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E:\PaperLLM\LLMzCor.github.io\DBs\"/>
    </mc:Choice>
  </mc:AlternateContent>
  <xr:revisionPtr revIDLastSave="0" documentId="13_ncr:1_{4D929EFC-A6F1-4994-8C48-B59C2C2BE992}" xr6:coauthVersionLast="47" xr6:coauthVersionMax="47" xr10:uidLastSave="{00000000-0000-0000-0000-000000000000}"/>
  <bookViews>
    <workbookView xWindow="-120" yWindow="-120" windowWidth="19440" windowHeight="10320" activeTab="4" xr2:uid="{00000000-000D-0000-FFFF-FFFF00000000}"/>
  </bookViews>
  <sheets>
    <sheet name="DashBoard" sheetId="1" r:id="rId1"/>
    <sheet name="categorias" sheetId="2" r:id="rId2"/>
    <sheet name="TablasDinamicas" sheetId="3" r:id="rId3"/>
    <sheet name="2012-2022" sheetId="4" r:id="rId4"/>
    <sheet name="Test" sheetId="9" r:id="rId5"/>
    <sheet name="2012-2017" sheetId="5" r:id="rId6"/>
    <sheet name="2017-2022" sheetId="6" r:id="rId7"/>
    <sheet name="Palabras claves" sheetId="7" r:id="rId8"/>
    <sheet name="Excluidas" sheetId="8" r:id="rId9"/>
  </sheets>
  <definedNames>
    <definedName name="_xlnm._FilterDatabase" localSheetId="3" hidden="1">'2012-2022'!$A$1:$Y$3741</definedName>
    <definedName name="_xlnm._FilterDatabase" localSheetId="7" hidden="1">'Palabras claves'!$K$1:$L$1</definedName>
    <definedName name="BD_aux">#REF!</definedName>
    <definedName name="categoria">categorias!$A:$A</definedName>
    <definedName name="Estado">categorias!$C$2:$C$65536</definedName>
    <definedName name="EXCL">Excluidas!$A:$K</definedName>
    <definedName name="EXCLUIDAS">Excluidas!$A$1:$K$463</definedName>
    <definedName name="Google_Sheet_Link_1002730098" hidden="1">EXCLUIDAS</definedName>
    <definedName name="Google_Sheet_Link_1420470030" hidden="1">NgonorreaePre</definedName>
    <definedName name="Google_Sheet_Link_1745338022" hidden="1">KEYWORDS</definedName>
    <definedName name="Google_Sheet_Link_1803847881" hidden="1">PREALERTA</definedName>
    <definedName name="Google_Sheet_Link_1836640591" hidden="1">categoria</definedName>
    <definedName name="Google_Sheet_Link_1969186353" hidden="1">POSTALERTA</definedName>
    <definedName name="Google_Sheet_Link_2049584661" hidden="1">POST</definedName>
    <definedName name="Google_Sheet_Link_2076723432" hidden="1">PRE</definedName>
    <definedName name="Google_Sheet_Link_2138487005" hidden="1">subcategoria</definedName>
    <definedName name="Google_Sheet_Link_49101888" hidden="1">Estado</definedName>
    <definedName name="Google_Sheet_Link_7523551" hidden="1">EXCL</definedName>
    <definedName name="Google_Sheet_Link_820445255" hidden="1">TablaNgonoreae</definedName>
    <definedName name="Google_Sheet_Link_97990258" hidden="1">PalabrasClave</definedName>
    <definedName name="KEYWORDS">'Palabras claves'!$A:$K</definedName>
    <definedName name="NgonorreaePost">'2017-2022'!#REF!</definedName>
    <definedName name="NgonorreaePre">'2012-2017'!$A$1:$K$534</definedName>
    <definedName name="PalabrasClave">'Palabras claves'!$K$1:$K$1371</definedName>
    <definedName name="POST">'2017-2022'!$A:$K</definedName>
    <definedName name="POSTALERTA">'2017-2022'!$A$1:$B$857</definedName>
    <definedName name="PRE">'2012-2017'!$A:$K</definedName>
    <definedName name="PREALERTA">'2012-2017'!$A$1:$O$540</definedName>
    <definedName name="SegmentaciónDeDatos_Alerta1">#REF!</definedName>
    <definedName name="SegmentaciónDeDatos_KeyWords">#REF!</definedName>
    <definedName name="SegmentaciónDeDatos_PubYear">#REF!</definedName>
    <definedName name="subcategoria">categorias!$B:$B</definedName>
    <definedName name="TablaNgonoreae">'2012-2022'!$A$1:$K$3740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1uGJKvdsa2Zn37kF9OhMRenV/8L/KTpPGaTGBpW6T9s="/>
    </ext>
  </extLst>
</workbook>
</file>

<file path=xl/calcChain.xml><?xml version="1.0" encoding="utf-8"?>
<calcChain xmlns="http://schemas.openxmlformats.org/spreadsheetml/2006/main">
  <c r="L5478" i="7" l="1"/>
  <c r="L5477" i="7"/>
  <c r="L5476" i="7"/>
  <c r="L5475" i="7"/>
  <c r="L5474" i="7"/>
  <c r="L5473" i="7"/>
  <c r="L5472" i="7"/>
  <c r="L5471" i="7"/>
  <c r="L5470" i="7"/>
  <c r="L5469" i="7"/>
  <c r="L5468" i="7"/>
  <c r="L5467" i="7"/>
  <c r="L5466" i="7"/>
  <c r="L5465" i="7"/>
  <c r="L5464" i="7"/>
  <c r="L5463" i="7"/>
  <c r="L5462" i="7"/>
  <c r="L5461" i="7"/>
  <c r="L5460" i="7"/>
  <c r="L5459" i="7"/>
  <c r="L5458" i="7"/>
  <c r="L5457" i="7"/>
  <c r="L5456" i="7"/>
  <c r="L5455" i="7"/>
  <c r="L5454" i="7"/>
  <c r="L5453" i="7"/>
  <c r="L5452" i="7"/>
  <c r="L5451" i="7"/>
  <c r="L5450" i="7"/>
  <c r="L5449" i="7"/>
  <c r="L5448" i="7"/>
  <c r="L5447" i="7"/>
  <c r="L5446" i="7"/>
  <c r="L5445" i="7"/>
  <c r="L5444" i="7"/>
  <c r="L5443" i="7"/>
  <c r="L5442" i="7"/>
  <c r="L5441" i="7"/>
  <c r="L5440" i="7"/>
  <c r="L5439" i="7"/>
  <c r="L5438" i="7"/>
  <c r="L5437" i="7"/>
  <c r="L5436" i="7"/>
  <c r="L5435" i="7"/>
  <c r="L5434" i="7"/>
  <c r="L5433" i="7"/>
  <c r="L5432" i="7"/>
  <c r="L5431" i="7"/>
  <c r="L5430" i="7"/>
  <c r="L5429" i="7"/>
  <c r="L5428" i="7"/>
  <c r="L5427" i="7"/>
  <c r="L5426" i="7"/>
  <c r="L5425" i="7"/>
  <c r="L5424" i="7"/>
  <c r="L5423" i="7"/>
  <c r="L5422" i="7"/>
  <c r="L5421" i="7"/>
  <c r="L5420" i="7"/>
  <c r="L5419" i="7"/>
  <c r="L5418" i="7"/>
  <c r="L5417" i="7"/>
  <c r="L5416" i="7"/>
  <c r="L5415" i="7"/>
  <c r="L5414" i="7"/>
  <c r="L5413" i="7"/>
  <c r="L5412" i="7"/>
  <c r="L5411" i="7"/>
  <c r="L5410" i="7"/>
  <c r="L5409" i="7"/>
  <c r="L5408" i="7"/>
  <c r="L5407" i="7"/>
  <c r="L5406" i="7"/>
  <c r="L5405" i="7"/>
  <c r="L5404" i="7"/>
  <c r="L5403" i="7"/>
  <c r="L5402" i="7"/>
  <c r="L5401" i="7"/>
  <c r="L5400" i="7"/>
  <c r="L5399" i="7"/>
  <c r="L5398" i="7"/>
  <c r="L5397" i="7"/>
  <c r="L5396" i="7"/>
  <c r="L5395" i="7"/>
  <c r="L5394" i="7"/>
  <c r="L5393" i="7"/>
  <c r="L5392" i="7"/>
  <c r="L5391" i="7"/>
  <c r="L5390" i="7"/>
  <c r="L5389" i="7"/>
  <c r="L5388" i="7"/>
  <c r="L5387" i="7"/>
  <c r="L5386" i="7"/>
  <c r="L5385" i="7"/>
  <c r="L5384" i="7"/>
  <c r="L5383" i="7"/>
  <c r="L5382" i="7"/>
  <c r="L5381" i="7"/>
  <c r="L5380" i="7"/>
  <c r="L5379" i="7"/>
  <c r="L5378" i="7"/>
  <c r="L5377" i="7"/>
  <c r="L5376" i="7"/>
  <c r="L5375" i="7"/>
  <c r="L5374" i="7"/>
  <c r="L5373" i="7"/>
  <c r="L5372" i="7"/>
  <c r="L5371" i="7"/>
  <c r="L5370" i="7"/>
  <c r="L5369" i="7"/>
  <c r="L5368" i="7"/>
  <c r="L5367" i="7"/>
  <c r="L5366" i="7"/>
  <c r="L5365" i="7"/>
  <c r="L5364" i="7"/>
  <c r="L5363" i="7"/>
  <c r="L5362" i="7"/>
  <c r="L5361" i="7"/>
  <c r="L5360" i="7"/>
  <c r="L5359" i="7"/>
  <c r="L5358" i="7"/>
  <c r="L5357" i="7"/>
  <c r="L5356" i="7"/>
  <c r="L5355" i="7"/>
  <c r="L5354" i="7"/>
  <c r="L5353" i="7"/>
  <c r="L5352" i="7"/>
  <c r="L5351" i="7"/>
  <c r="L5350" i="7"/>
  <c r="L5349" i="7"/>
  <c r="L5348" i="7"/>
  <c r="L5347" i="7"/>
  <c r="L5346" i="7"/>
  <c r="L5345" i="7"/>
  <c r="L5344" i="7"/>
  <c r="L5343" i="7"/>
  <c r="L5342" i="7"/>
  <c r="L5341" i="7"/>
  <c r="L5340" i="7"/>
  <c r="L5339" i="7"/>
  <c r="L5338" i="7"/>
  <c r="L5337" i="7"/>
  <c r="L5336" i="7"/>
  <c r="L5335" i="7"/>
  <c r="L5334" i="7"/>
  <c r="L5333" i="7"/>
  <c r="L5332" i="7"/>
  <c r="L5331" i="7"/>
  <c r="L5330" i="7"/>
  <c r="L5329" i="7"/>
  <c r="L5328" i="7"/>
  <c r="L5327" i="7"/>
  <c r="L5326" i="7"/>
  <c r="L5325" i="7"/>
  <c r="L5324" i="7"/>
  <c r="L5323" i="7"/>
  <c r="L5322" i="7"/>
  <c r="L5321" i="7"/>
  <c r="L5320" i="7"/>
  <c r="L5319" i="7"/>
  <c r="L5318" i="7"/>
  <c r="L5317" i="7"/>
  <c r="L5316" i="7"/>
  <c r="L5315" i="7"/>
  <c r="L5314" i="7"/>
  <c r="L5313" i="7"/>
  <c r="L5312" i="7"/>
  <c r="L5311" i="7"/>
  <c r="L5310" i="7"/>
  <c r="L5309" i="7"/>
  <c r="L5308" i="7"/>
  <c r="L5307" i="7"/>
  <c r="L5306" i="7"/>
  <c r="L5305" i="7"/>
  <c r="L5304" i="7"/>
  <c r="L5303" i="7"/>
  <c r="L5302" i="7"/>
  <c r="L5301" i="7"/>
  <c r="L5300" i="7"/>
  <c r="L5299" i="7"/>
  <c r="L5298" i="7"/>
  <c r="L5297" i="7"/>
  <c r="L5296" i="7"/>
  <c r="L5295" i="7"/>
  <c r="L5294" i="7"/>
  <c r="L5293" i="7"/>
  <c r="L5292" i="7"/>
  <c r="L5291" i="7"/>
  <c r="L5290" i="7"/>
  <c r="L5289" i="7"/>
  <c r="L5288" i="7"/>
  <c r="L5287" i="7"/>
  <c r="L5286" i="7"/>
  <c r="L5285" i="7"/>
  <c r="L5284" i="7"/>
  <c r="L5283" i="7"/>
  <c r="L5282" i="7"/>
  <c r="L5281" i="7"/>
  <c r="L5280" i="7"/>
  <c r="L5279" i="7"/>
  <c r="L5278" i="7"/>
  <c r="L5277" i="7"/>
  <c r="L5276" i="7"/>
  <c r="L5275" i="7"/>
  <c r="L5274" i="7"/>
  <c r="L5273" i="7"/>
  <c r="L5272" i="7"/>
  <c r="L5271" i="7"/>
  <c r="L5270" i="7"/>
  <c r="L5269" i="7"/>
  <c r="L5268" i="7"/>
  <c r="L5267" i="7"/>
  <c r="L5266" i="7"/>
  <c r="L5265" i="7"/>
  <c r="L5264" i="7"/>
  <c r="L5263" i="7"/>
  <c r="L5262" i="7"/>
  <c r="L5261" i="7"/>
  <c r="L5260" i="7"/>
  <c r="L5259" i="7"/>
  <c r="L5258" i="7"/>
  <c r="L5257" i="7"/>
  <c r="L5256" i="7"/>
  <c r="L5255" i="7"/>
  <c r="L5254" i="7"/>
  <c r="L5253" i="7"/>
  <c r="L5252" i="7"/>
  <c r="L5251" i="7"/>
  <c r="L5250" i="7"/>
  <c r="L5249" i="7"/>
  <c r="L5248" i="7"/>
  <c r="L5247" i="7"/>
  <c r="L5246" i="7"/>
  <c r="L5245" i="7"/>
  <c r="L5244" i="7"/>
  <c r="L5243" i="7"/>
  <c r="L5242" i="7"/>
  <c r="L5241" i="7"/>
  <c r="L5240" i="7"/>
  <c r="L5239" i="7"/>
  <c r="L5238" i="7"/>
  <c r="L5237" i="7"/>
  <c r="L5236" i="7"/>
  <c r="L5235" i="7"/>
  <c r="L5234" i="7"/>
  <c r="L5233" i="7"/>
  <c r="L5232" i="7"/>
  <c r="L5231" i="7"/>
  <c r="L5230" i="7"/>
  <c r="L5229" i="7"/>
  <c r="L5228" i="7"/>
  <c r="L5227" i="7"/>
  <c r="L5226" i="7"/>
  <c r="L5225" i="7"/>
  <c r="L5224" i="7"/>
  <c r="L5223" i="7"/>
  <c r="L5222" i="7"/>
  <c r="L5221" i="7"/>
  <c r="L5220" i="7"/>
  <c r="L5219" i="7"/>
  <c r="L5218" i="7"/>
  <c r="L5217" i="7"/>
  <c r="L5216" i="7"/>
  <c r="L5215" i="7"/>
  <c r="L5214" i="7"/>
  <c r="L5213" i="7"/>
  <c r="L5212" i="7"/>
  <c r="L5211" i="7"/>
  <c r="L5210" i="7"/>
  <c r="L5209" i="7"/>
  <c r="L5208" i="7"/>
  <c r="L5207" i="7"/>
  <c r="L5206" i="7"/>
  <c r="L5205" i="7"/>
  <c r="L5204" i="7"/>
  <c r="L5203" i="7"/>
  <c r="L5202" i="7"/>
  <c r="L5201" i="7"/>
  <c r="L5200" i="7"/>
  <c r="L5199" i="7"/>
  <c r="L5198" i="7"/>
  <c r="L5197" i="7"/>
  <c r="L5196" i="7"/>
  <c r="L5195" i="7"/>
  <c r="L5194" i="7"/>
  <c r="L5193" i="7"/>
  <c r="L5192" i="7"/>
  <c r="L5191" i="7"/>
  <c r="L5190" i="7"/>
  <c r="L5189" i="7"/>
  <c r="L5188" i="7"/>
  <c r="L5187" i="7"/>
  <c r="L5186" i="7"/>
  <c r="L5185" i="7"/>
  <c r="L5184" i="7"/>
  <c r="L5183" i="7"/>
  <c r="L5182" i="7"/>
  <c r="L5181" i="7"/>
  <c r="L5180" i="7"/>
  <c r="L5179" i="7"/>
  <c r="L5178" i="7"/>
  <c r="L5177" i="7"/>
  <c r="L5176" i="7"/>
  <c r="L5175" i="7"/>
  <c r="L5174" i="7"/>
  <c r="L5173" i="7"/>
  <c r="L5172" i="7"/>
  <c r="L5171" i="7"/>
  <c r="L5170" i="7"/>
  <c r="L5169" i="7"/>
  <c r="L5168" i="7"/>
  <c r="L5167" i="7"/>
  <c r="L5166" i="7"/>
  <c r="L5165" i="7"/>
  <c r="L5164" i="7"/>
  <c r="L5163" i="7"/>
  <c r="L5162" i="7"/>
  <c r="L5161" i="7"/>
  <c r="L5160" i="7"/>
  <c r="L5159" i="7"/>
  <c r="L5158" i="7"/>
  <c r="L5157" i="7"/>
  <c r="L5156" i="7"/>
  <c r="L5155" i="7"/>
  <c r="L5154" i="7"/>
  <c r="L5153" i="7"/>
  <c r="L5152" i="7"/>
  <c r="L5151" i="7"/>
  <c r="L5150" i="7"/>
  <c r="L5149" i="7"/>
  <c r="L5148" i="7"/>
  <c r="L5147" i="7"/>
  <c r="L5146" i="7"/>
  <c r="L5145" i="7"/>
  <c r="L5144" i="7"/>
  <c r="L5143" i="7"/>
  <c r="L5142" i="7"/>
  <c r="L5141" i="7"/>
  <c r="L5140" i="7"/>
  <c r="L5139" i="7"/>
  <c r="L5138" i="7"/>
  <c r="L5137" i="7"/>
  <c r="L5136" i="7"/>
  <c r="L5135" i="7"/>
  <c r="L5134" i="7"/>
  <c r="L5133" i="7"/>
  <c r="L5132" i="7"/>
  <c r="L5131" i="7"/>
  <c r="L5130" i="7"/>
  <c r="L5129" i="7"/>
  <c r="L5128" i="7"/>
  <c r="L5127" i="7"/>
  <c r="L5126" i="7"/>
  <c r="L5125" i="7"/>
  <c r="L5124" i="7"/>
  <c r="L5123" i="7"/>
  <c r="L5122" i="7"/>
  <c r="L5121" i="7"/>
  <c r="L5120" i="7"/>
  <c r="L5119" i="7"/>
  <c r="L5118" i="7"/>
  <c r="L5117" i="7"/>
  <c r="L5116" i="7"/>
  <c r="L5115" i="7"/>
  <c r="L5114" i="7"/>
  <c r="L5113" i="7"/>
  <c r="L5112" i="7"/>
  <c r="L5111" i="7"/>
  <c r="L5110" i="7"/>
  <c r="L5109" i="7"/>
  <c r="L5108" i="7"/>
  <c r="L5107" i="7"/>
  <c r="L5106" i="7"/>
  <c r="L5105" i="7"/>
  <c r="L5104" i="7"/>
  <c r="L5103" i="7"/>
  <c r="L5102" i="7"/>
  <c r="L5101" i="7"/>
  <c r="L5100" i="7"/>
  <c r="L5099" i="7"/>
  <c r="L5098" i="7"/>
  <c r="L5097" i="7"/>
  <c r="L5096" i="7"/>
  <c r="L5095" i="7"/>
  <c r="L5094" i="7"/>
  <c r="L5093" i="7"/>
  <c r="L5092" i="7"/>
  <c r="L5091" i="7"/>
  <c r="L5090" i="7"/>
  <c r="L5089" i="7"/>
  <c r="L5088" i="7"/>
  <c r="L5087" i="7"/>
  <c r="L5086" i="7"/>
  <c r="L5085" i="7"/>
  <c r="L5084" i="7"/>
  <c r="L5083" i="7"/>
  <c r="L5082" i="7"/>
  <c r="L5081" i="7"/>
  <c r="L5080" i="7"/>
  <c r="L5079" i="7"/>
  <c r="L5078" i="7"/>
  <c r="L5077" i="7"/>
  <c r="L5076" i="7"/>
  <c r="L5075" i="7"/>
  <c r="L5074" i="7"/>
  <c r="L5073" i="7"/>
  <c r="L5072" i="7"/>
  <c r="L5071" i="7"/>
  <c r="L5070" i="7"/>
  <c r="L5069" i="7"/>
  <c r="L5068" i="7"/>
  <c r="L5067" i="7"/>
  <c r="L5066" i="7"/>
  <c r="L5065" i="7"/>
  <c r="L5064" i="7"/>
  <c r="L5063" i="7"/>
  <c r="L5062" i="7"/>
  <c r="L5061" i="7"/>
  <c r="L5060" i="7"/>
  <c r="L5059" i="7"/>
  <c r="L5058" i="7"/>
  <c r="L5057" i="7"/>
  <c r="L5056" i="7"/>
  <c r="L5055" i="7"/>
  <c r="L5054" i="7"/>
  <c r="L5053" i="7"/>
  <c r="L5052" i="7"/>
  <c r="L5051" i="7"/>
  <c r="L5050" i="7"/>
  <c r="L5049" i="7"/>
  <c r="L5048" i="7"/>
  <c r="L5047" i="7"/>
  <c r="L5046" i="7"/>
  <c r="L5045" i="7"/>
  <c r="L5044" i="7"/>
  <c r="L5043" i="7"/>
  <c r="L5042" i="7"/>
  <c r="L5041" i="7"/>
  <c r="L5040" i="7"/>
  <c r="L5039" i="7"/>
  <c r="L5038" i="7"/>
  <c r="L5037" i="7"/>
  <c r="L5036" i="7"/>
  <c r="L5035" i="7"/>
  <c r="L5034" i="7"/>
  <c r="L5033" i="7"/>
  <c r="L5032" i="7"/>
  <c r="L5031" i="7"/>
  <c r="L5030" i="7"/>
  <c r="L5029" i="7"/>
  <c r="L5028" i="7"/>
  <c r="L5027" i="7"/>
  <c r="L5026" i="7"/>
  <c r="L5025" i="7"/>
  <c r="L5024" i="7"/>
  <c r="L5023" i="7"/>
  <c r="L5022" i="7"/>
  <c r="L5021" i="7"/>
  <c r="L5020" i="7"/>
  <c r="L5019" i="7"/>
  <c r="L5018" i="7"/>
  <c r="L5017" i="7"/>
  <c r="L5016" i="7"/>
  <c r="L5015" i="7"/>
  <c r="L5014" i="7"/>
  <c r="L5013" i="7"/>
  <c r="L5012" i="7"/>
  <c r="L5011" i="7"/>
  <c r="L5010" i="7"/>
  <c r="L5009" i="7"/>
  <c r="L5008" i="7"/>
  <c r="L5007" i="7"/>
  <c r="L5006" i="7"/>
  <c r="L5005" i="7"/>
  <c r="L5004" i="7"/>
  <c r="L5003" i="7"/>
  <c r="L5002" i="7"/>
  <c r="L5001" i="7"/>
  <c r="L5000" i="7"/>
  <c r="L4999" i="7"/>
  <c r="L4998" i="7"/>
  <c r="L4997" i="7"/>
  <c r="L4996" i="7"/>
  <c r="L4995" i="7"/>
  <c r="L4994" i="7"/>
  <c r="L4993" i="7"/>
  <c r="L4992" i="7"/>
  <c r="L4991" i="7"/>
  <c r="L4990" i="7"/>
  <c r="L4989" i="7"/>
  <c r="L4988" i="7"/>
  <c r="L4987" i="7"/>
  <c r="L4986" i="7"/>
  <c r="L4985" i="7"/>
  <c r="L4984" i="7"/>
  <c r="L4983" i="7"/>
  <c r="L4982" i="7"/>
  <c r="L4981" i="7"/>
  <c r="L4980" i="7"/>
  <c r="L4979" i="7"/>
  <c r="L4978" i="7"/>
  <c r="L4977" i="7"/>
  <c r="L4976" i="7"/>
  <c r="L4975" i="7"/>
  <c r="L4974" i="7"/>
  <c r="L4973" i="7"/>
  <c r="L4972" i="7"/>
  <c r="L4971" i="7"/>
  <c r="L4970" i="7"/>
  <c r="L4969" i="7"/>
  <c r="L4968" i="7"/>
  <c r="L4967" i="7"/>
  <c r="L4966" i="7"/>
  <c r="L4965" i="7"/>
  <c r="L4964" i="7"/>
  <c r="L4963" i="7"/>
  <c r="L4962" i="7"/>
  <c r="L4961" i="7"/>
  <c r="L4960" i="7"/>
  <c r="L4959" i="7"/>
  <c r="L4958" i="7"/>
  <c r="L4957" i="7"/>
  <c r="L4956" i="7"/>
  <c r="L4955" i="7"/>
  <c r="L4954" i="7"/>
  <c r="L4953" i="7"/>
  <c r="L4952" i="7"/>
  <c r="L4951" i="7"/>
  <c r="L4950" i="7"/>
  <c r="L4949" i="7"/>
  <c r="L4948" i="7"/>
  <c r="L4947" i="7"/>
  <c r="L4946" i="7"/>
  <c r="L4945" i="7"/>
  <c r="L4944" i="7"/>
  <c r="L4943" i="7"/>
  <c r="L4942" i="7"/>
  <c r="L4941" i="7"/>
  <c r="L4940" i="7"/>
  <c r="L4939" i="7"/>
  <c r="L4938" i="7"/>
  <c r="L4937" i="7"/>
  <c r="L4936" i="7"/>
  <c r="L4935" i="7"/>
  <c r="L4934" i="7"/>
  <c r="L4933" i="7"/>
  <c r="L4932" i="7"/>
  <c r="L4931" i="7"/>
  <c r="L4930" i="7"/>
  <c r="L4929" i="7"/>
  <c r="L4928" i="7"/>
  <c r="L4927" i="7"/>
  <c r="L4926" i="7"/>
  <c r="L4925" i="7"/>
  <c r="L4924" i="7"/>
  <c r="L4923" i="7"/>
  <c r="L4922" i="7"/>
  <c r="L4921" i="7"/>
  <c r="L4920" i="7"/>
  <c r="L4919" i="7"/>
  <c r="L4918" i="7"/>
  <c r="L4917" i="7"/>
  <c r="L4916" i="7"/>
  <c r="L4915" i="7"/>
  <c r="L4914" i="7"/>
  <c r="L4913" i="7"/>
  <c r="L4912" i="7"/>
  <c r="L4911" i="7"/>
  <c r="L4910" i="7"/>
  <c r="L4909" i="7"/>
  <c r="L4908" i="7"/>
  <c r="L4907" i="7"/>
  <c r="L4906" i="7"/>
  <c r="L4905" i="7"/>
  <c r="L4904" i="7"/>
  <c r="L4903" i="7"/>
  <c r="L4902" i="7"/>
  <c r="L4901" i="7"/>
  <c r="L4900" i="7"/>
  <c r="L4899" i="7"/>
  <c r="L4898" i="7"/>
  <c r="L4897" i="7"/>
  <c r="L4896" i="7"/>
  <c r="L4895" i="7"/>
  <c r="L4894" i="7"/>
  <c r="L4893" i="7"/>
  <c r="L4892" i="7"/>
  <c r="L4891" i="7"/>
  <c r="L4890" i="7"/>
  <c r="L4889" i="7"/>
  <c r="L4888" i="7"/>
  <c r="L4887" i="7"/>
  <c r="L4886" i="7"/>
  <c r="L4885" i="7"/>
  <c r="L4884" i="7"/>
  <c r="L4883" i="7"/>
  <c r="L4882" i="7"/>
  <c r="L4881" i="7"/>
  <c r="L4880" i="7"/>
  <c r="L4879" i="7"/>
  <c r="L4878" i="7"/>
  <c r="L4877" i="7"/>
  <c r="L4876" i="7"/>
  <c r="L4875" i="7"/>
  <c r="L4874" i="7"/>
  <c r="L4873" i="7"/>
  <c r="L4872" i="7"/>
  <c r="L4871" i="7"/>
  <c r="L4870" i="7"/>
  <c r="L4869" i="7"/>
  <c r="L4868" i="7"/>
  <c r="L4867" i="7"/>
  <c r="L4866" i="7"/>
  <c r="L4865" i="7"/>
  <c r="L4864" i="7"/>
  <c r="L4863" i="7"/>
  <c r="L4862" i="7"/>
  <c r="L4861" i="7"/>
  <c r="L4860" i="7"/>
  <c r="L4859" i="7"/>
  <c r="L4858" i="7"/>
  <c r="L4857" i="7"/>
  <c r="L4856" i="7"/>
  <c r="L4855" i="7"/>
  <c r="L4854" i="7"/>
  <c r="L4853" i="7"/>
  <c r="L4852" i="7"/>
  <c r="L4851" i="7"/>
  <c r="L4850" i="7"/>
  <c r="L4849" i="7"/>
  <c r="L4848" i="7"/>
  <c r="L4847" i="7"/>
  <c r="L4846" i="7"/>
  <c r="L4845" i="7"/>
  <c r="L4844" i="7"/>
  <c r="L4843" i="7"/>
  <c r="L4842" i="7"/>
  <c r="L4841" i="7"/>
  <c r="L4840" i="7"/>
  <c r="L4839" i="7"/>
  <c r="L4838" i="7"/>
  <c r="L4837" i="7"/>
  <c r="L4836" i="7"/>
  <c r="L4835" i="7"/>
  <c r="L4834" i="7"/>
  <c r="L4833" i="7"/>
  <c r="L4832" i="7"/>
  <c r="L4831" i="7"/>
  <c r="L4830" i="7"/>
  <c r="L4829" i="7"/>
  <c r="L4828" i="7"/>
  <c r="L4827" i="7"/>
  <c r="L4826" i="7"/>
  <c r="L4825" i="7"/>
  <c r="L4824" i="7"/>
  <c r="L4823" i="7"/>
  <c r="L4822" i="7"/>
  <c r="L4821" i="7"/>
  <c r="L4820" i="7"/>
  <c r="L4819" i="7"/>
  <c r="L4818" i="7"/>
  <c r="L4817" i="7"/>
  <c r="L4816" i="7"/>
  <c r="L4815" i="7"/>
  <c r="L4814" i="7"/>
  <c r="L4813" i="7"/>
  <c r="L4812" i="7"/>
  <c r="L4811" i="7"/>
  <c r="L4810" i="7"/>
  <c r="L4809" i="7"/>
  <c r="L4808" i="7"/>
  <c r="L4807" i="7"/>
  <c r="L4806" i="7"/>
  <c r="L4805" i="7"/>
  <c r="L4804" i="7"/>
  <c r="L4803" i="7"/>
  <c r="L4802" i="7"/>
  <c r="L4801" i="7"/>
  <c r="L4800" i="7"/>
  <c r="L4799" i="7"/>
  <c r="L4798" i="7"/>
  <c r="L4797" i="7"/>
  <c r="L4796" i="7"/>
  <c r="L4795" i="7"/>
  <c r="L4794" i="7"/>
  <c r="L4793" i="7"/>
  <c r="L4792" i="7"/>
  <c r="L4791" i="7"/>
  <c r="L4790" i="7"/>
  <c r="L4789" i="7"/>
  <c r="L4788" i="7"/>
  <c r="L4787" i="7"/>
  <c r="L4786" i="7"/>
  <c r="L4785" i="7"/>
  <c r="L4784" i="7"/>
  <c r="L4783" i="7"/>
  <c r="L4782" i="7"/>
  <c r="L4781" i="7"/>
  <c r="L4780" i="7"/>
  <c r="L4779" i="7"/>
  <c r="L4778" i="7"/>
  <c r="L4777" i="7"/>
  <c r="L4776" i="7"/>
  <c r="L4775" i="7"/>
  <c r="L4774" i="7"/>
  <c r="L4773" i="7"/>
  <c r="L4772" i="7"/>
  <c r="L4771" i="7"/>
  <c r="L4770" i="7"/>
  <c r="L4769" i="7"/>
  <c r="L4768" i="7"/>
  <c r="L4767" i="7"/>
  <c r="L4766" i="7"/>
  <c r="L4765" i="7"/>
  <c r="L4764" i="7"/>
  <c r="L4763" i="7"/>
  <c r="L4762" i="7"/>
  <c r="L4761" i="7"/>
  <c r="L4760" i="7"/>
  <c r="L4759" i="7"/>
  <c r="L4758" i="7"/>
  <c r="L4757" i="7"/>
  <c r="L4756" i="7"/>
  <c r="L4755" i="7"/>
  <c r="L4754" i="7"/>
  <c r="L4753" i="7"/>
  <c r="L4752" i="7"/>
  <c r="L4751" i="7"/>
  <c r="L4750" i="7"/>
  <c r="L4749" i="7"/>
  <c r="L4748" i="7"/>
  <c r="L4747" i="7"/>
  <c r="L4746" i="7"/>
  <c r="L4745" i="7"/>
  <c r="L4744" i="7"/>
  <c r="L4743" i="7"/>
  <c r="L4742" i="7"/>
  <c r="L4741" i="7"/>
  <c r="L4740" i="7"/>
  <c r="L4739" i="7"/>
  <c r="L4738" i="7"/>
  <c r="L4737" i="7"/>
  <c r="L4736" i="7"/>
  <c r="L4735" i="7"/>
  <c r="L4734" i="7"/>
  <c r="L4733" i="7"/>
  <c r="L4732" i="7"/>
  <c r="L4731" i="7"/>
  <c r="L4730" i="7"/>
  <c r="L4729" i="7"/>
  <c r="L4728" i="7"/>
  <c r="L4727" i="7"/>
  <c r="L4726" i="7"/>
  <c r="L4725" i="7"/>
  <c r="L4724" i="7"/>
  <c r="L4723" i="7"/>
  <c r="L4722" i="7"/>
  <c r="L4721" i="7"/>
  <c r="L4720" i="7"/>
  <c r="L4719" i="7"/>
  <c r="L4718" i="7"/>
  <c r="L4717" i="7"/>
  <c r="L4716" i="7"/>
  <c r="L4715" i="7"/>
  <c r="L4714" i="7"/>
  <c r="L4713" i="7"/>
  <c r="L4712" i="7"/>
  <c r="L4711" i="7"/>
  <c r="L4710" i="7"/>
  <c r="L4709" i="7"/>
  <c r="L4708" i="7"/>
  <c r="L4707" i="7"/>
  <c r="L4706" i="7"/>
  <c r="L4705" i="7"/>
  <c r="L4704" i="7"/>
  <c r="L4703" i="7"/>
  <c r="L4702" i="7"/>
  <c r="L4701" i="7"/>
  <c r="L4700" i="7"/>
  <c r="L4699" i="7"/>
  <c r="L4698" i="7"/>
  <c r="L4697" i="7"/>
  <c r="L4696" i="7"/>
  <c r="L4695" i="7"/>
  <c r="L4694" i="7"/>
  <c r="L4693" i="7"/>
  <c r="L4692" i="7"/>
  <c r="L4691" i="7"/>
  <c r="L4690" i="7"/>
  <c r="L4689" i="7"/>
  <c r="L4688" i="7"/>
  <c r="L4687" i="7"/>
  <c r="L4686" i="7"/>
  <c r="L4685" i="7"/>
  <c r="L4684" i="7"/>
  <c r="L4683" i="7"/>
  <c r="L4682" i="7"/>
  <c r="L4681" i="7"/>
  <c r="L4680" i="7"/>
  <c r="L4679" i="7"/>
  <c r="L4678" i="7"/>
  <c r="L4677" i="7"/>
  <c r="L4676" i="7"/>
  <c r="L4675" i="7"/>
  <c r="L4674" i="7"/>
  <c r="L4673" i="7"/>
  <c r="L4672" i="7"/>
  <c r="L4671" i="7"/>
  <c r="L4670" i="7"/>
  <c r="L4669" i="7"/>
  <c r="L4668" i="7"/>
  <c r="L4667" i="7"/>
  <c r="L4666" i="7"/>
  <c r="L4665" i="7"/>
  <c r="L4664" i="7"/>
  <c r="L4663" i="7"/>
  <c r="L4662" i="7"/>
  <c r="L4661" i="7"/>
  <c r="L4660" i="7"/>
  <c r="L4659" i="7"/>
  <c r="L4658" i="7"/>
  <c r="L4657" i="7"/>
  <c r="L4656" i="7"/>
  <c r="L4655" i="7"/>
  <c r="L4654" i="7"/>
  <c r="L4653" i="7"/>
  <c r="L4652" i="7"/>
  <c r="L4651" i="7"/>
  <c r="L4650" i="7"/>
  <c r="L4649" i="7"/>
  <c r="L4648" i="7"/>
  <c r="L4647" i="7"/>
  <c r="L4646" i="7"/>
  <c r="L4645" i="7"/>
  <c r="L4644" i="7"/>
  <c r="L4643" i="7"/>
  <c r="L4642" i="7"/>
  <c r="L4641" i="7"/>
  <c r="L4640" i="7"/>
  <c r="L4639" i="7"/>
  <c r="L4638" i="7"/>
  <c r="L4637" i="7"/>
  <c r="L4636" i="7"/>
  <c r="L4635" i="7"/>
  <c r="L4634" i="7"/>
  <c r="L4633" i="7"/>
  <c r="L4632" i="7"/>
  <c r="L4631" i="7"/>
  <c r="L4630" i="7"/>
  <c r="L4629" i="7"/>
  <c r="L4628" i="7"/>
  <c r="L4627" i="7"/>
  <c r="L4626" i="7"/>
  <c r="L4625" i="7"/>
  <c r="L4624" i="7"/>
  <c r="L4623" i="7"/>
  <c r="L4622" i="7"/>
  <c r="L4621" i="7"/>
  <c r="L4620" i="7"/>
  <c r="L4619" i="7"/>
  <c r="L4618" i="7"/>
  <c r="L4617" i="7"/>
  <c r="L4616" i="7"/>
  <c r="L4615" i="7"/>
  <c r="L4614" i="7"/>
  <c r="L4613" i="7"/>
  <c r="L4612" i="7"/>
  <c r="L4611" i="7"/>
  <c r="L4610" i="7"/>
  <c r="L4609" i="7"/>
  <c r="L4608" i="7"/>
  <c r="L4607" i="7"/>
  <c r="L4606" i="7"/>
  <c r="L4605" i="7"/>
  <c r="L4604" i="7"/>
  <c r="L4603" i="7"/>
  <c r="L4602" i="7"/>
  <c r="L4601" i="7"/>
  <c r="L4600" i="7"/>
  <c r="L4599" i="7"/>
  <c r="L4598" i="7"/>
  <c r="L4597" i="7"/>
  <c r="L4596" i="7"/>
  <c r="L4595" i="7"/>
  <c r="L4594" i="7"/>
  <c r="L4593" i="7"/>
  <c r="L4592" i="7"/>
  <c r="L4591" i="7"/>
  <c r="L4590" i="7"/>
  <c r="L4589" i="7"/>
  <c r="L4588" i="7"/>
  <c r="L4587" i="7"/>
  <c r="L4586" i="7"/>
  <c r="L4585" i="7"/>
  <c r="L4584" i="7"/>
  <c r="L4583" i="7"/>
  <c r="L4582" i="7"/>
  <c r="L4581" i="7"/>
  <c r="L4580" i="7"/>
  <c r="L4579" i="7"/>
  <c r="L4578" i="7"/>
  <c r="L4577" i="7"/>
  <c r="L4576" i="7"/>
  <c r="L4575" i="7"/>
  <c r="L4574" i="7"/>
  <c r="L4573" i="7"/>
  <c r="L4572" i="7"/>
  <c r="L4571" i="7"/>
  <c r="L4570" i="7"/>
  <c r="L4569" i="7"/>
  <c r="L4568" i="7"/>
  <c r="L4567" i="7"/>
  <c r="L4566" i="7"/>
  <c r="L4565" i="7"/>
  <c r="L4564" i="7"/>
  <c r="L4563" i="7"/>
  <c r="L4562" i="7"/>
  <c r="L4561" i="7"/>
  <c r="L4560" i="7"/>
  <c r="L4559" i="7"/>
  <c r="L4558" i="7"/>
  <c r="L4557" i="7"/>
  <c r="L4556" i="7"/>
  <c r="L4555" i="7"/>
  <c r="L4554" i="7"/>
  <c r="L4553" i="7"/>
  <c r="L4552" i="7"/>
  <c r="L4551" i="7"/>
  <c r="L4550" i="7"/>
  <c r="L4549" i="7"/>
  <c r="L4548" i="7"/>
  <c r="L4547" i="7"/>
  <c r="L4546" i="7"/>
  <c r="L4545" i="7"/>
  <c r="L4544" i="7"/>
  <c r="L4543" i="7"/>
  <c r="L4542" i="7"/>
  <c r="L4541" i="7"/>
  <c r="L4540" i="7"/>
  <c r="L4539" i="7"/>
  <c r="L4538" i="7"/>
  <c r="L4537" i="7"/>
  <c r="L4536" i="7"/>
  <c r="L4535" i="7"/>
  <c r="L4534" i="7"/>
  <c r="L4533" i="7"/>
  <c r="L4532" i="7"/>
  <c r="L4531" i="7"/>
  <c r="L4530" i="7"/>
  <c r="L4529" i="7"/>
  <c r="L4528" i="7"/>
  <c r="L4527" i="7"/>
  <c r="L4526" i="7"/>
  <c r="L4525" i="7"/>
  <c r="L4524" i="7"/>
  <c r="L4523" i="7"/>
  <c r="L4522" i="7"/>
  <c r="L4521" i="7"/>
  <c r="L4520" i="7"/>
  <c r="L4519" i="7"/>
  <c r="L4518" i="7"/>
  <c r="L4517" i="7"/>
  <c r="L4516" i="7"/>
  <c r="L4515" i="7"/>
  <c r="L4514" i="7"/>
  <c r="L4513" i="7"/>
  <c r="L4512" i="7"/>
  <c r="L4511" i="7"/>
  <c r="L4510" i="7"/>
  <c r="L4509" i="7"/>
  <c r="L4508" i="7"/>
  <c r="L4507" i="7"/>
  <c r="L4506" i="7"/>
  <c r="L4505" i="7"/>
  <c r="L4504" i="7"/>
  <c r="L4503" i="7"/>
  <c r="L4502" i="7"/>
  <c r="L4501" i="7"/>
  <c r="L4500" i="7"/>
  <c r="L4499" i="7"/>
  <c r="L4498" i="7"/>
  <c r="L4497" i="7"/>
  <c r="L4496" i="7"/>
  <c r="L4495" i="7"/>
  <c r="L4494" i="7"/>
  <c r="L4493" i="7"/>
  <c r="L4492" i="7"/>
  <c r="L4491" i="7"/>
  <c r="L4490" i="7"/>
  <c r="L4489" i="7"/>
  <c r="L4488" i="7"/>
  <c r="L4487" i="7"/>
  <c r="L4486" i="7"/>
  <c r="L4485" i="7"/>
  <c r="L4484" i="7"/>
  <c r="L4483" i="7"/>
  <c r="L4482" i="7"/>
  <c r="L4481" i="7"/>
  <c r="L4480" i="7"/>
  <c r="L4479" i="7"/>
  <c r="L4478" i="7"/>
  <c r="L4477" i="7"/>
  <c r="L4476" i="7"/>
  <c r="L4475" i="7"/>
  <c r="L4474" i="7"/>
  <c r="L4473" i="7"/>
  <c r="L4472" i="7"/>
  <c r="L4471" i="7"/>
  <c r="L4470" i="7"/>
  <c r="L4469" i="7"/>
  <c r="L4468" i="7"/>
  <c r="L4467" i="7"/>
  <c r="L4466" i="7"/>
  <c r="L4465" i="7"/>
  <c r="L4464" i="7"/>
  <c r="L4463" i="7"/>
  <c r="L4462" i="7"/>
  <c r="L4461" i="7"/>
  <c r="L4460" i="7"/>
  <c r="L4459" i="7"/>
  <c r="L4458" i="7"/>
  <c r="L4457" i="7"/>
  <c r="L4456" i="7"/>
  <c r="L4455" i="7"/>
  <c r="L4454" i="7"/>
  <c r="L4453" i="7"/>
  <c r="L4452" i="7"/>
  <c r="L4451" i="7"/>
  <c r="L4450" i="7"/>
  <c r="L4449" i="7"/>
  <c r="L4448" i="7"/>
  <c r="L4447" i="7"/>
  <c r="L4446" i="7"/>
  <c r="L4445" i="7"/>
  <c r="L4444" i="7"/>
  <c r="L4443" i="7"/>
  <c r="L4442" i="7"/>
  <c r="L4441" i="7"/>
  <c r="L4440" i="7"/>
  <c r="L4439" i="7"/>
  <c r="L4438" i="7"/>
  <c r="L4437" i="7"/>
  <c r="L4436" i="7"/>
  <c r="L4435" i="7"/>
  <c r="L4434" i="7"/>
  <c r="L4433" i="7"/>
  <c r="L4432" i="7"/>
  <c r="L4431" i="7"/>
  <c r="L4430" i="7"/>
  <c r="L4429" i="7"/>
  <c r="L4428" i="7"/>
  <c r="L4427" i="7"/>
  <c r="L4426" i="7"/>
  <c r="L4425" i="7"/>
  <c r="L4424" i="7"/>
  <c r="L4423" i="7"/>
  <c r="L4422" i="7"/>
  <c r="L4421" i="7"/>
  <c r="L4420" i="7"/>
  <c r="L4419" i="7"/>
  <c r="L4418" i="7"/>
  <c r="L4417" i="7"/>
  <c r="L4416" i="7"/>
  <c r="L4415" i="7"/>
  <c r="L4414" i="7"/>
  <c r="L4413" i="7"/>
  <c r="L4412" i="7"/>
  <c r="L4411" i="7"/>
  <c r="L4410" i="7"/>
  <c r="L4409" i="7"/>
  <c r="L4408" i="7"/>
  <c r="L4407" i="7"/>
  <c r="L4406" i="7"/>
  <c r="L4405" i="7"/>
  <c r="L4404" i="7"/>
  <c r="L4403" i="7"/>
  <c r="L4402" i="7"/>
  <c r="L4401" i="7"/>
  <c r="L4400" i="7"/>
  <c r="L4399" i="7"/>
  <c r="L4398" i="7"/>
  <c r="L4397" i="7"/>
  <c r="L4396" i="7"/>
  <c r="L4395" i="7"/>
  <c r="L4394" i="7"/>
  <c r="L4393" i="7"/>
  <c r="L4392" i="7"/>
  <c r="L4391" i="7"/>
  <c r="L4390" i="7"/>
  <c r="L4389" i="7"/>
  <c r="L4388" i="7"/>
  <c r="L4387" i="7"/>
  <c r="L4386" i="7"/>
  <c r="L4385" i="7"/>
  <c r="L4384" i="7"/>
  <c r="L4383" i="7"/>
  <c r="L4382" i="7"/>
  <c r="L4381" i="7"/>
  <c r="L4380" i="7"/>
  <c r="L4379" i="7"/>
  <c r="L4378" i="7"/>
  <c r="L4377" i="7"/>
  <c r="L4376" i="7"/>
  <c r="L4375" i="7"/>
  <c r="L4374" i="7"/>
  <c r="L4373" i="7"/>
  <c r="L4372" i="7"/>
  <c r="L4371" i="7"/>
  <c r="L4370" i="7"/>
  <c r="L4369" i="7"/>
  <c r="L4368" i="7"/>
  <c r="L4367" i="7"/>
  <c r="L4366" i="7"/>
  <c r="L4365" i="7"/>
  <c r="L4364" i="7"/>
  <c r="L4363" i="7"/>
  <c r="L4362" i="7"/>
  <c r="L4361" i="7"/>
  <c r="L4360" i="7"/>
  <c r="L4359" i="7"/>
  <c r="L4358" i="7"/>
  <c r="L4357" i="7"/>
  <c r="L4356" i="7"/>
  <c r="L4355" i="7"/>
  <c r="L4354" i="7"/>
  <c r="L4353" i="7"/>
  <c r="L4352" i="7"/>
  <c r="L4351" i="7"/>
  <c r="L4350" i="7"/>
  <c r="L4349" i="7"/>
  <c r="L4348" i="7"/>
  <c r="L4347" i="7"/>
  <c r="L4346" i="7"/>
  <c r="L4345" i="7"/>
  <c r="L4344" i="7"/>
  <c r="L4343" i="7"/>
  <c r="L4342" i="7"/>
  <c r="L4341" i="7"/>
  <c r="L4340" i="7"/>
  <c r="L4339" i="7"/>
  <c r="L4338" i="7"/>
  <c r="L4337" i="7"/>
  <c r="L4336" i="7"/>
  <c r="L4335" i="7"/>
  <c r="L4334" i="7"/>
  <c r="L4333" i="7"/>
  <c r="L4332" i="7"/>
  <c r="L4331" i="7"/>
  <c r="L4330" i="7"/>
  <c r="L4329" i="7"/>
  <c r="L4328" i="7"/>
  <c r="L4327" i="7"/>
  <c r="L4326" i="7"/>
  <c r="L4325" i="7"/>
  <c r="L4324" i="7"/>
  <c r="L4323" i="7"/>
  <c r="L4322" i="7"/>
  <c r="L4321" i="7"/>
  <c r="L4320" i="7"/>
  <c r="L4319" i="7"/>
  <c r="L4318" i="7"/>
  <c r="L4317" i="7"/>
  <c r="L4316" i="7"/>
  <c r="L4315" i="7"/>
  <c r="L4314" i="7"/>
  <c r="L4313" i="7"/>
  <c r="L4312" i="7"/>
  <c r="L4311" i="7"/>
  <c r="L4310" i="7"/>
  <c r="L4309" i="7"/>
  <c r="L4308" i="7"/>
  <c r="L4307" i="7"/>
  <c r="L4306" i="7"/>
  <c r="L4305" i="7"/>
  <c r="L4304" i="7"/>
  <c r="L4303" i="7"/>
  <c r="L4302" i="7"/>
  <c r="L4301" i="7"/>
  <c r="L4300" i="7"/>
  <c r="L4299" i="7"/>
  <c r="L4298" i="7"/>
  <c r="L4297" i="7"/>
  <c r="L4296" i="7"/>
  <c r="L4295" i="7"/>
  <c r="L4294" i="7"/>
  <c r="L4293" i="7"/>
  <c r="L4292" i="7"/>
  <c r="L4291" i="7"/>
  <c r="L4290" i="7"/>
  <c r="L4289" i="7"/>
  <c r="L4288" i="7"/>
  <c r="L4287" i="7"/>
  <c r="L4286" i="7"/>
  <c r="L4285" i="7"/>
  <c r="L4284" i="7"/>
  <c r="L4283" i="7"/>
  <c r="L4282" i="7"/>
  <c r="L4281" i="7"/>
  <c r="L4280" i="7"/>
  <c r="L4279" i="7"/>
  <c r="L4278" i="7"/>
  <c r="L4277" i="7"/>
  <c r="L4276" i="7"/>
  <c r="L4275" i="7"/>
  <c r="L4274" i="7"/>
  <c r="L4273" i="7"/>
  <c r="L4272" i="7"/>
  <c r="L4271" i="7"/>
  <c r="L4270" i="7"/>
  <c r="L4269" i="7"/>
  <c r="L4268" i="7"/>
  <c r="L4267" i="7"/>
  <c r="L4266" i="7"/>
  <c r="L4265" i="7"/>
  <c r="L4264" i="7"/>
  <c r="L4263" i="7"/>
  <c r="L4262" i="7"/>
  <c r="L4261" i="7"/>
  <c r="L4260" i="7"/>
  <c r="L4259" i="7"/>
  <c r="L4258" i="7"/>
  <c r="L4257" i="7"/>
  <c r="L4256" i="7"/>
  <c r="L4255" i="7"/>
  <c r="L4254" i="7"/>
  <c r="L4253" i="7"/>
  <c r="L4252" i="7"/>
  <c r="L4251" i="7"/>
  <c r="L4250" i="7"/>
  <c r="L4249" i="7"/>
  <c r="L4248" i="7"/>
  <c r="L4247" i="7"/>
  <c r="L4246" i="7"/>
  <c r="L4245" i="7"/>
  <c r="L4244" i="7"/>
  <c r="L4243" i="7"/>
  <c r="L4242" i="7"/>
  <c r="L4241" i="7"/>
  <c r="L4240" i="7"/>
  <c r="L4239" i="7"/>
  <c r="L4238" i="7"/>
  <c r="L4237" i="7"/>
  <c r="L4236" i="7"/>
  <c r="L4235" i="7"/>
  <c r="L4234" i="7"/>
  <c r="L4233" i="7"/>
  <c r="L4232" i="7"/>
  <c r="L4231" i="7"/>
  <c r="L4230" i="7"/>
  <c r="L4229" i="7"/>
  <c r="L4228" i="7"/>
  <c r="L4227" i="7"/>
  <c r="L4226" i="7"/>
  <c r="L4225" i="7"/>
  <c r="L4224" i="7"/>
  <c r="L4223" i="7"/>
  <c r="L4222" i="7"/>
  <c r="L4221" i="7"/>
  <c r="L4220" i="7"/>
  <c r="L4219" i="7"/>
  <c r="L4218" i="7"/>
  <c r="L4217" i="7"/>
  <c r="L4216" i="7"/>
  <c r="L4215" i="7"/>
  <c r="L4214" i="7"/>
  <c r="L4213" i="7"/>
  <c r="L4212" i="7"/>
  <c r="L4211" i="7"/>
  <c r="L4210" i="7"/>
  <c r="L4209" i="7"/>
  <c r="L4208" i="7"/>
  <c r="L4207" i="7"/>
  <c r="L4206" i="7"/>
  <c r="L4205" i="7"/>
  <c r="L4204" i="7"/>
  <c r="L4203" i="7"/>
  <c r="L4202" i="7"/>
  <c r="L4201" i="7"/>
  <c r="L4200" i="7"/>
  <c r="L4199" i="7"/>
  <c r="L4198" i="7"/>
  <c r="L4197" i="7"/>
  <c r="L4196" i="7"/>
  <c r="L4195" i="7"/>
  <c r="L4194" i="7"/>
  <c r="L4193" i="7"/>
  <c r="L4192" i="7"/>
  <c r="L4191" i="7"/>
  <c r="L4190" i="7"/>
  <c r="L4189" i="7"/>
  <c r="L4188" i="7"/>
  <c r="L4187" i="7"/>
  <c r="L4186" i="7"/>
  <c r="L4185" i="7"/>
  <c r="L4184" i="7"/>
  <c r="L4183" i="7"/>
  <c r="L4182" i="7"/>
  <c r="L4181" i="7"/>
  <c r="L4180" i="7"/>
  <c r="L4179" i="7"/>
  <c r="L4178" i="7"/>
  <c r="L4177" i="7"/>
  <c r="L4176" i="7"/>
  <c r="L4175" i="7"/>
  <c r="L4174" i="7"/>
  <c r="L4173" i="7"/>
  <c r="L4172" i="7"/>
  <c r="L4171" i="7"/>
  <c r="L4170" i="7"/>
  <c r="L4169" i="7"/>
  <c r="L4168" i="7"/>
  <c r="L4167" i="7"/>
  <c r="L4166" i="7"/>
  <c r="L4165" i="7"/>
  <c r="L4164" i="7"/>
  <c r="L4163" i="7"/>
  <c r="L4162" i="7"/>
  <c r="L4161" i="7"/>
  <c r="L4160" i="7"/>
  <c r="L4159" i="7"/>
  <c r="L4158" i="7"/>
  <c r="L4157" i="7"/>
  <c r="L4156" i="7"/>
  <c r="L4155" i="7"/>
  <c r="L4154" i="7"/>
  <c r="L4153" i="7"/>
  <c r="L4152" i="7"/>
  <c r="L4151" i="7"/>
  <c r="L4150" i="7"/>
  <c r="L4149" i="7"/>
  <c r="L4148" i="7"/>
  <c r="L4147" i="7"/>
  <c r="L4146" i="7"/>
  <c r="L4145" i="7"/>
  <c r="L4144" i="7"/>
  <c r="L4143" i="7"/>
  <c r="L4142" i="7"/>
  <c r="L4141" i="7"/>
  <c r="L4140" i="7"/>
  <c r="L4139" i="7"/>
  <c r="L4138" i="7"/>
  <c r="L4137" i="7"/>
  <c r="L4136" i="7"/>
  <c r="L4135" i="7"/>
  <c r="L4134" i="7"/>
  <c r="L4133" i="7"/>
  <c r="L4132" i="7"/>
  <c r="L4131" i="7"/>
  <c r="L4130" i="7"/>
  <c r="L4129" i="7"/>
  <c r="L4128" i="7"/>
  <c r="L4127" i="7"/>
  <c r="L4126" i="7"/>
  <c r="L4125" i="7"/>
  <c r="L4124" i="7"/>
  <c r="L4123" i="7"/>
  <c r="L4122" i="7"/>
  <c r="L4121" i="7"/>
  <c r="L4120" i="7"/>
  <c r="L4119" i="7"/>
  <c r="L4118" i="7"/>
  <c r="L4117" i="7"/>
  <c r="L4116" i="7"/>
  <c r="L4115" i="7"/>
  <c r="L4114" i="7"/>
  <c r="L4113" i="7"/>
  <c r="L4112" i="7"/>
  <c r="L4111" i="7"/>
  <c r="L4110" i="7"/>
  <c r="L4109" i="7"/>
  <c r="L4108" i="7"/>
  <c r="L4107" i="7"/>
  <c r="L4106" i="7"/>
  <c r="L4105" i="7"/>
  <c r="L4104" i="7"/>
  <c r="L4103" i="7"/>
  <c r="L4102" i="7"/>
  <c r="L4101" i="7"/>
  <c r="L4100" i="7"/>
  <c r="L4099" i="7"/>
  <c r="L4098" i="7"/>
  <c r="L4097" i="7"/>
  <c r="L4096" i="7"/>
  <c r="L4095" i="7"/>
  <c r="L4094" i="7"/>
  <c r="L4093" i="7"/>
  <c r="L4092" i="7"/>
  <c r="L4091" i="7"/>
  <c r="L4090" i="7"/>
  <c r="L4089" i="7"/>
  <c r="L4088" i="7"/>
  <c r="L4087" i="7"/>
  <c r="L4086" i="7"/>
  <c r="L4085" i="7"/>
  <c r="L4084" i="7"/>
  <c r="L4083" i="7"/>
  <c r="L4082" i="7"/>
  <c r="L4081" i="7"/>
  <c r="L4080" i="7"/>
  <c r="L4079" i="7"/>
  <c r="L4078" i="7"/>
  <c r="L4077" i="7"/>
  <c r="L4076" i="7"/>
  <c r="L4075" i="7"/>
  <c r="L4074" i="7"/>
  <c r="L4073" i="7"/>
  <c r="L4072" i="7"/>
  <c r="L4071" i="7"/>
  <c r="L4070" i="7"/>
  <c r="L4069" i="7"/>
  <c r="L4068" i="7"/>
  <c r="L4067" i="7"/>
  <c r="L4066" i="7"/>
  <c r="L4065" i="7"/>
  <c r="L4064" i="7"/>
  <c r="L4063" i="7"/>
  <c r="L4062" i="7"/>
  <c r="L4061" i="7"/>
  <c r="L4060" i="7"/>
  <c r="L4059" i="7"/>
  <c r="L4058" i="7"/>
  <c r="L4057" i="7"/>
  <c r="L4056" i="7"/>
  <c r="L4055" i="7"/>
  <c r="L4054" i="7"/>
  <c r="L4053" i="7"/>
  <c r="L4052" i="7"/>
  <c r="L4051" i="7"/>
  <c r="L4050" i="7"/>
  <c r="L4049" i="7"/>
  <c r="L4048" i="7"/>
  <c r="L4047" i="7"/>
  <c r="L4046" i="7"/>
  <c r="L4045" i="7"/>
  <c r="L4044" i="7"/>
  <c r="L4043" i="7"/>
  <c r="L4042" i="7"/>
  <c r="L4041" i="7"/>
  <c r="L4040" i="7"/>
  <c r="L4039" i="7"/>
  <c r="L4038" i="7"/>
  <c r="L4037" i="7"/>
  <c r="L4036" i="7"/>
  <c r="L4035" i="7"/>
  <c r="L4034" i="7"/>
  <c r="L4033" i="7"/>
  <c r="L4032" i="7"/>
  <c r="L4031" i="7"/>
  <c r="L4030" i="7"/>
  <c r="L4029" i="7"/>
  <c r="L4028" i="7"/>
  <c r="L4027" i="7"/>
  <c r="L4026" i="7"/>
  <c r="L4025" i="7"/>
  <c r="L4024" i="7"/>
  <c r="L4023" i="7"/>
  <c r="L4022" i="7"/>
  <c r="L4021" i="7"/>
  <c r="L4020" i="7"/>
  <c r="L4019" i="7"/>
  <c r="L4018" i="7"/>
  <c r="L4017" i="7"/>
  <c r="L4016" i="7"/>
  <c r="L4015" i="7"/>
  <c r="L4014" i="7"/>
  <c r="L4013" i="7"/>
  <c r="L4012" i="7"/>
  <c r="L4011" i="7"/>
  <c r="L4010" i="7"/>
  <c r="L4009" i="7"/>
  <c r="L4008" i="7"/>
  <c r="L4007" i="7"/>
  <c r="L4006" i="7"/>
  <c r="L4005" i="7"/>
  <c r="L4004" i="7"/>
  <c r="L4003" i="7"/>
  <c r="L4002" i="7"/>
  <c r="L4001" i="7"/>
  <c r="L4000" i="7"/>
  <c r="L3999" i="7"/>
  <c r="L3998" i="7"/>
  <c r="L3997" i="7"/>
  <c r="L3996" i="7"/>
  <c r="L3995" i="7"/>
  <c r="L3994" i="7"/>
  <c r="L3993" i="7"/>
  <c r="L3992" i="7"/>
  <c r="L3991" i="7"/>
  <c r="L3990" i="7"/>
  <c r="L3989" i="7"/>
  <c r="L3988" i="7"/>
  <c r="L3987" i="7"/>
  <c r="L3986" i="7"/>
  <c r="L3985" i="7"/>
  <c r="L3984" i="7"/>
  <c r="L3983" i="7"/>
  <c r="L3982" i="7"/>
  <c r="L3981" i="7"/>
  <c r="L3980" i="7"/>
  <c r="L3979" i="7"/>
  <c r="L3978" i="7"/>
  <c r="L3977" i="7"/>
  <c r="L3976" i="7"/>
  <c r="L3975" i="7"/>
  <c r="L3974" i="7"/>
  <c r="L3973" i="7"/>
  <c r="L3972" i="7"/>
  <c r="L3971" i="7"/>
  <c r="L3970" i="7"/>
  <c r="L3969" i="7"/>
  <c r="L3968" i="7"/>
  <c r="L3967" i="7"/>
  <c r="L3966" i="7"/>
  <c r="L3965" i="7"/>
  <c r="L3964" i="7"/>
  <c r="L3963" i="7"/>
  <c r="L3962" i="7"/>
  <c r="L3961" i="7"/>
  <c r="L3960" i="7"/>
  <c r="L3959" i="7"/>
  <c r="L3958" i="7"/>
  <c r="L3957" i="7"/>
  <c r="L3956" i="7"/>
  <c r="L3955" i="7"/>
  <c r="L3954" i="7"/>
  <c r="L3953" i="7"/>
  <c r="L3952" i="7"/>
  <c r="L3951" i="7"/>
  <c r="L3950" i="7"/>
  <c r="L3949" i="7"/>
  <c r="L3948" i="7"/>
  <c r="L3947" i="7"/>
  <c r="L3946" i="7"/>
  <c r="L3945" i="7"/>
  <c r="L3944" i="7"/>
  <c r="L3943" i="7"/>
  <c r="L3942" i="7"/>
  <c r="L3941" i="7"/>
  <c r="L3940" i="7"/>
  <c r="L3939" i="7"/>
  <c r="L3938" i="7"/>
  <c r="L3937" i="7"/>
  <c r="L3936" i="7"/>
  <c r="L3935" i="7"/>
  <c r="L3934" i="7"/>
  <c r="L3933" i="7"/>
  <c r="L3932" i="7"/>
  <c r="L3931" i="7"/>
  <c r="L3930" i="7"/>
  <c r="L3929" i="7"/>
  <c r="L3928" i="7"/>
  <c r="L3927" i="7"/>
  <c r="L3926" i="7"/>
  <c r="L3925" i="7"/>
  <c r="L3924" i="7"/>
  <c r="L3923" i="7"/>
  <c r="L3922" i="7"/>
  <c r="L3921" i="7"/>
  <c r="L3920" i="7"/>
  <c r="L3919" i="7"/>
  <c r="L3918" i="7"/>
  <c r="L3917" i="7"/>
  <c r="L3916" i="7"/>
  <c r="L3915" i="7"/>
  <c r="L3914" i="7"/>
  <c r="L3913" i="7"/>
  <c r="L3912" i="7"/>
  <c r="L3911" i="7"/>
  <c r="L3910" i="7"/>
  <c r="L3909" i="7"/>
  <c r="L3908" i="7"/>
  <c r="L3907" i="7"/>
  <c r="L3906" i="7"/>
  <c r="L3905" i="7"/>
  <c r="L3904" i="7"/>
  <c r="L3903" i="7"/>
  <c r="L3902" i="7"/>
  <c r="L3901" i="7"/>
  <c r="L3900" i="7"/>
  <c r="L3899" i="7"/>
  <c r="L3898" i="7"/>
  <c r="L3897" i="7"/>
  <c r="L3896" i="7"/>
  <c r="L3895" i="7"/>
  <c r="L3894" i="7"/>
  <c r="L3893" i="7"/>
  <c r="L3892" i="7"/>
  <c r="L3891" i="7"/>
  <c r="L3890" i="7"/>
  <c r="L3889" i="7"/>
  <c r="L3888" i="7"/>
  <c r="L3887" i="7"/>
  <c r="L3886" i="7"/>
  <c r="L3885" i="7"/>
  <c r="L3884" i="7"/>
  <c r="L3883" i="7"/>
  <c r="L3882" i="7"/>
  <c r="L3881" i="7"/>
  <c r="L3880" i="7"/>
  <c r="L3879" i="7"/>
  <c r="L3878" i="7"/>
  <c r="L3877" i="7"/>
  <c r="L3876" i="7"/>
  <c r="L3875" i="7"/>
  <c r="L3874" i="7"/>
  <c r="L3873" i="7"/>
  <c r="L3872" i="7"/>
  <c r="L3871" i="7"/>
  <c r="L3870" i="7"/>
  <c r="L3869" i="7"/>
  <c r="L3868" i="7"/>
  <c r="L3867" i="7"/>
  <c r="L3866" i="7"/>
  <c r="L3865" i="7"/>
  <c r="L3864" i="7"/>
  <c r="L3863" i="7"/>
  <c r="L3862" i="7"/>
  <c r="L3861" i="7"/>
  <c r="L3860" i="7"/>
  <c r="L3859" i="7"/>
  <c r="L3858" i="7"/>
  <c r="L3857" i="7"/>
  <c r="L3856" i="7"/>
  <c r="L3855" i="7"/>
  <c r="L3854" i="7"/>
  <c r="L3853" i="7"/>
  <c r="L3852" i="7"/>
  <c r="L3851" i="7"/>
  <c r="L3850" i="7"/>
  <c r="L3849" i="7"/>
  <c r="L3848" i="7"/>
  <c r="L3847" i="7"/>
  <c r="L3846" i="7"/>
  <c r="L3845" i="7"/>
  <c r="L3844" i="7"/>
  <c r="L3843" i="7"/>
  <c r="L3842" i="7"/>
  <c r="L3841" i="7"/>
  <c r="L3840" i="7"/>
  <c r="L3839" i="7"/>
  <c r="L3838" i="7"/>
  <c r="L3837" i="7"/>
  <c r="L3836" i="7"/>
  <c r="L3835" i="7"/>
  <c r="L3834" i="7"/>
  <c r="L3833" i="7"/>
  <c r="L3832" i="7"/>
  <c r="L3831" i="7"/>
  <c r="L3830" i="7"/>
  <c r="L3829" i="7"/>
  <c r="L3828" i="7"/>
  <c r="L3827" i="7"/>
  <c r="L3826" i="7"/>
  <c r="L3825" i="7"/>
  <c r="L3824" i="7"/>
  <c r="L3823" i="7"/>
  <c r="L3822" i="7"/>
  <c r="L3821" i="7"/>
  <c r="L3820" i="7"/>
  <c r="L3819" i="7"/>
  <c r="L3818" i="7"/>
  <c r="L3817" i="7"/>
  <c r="L3816" i="7"/>
  <c r="L3815" i="7"/>
  <c r="L3814" i="7"/>
  <c r="L3813" i="7"/>
  <c r="L3812" i="7"/>
  <c r="L3811" i="7"/>
  <c r="L3810" i="7"/>
  <c r="L3809" i="7"/>
  <c r="L3808" i="7"/>
  <c r="L3807" i="7"/>
  <c r="L3806" i="7"/>
  <c r="L3805" i="7"/>
  <c r="L3804" i="7"/>
  <c r="L3803" i="7"/>
  <c r="L3802" i="7"/>
  <c r="L3801" i="7"/>
  <c r="L3800" i="7"/>
  <c r="L3799" i="7"/>
  <c r="L3798" i="7"/>
  <c r="L3797" i="7"/>
  <c r="L3796" i="7"/>
  <c r="L3795" i="7"/>
  <c r="L3794" i="7"/>
  <c r="L3793" i="7"/>
  <c r="L3792" i="7"/>
  <c r="L3791" i="7"/>
  <c r="L3790" i="7"/>
  <c r="L3789" i="7"/>
  <c r="L3788" i="7"/>
  <c r="L3787" i="7"/>
  <c r="L3786" i="7"/>
  <c r="L3785" i="7"/>
  <c r="L3784" i="7"/>
  <c r="L3783" i="7"/>
  <c r="L3782" i="7"/>
  <c r="L3781" i="7"/>
  <c r="L3780" i="7"/>
  <c r="L3779" i="7"/>
  <c r="L3778" i="7"/>
  <c r="L3777" i="7"/>
  <c r="L3776" i="7"/>
  <c r="L3775" i="7"/>
  <c r="L3774" i="7"/>
  <c r="L3773" i="7"/>
  <c r="L3772" i="7"/>
  <c r="L3771" i="7"/>
  <c r="L3770" i="7"/>
  <c r="L3769" i="7"/>
  <c r="L3768" i="7"/>
  <c r="L3767" i="7"/>
  <c r="L3766" i="7"/>
  <c r="L3765" i="7"/>
  <c r="L3764" i="7"/>
  <c r="L3763" i="7"/>
  <c r="L3762" i="7"/>
  <c r="L3761" i="7"/>
  <c r="L3760" i="7"/>
  <c r="L3759" i="7"/>
  <c r="L3758" i="7"/>
  <c r="L3757" i="7"/>
  <c r="L3756" i="7"/>
  <c r="L3755" i="7"/>
  <c r="L3754" i="7"/>
  <c r="L3753" i="7"/>
  <c r="L3752" i="7"/>
  <c r="L3751" i="7"/>
  <c r="L3750" i="7"/>
  <c r="L3749" i="7"/>
  <c r="L3748" i="7"/>
  <c r="L3747" i="7"/>
  <c r="L3746" i="7"/>
  <c r="L3745" i="7"/>
  <c r="L3744" i="7"/>
  <c r="L3743" i="7"/>
  <c r="L3742" i="7"/>
  <c r="L3741" i="7"/>
  <c r="L3740" i="7"/>
  <c r="L3739" i="7"/>
  <c r="L3738" i="7"/>
  <c r="L3737" i="7"/>
  <c r="L3736" i="7"/>
  <c r="L3735" i="7"/>
  <c r="L3734" i="7"/>
  <c r="L3733" i="7"/>
  <c r="L3732" i="7"/>
  <c r="L3731" i="7"/>
  <c r="L3730" i="7"/>
  <c r="L3729" i="7"/>
  <c r="L3728" i="7"/>
  <c r="L3727" i="7"/>
  <c r="L3726" i="7"/>
  <c r="L3725" i="7"/>
  <c r="L3724" i="7"/>
  <c r="L3723" i="7"/>
  <c r="L3722" i="7"/>
  <c r="L3721" i="7"/>
  <c r="L3720" i="7"/>
  <c r="L3719" i="7"/>
  <c r="L3718" i="7"/>
  <c r="L3717" i="7"/>
  <c r="L3716" i="7"/>
  <c r="L3715" i="7"/>
  <c r="L3714" i="7"/>
  <c r="L3713" i="7"/>
  <c r="L3712" i="7"/>
  <c r="L3711" i="7"/>
  <c r="L3710" i="7"/>
  <c r="L3709" i="7"/>
  <c r="L3708" i="7"/>
  <c r="L3707" i="7"/>
  <c r="L3706" i="7"/>
  <c r="L3705" i="7"/>
  <c r="L3704" i="7"/>
  <c r="L3703" i="7"/>
  <c r="L3702" i="7"/>
  <c r="L3701" i="7"/>
  <c r="L3700" i="7"/>
  <c r="L3699" i="7"/>
  <c r="L3698" i="7"/>
  <c r="L3697" i="7"/>
  <c r="L3696" i="7"/>
  <c r="L3695" i="7"/>
  <c r="L3694" i="7"/>
  <c r="L3693" i="7"/>
  <c r="L3692" i="7"/>
  <c r="L3691" i="7"/>
  <c r="L3690" i="7"/>
  <c r="L3689" i="7"/>
  <c r="L3688" i="7"/>
  <c r="L3687" i="7"/>
  <c r="L3686" i="7"/>
  <c r="L3685" i="7"/>
  <c r="L3684" i="7"/>
  <c r="L3683" i="7"/>
  <c r="L3682" i="7"/>
  <c r="L3681" i="7"/>
  <c r="L3680" i="7"/>
  <c r="L3679" i="7"/>
  <c r="L3678" i="7"/>
  <c r="L3677" i="7"/>
  <c r="L3676" i="7"/>
  <c r="L3675" i="7"/>
  <c r="L3674" i="7"/>
  <c r="L3673" i="7"/>
  <c r="L3672" i="7"/>
  <c r="L3671" i="7"/>
  <c r="L3670" i="7"/>
  <c r="L3669" i="7"/>
  <c r="L3668" i="7"/>
  <c r="L3667" i="7"/>
  <c r="L3666" i="7"/>
  <c r="L3665" i="7"/>
  <c r="L3664" i="7"/>
  <c r="L3663" i="7"/>
  <c r="L3662" i="7"/>
  <c r="L3661" i="7"/>
  <c r="L3660" i="7"/>
  <c r="L3659" i="7"/>
  <c r="L3658" i="7"/>
  <c r="L3657" i="7"/>
  <c r="L3656" i="7"/>
  <c r="L3655" i="7"/>
  <c r="L3654" i="7"/>
  <c r="L3653" i="7"/>
  <c r="L3652" i="7"/>
  <c r="L3651" i="7"/>
  <c r="L3650" i="7"/>
  <c r="L3649" i="7"/>
  <c r="L3648" i="7"/>
  <c r="L3647" i="7"/>
  <c r="L3646" i="7"/>
  <c r="L3645" i="7"/>
  <c r="L3644" i="7"/>
  <c r="L3643" i="7"/>
  <c r="L3642" i="7"/>
  <c r="L3641" i="7"/>
  <c r="L3640" i="7"/>
  <c r="L3639" i="7"/>
  <c r="L3638" i="7"/>
  <c r="L3637" i="7"/>
  <c r="L3636" i="7"/>
  <c r="L3635" i="7"/>
  <c r="L3634" i="7"/>
  <c r="L3633" i="7"/>
  <c r="L3632" i="7"/>
  <c r="L3631" i="7"/>
  <c r="L3630" i="7"/>
  <c r="L3629" i="7"/>
  <c r="L3628" i="7"/>
  <c r="L3627" i="7"/>
  <c r="L3626" i="7"/>
  <c r="L3625" i="7"/>
  <c r="L3624" i="7"/>
  <c r="L3623" i="7"/>
  <c r="L3622" i="7"/>
  <c r="L3621" i="7"/>
  <c r="L3620" i="7"/>
  <c r="L3619" i="7"/>
  <c r="L3618" i="7"/>
  <c r="L3617" i="7"/>
  <c r="L3616" i="7"/>
  <c r="L3615" i="7"/>
  <c r="L3614" i="7"/>
  <c r="L3613" i="7"/>
  <c r="L3612" i="7"/>
  <c r="L3611" i="7"/>
  <c r="L3610" i="7"/>
  <c r="L3609" i="7"/>
  <c r="L3608" i="7"/>
  <c r="L3607" i="7"/>
  <c r="L3606" i="7"/>
  <c r="L3605" i="7"/>
  <c r="L3604" i="7"/>
  <c r="L3603" i="7"/>
  <c r="L3602" i="7"/>
  <c r="L3601" i="7"/>
  <c r="L3600" i="7"/>
  <c r="L3599" i="7"/>
  <c r="L3598" i="7"/>
  <c r="L3597" i="7"/>
  <c r="L3596" i="7"/>
  <c r="L3595" i="7"/>
  <c r="L3594" i="7"/>
  <c r="L3593" i="7"/>
  <c r="L3592" i="7"/>
  <c r="L3591" i="7"/>
  <c r="L3590" i="7"/>
  <c r="L3589" i="7"/>
  <c r="L3588" i="7"/>
  <c r="L3587" i="7"/>
  <c r="L3586" i="7"/>
  <c r="L3585" i="7"/>
  <c r="L3584" i="7"/>
  <c r="L3583" i="7"/>
  <c r="L3582" i="7"/>
  <c r="L3581" i="7"/>
  <c r="L3580" i="7"/>
  <c r="L3579" i="7"/>
  <c r="L3578" i="7"/>
  <c r="L3577" i="7"/>
  <c r="L3576" i="7"/>
  <c r="L3575" i="7"/>
  <c r="L3574" i="7"/>
  <c r="L3573" i="7"/>
  <c r="L3572" i="7"/>
  <c r="L3571" i="7"/>
  <c r="L3570" i="7"/>
  <c r="L3569" i="7"/>
  <c r="L3568" i="7"/>
  <c r="L3567" i="7"/>
  <c r="L3566" i="7"/>
  <c r="L3565" i="7"/>
  <c r="L3564" i="7"/>
  <c r="L3563" i="7"/>
  <c r="L3562" i="7"/>
  <c r="L3561" i="7"/>
  <c r="L3560" i="7"/>
  <c r="L3559" i="7"/>
  <c r="L3558" i="7"/>
  <c r="L3557" i="7"/>
  <c r="L3556" i="7"/>
  <c r="L3555" i="7"/>
  <c r="L3554" i="7"/>
  <c r="L3553" i="7"/>
  <c r="L3552" i="7"/>
  <c r="L3551" i="7"/>
  <c r="L3550" i="7"/>
  <c r="L3549" i="7"/>
  <c r="L3548" i="7"/>
  <c r="L3547" i="7"/>
  <c r="L3546" i="7"/>
  <c r="L3545" i="7"/>
  <c r="L3544" i="7"/>
  <c r="L3543" i="7"/>
  <c r="L3542" i="7"/>
  <c r="L3541" i="7"/>
  <c r="L3540" i="7"/>
  <c r="L3539" i="7"/>
  <c r="L3538" i="7"/>
  <c r="L3537" i="7"/>
  <c r="L3536" i="7"/>
  <c r="L3535" i="7"/>
  <c r="L3534" i="7"/>
  <c r="L3533" i="7"/>
  <c r="L3532" i="7"/>
  <c r="L3531" i="7"/>
  <c r="L3530" i="7"/>
  <c r="L3529" i="7"/>
  <c r="L3528" i="7"/>
  <c r="L3527" i="7"/>
  <c r="L3526" i="7"/>
  <c r="L3525" i="7"/>
  <c r="L3524" i="7"/>
  <c r="L3523" i="7"/>
  <c r="L3522" i="7"/>
  <c r="L3521" i="7"/>
  <c r="L3520" i="7"/>
  <c r="L3519" i="7"/>
  <c r="L3518" i="7"/>
  <c r="L3517" i="7"/>
  <c r="L3516" i="7"/>
  <c r="L3515" i="7"/>
  <c r="L3514" i="7"/>
  <c r="L3513" i="7"/>
  <c r="L3512" i="7"/>
  <c r="L3511" i="7"/>
  <c r="L3510" i="7"/>
  <c r="L3509" i="7"/>
  <c r="L3508" i="7"/>
  <c r="L3507" i="7"/>
  <c r="L3506" i="7"/>
  <c r="L3505" i="7"/>
  <c r="L3504" i="7"/>
  <c r="L3503" i="7"/>
  <c r="L3502" i="7"/>
  <c r="L3501" i="7"/>
  <c r="L3500" i="7"/>
  <c r="L3499" i="7"/>
  <c r="L3498" i="7"/>
  <c r="L3497" i="7"/>
  <c r="L3496" i="7"/>
  <c r="L3495" i="7"/>
  <c r="L3494" i="7"/>
  <c r="L3493" i="7"/>
  <c r="L3492" i="7"/>
  <c r="L3491" i="7"/>
  <c r="L3490" i="7"/>
  <c r="L3489" i="7"/>
  <c r="L3488" i="7"/>
  <c r="L3487" i="7"/>
  <c r="L3486" i="7"/>
  <c r="L3485" i="7"/>
  <c r="L3484" i="7"/>
  <c r="L3483" i="7"/>
  <c r="L3482" i="7"/>
  <c r="L3481" i="7"/>
  <c r="L3480" i="7"/>
  <c r="L3479" i="7"/>
  <c r="L3478" i="7"/>
  <c r="L3477" i="7"/>
  <c r="L3476" i="7"/>
  <c r="L3475" i="7"/>
  <c r="L3474" i="7"/>
  <c r="L3473" i="7"/>
  <c r="L3472" i="7"/>
  <c r="L3471" i="7"/>
  <c r="L3470" i="7"/>
  <c r="L3469" i="7"/>
  <c r="L3468" i="7"/>
  <c r="L3467" i="7"/>
  <c r="L3466" i="7"/>
  <c r="L3465" i="7"/>
  <c r="L3464" i="7"/>
  <c r="L3463" i="7"/>
  <c r="L3462" i="7"/>
  <c r="L3461" i="7"/>
  <c r="L3460" i="7"/>
  <c r="L3459" i="7"/>
  <c r="L3458" i="7"/>
  <c r="L3457" i="7"/>
  <c r="L3456" i="7"/>
  <c r="L3455" i="7"/>
  <c r="L3454" i="7"/>
  <c r="L3453" i="7"/>
  <c r="L3452" i="7"/>
  <c r="L3451" i="7"/>
  <c r="L3450" i="7"/>
  <c r="L3449" i="7"/>
  <c r="L3448" i="7"/>
  <c r="L3447" i="7"/>
  <c r="L3446" i="7"/>
  <c r="L3445" i="7"/>
  <c r="L3444" i="7"/>
  <c r="L3443" i="7"/>
  <c r="L3442" i="7"/>
  <c r="L3441" i="7"/>
  <c r="L3440" i="7"/>
  <c r="L3439" i="7"/>
  <c r="L3438" i="7"/>
  <c r="L3437" i="7"/>
  <c r="L3436" i="7"/>
  <c r="L3435" i="7"/>
  <c r="L3434" i="7"/>
  <c r="L3433" i="7"/>
  <c r="L3432" i="7"/>
  <c r="L3431" i="7"/>
  <c r="L3430" i="7"/>
  <c r="L3429" i="7"/>
  <c r="L3428" i="7"/>
  <c r="L3427" i="7"/>
  <c r="L3426" i="7"/>
  <c r="L3425" i="7"/>
  <c r="L3424" i="7"/>
  <c r="L3423" i="7"/>
  <c r="L3422" i="7"/>
  <c r="L3421" i="7"/>
  <c r="L3420" i="7"/>
  <c r="L3419" i="7"/>
  <c r="L3418" i="7"/>
  <c r="L3417" i="7"/>
  <c r="L3416" i="7"/>
  <c r="L3415" i="7"/>
  <c r="L3414" i="7"/>
  <c r="L3413" i="7"/>
  <c r="L3412" i="7"/>
  <c r="L3411" i="7"/>
  <c r="L3410" i="7"/>
  <c r="L3409" i="7"/>
  <c r="L3408" i="7"/>
  <c r="L3407" i="7"/>
  <c r="L3406" i="7"/>
  <c r="L3405" i="7"/>
  <c r="L3404" i="7"/>
  <c r="L3403" i="7"/>
  <c r="L3402" i="7"/>
  <c r="L3401" i="7"/>
  <c r="L3400" i="7"/>
  <c r="L3399" i="7"/>
  <c r="L3398" i="7"/>
  <c r="L3397" i="7"/>
  <c r="L3396" i="7"/>
  <c r="L3395" i="7"/>
  <c r="L3394" i="7"/>
  <c r="L3393" i="7"/>
  <c r="L3392" i="7"/>
  <c r="L3391" i="7"/>
  <c r="L3390" i="7"/>
  <c r="L3389" i="7"/>
  <c r="L3388" i="7"/>
  <c r="L3387" i="7"/>
  <c r="L3386" i="7"/>
  <c r="L3385" i="7"/>
  <c r="L3384" i="7"/>
  <c r="L3383" i="7"/>
  <c r="L3382" i="7"/>
  <c r="L3381" i="7"/>
  <c r="L3380" i="7"/>
  <c r="L3379" i="7"/>
  <c r="L3378" i="7"/>
  <c r="L3377" i="7"/>
  <c r="L3376" i="7"/>
  <c r="L3375" i="7"/>
  <c r="L3374" i="7"/>
  <c r="L3373" i="7"/>
  <c r="L3372" i="7"/>
  <c r="L3371" i="7"/>
  <c r="L3370" i="7"/>
  <c r="L3369" i="7"/>
  <c r="L3368" i="7"/>
  <c r="L3367" i="7"/>
  <c r="L3366" i="7"/>
  <c r="L3365" i="7"/>
  <c r="L3364" i="7"/>
  <c r="L3363" i="7"/>
  <c r="L3362" i="7"/>
  <c r="L3361" i="7"/>
  <c r="L3360" i="7"/>
  <c r="L3359" i="7"/>
  <c r="L3358" i="7"/>
  <c r="L3357" i="7"/>
  <c r="L3356" i="7"/>
  <c r="L3355" i="7"/>
  <c r="L3354" i="7"/>
  <c r="L3353" i="7"/>
  <c r="L3352" i="7"/>
  <c r="L3351" i="7"/>
  <c r="L3350" i="7"/>
  <c r="L3349" i="7"/>
  <c r="L3348" i="7"/>
  <c r="L3347" i="7"/>
  <c r="L3346" i="7"/>
  <c r="L3345" i="7"/>
  <c r="L3344" i="7"/>
  <c r="L3343" i="7"/>
  <c r="L3342" i="7"/>
  <c r="L3341" i="7"/>
  <c r="L3340" i="7"/>
  <c r="L3339" i="7"/>
  <c r="L3338" i="7"/>
  <c r="L3337" i="7"/>
  <c r="L3336" i="7"/>
  <c r="L3335" i="7"/>
  <c r="L3334" i="7"/>
  <c r="L3333" i="7"/>
  <c r="L3332" i="7"/>
  <c r="L3331" i="7"/>
  <c r="L3330" i="7"/>
  <c r="L3329" i="7"/>
  <c r="L3328" i="7"/>
  <c r="L3327" i="7"/>
  <c r="L3326" i="7"/>
  <c r="L3325" i="7"/>
  <c r="L3324" i="7"/>
  <c r="L3323" i="7"/>
  <c r="L3322" i="7"/>
  <c r="L3321" i="7"/>
  <c r="L3320" i="7"/>
  <c r="L3319" i="7"/>
  <c r="L3318" i="7"/>
  <c r="L3317" i="7"/>
  <c r="L3316" i="7"/>
  <c r="L3315" i="7"/>
  <c r="L3314" i="7"/>
  <c r="L3313" i="7"/>
  <c r="L3312" i="7"/>
  <c r="L3311" i="7"/>
  <c r="L3310" i="7"/>
  <c r="L3309" i="7"/>
  <c r="L3308" i="7"/>
  <c r="L3307" i="7"/>
  <c r="L3306" i="7"/>
  <c r="L3305" i="7"/>
  <c r="L3304" i="7"/>
  <c r="L3303" i="7"/>
  <c r="L3302" i="7"/>
  <c r="L3301" i="7"/>
  <c r="L3300" i="7"/>
  <c r="L3299" i="7"/>
  <c r="L3298" i="7"/>
  <c r="L3297" i="7"/>
  <c r="L3296" i="7"/>
  <c r="L3295" i="7"/>
  <c r="L3294" i="7"/>
  <c r="L3293" i="7"/>
  <c r="L3292" i="7"/>
  <c r="L3291" i="7"/>
  <c r="L3290" i="7"/>
  <c r="L3289" i="7"/>
  <c r="L3288" i="7"/>
  <c r="L3287" i="7"/>
  <c r="L3286" i="7"/>
  <c r="L3285" i="7"/>
  <c r="L3284" i="7"/>
  <c r="L3283" i="7"/>
  <c r="L3282" i="7"/>
  <c r="L3281" i="7"/>
  <c r="L3280" i="7"/>
  <c r="L3279" i="7"/>
  <c r="L3278" i="7"/>
  <c r="L3277" i="7"/>
  <c r="L3276" i="7"/>
  <c r="L3275" i="7"/>
  <c r="L3274" i="7"/>
  <c r="L3273" i="7"/>
  <c r="L3272" i="7"/>
  <c r="L3271" i="7"/>
  <c r="L3270" i="7"/>
  <c r="L3269" i="7"/>
  <c r="L3268" i="7"/>
  <c r="L3267" i="7"/>
  <c r="L3266" i="7"/>
  <c r="L3265" i="7"/>
  <c r="L3264" i="7"/>
  <c r="L3263" i="7"/>
  <c r="L3262" i="7"/>
  <c r="L3261" i="7"/>
  <c r="L3260" i="7"/>
  <c r="L3259" i="7"/>
  <c r="L3258" i="7"/>
  <c r="L3257" i="7"/>
  <c r="L3256" i="7"/>
  <c r="L3255" i="7"/>
  <c r="L3254" i="7"/>
  <c r="L3253" i="7"/>
  <c r="L3252" i="7"/>
  <c r="L3251" i="7"/>
  <c r="L3250" i="7"/>
  <c r="L3249" i="7"/>
  <c r="L3248" i="7"/>
  <c r="L3247" i="7"/>
  <c r="L3246" i="7"/>
  <c r="L3245" i="7"/>
  <c r="L3244" i="7"/>
  <c r="L3243" i="7"/>
  <c r="L3242" i="7"/>
  <c r="L3241" i="7"/>
  <c r="L3240" i="7"/>
  <c r="L3239" i="7"/>
  <c r="L3238" i="7"/>
  <c r="L3237" i="7"/>
  <c r="L3236" i="7"/>
  <c r="L3235" i="7"/>
  <c r="L3234" i="7"/>
  <c r="L3233" i="7"/>
  <c r="L3232" i="7"/>
  <c r="L3231" i="7"/>
  <c r="L3230" i="7"/>
  <c r="L3229" i="7"/>
  <c r="L3228" i="7"/>
  <c r="L3227" i="7"/>
  <c r="L3226" i="7"/>
  <c r="L3225" i="7"/>
  <c r="L3224" i="7"/>
  <c r="L3223" i="7"/>
  <c r="L3222" i="7"/>
  <c r="L3221" i="7"/>
  <c r="L3220" i="7"/>
  <c r="L3219" i="7"/>
  <c r="L3218" i="7"/>
  <c r="L3217" i="7"/>
  <c r="L3216" i="7"/>
  <c r="L3215" i="7"/>
  <c r="L3214" i="7"/>
  <c r="L3213" i="7"/>
  <c r="L3212" i="7"/>
  <c r="L3211" i="7"/>
  <c r="L3210" i="7"/>
  <c r="L3209" i="7"/>
  <c r="L3208" i="7"/>
  <c r="L3207" i="7"/>
  <c r="L3206" i="7"/>
  <c r="L3205" i="7"/>
  <c r="L3204" i="7"/>
  <c r="L3203" i="7"/>
  <c r="L3202" i="7"/>
  <c r="L3201" i="7"/>
  <c r="L3200" i="7"/>
  <c r="L3199" i="7"/>
  <c r="L3198" i="7"/>
  <c r="L3197" i="7"/>
  <c r="L3196" i="7"/>
  <c r="L3195" i="7"/>
  <c r="L3194" i="7"/>
  <c r="L3193" i="7"/>
  <c r="L3192" i="7"/>
  <c r="L3191" i="7"/>
  <c r="L3190" i="7"/>
  <c r="L3189" i="7"/>
  <c r="L3188" i="7"/>
  <c r="L3187" i="7"/>
  <c r="L3186" i="7"/>
  <c r="L3185" i="7"/>
  <c r="L3184" i="7"/>
  <c r="L3183" i="7"/>
  <c r="L3182" i="7"/>
  <c r="L3181" i="7"/>
  <c r="L3180" i="7"/>
  <c r="L3179" i="7"/>
  <c r="L3178" i="7"/>
  <c r="L3177" i="7"/>
  <c r="L3176" i="7"/>
  <c r="L3175" i="7"/>
  <c r="L3174" i="7"/>
  <c r="L3173" i="7"/>
  <c r="L3172" i="7"/>
  <c r="L3171" i="7"/>
  <c r="L3170" i="7"/>
  <c r="L3169" i="7"/>
  <c r="L3168" i="7"/>
  <c r="L3167" i="7"/>
  <c r="L3166" i="7"/>
  <c r="L3165" i="7"/>
  <c r="L3164" i="7"/>
  <c r="L3163" i="7"/>
  <c r="L3162" i="7"/>
  <c r="L3161" i="7"/>
  <c r="L3160" i="7"/>
  <c r="L3159" i="7"/>
  <c r="L3158" i="7"/>
  <c r="L3157" i="7"/>
  <c r="L3156" i="7"/>
  <c r="L3155" i="7"/>
  <c r="L3154" i="7"/>
  <c r="L3153" i="7"/>
  <c r="L3152" i="7"/>
  <c r="L3151" i="7"/>
  <c r="L3150" i="7"/>
  <c r="L3149" i="7"/>
  <c r="L3148" i="7"/>
  <c r="L3147" i="7"/>
  <c r="L3146" i="7"/>
  <c r="L3145" i="7"/>
  <c r="L3144" i="7"/>
  <c r="L3143" i="7"/>
  <c r="L3142" i="7"/>
  <c r="L3141" i="7"/>
  <c r="L3140" i="7"/>
  <c r="L3139" i="7"/>
  <c r="L3138" i="7"/>
  <c r="L3137" i="7"/>
  <c r="L3136" i="7"/>
  <c r="L3135" i="7"/>
  <c r="L3134" i="7"/>
  <c r="L3133" i="7"/>
  <c r="L3132" i="7"/>
  <c r="L3131" i="7"/>
  <c r="L3130" i="7"/>
  <c r="L3129" i="7"/>
  <c r="L3128" i="7"/>
  <c r="L3127" i="7"/>
  <c r="L3126" i="7"/>
  <c r="L3125" i="7"/>
  <c r="L3124" i="7"/>
  <c r="L3123" i="7"/>
  <c r="L3122" i="7"/>
  <c r="L3121" i="7"/>
  <c r="L3120" i="7"/>
  <c r="L3119" i="7"/>
  <c r="L3118" i="7"/>
  <c r="L3117" i="7"/>
  <c r="L3116" i="7"/>
  <c r="L3115" i="7"/>
  <c r="L3114" i="7"/>
  <c r="L3113" i="7"/>
  <c r="L3112" i="7"/>
  <c r="L3111" i="7"/>
  <c r="L3110" i="7"/>
  <c r="L3109" i="7"/>
  <c r="L3108" i="7"/>
  <c r="L3107" i="7"/>
  <c r="L3106" i="7"/>
  <c r="L3105" i="7"/>
  <c r="L3104" i="7"/>
  <c r="L3103" i="7"/>
  <c r="L3102" i="7"/>
  <c r="L3101" i="7"/>
  <c r="L3100" i="7"/>
  <c r="L3099" i="7"/>
  <c r="L3098" i="7"/>
  <c r="L3097" i="7"/>
  <c r="L3096" i="7"/>
  <c r="L3095" i="7"/>
  <c r="L3094" i="7"/>
  <c r="L3093" i="7"/>
  <c r="L3092" i="7"/>
  <c r="L3091" i="7"/>
  <c r="L3090" i="7"/>
  <c r="L3089" i="7"/>
  <c r="L3088" i="7"/>
  <c r="L3087" i="7"/>
  <c r="L3086" i="7"/>
  <c r="L3085" i="7"/>
  <c r="L3084" i="7"/>
  <c r="L3083" i="7"/>
  <c r="L3082" i="7"/>
  <c r="L3081" i="7"/>
  <c r="L3080" i="7"/>
  <c r="L3079" i="7"/>
  <c r="L3078" i="7"/>
  <c r="L3077" i="7"/>
  <c r="L3076" i="7"/>
  <c r="L3075" i="7"/>
  <c r="L3074" i="7"/>
  <c r="L3073" i="7"/>
  <c r="L3072" i="7"/>
  <c r="L3071" i="7"/>
  <c r="L3070" i="7"/>
  <c r="L3069" i="7"/>
  <c r="L3068" i="7"/>
  <c r="L3067" i="7"/>
  <c r="L3066" i="7"/>
  <c r="L3065" i="7"/>
  <c r="L3064" i="7"/>
  <c r="L3063" i="7"/>
  <c r="L3062" i="7"/>
  <c r="L3061" i="7"/>
  <c r="L3060" i="7"/>
  <c r="L3059" i="7"/>
  <c r="L3058" i="7"/>
  <c r="L3057" i="7"/>
  <c r="L3056" i="7"/>
  <c r="L3055" i="7"/>
  <c r="L3054" i="7"/>
  <c r="L3053" i="7"/>
  <c r="L3052" i="7"/>
  <c r="L3051" i="7"/>
  <c r="L3050" i="7"/>
  <c r="L3049" i="7"/>
  <c r="L3048" i="7"/>
  <c r="L3047" i="7"/>
  <c r="L3046" i="7"/>
  <c r="L3045" i="7"/>
  <c r="L3044" i="7"/>
  <c r="L3043" i="7"/>
  <c r="L3042" i="7"/>
  <c r="L3041" i="7"/>
  <c r="L3040" i="7"/>
  <c r="L3039" i="7"/>
  <c r="L3038" i="7"/>
  <c r="L3037" i="7"/>
  <c r="L3036" i="7"/>
  <c r="L3035" i="7"/>
  <c r="L3034" i="7"/>
  <c r="L3033" i="7"/>
  <c r="L3032" i="7"/>
  <c r="L3031" i="7"/>
  <c r="L3030" i="7"/>
  <c r="L3029" i="7"/>
  <c r="L3028" i="7"/>
  <c r="L3027" i="7"/>
  <c r="L3026" i="7"/>
  <c r="L3025" i="7"/>
  <c r="L3024" i="7"/>
  <c r="L3023" i="7"/>
  <c r="L3022" i="7"/>
  <c r="L3021" i="7"/>
  <c r="L3020" i="7"/>
  <c r="L3019" i="7"/>
  <c r="L3018" i="7"/>
  <c r="L3017" i="7"/>
  <c r="L3016" i="7"/>
  <c r="L3015" i="7"/>
  <c r="L3014" i="7"/>
  <c r="L3013" i="7"/>
  <c r="L3012" i="7"/>
  <c r="L3011" i="7"/>
  <c r="L3010" i="7"/>
  <c r="L3009" i="7"/>
  <c r="L3008" i="7"/>
  <c r="L3007" i="7"/>
  <c r="L3006" i="7"/>
  <c r="L3005" i="7"/>
  <c r="L3004" i="7"/>
  <c r="L3003" i="7"/>
  <c r="L3002" i="7"/>
  <c r="L3001" i="7"/>
  <c r="L3000" i="7"/>
  <c r="L2999" i="7"/>
  <c r="L2998" i="7"/>
  <c r="L2997" i="7"/>
  <c r="L2996" i="7"/>
  <c r="L2995" i="7"/>
  <c r="L2994" i="7"/>
  <c r="L2993" i="7"/>
  <c r="L2992" i="7"/>
  <c r="L2991" i="7"/>
  <c r="L2990" i="7"/>
  <c r="L2989" i="7"/>
  <c r="L2988" i="7"/>
  <c r="L2987" i="7"/>
  <c r="L2986" i="7"/>
  <c r="L2985" i="7"/>
  <c r="L2984" i="7"/>
  <c r="L2983" i="7"/>
  <c r="L2982" i="7"/>
  <c r="L2981" i="7"/>
  <c r="L2980" i="7"/>
  <c r="L2979" i="7"/>
  <c r="L2978" i="7"/>
  <c r="L2977" i="7"/>
  <c r="L2976" i="7"/>
  <c r="L2975" i="7"/>
  <c r="L2974" i="7"/>
  <c r="L2973" i="7"/>
  <c r="L2972" i="7"/>
  <c r="L2971" i="7"/>
  <c r="L2970" i="7"/>
  <c r="L2969" i="7"/>
  <c r="L2968" i="7"/>
  <c r="L2967" i="7"/>
  <c r="L2966" i="7"/>
  <c r="L2965" i="7"/>
  <c r="L2964" i="7"/>
  <c r="L2963" i="7"/>
  <c r="L2962" i="7"/>
  <c r="L2961" i="7"/>
  <c r="L2960" i="7"/>
  <c r="L2959" i="7"/>
  <c r="L2958" i="7"/>
  <c r="L2957" i="7"/>
  <c r="L2956" i="7"/>
  <c r="L2955" i="7"/>
  <c r="L2954" i="7"/>
  <c r="L2953" i="7"/>
  <c r="L2952" i="7"/>
  <c r="L2951" i="7"/>
  <c r="L2950" i="7"/>
  <c r="L2949" i="7"/>
  <c r="L2948" i="7"/>
  <c r="L2947" i="7"/>
  <c r="L2946" i="7"/>
  <c r="L2945" i="7"/>
  <c r="L2944" i="7"/>
  <c r="L2943" i="7"/>
  <c r="L2942" i="7"/>
  <c r="L2941" i="7"/>
  <c r="L2940" i="7"/>
  <c r="L2939" i="7"/>
  <c r="L2938" i="7"/>
  <c r="L2937" i="7"/>
  <c r="L2936" i="7"/>
  <c r="L2935" i="7"/>
  <c r="L2934" i="7"/>
  <c r="L2933" i="7"/>
  <c r="L2932" i="7"/>
  <c r="L2931" i="7"/>
  <c r="L2930" i="7"/>
  <c r="L2929" i="7"/>
  <c r="L2928" i="7"/>
  <c r="L2927" i="7"/>
  <c r="L2926" i="7"/>
  <c r="L2925" i="7"/>
  <c r="L2924" i="7"/>
  <c r="L2923" i="7"/>
  <c r="L2922" i="7"/>
  <c r="L2921" i="7"/>
  <c r="L2920" i="7"/>
  <c r="L2919" i="7"/>
  <c r="L2918" i="7"/>
  <c r="L2917" i="7"/>
  <c r="L2916" i="7"/>
  <c r="L2915" i="7"/>
  <c r="L2914" i="7"/>
  <c r="L2913" i="7"/>
  <c r="L2912" i="7"/>
  <c r="L2911" i="7"/>
  <c r="L2910" i="7"/>
  <c r="L2909" i="7"/>
  <c r="L2908" i="7"/>
  <c r="L2907" i="7"/>
  <c r="L2906" i="7"/>
  <c r="L2905" i="7"/>
  <c r="L2904" i="7"/>
  <c r="L2903" i="7"/>
  <c r="L2902" i="7"/>
  <c r="L2901" i="7"/>
  <c r="L2900" i="7"/>
  <c r="L2899" i="7"/>
  <c r="L2898" i="7"/>
  <c r="L2897" i="7"/>
  <c r="L2896" i="7"/>
  <c r="L2895" i="7"/>
  <c r="L2894" i="7"/>
  <c r="L2893" i="7"/>
  <c r="L2892" i="7"/>
  <c r="L2891" i="7"/>
  <c r="L2890" i="7"/>
  <c r="L2889" i="7"/>
  <c r="L2888" i="7"/>
  <c r="L2887" i="7"/>
  <c r="L2886" i="7"/>
  <c r="L2885" i="7"/>
  <c r="L2884" i="7"/>
  <c r="L2883" i="7"/>
  <c r="L2882" i="7"/>
  <c r="L2881" i="7"/>
  <c r="L2880" i="7"/>
  <c r="L2879" i="7"/>
  <c r="L2878" i="7"/>
  <c r="L2877" i="7"/>
  <c r="L2876" i="7"/>
  <c r="L2875" i="7"/>
  <c r="L2874" i="7"/>
  <c r="L2873" i="7"/>
  <c r="L2872" i="7"/>
  <c r="L2871" i="7"/>
  <c r="L2870" i="7"/>
  <c r="L2869" i="7"/>
  <c r="L2868" i="7"/>
  <c r="L2867" i="7"/>
  <c r="L2866" i="7"/>
  <c r="L2865" i="7"/>
  <c r="L2864" i="7"/>
  <c r="L2863" i="7"/>
  <c r="L2862" i="7"/>
  <c r="L2861" i="7"/>
  <c r="L2860" i="7"/>
  <c r="L2859" i="7"/>
  <c r="L2858" i="7"/>
  <c r="L2857" i="7"/>
  <c r="L2856" i="7"/>
  <c r="L2855" i="7"/>
  <c r="L2854" i="7"/>
  <c r="L2853" i="7"/>
  <c r="L2852" i="7"/>
  <c r="L2851" i="7"/>
  <c r="L2850" i="7"/>
  <c r="L2849" i="7"/>
  <c r="L2848" i="7"/>
  <c r="L2847" i="7"/>
  <c r="L2846" i="7"/>
  <c r="L2845" i="7"/>
  <c r="L2844" i="7"/>
  <c r="L2843" i="7"/>
  <c r="L2842" i="7"/>
  <c r="L2841" i="7"/>
  <c r="L2840" i="7"/>
  <c r="L2839" i="7"/>
  <c r="L2838" i="7"/>
  <c r="L2837" i="7"/>
  <c r="L2836" i="7"/>
  <c r="L2835" i="7"/>
  <c r="L2834" i="7"/>
  <c r="L2833" i="7"/>
  <c r="L2832" i="7"/>
  <c r="L2831" i="7"/>
  <c r="L2830" i="7"/>
  <c r="L2829" i="7"/>
  <c r="L2828" i="7"/>
  <c r="L2827" i="7"/>
  <c r="L2826" i="7"/>
  <c r="L2825" i="7"/>
  <c r="L2824" i="7"/>
  <c r="L2823" i="7"/>
  <c r="L2822" i="7"/>
  <c r="L2821" i="7"/>
  <c r="L2820" i="7"/>
  <c r="L2819" i="7"/>
  <c r="L2818" i="7"/>
  <c r="L2817" i="7"/>
  <c r="L2816" i="7"/>
  <c r="L2815" i="7"/>
  <c r="L2814" i="7"/>
  <c r="L2813" i="7"/>
  <c r="L2812" i="7"/>
  <c r="L2811" i="7"/>
  <c r="L2810" i="7"/>
  <c r="L2809" i="7"/>
  <c r="L2808" i="7"/>
  <c r="L2807" i="7"/>
  <c r="L2806" i="7"/>
  <c r="L2805" i="7"/>
  <c r="L2804" i="7"/>
  <c r="L2803" i="7"/>
  <c r="L2802" i="7"/>
  <c r="L2801" i="7"/>
  <c r="L2800" i="7"/>
  <c r="L2799" i="7"/>
  <c r="L2798" i="7"/>
  <c r="L2797" i="7"/>
  <c r="L2796" i="7"/>
  <c r="L2795" i="7"/>
  <c r="L2794" i="7"/>
  <c r="L2793" i="7"/>
  <c r="L2792" i="7"/>
  <c r="L2791" i="7"/>
  <c r="L2790" i="7"/>
  <c r="L2789" i="7"/>
  <c r="L2788" i="7"/>
  <c r="L2787" i="7"/>
  <c r="L2786" i="7"/>
  <c r="L2785" i="7"/>
  <c r="L2784" i="7"/>
  <c r="L2783" i="7"/>
  <c r="L2782" i="7"/>
  <c r="L2781" i="7"/>
  <c r="L2780" i="7"/>
  <c r="L2779" i="7"/>
  <c r="L2778" i="7"/>
  <c r="L2777" i="7"/>
  <c r="L2776" i="7"/>
  <c r="L2775" i="7"/>
  <c r="L2774" i="7"/>
  <c r="L2773" i="7"/>
  <c r="L2772" i="7"/>
  <c r="L2771" i="7"/>
  <c r="L2770" i="7"/>
  <c r="L2769" i="7"/>
  <c r="L2768" i="7"/>
  <c r="L2767" i="7"/>
  <c r="L2766" i="7"/>
  <c r="L2765" i="7"/>
  <c r="L2764" i="7"/>
  <c r="L2763" i="7"/>
  <c r="L2762" i="7"/>
  <c r="L2761" i="7"/>
  <c r="L2760" i="7"/>
  <c r="L2759" i="7"/>
  <c r="L2758" i="7"/>
  <c r="L2757" i="7"/>
  <c r="L2756" i="7"/>
  <c r="L2755" i="7"/>
  <c r="L2754" i="7"/>
  <c r="L2753" i="7"/>
  <c r="L2752" i="7"/>
  <c r="L2751" i="7"/>
  <c r="L2750" i="7"/>
  <c r="L2749" i="7"/>
  <c r="L2748" i="7"/>
  <c r="L2747" i="7"/>
  <c r="L2746" i="7"/>
  <c r="L2745" i="7"/>
  <c r="L2744" i="7"/>
  <c r="L2743" i="7"/>
  <c r="L2742" i="7"/>
  <c r="L2741" i="7"/>
  <c r="L2740" i="7"/>
  <c r="L2739" i="7"/>
  <c r="L2738" i="7"/>
  <c r="L2737" i="7"/>
  <c r="L2736" i="7"/>
  <c r="L2735" i="7"/>
  <c r="L2734" i="7"/>
  <c r="L2733" i="7"/>
  <c r="L2732" i="7"/>
  <c r="L2731" i="7"/>
  <c r="L2730" i="7"/>
  <c r="L2729" i="7"/>
  <c r="L2728" i="7"/>
  <c r="L2727" i="7"/>
  <c r="L2726" i="7"/>
  <c r="L2725" i="7"/>
  <c r="L2724" i="7"/>
  <c r="L2723" i="7"/>
  <c r="L2722" i="7"/>
  <c r="L2721" i="7"/>
  <c r="L2720" i="7"/>
  <c r="L2719" i="7"/>
  <c r="L2718" i="7"/>
  <c r="L2717" i="7"/>
  <c r="L2716" i="7"/>
  <c r="L2715" i="7"/>
  <c r="L2714" i="7"/>
  <c r="L2713" i="7"/>
  <c r="L2712" i="7"/>
  <c r="L2711" i="7"/>
  <c r="L2710" i="7"/>
  <c r="L2709" i="7"/>
  <c r="L2708" i="7"/>
  <c r="L2707" i="7"/>
  <c r="L2706" i="7"/>
  <c r="L2705" i="7"/>
  <c r="L2704" i="7"/>
  <c r="L2703" i="7"/>
  <c r="L2702" i="7"/>
  <c r="L2701" i="7"/>
  <c r="L2700" i="7"/>
  <c r="L2699" i="7"/>
  <c r="L2698" i="7"/>
  <c r="L2697" i="7"/>
  <c r="L2696" i="7"/>
  <c r="L2695" i="7"/>
  <c r="L2694" i="7"/>
  <c r="L2693" i="7"/>
  <c r="L2692" i="7"/>
  <c r="L2691" i="7"/>
  <c r="L2690" i="7"/>
  <c r="L2689" i="7"/>
  <c r="L2688" i="7"/>
  <c r="L2687" i="7"/>
  <c r="L2686" i="7"/>
  <c r="L2685" i="7"/>
  <c r="L2684" i="7"/>
  <c r="L2683" i="7"/>
  <c r="L2682" i="7"/>
  <c r="L2681" i="7"/>
  <c r="L2680" i="7"/>
  <c r="L2679" i="7"/>
  <c r="L2678" i="7"/>
  <c r="L2677" i="7"/>
  <c r="L2676" i="7"/>
  <c r="L2675" i="7"/>
  <c r="L2674" i="7"/>
  <c r="L2673" i="7"/>
  <c r="L2672" i="7"/>
  <c r="L2671" i="7"/>
  <c r="L2670" i="7"/>
  <c r="L2669" i="7"/>
  <c r="L2668" i="7"/>
  <c r="L2667" i="7"/>
  <c r="L2666" i="7"/>
  <c r="L2665" i="7"/>
  <c r="L2664" i="7"/>
  <c r="L2663" i="7"/>
  <c r="L2662" i="7"/>
  <c r="L2661" i="7"/>
  <c r="L2660" i="7"/>
  <c r="L2659" i="7"/>
  <c r="L2658" i="7"/>
  <c r="L2657" i="7"/>
  <c r="L2656" i="7"/>
  <c r="L2655" i="7"/>
  <c r="L2654" i="7"/>
  <c r="L2653" i="7"/>
  <c r="L2652" i="7"/>
  <c r="L2651" i="7"/>
  <c r="L2650" i="7"/>
  <c r="L2649" i="7"/>
  <c r="L2648" i="7"/>
  <c r="L2647" i="7"/>
  <c r="L2646" i="7"/>
  <c r="L2645" i="7"/>
  <c r="L2644" i="7"/>
  <c r="L2643" i="7"/>
  <c r="L2642" i="7"/>
  <c r="L2641" i="7"/>
  <c r="L2640" i="7"/>
  <c r="L2639" i="7"/>
  <c r="L2638" i="7"/>
  <c r="L2637" i="7"/>
  <c r="L2636" i="7"/>
  <c r="L2635" i="7"/>
  <c r="L2634" i="7"/>
  <c r="L2633" i="7"/>
  <c r="L2632" i="7"/>
  <c r="L2631" i="7"/>
  <c r="L2630" i="7"/>
  <c r="L2629" i="7"/>
  <c r="L2628" i="7"/>
  <c r="L2627" i="7"/>
  <c r="L2626" i="7"/>
  <c r="L2625" i="7"/>
  <c r="L2624" i="7"/>
  <c r="L2623" i="7"/>
  <c r="L2622" i="7"/>
  <c r="L2621" i="7"/>
  <c r="L2620" i="7"/>
  <c r="L2619" i="7"/>
  <c r="L2618" i="7"/>
  <c r="L2617" i="7"/>
  <c r="L2616" i="7"/>
  <c r="L2615" i="7"/>
  <c r="L2614" i="7"/>
  <c r="L2613" i="7"/>
  <c r="L2612" i="7"/>
  <c r="L2611" i="7"/>
  <c r="L2610" i="7"/>
  <c r="L2609" i="7"/>
  <c r="L2608" i="7"/>
  <c r="L2607" i="7"/>
  <c r="L2606" i="7"/>
  <c r="L2605" i="7"/>
  <c r="L2604" i="7"/>
  <c r="L2603" i="7"/>
  <c r="L2602" i="7"/>
  <c r="L2601" i="7"/>
  <c r="L2600" i="7"/>
  <c r="L2599" i="7"/>
  <c r="L2598" i="7"/>
  <c r="L2597" i="7"/>
  <c r="L2596" i="7"/>
  <c r="L2595" i="7"/>
  <c r="L2594" i="7"/>
  <c r="L2593" i="7"/>
  <c r="L2592" i="7"/>
  <c r="L2591" i="7"/>
  <c r="L2590" i="7"/>
  <c r="L2589" i="7"/>
  <c r="L2588" i="7"/>
  <c r="L2587" i="7"/>
  <c r="L2586" i="7"/>
  <c r="L2585" i="7"/>
  <c r="L2584" i="7"/>
  <c r="L2583" i="7"/>
  <c r="L2582" i="7"/>
  <c r="L2581" i="7"/>
  <c r="L2580" i="7"/>
  <c r="L2579" i="7"/>
  <c r="L2578" i="7"/>
  <c r="L2577" i="7"/>
  <c r="L2576" i="7"/>
  <c r="L2575" i="7"/>
  <c r="L2574" i="7"/>
  <c r="L2573" i="7"/>
  <c r="L2572" i="7"/>
  <c r="L2571" i="7"/>
  <c r="L2570" i="7"/>
  <c r="L2569" i="7"/>
  <c r="L2568" i="7"/>
  <c r="L2567" i="7"/>
  <c r="L2566" i="7"/>
  <c r="L2565" i="7"/>
  <c r="L2564" i="7"/>
  <c r="L2563" i="7"/>
  <c r="L2562" i="7"/>
  <c r="L2561" i="7"/>
  <c r="L2560" i="7"/>
  <c r="L2559" i="7"/>
  <c r="L2558" i="7"/>
  <c r="L2557" i="7"/>
  <c r="L2556" i="7"/>
  <c r="L2555" i="7"/>
  <c r="L2554" i="7"/>
  <c r="L2553" i="7"/>
  <c r="L2552" i="7"/>
  <c r="L2551" i="7"/>
  <c r="L2550" i="7"/>
  <c r="L2549" i="7"/>
  <c r="L2548" i="7"/>
  <c r="L2547" i="7"/>
  <c r="L2546" i="7"/>
  <c r="L2545" i="7"/>
  <c r="L2544" i="7"/>
  <c r="L2543" i="7"/>
  <c r="L2542" i="7"/>
  <c r="L2541" i="7"/>
  <c r="L2540" i="7"/>
  <c r="L2539" i="7"/>
  <c r="L2538" i="7"/>
  <c r="L2537" i="7"/>
  <c r="L2536" i="7"/>
  <c r="L2535" i="7"/>
  <c r="L2534" i="7"/>
  <c r="L2533" i="7"/>
  <c r="L2532" i="7"/>
  <c r="L2531" i="7"/>
  <c r="L2530" i="7"/>
  <c r="L2529" i="7"/>
  <c r="L2528" i="7"/>
  <c r="L2527" i="7"/>
  <c r="L2526" i="7"/>
  <c r="L2525" i="7"/>
  <c r="L2524" i="7"/>
  <c r="L2523" i="7"/>
  <c r="L2522" i="7"/>
  <c r="L2521" i="7"/>
  <c r="L2520" i="7"/>
  <c r="L2519" i="7"/>
  <c r="L2518" i="7"/>
  <c r="L2517" i="7"/>
  <c r="L2516" i="7"/>
  <c r="L2515" i="7"/>
  <c r="L2514" i="7"/>
  <c r="L2513" i="7"/>
  <c r="L2512" i="7"/>
  <c r="L2511" i="7"/>
  <c r="L2510" i="7"/>
  <c r="L2509" i="7"/>
  <c r="L2508" i="7"/>
  <c r="L2507" i="7"/>
  <c r="L2506" i="7"/>
  <c r="L2505" i="7"/>
  <c r="L2504" i="7"/>
  <c r="L2503" i="7"/>
  <c r="L2502" i="7"/>
  <c r="L2501" i="7"/>
  <c r="L2500" i="7"/>
  <c r="L2499" i="7"/>
  <c r="L2498" i="7"/>
  <c r="L2497" i="7"/>
  <c r="L2496" i="7"/>
  <c r="L2495" i="7"/>
  <c r="L2494" i="7"/>
  <c r="L2493" i="7"/>
  <c r="L2492" i="7"/>
  <c r="L2491" i="7"/>
  <c r="L2490" i="7"/>
  <c r="L2489" i="7"/>
  <c r="L2488" i="7"/>
  <c r="L2487" i="7"/>
  <c r="L2486" i="7"/>
  <c r="L2485" i="7"/>
  <c r="L2484" i="7"/>
  <c r="L2483" i="7"/>
  <c r="L2482" i="7"/>
  <c r="L2481" i="7"/>
  <c r="L2480" i="7"/>
  <c r="L2479" i="7"/>
  <c r="L2478" i="7"/>
  <c r="L2477" i="7"/>
  <c r="L2476" i="7"/>
  <c r="L2475" i="7"/>
  <c r="L2474" i="7"/>
  <c r="L2473" i="7"/>
  <c r="L2472" i="7"/>
  <c r="L2471" i="7"/>
  <c r="L2470" i="7"/>
  <c r="L2469" i="7"/>
  <c r="L2468" i="7"/>
  <c r="L2467" i="7"/>
  <c r="L2466" i="7"/>
  <c r="L2465" i="7"/>
  <c r="L2464" i="7"/>
  <c r="L2463" i="7"/>
  <c r="L2462" i="7"/>
  <c r="L2461" i="7"/>
  <c r="L2460" i="7"/>
  <c r="L2459" i="7"/>
  <c r="L2458" i="7"/>
  <c r="L2457" i="7"/>
  <c r="L2456" i="7"/>
  <c r="L2455" i="7"/>
  <c r="L2454" i="7"/>
  <c r="L2453" i="7"/>
  <c r="L2452" i="7"/>
  <c r="L2451" i="7"/>
  <c r="L2450" i="7"/>
  <c r="L2449" i="7"/>
  <c r="L2448" i="7"/>
  <c r="L2447" i="7"/>
  <c r="L2446" i="7"/>
  <c r="L2445" i="7"/>
  <c r="L2444" i="7"/>
  <c r="L2443" i="7"/>
  <c r="L2442" i="7"/>
  <c r="L2441" i="7"/>
  <c r="L2440" i="7"/>
  <c r="L2439" i="7"/>
  <c r="L2438" i="7"/>
  <c r="L2437" i="7"/>
  <c r="L2436" i="7"/>
  <c r="L2435" i="7"/>
  <c r="L2434" i="7"/>
  <c r="L2433" i="7"/>
  <c r="L2432" i="7"/>
  <c r="L2431" i="7"/>
  <c r="L2430" i="7"/>
  <c r="L2429" i="7"/>
  <c r="L2428" i="7"/>
  <c r="L2427" i="7"/>
  <c r="L2426" i="7"/>
  <c r="L2425" i="7"/>
  <c r="L2424" i="7"/>
  <c r="L2423" i="7"/>
  <c r="L2422" i="7"/>
  <c r="L2421" i="7"/>
  <c r="L2420" i="7"/>
  <c r="L2419" i="7"/>
  <c r="L2418" i="7"/>
  <c r="L2417" i="7"/>
  <c r="L2416" i="7"/>
  <c r="L2415" i="7"/>
  <c r="L2414" i="7"/>
  <c r="L2413" i="7"/>
  <c r="L2412" i="7"/>
  <c r="L2411" i="7"/>
  <c r="L2410" i="7"/>
  <c r="L2409" i="7"/>
  <c r="L2408" i="7"/>
  <c r="L2407" i="7"/>
  <c r="L2406" i="7"/>
  <c r="L2405" i="7"/>
  <c r="L2404" i="7"/>
  <c r="L2403" i="7"/>
  <c r="L2402" i="7"/>
  <c r="L2401" i="7"/>
  <c r="L2400" i="7"/>
  <c r="L2399" i="7"/>
  <c r="L2398" i="7"/>
  <c r="L2397" i="7"/>
  <c r="L2396" i="7"/>
  <c r="L2395" i="7"/>
  <c r="L2394" i="7"/>
  <c r="L2393" i="7"/>
  <c r="L2392" i="7"/>
  <c r="L2391" i="7"/>
  <c r="L2390" i="7"/>
  <c r="L2389" i="7"/>
  <c r="L2388" i="7"/>
  <c r="L2387" i="7"/>
  <c r="L2386" i="7"/>
  <c r="L2385" i="7"/>
  <c r="L2384" i="7"/>
  <c r="L2383" i="7"/>
  <c r="L2382" i="7"/>
  <c r="L2381" i="7"/>
  <c r="L2380" i="7"/>
  <c r="L2379" i="7"/>
  <c r="L2378" i="7"/>
  <c r="L2377" i="7"/>
  <c r="L2376" i="7"/>
  <c r="L2375" i="7"/>
  <c r="L2374" i="7"/>
  <c r="L2373" i="7"/>
  <c r="L2372" i="7"/>
  <c r="L2371" i="7"/>
  <c r="L2370" i="7"/>
  <c r="L2369" i="7"/>
  <c r="L2368" i="7"/>
  <c r="L2367" i="7"/>
  <c r="L2366" i="7"/>
  <c r="L2365" i="7"/>
  <c r="L2364" i="7"/>
  <c r="L2363" i="7"/>
  <c r="L2362" i="7"/>
  <c r="L2361" i="7"/>
  <c r="L2360" i="7"/>
  <c r="L2359" i="7"/>
  <c r="L2358" i="7"/>
  <c r="L2357" i="7"/>
  <c r="L2356" i="7"/>
  <c r="L2355" i="7"/>
  <c r="L2354" i="7"/>
  <c r="L2353" i="7"/>
  <c r="L2352" i="7"/>
  <c r="L2351" i="7"/>
  <c r="L2350" i="7"/>
  <c r="L2349" i="7"/>
  <c r="L2348" i="7"/>
  <c r="L2347" i="7"/>
  <c r="L2346" i="7"/>
  <c r="L2345" i="7"/>
  <c r="L2344" i="7"/>
  <c r="L2343" i="7"/>
  <c r="L2342" i="7"/>
  <c r="L2341" i="7"/>
  <c r="L2340" i="7"/>
  <c r="L2339" i="7"/>
  <c r="L2338" i="7"/>
  <c r="L2337" i="7"/>
  <c r="L2336" i="7"/>
  <c r="L2335" i="7"/>
  <c r="L2334" i="7"/>
  <c r="L2333" i="7"/>
  <c r="L2332" i="7"/>
  <c r="L2331" i="7"/>
  <c r="L2330" i="7"/>
  <c r="L2329" i="7"/>
  <c r="L2328" i="7"/>
  <c r="L2327" i="7"/>
  <c r="L2326" i="7"/>
  <c r="L2325" i="7"/>
  <c r="L2324" i="7"/>
  <c r="L2323" i="7"/>
  <c r="L2322" i="7"/>
  <c r="L2321" i="7"/>
  <c r="L2320" i="7"/>
  <c r="L2319" i="7"/>
  <c r="L2318" i="7"/>
  <c r="L2317" i="7"/>
  <c r="L2316" i="7"/>
  <c r="L2315" i="7"/>
  <c r="L2314" i="7"/>
  <c r="L2313" i="7"/>
  <c r="L2312" i="7"/>
  <c r="L2311" i="7"/>
  <c r="L2310" i="7"/>
  <c r="L2309" i="7"/>
  <c r="L2308" i="7"/>
  <c r="L2307" i="7"/>
  <c r="L2306" i="7"/>
  <c r="L2305" i="7"/>
  <c r="L2304" i="7"/>
  <c r="L2303" i="7"/>
  <c r="L2302" i="7"/>
  <c r="L2301" i="7"/>
  <c r="L2300" i="7"/>
  <c r="L2299" i="7"/>
  <c r="L2298" i="7"/>
  <c r="L2297" i="7"/>
  <c r="L2296" i="7"/>
  <c r="L2295" i="7"/>
  <c r="L2294" i="7"/>
  <c r="L2293" i="7"/>
  <c r="L2292" i="7"/>
  <c r="L2291" i="7"/>
  <c r="L2290" i="7"/>
  <c r="L2289" i="7"/>
  <c r="L2288" i="7"/>
  <c r="L2287" i="7"/>
  <c r="L2286" i="7"/>
  <c r="L2285" i="7"/>
  <c r="L2284" i="7"/>
  <c r="L2283" i="7"/>
  <c r="L2282" i="7"/>
  <c r="L2281" i="7"/>
  <c r="L2280" i="7"/>
  <c r="L2279" i="7"/>
  <c r="L2278" i="7"/>
  <c r="L2277" i="7"/>
  <c r="L2276" i="7"/>
  <c r="L2275" i="7"/>
  <c r="L2274" i="7"/>
  <c r="L2273" i="7"/>
  <c r="L2272" i="7"/>
  <c r="L2271" i="7"/>
  <c r="L2270" i="7"/>
  <c r="L2269" i="7"/>
  <c r="L2268" i="7"/>
  <c r="L2267" i="7"/>
  <c r="L2266" i="7"/>
  <c r="L2265" i="7"/>
  <c r="L2264" i="7"/>
  <c r="L2263" i="7"/>
  <c r="L2262" i="7"/>
  <c r="L2261" i="7"/>
  <c r="L2260" i="7"/>
  <c r="L2259" i="7"/>
  <c r="L2258" i="7"/>
  <c r="L2257" i="7"/>
  <c r="L2256" i="7"/>
  <c r="L2255" i="7"/>
  <c r="L2254" i="7"/>
  <c r="L2253" i="7"/>
  <c r="L2252" i="7"/>
  <c r="L2251" i="7"/>
  <c r="L2250" i="7"/>
  <c r="L2249" i="7"/>
  <c r="L2248" i="7"/>
  <c r="L2247" i="7"/>
  <c r="L2246" i="7"/>
  <c r="L2245" i="7"/>
  <c r="L2244" i="7"/>
  <c r="L2243" i="7"/>
  <c r="L2242" i="7"/>
  <c r="L2241" i="7"/>
  <c r="L2240" i="7"/>
  <c r="L2239" i="7"/>
  <c r="L2238" i="7"/>
  <c r="L2237" i="7"/>
  <c r="L2236" i="7"/>
  <c r="L2235" i="7"/>
  <c r="L2234" i="7"/>
  <c r="L2233" i="7"/>
  <c r="L2232" i="7"/>
  <c r="L2231" i="7"/>
  <c r="L2230" i="7"/>
  <c r="L2229" i="7"/>
  <c r="L2228" i="7"/>
  <c r="L2227" i="7"/>
  <c r="L2226" i="7"/>
  <c r="L2225" i="7"/>
  <c r="L2224" i="7"/>
  <c r="L2223" i="7"/>
  <c r="L2222" i="7"/>
  <c r="L2221" i="7"/>
  <c r="L2220" i="7"/>
  <c r="L2219" i="7"/>
  <c r="L2218" i="7"/>
  <c r="L2217" i="7"/>
  <c r="L2216" i="7"/>
  <c r="L2215" i="7"/>
  <c r="L2214" i="7"/>
  <c r="L2213" i="7"/>
  <c r="L2212" i="7"/>
  <c r="L2211" i="7"/>
  <c r="L2210" i="7"/>
  <c r="L2209" i="7"/>
  <c r="L2208" i="7"/>
  <c r="L2207" i="7"/>
  <c r="L2206" i="7"/>
  <c r="L2205" i="7"/>
  <c r="L2204" i="7"/>
  <c r="L2203" i="7"/>
  <c r="L2202" i="7"/>
  <c r="L2201" i="7"/>
  <c r="L2200" i="7"/>
  <c r="L2199" i="7"/>
  <c r="L2198" i="7"/>
  <c r="L2197" i="7"/>
  <c r="L2196" i="7"/>
  <c r="L2195" i="7"/>
  <c r="L2194" i="7"/>
  <c r="L2193" i="7"/>
  <c r="L2192" i="7"/>
  <c r="L2191" i="7"/>
  <c r="L2190" i="7"/>
  <c r="L2189" i="7"/>
  <c r="L2188" i="7"/>
  <c r="L2187" i="7"/>
  <c r="L2186" i="7"/>
  <c r="L2185" i="7"/>
  <c r="L2184" i="7"/>
  <c r="L2183" i="7"/>
  <c r="L2182" i="7"/>
  <c r="L2181" i="7"/>
  <c r="L2180" i="7"/>
  <c r="L2179" i="7"/>
  <c r="L2178" i="7"/>
  <c r="L2177" i="7"/>
  <c r="L2176" i="7"/>
  <c r="L2175" i="7"/>
  <c r="L2174" i="7"/>
  <c r="L2173" i="7"/>
  <c r="L2172" i="7"/>
  <c r="L2171" i="7"/>
  <c r="L2170" i="7"/>
  <c r="L2169" i="7"/>
  <c r="L2168" i="7"/>
  <c r="L2167" i="7"/>
  <c r="L2166" i="7"/>
  <c r="L2165" i="7"/>
  <c r="L2164" i="7"/>
  <c r="L2163" i="7"/>
  <c r="L2162" i="7"/>
  <c r="L2161" i="7"/>
  <c r="L2160" i="7"/>
  <c r="L2159" i="7"/>
  <c r="L2158" i="7"/>
  <c r="L2157" i="7"/>
  <c r="L2156" i="7"/>
  <c r="L2155" i="7"/>
  <c r="L2154" i="7"/>
  <c r="L2153" i="7"/>
  <c r="L2152" i="7"/>
  <c r="L2151" i="7"/>
  <c r="L2150" i="7"/>
  <c r="L2149" i="7"/>
  <c r="L2148" i="7"/>
  <c r="L2147" i="7"/>
  <c r="L2146" i="7"/>
  <c r="L2145" i="7"/>
  <c r="L2144" i="7"/>
  <c r="L2143" i="7"/>
  <c r="L2142" i="7"/>
  <c r="L2141" i="7"/>
  <c r="L2140" i="7"/>
  <c r="L2139" i="7"/>
  <c r="L2138" i="7"/>
  <c r="L2137" i="7"/>
  <c r="L2136" i="7"/>
  <c r="L2135" i="7"/>
  <c r="L2134" i="7"/>
  <c r="L2133" i="7"/>
  <c r="L2132" i="7"/>
  <c r="L2131" i="7"/>
  <c r="L2130" i="7"/>
  <c r="L2129" i="7"/>
  <c r="L2128" i="7"/>
  <c r="L2127" i="7"/>
  <c r="L2126" i="7"/>
  <c r="L2125" i="7"/>
  <c r="L2124" i="7"/>
  <c r="L2123" i="7"/>
  <c r="L2122" i="7"/>
  <c r="L2121" i="7"/>
  <c r="L2120" i="7"/>
  <c r="L2119" i="7"/>
  <c r="L2118" i="7"/>
  <c r="L2117" i="7"/>
  <c r="L2116" i="7"/>
  <c r="L2115" i="7"/>
  <c r="L2114" i="7"/>
  <c r="L2113" i="7"/>
  <c r="L2112" i="7"/>
  <c r="L2111" i="7"/>
  <c r="L2110" i="7"/>
  <c r="L2109" i="7"/>
  <c r="L2108" i="7"/>
  <c r="L2107" i="7"/>
  <c r="L2106" i="7"/>
  <c r="L2105" i="7"/>
  <c r="L2104" i="7"/>
  <c r="L2103" i="7"/>
  <c r="L2102" i="7"/>
  <c r="L2101" i="7"/>
  <c r="L2100" i="7"/>
  <c r="L2099" i="7"/>
  <c r="L2098" i="7"/>
  <c r="L2097" i="7"/>
  <c r="L2096" i="7"/>
  <c r="L2095" i="7"/>
  <c r="L2094" i="7"/>
  <c r="L2093" i="7"/>
  <c r="L2092" i="7"/>
  <c r="L2091" i="7"/>
  <c r="L2090" i="7"/>
  <c r="L2089" i="7"/>
  <c r="L2088" i="7"/>
  <c r="L2087" i="7"/>
  <c r="L2086" i="7"/>
  <c r="L2085" i="7"/>
  <c r="L2084" i="7"/>
  <c r="L2083" i="7"/>
  <c r="L2082" i="7"/>
  <c r="L2081" i="7"/>
  <c r="L2080" i="7"/>
  <c r="L2079" i="7"/>
  <c r="L2078" i="7"/>
  <c r="L2077" i="7"/>
  <c r="L2076" i="7"/>
  <c r="L2075" i="7"/>
  <c r="L2074" i="7"/>
  <c r="L2073" i="7"/>
  <c r="L2072" i="7"/>
  <c r="L2071" i="7"/>
  <c r="L2070" i="7"/>
  <c r="L2069" i="7"/>
  <c r="L2068" i="7"/>
  <c r="L2067" i="7"/>
  <c r="L2066" i="7"/>
  <c r="L2065" i="7"/>
  <c r="L2064" i="7"/>
  <c r="L2063" i="7"/>
  <c r="L2062" i="7"/>
  <c r="L2061" i="7"/>
  <c r="L2060" i="7"/>
  <c r="L2059" i="7"/>
  <c r="L2058" i="7"/>
  <c r="L2057" i="7"/>
  <c r="L2056" i="7"/>
  <c r="L2055" i="7"/>
  <c r="L2054" i="7"/>
  <c r="L2053" i="7"/>
  <c r="L2052" i="7"/>
  <c r="L2051" i="7"/>
  <c r="L2050" i="7"/>
  <c r="L2049" i="7"/>
  <c r="L2048" i="7"/>
  <c r="L2047" i="7"/>
  <c r="L2046" i="7"/>
  <c r="L2045" i="7"/>
  <c r="L2044" i="7"/>
  <c r="L2043" i="7"/>
  <c r="L2042" i="7"/>
  <c r="L2041" i="7"/>
  <c r="L2040" i="7"/>
  <c r="L2039" i="7"/>
  <c r="L2038" i="7"/>
  <c r="L2037" i="7"/>
  <c r="L2036" i="7"/>
  <c r="L2035" i="7"/>
  <c r="L2034" i="7"/>
  <c r="L2033" i="7"/>
  <c r="L2032" i="7"/>
  <c r="L2031" i="7"/>
  <c r="L2030" i="7"/>
  <c r="L2029" i="7"/>
  <c r="L2028" i="7"/>
  <c r="L2027" i="7"/>
  <c r="L2026" i="7"/>
  <c r="L2025" i="7"/>
  <c r="L2024" i="7"/>
  <c r="L2023" i="7"/>
  <c r="L2022" i="7"/>
  <c r="L2021" i="7"/>
  <c r="L2020" i="7"/>
  <c r="L2019" i="7"/>
  <c r="L2018" i="7"/>
  <c r="L2017" i="7"/>
  <c r="L2016" i="7"/>
  <c r="L2015" i="7"/>
  <c r="L2014" i="7"/>
  <c r="L2013" i="7"/>
  <c r="L2012" i="7"/>
  <c r="L2011" i="7"/>
  <c r="L2010" i="7"/>
  <c r="L2009" i="7"/>
  <c r="L2008" i="7"/>
  <c r="L2007" i="7"/>
  <c r="L2006" i="7"/>
  <c r="L2005" i="7"/>
  <c r="L2004" i="7"/>
  <c r="L2003" i="7"/>
  <c r="L2002" i="7"/>
  <c r="L2001" i="7"/>
  <c r="L2000" i="7"/>
  <c r="L1999" i="7"/>
  <c r="L1998" i="7"/>
  <c r="L1997" i="7"/>
  <c r="L1996" i="7"/>
  <c r="L1995" i="7"/>
  <c r="L1994" i="7"/>
  <c r="L1993" i="7"/>
  <c r="L1992" i="7"/>
  <c r="L1991" i="7"/>
  <c r="L1990" i="7"/>
  <c r="L1989" i="7"/>
  <c r="L1988" i="7"/>
  <c r="L1987" i="7"/>
  <c r="L1986" i="7"/>
  <c r="L1985" i="7"/>
  <c r="L1984" i="7"/>
  <c r="L1983" i="7"/>
  <c r="L1982" i="7"/>
  <c r="L1981" i="7"/>
  <c r="L1980" i="7"/>
  <c r="L1979" i="7"/>
  <c r="L1978" i="7"/>
  <c r="L1977" i="7"/>
  <c r="L1976" i="7"/>
  <c r="L1975" i="7"/>
  <c r="L1974" i="7"/>
  <c r="L1973" i="7"/>
  <c r="L1972" i="7"/>
  <c r="L1971" i="7"/>
  <c r="L1970" i="7"/>
  <c r="L1969" i="7"/>
  <c r="L1968" i="7"/>
  <c r="L1967" i="7"/>
  <c r="L1966" i="7"/>
  <c r="L1965" i="7"/>
  <c r="L1964" i="7"/>
  <c r="L1963" i="7"/>
  <c r="L1962" i="7"/>
  <c r="L1961" i="7"/>
  <c r="L1960" i="7"/>
  <c r="L1959" i="7"/>
  <c r="L1958" i="7"/>
  <c r="L1957" i="7"/>
  <c r="L1956" i="7"/>
  <c r="L1955" i="7"/>
  <c r="L1954" i="7"/>
  <c r="L1953" i="7"/>
  <c r="L1952" i="7"/>
  <c r="L1951" i="7"/>
  <c r="L1950" i="7"/>
  <c r="L1949" i="7"/>
  <c r="L1948" i="7"/>
  <c r="L1947" i="7"/>
  <c r="L1946" i="7"/>
  <c r="L1945" i="7"/>
  <c r="L1944" i="7"/>
  <c r="L1943" i="7"/>
  <c r="L1942" i="7"/>
  <c r="L1941" i="7"/>
  <c r="L1940" i="7"/>
  <c r="L1939" i="7"/>
  <c r="L1938" i="7"/>
  <c r="L1937" i="7"/>
  <c r="L1936" i="7"/>
  <c r="L1935" i="7"/>
  <c r="L1934" i="7"/>
  <c r="L1933" i="7"/>
  <c r="L1932" i="7"/>
  <c r="L1931" i="7"/>
  <c r="L1930" i="7"/>
  <c r="L1929" i="7"/>
  <c r="L1928" i="7"/>
  <c r="L1927" i="7"/>
  <c r="L1926" i="7"/>
  <c r="L1925" i="7"/>
  <c r="L1924" i="7"/>
  <c r="L1923" i="7"/>
  <c r="L1922" i="7"/>
  <c r="L1921" i="7"/>
  <c r="L1920" i="7"/>
  <c r="L1919" i="7"/>
  <c r="L1918" i="7"/>
  <c r="L1917" i="7"/>
  <c r="L1916" i="7"/>
  <c r="L1915" i="7"/>
  <c r="L1914" i="7"/>
  <c r="L1913" i="7"/>
  <c r="L1912" i="7"/>
  <c r="L1911" i="7"/>
  <c r="L1910" i="7"/>
  <c r="L1909" i="7"/>
  <c r="L1908" i="7"/>
  <c r="L1907" i="7"/>
  <c r="L1906" i="7"/>
  <c r="L1905" i="7"/>
  <c r="L1904" i="7"/>
  <c r="L1903" i="7"/>
  <c r="L1902" i="7"/>
  <c r="L1901" i="7"/>
  <c r="L1900" i="7"/>
  <c r="L1899" i="7"/>
  <c r="L1898" i="7"/>
  <c r="L1897" i="7"/>
  <c r="L1896" i="7"/>
  <c r="L1895" i="7"/>
  <c r="L1894" i="7"/>
  <c r="L1893" i="7"/>
  <c r="L1892" i="7"/>
  <c r="L1891" i="7"/>
  <c r="L1890" i="7"/>
  <c r="L1889" i="7"/>
  <c r="L1888" i="7"/>
  <c r="L1887" i="7"/>
  <c r="L1886" i="7"/>
  <c r="L1885" i="7"/>
  <c r="L1884" i="7"/>
  <c r="L1883" i="7"/>
  <c r="L1882" i="7"/>
  <c r="L1881" i="7"/>
  <c r="L1880" i="7"/>
  <c r="L1879" i="7"/>
  <c r="L1878" i="7"/>
  <c r="L1877" i="7"/>
  <c r="L1876" i="7"/>
  <c r="L1875" i="7"/>
  <c r="L1874" i="7"/>
  <c r="L1873" i="7"/>
  <c r="L1872" i="7"/>
  <c r="L1871" i="7"/>
  <c r="L1870" i="7"/>
  <c r="L1869" i="7"/>
  <c r="L1868" i="7"/>
  <c r="L1867" i="7"/>
  <c r="L1866" i="7"/>
  <c r="L1865" i="7"/>
  <c r="L1864" i="7"/>
  <c r="L1863" i="7"/>
  <c r="L1862" i="7"/>
  <c r="L1861" i="7"/>
  <c r="L1860" i="7"/>
  <c r="L1859" i="7"/>
  <c r="L1858" i="7"/>
  <c r="L1857" i="7"/>
  <c r="L1856" i="7"/>
  <c r="L1855" i="7"/>
  <c r="L1854" i="7"/>
  <c r="L1853" i="7"/>
  <c r="L1852" i="7"/>
  <c r="L1851" i="7"/>
  <c r="L1850" i="7"/>
  <c r="L1849" i="7"/>
  <c r="L1848" i="7"/>
  <c r="L1847" i="7"/>
  <c r="L1846" i="7"/>
  <c r="L1845" i="7"/>
  <c r="L1844" i="7"/>
  <c r="L1843" i="7"/>
  <c r="L1842" i="7"/>
  <c r="L1841" i="7"/>
  <c r="L1840" i="7"/>
  <c r="L1839" i="7"/>
  <c r="L1838" i="7"/>
  <c r="L1837" i="7"/>
  <c r="L1836" i="7"/>
  <c r="L1835" i="7"/>
  <c r="L1834" i="7"/>
  <c r="L1833" i="7"/>
  <c r="L1832" i="7"/>
  <c r="L1831" i="7"/>
  <c r="L1830" i="7"/>
  <c r="L1829" i="7"/>
  <c r="L1828" i="7"/>
  <c r="L1827" i="7"/>
  <c r="L1826" i="7"/>
  <c r="L1825" i="7"/>
  <c r="L1824" i="7"/>
  <c r="L1823" i="7"/>
  <c r="L1822" i="7"/>
  <c r="L1821" i="7"/>
  <c r="L1820" i="7"/>
  <c r="L1819" i="7"/>
  <c r="L1818" i="7"/>
  <c r="L1817" i="7"/>
  <c r="L1816" i="7"/>
  <c r="L1815" i="7"/>
  <c r="L1814" i="7"/>
  <c r="L1813" i="7"/>
  <c r="L1812" i="7"/>
  <c r="L1811" i="7"/>
  <c r="L1810" i="7"/>
  <c r="L1809" i="7"/>
  <c r="L1808" i="7"/>
  <c r="L1807" i="7"/>
  <c r="L1806" i="7"/>
  <c r="L1805" i="7"/>
  <c r="L1804" i="7"/>
  <c r="L1803" i="7"/>
  <c r="L1802" i="7"/>
  <c r="L1801" i="7"/>
  <c r="L1800" i="7"/>
  <c r="L1799" i="7"/>
  <c r="L1798" i="7"/>
  <c r="L1797" i="7"/>
  <c r="L1796" i="7"/>
  <c r="L1795" i="7"/>
  <c r="L1794" i="7"/>
  <c r="L1793" i="7"/>
  <c r="L1792" i="7"/>
  <c r="L1791" i="7"/>
  <c r="L1790" i="7"/>
  <c r="L1789" i="7"/>
  <c r="L1788" i="7"/>
  <c r="L1787" i="7"/>
  <c r="L1786" i="7"/>
  <c r="L1785" i="7"/>
  <c r="L1784" i="7"/>
  <c r="L1783" i="7"/>
  <c r="L1782" i="7"/>
  <c r="L1781" i="7"/>
  <c r="L1780" i="7"/>
  <c r="L1779" i="7"/>
  <c r="L1778" i="7"/>
  <c r="L1777" i="7"/>
  <c r="L1776" i="7"/>
  <c r="L1775" i="7"/>
  <c r="L1774" i="7"/>
  <c r="L1773" i="7"/>
  <c r="L1772" i="7"/>
  <c r="L1771" i="7"/>
  <c r="L1770" i="7"/>
  <c r="L1769" i="7"/>
  <c r="L1768" i="7"/>
  <c r="L1767" i="7"/>
  <c r="L1766" i="7"/>
  <c r="L1765" i="7"/>
  <c r="L1764" i="7"/>
  <c r="L1763" i="7"/>
  <c r="L1762" i="7"/>
  <c r="L1761" i="7"/>
  <c r="L1760" i="7"/>
  <c r="L1759" i="7"/>
  <c r="L1758" i="7"/>
  <c r="L1757" i="7"/>
  <c r="L1756" i="7"/>
  <c r="L1755" i="7"/>
  <c r="L1754" i="7"/>
  <c r="L1753" i="7"/>
  <c r="L1752" i="7"/>
  <c r="L1751" i="7"/>
  <c r="L1750" i="7"/>
  <c r="L1749" i="7"/>
  <c r="L1748" i="7"/>
  <c r="L1747" i="7"/>
  <c r="L1746" i="7"/>
  <c r="L1745" i="7"/>
  <c r="L1744" i="7"/>
  <c r="L1743" i="7"/>
  <c r="L1742" i="7"/>
  <c r="L1741" i="7"/>
  <c r="L1740" i="7"/>
  <c r="L1739" i="7"/>
  <c r="L1738" i="7"/>
  <c r="L1737" i="7"/>
  <c r="L1736" i="7"/>
  <c r="L1735" i="7"/>
  <c r="L1734" i="7"/>
  <c r="L1733" i="7"/>
  <c r="L1732" i="7"/>
  <c r="L1731" i="7"/>
  <c r="L1730" i="7"/>
  <c r="L1729" i="7"/>
  <c r="L1728" i="7"/>
  <c r="L1727" i="7"/>
  <c r="L1726" i="7"/>
  <c r="L1725" i="7"/>
  <c r="L1724" i="7"/>
  <c r="L1723" i="7"/>
  <c r="L1722" i="7"/>
  <c r="L1721" i="7"/>
  <c r="L1720" i="7"/>
  <c r="L1719" i="7"/>
  <c r="L1718" i="7"/>
  <c r="L1717" i="7"/>
  <c r="L1716" i="7"/>
  <c r="L1715" i="7"/>
  <c r="L1714" i="7"/>
  <c r="L1713" i="7"/>
  <c r="L1712" i="7"/>
  <c r="L1711" i="7"/>
  <c r="L1710" i="7"/>
  <c r="L1709" i="7"/>
  <c r="L1708" i="7"/>
  <c r="L1707" i="7"/>
  <c r="L1706" i="7"/>
  <c r="L1705" i="7"/>
  <c r="L1704" i="7"/>
  <c r="L1703" i="7"/>
  <c r="L1702" i="7"/>
  <c r="L1701" i="7"/>
  <c r="L1700" i="7"/>
  <c r="L1699" i="7"/>
  <c r="L1698" i="7"/>
  <c r="L1697" i="7"/>
  <c r="L1696" i="7"/>
  <c r="L1695" i="7"/>
  <c r="L1694" i="7"/>
  <c r="L1693" i="7"/>
  <c r="L1692" i="7"/>
  <c r="L1691" i="7"/>
  <c r="L1690" i="7"/>
  <c r="L1689" i="7"/>
  <c r="L1688" i="7"/>
  <c r="L1687" i="7"/>
  <c r="L1686" i="7"/>
  <c r="L1685" i="7"/>
  <c r="L1684" i="7"/>
  <c r="L1683" i="7"/>
  <c r="L1682" i="7"/>
  <c r="L1681" i="7"/>
  <c r="L1680" i="7"/>
  <c r="L1679" i="7"/>
  <c r="L1678" i="7"/>
  <c r="L1677" i="7"/>
  <c r="L1676" i="7"/>
  <c r="L1675" i="7"/>
  <c r="L1674" i="7"/>
  <c r="L1673" i="7"/>
  <c r="L1672" i="7"/>
  <c r="L1671" i="7"/>
  <c r="L1670" i="7"/>
  <c r="L1669" i="7"/>
  <c r="L1668" i="7"/>
  <c r="L1667" i="7"/>
  <c r="L1666" i="7"/>
  <c r="L1665" i="7"/>
  <c r="L1664" i="7"/>
  <c r="L1663" i="7"/>
  <c r="L1662" i="7"/>
  <c r="L1661" i="7"/>
  <c r="L1660" i="7"/>
  <c r="L1659" i="7"/>
  <c r="L1658" i="7"/>
  <c r="L1657" i="7"/>
  <c r="L1656" i="7"/>
  <c r="L1655" i="7"/>
  <c r="L1654" i="7"/>
  <c r="L1653" i="7"/>
  <c r="L1652" i="7"/>
  <c r="L1651" i="7"/>
  <c r="L1650" i="7"/>
  <c r="L1649" i="7"/>
  <c r="L1648" i="7"/>
  <c r="L1647" i="7"/>
  <c r="L1646" i="7"/>
  <c r="L1645" i="7"/>
  <c r="L1644" i="7"/>
  <c r="L1643" i="7"/>
  <c r="L1642" i="7"/>
  <c r="L1641" i="7"/>
  <c r="L1640" i="7"/>
  <c r="L1639" i="7"/>
  <c r="L1638" i="7"/>
  <c r="L1637" i="7"/>
  <c r="L1636" i="7"/>
  <c r="L1635" i="7"/>
  <c r="L1634" i="7"/>
  <c r="L1633" i="7"/>
  <c r="L1632" i="7"/>
  <c r="L1631" i="7"/>
  <c r="L1630" i="7"/>
  <c r="L1629" i="7"/>
  <c r="L1628" i="7"/>
  <c r="L1627" i="7"/>
  <c r="L1626" i="7"/>
  <c r="L1625" i="7"/>
  <c r="L1624" i="7"/>
  <c r="L1623" i="7"/>
  <c r="L1622" i="7"/>
  <c r="L1621" i="7"/>
  <c r="L1620" i="7"/>
  <c r="L1619" i="7"/>
  <c r="L1618" i="7"/>
  <c r="L1617" i="7"/>
  <c r="L1616" i="7"/>
  <c r="L1615" i="7"/>
  <c r="L1614" i="7"/>
  <c r="L1613" i="7"/>
  <c r="L1612" i="7"/>
  <c r="L1611" i="7"/>
  <c r="L1610" i="7"/>
  <c r="L1609" i="7"/>
  <c r="L1608" i="7"/>
  <c r="L1607" i="7"/>
  <c r="L1606" i="7"/>
  <c r="L1605" i="7"/>
  <c r="L1604" i="7"/>
  <c r="L1603" i="7"/>
  <c r="L1602" i="7"/>
  <c r="L1601" i="7"/>
  <c r="L1600" i="7"/>
  <c r="L1599" i="7"/>
  <c r="L1598" i="7"/>
  <c r="L1597" i="7"/>
  <c r="L1596" i="7"/>
  <c r="L1595" i="7"/>
  <c r="L1594" i="7"/>
  <c r="L1593" i="7"/>
  <c r="L1592" i="7"/>
  <c r="L1591" i="7"/>
  <c r="L1590" i="7"/>
  <c r="L1589" i="7"/>
  <c r="L1588" i="7"/>
  <c r="L1587" i="7"/>
  <c r="L1586" i="7"/>
  <c r="L1585" i="7"/>
  <c r="L1584" i="7"/>
  <c r="L1583" i="7"/>
  <c r="L1582" i="7"/>
  <c r="L1581" i="7"/>
  <c r="L1580" i="7"/>
  <c r="L1579" i="7"/>
  <c r="L1578" i="7"/>
  <c r="L1577" i="7"/>
  <c r="L1576" i="7"/>
  <c r="L1575" i="7"/>
  <c r="L1574" i="7"/>
  <c r="L1573" i="7"/>
  <c r="L1572" i="7"/>
  <c r="L1571" i="7"/>
  <c r="L1570" i="7"/>
  <c r="L1569" i="7"/>
  <c r="L1568" i="7"/>
  <c r="L1567" i="7"/>
  <c r="L1566" i="7"/>
  <c r="L1565" i="7"/>
  <c r="L1564" i="7"/>
  <c r="L1563" i="7"/>
  <c r="L1562" i="7"/>
  <c r="L1561" i="7"/>
  <c r="L1560" i="7"/>
  <c r="L1559" i="7"/>
  <c r="L1558" i="7"/>
  <c r="L1557" i="7"/>
  <c r="L1556" i="7"/>
  <c r="L1555" i="7"/>
  <c r="L1554" i="7"/>
  <c r="L1553" i="7"/>
  <c r="L1552" i="7"/>
  <c r="L1551" i="7"/>
  <c r="L1550" i="7"/>
  <c r="L1549" i="7"/>
  <c r="L1548" i="7"/>
  <c r="L1547" i="7"/>
  <c r="L1546" i="7"/>
  <c r="L1545" i="7"/>
  <c r="L1544" i="7"/>
  <c r="L1543" i="7"/>
  <c r="L1542" i="7"/>
  <c r="L1541" i="7"/>
  <c r="L1540" i="7"/>
  <c r="L1539" i="7"/>
  <c r="L1538" i="7"/>
  <c r="L1537" i="7"/>
  <c r="L1536" i="7"/>
  <c r="L1535" i="7"/>
  <c r="L1534" i="7"/>
  <c r="L1533" i="7"/>
  <c r="L1532" i="7"/>
  <c r="L1531" i="7"/>
  <c r="L1530" i="7"/>
  <c r="L1529" i="7"/>
  <c r="L1528" i="7"/>
  <c r="L1527" i="7"/>
  <c r="L1526" i="7"/>
  <c r="L1525" i="7"/>
  <c r="L1524" i="7"/>
  <c r="L1523" i="7"/>
  <c r="L1522" i="7"/>
  <c r="L1521" i="7"/>
  <c r="L1520" i="7"/>
  <c r="L1519" i="7"/>
  <c r="L1518" i="7"/>
  <c r="L1517" i="7"/>
  <c r="L1516" i="7"/>
  <c r="L1515" i="7"/>
  <c r="L1514" i="7"/>
  <c r="L1513" i="7"/>
  <c r="L1512" i="7"/>
  <c r="L1511" i="7"/>
  <c r="L1510" i="7"/>
  <c r="L1509" i="7"/>
  <c r="L1508" i="7"/>
  <c r="L1507" i="7"/>
  <c r="L1506" i="7"/>
  <c r="L1505" i="7"/>
  <c r="L1504" i="7"/>
  <c r="L1503" i="7"/>
  <c r="L1502" i="7"/>
  <c r="L1501" i="7"/>
  <c r="L1500" i="7"/>
  <c r="L1499" i="7"/>
  <c r="L1498" i="7"/>
  <c r="L1497" i="7"/>
  <c r="L1496" i="7"/>
  <c r="L1495" i="7"/>
  <c r="L1494" i="7"/>
  <c r="L1493" i="7"/>
  <c r="L1492" i="7"/>
  <c r="L1491" i="7"/>
  <c r="L1490" i="7"/>
  <c r="L1489" i="7"/>
  <c r="L1488" i="7"/>
  <c r="L1487" i="7"/>
  <c r="L1486" i="7"/>
  <c r="L1485" i="7"/>
  <c r="L1484" i="7"/>
  <c r="L1483" i="7"/>
  <c r="L1482" i="7"/>
  <c r="L1481" i="7"/>
  <c r="L1480" i="7"/>
  <c r="L1479" i="7"/>
  <c r="L1478" i="7"/>
  <c r="L1477" i="7"/>
  <c r="L1476" i="7"/>
  <c r="L1475" i="7"/>
  <c r="L1474" i="7"/>
  <c r="L1473" i="7"/>
  <c r="L1472" i="7"/>
  <c r="L1471" i="7"/>
  <c r="L1470" i="7"/>
  <c r="L1469" i="7"/>
  <c r="L1468" i="7"/>
  <c r="L1467" i="7"/>
  <c r="L1466" i="7"/>
  <c r="L1465" i="7"/>
  <c r="L1464" i="7"/>
  <c r="L1463" i="7"/>
  <c r="L1462" i="7"/>
  <c r="L1461" i="7"/>
  <c r="L1460" i="7"/>
  <c r="L1459" i="7"/>
  <c r="L1458" i="7"/>
  <c r="L1457" i="7"/>
  <c r="L1456" i="7"/>
  <c r="L1455" i="7"/>
  <c r="L1454" i="7"/>
  <c r="L1453" i="7"/>
  <c r="L1452" i="7"/>
  <c r="L1451" i="7"/>
  <c r="L1450" i="7"/>
  <c r="L1449" i="7"/>
  <c r="L1448" i="7"/>
  <c r="L1447" i="7"/>
  <c r="L1446" i="7"/>
  <c r="L1445" i="7"/>
  <c r="L1444" i="7"/>
  <c r="L1443" i="7"/>
  <c r="L1442" i="7"/>
  <c r="L1441" i="7"/>
  <c r="L1440" i="7"/>
  <c r="L1439" i="7"/>
  <c r="L1438" i="7"/>
  <c r="L1437" i="7"/>
  <c r="L1436" i="7"/>
  <c r="L1435" i="7"/>
  <c r="L1434" i="7"/>
  <c r="L1433" i="7"/>
  <c r="L1432" i="7"/>
  <c r="L1431" i="7"/>
  <c r="L1430" i="7"/>
  <c r="L1429" i="7"/>
  <c r="L1428" i="7"/>
  <c r="L1427" i="7"/>
  <c r="L1426" i="7"/>
  <c r="L1425" i="7"/>
  <c r="L1424" i="7"/>
  <c r="L1423" i="7"/>
  <c r="L1422" i="7"/>
  <c r="L1421" i="7"/>
  <c r="L1420" i="7"/>
  <c r="L1419" i="7"/>
  <c r="L1418" i="7"/>
  <c r="L1417" i="7"/>
  <c r="L1416" i="7"/>
  <c r="L1415" i="7"/>
  <c r="L1414" i="7"/>
  <c r="L1413" i="7"/>
  <c r="L1412" i="7"/>
  <c r="L1411" i="7"/>
  <c r="L1410" i="7"/>
  <c r="L1409" i="7"/>
  <c r="L1408" i="7"/>
  <c r="L1407" i="7"/>
  <c r="L1406" i="7"/>
  <c r="L1405" i="7"/>
  <c r="L1404" i="7"/>
  <c r="L1403" i="7"/>
  <c r="L1402" i="7"/>
  <c r="L1401" i="7"/>
  <c r="L1400" i="7"/>
  <c r="L1399" i="7"/>
  <c r="L1398" i="7"/>
  <c r="L1397" i="7"/>
  <c r="L1396" i="7"/>
  <c r="L1395" i="7"/>
  <c r="L1394" i="7"/>
  <c r="L1393" i="7"/>
  <c r="L1392" i="7"/>
  <c r="L1391" i="7"/>
  <c r="L1390" i="7"/>
  <c r="L1389" i="7"/>
  <c r="L1388" i="7"/>
  <c r="L1387" i="7"/>
  <c r="L1386" i="7"/>
  <c r="L1385" i="7"/>
  <c r="L1384" i="7"/>
  <c r="L1383" i="7"/>
  <c r="L1382" i="7"/>
  <c r="L1381" i="7"/>
  <c r="L1380" i="7"/>
  <c r="L1379" i="7"/>
  <c r="L1378" i="7"/>
  <c r="L1377" i="7"/>
  <c r="L1376" i="7"/>
  <c r="L1375" i="7"/>
  <c r="L1374" i="7"/>
  <c r="L1373" i="7"/>
  <c r="L1372" i="7"/>
  <c r="L1371" i="7"/>
  <c r="L1370" i="7"/>
  <c r="L1369" i="7"/>
  <c r="L1368" i="7"/>
  <c r="L1367" i="7"/>
  <c r="L1366" i="7"/>
  <c r="L1365" i="7"/>
  <c r="L1364" i="7"/>
  <c r="L1363" i="7"/>
  <c r="L1362" i="7"/>
  <c r="L1361" i="7"/>
  <c r="L1360" i="7"/>
  <c r="L1359" i="7"/>
  <c r="L1358" i="7"/>
  <c r="L1357" i="7"/>
  <c r="L1356" i="7"/>
  <c r="L1355" i="7"/>
  <c r="L1354" i="7"/>
  <c r="L1353" i="7"/>
  <c r="L1352" i="7"/>
  <c r="L1351" i="7"/>
  <c r="L1350" i="7"/>
  <c r="L1349" i="7"/>
  <c r="L1348" i="7"/>
  <c r="L1347" i="7"/>
  <c r="L1346" i="7"/>
  <c r="L1345" i="7"/>
  <c r="L1344" i="7"/>
  <c r="L1343" i="7"/>
  <c r="L1342" i="7"/>
  <c r="L1341" i="7"/>
  <c r="L1340" i="7"/>
  <c r="L1339" i="7"/>
  <c r="L1338" i="7"/>
  <c r="L1337" i="7"/>
  <c r="L1336" i="7"/>
  <c r="L1335" i="7"/>
  <c r="L1334" i="7"/>
  <c r="L1333" i="7"/>
  <c r="L1332" i="7"/>
  <c r="L1331" i="7"/>
  <c r="L1330" i="7"/>
  <c r="L1329" i="7"/>
  <c r="L1328" i="7"/>
  <c r="L1327" i="7"/>
  <c r="L1326" i="7"/>
  <c r="L1325" i="7"/>
  <c r="L1324" i="7"/>
  <c r="L1323" i="7"/>
  <c r="L1322" i="7"/>
  <c r="L1321" i="7"/>
  <c r="L1320" i="7"/>
  <c r="L1319" i="7"/>
  <c r="L1318" i="7"/>
  <c r="L1317" i="7"/>
  <c r="L1316" i="7"/>
  <c r="L1315" i="7"/>
  <c r="L1314" i="7"/>
  <c r="L1313" i="7"/>
  <c r="L1312" i="7"/>
  <c r="L1311" i="7"/>
  <c r="L1310" i="7"/>
  <c r="L1309" i="7"/>
  <c r="L1308" i="7"/>
  <c r="L1307" i="7"/>
  <c r="L1306" i="7"/>
  <c r="L1305" i="7"/>
  <c r="L1304" i="7"/>
  <c r="L1303" i="7"/>
  <c r="L1302" i="7"/>
  <c r="L1301" i="7"/>
  <c r="L1300" i="7"/>
  <c r="L1299" i="7"/>
  <c r="L1298" i="7"/>
  <c r="L1297" i="7"/>
  <c r="L1296" i="7"/>
  <c r="L1295" i="7"/>
  <c r="L1294" i="7"/>
  <c r="L1293" i="7"/>
  <c r="L1292" i="7"/>
  <c r="L1291" i="7"/>
  <c r="L1290" i="7"/>
  <c r="L1289" i="7"/>
  <c r="L1288" i="7"/>
  <c r="L1287" i="7"/>
  <c r="L1286" i="7"/>
  <c r="L1285" i="7"/>
  <c r="L1284" i="7"/>
  <c r="L1283" i="7"/>
  <c r="L1282" i="7"/>
  <c r="L1281" i="7"/>
  <c r="L1280" i="7"/>
  <c r="L1279" i="7"/>
  <c r="L1278" i="7"/>
  <c r="L1277" i="7"/>
  <c r="L1276" i="7"/>
  <c r="L1275" i="7"/>
  <c r="L1274" i="7"/>
  <c r="L1273" i="7"/>
  <c r="L1272" i="7"/>
  <c r="L1271" i="7"/>
  <c r="L1270" i="7"/>
  <c r="L1269" i="7"/>
  <c r="L1268" i="7"/>
  <c r="L1267" i="7"/>
  <c r="L1266" i="7"/>
  <c r="L1265" i="7"/>
  <c r="L1264" i="7"/>
  <c r="L1263" i="7"/>
  <c r="L1262" i="7"/>
  <c r="L1261" i="7"/>
  <c r="L1260" i="7"/>
  <c r="L1259" i="7"/>
  <c r="L1258" i="7"/>
  <c r="L1257" i="7"/>
  <c r="L1256" i="7"/>
  <c r="L1255" i="7"/>
  <c r="L1254" i="7"/>
  <c r="L1253" i="7"/>
  <c r="L1252" i="7"/>
  <c r="L1251" i="7"/>
  <c r="L1250" i="7"/>
  <c r="L1249" i="7"/>
  <c r="L1248" i="7"/>
  <c r="L1247" i="7"/>
  <c r="L1246" i="7"/>
  <c r="L1245" i="7"/>
  <c r="L1244" i="7"/>
  <c r="L1243" i="7"/>
  <c r="L1242" i="7"/>
  <c r="L1241" i="7"/>
  <c r="L1240" i="7"/>
  <c r="L1239" i="7"/>
  <c r="L1238" i="7"/>
  <c r="L1237" i="7"/>
  <c r="L1236" i="7"/>
  <c r="L1235" i="7"/>
  <c r="L1234" i="7"/>
  <c r="L1233" i="7"/>
  <c r="L1232" i="7"/>
  <c r="L1231" i="7"/>
  <c r="L1230" i="7"/>
  <c r="L1229" i="7"/>
  <c r="L1228" i="7"/>
  <c r="L1227" i="7"/>
  <c r="L1226" i="7"/>
  <c r="L1225" i="7"/>
  <c r="L1224" i="7"/>
  <c r="L1223" i="7"/>
  <c r="L1222" i="7"/>
  <c r="L1221" i="7"/>
  <c r="L1220" i="7"/>
  <c r="L1219" i="7"/>
  <c r="L1218" i="7"/>
  <c r="L1217" i="7"/>
  <c r="L1216" i="7"/>
  <c r="L1215" i="7"/>
  <c r="L1214" i="7"/>
  <c r="L1213" i="7"/>
  <c r="L1212" i="7"/>
  <c r="L1211" i="7"/>
  <c r="L1210" i="7"/>
  <c r="L1209" i="7"/>
  <c r="L1208" i="7"/>
  <c r="L1207" i="7"/>
  <c r="L1206" i="7"/>
  <c r="L1205" i="7"/>
  <c r="L1204" i="7"/>
  <c r="L1203" i="7"/>
  <c r="L1202" i="7"/>
  <c r="L1201" i="7"/>
  <c r="L1200" i="7"/>
  <c r="L1199" i="7"/>
  <c r="L1198" i="7"/>
  <c r="L1197" i="7"/>
  <c r="L1196" i="7"/>
  <c r="L1195" i="7"/>
  <c r="L1194" i="7"/>
  <c r="L1193" i="7"/>
  <c r="L1192" i="7"/>
  <c r="L1191" i="7"/>
  <c r="L1190" i="7"/>
  <c r="L1189" i="7"/>
  <c r="L1188" i="7"/>
  <c r="L1187" i="7"/>
  <c r="L1186" i="7"/>
  <c r="L1185" i="7"/>
  <c r="L1184" i="7"/>
  <c r="L1183" i="7"/>
  <c r="L1182" i="7"/>
  <c r="L1181" i="7"/>
  <c r="L1180" i="7"/>
  <c r="L1179" i="7"/>
  <c r="L1178" i="7"/>
  <c r="L1177" i="7"/>
  <c r="L1176" i="7"/>
  <c r="L1175" i="7"/>
  <c r="L1174" i="7"/>
  <c r="L1173" i="7"/>
  <c r="L1172" i="7"/>
  <c r="L1171" i="7"/>
  <c r="L1170" i="7"/>
  <c r="L1169" i="7"/>
  <c r="L1168" i="7"/>
  <c r="L1167" i="7"/>
  <c r="L1166" i="7"/>
  <c r="L1165" i="7"/>
  <c r="L1164" i="7"/>
  <c r="L1163" i="7"/>
  <c r="L1162" i="7"/>
  <c r="L1161" i="7"/>
  <c r="L1160" i="7"/>
  <c r="L1159" i="7"/>
  <c r="L1158" i="7"/>
  <c r="L1157" i="7"/>
  <c r="L1156" i="7"/>
  <c r="L1155" i="7"/>
  <c r="L1154" i="7"/>
  <c r="L1153" i="7"/>
  <c r="L1152" i="7"/>
  <c r="L1151" i="7"/>
  <c r="L1150" i="7"/>
  <c r="L1149" i="7"/>
  <c r="L1148" i="7"/>
  <c r="L1147" i="7"/>
  <c r="L1146" i="7"/>
  <c r="L1145" i="7"/>
  <c r="L1144" i="7"/>
  <c r="L1143" i="7"/>
  <c r="L1142" i="7"/>
  <c r="L1141" i="7"/>
  <c r="L1140" i="7"/>
  <c r="L1139" i="7"/>
  <c r="L1138" i="7"/>
  <c r="L1137" i="7"/>
  <c r="L1136" i="7"/>
  <c r="L1135" i="7"/>
  <c r="L1134" i="7"/>
  <c r="L1133" i="7"/>
  <c r="L1132" i="7"/>
  <c r="L1131" i="7"/>
  <c r="L1130" i="7"/>
  <c r="L1129" i="7"/>
  <c r="L1128" i="7"/>
  <c r="L1127" i="7"/>
  <c r="L1126" i="7"/>
  <c r="L1125" i="7"/>
  <c r="L1124" i="7"/>
  <c r="L1123" i="7"/>
  <c r="L1122" i="7"/>
  <c r="L1121" i="7"/>
  <c r="L1120" i="7"/>
  <c r="L1119" i="7"/>
  <c r="L1118" i="7"/>
  <c r="L1117" i="7"/>
  <c r="L1116" i="7"/>
  <c r="L1115" i="7"/>
  <c r="L1114" i="7"/>
  <c r="L1113" i="7"/>
  <c r="L1112" i="7"/>
  <c r="L1111" i="7"/>
  <c r="L1110" i="7"/>
  <c r="L1109" i="7"/>
  <c r="L1108" i="7"/>
  <c r="L1107" i="7"/>
  <c r="L1106" i="7"/>
  <c r="L1105" i="7"/>
  <c r="L1104" i="7"/>
  <c r="L1103" i="7"/>
  <c r="L1102" i="7"/>
  <c r="L1101" i="7"/>
  <c r="L1100" i="7"/>
  <c r="L1099" i="7"/>
  <c r="L1098" i="7"/>
  <c r="L1097" i="7"/>
  <c r="L1096" i="7"/>
  <c r="L1095" i="7"/>
  <c r="L1094" i="7"/>
  <c r="L1093" i="7"/>
  <c r="L1092" i="7"/>
  <c r="L1091" i="7"/>
  <c r="L1090" i="7"/>
  <c r="L1089" i="7"/>
  <c r="L1088" i="7"/>
  <c r="L1087" i="7"/>
  <c r="L1086" i="7"/>
  <c r="L1085" i="7"/>
  <c r="L1084" i="7"/>
  <c r="L1083" i="7"/>
  <c r="L1082" i="7"/>
  <c r="L1081" i="7"/>
  <c r="L1080" i="7"/>
  <c r="L1079" i="7"/>
  <c r="L1078" i="7"/>
  <c r="L1077" i="7"/>
  <c r="L1076" i="7"/>
  <c r="L1075" i="7"/>
  <c r="L1074" i="7"/>
  <c r="L1073" i="7"/>
  <c r="L1072" i="7"/>
  <c r="L1071" i="7"/>
  <c r="L1070" i="7"/>
  <c r="L1069" i="7"/>
  <c r="L1068" i="7"/>
  <c r="L1067" i="7"/>
  <c r="L1066" i="7"/>
  <c r="L1065" i="7"/>
  <c r="L1064" i="7"/>
  <c r="L1063" i="7"/>
  <c r="L1062" i="7"/>
  <c r="L1061" i="7"/>
  <c r="L1060" i="7"/>
  <c r="L1059" i="7"/>
  <c r="L1058" i="7"/>
  <c r="L1057" i="7"/>
  <c r="L1056" i="7"/>
  <c r="L1055" i="7"/>
  <c r="L1054" i="7"/>
  <c r="L1053" i="7"/>
  <c r="L1052" i="7"/>
  <c r="L1051" i="7"/>
  <c r="L1050" i="7"/>
  <c r="L1049" i="7"/>
  <c r="L1048" i="7"/>
  <c r="L1047" i="7"/>
  <c r="L1046" i="7"/>
  <c r="L1045" i="7"/>
  <c r="L1044" i="7"/>
  <c r="L1043" i="7"/>
  <c r="L1042" i="7"/>
  <c r="L1041" i="7"/>
  <c r="L1040" i="7"/>
  <c r="L1039" i="7"/>
  <c r="L1038" i="7"/>
  <c r="L1037" i="7"/>
  <c r="L1036" i="7"/>
  <c r="L1035" i="7"/>
  <c r="L1034" i="7"/>
  <c r="L1033" i="7"/>
  <c r="L1032" i="7"/>
  <c r="L1031" i="7"/>
  <c r="L1030" i="7"/>
  <c r="L1029" i="7"/>
  <c r="L1028" i="7"/>
  <c r="L1027" i="7"/>
  <c r="L1026" i="7"/>
  <c r="L1025" i="7"/>
  <c r="L1024" i="7"/>
  <c r="L1023" i="7"/>
  <c r="L1022" i="7"/>
  <c r="L1021" i="7"/>
  <c r="L1020" i="7"/>
  <c r="L1019" i="7"/>
  <c r="L1018" i="7"/>
  <c r="L1017" i="7"/>
  <c r="L1016" i="7"/>
  <c r="L1015" i="7"/>
  <c r="L1014" i="7"/>
  <c r="L1013" i="7"/>
  <c r="L1012" i="7"/>
  <c r="L1011" i="7"/>
  <c r="L1010" i="7"/>
  <c r="L1009" i="7"/>
  <c r="L1008" i="7"/>
  <c r="L1007" i="7"/>
  <c r="L1006" i="7"/>
  <c r="L1005" i="7"/>
  <c r="L1004" i="7"/>
  <c r="L1003" i="7"/>
  <c r="L1002" i="7"/>
  <c r="L1001" i="7"/>
  <c r="L1000" i="7"/>
  <c r="L999" i="7"/>
  <c r="L998" i="7"/>
  <c r="L997" i="7"/>
  <c r="L996" i="7"/>
  <c r="L995" i="7"/>
  <c r="L994" i="7"/>
  <c r="L993" i="7"/>
  <c r="L992" i="7"/>
  <c r="L991" i="7"/>
  <c r="L990" i="7"/>
  <c r="L989" i="7"/>
  <c r="L988" i="7"/>
  <c r="L987" i="7"/>
  <c r="L986" i="7"/>
  <c r="L985" i="7"/>
  <c r="L984" i="7"/>
  <c r="L983" i="7"/>
  <c r="L982" i="7"/>
  <c r="L981" i="7"/>
  <c r="L980" i="7"/>
  <c r="L979" i="7"/>
  <c r="L978" i="7"/>
  <c r="L977" i="7"/>
  <c r="L976" i="7"/>
  <c r="L975" i="7"/>
  <c r="L974" i="7"/>
  <c r="L973" i="7"/>
  <c r="L972" i="7"/>
  <c r="L971" i="7"/>
  <c r="L970" i="7"/>
  <c r="L969" i="7"/>
  <c r="L968" i="7"/>
  <c r="L967" i="7"/>
  <c r="L966" i="7"/>
  <c r="L965" i="7"/>
  <c r="L964" i="7"/>
  <c r="L963" i="7"/>
  <c r="L962" i="7"/>
  <c r="L961" i="7"/>
  <c r="L960" i="7"/>
  <c r="L959" i="7"/>
  <c r="L958" i="7"/>
  <c r="L957" i="7"/>
  <c r="L956" i="7"/>
  <c r="L955" i="7"/>
  <c r="L954" i="7"/>
  <c r="L953" i="7"/>
  <c r="L952" i="7"/>
  <c r="L951" i="7"/>
  <c r="L950" i="7"/>
  <c r="L949" i="7"/>
  <c r="L948" i="7"/>
  <c r="L947" i="7"/>
  <c r="L946" i="7"/>
  <c r="L945" i="7"/>
  <c r="L944" i="7"/>
  <c r="L943" i="7"/>
  <c r="L942" i="7"/>
  <c r="L941" i="7"/>
  <c r="L940" i="7"/>
  <c r="L939" i="7"/>
  <c r="L938" i="7"/>
  <c r="L937" i="7"/>
  <c r="L936" i="7"/>
  <c r="L935" i="7"/>
  <c r="L934" i="7"/>
  <c r="L933" i="7"/>
  <c r="L932" i="7"/>
  <c r="L931" i="7"/>
  <c r="L930" i="7"/>
  <c r="L929" i="7"/>
  <c r="L928" i="7"/>
  <c r="L927" i="7"/>
  <c r="L926" i="7"/>
  <c r="L925" i="7"/>
  <c r="L924" i="7"/>
  <c r="L923" i="7"/>
  <c r="L922" i="7"/>
  <c r="L921" i="7"/>
  <c r="L920" i="7"/>
  <c r="L919" i="7"/>
  <c r="L918" i="7"/>
  <c r="L917" i="7"/>
  <c r="L916" i="7"/>
  <c r="L915" i="7"/>
  <c r="L914" i="7"/>
  <c r="L913" i="7"/>
  <c r="L912" i="7"/>
  <c r="L911" i="7"/>
  <c r="L910" i="7"/>
  <c r="L909" i="7"/>
  <c r="L908" i="7"/>
  <c r="L907" i="7"/>
  <c r="L906" i="7"/>
  <c r="L905" i="7"/>
  <c r="L904" i="7"/>
  <c r="L903" i="7"/>
  <c r="L902" i="7"/>
  <c r="L901" i="7"/>
  <c r="L900" i="7"/>
  <c r="L899" i="7"/>
  <c r="L898" i="7"/>
  <c r="L897" i="7"/>
  <c r="L896" i="7"/>
  <c r="L895" i="7"/>
  <c r="L894" i="7"/>
  <c r="L893" i="7"/>
  <c r="L892" i="7"/>
  <c r="L891" i="7"/>
  <c r="L890" i="7"/>
  <c r="L889" i="7"/>
  <c r="L888" i="7"/>
  <c r="L887" i="7"/>
  <c r="L886" i="7"/>
  <c r="L885" i="7"/>
  <c r="L884" i="7"/>
  <c r="L883" i="7"/>
  <c r="L882" i="7"/>
  <c r="L881" i="7"/>
  <c r="L880" i="7"/>
  <c r="L879" i="7"/>
  <c r="L878" i="7"/>
  <c r="L877" i="7"/>
  <c r="L876" i="7"/>
  <c r="L875" i="7"/>
  <c r="L874" i="7"/>
  <c r="L873" i="7"/>
  <c r="L872" i="7"/>
  <c r="L871" i="7"/>
  <c r="L870" i="7"/>
  <c r="L869" i="7"/>
  <c r="L868" i="7"/>
  <c r="L867" i="7"/>
  <c r="L866" i="7"/>
  <c r="L865" i="7"/>
  <c r="L864" i="7"/>
  <c r="L863" i="7"/>
  <c r="L862" i="7"/>
  <c r="L861" i="7"/>
  <c r="L860" i="7"/>
  <c r="L859" i="7"/>
  <c r="L858" i="7"/>
  <c r="L857" i="7"/>
  <c r="L856" i="7"/>
  <c r="L855" i="7"/>
  <c r="L854" i="7"/>
  <c r="L853" i="7"/>
  <c r="L852" i="7"/>
  <c r="L851" i="7"/>
  <c r="L850" i="7"/>
  <c r="L849" i="7"/>
  <c r="L848" i="7"/>
  <c r="L847" i="7"/>
  <c r="L846" i="7"/>
  <c r="L845" i="7"/>
  <c r="L844" i="7"/>
  <c r="L843" i="7"/>
  <c r="L842" i="7"/>
  <c r="L841" i="7"/>
  <c r="L840" i="7"/>
  <c r="L839" i="7"/>
  <c r="L838" i="7"/>
  <c r="L837" i="7"/>
  <c r="L836" i="7"/>
  <c r="L835" i="7"/>
  <c r="L834" i="7"/>
  <c r="L833" i="7"/>
  <c r="L832" i="7"/>
  <c r="L831" i="7"/>
  <c r="L830" i="7"/>
  <c r="L829" i="7"/>
  <c r="L828" i="7"/>
  <c r="L827" i="7"/>
  <c r="L826" i="7"/>
  <c r="L825" i="7"/>
  <c r="L824" i="7"/>
  <c r="L823" i="7"/>
  <c r="L822" i="7"/>
  <c r="L821" i="7"/>
  <c r="L820" i="7"/>
  <c r="L819" i="7"/>
  <c r="L818" i="7"/>
  <c r="L817" i="7"/>
  <c r="L816" i="7"/>
  <c r="L815" i="7"/>
  <c r="L814" i="7"/>
  <c r="L813" i="7"/>
  <c r="L812" i="7"/>
  <c r="L811" i="7"/>
  <c r="L810" i="7"/>
  <c r="L809" i="7"/>
  <c r="L808" i="7"/>
  <c r="L807" i="7"/>
  <c r="L806" i="7"/>
  <c r="L805" i="7"/>
  <c r="L804" i="7"/>
  <c r="L803" i="7"/>
  <c r="L802" i="7"/>
  <c r="L801" i="7"/>
  <c r="L800" i="7"/>
  <c r="L799" i="7"/>
  <c r="L798" i="7"/>
  <c r="L797" i="7"/>
  <c r="L796" i="7"/>
  <c r="L795" i="7"/>
  <c r="L794" i="7"/>
  <c r="L793" i="7"/>
  <c r="L792" i="7"/>
  <c r="L791" i="7"/>
  <c r="L790" i="7"/>
  <c r="L789" i="7"/>
  <c r="L788" i="7"/>
  <c r="L787" i="7"/>
  <c r="L786" i="7"/>
  <c r="L785" i="7"/>
  <c r="L784" i="7"/>
  <c r="L783" i="7"/>
  <c r="L782" i="7"/>
  <c r="L781" i="7"/>
  <c r="L780" i="7"/>
  <c r="L779" i="7"/>
  <c r="L778" i="7"/>
  <c r="L777" i="7"/>
  <c r="L776" i="7"/>
  <c r="L775" i="7"/>
  <c r="L774" i="7"/>
  <c r="L773" i="7"/>
  <c r="L772" i="7"/>
  <c r="L771" i="7"/>
  <c r="L770" i="7"/>
  <c r="L769" i="7"/>
  <c r="L768" i="7"/>
  <c r="L767" i="7"/>
  <c r="L766" i="7"/>
  <c r="L765" i="7"/>
  <c r="L764" i="7"/>
  <c r="L763" i="7"/>
  <c r="L762" i="7"/>
  <c r="L761" i="7"/>
  <c r="L760" i="7"/>
  <c r="L759" i="7"/>
  <c r="L758" i="7"/>
  <c r="L757" i="7"/>
  <c r="L756" i="7"/>
  <c r="L755" i="7"/>
  <c r="L754" i="7"/>
  <c r="L753" i="7"/>
  <c r="L752" i="7"/>
  <c r="L751" i="7"/>
  <c r="L750" i="7"/>
  <c r="L749" i="7"/>
  <c r="L748" i="7"/>
  <c r="L747" i="7"/>
  <c r="L746" i="7"/>
  <c r="L745" i="7"/>
  <c r="L744" i="7"/>
  <c r="L743" i="7"/>
  <c r="L742" i="7"/>
  <c r="L741" i="7"/>
  <c r="L740" i="7"/>
  <c r="L739" i="7"/>
  <c r="L738" i="7"/>
  <c r="L737" i="7"/>
  <c r="L736" i="7"/>
  <c r="L735" i="7"/>
  <c r="L734" i="7"/>
  <c r="L733" i="7"/>
  <c r="L732" i="7"/>
  <c r="L731" i="7"/>
  <c r="L730" i="7"/>
  <c r="L729" i="7"/>
  <c r="L728" i="7"/>
  <c r="L727" i="7"/>
  <c r="L726" i="7"/>
  <c r="L725" i="7"/>
  <c r="L724" i="7"/>
  <c r="L723" i="7"/>
  <c r="L722" i="7"/>
  <c r="L721" i="7"/>
  <c r="L720" i="7"/>
  <c r="L719" i="7"/>
  <c r="L718" i="7"/>
  <c r="L717" i="7"/>
  <c r="L716" i="7"/>
  <c r="L715" i="7"/>
  <c r="L714" i="7"/>
  <c r="L713" i="7"/>
  <c r="L712" i="7"/>
  <c r="L711" i="7"/>
  <c r="L710" i="7"/>
  <c r="L709" i="7"/>
  <c r="L708" i="7"/>
  <c r="L707" i="7"/>
  <c r="L706" i="7"/>
  <c r="L705" i="7"/>
  <c r="L704" i="7"/>
  <c r="L703" i="7"/>
  <c r="L702" i="7"/>
  <c r="L701" i="7"/>
  <c r="L700" i="7"/>
  <c r="L699" i="7"/>
  <c r="L698" i="7"/>
  <c r="L697" i="7"/>
  <c r="L696" i="7"/>
  <c r="L695" i="7"/>
  <c r="L694" i="7"/>
  <c r="L693" i="7"/>
  <c r="L692" i="7"/>
  <c r="L691" i="7"/>
  <c r="L690" i="7"/>
  <c r="L689" i="7"/>
  <c r="L688" i="7"/>
  <c r="L687" i="7"/>
  <c r="L686" i="7"/>
  <c r="L685" i="7"/>
  <c r="L684" i="7"/>
  <c r="L683" i="7"/>
  <c r="L682" i="7"/>
  <c r="L681" i="7"/>
  <c r="L680" i="7"/>
  <c r="L679" i="7"/>
  <c r="L678" i="7"/>
  <c r="L677" i="7"/>
  <c r="L676" i="7"/>
  <c r="L675" i="7"/>
  <c r="L674" i="7"/>
  <c r="L673" i="7"/>
  <c r="L672" i="7"/>
  <c r="L671" i="7"/>
  <c r="L670" i="7"/>
  <c r="L669" i="7"/>
  <c r="L668" i="7"/>
  <c r="L667" i="7"/>
  <c r="L666" i="7"/>
  <c r="L665" i="7"/>
  <c r="L664" i="7"/>
  <c r="L663" i="7"/>
  <c r="L662" i="7"/>
  <c r="L661" i="7"/>
  <c r="L660" i="7"/>
  <c r="L659" i="7"/>
  <c r="L658" i="7"/>
  <c r="L657" i="7"/>
  <c r="L656" i="7"/>
  <c r="L655" i="7"/>
  <c r="L654" i="7"/>
  <c r="L653" i="7"/>
  <c r="L652" i="7"/>
  <c r="L651" i="7"/>
  <c r="L650" i="7"/>
  <c r="L649" i="7"/>
  <c r="L648" i="7"/>
  <c r="L647" i="7"/>
  <c r="L646" i="7"/>
  <c r="L645" i="7"/>
  <c r="L644" i="7"/>
  <c r="L643" i="7"/>
  <c r="L642" i="7"/>
  <c r="L641" i="7"/>
  <c r="L640" i="7"/>
  <c r="L639" i="7"/>
  <c r="L638" i="7"/>
  <c r="L637" i="7"/>
  <c r="L636" i="7"/>
  <c r="L635" i="7"/>
  <c r="L634" i="7"/>
  <c r="L633" i="7"/>
  <c r="L632" i="7"/>
  <c r="L631" i="7"/>
  <c r="L630" i="7"/>
  <c r="L629" i="7"/>
  <c r="L628" i="7"/>
  <c r="L627" i="7"/>
  <c r="L626" i="7"/>
  <c r="L625" i="7"/>
  <c r="L624" i="7"/>
  <c r="L623" i="7"/>
  <c r="L622" i="7"/>
  <c r="L621" i="7"/>
  <c r="L620" i="7"/>
  <c r="L619" i="7"/>
  <c r="L618" i="7"/>
  <c r="L617" i="7"/>
  <c r="L616" i="7"/>
  <c r="L615" i="7"/>
  <c r="L614" i="7"/>
  <c r="L613" i="7"/>
  <c r="L612" i="7"/>
  <c r="L611" i="7"/>
  <c r="L610" i="7"/>
  <c r="L609" i="7"/>
  <c r="L608" i="7"/>
  <c r="L607" i="7"/>
  <c r="L606" i="7"/>
  <c r="L605" i="7"/>
  <c r="L604" i="7"/>
  <c r="L603" i="7"/>
  <c r="L602" i="7"/>
  <c r="L601" i="7"/>
  <c r="L600" i="7"/>
  <c r="L599" i="7"/>
  <c r="L598" i="7"/>
  <c r="L597" i="7"/>
  <c r="L596" i="7"/>
  <c r="L595" i="7"/>
  <c r="L594" i="7"/>
  <c r="L593" i="7"/>
  <c r="L592" i="7"/>
  <c r="L591" i="7"/>
  <c r="L590" i="7"/>
  <c r="L589" i="7"/>
  <c r="L588" i="7"/>
  <c r="L587" i="7"/>
  <c r="L586" i="7"/>
  <c r="L585" i="7"/>
  <c r="L584" i="7"/>
  <c r="L583" i="7"/>
  <c r="L582" i="7"/>
  <c r="L581" i="7"/>
  <c r="L580" i="7"/>
  <c r="L579" i="7"/>
  <c r="L578" i="7"/>
  <c r="L577" i="7"/>
  <c r="L576" i="7"/>
  <c r="L575" i="7"/>
  <c r="L574" i="7"/>
  <c r="L573" i="7"/>
  <c r="L572" i="7"/>
  <c r="L571" i="7"/>
  <c r="L570" i="7"/>
  <c r="L569" i="7"/>
  <c r="L568" i="7"/>
  <c r="L567" i="7"/>
  <c r="L566" i="7"/>
  <c r="L565" i="7"/>
  <c r="L564" i="7"/>
  <c r="L563" i="7"/>
  <c r="L562" i="7"/>
  <c r="L561" i="7"/>
  <c r="L560" i="7"/>
  <c r="L559" i="7"/>
  <c r="L558" i="7"/>
  <c r="L557" i="7"/>
  <c r="L556" i="7"/>
  <c r="L555" i="7"/>
  <c r="L554" i="7"/>
  <c r="L553" i="7"/>
  <c r="L552" i="7"/>
  <c r="L551" i="7"/>
  <c r="L550" i="7"/>
  <c r="L549" i="7"/>
  <c r="L548" i="7"/>
  <c r="L547" i="7"/>
  <c r="L546" i="7"/>
  <c r="L545" i="7"/>
  <c r="L544" i="7"/>
  <c r="L543" i="7"/>
  <c r="L542" i="7"/>
  <c r="L541" i="7"/>
  <c r="L540" i="7"/>
  <c r="L539" i="7"/>
  <c r="L538" i="7"/>
  <c r="L537" i="7"/>
  <c r="L536" i="7"/>
  <c r="L535" i="7"/>
  <c r="L534" i="7"/>
  <c r="L533" i="7"/>
  <c r="L532" i="7"/>
  <c r="L531" i="7"/>
  <c r="L530" i="7"/>
  <c r="L529" i="7"/>
  <c r="L528" i="7"/>
  <c r="L527" i="7"/>
  <c r="L526" i="7"/>
  <c r="L525" i="7"/>
  <c r="L524" i="7"/>
  <c r="L523" i="7"/>
  <c r="L522" i="7"/>
  <c r="L521" i="7"/>
  <c r="L520" i="7"/>
  <c r="L519" i="7"/>
  <c r="L518" i="7"/>
  <c r="L517" i="7"/>
  <c r="L516" i="7"/>
  <c r="L515" i="7"/>
  <c r="L514" i="7"/>
  <c r="L513" i="7"/>
  <c r="L512" i="7"/>
  <c r="L511" i="7"/>
  <c r="L510" i="7"/>
  <c r="L509" i="7"/>
  <c r="L508" i="7"/>
  <c r="L507" i="7"/>
  <c r="L506" i="7"/>
  <c r="L505" i="7"/>
  <c r="L504" i="7"/>
  <c r="L503" i="7"/>
  <c r="L502" i="7"/>
  <c r="L501" i="7"/>
  <c r="L500" i="7"/>
  <c r="L499" i="7"/>
  <c r="L498" i="7"/>
  <c r="L497" i="7"/>
  <c r="L496" i="7"/>
  <c r="L495" i="7"/>
  <c r="L494" i="7"/>
  <c r="L493" i="7"/>
  <c r="L492" i="7"/>
  <c r="L491" i="7"/>
  <c r="L490" i="7"/>
  <c r="L489" i="7"/>
  <c r="L488" i="7"/>
  <c r="L487" i="7"/>
  <c r="L486" i="7"/>
  <c r="L485" i="7"/>
  <c r="L484" i="7"/>
  <c r="L483" i="7"/>
  <c r="L482" i="7"/>
  <c r="L481" i="7"/>
  <c r="L480" i="7"/>
  <c r="L479" i="7"/>
  <c r="L478" i="7"/>
  <c r="L477" i="7"/>
  <c r="L476" i="7"/>
  <c r="L475" i="7"/>
  <c r="L474" i="7"/>
  <c r="L473" i="7"/>
  <c r="L472" i="7"/>
  <c r="L471" i="7"/>
  <c r="L470" i="7"/>
  <c r="L469" i="7"/>
  <c r="L468" i="7"/>
  <c r="L467" i="7"/>
  <c r="L466" i="7"/>
  <c r="L465" i="7"/>
  <c r="L464" i="7"/>
  <c r="L463" i="7"/>
  <c r="L462" i="7"/>
  <c r="L461" i="7"/>
  <c r="L460" i="7"/>
  <c r="L459" i="7"/>
  <c r="L458" i="7"/>
  <c r="L457" i="7"/>
  <c r="L456" i="7"/>
  <c r="L455" i="7"/>
  <c r="L454" i="7"/>
  <c r="L453" i="7"/>
  <c r="L452" i="7"/>
  <c r="L451" i="7"/>
  <c r="L450" i="7"/>
  <c r="L449" i="7"/>
  <c r="L448" i="7"/>
  <c r="L447" i="7"/>
  <c r="L446" i="7"/>
  <c r="L445" i="7"/>
  <c r="L444" i="7"/>
  <c r="L443" i="7"/>
  <c r="L442" i="7"/>
  <c r="L441" i="7"/>
  <c r="L440" i="7"/>
  <c r="L439" i="7"/>
  <c r="L438" i="7"/>
  <c r="L437" i="7"/>
  <c r="L436" i="7"/>
  <c r="L435" i="7"/>
  <c r="L434" i="7"/>
  <c r="L433" i="7"/>
  <c r="L432" i="7"/>
  <c r="L431" i="7"/>
  <c r="L430" i="7"/>
  <c r="L429" i="7"/>
  <c r="L428" i="7"/>
  <c r="L427" i="7"/>
  <c r="L426" i="7"/>
  <c r="L425" i="7"/>
  <c r="L424" i="7"/>
  <c r="L423" i="7"/>
  <c r="L422" i="7"/>
  <c r="L421" i="7"/>
  <c r="L420" i="7"/>
  <c r="L419" i="7"/>
  <c r="L418" i="7"/>
  <c r="L417" i="7"/>
  <c r="L416" i="7"/>
  <c r="L415" i="7"/>
  <c r="L414" i="7"/>
  <c r="L413" i="7"/>
  <c r="L412" i="7"/>
  <c r="L411" i="7"/>
  <c r="L410" i="7"/>
  <c r="L409" i="7"/>
  <c r="L408" i="7"/>
  <c r="L407" i="7"/>
  <c r="L406" i="7"/>
  <c r="L405" i="7"/>
  <c r="L404" i="7"/>
  <c r="L403" i="7"/>
  <c r="L402" i="7"/>
  <c r="L401" i="7"/>
  <c r="L400" i="7"/>
  <c r="L399" i="7"/>
  <c r="L398" i="7"/>
  <c r="L397" i="7"/>
  <c r="L396" i="7"/>
  <c r="L395" i="7"/>
  <c r="L394" i="7"/>
  <c r="L393" i="7"/>
  <c r="L392" i="7"/>
  <c r="L391" i="7"/>
  <c r="L390" i="7"/>
  <c r="L389" i="7"/>
  <c r="L388" i="7"/>
  <c r="L387" i="7"/>
  <c r="L386" i="7"/>
  <c r="L385" i="7"/>
  <c r="L384" i="7"/>
  <c r="L383" i="7"/>
  <c r="L382" i="7"/>
  <c r="L381" i="7"/>
  <c r="L380" i="7"/>
  <c r="L379" i="7"/>
  <c r="L378" i="7"/>
  <c r="L377" i="7"/>
  <c r="L376" i="7"/>
  <c r="L375" i="7"/>
  <c r="L374" i="7"/>
  <c r="L373" i="7"/>
  <c r="L372" i="7"/>
  <c r="L371" i="7"/>
  <c r="L370" i="7"/>
  <c r="L369" i="7"/>
  <c r="L368" i="7"/>
  <c r="L367" i="7"/>
  <c r="L366" i="7"/>
  <c r="L365" i="7"/>
  <c r="L364" i="7"/>
  <c r="L363" i="7"/>
  <c r="L362" i="7"/>
  <c r="L361" i="7"/>
  <c r="L360" i="7"/>
  <c r="L359" i="7"/>
  <c r="L358" i="7"/>
  <c r="L357" i="7"/>
  <c r="L356" i="7"/>
  <c r="L355" i="7"/>
  <c r="L354" i="7"/>
  <c r="L353" i="7"/>
  <c r="L352" i="7"/>
  <c r="L351" i="7"/>
  <c r="L350" i="7"/>
  <c r="L349" i="7"/>
  <c r="L348" i="7"/>
  <c r="L347" i="7"/>
  <c r="L346" i="7"/>
  <c r="L345" i="7"/>
  <c r="L344" i="7"/>
  <c r="L343" i="7"/>
  <c r="L342" i="7"/>
  <c r="L341" i="7"/>
  <c r="L340" i="7"/>
  <c r="L339" i="7"/>
  <c r="L338" i="7"/>
  <c r="L337" i="7"/>
  <c r="L336" i="7"/>
  <c r="L335" i="7"/>
  <c r="L334" i="7"/>
  <c r="L333" i="7"/>
  <c r="L332" i="7"/>
  <c r="L331" i="7"/>
  <c r="L330" i="7"/>
  <c r="L329" i="7"/>
  <c r="L328" i="7"/>
  <c r="L327" i="7"/>
  <c r="L326" i="7"/>
  <c r="L325" i="7"/>
  <c r="L324" i="7"/>
  <c r="L323" i="7"/>
  <c r="L322" i="7"/>
  <c r="L321" i="7"/>
  <c r="L320" i="7"/>
  <c r="L319" i="7"/>
  <c r="L318" i="7"/>
  <c r="L317" i="7"/>
  <c r="L316" i="7"/>
  <c r="L315" i="7"/>
  <c r="L314" i="7"/>
  <c r="L313" i="7"/>
  <c r="L312" i="7"/>
  <c r="L311" i="7"/>
  <c r="L310" i="7"/>
  <c r="L309" i="7"/>
  <c r="L308" i="7"/>
  <c r="L307" i="7"/>
  <c r="L306" i="7"/>
  <c r="L305" i="7"/>
  <c r="L304" i="7"/>
  <c r="L303" i="7"/>
  <c r="L302" i="7"/>
  <c r="L301" i="7"/>
  <c r="L300" i="7"/>
  <c r="L299" i="7"/>
  <c r="L298" i="7"/>
  <c r="L297" i="7"/>
  <c r="L296" i="7"/>
  <c r="L295" i="7"/>
  <c r="L294" i="7"/>
  <c r="L293" i="7"/>
  <c r="L292" i="7"/>
  <c r="L291" i="7"/>
  <c r="L290" i="7"/>
  <c r="L289" i="7"/>
  <c r="L288" i="7"/>
  <c r="L287" i="7"/>
  <c r="L286" i="7"/>
  <c r="L285" i="7"/>
  <c r="L284" i="7"/>
  <c r="L283" i="7"/>
  <c r="L282" i="7"/>
  <c r="L281" i="7"/>
  <c r="L280" i="7"/>
  <c r="L279" i="7"/>
  <c r="L278" i="7"/>
  <c r="L277" i="7"/>
  <c r="L276" i="7"/>
  <c r="L275" i="7"/>
  <c r="L274" i="7"/>
  <c r="L273" i="7"/>
  <c r="L272" i="7"/>
  <c r="L271" i="7"/>
  <c r="L270" i="7"/>
  <c r="L269" i="7"/>
  <c r="L268" i="7"/>
  <c r="L267" i="7"/>
  <c r="L266" i="7"/>
  <c r="L265" i="7"/>
  <c r="L264" i="7"/>
  <c r="L263" i="7"/>
  <c r="L262" i="7"/>
  <c r="L261" i="7"/>
  <c r="L260" i="7"/>
  <c r="L259" i="7"/>
  <c r="L258" i="7"/>
  <c r="L257" i="7"/>
  <c r="L256" i="7"/>
  <c r="L255" i="7"/>
  <c r="L254" i="7"/>
  <c r="L253" i="7"/>
  <c r="L252" i="7"/>
  <c r="L251" i="7"/>
  <c r="L250" i="7"/>
  <c r="L249" i="7"/>
  <c r="L248" i="7"/>
  <c r="L247" i="7"/>
  <c r="L246" i="7"/>
  <c r="L245" i="7"/>
  <c r="L244" i="7"/>
  <c r="L243" i="7"/>
  <c r="L242" i="7"/>
  <c r="L241" i="7"/>
  <c r="L240" i="7"/>
  <c r="L239" i="7"/>
  <c r="L238" i="7"/>
  <c r="L237" i="7"/>
  <c r="L236" i="7"/>
  <c r="L235" i="7"/>
  <c r="L234" i="7"/>
  <c r="L233" i="7"/>
  <c r="L232" i="7"/>
  <c r="L231" i="7"/>
  <c r="L230" i="7"/>
  <c r="L229" i="7"/>
  <c r="L228" i="7"/>
  <c r="L227" i="7"/>
  <c r="L226" i="7"/>
  <c r="L225" i="7"/>
  <c r="L224" i="7"/>
  <c r="L223" i="7"/>
  <c r="L222" i="7"/>
  <c r="L221" i="7"/>
  <c r="L220" i="7"/>
  <c r="L219" i="7"/>
  <c r="L218" i="7"/>
  <c r="L217" i="7"/>
  <c r="L216" i="7"/>
  <c r="L215" i="7"/>
  <c r="L214" i="7"/>
  <c r="L213" i="7"/>
  <c r="L212" i="7"/>
  <c r="L211" i="7"/>
  <c r="L210" i="7"/>
  <c r="L209" i="7"/>
  <c r="L208" i="7"/>
  <c r="L207" i="7"/>
  <c r="L206" i="7"/>
  <c r="L205" i="7"/>
  <c r="L204" i="7"/>
  <c r="L203" i="7"/>
  <c r="L202" i="7"/>
  <c r="L201" i="7"/>
  <c r="L200" i="7"/>
  <c r="L199" i="7"/>
  <c r="L198" i="7"/>
  <c r="L197" i="7"/>
  <c r="L196" i="7"/>
  <c r="L195" i="7"/>
  <c r="L194" i="7"/>
  <c r="L193" i="7"/>
  <c r="L192" i="7"/>
  <c r="L191" i="7"/>
  <c r="L190" i="7"/>
  <c r="L189" i="7"/>
  <c r="L188" i="7"/>
  <c r="L187" i="7"/>
  <c r="L186" i="7"/>
  <c r="L185" i="7"/>
  <c r="L184" i="7"/>
  <c r="L183" i="7"/>
  <c r="L182" i="7"/>
  <c r="L181" i="7"/>
  <c r="L180" i="7"/>
  <c r="L179" i="7"/>
  <c r="L178" i="7"/>
  <c r="L177" i="7"/>
  <c r="L176" i="7"/>
  <c r="L175" i="7"/>
  <c r="L174" i="7"/>
  <c r="L173" i="7"/>
  <c r="L172" i="7"/>
  <c r="L171" i="7"/>
  <c r="L170" i="7"/>
  <c r="L169" i="7"/>
  <c r="L168" i="7"/>
  <c r="L167" i="7"/>
  <c r="L166" i="7"/>
  <c r="L165" i="7"/>
  <c r="L164" i="7"/>
  <c r="L163" i="7"/>
  <c r="L162" i="7"/>
  <c r="L161" i="7"/>
  <c r="L160" i="7"/>
  <c r="L159" i="7"/>
  <c r="L158" i="7"/>
  <c r="L157" i="7"/>
  <c r="L156" i="7"/>
  <c r="L155" i="7"/>
  <c r="L154" i="7"/>
  <c r="L153" i="7"/>
  <c r="L152" i="7"/>
  <c r="L151" i="7"/>
  <c r="L150" i="7"/>
  <c r="L149" i="7"/>
  <c r="L148" i="7"/>
  <c r="L147" i="7"/>
  <c r="L146" i="7"/>
  <c r="L145" i="7"/>
  <c r="L144" i="7"/>
  <c r="L143" i="7"/>
  <c r="L142" i="7"/>
  <c r="L141" i="7"/>
  <c r="L140" i="7"/>
  <c r="L139" i="7"/>
  <c r="L138" i="7"/>
  <c r="L137" i="7"/>
  <c r="L136" i="7"/>
  <c r="L135" i="7"/>
  <c r="L134" i="7"/>
  <c r="L133" i="7"/>
  <c r="L132" i="7"/>
  <c r="L131" i="7"/>
  <c r="L130" i="7"/>
  <c r="L129" i="7"/>
  <c r="L128" i="7"/>
  <c r="L127" i="7"/>
  <c r="L126" i="7"/>
  <c r="L125" i="7"/>
  <c r="L124" i="7"/>
  <c r="L123" i="7"/>
  <c r="L122" i="7"/>
  <c r="L121" i="7"/>
  <c r="L120" i="7"/>
  <c r="L119" i="7"/>
  <c r="L118" i="7"/>
  <c r="L117" i="7"/>
  <c r="L116" i="7"/>
  <c r="L115" i="7"/>
  <c r="L114" i="7"/>
  <c r="L113" i="7"/>
  <c r="L112" i="7"/>
  <c r="L111" i="7"/>
  <c r="L110" i="7"/>
  <c r="L109" i="7"/>
  <c r="L108" i="7"/>
  <c r="L107" i="7"/>
  <c r="L106" i="7"/>
  <c r="L105" i="7"/>
  <c r="L104" i="7"/>
  <c r="L103" i="7"/>
  <c r="L102" i="7"/>
  <c r="L101" i="7"/>
  <c r="L100" i="7"/>
  <c r="L99" i="7"/>
  <c r="L98" i="7"/>
  <c r="L97" i="7"/>
  <c r="L96" i="7"/>
  <c r="L95" i="7"/>
  <c r="L94" i="7"/>
  <c r="L93" i="7"/>
  <c r="L92" i="7"/>
  <c r="L91" i="7"/>
  <c r="L90" i="7"/>
  <c r="L89" i="7"/>
  <c r="L88" i="7"/>
  <c r="L87" i="7"/>
  <c r="L86" i="7"/>
  <c r="L85" i="7"/>
  <c r="L84" i="7"/>
  <c r="L83" i="7"/>
  <c r="L82" i="7"/>
  <c r="L81" i="7"/>
  <c r="L80" i="7"/>
  <c r="L79" i="7"/>
  <c r="L78" i="7"/>
  <c r="L77" i="7"/>
  <c r="L76" i="7"/>
  <c r="L75" i="7"/>
  <c r="L74" i="7"/>
  <c r="L73" i="7"/>
  <c r="L72" i="7"/>
  <c r="L71" i="7"/>
  <c r="L70" i="7"/>
  <c r="L69" i="7"/>
  <c r="L68" i="7"/>
  <c r="L67" i="7"/>
  <c r="L66" i="7"/>
  <c r="L65" i="7"/>
  <c r="L64" i="7"/>
  <c r="L63" i="7"/>
  <c r="L62" i="7"/>
  <c r="L61" i="7"/>
  <c r="L60" i="7"/>
  <c r="L59" i="7"/>
  <c r="L58" i="7"/>
  <c r="L57" i="7"/>
  <c r="L56" i="7"/>
  <c r="L55" i="7"/>
  <c r="L54" i="7"/>
  <c r="L53" i="7"/>
  <c r="L52" i="7"/>
  <c r="L51" i="7"/>
  <c r="L50" i="7"/>
  <c r="L49" i="7"/>
  <c r="L48" i="7"/>
  <c r="L47" i="7"/>
  <c r="L46" i="7"/>
  <c r="L45" i="7"/>
  <c r="L44" i="7"/>
  <c r="L43" i="7"/>
  <c r="L42" i="7"/>
  <c r="L41" i="7"/>
  <c r="L40" i="7"/>
  <c r="L39" i="7"/>
  <c r="L38" i="7"/>
  <c r="L37" i="7"/>
  <c r="L36" i="7"/>
  <c r="L35" i="7"/>
  <c r="L34" i="7"/>
  <c r="L33" i="7"/>
  <c r="L32" i="7"/>
  <c r="L31" i="7"/>
  <c r="L30" i="7"/>
  <c r="L29" i="7"/>
  <c r="L28" i="7"/>
  <c r="L27" i="7"/>
  <c r="L26" i="7"/>
  <c r="L25" i="7"/>
  <c r="L24" i="7"/>
  <c r="L23" i="7"/>
  <c r="L22" i="7"/>
  <c r="L21" i="7"/>
  <c r="L20" i="7"/>
  <c r="L19" i="7"/>
  <c r="L18" i="7"/>
  <c r="L17" i="7"/>
  <c r="L16" i="7"/>
  <c r="L15" i="7"/>
  <c r="L14" i="7"/>
  <c r="L13" i="7"/>
  <c r="L12" i="7"/>
  <c r="L11" i="7"/>
  <c r="L10" i="7"/>
  <c r="L9" i="7"/>
  <c r="L8" i="7"/>
  <c r="L7" i="7"/>
  <c r="L6" i="7"/>
  <c r="L5" i="7"/>
  <c r="L4" i="7"/>
  <c r="L3" i="7"/>
  <c r="L2" i="7"/>
  <c r="T3741" i="4"/>
  <c r="T3740" i="4"/>
  <c r="R3740" i="4"/>
  <c r="N3740" i="4"/>
  <c r="M3740" i="4"/>
  <c r="L3740" i="4"/>
  <c r="T3739" i="4"/>
  <c r="R3739" i="4"/>
  <c r="M3739" i="4"/>
  <c r="L3739" i="4"/>
  <c r="T3738" i="4"/>
  <c r="R3738" i="4"/>
  <c r="N3738" i="4"/>
  <c r="M3738" i="4"/>
  <c r="L3738" i="4"/>
  <c r="T3737" i="4"/>
  <c r="R3737" i="4"/>
  <c r="N3737" i="4"/>
  <c r="M3737" i="4"/>
  <c r="L3737" i="4"/>
  <c r="T3736" i="4"/>
  <c r="R3736" i="4"/>
  <c r="N3736" i="4"/>
  <c r="M3736" i="4"/>
  <c r="L3736" i="4"/>
  <c r="T3735" i="4"/>
  <c r="R3735" i="4"/>
  <c r="N3735" i="4"/>
  <c r="M3735" i="4"/>
  <c r="L3735" i="4"/>
  <c r="T3734" i="4"/>
  <c r="R3734" i="4"/>
  <c r="N3734" i="4"/>
  <c r="M3734" i="4"/>
  <c r="L3734" i="4"/>
  <c r="T3733" i="4"/>
  <c r="R3733" i="4"/>
  <c r="N3733" i="4"/>
  <c r="M3733" i="4"/>
  <c r="L3733" i="4"/>
  <c r="T3732" i="4"/>
  <c r="R3732" i="4"/>
  <c r="N3732" i="4"/>
  <c r="M3732" i="4"/>
  <c r="L3732" i="4"/>
  <c r="T3731" i="4"/>
  <c r="R3731" i="4"/>
  <c r="N3731" i="4"/>
  <c r="M3731" i="4"/>
  <c r="L3731" i="4"/>
  <c r="T3730" i="4"/>
  <c r="R3730" i="4"/>
  <c r="N3730" i="4"/>
  <c r="M3730" i="4"/>
  <c r="L3730" i="4"/>
  <c r="T3729" i="4"/>
  <c r="R3729" i="4"/>
  <c r="N3729" i="4"/>
  <c r="M3729" i="4"/>
  <c r="L3729" i="4"/>
  <c r="T3728" i="4"/>
  <c r="R3728" i="4"/>
  <c r="M3728" i="4"/>
  <c r="L3728" i="4"/>
  <c r="T3727" i="4"/>
  <c r="R3727" i="4"/>
  <c r="M3727" i="4"/>
  <c r="L3727" i="4"/>
  <c r="T3726" i="4"/>
  <c r="R3726" i="4"/>
  <c r="N3726" i="4"/>
  <c r="M3726" i="4"/>
  <c r="L3726" i="4"/>
  <c r="T3725" i="4"/>
  <c r="R3725" i="4"/>
  <c r="M3725" i="4"/>
  <c r="L3725" i="4"/>
  <c r="T3724" i="4"/>
  <c r="R3724" i="4"/>
  <c r="N3724" i="4"/>
  <c r="M3724" i="4"/>
  <c r="L3724" i="4"/>
  <c r="T3723" i="4"/>
  <c r="R3723" i="4"/>
  <c r="M3723" i="4"/>
  <c r="L3723" i="4"/>
  <c r="T3722" i="4"/>
  <c r="R3722" i="4"/>
  <c r="N3722" i="4"/>
  <c r="M3722" i="4"/>
  <c r="L3722" i="4"/>
  <c r="T3721" i="4"/>
  <c r="R3721" i="4"/>
  <c r="N3721" i="4"/>
  <c r="M3721" i="4"/>
  <c r="L3721" i="4"/>
  <c r="T3720" i="4"/>
  <c r="R3720" i="4"/>
  <c r="N3720" i="4"/>
  <c r="M3720" i="4"/>
  <c r="L3720" i="4"/>
  <c r="T3719" i="4"/>
  <c r="R3719" i="4"/>
  <c r="N3719" i="4"/>
  <c r="M3719" i="4"/>
  <c r="L3719" i="4"/>
  <c r="T3718" i="4"/>
  <c r="R3718" i="4"/>
  <c r="N3718" i="4"/>
  <c r="M3718" i="4"/>
  <c r="L3718" i="4"/>
  <c r="T3717" i="4"/>
  <c r="R3717" i="4"/>
  <c r="N3717" i="4"/>
  <c r="M3717" i="4"/>
  <c r="L3717" i="4"/>
  <c r="T3716" i="4"/>
  <c r="R3716" i="4"/>
  <c r="N3716" i="4"/>
  <c r="M3716" i="4"/>
  <c r="L3716" i="4"/>
  <c r="T3715" i="4"/>
  <c r="R3715" i="4"/>
  <c r="N3715" i="4"/>
  <c r="M3715" i="4"/>
  <c r="L3715" i="4"/>
  <c r="T3714" i="4"/>
  <c r="R3714" i="4"/>
  <c r="N3714" i="4"/>
  <c r="M3714" i="4"/>
  <c r="L3714" i="4"/>
  <c r="T3713" i="4"/>
  <c r="R3713" i="4"/>
  <c r="N3713" i="4"/>
  <c r="M3713" i="4"/>
  <c r="L3713" i="4"/>
  <c r="T3712" i="4"/>
  <c r="R3712" i="4"/>
  <c r="N3712" i="4"/>
  <c r="M3712" i="4"/>
  <c r="L3712" i="4"/>
  <c r="T3711" i="4"/>
  <c r="R3711" i="4"/>
  <c r="N3711" i="4"/>
  <c r="M3711" i="4"/>
  <c r="L3711" i="4"/>
  <c r="T3710" i="4"/>
  <c r="R3710" i="4"/>
  <c r="N3710" i="4"/>
  <c r="M3710" i="4"/>
  <c r="L3710" i="4"/>
  <c r="T3709" i="4"/>
  <c r="R3709" i="4"/>
  <c r="N3709" i="4"/>
  <c r="M3709" i="4"/>
  <c r="L3709" i="4"/>
  <c r="T3708" i="4"/>
  <c r="R3708" i="4"/>
  <c r="N3708" i="4"/>
  <c r="M3708" i="4"/>
  <c r="L3708" i="4"/>
  <c r="T3707" i="4"/>
  <c r="R3707" i="4"/>
  <c r="N3707" i="4"/>
  <c r="M3707" i="4"/>
  <c r="L3707" i="4"/>
  <c r="T3706" i="4"/>
  <c r="R3706" i="4"/>
  <c r="N3706" i="4"/>
  <c r="M3706" i="4"/>
  <c r="L3706" i="4"/>
  <c r="T3705" i="4"/>
  <c r="R3705" i="4"/>
  <c r="N3705" i="4"/>
  <c r="M3705" i="4"/>
  <c r="L3705" i="4"/>
  <c r="T3704" i="4"/>
  <c r="R3704" i="4"/>
  <c r="N3704" i="4"/>
  <c r="M3704" i="4"/>
  <c r="L3704" i="4"/>
  <c r="T3703" i="4"/>
  <c r="R3703" i="4"/>
  <c r="N3703" i="4"/>
  <c r="M3703" i="4"/>
  <c r="L3703" i="4"/>
  <c r="T3702" i="4"/>
  <c r="R3702" i="4"/>
  <c r="M3702" i="4"/>
  <c r="L3702" i="4"/>
  <c r="T3701" i="4"/>
  <c r="R3701" i="4"/>
  <c r="N3701" i="4"/>
  <c r="M3701" i="4"/>
  <c r="L3701" i="4"/>
  <c r="T3700" i="4"/>
  <c r="R3700" i="4"/>
  <c r="N3700" i="4"/>
  <c r="M3700" i="4"/>
  <c r="L3700" i="4"/>
  <c r="T3699" i="4"/>
  <c r="R3699" i="4"/>
  <c r="N3699" i="4"/>
  <c r="M3699" i="4"/>
  <c r="L3699" i="4"/>
  <c r="T3698" i="4"/>
  <c r="R3698" i="4"/>
  <c r="N3698" i="4"/>
  <c r="M3698" i="4"/>
  <c r="L3698" i="4"/>
  <c r="T3697" i="4"/>
  <c r="R3697" i="4"/>
  <c r="N3697" i="4"/>
  <c r="M3697" i="4"/>
  <c r="L3697" i="4"/>
  <c r="T3696" i="4"/>
  <c r="R3696" i="4"/>
  <c r="N3696" i="4"/>
  <c r="M3696" i="4"/>
  <c r="L3696" i="4"/>
  <c r="T3695" i="4"/>
  <c r="R3695" i="4"/>
  <c r="N3695" i="4"/>
  <c r="M3695" i="4"/>
  <c r="L3695" i="4"/>
  <c r="T3694" i="4"/>
  <c r="R3694" i="4"/>
  <c r="N3694" i="4"/>
  <c r="M3694" i="4"/>
  <c r="L3694" i="4"/>
  <c r="T3693" i="4"/>
  <c r="R3693" i="4"/>
  <c r="N3693" i="4"/>
  <c r="M3693" i="4"/>
  <c r="L3693" i="4"/>
  <c r="T3692" i="4"/>
  <c r="R3692" i="4"/>
  <c r="N3692" i="4"/>
  <c r="M3692" i="4"/>
  <c r="L3692" i="4"/>
  <c r="T3691" i="4"/>
  <c r="R3691" i="4"/>
  <c r="N3691" i="4"/>
  <c r="M3691" i="4"/>
  <c r="L3691" i="4"/>
  <c r="T3690" i="4"/>
  <c r="R3690" i="4"/>
  <c r="N3690" i="4"/>
  <c r="M3690" i="4"/>
  <c r="L3690" i="4"/>
  <c r="T3689" i="4"/>
  <c r="R3689" i="4"/>
  <c r="N3689" i="4"/>
  <c r="M3689" i="4"/>
  <c r="L3689" i="4"/>
  <c r="T3688" i="4"/>
  <c r="R3688" i="4"/>
  <c r="N3688" i="4"/>
  <c r="M3688" i="4"/>
  <c r="L3688" i="4"/>
  <c r="T3687" i="4"/>
  <c r="R3687" i="4"/>
  <c r="M3687" i="4"/>
  <c r="L3687" i="4"/>
  <c r="T3686" i="4"/>
  <c r="R3686" i="4"/>
  <c r="N3686" i="4"/>
  <c r="M3686" i="4"/>
  <c r="L3686" i="4"/>
  <c r="T3685" i="4"/>
  <c r="R3685" i="4"/>
  <c r="N3685" i="4"/>
  <c r="M3685" i="4"/>
  <c r="L3685" i="4"/>
  <c r="T3684" i="4"/>
  <c r="R3684" i="4"/>
  <c r="N3684" i="4"/>
  <c r="M3684" i="4"/>
  <c r="L3684" i="4"/>
  <c r="T3683" i="4"/>
  <c r="R3683" i="4"/>
  <c r="N3683" i="4"/>
  <c r="M3683" i="4"/>
  <c r="L3683" i="4"/>
  <c r="T3682" i="4"/>
  <c r="R3682" i="4"/>
  <c r="N3682" i="4"/>
  <c r="M3682" i="4"/>
  <c r="L3682" i="4"/>
  <c r="T3681" i="4"/>
  <c r="R3681" i="4"/>
  <c r="N3681" i="4"/>
  <c r="M3681" i="4"/>
  <c r="L3681" i="4"/>
  <c r="T3680" i="4"/>
  <c r="R3680" i="4"/>
  <c r="N3680" i="4"/>
  <c r="M3680" i="4"/>
  <c r="L3680" i="4"/>
  <c r="T3679" i="4"/>
  <c r="R3679" i="4"/>
  <c r="N3679" i="4"/>
  <c r="M3679" i="4"/>
  <c r="L3679" i="4"/>
  <c r="T3678" i="4"/>
  <c r="R3678" i="4"/>
  <c r="N3678" i="4"/>
  <c r="M3678" i="4"/>
  <c r="L3678" i="4"/>
  <c r="T3677" i="4"/>
  <c r="R3677" i="4"/>
  <c r="N3677" i="4"/>
  <c r="M3677" i="4"/>
  <c r="L3677" i="4"/>
  <c r="T3676" i="4"/>
  <c r="R3676" i="4"/>
  <c r="N3676" i="4"/>
  <c r="M3676" i="4"/>
  <c r="L3676" i="4"/>
  <c r="T3675" i="4"/>
  <c r="R3675" i="4"/>
  <c r="N3675" i="4"/>
  <c r="M3675" i="4"/>
  <c r="L3675" i="4"/>
  <c r="T3674" i="4"/>
  <c r="R3674" i="4"/>
  <c r="N3674" i="4"/>
  <c r="M3674" i="4"/>
  <c r="L3674" i="4"/>
  <c r="T3673" i="4"/>
  <c r="R3673" i="4"/>
  <c r="N3673" i="4"/>
  <c r="M3673" i="4"/>
  <c r="L3673" i="4"/>
  <c r="T3672" i="4"/>
  <c r="R3672" i="4"/>
  <c r="N3672" i="4"/>
  <c r="M3672" i="4"/>
  <c r="L3672" i="4"/>
  <c r="T3671" i="4"/>
  <c r="R3671" i="4"/>
  <c r="N3671" i="4"/>
  <c r="M3671" i="4"/>
  <c r="L3671" i="4"/>
  <c r="T3670" i="4"/>
  <c r="R3670" i="4"/>
  <c r="N3670" i="4"/>
  <c r="M3670" i="4"/>
  <c r="L3670" i="4"/>
  <c r="T3669" i="4"/>
  <c r="R3669" i="4"/>
  <c r="N3669" i="4"/>
  <c r="M3669" i="4"/>
  <c r="L3669" i="4"/>
  <c r="T3668" i="4"/>
  <c r="R3668" i="4"/>
  <c r="N3668" i="4"/>
  <c r="M3668" i="4"/>
  <c r="L3668" i="4"/>
  <c r="T3667" i="4"/>
  <c r="R3667" i="4"/>
  <c r="N3667" i="4"/>
  <c r="M3667" i="4"/>
  <c r="L3667" i="4"/>
  <c r="T3666" i="4"/>
  <c r="R3666" i="4"/>
  <c r="N3666" i="4"/>
  <c r="M3666" i="4"/>
  <c r="L3666" i="4"/>
  <c r="T3665" i="4"/>
  <c r="R3665" i="4"/>
  <c r="N3665" i="4"/>
  <c r="M3665" i="4"/>
  <c r="L3665" i="4"/>
  <c r="T3664" i="4"/>
  <c r="R3664" i="4"/>
  <c r="N3664" i="4"/>
  <c r="M3664" i="4"/>
  <c r="L3664" i="4"/>
  <c r="T3663" i="4"/>
  <c r="R3663" i="4"/>
  <c r="N3663" i="4"/>
  <c r="M3663" i="4"/>
  <c r="L3663" i="4"/>
  <c r="T3662" i="4"/>
  <c r="R3662" i="4"/>
  <c r="N3662" i="4"/>
  <c r="M3662" i="4"/>
  <c r="L3662" i="4"/>
  <c r="T3661" i="4"/>
  <c r="R3661" i="4"/>
  <c r="N3661" i="4"/>
  <c r="M3661" i="4"/>
  <c r="L3661" i="4"/>
  <c r="T3660" i="4"/>
  <c r="R3660" i="4"/>
  <c r="N3660" i="4"/>
  <c r="M3660" i="4"/>
  <c r="L3660" i="4"/>
  <c r="T3659" i="4"/>
  <c r="R3659" i="4"/>
  <c r="N3659" i="4"/>
  <c r="M3659" i="4"/>
  <c r="L3659" i="4"/>
  <c r="T3658" i="4"/>
  <c r="R3658" i="4"/>
  <c r="N3658" i="4"/>
  <c r="M3658" i="4"/>
  <c r="L3658" i="4"/>
  <c r="T3657" i="4"/>
  <c r="R3657" i="4"/>
  <c r="N3657" i="4"/>
  <c r="M3657" i="4"/>
  <c r="L3657" i="4"/>
  <c r="T3656" i="4"/>
  <c r="R3656" i="4"/>
  <c r="N3656" i="4"/>
  <c r="M3656" i="4"/>
  <c r="L3656" i="4"/>
  <c r="T3655" i="4"/>
  <c r="R3655" i="4"/>
  <c r="N3655" i="4"/>
  <c r="M3655" i="4"/>
  <c r="L3655" i="4"/>
  <c r="T3654" i="4"/>
  <c r="R3654" i="4"/>
  <c r="N3654" i="4"/>
  <c r="M3654" i="4"/>
  <c r="L3654" i="4"/>
  <c r="T3653" i="4"/>
  <c r="R3653" i="4"/>
  <c r="N3653" i="4"/>
  <c r="M3653" i="4"/>
  <c r="L3653" i="4"/>
  <c r="T3652" i="4"/>
  <c r="R3652" i="4"/>
  <c r="N3652" i="4"/>
  <c r="M3652" i="4"/>
  <c r="L3652" i="4"/>
  <c r="T3651" i="4"/>
  <c r="R3651" i="4"/>
  <c r="N3651" i="4"/>
  <c r="M3651" i="4"/>
  <c r="L3651" i="4"/>
  <c r="T3650" i="4"/>
  <c r="R3650" i="4"/>
  <c r="N3650" i="4"/>
  <c r="M3650" i="4"/>
  <c r="L3650" i="4"/>
  <c r="T3649" i="4"/>
  <c r="R3649" i="4"/>
  <c r="N3649" i="4"/>
  <c r="M3649" i="4"/>
  <c r="L3649" i="4"/>
  <c r="T3648" i="4"/>
  <c r="R3648" i="4"/>
  <c r="N3648" i="4"/>
  <c r="M3648" i="4"/>
  <c r="L3648" i="4"/>
  <c r="T3647" i="4"/>
  <c r="R3647" i="4"/>
  <c r="N3647" i="4"/>
  <c r="M3647" i="4"/>
  <c r="L3647" i="4"/>
  <c r="T3646" i="4"/>
  <c r="R3646" i="4"/>
  <c r="N3646" i="4"/>
  <c r="M3646" i="4"/>
  <c r="L3646" i="4"/>
  <c r="T3645" i="4"/>
  <c r="R3645" i="4"/>
  <c r="N3645" i="4"/>
  <c r="M3645" i="4"/>
  <c r="L3645" i="4"/>
  <c r="T3644" i="4"/>
  <c r="R3644" i="4"/>
  <c r="N3644" i="4"/>
  <c r="M3644" i="4"/>
  <c r="L3644" i="4"/>
  <c r="T3643" i="4"/>
  <c r="R3643" i="4"/>
  <c r="N3643" i="4"/>
  <c r="M3643" i="4"/>
  <c r="L3643" i="4"/>
  <c r="T3642" i="4"/>
  <c r="R3642" i="4"/>
  <c r="N3642" i="4"/>
  <c r="M3642" i="4"/>
  <c r="L3642" i="4"/>
  <c r="T3641" i="4"/>
  <c r="R3641" i="4"/>
  <c r="N3641" i="4"/>
  <c r="M3641" i="4"/>
  <c r="L3641" i="4"/>
  <c r="T3640" i="4"/>
  <c r="R3640" i="4"/>
  <c r="N3640" i="4"/>
  <c r="M3640" i="4"/>
  <c r="L3640" i="4"/>
  <c r="T3639" i="4"/>
  <c r="R3639" i="4"/>
  <c r="N3639" i="4"/>
  <c r="M3639" i="4"/>
  <c r="L3639" i="4"/>
  <c r="T3638" i="4"/>
  <c r="R3638" i="4"/>
  <c r="N3638" i="4"/>
  <c r="M3638" i="4"/>
  <c r="L3638" i="4"/>
  <c r="T3637" i="4"/>
  <c r="R3637" i="4"/>
  <c r="N3637" i="4"/>
  <c r="M3637" i="4"/>
  <c r="L3637" i="4"/>
  <c r="T3636" i="4"/>
  <c r="R3636" i="4"/>
  <c r="N3636" i="4"/>
  <c r="M3636" i="4"/>
  <c r="L3636" i="4"/>
  <c r="T3635" i="4"/>
  <c r="R3635" i="4"/>
  <c r="N3635" i="4"/>
  <c r="M3635" i="4"/>
  <c r="L3635" i="4"/>
  <c r="T3634" i="4"/>
  <c r="R3634" i="4"/>
  <c r="M3634" i="4"/>
  <c r="L3634" i="4"/>
  <c r="T3633" i="4"/>
  <c r="R3633" i="4"/>
  <c r="N3633" i="4"/>
  <c r="M3633" i="4"/>
  <c r="L3633" i="4"/>
  <c r="T3632" i="4"/>
  <c r="R3632" i="4"/>
  <c r="N3632" i="4"/>
  <c r="M3632" i="4"/>
  <c r="L3632" i="4"/>
  <c r="T3631" i="4"/>
  <c r="R3631" i="4"/>
  <c r="N3631" i="4"/>
  <c r="M3631" i="4"/>
  <c r="L3631" i="4"/>
  <c r="T3630" i="4"/>
  <c r="R3630" i="4"/>
  <c r="N3630" i="4"/>
  <c r="M3630" i="4"/>
  <c r="L3630" i="4"/>
  <c r="T3629" i="4"/>
  <c r="R3629" i="4"/>
  <c r="N3629" i="4"/>
  <c r="M3629" i="4"/>
  <c r="L3629" i="4"/>
  <c r="T3628" i="4"/>
  <c r="R3628" i="4"/>
  <c r="N3628" i="4"/>
  <c r="M3628" i="4"/>
  <c r="L3628" i="4"/>
  <c r="T3627" i="4"/>
  <c r="R3627" i="4"/>
  <c r="N3627" i="4"/>
  <c r="M3627" i="4"/>
  <c r="L3627" i="4"/>
  <c r="T3626" i="4"/>
  <c r="R3626" i="4"/>
  <c r="N3626" i="4"/>
  <c r="M3626" i="4"/>
  <c r="L3626" i="4"/>
  <c r="T3625" i="4"/>
  <c r="R3625" i="4"/>
  <c r="N3625" i="4"/>
  <c r="M3625" i="4"/>
  <c r="L3625" i="4"/>
  <c r="T3624" i="4"/>
  <c r="R3624" i="4"/>
  <c r="N3624" i="4"/>
  <c r="M3624" i="4"/>
  <c r="L3624" i="4"/>
  <c r="T3623" i="4"/>
  <c r="R3623" i="4"/>
  <c r="N3623" i="4"/>
  <c r="M3623" i="4"/>
  <c r="L3623" i="4"/>
  <c r="T3622" i="4"/>
  <c r="R3622" i="4"/>
  <c r="N3622" i="4"/>
  <c r="M3622" i="4"/>
  <c r="L3622" i="4"/>
  <c r="T3621" i="4"/>
  <c r="R3621" i="4"/>
  <c r="N3621" i="4"/>
  <c r="M3621" i="4"/>
  <c r="L3621" i="4"/>
  <c r="T3620" i="4"/>
  <c r="R3620" i="4"/>
  <c r="N3620" i="4"/>
  <c r="M3620" i="4"/>
  <c r="L3620" i="4"/>
  <c r="T3619" i="4"/>
  <c r="R3619" i="4"/>
  <c r="N3619" i="4"/>
  <c r="M3619" i="4"/>
  <c r="L3619" i="4"/>
  <c r="T3618" i="4"/>
  <c r="R3618" i="4"/>
  <c r="M3618" i="4"/>
  <c r="L3618" i="4"/>
  <c r="T3617" i="4"/>
  <c r="R3617" i="4"/>
  <c r="N3617" i="4"/>
  <c r="M3617" i="4"/>
  <c r="L3617" i="4"/>
  <c r="T3616" i="4"/>
  <c r="R3616" i="4"/>
  <c r="M3616" i="4"/>
  <c r="L3616" i="4"/>
  <c r="T3615" i="4"/>
  <c r="R3615" i="4"/>
  <c r="N3615" i="4"/>
  <c r="M3615" i="4"/>
  <c r="L3615" i="4"/>
  <c r="T3614" i="4"/>
  <c r="R3614" i="4"/>
  <c r="N3614" i="4"/>
  <c r="M3614" i="4"/>
  <c r="L3614" i="4"/>
  <c r="T3613" i="4"/>
  <c r="R3613" i="4"/>
  <c r="N3613" i="4"/>
  <c r="M3613" i="4"/>
  <c r="L3613" i="4"/>
  <c r="T3612" i="4"/>
  <c r="R3612" i="4"/>
  <c r="N3612" i="4"/>
  <c r="M3612" i="4"/>
  <c r="L3612" i="4"/>
  <c r="T3611" i="4"/>
  <c r="R3611" i="4"/>
  <c r="N3611" i="4"/>
  <c r="M3611" i="4"/>
  <c r="L3611" i="4"/>
  <c r="T3610" i="4"/>
  <c r="R3610" i="4"/>
  <c r="N3610" i="4"/>
  <c r="M3610" i="4"/>
  <c r="L3610" i="4"/>
  <c r="T3609" i="4"/>
  <c r="R3609" i="4"/>
  <c r="N3609" i="4"/>
  <c r="M3609" i="4"/>
  <c r="L3609" i="4"/>
  <c r="T3608" i="4"/>
  <c r="R3608" i="4"/>
  <c r="N3608" i="4"/>
  <c r="M3608" i="4"/>
  <c r="L3608" i="4"/>
  <c r="T3607" i="4"/>
  <c r="R3607" i="4"/>
  <c r="N3607" i="4"/>
  <c r="M3607" i="4"/>
  <c r="L3607" i="4"/>
  <c r="T3606" i="4"/>
  <c r="R3606" i="4"/>
  <c r="N3606" i="4"/>
  <c r="M3606" i="4"/>
  <c r="L3606" i="4"/>
  <c r="T3605" i="4"/>
  <c r="R3605" i="4"/>
  <c r="N3605" i="4"/>
  <c r="M3605" i="4"/>
  <c r="L3605" i="4"/>
  <c r="T3604" i="4"/>
  <c r="R3604" i="4"/>
  <c r="N3604" i="4"/>
  <c r="M3604" i="4"/>
  <c r="L3604" i="4"/>
  <c r="T3603" i="4"/>
  <c r="R3603" i="4"/>
  <c r="N3603" i="4"/>
  <c r="M3603" i="4"/>
  <c r="L3603" i="4"/>
  <c r="T3602" i="4"/>
  <c r="R3602" i="4"/>
  <c r="N3602" i="4"/>
  <c r="M3602" i="4"/>
  <c r="L3602" i="4"/>
  <c r="T3601" i="4"/>
  <c r="R3601" i="4"/>
  <c r="N3601" i="4"/>
  <c r="M3601" i="4"/>
  <c r="L3601" i="4"/>
  <c r="T3600" i="4"/>
  <c r="R3600" i="4"/>
  <c r="N3600" i="4"/>
  <c r="M3600" i="4"/>
  <c r="L3600" i="4"/>
  <c r="T3599" i="4"/>
  <c r="R3599" i="4"/>
  <c r="N3599" i="4"/>
  <c r="M3599" i="4"/>
  <c r="L3599" i="4"/>
  <c r="T3598" i="4"/>
  <c r="R3598" i="4"/>
  <c r="N3598" i="4"/>
  <c r="M3598" i="4"/>
  <c r="L3598" i="4"/>
  <c r="T3597" i="4"/>
  <c r="R3597" i="4"/>
  <c r="N3597" i="4"/>
  <c r="M3597" i="4"/>
  <c r="L3597" i="4"/>
  <c r="T3596" i="4"/>
  <c r="R3596" i="4"/>
  <c r="N3596" i="4"/>
  <c r="M3596" i="4"/>
  <c r="L3596" i="4"/>
  <c r="T3595" i="4"/>
  <c r="R3595" i="4"/>
  <c r="N3595" i="4"/>
  <c r="M3595" i="4"/>
  <c r="L3595" i="4"/>
  <c r="T3594" i="4"/>
  <c r="R3594" i="4"/>
  <c r="N3594" i="4"/>
  <c r="M3594" i="4"/>
  <c r="L3594" i="4"/>
  <c r="T3593" i="4"/>
  <c r="R3593" i="4"/>
  <c r="N3593" i="4"/>
  <c r="M3593" i="4"/>
  <c r="L3593" i="4"/>
  <c r="T3592" i="4"/>
  <c r="R3592" i="4"/>
  <c r="N3592" i="4"/>
  <c r="M3592" i="4"/>
  <c r="L3592" i="4"/>
  <c r="T3591" i="4"/>
  <c r="R3591" i="4"/>
  <c r="N3591" i="4"/>
  <c r="M3591" i="4"/>
  <c r="L3591" i="4"/>
  <c r="T3590" i="4"/>
  <c r="R3590" i="4"/>
  <c r="N3590" i="4"/>
  <c r="M3590" i="4"/>
  <c r="L3590" i="4"/>
  <c r="T3589" i="4"/>
  <c r="R3589" i="4"/>
  <c r="N3589" i="4"/>
  <c r="M3589" i="4"/>
  <c r="L3589" i="4"/>
  <c r="T3588" i="4"/>
  <c r="R3588" i="4"/>
  <c r="N3588" i="4"/>
  <c r="M3588" i="4"/>
  <c r="L3588" i="4"/>
  <c r="T3587" i="4"/>
  <c r="R3587" i="4"/>
  <c r="N3587" i="4"/>
  <c r="M3587" i="4"/>
  <c r="L3587" i="4"/>
  <c r="T3586" i="4"/>
  <c r="R3586" i="4"/>
  <c r="N3586" i="4"/>
  <c r="M3586" i="4"/>
  <c r="L3586" i="4"/>
  <c r="T3585" i="4"/>
  <c r="R3585" i="4"/>
  <c r="N3585" i="4"/>
  <c r="M3585" i="4"/>
  <c r="L3585" i="4"/>
  <c r="T3584" i="4"/>
  <c r="R3584" i="4"/>
  <c r="N3584" i="4"/>
  <c r="M3584" i="4"/>
  <c r="L3584" i="4"/>
  <c r="T3583" i="4"/>
  <c r="R3583" i="4"/>
  <c r="N3583" i="4"/>
  <c r="M3583" i="4"/>
  <c r="L3583" i="4"/>
  <c r="T3582" i="4"/>
  <c r="R3582" i="4"/>
  <c r="N3582" i="4"/>
  <c r="M3582" i="4"/>
  <c r="L3582" i="4"/>
  <c r="T3581" i="4"/>
  <c r="R3581" i="4"/>
  <c r="N3581" i="4"/>
  <c r="M3581" i="4"/>
  <c r="L3581" i="4"/>
  <c r="T3580" i="4"/>
  <c r="R3580" i="4"/>
  <c r="N3580" i="4"/>
  <c r="M3580" i="4"/>
  <c r="L3580" i="4"/>
  <c r="T3579" i="4"/>
  <c r="R3579" i="4"/>
  <c r="N3579" i="4"/>
  <c r="M3579" i="4"/>
  <c r="L3579" i="4"/>
  <c r="T3578" i="4"/>
  <c r="R3578" i="4"/>
  <c r="N3578" i="4"/>
  <c r="M3578" i="4"/>
  <c r="L3578" i="4"/>
  <c r="T3577" i="4"/>
  <c r="R3577" i="4"/>
  <c r="N3577" i="4"/>
  <c r="M3577" i="4"/>
  <c r="L3577" i="4"/>
  <c r="T3576" i="4"/>
  <c r="R3576" i="4"/>
  <c r="N3576" i="4"/>
  <c r="M3576" i="4"/>
  <c r="L3576" i="4"/>
  <c r="T3575" i="4"/>
  <c r="R3575" i="4"/>
  <c r="N3575" i="4"/>
  <c r="M3575" i="4"/>
  <c r="L3575" i="4"/>
  <c r="T3574" i="4"/>
  <c r="R3574" i="4"/>
  <c r="N3574" i="4"/>
  <c r="M3574" i="4"/>
  <c r="L3574" i="4"/>
  <c r="T3573" i="4"/>
  <c r="R3573" i="4"/>
  <c r="N3573" i="4"/>
  <c r="M3573" i="4"/>
  <c r="L3573" i="4"/>
  <c r="Y3572" i="4"/>
  <c r="X3572" i="4"/>
  <c r="T3572" i="4"/>
  <c r="R3572" i="4"/>
  <c r="M3572" i="4"/>
  <c r="L3572" i="4"/>
  <c r="T3571" i="4"/>
  <c r="R3571" i="4"/>
  <c r="N3571" i="4"/>
  <c r="M3571" i="4"/>
  <c r="L3571" i="4"/>
  <c r="T3570" i="4"/>
  <c r="R3570" i="4"/>
  <c r="N3570" i="4"/>
  <c r="M3570" i="4"/>
  <c r="L3570" i="4"/>
  <c r="T3569" i="4"/>
  <c r="R3569" i="4"/>
  <c r="N3569" i="4"/>
  <c r="M3569" i="4"/>
  <c r="L3569" i="4"/>
  <c r="T3568" i="4"/>
  <c r="R3568" i="4"/>
  <c r="N3568" i="4"/>
  <c r="M3568" i="4"/>
  <c r="L3568" i="4"/>
  <c r="T3567" i="4"/>
  <c r="R3567" i="4"/>
  <c r="N3567" i="4"/>
  <c r="M3567" i="4"/>
  <c r="L3567" i="4"/>
  <c r="T3566" i="4"/>
  <c r="R3566" i="4"/>
  <c r="N3566" i="4"/>
  <c r="M3566" i="4"/>
  <c r="L3566" i="4"/>
  <c r="T3565" i="4"/>
  <c r="R3565" i="4"/>
  <c r="N3565" i="4"/>
  <c r="M3565" i="4"/>
  <c r="L3565" i="4"/>
  <c r="T3564" i="4"/>
  <c r="R3564" i="4"/>
  <c r="N3564" i="4"/>
  <c r="M3564" i="4"/>
  <c r="L3564" i="4"/>
  <c r="T3563" i="4"/>
  <c r="R3563" i="4"/>
  <c r="N3563" i="4"/>
  <c r="M3563" i="4"/>
  <c r="L3563" i="4"/>
  <c r="T3562" i="4"/>
  <c r="R3562" i="4"/>
  <c r="N3562" i="4"/>
  <c r="M3562" i="4"/>
  <c r="L3562" i="4"/>
  <c r="T3561" i="4"/>
  <c r="R3561" i="4"/>
  <c r="N3561" i="4"/>
  <c r="M3561" i="4"/>
  <c r="L3561" i="4"/>
  <c r="T3560" i="4"/>
  <c r="R3560" i="4"/>
  <c r="N3560" i="4"/>
  <c r="M3560" i="4"/>
  <c r="L3560" i="4"/>
  <c r="T3559" i="4"/>
  <c r="R3559" i="4"/>
  <c r="N3559" i="4"/>
  <c r="M3559" i="4"/>
  <c r="L3559" i="4"/>
  <c r="T3558" i="4"/>
  <c r="R3558" i="4"/>
  <c r="N3558" i="4"/>
  <c r="M3558" i="4"/>
  <c r="L3558" i="4"/>
  <c r="T3557" i="4"/>
  <c r="R3557" i="4"/>
  <c r="N3557" i="4"/>
  <c r="M3557" i="4"/>
  <c r="L3557" i="4"/>
  <c r="T3556" i="4"/>
  <c r="R3556" i="4"/>
  <c r="N3556" i="4"/>
  <c r="M3556" i="4"/>
  <c r="L3556" i="4"/>
  <c r="T3555" i="4"/>
  <c r="R3555" i="4"/>
  <c r="N3555" i="4"/>
  <c r="M3555" i="4"/>
  <c r="L3555" i="4"/>
  <c r="T3554" i="4"/>
  <c r="R3554" i="4"/>
  <c r="N3554" i="4"/>
  <c r="M3554" i="4"/>
  <c r="L3554" i="4"/>
  <c r="T3553" i="4"/>
  <c r="R3553" i="4"/>
  <c r="N3553" i="4"/>
  <c r="M3553" i="4"/>
  <c r="L3553" i="4"/>
  <c r="T3552" i="4"/>
  <c r="R3552" i="4"/>
  <c r="N3552" i="4"/>
  <c r="M3552" i="4"/>
  <c r="L3552" i="4"/>
  <c r="T3551" i="4"/>
  <c r="R3551" i="4"/>
  <c r="N3551" i="4"/>
  <c r="M3551" i="4"/>
  <c r="L3551" i="4"/>
  <c r="T3550" i="4"/>
  <c r="R3550" i="4"/>
  <c r="N3550" i="4"/>
  <c r="M3550" i="4"/>
  <c r="L3550" i="4"/>
  <c r="T3549" i="4"/>
  <c r="R3549" i="4"/>
  <c r="N3549" i="4"/>
  <c r="M3549" i="4"/>
  <c r="L3549" i="4"/>
  <c r="T3548" i="4"/>
  <c r="R3548" i="4"/>
  <c r="N3548" i="4"/>
  <c r="M3548" i="4"/>
  <c r="L3548" i="4"/>
  <c r="T3547" i="4"/>
  <c r="R3547" i="4"/>
  <c r="N3547" i="4"/>
  <c r="M3547" i="4"/>
  <c r="L3547" i="4"/>
  <c r="T3546" i="4"/>
  <c r="R3546" i="4"/>
  <c r="N3546" i="4"/>
  <c r="M3546" i="4"/>
  <c r="L3546" i="4"/>
  <c r="T3545" i="4"/>
  <c r="R3545" i="4"/>
  <c r="N3545" i="4"/>
  <c r="M3545" i="4"/>
  <c r="L3545" i="4"/>
  <c r="T3544" i="4"/>
  <c r="R3544" i="4"/>
  <c r="N3544" i="4"/>
  <c r="M3544" i="4"/>
  <c r="L3544" i="4"/>
  <c r="T3543" i="4"/>
  <c r="R3543" i="4"/>
  <c r="N3543" i="4"/>
  <c r="M3543" i="4"/>
  <c r="L3543" i="4"/>
  <c r="T3542" i="4"/>
  <c r="R3542" i="4"/>
  <c r="N3542" i="4"/>
  <c r="M3542" i="4"/>
  <c r="L3542" i="4"/>
  <c r="T3541" i="4"/>
  <c r="R3541" i="4"/>
  <c r="N3541" i="4"/>
  <c r="M3541" i="4"/>
  <c r="L3541" i="4"/>
  <c r="T3540" i="4"/>
  <c r="R3540" i="4"/>
  <c r="N3540" i="4"/>
  <c r="M3540" i="4"/>
  <c r="L3540" i="4"/>
  <c r="T3539" i="4"/>
  <c r="R3539" i="4"/>
  <c r="N3539" i="4"/>
  <c r="M3539" i="4"/>
  <c r="L3539" i="4"/>
  <c r="T3538" i="4"/>
  <c r="R3538" i="4"/>
  <c r="N3538" i="4"/>
  <c r="M3538" i="4"/>
  <c r="L3538" i="4"/>
  <c r="T3537" i="4"/>
  <c r="R3537" i="4"/>
  <c r="N3537" i="4"/>
  <c r="M3537" i="4"/>
  <c r="L3537" i="4"/>
  <c r="T3536" i="4"/>
  <c r="R3536" i="4"/>
  <c r="N3536" i="4"/>
  <c r="M3536" i="4"/>
  <c r="L3536" i="4"/>
  <c r="T3535" i="4"/>
  <c r="R3535" i="4"/>
  <c r="N3535" i="4"/>
  <c r="M3535" i="4"/>
  <c r="L3535" i="4"/>
  <c r="T3534" i="4"/>
  <c r="R3534" i="4"/>
  <c r="N3534" i="4"/>
  <c r="M3534" i="4"/>
  <c r="L3534" i="4"/>
  <c r="T3533" i="4"/>
  <c r="R3533" i="4"/>
  <c r="N3533" i="4"/>
  <c r="M3533" i="4"/>
  <c r="L3533" i="4"/>
  <c r="T3532" i="4"/>
  <c r="R3532" i="4"/>
  <c r="N3532" i="4"/>
  <c r="M3532" i="4"/>
  <c r="L3532" i="4"/>
  <c r="T3531" i="4"/>
  <c r="R3531" i="4"/>
  <c r="N3531" i="4"/>
  <c r="M3531" i="4"/>
  <c r="L3531" i="4"/>
  <c r="T3530" i="4"/>
  <c r="R3530" i="4"/>
  <c r="N3530" i="4"/>
  <c r="M3530" i="4"/>
  <c r="L3530" i="4"/>
  <c r="T3529" i="4"/>
  <c r="R3529" i="4"/>
  <c r="N3529" i="4"/>
  <c r="M3529" i="4"/>
  <c r="L3529" i="4"/>
  <c r="T3528" i="4"/>
  <c r="R3528" i="4"/>
  <c r="N3528" i="4"/>
  <c r="M3528" i="4"/>
  <c r="L3528" i="4"/>
  <c r="T3527" i="4"/>
  <c r="R3527" i="4"/>
  <c r="N3527" i="4"/>
  <c r="M3527" i="4"/>
  <c r="L3527" i="4"/>
  <c r="T3526" i="4"/>
  <c r="R3526" i="4"/>
  <c r="N3526" i="4"/>
  <c r="M3526" i="4"/>
  <c r="L3526" i="4"/>
  <c r="T3525" i="4"/>
  <c r="R3525" i="4"/>
  <c r="N3525" i="4"/>
  <c r="M3525" i="4"/>
  <c r="L3525" i="4"/>
  <c r="T3524" i="4"/>
  <c r="R3524" i="4"/>
  <c r="N3524" i="4"/>
  <c r="M3524" i="4"/>
  <c r="L3524" i="4"/>
  <c r="T3523" i="4"/>
  <c r="R3523" i="4"/>
  <c r="N3523" i="4"/>
  <c r="M3523" i="4"/>
  <c r="L3523" i="4"/>
  <c r="T3522" i="4"/>
  <c r="R3522" i="4"/>
  <c r="N3522" i="4"/>
  <c r="M3522" i="4"/>
  <c r="L3522" i="4"/>
  <c r="T3521" i="4"/>
  <c r="R3521" i="4"/>
  <c r="N3521" i="4"/>
  <c r="M3521" i="4"/>
  <c r="L3521" i="4"/>
  <c r="T3520" i="4"/>
  <c r="R3520" i="4"/>
  <c r="N3520" i="4"/>
  <c r="M3520" i="4"/>
  <c r="L3520" i="4"/>
  <c r="T3519" i="4"/>
  <c r="R3519" i="4"/>
  <c r="N3519" i="4"/>
  <c r="M3519" i="4"/>
  <c r="L3519" i="4"/>
  <c r="T3518" i="4"/>
  <c r="R3518" i="4"/>
  <c r="N3518" i="4"/>
  <c r="M3518" i="4"/>
  <c r="L3518" i="4"/>
  <c r="T3517" i="4"/>
  <c r="R3517" i="4"/>
  <c r="N3517" i="4"/>
  <c r="M3517" i="4"/>
  <c r="L3517" i="4"/>
  <c r="T3516" i="4"/>
  <c r="R3516" i="4"/>
  <c r="N3516" i="4"/>
  <c r="M3516" i="4"/>
  <c r="L3516" i="4"/>
  <c r="T3515" i="4"/>
  <c r="R3515" i="4"/>
  <c r="N3515" i="4"/>
  <c r="M3515" i="4"/>
  <c r="L3515" i="4"/>
  <c r="T3514" i="4"/>
  <c r="R3514" i="4"/>
  <c r="N3514" i="4"/>
  <c r="M3514" i="4"/>
  <c r="L3514" i="4"/>
  <c r="T3513" i="4"/>
  <c r="R3513" i="4"/>
  <c r="N3513" i="4"/>
  <c r="M3513" i="4"/>
  <c r="L3513" i="4"/>
  <c r="T3512" i="4"/>
  <c r="R3512" i="4"/>
  <c r="N3512" i="4"/>
  <c r="M3512" i="4"/>
  <c r="L3512" i="4"/>
  <c r="T3511" i="4"/>
  <c r="R3511" i="4"/>
  <c r="N3511" i="4"/>
  <c r="M3511" i="4"/>
  <c r="L3511" i="4"/>
  <c r="T3510" i="4"/>
  <c r="R3510" i="4"/>
  <c r="N3510" i="4"/>
  <c r="M3510" i="4"/>
  <c r="L3510" i="4"/>
  <c r="T3509" i="4"/>
  <c r="R3509" i="4"/>
  <c r="N3509" i="4"/>
  <c r="M3509" i="4"/>
  <c r="L3509" i="4"/>
  <c r="T3508" i="4"/>
  <c r="R3508" i="4"/>
  <c r="N3508" i="4"/>
  <c r="M3508" i="4"/>
  <c r="L3508" i="4"/>
  <c r="T3507" i="4"/>
  <c r="R3507" i="4"/>
  <c r="N3507" i="4"/>
  <c r="M3507" i="4"/>
  <c r="L3507" i="4"/>
  <c r="T3506" i="4"/>
  <c r="R3506" i="4"/>
  <c r="N3506" i="4"/>
  <c r="M3506" i="4"/>
  <c r="L3506" i="4"/>
  <c r="T3505" i="4"/>
  <c r="R3505" i="4"/>
  <c r="N3505" i="4"/>
  <c r="M3505" i="4"/>
  <c r="L3505" i="4"/>
  <c r="T3504" i="4"/>
  <c r="R3504" i="4"/>
  <c r="N3504" i="4"/>
  <c r="M3504" i="4"/>
  <c r="L3504" i="4"/>
  <c r="T3503" i="4"/>
  <c r="R3503" i="4"/>
  <c r="N3503" i="4"/>
  <c r="M3503" i="4"/>
  <c r="L3503" i="4"/>
  <c r="T3502" i="4"/>
  <c r="R3502" i="4"/>
  <c r="N3502" i="4"/>
  <c r="M3502" i="4"/>
  <c r="L3502" i="4"/>
  <c r="T3501" i="4"/>
  <c r="R3501" i="4"/>
  <c r="N3501" i="4"/>
  <c r="M3501" i="4"/>
  <c r="L3501" i="4"/>
  <c r="T3500" i="4"/>
  <c r="R3500" i="4"/>
  <c r="N3500" i="4"/>
  <c r="M3500" i="4"/>
  <c r="L3500" i="4"/>
  <c r="T3499" i="4"/>
  <c r="R3499" i="4"/>
  <c r="N3499" i="4"/>
  <c r="M3499" i="4"/>
  <c r="L3499" i="4"/>
  <c r="T3498" i="4"/>
  <c r="R3498" i="4"/>
  <c r="N3498" i="4"/>
  <c r="M3498" i="4"/>
  <c r="L3498" i="4"/>
  <c r="T3497" i="4"/>
  <c r="R3497" i="4"/>
  <c r="N3497" i="4"/>
  <c r="M3497" i="4"/>
  <c r="L3497" i="4"/>
  <c r="T3496" i="4"/>
  <c r="R3496" i="4"/>
  <c r="N3496" i="4"/>
  <c r="M3496" i="4"/>
  <c r="L3496" i="4"/>
  <c r="T3495" i="4"/>
  <c r="R3495" i="4"/>
  <c r="N3495" i="4"/>
  <c r="M3495" i="4"/>
  <c r="L3495" i="4"/>
  <c r="T3494" i="4"/>
  <c r="R3494" i="4"/>
  <c r="N3494" i="4"/>
  <c r="M3494" i="4"/>
  <c r="L3494" i="4"/>
  <c r="T3493" i="4"/>
  <c r="R3493" i="4"/>
  <c r="N3493" i="4"/>
  <c r="M3493" i="4"/>
  <c r="L3493" i="4"/>
  <c r="T3492" i="4"/>
  <c r="R3492" i="4"/>
  <c r="N3492" i="4"/>
  <c r="M3492" i="4"/>
  <c r="L3492" i="4"/>
  <c r="T3491" i="4"/>
  <c r="R3491" i="4"/>
  <c r="N3491" i="4"/>
  <c r="M3491" i="4"/>
  <c r="L3491" i="4"/>
  <c r="T3490" i="4"/>
  <c r="R3490" i="4"/>
  <c r="N3490" i="4"/>
  <c r="M3490" i="4"/>
  <c r="L3490" i="4"/>
  <c r="T3489" i="4"/>
  <c r="R3489" i="4"/>
  <c r="N3489" i="4"/>
  <c r="M3489" i="4"/>
  <c r="L3489" i="4"/>
  <c r="T3488" i="4"/>
  <c r="R3488" i="4"/>
  <c r="N3488" i="4"/>
  <c r="M3488" i="4"/>
  <c r="L3488" i="4"/>
  <c r="T3487" i="4"/>
  <c r="R3487" i="4"/>
  <c r="N3487" i="4"/>
  <c r="M3487" i="4"/>
  <c r="L3487" i="4"/>
  <c r="T3486" i="4"/>
  <c r="R3486" i="4"/>
  <c r="N3486" i="4"/>
  <c r="M3486" i="4"/>
  <c r="L3486" i="4"/>
  <c r="T3485" i="4"/>
  <c r="R3485" i="4"/>
  <c r="M3485" i="4"/>
  <c r="L3485" i="4"/>
  <c r="T3484" i="4"/>
  <c r="R3484" i="4"/>
  <c r="N3484" i="4"/>
  <c r="M3484" i="4"/>
  <c r="L3484" i="4"/>
  <c r="T3483" i="4"/>
  <c r="R3483" i="4"/>
  <c r="N3483" i="4"/>
  <c r="M3483" i="4"/>
  <c r="L3483" i="4"/>
  <c r="T3482" i="4"/>
  <c r="R3482" i="4"/>
  <c r="M3482" i="4"/>
  <c r="L3482" i="4"/>
  <c r="T3481" i="4"/>
  <c r="R3481" i="4"/>
  <c r="N3481" i="4"/>
  <c r="M3481" i="4"/>
  <c r="L3481" i="4"/>
  <c r="T3480" i="4"/>
  <c r="R3480" i="4"/>
  <c r="N3480" i="4"/>
  <c r="M3480" i="4"/>
  <c r="L3480" i="4"/>
  <c r="T3479" i="4"/>
  <c r="R3479" i="4"/>
  <c r="N3479" i="4"/>
  <c r="M3479" i="4"/>
  <c r="L3479" i="4"/>
  <c r="T3478" i="4"/>
  <c r="R3478" i="4"/>
  <c r="N3478" i="4"/>
  <c r="M3478" i="4"/>
  <c r="L3478" i="4"/>
  <c r="T3477" i="4"/>
  <c r="R3477" i="4"/>
  <c r="N3477" i="4"/>
  <c r="M3477" i="4"/>
  <c r="L3477" i="4"/>
  <c r="T3476" i="4"/>
  <c r="R3476" i="4"/>
  <c r="N3476" i="4"/>
  <c r="M3476" i="4"/>
  <c r="L3476" i="4"/>
  <c r="T3475" i="4"/>
  <c r="R3475" i="4"/>
  <c r="N3475" i="4"/>
  <c r="M3475" i="4"/>
  <c r="L3475" i="4"/>
  <c r="T3474" i="4"/>
  <c r="R3474" i="4"/>
  <c r="N3474" i="4"/>
  <c r="M3474" i="4"/>
  <c r="L3474" i="4"/>
  <c r="T3473" i="4"/>
  <c r="R3473" i="4"/>
  <c r="N3473" i="4"/>
  <c r="M3473" i="4"/>
  <c r="L3473" i="4"/>
  <c r="T3472" i="4"/>
  <c r="R3472" i="4"/>
  <c r="M3472" i="4"/>
  <c r="L3472" i="4"/>
  <c r="T3471" i="4"/>
  <c r="R3471" i="4"/>
  <c r="N3471" i="4"/>
  <c r="M3471" i="4"/>
  <c r="L3471" i="4"/>
  <c r="Y3470" i="4"/>
  <c r="X3470" i="4"/>
  <c r="T3470" i="4"/>
  <c r="R3470" i="4"/>
  <c r="M3470" i="4"/>
  <c r="L3470" i="4"/>
  <c r="T3469" i="4"/>
  <c r="R3469" i="4"/>
  <c r="N3469" i="4"/>
  <c r="M3469" i="4"/>
  <c r="L3469" i="4"/>
  <c r="T3468" i="4"/>
  <c r="R3468" i="4"/>
  <c r="N3468" i="4"/>
  <c r="M3468" i="4"/>
  <c r="L3468" i="4"/>
  <c r="T3467" i="4"/>
  <c r="R3467" i="4"/>
  <c r="N3467" i="4"/>
  <c r="M3467" i="4"/>
  <c r="L3467" i="4"/>
  <c r="T3466" i="4"/>
  <c r="R3466" i="4"/>
  <c r="N3466" i="4"/>
  <c r="M3466" i="4"/>
  <c r="L3466" i="4"/>
  <c r="T3465" i="4"/>
  <c r="R3465" i="4"/>
  <c r="N3465" i="4"/>
  <c r="M3465" i="4"/>
  <c r="L3465" i="4"/>
  <c r="T3464" i="4"/>
  <c r="R3464" i="4"/>
  <c r="N3464" i="4"/>
  <c r="M3464" i="4"/>
  <c r="L3464" i="4"/>
  <c r="T3463" i="4"/>
  <c r="R3463" i="4"/>
  <c r="N3463" i="4"/>
  <c r="M3463" i="4"/>
  <c r="L3463" i="4"/>
  <c r="T3462" i="4"/>
  <c r="R3462" i="4"/>
  <c r="N3462" i="4"/>
  <c r="M3462" i="4"/>
  <c r="L3462" i="4"/>
  <c r="T3461" i="4"/>
  <c r="R3461" i="4"/>
  <c r="N3461" i="4"/>
  <c r="M3461" i="4"/>
  <c r="L3461" i="4"/>
  <c r="T3460" i="4"/>
  <c r="R3460" i="4"/>
  <c r="N3460" i="4"/>
  <c r="M3460" i="4"/>
  <c r="L3460" i="4"/>
  <c r="T3459" i="4"/>
  <c r="R3459" i="4"/>
  <c r="N3459" i="4"/>
  <c r="M3459" i="4"/>
  <c r="L3459" i="4"/>
  <c r="T3458" i="4"/>
  <c r="R3458" i="4"/>
  <c r="N3458" i="4"/>
  <c r="M3458" i="4"/>
  <c r="L3458" i="4"/>
  <c r="T3457" i="4"/>
  <c r="R3457" i="4"/>
  <c r="N3457" i="4"/>
  <c r="M3457" i="4"/>
  <c r="L3457" i="4"/>
  <c r="T3456" i="4"/>
  <c r="R3456" i="4"/>
  <c r="N3456" i="4"/>
  <c r="M3456" i="4"/>
  <c r="L3456" i="4"/>
  <c r="T3455" i="4"/>
  <c r="R3455" i="4"/>
  <c r="N3455" i="4"/>
  <c r="M3455" i="4"/>
  <c r="L3455" i="4"/>
  <c r="T3454" i="4"/>
  <c r="R3454" i="4"/>
  <c r="M3454" i="4"/>
  <c r="L3454" i="4"/>
  <c r="T3453" i="4"/>
  <c r="R3453" i="4"/>
  <c r="N3453" i="4"/>
  <c r="M3453" i="4"/>
  <c r="L3453" i="4"/>
  <c r="T3452" i="4"/>
  <c r="R3452" i="4"/>
  <c r="N3452" i="4"/>
  <c r="M3452" i="4"/>
  <c r="L3452" i="4"/>
  <c r="T3451" i="4"/>
  <c r="R3451" i="4"/>
  <c r="N3451" i="4"/>
  <c r="M3451" i="4"/>
  <c r="L3451" i="4"/>
  <c r="T3450" i="4"/>
  <c r="R3450" i="4"/>
  <c r="N3450" i="4"/>
  <c r="M3450" i="4"/>
  <c r="L3450" i="4"/>
  <c r="T3449" i="4"/>
  <c r="R3449" i="4"/>
  <c r="N3449" i="4"/>
  <c r="M3449" i="4"/>
  <c r="L3449" i="4"/>
  <c r="T3448" i="4"/>
  <c r="R3448" i="4"/>
  <c r="N3448" i="4"/>
  <c r="M3448" i="4"/>
  <c r="L3448" i="4"/>
  <c r="T3447" i="4"/>
  <c r="R3447" i="4"/>
  <c r="N3447" i="4"/>
  <c r="M3447" i="4"/>
  <c r="L3447" i="4"/>
  <c r="T3446" i="4"/>
  <c r="R3446" i="4"/>
  <c r="N3446" i="4"/>
  <c r="M3446" i="4"/>
  <c r="L3446" i="4"/>
  <c r="T3445" i="4"/>
  <c r="R3445" i="4"/>
  <c r="N3445" i="4"/>
  <c r="M3445" i="4"/>
  <c r="L3445" i="4"/>
  <c r="T3444" i="4"/>
  <c r="R3444" i="4"/>
  <c r="N3444" i="4"/>
  <c r="M3444" i="4"/>
  <c r="L3444" i="4"/>
  <c r="T3443" i="4"/>
  <c r="R3443" i="4"/>
  <c r="N3443" i="4"/>
  <c r="M3443" i="4"/>
  <c r="L3443" i="4"/>
  <c r="T3442" i="4"/>
  <c r="R3442" i="4"/>
  <c r="N3442" i="4"/>
  <c r="M3442" i="4"/>
  <c r="L3442" i="4"/>
  <c r="T3441" i="4"/>
  <c r="R3441" i="4"/>
  <c r="N3441" i="4"/>
  <c r="M3441" i="4"/>
  <c r="L3441" i="4"/>
  <c r="T3440" i="4"/>
  <c r="R3440" i="4"/>
  <c r="N3440" i="4"/>
  <c r="M3440" i="4"/>
  <c r="L3440" i="4"/>
  <c r="T3439" i="4"/>
  <c r="R3439" i="4"/>
  <c r="N3439" i="4"/>
  <c r="M3439" i="4"/>
  <c r="L3439" i="4"/>
  <c r="T3438" i="4"/>
  <c r="R3438" i="4"/>
  <c r="N3438" i="4"/>
  <c r="M3438" i="4"/>
  <c r="L3438" i="4"/>
  <c r="T3437" i="4"/>
  <c r="R3437" i="4"/>
  <c r="N3437" i="4"/>
  <c r="M3437" i="4"/>
  <c r="L3437" i="4"/>
  <c r="T3436" i="4"/>
  <c r="R3436" i="4"/>
  <c r="N3436" i="4"/>
  <c r="M3436" i="4"/>
  <c r="L3436" i="4"/>
  <c r="T3435" i="4"/>
  <c r="R3435" i="4"/>
  <c r="M3435" i="4"/>
  <c r="L3435" i="4"/>
  <c r="T3434" i="4"/>
  <c r="R3434" i="4"/>
  <c r="N3434" i="4"/>
  <c r="M3434" i="4"/>
  <c r="L3434" i="4"/>
  <c r="T3433" i="4"/>
  <c r="R3433" i="4"/>
  <c r="N3433" i="4"/>
  <c r="M3433" i="4"/>
  <c r="L3433" i="4"/>
  <c r="T3432" i="4"/>
  <c r="R3432" i="4"/>
  <c r="N3432" i="4"/>
  <c r="M3432" i="4"/>
  <c r="L3432" i="4"/>
  <c r="T3431" i="4"/>
  <c r="R3431" i="4"/>
  <c r="N3431" i="4"/>
  <c r="M3431" i="4"/>
  <c r="L3431" i="4"/>
  <c r="T3430" i="4"/>
  <c r="R3430" i="4"/>
  <c r="N3430" i="4"/>
  <c r="M3430" i="4"/>
  <c r="L3430" i="4"/>
  <c r="T3429" i="4"/>
  <c r="R3429" i="4"/>
  <c r="N3429" i="4"/>
  <c r="M3429" i="4"/>
  <c r="L3429" i="4"/>
  <c r="T3428" i="4"/>
  <c r="R3428" i="4"/>
  <c r="N3428" i="4"/>
  <c r="M3428" i="4"/>
  <c r="L3428" i="4"/>
  <c r="T3427" i="4"/>
  <c r="R3427" i="4"/>
  <c r="N3427" i="4"/>
  <c r="M3427" i="4"/>
  <c r="L3427" i="4"/>
  <c r="T3426" i="4"/>
  <c r="R3426" i="4"/>
  <c r="N3426" i="4"/>
  <c r="M3426" i="4"/>
  <c r="L3426" i="4"/>
  <c r="T3425" i="4"/>
  <c r="R3425" i="4"/>
  <c r="N3425" i="4"/>
  <c r="M3425" i="4"/>
  <c r="L3425" i="4"/>
  <c r="T3424" i="4"/>
  <c r="R3424" i="4"/>
  <c r="N3424" i="4"/>
  <c r="M3424" i="4"/>
  <c r="L3424" i="4"/>
  <c r="T3423" i="4"/>
  <c r="R3423" i="4"/>
  <c r="N3423" i="4"/>
  <c r="M3423" i="4"/>
  <c r="L3423" i="4"/>
  <c r="T3422" i="4"/>
  <c r="R3422" i="4"/>
  <c r="N3422" i="4"/>
  <c r="M3422" i="4"/>
  <c r="L3422" i="4"/>
  <c r="T3421" i="4"/>
  <c r="R3421" i="4"/>
  <c r="N3421" i="4"/>
  <c r="M3421" i="4"/>
  <c r="L3421" i="4"/>
  <c r="T3420" i="4"/>
  <c r="R3420" i="4"/>
  <c r="N3420" i="4"/>
  <c r="M3420" i="4"/>
  <c r="L3420" i="4"/>
  <c r="T3419" i="4"/>
  <c r="R3419" i="4"/>
  <c r="N3419" i="4"/>
  <c r="M3419" i="4"/>
  <c r="L3419" i="4"/>
  <c r="T3418" i="4"/>
  <c r="R3418" i="4"/>
  <c r="N3418" i="4"/>
  <c r="M3418" i="4"/>
  <c r="L3418" i="4"/>
  <c r="T3417" i="4"/>
  <c r="R3417" i="4"/>
  <c r="N3417" i="4"/>
  <c r="M3417" i="4"/>
  <c r="L3417" i="4"/>
  <c r="T3416" i="4"/>
  <c r="R3416" i="4"/>
  <c r="N3416" i="4"/>
  <c r="M3416" i="4"/>
  <c r="L3416" i="4"/>
  <c r="T3415" i="4"/>
  <c r="R3415" i="4"/>
  <c r="N3415" i="4"/>
  <c r="M3415" i="4"/>
  <c r="L3415" i="4"/>
  <c r="T3414" i="4"/>
  <c r="R3414" i="4"/>
  <c r="N3414" i="4"/>
  <c r="M3414" i="4"/>
  <c r="L3414" i="4"/>
  <c r="T3413" i="4"/>
  <c r="R3413" i="4"/>
  <c r="N3413" i="4"/>
  <c r="M3413" i="4"/>
  <c r="L3413" i="4"/>
  <c r="T3412" i="4"/>
  <c r="R3412" i="4"/>
  <c r="N3412" i="4"/>
  <c r="M3412" i="4"/>
  <c r="L3412" i="4"/>
  <c r="T3411" i="4"/>
  <c r="R3411" i="4"/>
  <c r="N3411" i="4"/>
  <c r="M3411" i="4"/>
  <c r="L3411" i="4"/>
  <c r="T3410" i="4"/>
  <c r="R3410" i="4"/>
  <c r="N3410" i="4"/>
  <c r="M3410" i="4"/>
  <c r="L3410" i="4"/>
  <c r="T3409" i="4"/>
  <c r="R3409" i="4"/>
  <c r="N3409" i="4"/>
  <c r="M3409" i="4"/>
  <c r="L3409" i="4"/>
  <c r="T3408" i="4"/>
  <c r="R3408" i="4"/>
  <c r="N3408" i="4"/>
  <c r="M3408" i="4"/>
  <c r="L3408" i="4"/>
  <c r="T3407" i="4"/>
  <c r="R3407" i="4"/>
  <c r="N3407" i="4"/>
  <c r="M3407" i="4"/>
  <c r="L3407" i="4"/>
  <c r="T3406" i="4"/>
  <c r="R3406" i="4"/>
  <c r="N3406" i="4"/>
  <c r="M3406" i="4"/>
  <c r="L3406" i="4"/>
  <c r="T3405" i="4"/>
  <c r="R3405" i="4"/>
  <c r="N3405" i="4"/>
  <c r="M3405" i="4"/>
  <c r="L3405" i="4"/>
  <c r="T3404" i="4"/>
  <c r="R3404" i="4"/>
  <c r="M3404" i="4"/>
  <c r="L3404" i="4"/>
  <c r="T3403" i="4"/>
  <c r="R3403" i="4"/>
  <c r="N3403" i="4"/>
  <c r="M3403" i="4"/>
  <c r="L3403" i="4"/>
  <c r="T3402" i="4"/>
  <c r="R3402" i="4"/>
  <c r="N3402" i="4"/>
  <c r="M3402" i="4"/>
  <c r="L3402" i="4"/>
  <c r="T3401" i="4"/>
  <c r="R3401" i="4"/>
  <c r="N3401" i="4"/>
  <c r="M3401" i="4"/>
  <c r="L3401" i="4"/>
  <c r="T3400" i="4"/>
  <c r="R3400" i="4"/>
  <c r="N3400" i="4"/>
  <c r="M3400" i="4"/>
  <c r="L3400" i="4"/>
  <c r="T3399" i="4"/>
  <c r="R3399" i="4"/>
  <c r="N3399" i="4"/>
  <c r="M3399" i="4"/>
  <c r="L3399" i="4"/>
  <c r="T3398" i="4"/>
  <c r="R3398" i="4"/>
  <c r="N3398" i="4"/>
  <c r="M3398" i="4"/>
  <c r="L3398" i="4"/>
  <c r="T3397" i="4"/>
  <c r="R3397" i="4"/>
  <c r="N3397" i="4"/>
  <c r="M3397" i="4"/>
  <c r="L3397" i="4"/>
  <c r="T3396" i="4"/>
  <c r="R3396" i="4"/>
  <c r="N3396" i="4"/>
  <c r="M3396" i="4"/>
  <c r="L3396" i="4"/>
  <c r="T3395" i="4"/>
  <c r="R3395" i="4"/>
  <c r="N3395" i="4"/>
  <c r="M3395" i="4"/>
  <c r="L3395" i="4"/>
  <c r="T3394" i="4"/>
  <c r="R3394" i="4"/>
  <c r="N3394" i="4"/>
  <c r="M3394" i="4"/>
  <c r="L3394" i="4"/>
  <c r="T3393" i="4"/>
  <c r="R3393" i="4"/>
  <c r="N3393" i="4"/>
  <c r="M3393" i="4"/>
  <c r="L3393" i="4"/>
  <c r="T3392" i="4"/>
  <c r="R3392" i="4"/>
  <c r="N3392" i="4"/>
  <c r="M3392" i="4"/>
  <c r="L3392" i="4"/>
  <c r="T3391" i="4"/>
  <c r="R3391" i="4"/>
  <c r="N3391" i="4"/>
  <c r="M3391" i="4"/>
  <c r="L3391" i="4"/>
  <c r="T3390" i="4"/>
  <c r="R3390" i="4"/>
  <c r="N3390" i="4"/>
  <c r="M3390" i="4"/>
  <c r="L3390" i="4"/>
  <c r="T3389" i="4"/>
  <c r="R3389" i="4"/>
  <c r="N3389" i="4"/>
  <c r="M3389" i="4"/>
  <c r="L3389" i="4"/>
  <c r="T3388" i="4"/>
  <c r="R3388" i="4"/>
  <c r="N3388" i="4"/>
  <c r="M3388" i="4"/>
  <c r="L3388" i="4"/>
  <c r="T3387" i="4"/>
  <c r="R3387" i="4"/>
  <c r="N3387" i="4"/>
  <c r="M3387" i="4"/>
  <c r="L3387" i="4"/>
  <c r="T3386" i="4"/>
  <c r="R3386" i="4"/>
  <c r="N3386" i="4"/>
  <c r="M3386" i="4"/>
  <c r="L3386" i="4"/>
  <c r="T3385" i="4"/>
  <c r="R3385" i="4"/>
  <c r="N3385" i="4"/>
  <c r="M3385" i="4"/>
  <c r="L3385" i="4"/>
  <c r="Y3384" i="4"/>
  <c r="X3384" i="4"/>
  <c r="T3384" i="4"/>
  <c r="R3384" i="4"/>
  <c r="M3384" i="4"/>
  <c r="L3384" i="4"/>
  <c r="T3383" i="4"/>
  <c r="R3383" i="4"/>
  <c r="N3383" i="4"/>
  <c r="M3383" i="4"/>
  <c r="L3383" i="4"/>
  <c r="T3382" i="4"/>
  <c r="R3382" i="4"/>
  <c r="N3382" i="4"/>
  <c r="M3382" i="4"/>
  <c r="L3382" i="4"/>
  <c r="T3381" i="4"/>
  <c r="R3381" i="4"/>
  <c r="N3381" i="4"/>
  <c r="M3381" i="4"/>
  <c r="L3381" i="4"/>
  <c r="T3380" i="4"/>
  <c r="R3380" i="4"/>
  <c r="N3380" i="4"/>
  <c r="M3380" i="4"/>
  <c r="L3380" i="4"/>
  <c r="T3379" i="4"/>
  <c r="R3379" i="4"/>
  <c r="N3379" i="4"/>
  <c r="M3379" i="4"/>
  <c r="L3379" i="4"/>
  <c r="T3378" i="4"/>
  <c r="R3378" i="4"/>
  <c r="M3378" i="4"/>
  <c r="L3378" i="4"/>
  <c r="T3377" i="4"/>
  <c r="R3377" i="4"/>
  <c r="N3377" i="4"/>
  <c r="M3377" i="4"/>
  <c r="L3377" i="4"/>
  <c r="T3376" i="4"/>
  <c r="R3376" i="4"/>
  <c r="N3376" i="4"/>
  <c r="M3376" i="4"/>
  <c r="L3376" i="4"/>
  <c r="T3375" i="4"/>
  <c r="R3375" i="4"/>
  <c r="N3375" i="4"/>
  <c r="M3375" i="4"/>
  <c r="L3375" i="4"/>
  <c r="T3374" i="4"/>
  <c r="R3374" i="4"/>
  <c r="N3374" i="4"/>
  <c r="M3374" i="4"/>
  <c r="L3374" i="4"/>
  <c r="T3373" i="4"/>
  <c r="R3373" i="4"/>
  <c r="N3373" i="4"/>
  <c r="M3373" i="4"/>
  <c r="L3373" i="4"/>
  <c r="T3372" i="4"/>
  <c r="R3372" i="4"/>
  <c r="N3372" i="4"/>
  <c r="M3372" i="4"/>
  <c r="L3372" i="4"/>
  <c r="T3371" i="4"/>
  <c r="R3371" i="4"/>
  <c r="N3371" i="4"/>
  <c r="M3371" i="4"/>
  <c r="L3371" i="4"/>
  <c r="T3370" i="4"/>
  <c r="R3370" i="4"/>
  <c r="N3370" i="4"/>
  <c r="M3370" i="4"/>
  <c r="L3370" i="4"/>
  <c r="T3369" i="4"/>
  <c r="R3369" i="4"/>
  <c r="N3369" i="4"/>
  <c r="M3369" i="4"/>
  <c r="L3369" i="4"/>
  <c r="T3368" i="4"/>
  <c r="R3368" i="4"/>
  <c r="N3368" i="4"/>
  <c r="M3368" i="4"/>
  <c r="L3368" i="4"/>
  <c r="T3367" i="4"/>
  <c r="R3367" i="4"/>
  <c r="M3367" i="4"/>
  <c r="L3367" i="4"/>
  <c r="T3366" i="4"/>
  <c r="R3366" i="4"/>
  <c r="N3366" i="4"/>
  <c r="M3366" i="4"/>
  <c r="L3366" i="4"/>
  <c r="T3365" i="4"/>
  <c r="R3365" i="4"/>
  <c r="N3365" i="4"/>
  <c r="M3365" i="4"/>
  <c r="L3365" i="4"/>
  <c r="T3364" i="4"/>
  <c r="R3364" i="4"/>
  <c r="N3364" i="4"/>
  <c r="M3364" i="4"/>
  <c r="L3364" i="4"/>
  <c r="T3363" i="4"/>
  <c r="R3363" i="4"/>
  <c r="N3363" i="4"/>
  <c r="M3363" i="4"/>
  <c r="L3363" i="4"/>
  <c r="T3362" i="4"/>
  <c r="R3362" i="4"/>
  <c r="N3362" i="4"/>
  <c r="M3362" i="4"/>
  <c r="L3362" i="4"/>
  <c r="T3361" i="4"/>
  <c r="R3361" i="4"/>
  <c r="N3361" i="4"/>
  <c r="M3361" i="4"/>
  <c r="L3361" i="4"/>
  <c r="T3360" i="4"/>
  <c r="R3360" i="4"/>
  <c r="N3360" i="4"/>
  <c r="M3360" i="4"/>
  <c r="L3360" i="4"/>
  <c r="T3359" i="4"/>
  <c r="R3359" i="4"/>
  <c r="N3359" i="4"/>
  <c r="M3359" i="4"/>
  <c r="L3359" i="4"/>
  <c r="T3358" i="4"/>
  <c r="R3358" i="4"/>
  <c r="N3358" i="4"/>
  <c r="M3358" i="4"/>
  <c r="L3358" i="4"/>
  <c r="T3357" i="4"/>
  <c r="R3357" i="4"/>
  <c r="N3357" i="4"/>
  <c r="M3357" i="4"/>
  <c r="L3357" i="4"/>
  <c r="T3356" i="4"/>
  <c r="R3356" i="4"/>
  <c r="N3356" i="4"/>
  <c r="M3356" i="4"/>
  <c r="L3356" i="4"/>
  <c r="T3355" i="4"/>
  <c r="R3355" i="4"/>
  <c r="N3355" i="4"/>
  <c r="M3355" i="4"/>
  <c r="L3355" i="4"/>
  <c r="T3354" i="4"/>
  <c r="R3354" i="4"/>
  <c r="N3354" i="4"/>
  <c r="M3354" i="4"/>
  <c r="L3354" i="4"/>
  <c r="T3353" i="4"/>
  <c r="R3353" i="4"/>
  <c r="N3353" i="4"/>
  <c r="M3353" i="4"/>
  <c r="L3353" i="4"/>
  <c r="T3352" i="4"/>
  <c r="R3352" i="4"/>
  <c r="N3352" i="4"/>
  <c r="M3352" i="4"/>
  <c r="L3352" i="4"/>
  <c r="T3351" i="4"/>
  <c r="R3351" i="4"/>
  <c r="N3351" i="4"/>
  <c r="M3351" i="4"/>
  <c r="L3351" i="4"/>
  <c r="T3350" i="4"/>
  <c r="R3350" i="4"/>
  <c r="N3350" i="4"/>
  <c r="M3350" i="4"/>
  <c r="L3350" i="4"/>
  <c r="T3349" i="4"/>
  <c r="R3349" i="4"/>
  <c r="N3349" i="4"/>
  <c r="M3349" i="4"/>
  <c r="L3349" i="4"/>
  <c r="T3348" i="4"/>
  <c r="R3348" i="4"/>
  <c r="N3348" i="4"/>
  <c r="M3348" i="4"/>
  <c r="L3348" i="4"/>
  <c r="T3347" i="4"/>
  <c r="R3347" i="4"/>
  <c r="N3347" i="4"/>
  <c r="M3347" i="4"/>
  <c r="L3347" i="4"/>
  <c r="T3346" i="4"/>
  <c r="R3346" i="4"/>
  <c r="N3346" i="4"/>
  <c r="M3346" i="4"/>
  <c r="L3346" i="4"/>
  <c r="T3345" i="4"/>
  <c r="R3345" i="4"/>
  <c r="N3345" i="4"/>
  <c r="M3345" i="4"/>
  <c r="L3345" i="4"/>
  <c r="T3344" i="4"/>
  <c r="R3344" i="4"/>
  <c r="N3344" i="4"/>
  <c r="M3344" i="4"/>
  <c r="L3344" i="4"/>
  <c r="T3343" i="4"/>
  <c r="R3343" i="4"/>
  <c r="N3343" i="4"/>
  <c r="M3343" i="4"/>
  <c r="L3343" i="4"/>
  <c r="T3342" i="4"/>
  <c r="R3342" i="4"/>
  <c r="N3342" i="4"/>
  <c r="M3342" i="4"/>
  <c r="L3342" i="4"/>
  <c r="T3341" i="4"/>
  <c r="R3341" i="4"/>
  <c r="N3341" i="4"/>
  <c r="M3341" i="4"/>
  <c r="L3341" i="4"/>
  <c r="T3340" i="4"/>
  <c r="R3340" i="4"/>
  <c r="N3340" i="4"/>
  <c r="M3340" i="4"/>
  <c r="L3340" i="4"/>
  <c r="T3339" i="4"/>
  <c r="R3339" i="4"/>
  <c r="N3339" i="4"/>
  <c r="M3339" i="4"/>
  <c r="L3339" i="4"/>
  <c r="T3338" i="4"/>
  <c r="R3338" i="4"/>
  <c r="N3338" i="4"/>
  <c r="M3338" i="4"/>
  <c r="L3338" i="4"/>
  <c r="T3337" i="4"/>
  <c r="R3337" i="4"/>
  <c r="M3337" i="4"/>
  <c r="L3337" i="4"/>
  <c r="T3336" i="4"/>
  <c r="R3336" i="4"/>
  <c r="N3336" i="4"/>
  <c r="M3336" i="4"/>
  <c r="L3336" i="4"/>
  <c r="T3335" i="4"/>
  <c r="R3335" i="4"/>
  <c r="N3335" i="4"/>
  <c r="M3335" i="4"/>
  <c r="L3335" i="4"/>
  <c r="T3334" i="4"/>
  <c r="R3334" i="4"/>
  <c r="N3334" i="4"/>
  <c r="M3334" i="4"/>
  <c r="L3334" i="4"/>
  <c r="T3333" i="4"/>
  <c r="R3333" i="4"/>
  <c r="N3333" i="4"/>
  <c r="M3333" i="4"/>
  <c r="L3333" i="4"/>
  <c r="T3332" i="4"/>
  <c r="R3332" i="4"/>
  <c r="N3332" i="4"/>
  <c r="M3332" i="4"/>
  <c r="L3332" i="4"/>
  <c r="T3331" i="4"/>
  <c r="R3331" i="4"/>
  <c r="N3331" i="4"/>
  <c r="M3331" i="4"/>
  <c r="L3331" i="4"/>
  <c r="T3330" i="4"/>
  <c r="R3330" i="4"/>
  <c r="N3330" i="4"/>
  <c r="M3330" i="4"/>
  <c r="L3330" i="4"/>
  <c r="T3329" i="4"/>
  <c r="R3329" i="4"/>
  <c r="N3329" i="4"/>
  <c r="M3329" i="4"/>
  <c r="L3329" i="4"/>
  <c r="T3328" i="4"/>
  <c r="R3328" i="4"/>
  <c r="N3328" i="4"/>
  <c r="M3328" i="4"/>
  <c r="L3328" i="4"/>
  <c r="T3327" i="4"/>
  <c r="R3327" i="4"/>
  <c r="N3327" i="4"/>
  <c r="M3327" i="4"/>
  <c r="L3327" i="4"/>
  <c r="T3326" i="4"/>
  <c r="R3326" i="4"/>
  <c r="N3326" i="4"/>
  <c r="M3326" i="4"/>
  <c r="L3326" i="4"/>
  <c r="T3325" i="4"/>
  <c r="R3325" i="4"/>
  <c r="N3325" i="4"/>
  <c r="M3325" i="4"/>
  <c r="L3325" i="4"/>
  <c r="T3324" i="4"/>
  <c r="R3324" i="4"/>
  <c r="N3324" i="4"/>
  <c r="M3324" i="4"/>
  <c r="L3324" i="4"/>
  <c r="T3323" i="4"/>
  <c r="R3323" i="4"/>
  <c r="M3323" i="4"/>
  <c r="L3323" i="4"/>
  <c r="T3322" i="4"/>
  <c r="R3322" i="4"/>
  <c r="N3322" i="4"/>
  <c r="M3322" i="4"/>
  <c r="L3322" i="4"/>
  <c r="T3321" i="4"/>
  <c r="R3321" i="4"/>
  <c r="N3321" i="4"/>
  <c r="M3321" i="4"/>
  <c r="L3321" i="4"/>
  <c r="T3320" i="4"/>
  <c r="R3320" i="4"/>
  <c r="N3320" i="4"/>
  <c r="M3320" i="4"/>
  <c r="L3320" i="4"/>
  <c r="T3319" i="4"/>
  <c r="R3319" i="4"/>
  <c r="N3319" i="4"/>
  <c r="M3319" i="4"/>
  <c r="L3319" i="4"/>
  <c r="T3318" i="4"/>
  <c r="R3318" i="4"/>
  <c r="N3318" i="4"/>
  <c r="M3318" i="4"/>
  <c r="L3318" i="4"/>
  <c r="T3317" i="4"/>
  <c r="R3317" i="4"/>
  <c r="N3317" i="4"/>
  <c r="M3317" i="4"/>
  <c r="L3317" i="4"/>
  <c r="T3316" i="4"/>
  <c r="R3316" i="4"/>
  <c r="N3316" i="4"/>
  <c r="M3316" i="4"/>
  <c r="L3316" i="4"/>
  <c r="T3315" i="4"/>
  <c r="R3315" i="4"/>
  <c r="N3315" i="4"/>
  <c r="M3315" i="4"/>
  <c r="L3315" i="4"/>
  <c r="T3314" i="4"/>
  <c r="R3314" i="4"/>
  <c r="N3314" i="4"/>
  <c r="M3314" i="4"/>
  <c r="L3314" i="4"/>
  <c r="T3313" i="4"/>
  <c r="R3313" i="4"/>
  <c r="N3313" i="4"/>
  <c r="M3313" i="4"/>
  <c r="L3313" i="4"/>
  <c r="T3312" i="4"/>
  <c r="R3312" i="4"/>
  <c r="N3312" i="4"/>
  <c r="M3312" i="4"/>
  <c r="L3312" i="4"/>
  <c r="T3311" i="4"/>
  <c r="R3311" i="4"/>
  <c r="N3311" i="4"/>
  <c r="M3311" i="4"/>
  <c r="L3311" i="4"/>
  <c r="T3310" i="4"/>
  <c r="R3310" i="4"/>
  <c r="N3310" i="4"/>
  <c r="M3310" i="4"/>
  <c r="L3310" i="4"/>
  <c r="T3309" i="4"/>
  <c r="R3309" i="4"/>
  <c r="N3309" i="4"/>
  <c r="M3309" i="4"/>
  <c r="L3309" i="4"/>
  <c r="T3308" i="4"/>
  <c r="R3308" i="4"/>
  <c r="N3308" i="4"/>
  <c r="M3308" i="4"/>
  <c r="L3308" i="4"/>
  <c r="T3307" i="4"/>
  <c r="R3307" i="4"/>
  <c r="N3307" i="4"/>
  <c r="M3307" i="4"/>
  <c r="L3307" i="4"/>
  <c r="T3306" i="4"/>
  <c r="R3306" i="4"/>
  <c r="N3306" i="4"/>
  <c r="M3306" i="4"/>
  <c r="L3306" i="4"/>
  <c r="T3305" i="4"/>
  <c r="R3305" i="4"/>
  <c r="N3305" i="4"/>
  <c r="M3305" i="4"/>
  <c r="L3305" i="4"/>
  <c r="T3304" i="4"/>
  <c r="R3304" i="4"/>
  <c r="N3304" i="4"/>
  <c r="M3304" i="4"/>
  <c r="L3304" i="4"/>
  <c r="T3303" i="4"/>
  <c r="R3303" i="4"/>
  <c r="N3303" i="4"/>
  <c r="M3303" i="4"/>
  <c r="L3303" i="4"/>
  <c r="T3302" i="4"/>
  <c r="R3302" i="4"/>
  <c r="N3302" i="4"/>
  <c r="M3302" i="4"/>
  <c r="L3302" i="4"/>
  <c r="T3301" i="4"/>
  <c r="R3301" i="4"/>
  <c r="N3301" i="4"/>
  <c r="M3301" i="4"/>
  <c r="L3301" i="4"/>
  <c r="T3300" i="4"/>
  <c r="R3300" i="4"/>
  <c r="N3300" i="4"/>
  <c r="M3300" i="4"/>
  <c r="L3300" i="4"/>
  <c r="T3299" i="4"/>
  <c r="R3299" i="4"/>
  <c r="N3299" i="4"/>
  <c r="M3299" i="4"/>
  <c r="L3299" i="4"/>
  <c r="T3298" i="4"/>
  <c r="R3298" i="4"/>
  <c r="N3298" i="4"/>
  <c r="M3298" i="4"/>
  <c r="L3298" i="4"/>
  <c r="T3297" i="4"/>
  <c r="R3297" i="4"/>
  <c r="N3297" i="4"/>
  <c r="M3297" i="4"/>
  <c r="L3297" i="4"/>
  <c r="T3296" i="4"/>
  <c r="R3296" i="4"/>
  <c r="N3296" i="4"/>
  <c r="M3296" i="4"/>
  <c r="L3296" i="4"/>
  <c r="T3295" i="4"/>
  <c r="R3295" i="4"/>
  <c r="N3295" i="4"/>
  <c r="M3295" i="4"/>
  <c r="L3295" i="4"/>
  <c r="T3294" i="4"/>
  <c r="R3294" i="4"/>
  <c r="N3294" i="4"/>
  <c r="M3294" i="4"/>
  <c r="L3294" i="4"/>
  <c r="T3293" i="4"/>
  <c r="R3293" i="4"/>
  <c r="N3293" i="4"/>
  <c r="M3293" i="4"/>
  <c r="L3293" i="4"/>
  <c r="T3292" i="4"/>
  <c r="R3292" i="4"/>
  <c r="N3292" i="4"/>
  <c r="M3292" i="4"/>
  <c r="L3292" i="4"/>
  <c r="T3291" i="4"/>
  <c r="R3291" i="4"/>
  <c r="N3291" i="4"/>
  <c r="M3291" i="4"/>
  <c r="L3291" i="4"/>
  <c r="T3290" i="4"/>
  <c r="R3290" i="4"/>
  <c r="N3290" i="4"/>
  <c r="M3290" i="4"/>
  <c r="L3290" i="4"/>
  <c r="T3289" i="4"/>
  <c r="R3289" i="4"/>
  <c r="M3289" i="4"/>
  <c r="L3289" i="4"/>
  <c r="T3288" i="4"/>
  <c r="R3288" i="4"/>
  <c r="N3288" i="4"/>
  <c r="M3288" i="4"/>
  <c r="L3288" i="4"/>
  <c r="T3287" i="4"/>
  <c r="R3287" i="4"/>
  <c r="N3287" i="4"/>
  <c r="M3287" i="4"/>
  <c r="L3287" i="4"/>
  <c r="T3286" i="4"/>
  <c r="R3286" i="4"/>
  <c r="N3286" i="4"/>
  <c r="M3286" i="4"/>
  <c r="L3286" i="4"/>
  <c r="T3285" i="4"/>
  <c r="R3285" i="4"/>
  <c r="N3285" i="4"/>
  <c r="M3285" i="4"/>
  <c r="L3285" i="4"/>
  <c r="T3284" i="4"/>
  <c r="R3284" i="4"/>
  <c r="N3284" i="4"/>
  <c r="M3284" i="4"/>
  <c r="L3284" i="4"/>
  <c r="T3283" i="4"/>
  <c r="R3283" i="4"/>
  <c r="N3283" i="4"/>
  <c r="M3283" i="4"/>
  <c r="L3283" i="4"/>
  <c r="T3282" i="4"/>
  <c r="R3282" i="4"/>
  <c r="N3282" i="4"/>
  <c r="M3282" i="4"/>
  <c r="L3282" i="4"/>
  <c r="T3281" i="4"/>
  <c r="R3281" i="4"/>
  <c r="N3281" i="4"/>
  <c r="M3281" i="4"/>
  <c r="L3281" i="4"/>
  <c r="T3280" i="4"/>
  <c r="R3280" i="4"/>
  <c r="N3280" i="4"/>
  <c r="M3280" i="4"/>
  <c r="L3280" i="4"/>
  <c r="T3279" i="4"/>
  <c r="R3279" i="4"/>
  <c r="N3279" i="4"/>
  <c r="M3279" i="4"/>
  <c r="L3279" i="4"/>
  <c r="T3278" i="4"/>
  <c r="R3278" i="4"/>
  <c r="N3278" i="4"/>
  <c r="M3278" i="4"/>
  <c r="L3278" i="4"/>
  <c r="T3277" i="4"/>
  <c r="R3277" i="4"/>
  <c r="N3277" i="4"/>
  <c r="M3277" i="4"/>
  <c r="L3277" i="4"/>
  <c r="T3276" i="4"/>
  <c r="R3276" i="4"/>
  <c r="N3276" i="4"/>
  <c r="M3276" i="4"/>
  <c r="L3276" i="4"/>
  <c r="T3275" i="4"/>
  <c r="R3275" i="4"/>
  <c r="N3275" i="4"/>
  <c r="M3275" i="4"/>
  <c r="L3275" i="4"/>
  <c r="T3274" i="4"/>
  <c r="R3274" i="4"/>
  <c r="N3274" i="4"/>
  <c r="M3274" i="4"/>
  <c r="L3274" i="4"/>
  <c r="T3273" i="4"/>
  <c r="R3273" i="4"/>
  <c r="N3273" i="4"/>
  <c r="M3273" i="4"/>
  <c r="L3273" i="4"/>
  <c r="T3272" i="4"/>
  <c r="R3272" i="4"/>
  <c r="N3272" i="4"/>
  <c r="M3272" i="4"/>
  <c r="L3272" i="4"/>
  <c r="T3271" i="4"/>
  <c r="R3271" i="4"/>
  <c r="N3271" i="4"/>
  <c r="M3271" i="4"/>
  <c r="L3271" i="4"/>
  <c r="T3270" i="4"/>
  <c r="R3270" i="4"/>
  <c r="N3270" i="4"/>
  <c r="M3270" i="4"/>
  <c r="L3270" i="4"/>
  <c r="T3269" i="4"/>
  <c r="R3269" i="4"/>
  <c r="N3269" i="4"/>
  <c r="M3269" i="4"/>
  <c r="L3269" i="4"/>
  <c r="T3268" i="4"/>
  <c r="R3268" i="4"/>
  <c r="N3268" i="4"/>
  <c r="M3268" i="4"/>
  <c r="L3268" i="4"/>
  <c r="T3267" i="4"/>
  <c r="R3267" i="4"/>
  <c r="N3267" i="4"/>
  <c r="M3267" i="4"/>
  <c r="L3267" i="4"/>
  <c r="Y3266" i="4"/>
  <c r="X3266" i="4"/>
  <c r="T3266" i="4"/>
  <c r="R3266" i="4"/>
  <c r="M3266" i="4"/>
  <c r="L3266" i="4"/>
  <c r="T3265" i="4"/>
  <c r="R3265" i="4"/>
  <c r="N3265" i="4"/>
  <c r="M3265" i="4"/>
  <c r="L3265" i="4"/>
  <c r="T3264" i="4"/>
  <c r="R3264" i="4"/>
  <c r="N3264" i="4"/>
  <c r="M3264" i="4"/>
  <c r="L3264" i="4"/>
  <c r="T3263" i="4"/>
  <c r="R3263" i="4"/>
  <c r="N3263" i="4"/>
  <c r="M3263" i="4"/>
  <c r="L3263" i="4"/>
  <c r="T3262" i="4"/>
  <c r="R3262" i="4"/>
  <c r="N3262" i="4"/>
  <c r="M3262" i="4"/>
  <c r="L3262" i="4"/>
  <c r="T3261" i="4"/>
  <c r="R3261" i="4"/>
  <c r="N3261" i="4"/>
  <c r="M3261" i="4"/>
  <c r="L3261" i="4"/>
  <c r="T3260" i="4"/>
  <c r="R3260" i="4"/>
  <c r="N3260" i="4"/>
  <c r="M3260" i="4"/>
  <c r="L3260" i="4"/>
  <c r="T3259" i="4"/>
  <c r="R3259" i="4"/>
  <c r="N3259" i="4"/>
  <c r="M3259" i="4"/>
  <c r="L3259" i="4"/>
  <c r="T3258" i="4"/>
  <c r="R3258" i="4"/>
  <c r="N3258" i="4"/>
  <c r="M3258" i="4"/>
  <c r="L3258" i="4"/>
  <c r="T3257" i="4"/>
  <c r="R3257" i="4"/>
  <c r="N3257" i="4"/>
  <c r="M3257" i="4"/>
  <c r="L3257" i="4"/>
  <c r="T3256" i="4"/>
  <c r="R3256" i="4"/>
  <c r="N3256" i="4"/>
  <c r="M3256" i="4"/>
  <c r="L3256" i="4"/>
  <c r="T3255" i="4"/>
  <c r="R3255" i="4"/>
  <c r="N3255" i="4"/>
  <c r="M3255" i="4"/>
  <c r="L3255" i="4"/>
  <c r="T3254" i="4"/>
  <c r="R3254" i="4"/>
  <c r="M3254" i="4"/>
  <c r="L3254" i="4"/>
  <c r="T3253" i="4"/>
  <c r="R3253" i="4"/>
  <c r="N3253" i="4"/>
  <c r="M3253" i="4"/>
  <c r="L3253" i="4"/>
  <c r="T3252" i="4"/>
  <c r="R3252" i="4"/>
  <c r="N3252" i="4"/>
  <c r="M3252" i="4"/>
  <c r="L3252" i="4"/>
  <c r="T3251" i="4"/>
  <c r="R3251" i="4"/>
  <c r="N3251" i="4"/>
  <c r="M3251" i="4"/>
  <c r="L3251" i="4"/>
  <c r="T3250" i="4"/>
  <c r="R3250" i="4"/>
  <c r="N3250" i="4"/>
  <c r="M3250" i="4"/>
  <c r="L3250" i="4"/>
  <c r="T3249" i="4"/>
  <c r="R3249" i="4"/>
  <c r="N3249" i="4"/>
  <c r="M3249" i="4"/>
  <c r="L3249" i="4"/>
  <c r="T3248" i="4"/>
  <c r="R3248" i="4"/>
  <c r="N3248" i="4"/>
  <c r="M3248" i="4"/>
  <c r="L3248" i="4"/>
  <c r="T3247" i="4"/>
  <c r="R3247" i="4"/>
  <c r="N3247" i="4"/>
  <c r="M3247" i="4"/>
  <c r="L3247" i="4"/>
  <c r="T3246" i="4"/>
  <c r="R3246" i="4"/>
  <c r="N3246" i="4"/>
  <c r="M3246" i="4"/>
  <c r="L3246" i="4"/>
  <c r="T3245" i="4"/>
  <c r="R3245" i="4"/>
  <c r="N3245" i="4"/>
  <c r="M3245" i="4"/>
  <c r="L3245" i="4"/>
  <c r="T3244" i="4"/>
  <c r="R3244" i="4"/>
  <c r="N3244" i="4"/>
  <c r="M3244" i="4"/>
  <c r="L3244" i="4"/>
  <c r="T3243" i="4"/>
  <c r="R3243" i="4"/>
  <c r="M3243" i="4"/>
  <c r="L3243" i="4"/>
  <c r="T3242" i="4"/>
  <c r="R3242" i="4"/>
  <c r="N3242" i="4"/>
  <c r="M3242" i="4"/>
  <c r="L3242" i="4"/>
  <c r="T3241" i="4"/>
  <c r="R3241" i="4"/>
  <c r="N3241" i="4"/>
  <c r="M3241" i="4"/>
  <c r="L3241" i="4"/>
  <c r="T3240" i="4"/>
  <c r="R3240" i="4"/>
  <c r="N3240" i="4"/>
  <c r="M3240" i="4"/>
  <c r="L3240" i="4"/>
  <c r="T3239" i="4"/>
  <c r="R3239" i="4"/>
  <c r="N3239" i="4"/>
  <c r="M3239" i="4"/>
  <c r="L3239" i="4"/>
  <c r="T3238" i="4"/>
  <c r="R3238" i="4"/>
  <c r="M3238" i="4"/>
  <c r="L3238" i="4"/>
  <c r="T3237" i="4"/>
  <c r="R3237" i="4"/>
  <c r="N3237" i="4"/>
  <c r="M3237" i="4"/>
  <c r="L3237" i="4"/>
  <c r="T3236" i="4"/>
  <c r="R3236" i="4"/>
  <c r="N3236" i="4"/>
  <c r="M3236" i="4"/>
  <c r="L3236" i="4"/>
  <c r="Y3235" i="4"/>
  <c r="X3235" i="4"/>
  <c r="T3235" i="4"/>
  <c r="R3235" i="4"/>
  <c r="M3235" i="4"/>
  <c r="L3235" i="4"/>
  <c r="T3234" i="4"/>
  <c r="R3234" i="4"/>
  <c r="N3234" i="4"/>
  <c r="M3234" i="4"/>
  <c r="L3234" i="4"/>
  <c r="T3233" i="4"/>
  <c r="R3233" i="4"/>
  <c r="N3233" i="4"/>
  <c r="M3233" i="4"/>
  <c r="L3233" i="4"/>
  <c r="T3232" i="4"/>
  <c r="R3232" i="4"/>
  <c r="N3232" i="4"/>
  <c r="M3232" i="4"/>
  <c r="L3232" i="4"/>
  <c r="T3231" i="4"/>
  <c r="R3231" i="4"/>
  <c r="N3231" i="4"/>
  <c r="M3231" i="4"/>
  <c r="L3231" i="4"/>
  <c r="T3230" i="4"/>
  <c r="R3230" i="4"/>
  <c r="N3230" i="4"/>
  <c r="M3230" i="4"/>
  <c r="L3230" i="4"/>
  <c r="T3229" i="4"/>
  <c r="R3229" i="4"/>
  <c r="N3229" i="4"/>
  <c r="M3229" i="4"/>
  <c r="L3229" i="4"/>
  <c r="T3228" i="4"/>
  <c r="R3228" i="4"/>
  <c r="N3228" i="4"/>
  <c r="M3228" i="4"/>
  <c r="L3228" i="4"/>
  <c r="T3227" i="4"/>
  <c r="R3227" i="4"/>
  <c r="N3227" i="4"/>
  <c r="M3227" i="4"/>
  <c r="L3227" i="4"/>
  <c r="T3226" i="4"/>
  <c r="R3226" i="4"/>
  <c r="N3226" i="4"/>
  <c r="M3226" i="4"/>
  <c r="L3226" i="4"/>
  <c r="T3225" i="4"/>
  <c r="R3225" i="4"/>
  <c r="N3225" i="4"/>
  <c r="M3225" i="4"/>
  <c r="L3225" i="4"/>
  <c r="T3224" i="4"/>
  <c r="R3224" i="4"/>
  <c r="N3224" i="4"/>
  <c r="M3224" i="4"/>
  <c r="L3224" i="4"/>
  <c r="T3223" i="4"/>
  <c r="R3223" i="4"/>
  <c r="N3223" i="4"/>
  <c r="M3223" i="4"/>
  <c r="L3223" i="4"/>
  <c r="T3222" i="4"/>
  <c r="R3222" i="4"/>
  <c r="N3222" i="4"/>
  <c r="M3222" i="4"/>
  <c r="L3222" i="4"/>
  <c r="T3221" i="4"/>
  <c r="R3221" i="4"/>
  <c r="N3221" i="4"/>
  <c r="M3221" i="4"/>
  <c r="L3221" i="4"/>
  <c r="T3220" i="4"/>
  <c r="R3220" i="4"/>
  <c r="N3220" i="4"/>
  <c r="M3220" i="4"/>
  <c r="L3220" i="4"/>
  <c r="T3219" i="4"/>
  <c r="R3219" i="4"/>
  <c r="N3219" i="4"/>
  <c r="M3219" i="4"/>
  <c r="L3219" i="4"/>
  <c r="T3218" i="4"/>
  <c r="R3218" i="4"/>
  <c r="M3218" i="4"/>
  <c r="L3218" i="4"/>
  <c r="T3217" i="4"/>
  <c r="R3217" i="4"/>
  <c r="N3217" i="4"/>
  <c r="M3217" i="4"/>
  <c r="L3217" i="4"/>
  <c r="T3216" i="4"/>
  <c r="R3216" i="4"/>
  <c r="N3216" i="4"/>
  <c r="M3216" i="4"/>
  <c r="L3216" i="4"/>
  <c r="T3215" i="4"/>
  <c r="R3215" i="4"/>
  <c r="N3215" i="4"/>
  <c r="M3215" i="4"/>
  <c r="L3215" i="4"/>
  <c r="T3214" i="4"/>
  <c r="R3214" i="4"/>
  <c r="N3214" i="4"/>
  <c r="M3214" i="4"/>
  <c r="L3214" i="4"/>
  <c r="T3213" i="4"/>
  <c r="R3213" i="4"/>
  <c r="N3213" i="4"/>
  <c r="M3213" i="4"/>
  <c r="L3213" i="4"/>
  <c r="T3212" i="4"/>
  <c r="R3212" i="4"/>
  <c r="N3212" i="4"/>
  <c r="M3212" i="4"/>
  <c r="L3212" i="4"/>
  <c r="T3211" i="4"/>
  <c r="R3211" i="4"/>
  <c r="N3211" i="4"/>
  <c r="M3211" i="4"/>
  <c r="L3211" i="4"/>
  <c r="T3210" i="4"/>
  <c r="R3210" i="4"/>
  <c r="N3210" i="4"/>
  <c r="M3210" i="4"/>
  <c r="L3210" i="4"/>
  <c r="T3209" i="4"/>
  <c r="R3209" i="4"/>
  <c r="N3209" i="4"/>
  <c r="M3209" i="4"/>
  <c r="L3209" i="4"/>
  <c r="T3208" i="4"/>
  <c r="R3208" i="4"/>
  <c r="N3208" i="4"/>
  <c r="M3208" i="4"/>
  <c r="L3208" i="4"/>
  <c r="T3207" i="4"/>
  <c r="R3207" i="4"/>
  <c r="N3207" i="4"/>
  <c r="M3207" i="4"/>
  <c r="L3207" i="4"/>
  <c r="T3206" i="4"/>
  <c r="R3206" i="4"/>
  <c r="N3206" i="4"/>
  <c r="M3206" i="4"/>
  <c r="L3206" i="4"/>
  <c r="T3205" i="4"/>
  <c r="R3205" i="4"/>
  <c r="N3205" i="4"/>
  <c r="M3205" i="4"/>
  <c r="L3205" i="4"/>
  <c r="T3204" i="4"/>
  <c r="R3204" i="4"/>
  <c r="N3204" i="4"/>
  <c r="M3204" i="4"/>
  <c r="L3204" i="4"/>
  <c r="T3203" i="4"/>
  <c r="R3203" i="4"/>
  <c r="N3203" i="4"/>
  <c r="M3203" i="4"/>
  <c r="L3203" i="4"/>
  <c r="T3202" i="4"/>
  <c r="R3202" i="4"/>
  <c r="N3202" i="4"/>
  <c r="M3202" i="4"/>
  <c r="L3202" i="4"/>
  <c r="T3201" i="4"/>
  <c r="R3201" i="4"/>
  <c r="N3201" i="4"/>
  <c r="M3201" i="4"/>
  <c r="L3201" i="4"/>
  <c r="T3200" i="4"/>
  <c r="R3200" i="4"/>
  <c r="N3200" i="4"/>
  <c r="M3200" i="4"/>
  <c r="L3200" i="4"/>
  <c r="T3199" i="4"/>
  <c r="R3199" i="4"/>
  <c r="N3199" i="4"/>
  <c r="M3199" i="4"/>
  <c r="L3199" i="4"/>
  <c r="T3198" i="4"/>
  <c r="R3198" i="4"/>
  <c r="N3198" i="4"/>
  <c r="M3198" i="4"/>
  <c r="L3198" i="4"/>
  <c r="T3197" i="4"/>
  <c r="R3197" i="4"/>
  <c r="N3197" i="4"/>
  <c r="M3197" i="4"/>
  <c r="L3197" i="4"/>
  <c r="T3196" i="4"/>
  <c r="R3196" i="4"/>
  <c r="N3196" i="4"/>
  <c r="M3196" i="4"/>
  <c r="L3196" i="4"/>
  <c r="T3195" i="4"/>
  <c r="R3195" i="4"/>
  <c r="M3195" i="4"/>
  <c r="L3195" i="4"/>
  <c r="T3194" i="4"/>
  <c r="R3194" i="4"/>
  <c r="N3194" i="4"/>
  <c r="M3194" i="4"/>
  <c r="L3194" i="4"/>
  <c r="T3193" i="4"/>
  <c r="R3193" i="4"/>
  <c r="N3193" i="4"/>
  <c r="M3193" i="4"/>
  <c r="L3193" i="4"/>
  <c r="T3192" i="4"/>
  <c r="R3192" i="4"/>
  <c r="N3192" i="4"/>
  <c r="M3192" i="4"/>
  <c r="L3192" i="4"/>
  <c r="T3191" i="4"/>
  <c r="R3191" i="4"/>
  <c r="N3191" i="4"/>
  <c r="M3191" i="4"/>
  <c r="L3191" i="4"/>
  <c r="T3190" i="4"/>
  <c r="R3190" i="4"/>
  <c r="N3190" i="4"/>
  <c r="M3190" i="4"/>
  <c r="L3190" i="4"/>
  <c r="T3189" i="4"/>
  <c r="R3189" i="4"/>
  <c r="N3189" i="4"/>
  <c r="M3189" i="4"/>
  <c r="L3189" i="4"/>
  <c r="T3188" i="4"/>
  <c r="R3188" i="4"/>
  <c r="N3188" i="4"/>
  <c r="M3188" i="4"/>
  <c r="L3188" i="4"/>
  <c r="T3187" i="4"/>
  <c r="R3187" i="4"/>
  <c r="N3187" i="4"/>
  <c r="M3187" i="4"/>
  <c r="L3187" i="4"/>
  <c r="T3186" i="4"/>
  <c r="R3186" i="4"/>
  <c r="N3186" i="4"/>
  <c r="M3186" i="4"/>
  <c r="L3186" i="4"/>
  <c r="T3185" i="4"/>
  <c r="R3185" i="4"/>
  <c r="N3185" i="4"/>
  <c r="M3185" i="4"/>
  <c r="L3185" i="4"/>
  <c r="T3184" i="4"/>
  <c r="R3184" i="4"/>
  <c r="N3184" i="4"/>
  <c r="M3184" i="4"/>
  <c r="L3184" i="4"/>
  <c r="T3183" i="4"/>
  <c r="R3183" i="4"/>
  <c r="N3183" i="4"/>
  <c r="M3183" i="4"/>
  <c r="L3183" i="4"/>
  <c r="T3182" i="4"/>
  <c r="R3182" i="4"/>
  <c r="N3182" i="4"/>
  <c r="M3182" i="4"/>
  <c r="L3182" i="4"/>
  <c r="T3181" i="4"/>
  <c r="R3181" i="4"/>
  <c r="N3181" i="4"/>
  <c r="M3181" i="4"/>
  <c r="L3181" i="4"/>
  <c r="T3180" i="4"/>
  <c r="R3180" i="4"/>
  <c r="N3180" i="4"/>
  <c r="M3180" i="4"/>
  <c r="L3180" i="4"/>
  <c r="T3179" i="4"/>
  <c r="R3179" i="4"/>
  <c r="N3179" i="4"/>
  <c r="M3179" i="4"/>
  <c r="L3179" i="4"/>
  <c r="T3178" i="4"/>
  <c r="R3178" i="4"/>
  <c r="N3178" i="4"/>
  <c r="M3178" i="4"/>
  <c r="L3178" i="4"/>
  <c r="T3177" i="4"/>
  <c r="R3177" i="4"/>
  <c r="N3177" i="4"/>
  <c r="M3177" i="4"/>
  <c r="L3177" i="4"/>
  <c r="T3176" i="4"/>
  <c r="R3176" i="4"/>
  <c r="N3176" i="4"/>
  <c r="M3176" i="4"/>
  <c r="L3176" i="4"/>
  <c r="T3175" i="4"/>
  <c r="R3175" i="4"/>
  <c r="N3175" i="4"/>
  <c r="M3175" i="4"/>
  <c r="L3175" i="4"/>
  <c r="T3174" i="4"/>
  <c r="R3174" i="4"/>
  <c r="N3174" i="4"/>
  <c r="M3174" i="4"/>
  <c r="L3174" i="4"/>
  <c r="T3173" i="4"/>
  <c r="R3173" i="4"/>
  <c r="N3173" i="4"/>
  <c r="M3173" i="4"/>
  <c r="L3173" i="4"/>
  <c r="T3172" i="4"/>
  <c r="R3172" i="4"/>
  <c r="N3172" i="4"/>
  <c r="M3172" i="4"/>
  <c r="L3172" i="4"/>
  <c r="T3171" i="4"/>
  <c r="R3171" i="4"/>
  <c r="N3171" i="4"/>
  <c r="M3171" i="4"/>
  <c r="L3171" i="4"/>
  <c r="T3170" i="4"/>
  <c r="R3170" i="4"/>
  <c r="N3170" i="4"/>
  <c r="M3170" i="4"/>
  <c r="L3170" i="4"/>
  <c r="T3169" i="4"/>
  <c r="R3169" i="4"/>
  <c r="N3169" i="4"/>
  <c r="M3169" i="4"/>
  <c r="L3169" i="4"/>
  <c r="T3168" i="4"/>
  <c r="R3168" i="4"/>
  <c r="M3168" i="4"/>
  <c r="L3168" i="4"/>
  <c r="T3167" i="4"/>
  <c r="R3167" i="4"/>
  <c r="N3167" i="4"/>
  <c r="M3167" i="4"/>
  <c r="L3167" i="4"/>
  <c r="T3166" i="4"/>
  <c r="R3166" i="4"/>
  <c r="N3166" i="4"/>
  <c r="M3166" i="4"/>
  <c r="L3166" i="4"/>
  <c r="T3165" i="4"/>
  <c r="R3165" i="4"/>
  <c r="N3165" i="4"/>
  <c r="M3165" i="4"/>
  <c r="L3165" i="4"/>
  <c r="T3164" i="4"/>
  <c r="R3164" i="4"/>
  <c r="N3164" i="4"/>
  <c r="M3164" i="4"/>
  <c r="L3164" i="4"/>
  <c r="T3163" i="4"/>
  <c r="R3163" i="4"/>
  <c r="N3163" i="4"/>
  <c r="M3163" i="4"/>
  <c r="L3163" i="4"/>
  <c r="T3162" i="4"/>
  <c r="R3162" i="4"/>
  <c r="N3162" i="4"/>
  <c r="M3162" i="4"/>
  <c r="L3162" i="4"/>
  <c r="T3161" i="4"/>
  <c r="R3161" i="4"/>
  <c r="N3161" i="4"/>
  <c r="M3161" i="4"/>
  <c r="L3161" i="4"/>
  <c r="T3160" i="4"/>
  <c r="R3160" i="4"/>
  <c r="N3160" i="4"/>
  <c r="M3160" i="4"/>
  <c r="L3160" i="4"/>
  <c r="T3159" i="4"/>
  <c r="R3159" i="4"/>
  <c r="N3159" i="4"/>
  <c r="M3159" i="4"/>
  <c r="L3159" i="4"/>
  <c r="T3158" i="4"/>
  <c r="R3158" i="4"/>
  <c r="N3158" i="4"/>
  <c r="M3158" i="4"/>
  <c r="L3158" i="4"/>
  <c r="T3157" i="4"/>
  <c r="R3157" i="4"/>
  <c r="N3157" i="4"/>
  <c r="M3157" i="4"/>
  <c r="L3157" i="4"/>
  <c r="T3156" i="4"/>
  <c r="R3156" i="4"/>
  <c r="N3156" i="4"/>
  <c r="M3156" i="4"/>
  <c r="L3156" i="4"/>
  <c r="T3155" i="4"/>
  <c r="R3155" i="4"/>
  <c r="N3155" i="4"/>
  <c r="M3155" i="4"/>
  <c r="L3155" i="4"/>
  <c r="T3154" i="4"/>
  <c r="R3154" i="4"/>
  <c r="N3154" i="4"/>
  <c r="M3154" i="4"/>
  <c r="L3154" i="4"/>
  <c r="T3153" i="4"/>
  <c r="R3153" i="4"/>
  <c r="N3153" i="4"/>
  <c r="M3153" i="4"/>
  <c r="L3153" i="4"/>
  <c r="T3152" i="4"/>
  <c r="R3152" i="4"/>
  <c r="N3152" i="4"/>
  <c r="M3152" i="4"/>
  <c r="L3152" i="4"/>
  <c r="T3151" i="4"/>
  <c r="R3151" i="4"/>
  <c r="N3151" i="4"/>
  <c r="M3151" i="4"/>
  <c r="L3151" i="4"/>
  <c r="T3150" i="4"/>
  <c r="R3150" i="4"/>
  <c r="N3150" i="4"/>
  <c r="M3150" i="4"/>
  <c r="L3150" i="4"/>
  <c r="T3149" i="4"/>
  <c r="R3149" i="4"/>
  <c r="N3149" i="4"/>
  <c r="M3149" i="4"/>
  <c r="L3149" i="4"/>
  <c r="T3148" i="4"/>
  <c r="R3148" i="4"/>
  <c r="N3148" i="4"/>
  <c r="M3148" i="4"/>
  <c r="L3148" i="4"/>
  <c r="T3147" i="4"/>
  <c r="R3147" i="4"/>
  <c r="N3147" i="4"/>
  <c r="M3147" i="4"/>
  <c r="L3147" i="4"/>
  <c r="T3146" i="4"/>
  <c r="R3146" i="4"/>
  <c r="N3146" i="4"/>
  <c r="M3146" i="4"/>
  <c r="L3146" i="4"/>
  <c r="T3145" i="4"/>
  <c r="R3145" i="4"/>
  <c r="N3145" i="4"/>
  <c r="M3145" i="4"/>
  <c r="L3145" i="4"/>
  <c r="T3144" i="4"/>
  <c r="R3144" i="4"/>
  <c r="N3144" i="4"/>
  <c r="M3144" i="4"/>
  <c r="L3144" i="4"/>
  <c r="T3143" i="4"/>
  <c r="R3143" i="4"/>
  <c r="N3143" i="4"/>
  <c r="M3143" i="4"/>
  <c r="L3143" i="4"/>
  <c r="T3142" i="4"/>
  <c r="R3142" i="4"/>
  <c r="N3142" i="4"/>
  <c r="M3142" i="4"/>
  <c r="L3142" i="4"/>
  <c r="T3141" i="4"/>
  <c r="R3141" i="4"/>
  <c r="N3141" i="4"/>
  <c r="M3141" i="4"/>
  <c r="L3141" i="4"/>
  <c r="T3140" i="4"/>
  <c r="R3140" i="4"/>
  <c r="N3140" i="4"/>
  <c r="M3140" i="4"/>
  <c r="L3140" i="4"/>
  <c r="T3139" i="4"/>
  <c r="R3139" i="4"/>
  <c r="N3139" i="4"/>
  <c r="M3139" i="4"/>
  <c r="L3139" i="4"/>
  <c r="T3138" i="4"/>
  <c r="R3138" i="4"/>
  <c r="N3138" i="4"/>
  <c r="M3138" i="4"/>
  <c r="L3138" i="4"/>
  <c r="T3137" i="4"/>
  <c r="R3137" i="4"/>
  <c r="N3137" i="4"/>
  <c r="M3137" i="4"/>
  <c r="L3137" i="4"/>
  <c r="T3136" i="4"/>
  <c r="R3136" i="4"/>
  <c r="N3136" i="4"/>
  <c r="M3136" i="4"/>
  <c r="L3136" i="4"/>
  <c r="T3135" i="4"/>
  <c r="R3135" i="4"/>
  <c r="N3135" i="4"/>
  <c r="M3135" i="4"/>
  <c r="L3135" i="4"/>
  <c r="T3134" i="4"/>
  <c r="R3134" i="4"/>
  <c r="N3134" i="4"/>
  <c r="M3134" i="4"/>
  <c r="L3134" i="4"/>
  <c r="T3133" i="4"/>
  <c r="R3133" i="4"/>
  <c r="M3133" i="4"/>
  <c r="L3133" i="4"/>
  <c r="T3132" i="4"/>
  <c r="R3132" i="4"/>
  <c r="N3132" i="4"/>
  <c r="M3132" i="4"/>
  <c r="L3132" i="4"/>
  <c r="T3131" i="4"/>
  <c r="R3131" i="4"/>
  <c r="N3131" i="4"/>
  <c r="M3131" i="4"/>
  <c r="L3131" i="4"/>
  <c r="T3130" i="4"/>
  <c r="R3130" i="4"/>
  <c r="N3130" i="4"/>
  <c r="M3130" i="4"/>
  <c r="L3130" i="4"/>
  <c r="T3129" i="4"/>
  <c r="R3129" i="4"/>
  <c r="N3129" i="4"/>
  <c r="M3129" i="4"/>
  <c r="L3129" i="4"/>
  <c r="Y3128" i="4"/>
  <c r="X3128" i="4"/>
  <c r="T3128" i="4"/>
  <c r="R3128" i="4"/>
  <c r="M3128" i="4"/>
  <c r="L3128" i="4"/>
  <c r="T3127" i="4"/>
  <c r="R3127" i="4"/>
  <c r="N3127" i="4"/>
  <c r="M3127" i="4"/>
  <c r="L3127" i="4"/>
  <c r="T3126" i="4"/>
  <c r="R3126" i="4"/>
  <c r="N3126" i="4"/>
  <c r="M3126" i="4"/>
  <c r="L3126" i="4"/>
  <c r="T3125" i="4"/>
  <c r="R3125" i="4"/>
  <c r="N3125" i="4"/>
  <c r="M3125" i="4"/>
  <c r="L3125" i="4"/>
  <c r="T3124" i="4"/>
  <c r="R3124" i="4"/>
  <c r="N3124" i="4"/>
  <c r="M3124" i="4"/>
  <c r="L3124" i="4"/>
  <c r="T3123" i="4"/>
  <c r="R3123" i="4"/>
  <c r="N3123" i="4"/>
  <c r="M3123" i="4"/>
  <c r="L3123" i="4"/>
  <c r="T3122" i="4"/>
  <c r="R3122" i="4"/>
  <c r="M3122" i="4"/>
  <c r="L3122" i="4"/>
  <c r="T3121" i="4"/>
  <c r="R3121" i="4"/>
  <c r="N3121" i="4"/>
  <c r="M3121" i="4"/>
  <c r="L3121" i="4"/>
  <c r="T3120" i="4"/>
  <c r="R3120" i="4"/>
  <c r="N3120" i="4"/>
  <c r="M3120" i="4"/>
  <c r="L3120" i="4"/>
  <c r="T3119" i="4"/>
  <c r="R3119" i="4"/>
  <c r="N3119" i="4"/>
  <c r="M3119" i="4"/>
  <c r="L3119" i="4"/>
  <c r="T3118" i="4"/>
  <c r="R3118" i="4"/>
  <c r="N3118" i="4"/>
  <c r="M3118" i="4"/>
  <c r="L3118" i="4"/>
  <c r="T3117" i="4"/>
  <c r="R3117" i="4"/>
  <c r="N3117" i="4"/>
  <c r="M3117" i="4"/>
  <c r="L3117" i="4"/>
  <c r="T3116" i="4"/>
  <c r="R3116" i="4"/>
  <c r="N3116" i="4"/>
  <c r="M3116" i="4"/>
  <c r="L3116" i="4"/>
  <c r="T3115" i="4"/>
  <c r="R3115" i="4"/>
  <c r="N3115" i="4"/>
  <c r="M3115" i="4"/>
  <c r="L3115" i="4"/>
  <c r="T3114" i="4"/>
  <c r="R3114" i="4"/>
  <c r="N3114" i="4"/>
  <c r="M3114" i="4"/>
  <c r="L3114" i="4"/>
  <c r="T3113" i="4"/>
  <c r="R3113" i="4"/>
  <c r="N3113" i="4"/>
  <c r="M3113" i="4"/>
  <c r="L3113" i="4"/>
  <c r="T3112" i="4"/>
  <c r="R3112" i="4"/>
  <c r="N3112" i="4"/>
  <c r="M3112" i="4"/>
  <c r="L3112" i="4"/>
  <c r="T3111" i="4"/>
  <c r="R3111" i="4"/>
  <c r="N3111" i="4"/>
  <c r="M3111" i="4"/>
  <c r="L3111" i="4"/>
  <c r="T3110" i="4"/>
  <c r="R3110" i="4"/>
  <c r="N3110" i="4"/>
  <c r="M3110" i="4"/>
  <c r="L3110" i="4"/>
  <c r="T3109" i="4"/>
  <c r="R3109" i="4"/>
  <c r="N3109" i="4"/>
  <c r="M3109" i="4"/>
  <c r="L3109" i="4"/>
  <c r="T3108" i="4"/>
  <c r="R3108" i="4"/>
  <c r="N3108" i="4"/>
  <c r="M3108" i="4"/>
  <c r="L3108" i="4"/>
  <c r="T3107" i="4"/>
  <c r="R3107" i="4"/>
  <c r="N3107" i="4"/>
  <c r="M3107" i="4"/>
  <c r="L3107" i="4"/>
  <c r="T3106" i="4"/>
  <c r="R3106" i="4"/>
  <c r="N3106" i="4"/>
  <c r="M3106" i="4"/>
  <c r="L3106" i="4"/>
  <c r="T3105" i="4"/>
  <c r="R3105" i="4"/>
  <c r="N3105" i="4"/>
  <c r="M3105" i="4"/>
  <c r="L3105" i="4"/>
  <c r="T3104" i="4"/>
  <c r="R3104" i="4"/>
  <c r="N3104" i="4"/>
  <c r="M3104" i="4"/>
  <c r="L3104" i="4"/>
  <c r="T3103" i="4"/>
  <c r="R3103" i="4"/>
  <c r="N3103" i="4"/>
  <c r="M3103" i="4"/>
  <c r="L3103" i="4"/>
  <c r="T3102" i="4"/>
  <c r="R3102" i="4"/>
  <c r="N3102" i="4"/>
  <c r="M3102" i="4"/>
  <c r="L3102" i="4"/>
  <c r="T3101" i="4"/>
  <c r="R3101" i="4"/>
  <c r="N3101" i="4"/>
  <c r="M3101" i="4"/>
  <c r="L3101" i="4"/>
  <c r="T3100" i="4"/>
  <c r="R3100" i="4"/>
  <c r="N3100" i="4"/>
  <c r="M3100" i="4"/>
  <c r="L3100" i="4"/>
  <c r="T3099" i="4"/>
  <c r="R3099" i="4"/>
  <c r="N3099" i="4"/>
  <c r="M3099" i="4"/>
  <c r="L3099" i="4"/>
  <c r="T3098" i="4"/>
  <c r="R3098" i="4"/>
  <c r="N3098" i="4"/>
  <c r="M3098" i="4"/>
  <c r="L3098" i="4"/>
  <c r="T3097" i="4"/>
  <c r="R3097" i="4"/>
  <c r="N3097" i="4"/>
  <c r="M3097" i="4"/>
  <c r="L3097" i="4"/>
  <c r="T3096" i="4"/>
  <c r="R3096" i="4"/>
  <c r="N3096" i="4"/>
  <c r="M3096" i="4"/>
  <c r="L3096" i="4"/>
  <c r="T3095" i="4"/>
  <c r="R3095" i="4"/>
  <c r="N3095" i="4"/>
  <c r="M3095" i="4"/>
  <c r="L3095" i="4"/>
  <c r="T3094" i="4"/>
  <c r="R3094" i="4"/>
  <c r="N3094" i="4"/>
  <c r="M3094" i="4"/>
  <c r="L3094" i="4"/>
  <c r="T3093" i="4"/>
  <c r="R3093" i="4"/>
  <c r="M3093" i="4"/>
  <c r="L3093" i="4"/>
  <c r="T3092" i="4"/>
  <c r="R3092" i="4"/>
  <c r="N3092" i="4"/>
  <c r="M3092" i="4"/>
  <c r="L3092" i="4"/>
  <c r="T3091" i="4"/>
  <c r="R3091" i="4"/>
  <c r="N3091" i="4"/>
  <c r="M3091" i="4"/>
  <c r="L3091" i="4"/>
  <c r="T3090" i="4"/>
  <c r="R3090" i="4"/>
  <c r="N3090" i="4"/>
  <c r="M3090" i="4"/>
  <c r="L3090" i="4"/>
  <c r="T3089" i="4"/>
  <c r="R3089" i="4"/>
  <c r="N3089" i="4"/>
  <c r="M3089" i="4"/>
  <c r="L3089" i="4"/>
  <c r="T3088" i="4"/>
  <c r="R3088" i="4"/>
  <c r="N3088" i="4"/>
  <c r="M3088" i="4"/>
  <c r="L3088" i="4"/>
  <c r="T3087" i="4"/>
  <c r="R3087" i="4"/>
  <c r="M3087" i="4"/>
  <c r="L3087" i="4"/>
  <c r="T3086" i="4"/>
  <c r="R3086" i="4"/>
  <c r="N3086" i="4"/>
  <c r="M3086" i="4"/>
  <c r="L3086" i="4"/>
  <c r="T3085" i="4"/>
  <c r="R3085" i="4"/>
  <c r="N3085" i="4"/>
  <c r="M3085" i="4"/>
  <c r="L3085" i="4"/>
  <c r="T3084" i="4"/>
  <c r="R3084" i="4"/>
  <c r="N3084" i="4"/>
  <c r="M3084" i="4"/>
  <c r="L3084" i="4"/>
  <c r="T3083" i="4"/>
  <c r="R3083" i="4"/>
  <c r="N3083" i="4"/>
  <c r="M3083" i="4"/>
  <c r="L3083" i="4"/>
  <c r="T3082" i="4"/>
  <c r="R3082" i="4"/>
  <c r="N3082" i="4"/>
  <c r="M3082" i="4"/>
  <c r="L3082" i="4"/>
  <c r="T3081" i="4"/>
  <c r="R3081" i="4"/>
  <c r="N3081" i="4"/>
  <c r="M3081" i="4"/>
  <c r="L3081" i="4"/>
  <c r="T3080" i="4"/>
  <c r="R3080" i="4"/>
  <c r="N3080" i="4"/>
  <c r="M3080" i="4"/>
  <c r="L3080" i="4"/>
  <c r="T3079" i="4"/>
  <c r="R3079" i="4"/>
  <c r="N3079" i="4"/>
  <c r="M3079" i="4"/>
  <c r="L3079" i="4"/>
  <c r="T3078" i="4"/>
  <c r="R3078" i="4"/>
  <c r="N3078" i="4"/>
  <c r="M3078" i="4"/>
  <c r="L3078" i="4"/>
  <c r="T3077" i="4"/>
  <c r="R3077" i="4"/>
  <c r="N3077" i="4"/>
  <c r="M3077" i="4"/>
  <c r="L3077" i="4"/>
  <c r="T3076" i="4"/>
  <c r="R3076" i="4"/>
  <c r="N3076" i="4"/>
  <c r="M3076" i="4"/>
  <c r="L3076" i="4"/>
  <c r="T3075" i="4"/>
  <c r="R3075" i="4"/>
  <c r="N3075" i="4"/>
  <c r="M3075" i="4"/>
  <c r="L3075" i="4"/>
  <c r="T3074" i="4"/>
  <c r="R3074" i="4"/>
  <c r="N3074" i="4"/>
  <c r="M3074" i="4"/>
  <c r="L3074" i="4"/>
  <c r="T3073" i="4"/>
  <c r="R3073" i="4"/>
  <c r="N3073" i="4"/>
  <c r="M3073" i="4"/>
  <c r="L3073" i="4"/>
  <c r="T3072" i="4"/>
  <c r="R3072" i="4"/>
  <c r="N3072" i="4"/>
  <c r="M3072" i="4"/>
  <c r="L3072" i="4"/>
  <c r="T3071" i="4"/>
  <c r="R3071" i="4"/>
  <c r="N3071" i="4"/>
  <c r="M3071" i="4"/>
  <c r="L3071" i="4"/>
  <c r="T3070" i="4"/>
  <c r="R3070" i="4"/>
  <c r="N3070" i="4"/>
  <c r="M3070" i="4"/>
  <c r="L3070" i="4"/>
  <c r="T3069" i="4"/>
  <c r="R3069" i="4"/>
  <c r="N3069" i="4"/>
  <c r="M3069" i="4"/>
  <c r="L3069" i="4"/>
  <c r="T3068" i="4"/>
  <c r="R3068" i="4"/>
  <c r="N3068" i="4"/>
  <c r="M3068" i="4"/>
  <c r="L3068" i="4"/>
  <c r="T3067" i="4"/>
  <c r="R3067" i="4"/>
  <c r="N3067" i="4"/>
  <c r="M3067" i="4"/>
  <c r="L3067" i="4"/>
  <c r="T3066" i="4"/>
  <c r="R3066" i="4"/>
  <c r="N3066" i="4"/>
  <c r="M3066" i="4"/>
  <c r="L3066" i="4"/>
  <c r="T3065" i="4"/>
  <c r="R3065" i="4"/>
  <c r="N3065" i="4"/>
  <c r="M3065" i="4"/>
  <c r="L3065" i="4"/>
  <c r="T3064" i="4"/>
  <c r="R3064" i="4"/>
  <c r="N3064" i="4"/>
  <c r="M3064" i="4"/>
  <c r="L3064" i="4"/>
  <c r="T3063" i="4"/>
  <c r="R3063" i="4"/>
  <c r="N3063" i="4"/>
  <c r="M3063" i="4"/>
  <c r="L3063" i="4"/>
  <c r="T3062" i="4"/>
  <c r="R3062" i="4"/>
  <c r="N3062" i="4"/>
  <c r="M3062" i="4"/>
  <c r="L3062" i="4"/>
  <c r="T3061" i="4"/>
  <c r="R3061" i="4"/>
  <c r="N3061" i="4"/>
  <c r="M3061" i="4"/>
  <c r="L3061" i="4"/>
  <c r="T3060" i="4"/>
  <c r="R3060" i="4"/>
  <c r="N3060" i="4"/>
  <c r="M3060" i="4"/>
  <c r="L3060" i="4"/>
  <c r="T3059" i="4"/>
  <c r="R3059" i="4"/>
  <c r="N3059" i="4"/>
  <c r="M3059" i="4"/>
  <c r="L3059" i="4"/>
  <c r="T3058" i="4"/>
  <c r="R3058" i="4"/>
  <c r="N3058" i="4"/>
  <c r="M3058" i="4"/>
  <c r="L3058" i="4"/>
  <c r="T3057" i="4"/>
  <c r="R3057" i="4"/>
  <c r="N3057" i="4"/>
  <c r="M3057" i="4"/>
  <c r="L3057" i="4"/>
  <c r="T3056" i="4"/>
  <c r="R3056" i="4"/>
  <c r="N3056" i="4"/>
  <c r="M3056" i="4"/>
  <c r="L3056" i="4"/>
  <c r="T3055" i="4"/>
  <c r="R3055" i="4"/>
  <c r="N3055" i="4"/>
  <c r="M3055" i="4"/>
  <c r="L3055" i="4"/>
  <c r="T3054" i="4"/>
  <c r="R3054" i="4"/>
  <c r="N3054" i="4"/>
  <c r="M3054" i="4"/>
  <c r="L3054" i="4"/>
  <c r="T3053" i="4"/>
  <c r="R3053" i="4"/>
  <c r="N3053" i="4"/>
  <c r="M3053" i="4"/>
  <c r="L3053" i="4"/>
  <c r="T3052" i="4"/>
  <c r="R3052" i="4"/>
  <c r="N3052" i="4"/>
  <c r="M3052" i="4"/>
  <c r="L3052" i="4"/>
  <c r="T3051" i="4"/>
  <c r="R3051" i="4"/>
  <c r="N3051" i="4"/>
  <c r="M3051" i="4"/>
  <c r="L3051" i="4"/>
  <c r="T3050" i="4"/>
  <c r="R3050" i="4"/>
  <c r="N3050" i="4"/>
  <c r="M3050" i="4"/>
  <c r="L3050" i="4"/>
  <c r="T3049" i="4"/>
  <c r="R3049" i="4"/>
  <c r="N3049" i="4"/>
  <c r="M3049" i="4"/>
  <c r="L3049" i="4"/>
  <c r="T3048" i="4"/>
  <c r="R3048" i="4"/>
  <c r="N3048" i="4"/>
  <c r="M3048" i="4"/>
  <c r="L3048" i="4"/>
  <c r="T3047" i="4"/>
  <c r="R3047" i="4"/>
  <c r="N3047" i="4"/>
  <c r="M3047" i="4"/>
  <c r="L3047" i="4"/>
  <c r="T3046" i="4"/>
  <c r="R3046" i="4"/>
  <c r="N3046" i="4"/>
  <c r="M3046" i="4"/>
  <c r="L3046" i="4"/>
  <c r="T3045" i="4"/>
  <c r="R3045" i="4"/>
  <c r="N3045" i="4"/>
  <c r="M3045" i="4"/>
  <c r="L3045" i="4"/>
  <c r="T3044" i="4"/>
  <c r="R3044" i="4"/>
  <c r="N3044" i="4"/>
  <c r="M3044" i="4"/>
  <c r="L3044" i="4"/>
  <c r="T3043" i="4"/>
  <c r="R3043" i="4"/>
  <c r="N3043" i="4"/>
  <c r="M3043" i="4"/>
  <c r="L3043" i="4"/>
  <c r="T3042" i="4"/>
  <c r="R3042" i="4"/>
  <c r="N3042" i="4"/>
  <c r="M3042" i="4"/>
  <c r="L3042" i="4"/>
  <c r="T3041" i="4"/>
  <c r="R3041" i="4"/>
  <c r="N3041" i="4"/>
  <c r="M3041" i="4"/>
  <c r="L3041" i="4"/>
  <c r="T3040" i="4"/>
  <c r="R3040" i="4"/>
  <c r="N3040" i="4"/>
  <c r="M3040" i="4"/>
  <c r="L3040" i="4"/>
  <c r="T3039" i="4"/>
  <c r="R3039" i="4"/>
  <c r="N3039" i="4"/>
  <c r="M3039" i="4"/>
  <c r="L3039" i="4"/>
  <c r="T3038" i="4"/>
  <c r="R3038" i="4"/>
  <c r="N3038" i="4"/>
  <c r="M3038" i="4"/>
  <c r="L3038" i="4"/>
  <c r="T3037" i="4"/>
  <c r="R3037" i="4"/>
  <c r="N3037" i="4"/>
  <c r="M3037" i="4"/>
  <c r="L3037" i="4"/>
  <c r="T3036" i="4"/>
  <c r="R3036" i="4"/>
  <c r="N3036" i="4"/>
  <c r="M3036" i="4"/>
  <c r="L3036" i="4"/>
  <c r="T3035" i="4"/>
  <c r="R3035" i="4"/>
  <c r="N3035" i="4"/>
  <c r="M3035" i="4"/>
  <c r="L3035" i="4"/>
  <c r="T3034" i="4"/>
  <c r="R3034" i="4"/>
  <c r="N3034" i="4"/>
  <c r="M3034" i="4"/>
  <c r="L3034" i="4"/>
  <c r="T3033" i="4"/>
  <c r="R3033" i="4"/>
  <c r="N3033" i="4"/>
  <c r="M3033" i="4"/>
  <c r="L3033" i="4"/>
  <c r="T3032" i="4"/>
  <c r="R3032" i="4"/>
  <c r="N3032" i="4"/>
  <c r="M3032" i="4"/>
  <c r="L3032" i="4"/>
  <c r="T3031" i="4"/>
  <c r="R3031" i="4"/>
  <c r="N3031" i="4"/>
  <c r="M3031" i="4"/>
  <c r="L3031" i="4"/>
  <c r="T3030" i="4"/>
  <c r="R3030" i="4"/>
  <c r="N3030" i="4"/>
  <c r="M3030" i="4"/>
  <c r="L3030" i="4"/>
  <c r="T3029" i="4"/>
  <c r="R3029" i="4"/>
  <c r="N3029" i="4"/>
  <c r="M3029" i="4"/>
  <c r="L3029" i="4"/>
  <c r="T3028" i="4"/>
  <c r="R3028" i="4"/>
  <c r="N3028" i="4"/>
  <c r="M3028" i="4"/>
  <c r="L3028" i="4"/>
  <c r="T3027" i="4"/>
  <c r="R3027" i="4"/>
  <c r="N3027" i="4"/>
  <c r="M3027" i="4"/>
  <c r="L3027" i="4"/>
  <c r="T3026" i="4"/>
  <c r="R3026" i="4"/>
  <c r="N3026" i="4"/>
  <c r="M3026" i="4"/>
  <c r="L3026" i="4"/>
  <c r="T3025" i="4"/>
  <c r="R3025" i="4"/>
  <c r="N3025" i="4"/>
  <c r="M3025" i="4"/>
  <c r="L3025" i="4"/>
  <c r="T3024" i="4"/>
  <c r="R3024" i="4"/>
  <c r="M3024" i="4"/>
  <c r="L3024" i="4"/>
  <c r="T3023" i="4"/>
  <c r="R3023" i="4"/>
  <c r="N3023" i="4"/>
  <c r="M3023" i="4"/>
  <c r="L3023" i="4"/>
  <c r="T3022" i="4"/>
  <c r="R3022" i="4"/>
  <c r="N3022" i="4"/>
  <c r="M3022" i="4"/>
  <c r="L3022" i="4"/>
  <c r="T3021" i="4"/>
  <c r="R3021" i="4"/>
  <c r="N3021" i="4"/>
  <c r="M3021" i="4"/>
  <c r="L3021" i="4"/>
  <c r="T3020" i="4"/>
  <c r="R3020" i="4"/>
  <c r="N3020" i="4"/>
  <c r="M3020" i="4"/>
  <c r="L3020" i="4"/>
  <c r="T3019" i="4"/>
  <c r="R3019" i="4"/>
  <c r="N3019" i="4"/>
  <c r="M3019" i="4"/>
  <c r="L3019" i="4"/>
  <c r="T3018" i="4"/>
  <c r="R3018" i="4"/>
  <c r="N3018" i="4"/>
  <c r="M3018" i="4"/>
  <c r="L3018" i="4"/>
  <c r="T3017" i="4"/>
  <c r="R3017" i="4"/>
  <c r="N3017" i="4"/>
  <c r="M3017" i="4"/>
  <c r="L3017" i="4"/>
  <c r="T3016" i="4"/>
  <c r="R3016" i="4"/>
  <c r="M3016" i="4"/>
  <c r="L3016" i="4"/>
  <c r="Y3015" i="4"/>
  <c r="X3015" i="4"/>
  <c r="T3015" i="4"/>
  <c r="R3015" i="4"/>
  <c r="M3015" i="4"/>
  <c r="L3015" i="4"/>
  <c r="T3014" i="4"/>
  <c r="R3014" i="4"/>
  <c r="N3014" i="4"/>
  <c r="M3014" i="4"/>
  <c r="L3014" i="4"/>
  <c r="T3013" i="4"/>
  <c r="R3013" i="4"/>
  <c r="N3013" i="4"/>
  <c r="M3013" i="4"/>
  <c r="L3013" i="4"/>
  <c r="T3012" i="4"/>
  <c r="R3012" i="4"/>
  <c r="N3012" i="4"/>
  <c r="M3012" i="4"/>
  <c r="L3012" i="4"/>
  <c r="T3011" i="4"/>
  <c r="R3011" i="4"/>
  <c r="N3011" i="4"/>
  <c r="M3011" i="4"/>
  <c r="L3011" i="4"/>
  <c r="T3010" i="4"/>
  <c r="R3010" i="4"/>
  <c r="N3010" i="4"/>
  <c r="M3010" i="4"/>
  <c r="L3010" i="4"/>
  <c r="T3009" i="4"/>
  <c r="R3009" i="4"/>
  <c r="N3009" i="4"/>
  <c r="M3009" i="4"/>
  <c r="L3009" i="4"/>
  <c r="T3008" i="4"/>
  <c r="R3008" i="4"/>
  <c r="N3008" i="4"/>
  <c r="M3008" i="4"/>
  <c r="L3008" i="4"/>
  <c r="T3007" i="4"/>
  <c r="R3007" i="4"/>
  <c r="N3007" i="4"/>
  <c r="M3007" i="4"/>
  <c r="L3007" i="4"/>
  <c r="T3006" i="4"/>
  <c r="R3006" i="4"/>
  <c r="N3006" i="4"/>
  <c r="M3006" i="4"/>
  <c r="L3006" i="4"/>
  <c r="T3005" i="4"/>
  <c r="R3005" i="4"/>
  <c r="N3005" i="4"/>
  <c r="M3005" i="4"/>
  <c r="L3005" i="4"/>
  <c r="T3004" i="4"/>
  <c r="R3004" i="4"/>
  <c r="N3004" i="4"/>
  <c r="M3004" i="4"/>
  <c r="L3004" i="4"/>
  <c r="Y3003" i="4"/>
  <c r="X3003" i="4"/>
  <c r="T3003" i="4"/>
  <c r="R3003" i="4"/>
  <c r="M3003" i="4"/>
  <c r="L3003" i="4"/>
  <c r="T3002" i="4"/>
  <c r="R3002" i="4"/>
  <c r="N3002" i="4"/>
  <c r="M3002" i="4"/>
  <c r="L3002" i="4"/>
  <c r="T3001" i="4"/>
  <c r="R3001" i="4"/>
  <c r="N3001" i="4"/>
  <c r="M3001" i="4"/>
  <c r="L3001" i="4"/>
  <c r="T3000" i="4"/>
  <c r="R3000" i="4"/>
  <c r="N3000" i="4"/>
  <c r="M3000" i="4"/>
  <c r="L3000" i="4"/>
  <c r="T2999" i="4"/>
  <c r="R2999" i="4"/>
  <c r="N2999" i="4"/>
  <c r="M2999" i="4"/>
  <c r="L2999" i="4"/>
  <c r="T2998" i="4"/>
  <c r="R2998" i="4"/>
  <c r="N2998" i="4"/>
  <c r="M2998" i="4"/>
  <c r="L2998" i="4"/>
  <c r="T2997" i="4"/>
  <c r="R2997" i="4"/>
  <c r="N2997" i="4"/>
  <c r="M2997" i="4"/>
  <c r="L2997" i="4"/>
  <c r="T2996" i="4"/>
  <c r="R2996" i="4"/>
  <c r="N2996" i="4"/>
  <c r="M2996" i="4"/>
  <c r="L2996" i="4"/>
  <c r="T2995" i="4"/>
  <c r="R2995" i="4"/>
  <c r="N2995" i="4"/>
  <c r="M2995" i="4"/>
  <c r="L2995" i="4"/>
  <c r="T2994" i="4"/>
  <c r="R2994" i="4"/>
  <c r="N2994" i="4"/>
  <c r="M2994" i="4"/>
  <c r="L2994" i="4"/>
  <c r="T2993" i="4"/>
  <c r="R2993" i="4"/>
  <c r="N2993" i="4"/>
  <c r="M2993" i="4"/>
  <c r="L2993" i="4"/>
  <c r="T2992" i="4"/>
  <c r="R2992" i="4"/>
  <c r="N2992" i="4"/>
  <c r="M2992" i="4"/>
  <c r="L2992" i="4"/>
  <c r="T2991" i="4"/>
  <c r="R2991" i="4"/>
  <c r="N2991" i="4"/>
  <c r="M2991" i="4"/>
  <c r="L2991" i="4"/>
  <c r="T2990" i="4"/>
  <c r="R2990" i="4"/>
  <c r="N2990" i="4"/>
  <c r="M2990" i="4"/>
  <c r="L2990" i="4"/>
  <c r="T2989" i="4"/>
  <c r="R2989" i="4"/>
  <c r="N2989" i="4"/>
  <c r="M2989" i="4"/>
  <c r="L2989" i="4"/>
  <c r="T2988" i="4"/>
  <c r="R2988" i="4"/>
  <c r="N2988" i="4"/>
  <c r="M2988" i="4"/>
  <c r="L2988" i="4"/>
  <c r="T2987" i="4"/>
  <c r="R2987" i="4"/>
  <c r="N2987" i="4"/>
  <c r="M2987" i="4"/>
  <c r="L2987" i="4"/>
  <c r="T2986" i="4"/>
  <c r="R2986" i="4"/>
  <c r="N2986" i="4"/>
  <c r="M2986" i="4"/>
  <c r="L2986" i="4"/>
  <c r="T2985" i="4"/>
  <c r="R2985" i="4"/>
  <c r="N2985" i="4"/>
  <c r="M2985" i="4"/>
  <c r="L2985" i="4"/>
  <c r="T2984" i="4"/>
  <c r="R2984" i="4"/>
  <c r="N2984" i="4"/>
  <c r="M2984" i="4"/>
  <c r="L2984" i="4"/>
  <c r="T2983" i="4"/>
  <c r="R2983" i="4"/>
  <c r="N2983" i="4"/>
  <c r="M2983" i="4"/>
  <c r="L2983" i="4"/>
  <c r="T2982" i="4"/>
  <c r="R2982" i="4"/>
  <c r="N2982" i="4"/>
  <c r="M2982" i="4"/>
  <c r="L2982" i="4"/>
  <c r="T2981" i="4"/>
  <c r="R2981" i="4"/>
  <c r="N2981" i="4"/>
  <c r="M2981" i="4"/>
  <c r="L2981" i="4"/>
  <c r="T2980" i="4"/>
  <c r="R2980" i="4"/>
  <c r="N2980" i="4"/>
  <c r="M2980" i="4"/>
  <c r="L2980" i="4"/>
  <c r="T2979" i="4"/>
  <c r="R2979" i="4"/>
  <c r="N2979" i="4"/>
  <c r="M2979" i="4"/>
  <c r="L2979" i="4"/>
  <c r="T2978" i="4"/>
  <c r="R2978" i="4"/>
  <c r="N2978" i="4"/>
  <c r="M2978" i="4"/>
  <c r="L2978" i="4"/>
  <c r="T2977" i="4"/>
  <c r="R2977" i="4"/>
  <c r="N2977" i="4"/>
  <c r="M2977" i="4"/>
  <c r="L2977" i="4"/>
  <c r="T2976" i="4"/>
  <c r="R2976" i="4"/>
  <c r="N2976" i="4"/>
  <c r="M2976" i="4"/>
  <c r="L2976" i="4"/>
  <c r="T2975" i="4"/>
  <c r="R2975" i="4"/>
  <c r="N2975" i="4"/>
  <c r="M2975" i="4"/>
  <c r="L2975" i="4"/>
  <c r="T2974" i="4"/>
  <c r="R2974" i="4"/>
  <c r="M2974" i="4"/>
  <c r="L2974" i="4"/>
  <c r="T2973" i="4"/>
  <c r="R2973" i="4"/>
  <c r="M2973" i="4"/>
  <c r="L2973" i="4"/>
  <c r="T2972" i="4"/>
  <c r="R2972" i="4"/>
  <c r="N2972" i="4"/>
  <c r="M2972" i="4"/>
  <c r="L2972" i="4"/>
  <c r="T2971" i="4"/>
  <c r="R2971" i="4"/>
  <c r="N2971" i="4"/>
  <c r="M2971" i="4"/>
  <c r="L2971" i="4"/>
  <c r="T2970" i="4"/>
  <c r="R2970" i="4"/>
  <c r="M2970" i="4"/>
  <c r="L2970" i="4"/>
  <c r="T2969" i="4"/>
  <c r="R2969" i="4"/>
  <c r="N2969" i="4"/>
  <c r="M2969" i="4"/>
  <c r="L2969" i="4"/>
  <c r="T2968" i="4"/>
  <c r="R2968" i="4"/>
  <c r="N2968" i="4"/>
  <c r="M2968" i="4"/>
  <c r="L2968" i="4"/>
  <c r="T2967" i="4"/>
  <c r="R2967" i="4"/>
  <c r="N2967" i="4"/>
  <c r="M2967" i="4"/>
  <c r="L2967" i="4"/>
  <c r="T2966" i="4"/>
  <c r="R2966" i="4"/>
  <c r="N2966" i="4"/>
  <c r="M2966" i="4"/>
  <c r="L2966" i="4"/>
  <c r="T2965" i="4"/>
  <c r="R2965" i="4"/>
  <c r="N2965" i="4"/>
  <c r="M2965" i="4"/>
  <c r="L2965" i="4"/>
  <c r="T2964" i="4"/>
  <c r="R2964" i="4"/>
  <c r="N2964" i="4"/>
  <c r="M2964" i="4"/>
  <c r="L2964" i="4"/>
  <c r="T2963" i="4"/>
  <c r="R2963" i="4"/>
  <c r="N2963" i="4"/>
  <c r="M2963" i="4"/>
  <c r="L2963" i="4"/>
  <c r="T2962" i="4"/>
  <c r="R2962" i="4"/>
  <c r="N2962" i="4"/>
  <c r="M2962" i="4"/>
  <c r="L2962" i="4"/>
  <c r="T2961" i="4"/>
  <c r="R2961" i="4"/>
  <c r="N2961" i="4"/>
  <c r="M2961" i="4"/>
  <c r="L2961" i="4"/>
  <c r="T2960" i="4"/>
  <c r="R2960" i="4"/>
  <c r="N2960" i="4"/>
  <c r="M2960" i="4"/>
  <c r="L2960" i="4"/>
  <c r="T2959" i="4"/>
  <c r="R2959" i="4"/>
  <c r="N2959" i="4"/>
  <c r="M2959" i="4"/>
  <c r="L2959" i="4"/>
  <c r="T2958" i="4"/>
  <c r="R2958" i="4"/>
  <c r="N2958" i="4"/>
  <c r="M2958" i="4"/>
  <c r="L2958" i="4"/>
  <c r="T2957" i="4"/>
  <c r="R2957" i="4"/>
  <c r="M2957" i="4"/>
  <c r="L2957" i="4"/>
  <c r="T2956" i="4"/>
  <c r="R2956" i="4"/>
  <c r="N2956" i="4"/>
  <c r="M2956" i="4"/>
  <c r="L2956" i="4"/>
  <c r="T2955" i="4"/>
  <c r="R2955" i="4"/>
  <c r="N2955" i="4"/>
  <c r="M2955" i="4"/>
  <c r="L2955" i="4"/>
  <c r="T2954" i="4"/>
  <c r="R2954" i="4"/>
  <c r="N2954" i="4"/>
  <c r="M2954" i="4"/>
  <c r="L2954" i="4"/>
  <c r="T2953" i="4"/>
  <c r="R2953" i="4"/>
  <c r="N2953" i="4"/>
  <c r="M2953" i="4"/>
  <c r="L2953" i="4"/>
  <c r="T2952" i="4"/>
  <c r="R2952" i="4"/>
  <c r="N2952" i="4"/>
  <c r="M2952" i="4"/>
  <c r="L2952" i="4"/>
  <c r="T2951" i="4"/>
  <c r="R2951" i="4"/>
  <c r="N2951" i="4"/>
  <c r="M2951" i="4"/>
  <c r="L2951" i="4"/>
  <c r="T2950" i="4"/>
  <c r="R2950" i="4"/>
  <c r="N2950" i="4"/>
  <c r="M2950" i="4"/>
  <c r="L2950" i="4"/>
  <c r="T2949" i="4"/>
  <c r="R2949" i="4"/>
  <c r="N2949" i="4"/>
  <c r="M2949" i="4"/>
  <c r="L2949" i="4"/>
  <c r="T2948" i="4"/>
  <c r="R2948" i="4"/>
  <c r="N2948" i="4"/>
  <c r="M2948" i="4"/>
  <c r="L2948" i="4"/>
  <c r="T2947" i="4"/>
  <c r="R2947" i="4"/>
  <c r="N2947" i="4"/>
  <c r="M2947" i="4"/>
  <c r="L2947" i="4"/>
  <c r="T2946" i="4"/>
  <c r="R2946" i="4"/>
  <c r="N2946" i="4"/>
  <c r="M2946" i="4"/>
  <c r="L2946" i="4"/>
  <c r="T2945" i="4"/>
  <c r="R2945" i="4"/>
  <c r="N2945" i="4"/>
  <c r="M2945" i="4"/>
  <c r="L2945" i="4"/>
  <c r="T2944" i="4"/>
  <c r="R2944" i="4"/>
  <c r="N2944" i="4"/>
  <c r="M2944" i="4"/>
  <c r="L2944" i="4"/>
  <c r="T2943" i="4"/>
  <c r="R2943" i="4"/>
  <c r="N2943" i="4"/>
  <c r="M2943" i="4"/>
  <c r="L2943" i="4"/>
  <c r="T2942" i="4"/>
  <c r="R2942" i="4"/>
  <c r="N2942" i="4"/>
  <c r="M2942" i="4"/>
  <c r="L2942" i="4"/>
  <c r="T2941" i="4"/>
  <c r="R2941" i="4"/>
  <c r="N2941" i="4"/>
  <c r="M2941" i="4"/>
  <c r="L2941" i="4"/>
  <c r="T2940" i="4"/>
  <c r="R2940" i="4"/>
  <c r="N2940" i="4"/>
  <c r="M2940" i="4"/>
  <c r="L2940" i="4"/>
  <c r="T2939" i="4"/>
  <c r="R2939" i="4"/>
  <c r="N2939" i="4"/>
  <c r="M2939" i="4"/>
  <c r="L2939" i="4"/>
  <c r="T2938" i="4"/>
  <c r="R2938" i="4"/>
  <c r="N2938" i="4"/>
  <c r="M2938" i="4"/>
  <c r="L2938" i="4"/>
  <c r="T2937" i="4"/>
  <c r="R2937" i="4"/>
  <c r="N2937" i="4"/>
  <c r="M2937" i="4"/>
  <c r="L2937" i="4"/>
  <c r="T2936" i="4"/>
  <c r="R2936" i="4"/>
  <c r="N2936" i="4"/>
  <c r="M2936" i="4"/>
  <c r="L2936" i="4"/>
  <c r="T2935" i="4"/>
  <c r="R2935" i="4"/>
  <c r="N2935" i="4"/>
  <c r="M2935" i="4"/>
  <c r="L2935" i="4"/>
  <c r="T2934" i="4"/>
  <c r="R2934" i="4"/>
  <c r="N2934" i="4"/>
  <c r="M2934" i="4"/>
  <c r="L2934" i="4"/>
  <c r="T2933" i="4"/>
  <c r="R2933" i="4"/>
  <c r="N2933" i="4"/>
  <c r="M2933" i="4"/>
  <c r="L2933" i="4"/>
  <c r="T2932" i="4"/>
  <c r="R2932" i="4"/>
  <c r="N2932" i="4"/>
  <c r="M2932" i="4"/>
  <c r="L2932" i="4"/>
  <c r="T2931" i="4"/>
  <c r="R2931" i="4"/>
  <c r="N2931" i="4"/>
  <c r="M2931" i="4"/>
  <c r="L2931" i="4"/>
  <c r="T2930" i="4"/>
  <c r="R2930" i="4"/>
  <c r="N2930" i="4"/>
  <c r="M2930" i="4"/>
  <c r="L2930" i="4"/>
  <c r="T2929" i="4"/>
  <c r="R2929" i="4"/>
  <c r="N2929" i="4"/>
  <c r="M2929" i="4"/>
  <c r="L2929" i="4"/>
  <c r="T2928" i="4"/>
  <c r="R2928" i="4"/>
  <c r="N2928" i="4"/>
  <c r="M2928" i="4"/>
  <c r="L2928" i="4"/>
  <c r="T2927" i="4"/>
  <c r="R2927" i="4"/>
  <c r="N2927" i="4"/>
  <c r="M2927" i="4"/>
  <c r="L2927" i="4"/>
  <c r="T2926" i="4"/>
  <c r="R2926" i="4"/>
  <c r="N2926" i="4"/>
  <c r="M2926" i="4"/>
  <c r="L2926" i="4"/>
  <c r="T2925" i="4"/>
  <c r="R2925" i="4"/>
  <c r="N2925" i="4"/>
  <c r="M2925" i="4"/>
  <c r="L2925" i="4"/>
  <c r="T2924" i="4"/>
  <c r="R2924" i="4"/>
  <c r="N2924" i="4"/>
  <c r="M2924" i="4"/>
  <c r="L2924" i="4"/>
  <c r="T2923" i="4"/>
  <c r="R2923" i="4"/>
  <c r="N2923" i="4"/>
  <c r="M2923" i="4"/>
  <c r="L2923" i="4"/>
  <c r="T2922" i="4"/>
  <c r="R2922" i="4"/>
  <c r="N2922" i="4"/>
  <c r="M2922" i="4"/>
  <c r="L2922" i="4"/>
  <c r="T2921" i="4"/>
  <c r="R2921" i="4"/>
  <c r="N2921" i="4"/>
  <c r="M2921" i="4"/>
  <c r="L2921" i="4"/>
  <c r="T2920" i="4"/>
  <c r="R2920" i="4"/>
  <c r="N2920" i="4"/>
  <c r="M2920" i="4"/>
  <c r="L2920" i="4"/>
  <c r="T2919" i="4"/>
  <c r="R2919" i="4"/>
  <c r="N2919" i="4"/>
  <c r="M2919" i="4"/>
  <c r="L2919" i="4"/>
  <c r="T2918" i="4"/>
  <c r="R2918" i="4"/>
  <c r="N2918" i="4"/>
  <c r="M2918" i="4"/>
  <c r="L2918" i="4"/>
  <c r="T2917" i="4"/>
  <c r="R2917" i="4"/>
  <c r="N2917" i="4"/>
  <c r="M2917" i="4"/>
  <c r="L2917" i="4"/>
  <c r="T2916" i="4"/>
  <c r="R2916" i="4"/>
  <c r="N2916" i="4"/>
  <c r="M2916" i="4"/>
  <c r="L2916" i="4"/>
  <c r="T2915" i="4"/>
  <c r="R2915" i="4"/>
  <c r="N2915" i="4"/>
  <c r="M2915" i="4"/>
  <c r="L2915" i="4"/>
  <c r="T2914" i="4"/>
  <c r="R2914" i="4"/>
  <c r="N2914" i="4"/>
  <c r="M2914" i="4"/>
  <c r="L2914" i="4"/>
  <c r="T2913" i="4"/>
  <c r="R2913" i="4"/>
  <c r="N2913" i="4"/>
  <c r="M2913" i="4"/>
  <c r="L2913" i="4"/>
  <c r="T2912" i="4"/>
  <c r="R2912" i="4"/>
  <c r="N2912" i="4"/>
  <c r="M2912" i="4"/>
  <c r="L2912" i="4"/>
  <c r="T2911" i="4"/>
  <c r="R2911" i="4"/>
  <c r="N2911" i="4"/>
  <c r="M2911" i="4"/>
  <c r="L2911" i="4"/>
  <c r="T2910" i="4"/>
  <c r="R2910" i="4"/>
  <c r="N2910" i="4"/>
  <c r="M2910" i="4"/>
  <c r="L2910" i="4"/>
  <c r="T2909" i="4"/>
  <c r="R2909" i="4"/>
  <c r="N2909" i="4"/>
  <c r="M2909" i="4"/>
  <c r="L2909" i="4"/>
  <c r="T2908" i="4"/>
  <c r="R2908" i="4"/>
  <c r="N2908" i="4"/>
  <c r="M2908" i="4"/>
  <c r="L2908" i="4"/>
  <c r="T2907" i="4"/>
  <c r="R2907" i="4"/>
  <c r="N2907" i="4"/>
  <c r="M2907" i="4"/>
  <c r="L2907" i="4"/>
  <c r="T2906" i="4"/>
  <c r="R2906" i="4"/>
  <c r="N2906" i="4"/>
  <c r="M2906" i="4"/>
  <c r="L2906" i="4"/>
  <c r="T2905" i="4"/>
  <c r="R2905" i="4"/>
  <c r="M2905" i="4"/>
  <c r="L2905" i="4"/>
  <c r="T2904" i="4"/>
  <c r="R2904" i="4"/>
  <c r="N2904" i="4"/>
  <c r="M2904" i="4"/>
  <c r="L2904" i="4"/>
  <c r="T2903" i="4"/>
  <c r="R2903" i="4"/>
  <c r="N2903" i="4"/>
  <c r="M2903" i="4"/>
  <c r="L2903" i="4"/>
  <c r="T2902" i="4"/>
  <c r="R2902" i="4"/>
  <c r="N2902" i="4"/>
  <c r="M2902" i="4"/>
  <c r="L2902" i="4"/>
  <c r="T2901" i="4"/>
  <c r="R2901" i="4"/>
  <c r="N2901" i="4"/>
  <c r="M2901" i="4"/>
  <c r="L2901" i="4"/>
  <c r="T2900" i="4"/>
  <c r="R2900" i="4"/>
  <c r="N2900" i="4"/>
  <c r="M2900" i="4"/>
  <c r="L2900" i="4"/>
  <c r="T2899" i="4"/>
  <c r="R2899" i="4"/>
  <c r="M2899" i="4"/>
  <c r="L2899" i="4"/>
  <c r="T2898" i="4"/>
  <c r="R2898" i="4"/>
  <c r="N2898" i="4"/>
  <c r="M2898" i="4"/>
  <c r="L2898" i="4"/>
  <c r="T2897" i="4"/>
  <c r="R2897" i="4"/>
  <c r="N2897" i="4"/>
  <c r="M2897" i="4"/>
  <c r="L2897" i="4"/>
  <c r="T2896" i="4"/>
  <c r="R2896" i="4"/>
  <c r="N2896" i="4"/>
  <c r="M2896" i="4"/>
  <c r="L2896" i="4"/>
  <c r="T2895" i="4"/>
  <c r="R2895" i="4"/>
  <c r="N2895" i="4"/>
  <c r="M2895" i="4"/>
  <c r="L2895" i="4"/>
  <c r="T2894" i="4"/>
  <c r="R2894" i="4"/>
  <c r="N2894" i="4"/>
  <c r="M2894" i="4"/>
  <c r="L2894" i="4"/>
  <c r="T2893" i="4"/>
  <c r="R2893" i="4"/>
  <c r="N2893" i="4"/>
  <c r="M2893" i="4"/>
  <c r="L2893" i="4"/>
  <c r="T2892" i="4"/>
  <c r="R2892" i="4"/>
  <c r="N2892" i="4"/>
  <c r="M2892" i="4"/>
  <c r="L2892" i="4"/>
  <c r="T2891" i="4"/>
  <c r="R2891" i="4"/>
  <c r="N2891" i="4"/>
  <c r="M2891" i="4"/>
  <c r="L2891" i="4"/>
  <c r="T2890" i="4"/>
  <c r="R2890" i="4"/>
  <c r="N2890" i="4"/>
  <c r="M2890" i="4"/>
  <c r="L2890" i="4"/>
  <c r="T2889" i="4"/>
  <c r="R2889" i="4"/>
  <c r="N2889" i="4"/>
  <c r="M2889" i="4"/>
  <c r="L2889" i="4"/>
  <c r="T2888" i="4"/>
  <c r="R2888" i="4"/>
  <c r="N2888" i="4"/>
  <c r="M2888" i="4"/>
  <c r="L2888" i="4"/>
  <c r="T2887" i="4"/>
  <c r="R2887" i="4"/>
  <c r="N2887" i="4"/>
  <c r="M2887" i="4"/>
  <c r="L2887" i="4"/>
  <c r="T2886" i="4"/>
  <c r="R2886" i="4"/>
  <c r="N2886" i="4"/>
  <c r="M2886" i="4"/>
  <c r="L2886" i="4"/>
  <c r="T2885" i="4"/>
  <c r="R2885" i="4"/>
  <c r="M2885" i="4"/>
  <c r="L2885" i="4"/>
  <c r="T2884" i="4"/>
  <c r="R2884" i="4"/>
  <c r="N2884" i="4"/>
  <c r="M2884" i="4"/>
  <c r="L2884" i="4"/>
  <c r="T2883" i="4"/>
  <c r="R2883" i="4"/>
  <c r="N2883" i="4"/>
  <c r="M2883" i="4"/>
  <c r="L2883" i="4"/>
  <c r="T2882" i="4"/>
  <c r="R2882" i="4"/>
  <c r="N2882" i="4"/>
  <c r="M2882" i="4"/>
  <c r="L2882" i="4"/>
  <c r="Y2881" i="4"/>
  <c r="X2881" i="4"/>
  <c r="T2881" i="4"/>
  <c r="R2881" i="4"/>
  <c r="M2881" i="4"/>
  <c r="L2881" i="4"/>
  <c r="T2880" i="4"/>
  <c r="R2880" i="4"/>
  <c r="N2880" i="4"/>
  <c r="M2880" i="4"/>
  <c r="L2880" i="4"/>
  <c r="T2879" i="4"/>
  <c r="R2879" i="4"/>
  <c r="N2879" i="4"/>
  <c r="M2879" i="4"/>
  <c r="L2879" i="4"/>
  <c r="T2878" i="4"/>
  <c r="R2878" i="4"/>
  <c r="N2878" i="4"/>
  <c r="M2878" i="4"/>
  <c r="L2878" i="4"/>
  <c r="T2877" i="4"/>
  <c r="R2877" i="4"/>
  <c r="N2877" i="4"/>
  <c r="M2877" i="4"/>
  <c r="L2877" i="4"/>
  <c r="T2876" i="4"/>
  <c r="R2876" i="4"/>
  <c r="N2876" i="4"/>
  <c r="M2876" i="4"/>
  <c r="L2876" i="4"/>
  <c r="T2875" i="4"/>
  <c r="R2875" i="4"/>
  <c r="N2875" i="4"/>
  <c r="M2875" i="4"/>
  <c r="L2875" i="4"/>
  <c r="T2874" i="4"/>
  <c r="R2874" i="4"/>
  <c r="N2874" i="4"/>
  <c r="M2874" i="4"/>
  <c r="L2874" i="4"/>
  <c r="T2873" i="4"/>
  <c r="R2873" i="4"/>
  <c r="N2873" i="4"/>
  <c r="M2873" i="4"/>
  <c r="L2873" i="4"/>
  <c r="T2872" i="4"/>
  <c r="R2872" i="4"/>
  <c r="M2872" i="4"/>
  <c r="L2872" i="4"/>
  <c r="T2871" i="4"/>
  <c r="R2871" i="4"/>
  <c r="N2871" i="4"/>
  <c r="M2871" i="4"/>
  <c r="L2871" i="4"/>
  <c r="T2870" i="4"/>
  <c r="R2870" i="4"/>
  <c r="N2870" i="4"/>
  <c r="M2870" i="4"/>
  <c r="L2870" i="4"/>
  <c r="T2869" i="4"/>
  <c r="R2869" i="4"/>
  <c r="N2869" i="4"/>
  <c r="M2869" i="4"/>
  <c r="L2869" i="4"/>
  <c r="T2868" i="4"/>
  <c r="R2868" i="4"/>
  <c r="N2868" i="4"/>
  <c r="M2868" i="4"/>
  <c r="L2868" i="4"/>
  <c r="T2867" i="4"/>
  <c r="R2867" i="4"/>
  <c r="N2867" i="4"/>
  <c r="M2867" i="4"/>
  <c r="L2867" i="4"/>
  <c r="T2866" i="4"/>
  <c r="R2866" i="4"/>
  <c r="N2866" i="4"/>
  <c r="M2866" i="4"/>
  <c r="L2866" i="4"/>
  <c r="T2865" i="4"/>
  <c r="R2865" i="4"/>
  <c r="N2865" i="4"/>
  <c r="M2865" i="4"/>
  <c r="L2865" i="4"/>
  <c r="Y2864" i="4"/>
  <c r="X2864" i="4"/>
  <c r="T2864" i="4"/>
  <c r="R2864" i="4"/>
  <c r="M2864" i="4"/>
  <c r="L2864" i="4"/>
  <c r="T2863" i="4"/>
  <c r="R2863" i="4"/>
  <c r="M2863" i="4"/>
  <c r="L2863" i="4"/>
  <c r="T2862" i="4"/>
  <c r="R2862" i="4"/>
  <c r="N2862" i="4"/>
  <c r="M2862" i="4"/>
  <c r="L2862" i="4"/>
  <c r="T2861" i="4"/>
  <c r="R2861" i="4"/>
  <c r="N2861" i="4"/>
  <c r="M2861" i="4"/>
  <c r="L2861" i="4"/>
  <c r="T2860" i="4"/>
  <c r="R2860" i="4"/>
  <c r="N2860" i="4"/>
  <c r="M2860" i="4"/>
  <c r="L2860" i="4"/>
  <c r="T2859" i="4"/>
  <c r="R2859" i="4"/>
  <c r="N2859" i="4"/>
  <c r="M2859" i="4"/>
  <c r="L2859" i="4"/>
  <c r="T2858" i="4"/>
  <c r="R2858" i="4"/>
  <c r="N2858" i="4"/>
  <c r="M2858" i="4"/>
  <c r="L2858" i="4"/>
  <c r="T2857" i="4"/>
  <c r="R2857" i="4"/>
  <c r="N2857" i="4"/>
  <c r="M2857" i="4"/>
  <c r="L2857" i="4"/>
  <c r="T2856" i="4"/>
  <c r="R2856" i="4"/>
  <c r="N2856" i="4"/>
  <c r="M2856" i="4"/>
  <c r="L2856" i="4"/>
  <c r="Y2855" i="4"/>
  <c r="X2855" i="4"/>
  <c r="T2855" i="4"/>
  <c r="R2855" i="4"/>
  <c r="M2855" i="4"/>
  <c r="L2855" i="4"/>
  <c r="T2854" i="4"/>
  <c r="R2854" i="4"/>
  <c r="N2854" i="4"/>
  <c r="M2854" i="4"/>
  <c r="L2854" i="4"/>
  <c r="T2853" i="4"/>
  <c r="R2853" i="4"/>
  <c r="N2853" i="4"/>
  <c r="M2853" i="4"/>
  <c r="L2853" i="4"/>
  <c r="T2852" i="4"/>
  <c r="R2852" i="4"/>
  <c r="M2852" i="4"/>
  <c r="L2852" i="4"/>
  <c r="T2851" i="4"/>
  <c r="R2851" i="4"/>
  <c r="N2851" i="4"/>
  <c r="M2851" i="4"/>
  <c r="L2851" i="4"/>
  <c r="T2850" i="4"/>
  <c r="R2850" i="4"/>
  <c r="N2850" i="4"/>
  <c r="M2850" i="4"/>
  <c r="L2850" i="4"/>
  <c r="T2849" i="4"/>
  <c r="R2849" i="4"/>
  <c r="N2849" i="4"/>
  <c r="M2849" i="4"/>
  <c r="L2849" i="4"/>
  <c r="T2848" i="4"/>
  <c r="R2848" i="4"/>
  <c r="N2848" i="4"/>
  <c r="M2848" i="4"/>
  <c r="L2848" i="4"/>
  <c r="T2847" i="4"/>
  <c r="R2847" i="4"/>
  <c r="M2847" i="4"/>
  <c r="L2847" i="4"/>
  <c r="T2846" i="4"/>
  <c r="R2846" i="4"/>
  <c r="N2846" i="4"/>
  <c r="M2846" i="4"/>
  <c r="L2846" i="4"/>
  <c r="T2845" i="4"/>
  <c r="R2845" i="4"/>
  <c r="N2845" i="4"/>
  <c r="M2845" i="4"/>
  <c r="L2845" i="4"/>
  <c r="T2844" i="4"/>
  <c r="R2844" i="4"/>
  <c r="N2844" i="4"/>
  <c r="M2844" i="4"/>
  <c r="L2844" i="4"/>
  <c r="T2843" i="4"/>
  <c r="R2843" i="4"/>
  <c r="N2843" i="4"/>
  <c r="M2843" i="4"/>
  <c r="L2843" i="4"/>
  <c r="T2842" i="4"/>
  <c r="R2842" i="4"/>
  <c r="N2842" i="4"/>
  <c r="M2842" i="4"/>
  <c r="L2842" i="4"/>
  <c r="T2841" i="4"/>
  <c r="R2841" i="4"/>
  <c r="N2841" i="4"/>
  <c r="M2841" i="4"/>
  <c r="L2841" i="4"/>
  <c r="T2840" i="4"/>
  <c r="R2840" i="4"/>
  <c r="N2840" i="4"/>
  <c r="M2840" i="4"/>
  <c r="L2840" i="4"/>
  <c r="T2839" i="4"/>
  <c r="R2839" i="4"/>
  <c r="N2839" i="4"/>
  <c r="M2839" i="4"/>
  <c r="L2839" i="4"/>
  <c r="Y2838" i="4"/>
  <c r="X2838" i="4"/>
  <c r="T2838" i="4"/>
  <c r="R2838" i="4"/>
  <c r="M2838" i="4"/>
  <c r="L2838" i="4"/>
  <c r="T2837" i="4"/>
  <c r="R2837" i="4"/>
  <c r="N2837" i="4"/>
  <c r="M2837" i="4"/>
  <c r="L2837" i="4"/>
  <c r="T2836" i="4"/>
  <c r="R2836" i="4"/>
  <c r="N2836" i="4"/>
  <c r="M2836" i="4"/>
  <c r="L2836" i="4"/>
  <c r="T2835" i="4"/>
  <c r="R2835" i="4"/>
  <c r="M2835" i="4"/>
  <c r="L2835" i="4"/>
  <c r="T2834" i="4"/>
  <c r="R2834" i="4"/>
  <c r="N2834" i="4"/>
  <c r="M2834" i="4"/>
  <c r="L2834" i="4"/>
  <c r="T2833" i="4"/>
  <c r="R2833" i="4"/>
  <c r="N2833" i="4"/>
  <c r="M2833" i="4"/>
  <c r="L2833" i="4"/>
  <c r="T2832" i="4"/>
  <c r="R2832" i="4"/>
  <c r="N2832" i="4"/>
  <c r="M2832" i="4"/>
  <c r="L2832" i="4"/>
  <c r="T2831" i="4"/>
  <c r="R2831" i="4"/>
  <c r="N2831" i="4"/>
  <c r="M2831" i="4"/>
  <c r="L2831" i="4"/>
  <c r="T2830" i="4"/>
  <c r="R2830" i="4"/>
  <c r="N2830" i="4"/>
  <c r="M2830" i="4"/>
  <c r="L2830" i="4"/>
  <c r="T2829" i="4"/>
  <c r="R2829" i="4"/>
  <c r="N2829" i="4"/>
  <c r="M2829" i="4"/>
  <c r="L2829" i="4"/>
  <c r="T2828" i="4"/>
  <c r="R2828" i="4"/>
  <c r="N2828" i="4"/>
  <c r="M2828" i="4"/>
  <c r="L2828" i="4"/>
  <c r="T2827" i="4"/>
  <c r="R2827" i="4"/>
  <c r="N2827" i="4"/>
  <c r="M2827" i="4"/>
  <c r="L2827" i="4"/>
  <c r="T2826" i="4"/>
  <c r="R2826" i="4"/>
  <c r="N2826" i="4"/>
  <c r="M2826" i="4"/>
  <c r="L2826" i="4"/>
  <c r="T2825" i="4"/>
  <c r="R2825" i="4"/>
  <c r="N2825" i="4"/>
  <c r="M2825" i="4"/>
  <c r="L2825" i="4"/>
  <c r="T2824" i="4"/>
  <c r="R2824" i="4"/>
  <c r="N2824" i="4"/>
  <c r="M2824" i="4"/>
  <c r="L2824" i="4"/>
  <c r="T2823" i="4"/>
  <c r="R2823" i="4"/>
  <c r="N2823" i="4"/>
  <c r="M2823" i="4"/>
  <c r="L2823" i="4"/>
  <c r="T2822" i="4"/>
  <c r="R2822" i="4"/>
  <c r="N2822" i="4"/>
  <c r="M2822" i="4"/>
  <c r="L2822" i="4"/>
  <c r="T2821" i="4"/>
  <c r="R2821" i="4"/>
  <c r="N2821" i="4"/>
  <c r="M2821" i="4"/>
  <c r="L2821" i="4"/>
  <c r="T2820" i="4"/>
  <c r="R2820" i="4"/>
  <c r="N2820" i="4"/>
  <c r="M2820" i="4"/>
  <c r="L2820" i="4"/>
  <c r="T2819" i="4"/>
  <c r="R2819" i="4"/>
  <c r="N2819" i="4"/>
  <c r="M2819" i="4"/>
  <c r="L2819" i="4"/>
  <c r="T2818" i="4"/>
  <c r="R2818" i="4"/>
  <c r="N2818" i="4"/>
  <c r="M2818" i="4"/>
  <c r="L2818" i="4"/>
  <c r="T2817" i="4"/>
  <c r="R2817" i="4"/>
  <c r="N2817" i="4"/>
  <c r="M2817" i="4"/>
  <c r="L2817" i="4"/>
  <c r="T2816" i="4"/>
  <c r="R2816" i="4"/>
  <c r="N2816" i="4"/>
  <c r="M2816" i="4"/>
  <c r="L2816" i="4"/>
  <c r="T2815" i="4"/>
  <c r="R2815" i="4"/>
  <c r="N2815" i="4"/>
  <c r="M2815" i="4"/>
  <c r="L2815" i="4"/>
  <c r="T2814" i="4"/>
  <c r="R2814" i="4"/>
  <c r="N2814" i="4"/>
  <c r="M2814" i="4"/>
  <c r="L2814" i="4"/>
  <c r="T2813" i="4"/>
  <c r="R2813" i="4"/>
  <c r="N2813" i="4"/>
  <c r="M2813" i="4"/>
  <c r="L2813" i="4"/>
  <c r="T2812" i="4"/>
  <c r="R2812" i="4"/>
  <c r="N2812" i="4"/>
  <c r="M2812" i="4"/>
  <c r="L2812" i="4"/>
  <c r="T2811" i="4"/>
  <c r="R2811" i="4"/>
  <c r="N2811" i="4"/>
  <c r="M2811" i="4"/>
  <c r="L2811" i="4"/>
  <c r="T2810" i="4"/>
  <c r="R2810" i="4"/>
  <c r="N2810" i="4"/>
  <c r="M2810" i="4"/>
  <c r="L2810" i="4"/>
  <c r="T2809" i="4"/>
  <c r="R2809" i="4"/>
  <c r="N2809" i="4"/>
  <c r="M2809" i="4"/>
  <c r="L2809" i="4"/>
  <c r="T2808" i="4"/>
  <c r="R2808" i="4"/>
  <c r="N2808" i="4"/>
  <c r="M2808" i="4"/>
  <c r="L2808" i="4"/>
  <c r="T2807" i="4"/>
  <c r="R2807" i="4"/>
  <c r="N2807" i="4"/>
  <c r="M2807" i="4"/>
  <c r="L2807" i="4"/>
  <c r="T2806" i="4"/>
  <c r="R2806" i="4"/>
  <c r="N2806" i="4"/>
  <c r="M2806" i="4"/>
  <c r="L2806" i="4"/>
  <c r="T2805" i="4"/>
  <c r="R2805" i="4"/>
  <c r="N2805" i="4"/>
  <c r="M2805" i="4"/>
  <c r="L2805" i="4"/>
  <c r="T2804" i="4"/>
  <c r="R2804" i="4"/>
  <c r="N2804" i="4"/>
  <c r="M2804" i="4"/>
  <c r="L2804" i="4"/>
  <c r="T2803" i="4"/>
  <c r="R2803" i="4"/>
  <c r="N2803" i="4"/>
  <c r="M2803" i="4"/>
  <c r="L2803" i="4"/>
  <c r="T2802" i="4"/>
  <c r="R2802" i="4"/>
  <c r="M2802" i="4"/>
  <c r="L2802" i="4"/>
  <c r="T2801" i="4"/>
  <c r="R2801" i="4"/>
  <c r="N2801" i="4"/>
  <c r="M2801" i="4"/>
  <c r="L2801" i="4"/>
  <c r="T2800" i="4"/>
  <c r="R2800" i="4"/>
  <c r="N2800" i="4"/>
  <c r="M2800" i="4"/>
  <c r="L2800" i="4"/>
  <c r="T2799" i="4"/>
  <c r="R2799" i="4"/>
  <c r="N2799" i="4"/>
  <c r="M2799" i="4"/>
  <c r="L2799" i="4"/>
  <c r="T2798" i="4"/>
  <c r="R2798" i="4"/>
  <c r="N2798" i="4"/>
  <c r="M2798" i="4"/>
  <c r="L2798" i="4"/>
  <c r="T2797" i="4"/>
  <c r="R2797" i="4"/>
  <c r="N2797" i="4"/>
  <c r="M2797" i="4"/>
  <c r="L2797" i="4"/>
  <c r="T2796" i="4"/>
  <c r="R2796" i="4"/>
  <c r="N2796" i="4"/>
  <c r="M2796" i="4"/>
  <c r="L2796" i="4"/>
  <c r="T2795" i="4"/>
  <c r="R2795" i="4"/>
  <c r="N2795" i="4"/>
  <c r="M2795" i="4"/>
  <c r="L2795" i="4"/>
  <c r="T2794" i="4"/>
  <c r="R2794" i="4"/>
  <c r="N2794" i="4"/>
  <c r="M2794" i="4"/>
  <c r="L2794" i="4"/>
  <c r="T2793" i="4"/>
  <c r="R2793" i="4"/>
  <c r="N2793" i="4"/>
  <c r="M2793" i="4"/>
  <c r="L2793" i="4"/>
  <c r="T2792" i="4"/>
  <c r="R2792" i="4"/>
  <c r="N2792" i="4"/>
  <c r="M2792" i="4"/>
  <c r="L2792" i="4"/>
  <c r="T2791" i="4"/>
  <c r="R2791" i="4"/>
  <c r="N2791" i="4"/>
  <c r="M2791" i="4"/>
  <c r="L2791" i="4"/>
  <c r="T2790" i="4"/>
  <c r="R2790" i="4"/>
  <c r="N2790" i="4"/>
  <c r="M2790" i="4"/>
  <c r="L2790" i="4"/>
  <c r="T2789" i="4"/>
  <c r="R2789" i="4"/>
  <c r="N2789" i="4"/>
  <c r="M2789" i="4"/>
  <c r="L2789" i="4"/>
  <c r="T2788" i="4"/>
  <c r="R2788" i="4"/>
  <c r="N2788" i="4"/>
  <c r="M2788" i="4"/>
  <c r="L2788" i="4"/>
  <c r="T2787" i="4"/>
  <c r="R2787" i="4"/>
  <c r="N2787" i="4"/>
  <c r="M2787" i="4"/>
  <c r="L2787" i="4"/>
  <c r="T2786" i="4"/>
  <c r="R2786" i="4"/>
  <c r="N2786" i="4"/>
  <c r="M2786" i="4"/>
  <c r="L2786" i="4"/>
  <c r="T2785" i="4"/>
  <c r="R2785" i="4"/>
  <c r="N2785" i="4"/>
  <c r="M2785" i="4"/>
  <c r="L2785" i="4"/>
  <c r="T2784" i="4"/>
  <c r="R2784" i="4"/>
  <c r="N2784" i="4"/>
  <c r="M2784" i="4"/>
  <c r="L2784" i="4"/>
  <c r="T2783" i="4"/>
  <c r="R2783" i="4"/>
  <c r="N2783" i="4"/>
  <c r="M2783" i="4"/>
  <c r="L2783" i="4"/>
  <c r="T2782" i="4"/>
  <c r="R2782" i="4"/>
  <c r="N2782" i="4"/>
  <c r="M2782" i="4"/>
  <c r="L2782" i="4"/>
  <c r="T2781" i="4"/>
  <c r="R2781" i="4"/>
  <c r="N2781" i="4"/>
  <c r="M2781" i="4"/>
  <c r="L2781" i="4"/>
  <c r="T2780" i="4"/>
  <c r="R2780" i="4"/>
  <c r="N2780" i="4"/>
  <c r="M2780" i="4"/>
  <c r="L2780" i="4"/>
  <c r="T2779" i="4"/>
  <c r="R2779" i="4"/>
  <c r="N2779" i="4"/>
  <c r="M2779" i="4"/>
  <c r="L2779" i="4"/>
  <c r="T2778" i="4"/>
  <c r="R2778" i="4"/>
  <c r="N2778" i="4"/>
  <c r="M2778" i="4"/>
  <c r="L2778" i="4"/>
  <c r="T2777" i="4"/>
  <c r="R2777" i="4"/>
  <c r="N2777" i="4"/>
  <c r="M2777" i="4"/>
  <c r="L2777" i="4"/>
  <c r="T2776" i="4"/>
  <c r="R2776" i="4"/>
  <c r="N2776" i="4"/>
  <c r="M2776" i="4"/>
  <c r="L2776" i="4"/>
  <c r="T2775" i="4"/>
  <c r="R2775" i="4"/>
  <c r="N2775" i="4"/>
  <c r="M2775" i="4"/>
  <c r="L2775" i="4"/>
  <c r="T2774" i="4"/>
  <c r="R2774" i="4"/>
  <c r="N2774" i="4"/>
  <c r="M2774" i="4"/>
  <c r="L2774" i="4"/>
  <c r="T2773" i="4"/>
  <c r="R2773" i="4"/>
  <c r="N2773" i="4"/>
  <c r="M2773" i="4"/>
  <c r="L2773" i="4"/>
  <c r="T2772" i="4"/>
  <c r="R2772" i="4"/>
  <c r="N2772" i="4"/>
  <c r="M2772" i="4"/>
  <c r="L2772" i="4"/>
  <c r="T2771" i="4"/>
  <c r="R2771" i="4"/>
  <c r="N2771" i="4"/>
  <c r="M2771" i="4"/>
  <c r="L2771" i="4"/>
  <c r="T2770" i="4"/>
  <c r="R2770" i="4"/>
  <c r="N2770" i="4"/>
  <c r="M2770" i="4"/>
  <c r="L2770" i="4"/>
  <c r="T2769" i="4"/>
  <c r="R2769" i="4"/>
  <c r="N2769" i="4"/>
  <c r="M2769" i="4"/>
  <c r="L2769" i="4"/>
  <c r="T2768" i="4"/>
  <c r="R2768" i="4"/>
  <c r="N2768" i="4"/>
  <c r="M2768" i="4"/>
  <c r="L2768" i="4"/>
  <c r="T2767" i="4"/>
  <c r="R2767" i="4"/>
  <c r="N2767" i="4"/>
  <c r="M2767" i="4"/>
  <c r="L2767" i="4"/>
  <c r="T2766" i="4"/>
  <c r="R2766" i="4"/>
  <c r="N2766" i="4"/>
  <c r="M2766" i="4"/>
  <c r="L2766" i="4"/>
  <c r="T2765" i="4"/>
  <c r="R2765" i="4"/>
  <c r="N2765" i="4"/>
  <c r="M2765" i="4"/>
  <c r="L2765" i="4"/>
  <c r="T2764" i="4"/>
  <c r="R2764" i="4"/>
  <c r="N2764" i="4"/>
  <c r="M2764" i="4"/>
  <c r="L2764" i="4"/>
  <c r="T2763" i="4"/>
  <c r="R2763" i="4"/>
  <c r="N2763" i="4"/>
  <c r="M2763" i="4"/>
  <c r="L2763" i="4"/>
  <c r="T2762" i="4"/>
  <c r="R2762" i="4"/>
  <c r="N2762" i="4"/>
  <c r="M2762" i="4"/>
  <c r="L2762" i="4"/>
  <c r="T2761" i="4"/>
  <c r="R2761" i="4"/>
  <c r="N2761" i="4"/>
  <c r="M2761" i="4"/>
  <c r="L2761" i="4"/>
  <c r="T2760" i="4"/>
  <c r="R2760" i="4"/>
  <c r="N2760" i="4"/>
  <c r="M2760" i="4"/>
  <c r="L2760" i="4"/>
  <c r="T2759" i="4"/>
  <c r="R2759" i="4"/>
  <c r="N2759" i="4"/>
  <c r="M2759" i="4"/>
  <c r="L2759" i="4"/>
  <c r="T2758" i="4"/>
  <c r="R2758" i="4"/>
  <c r="M2758" i="4"/>
  <c r="L2758" i="4"/>
  <c r="T2757" i="4"/>
  <c r="R2757" i="4"/>
  <c r="N2757" i="4"/>
  <c r="M2757" i="4"/>
  <c r="L2757" i="4"/>
  <c r="T2756" i="4"/>
  <c r="R2756" i="4"/>
  <c r="N2756" i="4"/>
  <c r="M2756" i="4"/>
  <c r="L2756" i="4"/>
  <c r="T2755" i="4"/>
  <c r="R2755" i="4"/>
  <c r="N2755" i="4"/>
  <c r="M2755" i="4"/>
  <c r="L2755" i="4"/>
  <c r="T2754" i="4"/>
  <c r="R2754" i="4"/>
  <c r="N2754" i="4"/>
  <c r="M2754" i="4"/>
  <c r="L2754" i="4"/>
  <c r="T2753" i="4"/>
  <c r="R2753" i="4"/>
  <c r="N2753" i="4"/>
  <c r="M2753" i="4"/>
  <c r="L2753" i="4"/>
  <c r="T2752" i="4"/>
  <c r="R2752" i="4"/>
  <c r="N2752" i="4"/>
  <c r="M2752" i="4"/>
  <c r="L2752" i="4"/>
  <c r="T2751" i="4"/>
  <c r="R2751" i="4"/>
  <c r="N2751" i="4"/>
  <c r="M2751" i="4"/>
  <c r="L2751" i="4"/>
  <c r="T2750" i="4"/>
  <c r="R2750" i="4"/>
  <c r="N2750" i="4"/>
  <c r="M2750" i="4"/>
  <c r="L2750" i="4"/>
  <c r="T2749" i="4"/>
  <c r="R2749" i="4"/>
  <c r="N2749" i="4"/>
  <c r="M2749" i="4"/>
  <c r="L2749" i="4"/>
  <c r="T2748" i="4"/>
  <c r="R2748" i="4"/>
  <c r="N2748" i="4"/>
  <c r="M2748" i="4"/>
  <c r="L2748" i="4"/>
  <c r="T2747" i="4"/>
  <c r="R2747" i="4"/>
  <c r="N2747" i="4"/>
  <c r="M2747" i="4"/>
  <c r="L2747" i="4"/>
  <c r="T2746" i="4"/>
  <c r="R2746" i="4"/>
  <c r="N2746" i="4"/>
  <c r="M2746" i="4"/>
  <c r="L2746" i="4"/>
  <c r="T2745" i="4"/>
  <c r="R2745" i="4"/>
  <c r="N2745" i="4"/>
  <c r="M2745" i="4"/>
  <c r="L2745" i="4"/>
  <c r="T2744" i="4"/>
  <c r="R2744" i="4"/>
  <c r="N2744" i="4"/>
  <c r="M2744" i="4"/>
  <c r="L2744" i="4"/>
  <c r="T2743" i="4"/>
  <c r="R2743" i="4"/>
  <c r="N2743" i="4"/>
  <c r="M2743" i="4"/>
  <c r="L2743" i="4"/>
  <c r="T2742" i="4"/>
  <c r="R2742" i="4"/>
  <c r="N2742" i="4"/>
  <c r="M2742" i="4"/>
  <c r="L2742" i="4"/>
  <c r="T2741" i="4"/>
  <c r="R2741" i="4"/>
  <c r="N2741" i="4"/>
  <c r="M2741" i="4"/>
  <c r="L2741" i="4"/>
  <c r="T2740" i="4"/>
  <c r="R2740" i="4"/>
  <c r="N2740" i="4"/>
  <c r="M2740" i="4"/>
  <c r="L2740" i="4"/>
  <c r="T2739" i="4"/>
  <c r="R2739" i="4"/>
  <c r="N2739" i="4"/>
  <c r="M2739" i="4"/>
  <c r="L2739" i="4"/>
  <c r="T2738" i="4"/>
  <c r="R2738" i="4"/>
  <c r="N2738" i="4"/>
  <c r="M2738" i="4"/>
  <c r="L2738" i="4"/>
  <c r="T2737" i="4"/>
  <c r="R2737" i="4"/>
  <c r="N2737" i="4"/>
  <c r="M2737" i="4"/>
  <c r="L2737" i="4"/>
  <c r="T2736" i="4"/>
  <c r="R2736" i="4"/>
  <c r="N2736" i="4"/>
  <c r="M2736" i="4"/>
  <c r="L2736" i="4"/>
  <c r="T2735" i="4"/>
  <c r="R2735" i="4"/>
  <c r="N2735" i="4"/>
  <c r="M2735" i="4"/>
  <c r="L2735" i="4"/>
  <c r="T2734" i="4"/>
  <c r="R2734" i="4"/>
  <c r="N2734" i="4"/>
  <c r="M2734" i="4"/>
  <c r="L2734" i="4"/>
  <c r="T2733" i="4"/>
  <c r="R2733" i="4"/>
  <c r="N2733" i="4"/>
  <c r="M2733" i="4"/>
  <c r="L2733" i="4"/>
  <c r="T2732" i="4"/>
  <c r="R2732" i="4"/>
  <c r="N2732" i="4"/>
  <c r="M2732" i="4"/>
  <c r="L2732" i="4"/>
  <c r="T2731" i="4"/>
  <c r="R2731" i="4"/>
  <c r="N2731" i="4"/>
  <c r="M2731" i="4"/>
  <c r="L2731" i="4"/>
  <c r="T2730" i="4"/>
  <c r="R2730" i="4"/>
  <c r="N2730" i="4"/>
  <c r="M2730" i="4"/>
  <c r="L2730" i="4"/>
  <c r="T2729" i="4"/>
  <c r="R2729" i="4"/>
  <c r="N2729" i="4"/>
  <c r="M2729" i="4"/>
  <c r="L2729" i="4"/>
  <c r="T2728" i="4"/>
  <c r="R2728" i="4"/>
  <c r="N2728" i="4"/>
  <c r="M2728" i="4"/>
  <c r="L2728" i="4"/>
  <c r="T2727" i="4"/>
  <c r="R2727" i="4"/>
  <c r="N2727" i="4"/>
  <c r="M2727" i="4"/>
  <c r="L2727" i="4"/>
  <c r="T2726" i="4"/>
  <c r="R2726" i="4"/>
  <c r="N2726" i="4"/>
  <c r="M2726" i="4"/>
  <c r="L2726" i="4"/>
  <c r="T2725" i="4"/>
  <c r="R2725" i="4"/>
  <c r="N2725" i="4"/>
  <c r="M2725" i="4"/>
  <c r="L2725" i="4"/>
  <c r="T2724" i="4"/>
  <c r="R2724" i="4"/>
  <c r="N2724" i="4"/>
  <c r="M2724" i="4"/>
  <c r="L2724" i="4"/>
  <c r="T2723" i="4"/>
  <c r="R2723" i="4"/>
  <c r="N2723" i="4"/>
  <c r="M2723" i="4"/>
  <c r="L2723" i="4"/>
  <c r="T2722" i="4"/>
  <c r="R2722" i="4"/>
  <c r="N2722" i="4"/>
  <c r="M2722" i="4"/>
  <c r="L2722" i="4"/>
  <c r="T2721" i="4"/>
  <c r="R2721" i="4"/>
  <c r="N2721" i="4"/>
  <c r="M2721" i="4"/>
  <c r="L2721" i="4"/>
  <c r="T2720" i="4"/>
  <c r="R2720" i="4"/>
  <c r="N2720" i="4"/>
  <c r="M2720" i="4"/>
  <c r="L2720" i="4"/>
  <c r="T2719" i="4"/>
  <c r="R2719" i="4"/>
  <c r="N2719" i="4"/>
  <c r="M2719" i="4"/>
  <c r="L2719" i="4"/>
  <c r="T2718" i="4"/>
  <c r="R2718" i="4"/>
  <c r="N2718" i="4"/>
  <c r="M2718" i="4"/>
  <c r="L2718" i="4"/>
  <c r="T2717" i="4"/>
  <c r="R2717" i="4"/>
  <c r="N2717" i="4"/>
  <c r="M2717" i="4"/>
  <c r="L2717" i="4"/>
  <c r="T2716" i="4"/>
  <c r="R2716" i="4"/>
  <c r="N2716" i="4"/>
  <c r="M2716" i="4"/>
  <c r="L2716" i="4"/>
  <c r="T2715" i="4"/>
  <c r="R2715" i="4"/>
  <c r="N2715" i="4"/>
  <c r="M2715" i="4"/>
  <c r="L2715" i="4"/>
  <c r="T2714" i="4"/>
  <c r="R2714" i="4"/>
  <c r="N2714" i="4"/>
  <c r="M2714" i="4"/>
  <c r="L2714" i="4"/>
  <c r="T2713" i="4"/>
  <c r="R2713" i="4"/>
  <c r="N2713" i="4"/>
  <c r="M2713" i="4"/>
  <c r="L2713" i="4"/>
  <c r="T2712" i="4"/>
  <c r="R2712" i="4"/>
  <c r="N2712" i="4"/>
  <c r="M2712" i="4"/>
  <c r="L2712" i="4"/>
  <c r="T2711" i="4"/>
  <c r="R2711" i="4"/>
  <c r="N2711" i="4"/>
  <c r="M2711" i="4"/>
  <c r="L2711" i="4"/>
  <c r="T2710" i="4"/>
  <c r="R2710" i="4"/>
  <c r="N2710" i="4"/>
  <c r="M2710" i="4"/>
  <c r="L2710" i="4"/>
  <c r="T2709" i="4"/>
  <c r="R2709" i="4"/>
  <c r="N2709" i="4"/>
  <c r="M2709" i="4"/>
  <c r="L2709" i="4"/>
  <c r="T2708" i="4"/>
  <c r="R2708" i="4"/>
  <c r="N2708" i="4"/>
  <c r="M2708" i="4"/>
  <c r="L2708" i="4"/>
  <c r="T2707" i="4"/>
  <c r="R2707" i="4"/>
  <c r="N2707" i="4"/>
  <c r="M2707" i="4"/>
  <c r="L2707" i="4"/>
  <c r="T2706" i="4"/>
  <c r="R2706" i="4"/>
  <c r="N2706" i="4"/>
  <c r="M2706" i="4"/>
  <c r="L2706" i="4"/>
  <c r="T2705" i="4"/>
  <c r="R2705" i="4"/>
  <c r="N2705" i="4"/>
  <c r="M2705" i="4"/>
  <c r="L2705" i="4"/>
  <c r="T2704" i="4"/>
  <c r="R2704" i="4"/>
  <c r="N2704" i="4"/>
  <c r="M2704" i="4"/>
  <c r="L2704" i="4"/>
  <c r="T2703" i="4"/>
  <c r="R2703" i="4"/>
  <c r="N2703" i="4"/>
  <c r="M2703" i="4"/>
  <c r="L2703" i="4"/>
  <c r="T2702" i="4"/>
  <c r="R2702" i="4"/>
  <c r="N2702" i="4"/>
  <c r="M2702" i="4"/>
  <c r="L2702" i="4"/>
  <c r="T2701" i="4"/>
  <c r="R2701" i="4"/>
  <c r="N2701" i="4"/>
  <c r="M2701" i="4"/>
  <c r="L2701" i="4"/>
  <c r="T2700" i="4"/>
  <c r="R2700" i="4"/>
  <c r="N2700" i="4"/>
  <c r="M2700" i="4"/>
  <c r="L2700" i="4"/>
  <c r="T2699" i="4"/>
  <c r="R2699" i="4"/>
  <c r="N2699" i="4"/>
  <c r="M2699" i="4"/>
  <c r="L2699" i="4"/>
  <c r="T2698" i="4"/>
  <c r="R2698" i="4"/>
  <c r="N2698" i="4"/>
  <c r="M2698" i="4"/>
  <c r="L2698" i="4"/>
  <c r="T2697" i="4"/>
  <c r="R2697" i="4"/>
  <c r="N2697" i="4"/>
  <c r="M2697" i="4"/>
  <c r="L2697" i="4"/>
  <c r="T2696" i="4"/>
  <c r="R2696" i="4"/>
  <c r="N2696" i="4"/>
  <c r="M2696" i="4"/>
  <c r="L2696" i="4"/>
  <c r="T2695" i="4"/>
  <c r="R2695" i="4"/>
  <c r="N2695" i="4"/>
  <c r="M2695" i="4"/>
  <c r="L2695" i="4"/>
  <c r="T2694" i="4"/>
  <c r="R2694" i="4"/>
  <c r="N2694" i="4"/>
  <c r="M2694" i="4"/>
  <c r="L2694" i="4"/>
  <c r="T2693" i="4"/>
  <c r="R2693" i="4"/>
  <c r="N2693" i="4"/>
  <c r="M2693" i="4"/>
  <c r="L2693" i="4"/>
  <c r="T2692" i="4"/>
  <c r="R2692" i="4"/>
  <c r="N2692" i="4"/>
  <c r="M2692" i="4"/>
  <c r="L2692" i="4"/>
  <c r="T2691" i="4"/>
  <c r="R2691" i="4"/>
  <c r="N2691" i="4"/>
  <c r="M2691" i="4"/>
  <c r="L2691" i="4"/>
  <c r="T2690" i="4"/>
  <c r="R2690" i="4"/>
  <c r="N2690" i="4"/>
  <c r="M2690" i="4"/>
  <c r="L2690" i="4"/>
  <c r="T2689" i="4"/>
  <c r="R2689" i="4"/>
  <c r="N2689" i="4"/>
  <c r="M2689" i="4"/>
  <c r="L2689" i="4"/>
  <c r="T2688" i="4"/>
  <c r="R2688" i="4"/>
  <c r="N2688" i="4"/>
  <c r="M2688" i="4"/>
  <c r="L2688" i="4"/>
  <c r="T2687" i="4"/>
  <c r="R2687" i="4"/>
  <c r="N2687" i="4"/>
  <c r="M2687" i="4"/>
  <c r="L2687" i="4"/>
  <c r="T2686" i="4"/>
  <c r="R2686" i="4"/>
  <c r="N2686" i="4"/>
  <c r="M2686" i="4"/>
  <c r="L2686" i="4"/>
  <c r="T2685" i="4"/>
  <c r="R2685" i="4"/>
  <c r="N2685" i="4"/>
  <c r="M2685" i="4"/>
  <c r="L2685" i="4"/>
  <c r="T2684" i="4"/>
  <c r="R2684" i="4"/>
  <c r="N2684" i="4"/>
  <c r="M2684" i="4"/>
  <c r="L2684" i="4"/>
  <c r="T2683" i="4"/>
  <c r="R2683" i="4"/>
  <c r="N2683" i="4"/>
  <c r="M2683" i="4"/>
  <c r="L2683" i="4"/>
  <c r="T2682" i="4"/>
  <c r="R2682" i="4"/>
  <c r="N2682" i="4"/>
  <c r="M2682" i="4"/>
  <c r="L2682" i="4"/>
  <c r="T2681" i="4"/>
  <c r="R2681" i="4"/>
  <c r="N2681" i="4"/>
  <c r="M2681" i="4"/>
  <c r="L2681" i="4"/>
  <c r="T2680" i="4"/>
  <c r="R2680" i="4"/>
  <c r="N2680" i="4"/>
  <c r="M2680" i="4"/>
  <c r="L2680" i="4"/>
  <c r="T2679" i="4"/>
  <c r="R2679" i="4"/>
  <c r="N2679" i="4"/>
  <c r="M2679" i="4"/>
  <c r="L2679" i="4"/>
  <c r="T2678" i="4"/>
  <c r="R2678" i="4"/>
  <c r="N2678" i="4"/>
  <c r="M2678" i="4"/>
  <c r="L2678" i="4"/>
  <c r="T2677" i="4"/>
  <c r="R2677" i="4"/>
  <c r="N2677" i="4"/>
  <c r="M2677" i="4"/>
  <c r="L2677" i="4"/>
  <c r="T2676" i="4"/>
  <c r="R2676" i="4"/>
  <c r="N2676" i="4"/>
  <c r="M2676" i="4"/>
  <c r="L2676" i="4"/>
  <c r="T2675" i="4"/>
  <c r="R2675" i="4"/>
  <c r="N2675" i="4"/>
  <c r="M2675" i="4"/>
  <c r="L2675" i="4"/>
  <c r="T2674" i="4"/>
  <c r="R2674" i="4"/>
  <c r="N2674" i="4"/>
  <c r="M2674" i="4"/>
  <c r="L2674" i="4"/>
  <c r="T2673" i="4"/>
  <c r="R2673" i="4"/>
  <c r="N2673" i="4"/>
  <c r="M2673" i="4"/>
  <c r="L2673" i="4"/>
  <c r="T2672" i="4"/>
  <c r="R2672" i="4"/>
  <c r="N2672" i="4"/>
  <c r="M2672" i="4"/>
  <c r="L2672" i="4"/>
  <c r="T2671" i="4"/>
  <c r="R2671" i="4"/>
  <c r="N2671" i="4"/>
  <c r="M2671" i="4"/>
  <c r="L2671" i="4"/>
  <c r="T2670" i="4"/>
  <c r="R2670" i="4"/>
  <c r="N2670" i="4"/>
  <c r="M2670" i="4"/>
  <c r="L2670" i="4"/>
  <c r="T2669" i="4"/>
  <c r="R2669" i="4"/>
  <c r="N2669" i="4"/>
  <c r="M2669" i="4"/>
  <c r="L2669" i="4"/>
  <c r="T2668" i="4"/>
  <c r="R2668" i="4"/>
  <c r="N2668" i="4"/>
  <c r="M2668" i="4"/>
  <c r="L2668" i="4"/>
  <c r="T2667" i="4"/>
  <c r="R2667" i="4"/>
  <c r="N2667" i="4"/>
  <c r="M2667" i="4"/>
  <c r="L2667" i="4"/>
  <c r="Y2666" i="4"/>
  <c r="X2666" i="4"/>
  <c r="T2666" i="4"/>
  <c r="R2666" i="4"/>
  <c r="M2666" i="4"/>
  <c r="L2666" i="4"/>
  <c r="T2665" i="4"/>
  <c r="R2665" i="4"/>
  <c r="N2665" i="4"/>
  <c r="M2665" i="4"/>
  <c r="L2665" i="4"/>
  <c r="T2664" i="4"/>
  <c r="R2664" i="4"/>
  <c r="M2664" i="4"/>
  <c r="L2664" i="4"/>
  <c r="T2663" i="4"/>
  <c r="R2663" i="4"/>
  <c r="N2663" i="4"/>
  <c r="M2663" i="4"/>
  <c r="L2663" i="4"/>
  <c r="T2662" i="4"/>
  <c r="R2662" i="4"/>
  <c r="N2662" i="4"/>
  <c r="M2662" i="4"/>
  <c r="L2662" i="4"/>
  <c r="T2661" i="4"/>
  <c r="R2661" i="4"/>
  <c r="N2661" i="4"/>
  <c r="M2661" i="4"/>
  <c r="L2661" i="4"/>
  <c r="T2660" i="4"/>
  <c r="R2660" i="4"/>
  <c r="N2660" i="4"/>
  <c r="M2660" i="4"/>
  <c r="L2660" i="4"/>
  <c r="T2659" i="4"/>
  <c r="R2659" i="4"/>
  <c r="N2659" i="4"/>
  <c r="M2659" i="4"/>
  <c r="L2659" i="4"/>
  <c r="T2658" i="4"/>
  <c r="R2658" i="4"/>
  <c r="N2658" i="4"/>
  <c r="M2658" i="4"/>
  <c r="L2658" i="4"/>
  <c r="T2657" i="4"/>
  <c r="R2657" i="4"/>
  <c r="N2657" i="4"/>
  <c r="M2657" i="4"/>
  <c r="L2657" i="4"/>
  <c r="T2656" i="4"/>
  <c r="R2656" i="4"/>
  <c r="N2656" i="4"/>
  <c r="M2656" i="4"/>
  <c r="L2656" i="4"/>
  <c r="T2655" i="4"/>
  <c r="R2655" i="4"/>
  <c r="N2655" i="4"/>
  <c r="M2655" i="4"/>
  <c r="L2655" i="4"/>
  <c r="T2654" i="4"/>
  <c r="R2654" i="4"/>
  <c r="N2654" i="4"/>
  <c r="M2654" i="4"/>
  <c r="L2654" i="4"/>
  <c r="T2653" i="4"/>
  <c r="R2653" i="4"/>
  <c r="N2653" i="4"/>
  <c r="M2653" i="4"/>
  <c r="L2653" i="4"/>
  <c r="T2652" i="4"/>
  <c r="R2652" i="4"/>
  <c r="N2652" i="4"/>
  <c r="M2652" i="4"/>
  <c r="L2652" i="4"/>
  <c r="T2651" i="4"/>
  <c r="R2651" i="4"/>
  <c r="N2651" i="4"/>
  <c r="M2651" i="4"/>
  <c r="L2651" i="4"/>
  <c r="T2650" i="4"/>
  <c r="R2650" i="4"/>
  <c r="N2650" i="4"/>
  <c r="M2650" i="4"/>
  <c r="L2650" i="4"/>
  <c r="T2649" i="4"/>
  <c r="R2649" i="4"/>
  <c r="N2649" i="4"/>
  <c r="M2649" i="4"/>
  <c r="L2649" i="4"/>
  <c r="T2648" i="4"/>
  <c r="R2648" i="4"/>
  <c r="N2648" i="4"/>
  <c r="M2648" i="4"/>
  <c r="L2648" i="4"/>
  <c r="T2647" i="4"/>
  <c r="R2647" i="4"/>
  <c r="N2647" i="4"/>
  <c r="M2647" i="4"/>
  <c r="L2647" i="4"/>
  <c r="T2646" i="4"/>
  <c r="R2646" i="4"/>
  <c r="N2646" i="4"/>
  <c r="M2646" i="4"/>
  <c r="L2646" i="4"/>
  <c r="T2645" i="4"/>
  <c r="R2645" i="4"/>
  <c r="N2645" i="4"/>
  <c r="M2645" i="4"/>
  <c r="L2645" i="4"/>
  <c r="T2644" i="4"/>
  <c r="R2644" i="4"/>
  <c r="N2644" i="4"/>
  <c r="M2644" i="4"/>
  <c r="L2644" i="4"/>
  <c r="T2643" i="4"/>
  <c r="R2643" i="4"/>
  <c r="N2643" i="4"/>
  <c r="M2643" i="4"/>
  <c r="L2643" i="4"/>
  <c r="T2642" i="4"/>
  <c r="R2642" i="4"/>
  <c r="N2642" i="4"/>
  <c r="M2642" i="4"/>
  <c r="L2642" i="4"/>
  <c r="T2641" i="4"/>
  <c r="R2641" i="4"/>
  <c r="N2641" i="4"/>
  <c r="M2641" i="4"/>
  <c r="L2641" i="4"/>
  <c r="T2640" i="4"/>
  <c r="R2640" i="4"/>
  <c r="N2640" i="4"/>
  <c r="M2640" i="4"/>
  <c r="L2640" i="4"/>
  <c r="T2639" i="4"/>
  <c r="R2639" i="4"/>
  <c r="N2639" i="4"/>
  <c r="M2639" i="4"/>
  <c r="L2639" i="4"/>
  <c r="T2638" i="4"/>
  <c r="R2638" i="4"/>
  <c r="N2638" i="4"/>
  <c r="M2638" i="4"/>
  <c r="L2638" i="4"/>
  <c r="T2637" i="4"/>
  <c r="R2637" i="4"/>
  <c r="N2637" i="4"/>
  <c r="M2637" i="4"/>
  <c r="L2637" i="4"/>
  <c r="T2636" i="4"/>
  <c r="R2636" i="4"/>
  <c r="N2636" i="4"/>
  <c r="M2636" i="4"/>
  <c r="L2636" i="4"/>
  <c r="T2635" i="4"/>
  <c r="R2635" i="4"/>
  <c r="N2635" i="4"/>
  <c r="M2635" i="4"/>
  <c r="L2635" i="4"/>
  <c r="T2634" i="4"/>
  <c r="R2634" i="4"/>
  <c r="N2634" i="4"/>
  <c r="M2634" i="4"/>
  <c r="L2634" i="4"/>
  <c r="T2633" i="4"/>
  <c r="R2633" i="4"/>
  <c r="N2633" i="4"/>
  <c r="M2633" i="4"/>
  <c r="L2633" i="4"/>
  <c r="T2632" i="4"/>
  <c r="R2632" i="4"/>
  <c r="N2632" i="4"/>
  <c r="M2632" i="4"/>
  <c r="L2632" i="4"/>
  <c r="T2631" i="4"/>
  <c r="R2631" i="4"/>
  <c r="N2631" i="4"/>
  <c r="M2631" i="4"/>
  <c r="L2631" i="4"/>
  <c r="T2630" i="4"/>
  <c r="R2630" i="4"/>
  <c r="N2630" i="4"/>
  <c r="M2630" i="4"/>
  <c r="L2630" i="4"/>
  <c r="T2629" i="4"/>
  <c r="R2629" i="4"/>
  <c r="M2629" i="4"/>
  <c r="L2629" i="4"/>
  <c r="T2628" i="4"/>
  <c r="R2628" i="4"/>
  <c r="N2628" i="4"/>
  <c r="M2628" i="4"/>
  <c r="L2628" i="4"/>
  <c r="T2627" i="4"/>
  <c r="R2627" i="4"/>
  <c r="N2627" i="4"/>
  <c r="M2627" i="4"/>
  <c r="L2627" i="4"/>
  <c r="T2626" i="4"/>
  <c r="R2626" i="4"/>
  <c r="N2626" i="4"/>
  <c r="M2626" i="4"/>
  <c r="L2626" i="4"/>
  <c r="T2625" i="4"/>
  <c r="R2625" i="4"/>
  <c r="N2625" i="4"/>
  <c r="M2625" i="4"/>
  <c r="L2625" i="4"/>
  <c r="T2624" i="4"/>
  <c r="R2624" i="4"/>
  <c r="N2624" i="4"/>
  <c r="M2624" i="4"/>
  <c r="L2624" i="4"/>
  <c r="T2623" i="4"/>
  <c r="R2623" i="4"/>
  <c r="N2623" i="4"/>
  <c r="M2623" i="4"/>
  <c r="L2623" i="4"/>
  <c r="T2622" i="4"/>
  <c r="R2622" i="4"/>
  <c r="N2622" i="4"/>
  <c r="M2622" i="4"/>
  <c r="L2622" i="4"/>
  <c r="T2621" i="4"/>
  <c r="R2621" i="4"/>
  <c r="N2621" i="4"/>
  <c r="M2621" i="4"/>
  <c r="L2621" i="4"/>
  <c r="T2620" i="4"/>
  <c r="R2620" i="4"/>
  <c r="N2620" i="4"/>
  <c r="M2620" i="4"/>
  <c r="L2620" i="4"/>
  <c r="T2619" i="4"/>
  <c r="R2619" i="4"/>
  <c r="N2619" i="4"/>
  <c r="M2619" i="4"/>
  <c r="L2619" i="4"/>
  <c r="T2618" i="4"/>
  <c r="R2618" i="4"/>
  <c r="N2618" i="4"/>
  <c r="M2618" i="4"/>
  <c r="L2618" i="4"/>
  <c r="T2617" i="4"/>
  <c r="R2617" i="4"/>
  <c r="N2617" i="4"/>
  <c r="M2617" i="4"/>
  <c r="L2617" i="4"/>
  <c r="T2616" i="4"/>
  <c r="R2616" i="4"/>
  <c r="N2616" i="4"/>
  <c r="M2616" i="4"/>
  <c r="L2616" i="4"/>
  <c r="T2615" i="4"/>
  <c r="R2615" i="4"/>
  <c r="N2615" i="4"/>
  <c r="M2615" i="4"/>
  <c r="L2615" i="4"/>
  <c r="T2614" i="4"/>
  <c r="R2614" i="4"/>
  <c r="N2614" i="4"/>
  <c r="M2614" i="4"/>
  <c r="L2614" i="4"/>
  <c r="T2613" i="4"/>
  <c r="R2613" i="4"/>
  <c r="N2613" i="4"/>
  <c r="M2613" i="4"/>
  <c r="L2613" i="4"/>
  <c r="T2612" i="4"/>
  <c r="R2612" i="4"/>
  <c r="N2612" i="4"/>
  <c r="M2612" i="4"/>
  <c r="L2612" i="4"/>
  <c r="T2611" i="4"/>
  <c r="R2611" i="4"/>
  <c r="N2611" i="4"/>
  <c r="M2611" i="4"/>
  <c r="L2611" i="4"/>
  <c r="T2610" i="4"/>
  <c r="R2610" i="4"/>
  <c r="N2610" i="4"/>
  <c r="M2610" i="4"/>
  <c r="L2610" i="4"/>
  <c r="T2609" i="4"/>
  <c r="R2609" i="4"/>
  <c r="N2609" i="4"/>
  <c r="M2609" i="4"/>
  <c r="L2609" i="4"/>
  <c r="T2608" i="4"/>
  <c r="R2608" i="4"/>
  <c r="N2608" i="4"/>
  <c r="M2608" i="4"/>
  <c r="L2608" i="4"/>
  <c r="T2607" i="4"/>
  <c r="R2607" i="4"/>
  <c r="N2607" i="4"/>
  <c r="M2607" i="4"/>
  <c r="L2607" i="4"/>
  <c r="T2606" i="4"/>
  <c r="R2606" i="4"/>
  <c r="N2606" i="4"/>
  <c r="M2606" i="4"/>
  <c r="L2606" i="4"/>
  <c r="T2605" i="4"/>
  <c r="R2605" i="4"/>
  <c r="N2605" i="4"/>
  <c r="M2605" i="4"/>
  <c r="L2605" i="4"/>
  <c r="T2604" i="4"/>
  <c r="R2604" i="4"/>
  <c r="N2604" i="4"/>
  <c r="M2604" i="4"/>
  <c r="L2604" i="4"/>
  <c r="T2603" i="4"/>
  <c r="R2603" i="4"/>
  <c r="N2603" i="4"/>
  <c r="M2603" i="4"/>
  <c r="L2603" i="4"/>
  <c r="T2602" i="4"/>
  <c r="R2602" i="4"/>
  <c r="N2602" i="4"/>
  <c r="M2602" i="4"/>
  <c r="L2602" i="4"/>
  <c r="T2601" i="4"/>
  <c r="R2601" i="4"/>
  <c r="N2601" i="4"/>
  <c r="M2601" i="4"/>
  <c r="L2601" i="4"/>
  <c r="T2600" i="4"/>
  <c r="R2600" i="4"/>
  <c r="N2600" i="4"/>
  <c r="M2600" i="4"/>
  <c r="L2600" i="4"/>
  <c r="T2599" i="4"/>
  <c r="R2599" i="4"/>
  <c r="N2599" i="4"/>
  <c r="M2599" i="4"/>
  <c r="L2599" i="4"/>
  <c r="T2598" i="4"/>
  <c r="R2598" i="4"/>
  <c r="N2598" i="4"/>
  <c r="M2598" i="4"/>
  <c r="L2598" i="4"/>
  <c r="T2597" i="4"/>
  <c r="R2597" i="4"/>
  <c r="N2597" i="4"/>
  <c r="M2597" i="4"/>
  <c r="L2597" i="4"/>
  <c r="T2596" i="4"/>
  <c r="R2596" i="4"/>
  <c r="N2596" i="4"/>
  <c r="M2596" i="4"/>
  <c r="L2596" i="4"/>
  <c r="T2595" i="4"/>
  <c r="R2595" i="4"/>
  <c r="N2595" i="4"/>
  <c r="M2595" i="4"/>
  <c r="L2595" i="4"/>
  <c r="T2594" i="4"/>
  <c r="R2594" i="4"/>
  <c r="N2594" i="4"/>
  <c r="M2594" i="4"/>
  <c r="L2594" i="4"/>
  <c r="T2593" i="4"/>
  <c r="R2593" i="4"/>
  <c r="N2593" i="4"/>
  <c r="M2593" i="4"/>
  <c r="L2593" i="4"/>
  <c r="T2592" i="4"/>
  <c r="R2592" i="4"/>
  <c r="N2592" i="4"/>
  <c r="M2592" i="4"/>
  <c r="L2592" i="4"/>
  <c r="T2591" i="4"/>
  <c r="R2591" i="4"/>
  <c r="N2591" i="4"/>
  <c r="M2591" i="4"/>
  <c r="L2591" i="4"/>
  <c r="T2590" i="4"/>
  <c r="R2590" i="4"/>
  <c r="N2590" i="4"/>
  <c r="M2590" i="4"/>
  <c r="L2590" i="4"/>
  <c r="T2589" i="4"/>
  <c r="R2589" i="4"/>
  <c r="N2589" i="4"/>
  <c r="M2589" i="4"/>
  <c r="L2589" i="4"/>
  <c r="T2588" i="4"/>
  <c r="R2588" i="4"/>
  <c r="N2588" i="4"/>
  <c r="M2588" i="4"/>
  <c r="L2588" i="4"/>
  <c r="T2587" i="4"/>
  <c r="R2587" i="4"/>
  <c r="N2587" i="4"/>
  <c r="M2587" i="4"/>
  <c r="L2587" i="4"/>
  <c r="T2586" i="4"/>
  <c r="R2586" i="4"/>
  <c r="N2586" i="4"/>
  <c r="M2586" i="4"/>
  <c r="L2586" i="4"/>
  <c r="T2585" i="4"/>
  <c r="R2585" i="4"/>
  <c r="N2585" i="4"/>
  <c r="M2585" i="4"/>
  <c r="L2585" i="4"/>
  <c r="T2584" i="4"/>
  <c r="R2584" i="4"/>
  <c r="N2584" i="4"/>
  <c r="M2584" i="4"/>
  <c r="L2584" i="4"/>
  <c r="T2583" i="4"/>
  <c r="R2583" i="4"/>
  <c r="N2583" i="4"/>
  <c r="M2583" i="4"/>
  <c r="L2583" i="4"/>
  <c r="T2582" i="4"/>
  <c r="R2582" i="4"/>
  <c r="N2582" i="4"/>
  <c r="M2582" i="4"/>
  <c r="L2582" i="4"/>
  <c r="T2581" i="4"/>
  <c r="R2581" i="4"/>
  <c r="N2581" i="4"/>
  <c r="M2581" i="4"/>
  <c r="L2581" i="4"/>
  <c r="T2580" i="4"/>
  <c r="R2580" i="4"/>
  <c r="N2580" i="4"/>
  <c r="M2580" i="4"/>
  <c r="L2580" i="4"/>
  <c r="T2579" i="4"/>
  <c r="R2579" i="4"/>
  <c r="N2579" i="4"/>
  <c r="M2579" i="4"/>
  <c r="L2579" i="4"/>
  <c r="T2578" i="4"/>
  <c r="R2578" i="4"/>
  <c r="N2578" i="4"/>
  <c r="M2578" i="4"/>
  <c r="L2578" i="4"/>
  <c r="T2577" i="4"/>
  <c r="R2577" i="4"/>
  <c r="N2577" i="4"/>
  <c r="M2577" i="4"/>
  <c r="L2577" i="4"/>
  <c r="T2576" i="4"/>
  <c r="R2576" i="4"/>
  <c r="N2576" i="4"/>
  <c r="M2576" i="4"/>
  <c r="L2576" i="4"/>
  <c r="T2575" i="4"/>
  <c r="R2575" i="4"/>
  <c r="N2575" i="4"/>
  <c r="M2575" i="4"/>
  <c r="L2575" i="4"/>
  <c r="T2574" i="4"/>
  <c r="R2574" i="4"/>
  <c r="N2574" i="4"/>
  <c r="M2574" i="4"/>
  <c r="L2574" i="4"/>
  <c r="T2573" i="4"/>
  <c r="R2573" i="4"/>
  <c r="N2573" i="4"/>
  <c r="M2573" i="4"/>
  <c r="L2573" i="4"/>
  <c r="T2572" i="4"/>
  <c r="R2572" i="4"/>
  <c r="N2572" i="4"/>
  <c r="M2572" i="4"/>
  <c r="L2572" i="4"/>
  <c r="T2571" i="4"/>
  <c r="R2571" i="4"/>
  <c r="N2571" i="4"/>
  <c r="M2571" i="4"/>
  <c r="L2571" i="4"/>
  <c r="T2570" i="4"/>
  <c r="R2570" i="4"/>
  <c r="N2570" i="4"/>
  <c r="M2570" i="4"/>
  <c r="L2570" i="4"/>
  <c r="T2569" i="4"/>
  <c r="R2569" i="4"/>
  <c r="N2569" i="4"/>
  <c r="M2569" i="4"/>
  <c r="L2569" i="4"/>
  <c r="T2568" i="4"/>
  <c r="R2568" i="4"/>
  <c r="N2568" i="4"/>
  <c r="M2568" i="4"/>
  <c r="L2568" i="4"/>
  <c r="T2567" i="4"/>
  <c r="R2567" i="4"/>
  <c r="N2567" i="4"/>
  <c r="M2567" i="4"/>
  <c r="L2567" i="4"/>
  <c r="T2566" i="4"/>
  <c r="R2566" i="4"/>
  <c r="N2566" i="4"/>
  <c r="M2566" i="4"/>
  <c r="L2566" i="4"/>
  <c r="T2565" i="4"/>
  <c r="R2565" i="4"/>
  <c r="N2565" i="4"/>
  <c r="M2565" i="4"/>
  <c r="L2565" i="4"/>
  <c r="T2564" i="4"/>
  <c r="R2564" i="4"/>
  <c r="N2564" i="4"/>
  <c r="M2564" i="4"/>
  <c r="L2564" i="4"/>
  <c r="T2563" i="4"/>
  <c r="R2563" i="4"/>
  <c r="N2563" i="4"/>
  <c r="M2563" i="4"/>
  <c r="L2563" i="4"/>
  <c r="T2562" i="4"/>
  <c r="R2562" i="4"/>
  <c r="N2562" i="4"/>
  <c r="M2562" i="4"/>
  <c r="L2562" i="4"/>
  <c r="T2561" i="4"/>
  <c r="R2561" i="4"/>
  <c r="N2561" i="4"/>
  <c r="M2561" i="4"/>
  <c r="L2561" i="4"/>
  <c r="T2560" i="4"/>
  <c r="R2560" i="4"/>
  <c r="N2560" i="4"/>
  <c r="M2560" i="4"/>
  <c r="L2560" i="4"/>
  <c r="T2559" i="4"/>
  <c r="R2559" i="4"/>
  <c r="N2559" i="4"/>
  <c r="M2559" i="4"/>
  <c r="L2559" i="4"/>
  <c r="T2558" i="4"/>
  <c r="R2558" i="4"/>
  <c r="N2558" i="4"/>
  <c r="M2558" i="4"/>
  <c r="L2558" i="4"/>
  <c r="T2557" i="4"/>
  <c r="R2557" i="4"/>
  <c r="N2557" i="4"/>
  <c r="M2557" i="4"/>
  <c r="L2557" i="4"/>
  <c r="T2556" i="4"/>
  <c r="R2556" i="4"/>
  <c r="N2556" i="4"/>
  <c r="M2556" i="4"/>
  <c r="L2556" i="4"/>
  <c r="T2555" i="4"/>
  <c r="R2555" i="4"/>
  <c r="N2555" i="4"/>
  <c r="M2555" i="4"/>
  <c r="L2555" i="4"/>
  <c r="T2554" i="4"/>
  <c r="R2554" i="4"/>
  <c r="N2554" i="4"/>
  <c r="M2554" i="4"/>
  <c r="L2554" i="4"/>
  <c r="T2553" i="4"/>
  <c r="R2553" i="4"/>
  <c r="N2553" i="4"/>
  <c r="M2553" i="4"/>
  <c r="L2553" i="4"/>
  <c r="T2552" i="4"/>
  <c r="R2552" i="4"/>
  <c r="N2552" i="4"/>
  <c r="M2552" i="4"/>
  <c r="L2552" i="4"/>
  <c r="T2551" i="4"/>
  <c r="R2551" i="4"/>
  <c r="N2551" i="4"/>
  <c r="M2551" i="4"/>
  <c r="L2551" i="4"/>
  <c r="T2550" i="4"/>
  <c r="R2550" i="4"/>
  <c r="N2550" i="4"/>
  <c r="M2550" i="4"/>
  <c r="L2550" i="4"/>
  <c r="T2549" i="4"/>
  <c r="R2549" i="4"/>
  <c r="N2549" i="4"/>
  <c r="M2549" i="4"/>
  <c r="L2549" i="4"/>
  <c r="T2548" i="4"/>
  <c r="R2548" i="4"/>
  <c r="N2548" i="4"/>
  <c r="M2548" i="4"/>
  <c r="L2548" i="4"/>
  <c r="T2547" i="4"/>
  <c r="R2547" i="4"/>
  <c r="N2547" i="4"/>
  <c r="M2547" i="4"/>
  <c r="L2547" i="4"/>
  <c r="T2546" i="4"/>
  <c r="R2546" i="4"/>
  <c r="N2546" i="4"/>
  <c r="M2546" i="4"/>
  <c r="L2546" i="4"/>
  <c r="T2545" i="4"/>
  <c r="R2545" i="4"/>
  <c r="N2545" i="4"/>
  <c r="M2545" i="4"/>
  <c r="L2545" i="4"/>
  <c r="T2544" i="4"/>
  <c r="R2544" i="4"/>
  <c r="N2544" i="4"/>
  <c r="M2544" i="4"/>
  <c r="L2544" i="4"/>
  <c r="T2543" i="4"/>
  <c r="R2543" i="4"/>
  <c r="M2543" i="4"/>
  <c r="L2543" i="4"/>
  <c r="T2542" i="4"/>
  <c r="R2542" i="4"/>
  <c r="M2542" i="4"/>
  <c r="L2542" i="4"/>
  <c r="T2541" i="4"/>
  <c r="R2541" i="4"/>
  <c r="N2541" i="4"/>
  <c r="M2541" i="4"/>
  <c r="L2541" i="4"/>
  <c r="T2540" i="4"/>
  <c r="R2540" i="4"/>
  <c r="M2540" i="4"/>
  <c r="L2540" i="4"/>
  <c r="T2539" i="4"/>
  <c r="R2539" i="4"/>
  <c r="M2539" i="4"/>
  <c r="L2539" i="4"/>
  <c r="T2538" i="4"/>
  <c r="R2538" i="4"/>
  <c r="N2538" i="4"/>
  <c r="M2538" i="4"/>
  <c r="L2538" i="4"/>
  <c r="T2537" i="4"/>
  <c r="R2537" i="4"/>
  <c r="N2537" i="4"/>
  <c r="M2537" i="4"/>
  <c r="L2537" i="4"/>
  <c r="T2536" i="4"/>
  <c r="R2536" i="4"/>
  <c r="N2536" i="4"/>
  <c r="M2536" i="4"/>
  <c r="L2536" i="4"/>
  <c r="T2535" i="4"/>
  <c r="R2535" i="4"/>
  <c r="N2535" i="4"/>
  <c r="M2535" i="4"/>
  <c r="L2535" i="4"/>
  <c r="T2534" i="4"/>
  <c r="R2534" i="4"/>
  <c r="N2534" i="4"/>
  <c r="M2534" i="4"/>
  <c r="L2534" i="4"/>
  <c r="T2533" i="4"/>
  <c r="R2533" i="4"/>
  <c r="N2533" i="4"/>
  <c r="M2533" i="4"/>
  <c r="L2533" i="4"/>
  <c r="T2532" i="4"/>
  <c r="R2532" i="4"/>
  <c r="N2532" i="4"/>
  <c r="M2532" i="4"/>
  <c r="L2532" i="4"/>
  <c r="T2531" i="4"/>
  <c r="R2531" i="4"/>
  <c r="N2531" i="4"/>
  <c r="M2531" i="4"/>
  <c r="L2531" i="4"/>
  <c r="T2530" i="4"/>
  <c r="R2530" i="4"/>
  <c r="N2530" i="4"/>
  <c r="M2530" i="4"/>
  <c r="L2530" i="4"/>
  <c r="T2529" i="4"/>
  <c r="R2529" i="4"/>
  <c r="N2529" i="4"/>
  <c r="M2529" i="4"/>
  <c r="L2529" i="4"/>
  <c r="T2528" i="4"/>
  <c r="R2528" i="4"/>
  <c r="N2528" i="4"/>
  <c r="M2528" i="4"/>
  <c r="L2528" i="4"/>
  <c r="T2527" i="4"/>
  <c r="R2527" i="4"/>
  <c r="N2527" i="4"/>
  <c r="M2527" i="4"/>
  <c r="L2527" i="4"/>
  <c r="T2526" i="4"/>
  <c r="R2526" i="4"/>
  <c r="N2526" i="4"/>
  <c r="M2526" i="4"/>
  <c r="L2526" i="4"/>
  <c r="T2525" i="4"/>
  <c r="R2525" i="4"/>
  <c r="N2525" i="4"/>
  <c r="M2525" i="4"/>
  <c r="L2525" i="4"/>
  <c r="T2524" i="4"/>
  <c r="R2524" i="4"/>
  <c r="N2524" i="4"/>
  <c r="M2524" i="4"/>
  <c r="L2524" i="4"/>
  <c r="T2523" i="4"/>
  <c r="R2523" i="4"/>
  <c r="M2523" i="4"/>
  <c r="L2523" i="4"/>
  <c r="T2522" i="4"/>
  <c r="R2522" i="4"/>
  <c r="N2522" i="4"/>
  <c r="M2522" i="4"/>
  <c r="L2522" i="4"/>
  <c r="T2521" i="4"/>
  <c r="R2521" i="4"/>
  <c r="N2521" i="4"/>
  <c r="M2521" i="4"/>
  <c r="L2521" i="4"/>
  <c r="T2520" i="4"/>
  <c r="R2520" i="4"/>
  <c r="N2520" i="4"/>
  <c r="M2520" i="4"/>
  <c r="L2520" i="4"/>
  <c r="T2519" i="4"/>
  <c r="R2519" i="4"/>
  <c r="M2519" i="4"/>
  <c r="L2519" i="4"/>
  <c r="T2518" i="4"/>
  <c r="R2518" i="4"/>
  <c r="N2518" i="4"/>
  <c r="M2518" i="4"/>
  <c r="L2518" i="4"/>
  <c r="T2517" i="4"/>
  <c r="R2517" i="4"/>
  <c r="N2517" i="4"/>
  <c r="M2517" i="4"/>
  <c r="L2517" i="4"/>
  <c r="T2516" i="4"/>
  <c r="R2516" i="4"/>
  <c r="N2516" i="4"/>
  <c r="M2516" i="4"/>
  <c r="L2516" i="4"/>
  <c r="T2515" i="4"/>
  <c r="R2515" i="4"/>
  <c r="N2515" i="4"/>
  <c r="M2515" i="4"/>
  <c r="L2515" i="4"/>
  <c r="T2514" i="4"/>
  <c r="R2514" i="4"/>
  <c r="N2514" i="4"/>
  <c r="M2514" i="4"/>
  <c r="L2514" i="4"/>
  <c r="T2513" i="4"/>
  <c r="R2513" i="4"/>
  <c r="N2513" i="4"/>
  <c r="M2513" i="4"/>
  <c r="L2513" i="4"/>
  <c r="T2512" i="4"/>
  <c r="R2512" i="4"/>
  <c r="M2512" i="4"/>
  <c r="L2512" i="4"/>
  <c r="T2511" i="4"/>
  <c r="R2511" i="4"/>
  <c r="N2511" i="4"/>
  <c r="M2511" i="4"/>
  <c r="L2511" i="4"/>
  <c r="T2510" i="4"/>
  <c r="R2510" i="4"/>
  <c r="M2510" i="4"/>
  <c r="L2510" i="4"/>
  <c r="T2509" i="4"/>
  <c r="R2509" i="4"/>
  <c r="N2509" i="4"/>
  <c r="M2509" i="4"/>
  <c r="L2509" i="4"/>
  <c r="T2508" i="4"/>
  <c r="R2508" i="4"/>
  <c r="N2508" i="4"/>
  <c r="M2508" i="4"/>
  <c r="L2508" i="4"/>
  <c r="T2507" i="4"/>
  <c r="R2507" i="4"/>
  <c r="N2507" i="4"/>
  <c r="M2507" i="4"/>
  <c r="L2507" i="4"/>
  <c r="T2506" i="4"/>
  <c r="R2506" i="4"/>
  <c r="N2506" i="4"/>
  <c r="M2506" i="4"/>
  <c r="L2506" i="4"/>
  <c r="T2505" i="4"/>
  <c r="R2505" i="4"/>
  <c r="N2505" i="4"/>
  <c r="M2505" i="4"/>
  <c r="L2505" i="4"/>
  <c r="T2504" i="4"/>
  <c r="R2504" i="4"/>
  <c r="N2504" i="4"/>
  <c r="M2504" i="4"/>
  <c r="L2504" i="4"/>
  <c r="T2503" i="4"/>
  <c r="R2503" i="4"/>
  <c r="N2503" i="4"/>
  <c r="M2503" i="4"/>
  <c r="L2503" i="4"/>
  <c r="T2502" i="4"/>
  <c r="R2502" i="4"/>
  <c r="N2502" i="4"/>
  <c r="M2502" i="4"/>
  <c r="L2502" i="4"/>
  <c r="T2501" i="4"/>
  <c r="R2501" i="4"/>
  <c r="N2501" i="4"/>
  <c r="M2501" i="4"/>
  <c r="L2501" i="4"/>
  <c r="T2500" i="4"/>
  <c r="R2500" i="4"/>
  <c r="M2500" i="4"/>
  <c r="L2500" i="4"/>
  <c r="T2499" i="4"/>
  <c r="R2499" i="4"/>
  <c r="N2499" i="4"/>
  <c r="M2499" i="4"/>
  <c r="L2499" i="4"/>
  <c r="T2498" i="4"/>
  <c r="R2498" i="4"/>
  <c r="N2498" i="4"/>
  <c r="M2498" i="4"/>
  <c r="L2498" i="4"/>
  <c r="T2497" i="4"/>
  <c r="R2497" i="4"/>
  <c r="N2497" i="4"/>
  <c r="M2497" i="4"/>
  <c r="L2497" i="4"/>
  <c r="T2496" i="4"/>
  <c r="R2496" i="4"/>
  <c r="M2496" i="4"/>
  <c r="L2496" i="4"/>
  <c r="T2495" i="4"/>
  <c r="R2495" i="4"/>
  <c r="M2495" i="4"/>
  <c r="L2495" i="4"/>
  <c r="T2494" i="4"/>
  <c r="R2494" i="4"/>
  <c r="N2494" i="4"/>
  <c r="M2494" i="4"/>
  <c r="L2494" i="4"/>
  <c r="T2493" i="4"/>
  <c r="R2493" i="4"/>
  <c r="N2493" i="4"/>
  <c r="M2493" i="4"/>
  <c r="L2493" i="4"/>
  <c r="T2492" i="4"/>
  <c r="R2492" i="4"/>
  <c r="N2492" i="4"/>
  <c r="M2492" i="4"/>
  <c r="L2492" i="4"/>
  <c r="T2491" i="4"/>
  <c r="R2491" i="4"/>
  <c r="N2491" i="4"/>
  <c r="M2491" i="4"/>
  <c r="L2491" i="4"/>
  <c r="T2490" i="4"/>
  <c r="R2490" i="4"/>
  <c r="N2490" i="4"/>
  <c r="M2490" i="4"/>
  <c r="L2490" i="4"/>
  <c r="T2489" i="4"/>
  <c r="R2489" i="4"/>
  <c r="M2489" i="4"/>
  <c r="L2489" i="4"/>
  <c r="T2488" i="4"/>
  <c r="R2488" i="4"/>
  <c r="N2488" i="4"/>
  <c r="M2488" i="4"/>
  <c r="L2488" i="4"/>
  <c r="T2487" i="4"/>
  <c r="R2487" i="4"/>
  <c r="N2487" i="4"/>
  <c r="M2487" i="4"/>
  <c r="L2487" i="4"/>
  <c r="T2486" i="4"/>
  <c r="R2486" i="4"/>
  <c r="N2486" i="4"/>
  <c r="M2486" i="4"/>
  <c r="L2486" i="4"/>
  <c r="T2485" i="4"/>
  <c r="R2485" i="4"/>
  <c r="N2485" i="4"/>
  <c r="M2485" i="4"/>
  <c r="L2485" i="4"/>
  <c r="T2484" i="4"/>
  <c r="R2484" i="4"/>
  <c r="N2484" i="4"/>
  <c r="M2484" i="4"/>
  <c r="L2484" i="4"/>
  <c r="T2483" i="4"/>
  <c r="R2483" i="4"/>
  <c r="N2483" i="4"/>
  <c r="M2483" i="4"/>
  <c r="L2483" i="4"/>
  <c r="T2482" i="4"/>
  <c r="R2482" i="4"/>
  <c r="N2482" i="4"/>
  <c r="M2482" i="4"/>
  <c r="L2482" i="4"/>
  <c r="T2481" i="4"/>
  <c r="R2481" i="4"/>
  <c r="N2481" i="4"/>
  <c r="M2481" i="4"/>
  <c r="L2481" i="4"/>
  <c r="T2480" i="4"/>
  <c r="R2480" i="4"/>
  <c r="N2480" i="4"/>
  <c r="M2480" i="4"/>
  <c r="L2480" i="4"/>
  <c r="T2479" i="4"/>
  <c r="R2479" i="4"/>
  <c r="N2479" i="4"/>
  <c r="M2479" i="4"/>
  <c r="L2479" i="4"/>
  <c r="T2478" i="4"/>
  <c r="R2478" i="4"/>
  <c r="N2478" i="4"/>
  <c r="M2478" i="4"/>
  <c r="L2478" i="4"/>
  <c r="T2477" i="4"/>
  <c r="R2477" i="4"/>
  <c r="N2477" i="4"/>
  <c r="M2477" i="4"/>
  <c r="L2477" i="4"/>
  <c r="T2476" i="4"/>
  <c r="R2476" i="4"/>
  <c r="N2476" i="4"/>
  <c r="M2476" i="4"/>
  <c r="L2476" i="4"/>
  <c r="T2475" i="4"/>
  <c r="R2475" i="4"/>
  <c r="N2475" i="4"/>
  <c r="M2475" i="4"/>
  <c r="L2475" i="4"/>
  <c r="T2474" i="4"/>
  <c r="R2474" i="4"/>
  <c r="N2474" i="4"/>
  <c r="M2474" i="4"/>
  <c r="L2474" i="4"/>
  <c r="T2473" i="4"/>
  <c r="R2473" i="4"/>
  <c r="M2473" i="4"/>
  <c r="L2473" i="4"/>
  <c r="T2472" i="4"/>
  <c r="R2472" i="4"/>
  <c r="N2472" i="4"/>
  <c r="M2472" i="4"/>
  <c r="L2472" i="4"/>
  <c r="T2471" i="4"/>
  <c r="R2471" i="4"/>
  <c r="N2471" i="4"/>
  <c r="M2471" i="4"/>
  <c r="L2471" i="4"/>
  <c r="T2470" i="4"/>
  <c r="R2470" i="4"/>
  <c r="N2470" i="4"/>
  <c r="M2470" i="4"/>
  <c r="L2470" i="4"/>
  <c r="T2469" i="4"/>
  <c r="R2469" i="4"/>
  <c r="N2469" i="4"/>
  <c r="M2469" i="4"/>
  <c r="L2469" i="4"/>
  <c r="T2468" i="4"/>
  <c r="R2468" i="4"/>
  <c r="N2468" i="4"/>
  <c r="M2468" i="4"/>
  <c r="L2468" i="4"/>
  <c r="T2467" i="4"/>
  <c r="R2467" i="4"/>
  <c r="N2467" i="4"/>
  <c r="M2467" i="4"/>
  <c r="L2467" i="4"/>
  <c r="T2466" i="4"/>
  <c r="R2466" i="4"/>
  <c r="N2466" i="4"/>
  <c r="M2466" i="4"/>
  <c r="L2466" i="4"/>
  <c r="T2465" i="4"/>
  <c r="R2465" i="4"/>
  <c r="N2465" i="4"/>
  <c r="M2465" i="4"/>
  <c r="L2465" i="4"/>
  <c r="T2464" i="4"/>
  <c r="R2464" i="4"/>
  <c r="N2464" i="4"/>
  <c r="M2464" i="4"/>
  <c r="L2464" i="4"/>
  <c r="T2463" i="4"/>
  <c r="R2463" i="4"/>
  <c r="M2463" i="4"/>
  <c r="L2463" i="4"/>
  <c r="T2462" i="4"/>
  <c r="R2462" i="4"/>
  <c r="N2462" i="4"/>
  <c r="M2462" i="4"/>
  <c r="L2462" i="4"/>
  <c r="T2461" i="4"/>
  <c r="R2461" i="4"/>
  <c r="N2461" i="4"/>
  <c r="M2461" i="4"/>
  <c r="L2461" i="4"/>
  <c r="T2460" i="4"/>
  <c r="R2460" i="4"/>
  <c r="N2460" i="4"/>
  <c r="M2460" i="4"/>
  <c r="L2460" i="4"/>
  <c r="T2459" i="4"/>
  <c r="R2459" i="4"/>
  <c r="N2459" i="4"/>
  <c r="M2459" i="4"/>
  <c r="L2459" i="4"/>
  <c r="T2458" i="4"/>
  <c r="R2458" i="4"/>
  <c r="N2458" i="4"/>
  <c r="M2458" i="4"/>
  <c r="L2458" i="4"/>
  <c r="T2457" i="4"/>
  <c r="R2457" i="4"/>
  <c r="N2457" i="4"/>
  <c r="M2457" i="4"/>
  <c r="L2457" i="4"/>
  <c r="T2456" i="4"/>
  <c r="R2456" i="4"/>
  <c r="N2456" i="4"/>
  <c r="M2456" i="4"/>
  <c r="L2456" i="4"/>
  <c r="T2455" i="4"/>
  <c r="R2455" i="4"/>
  <c r="N2455" i="4"/>
  <c r="M2455" i="4"/>
  <c r="L2455" i="4"/>
  <c r="T2454" i="4"/>
  <c r="R2454" i="4"/>
  <c r="N2454" i="4"/>
  <c r="M2454" i="4"/>
  <c r="L2454" i="4"/>
  <c r="T2453" i="4"/>
  <c r="R2453" i="4"/>
  <c r="N2453" i="4"/>
  <c r="M2453" i="4"/>
  <c r="L2453" i="4"/>
  <c r="T2452" i="4"/>
  <c r="R2452" i="4"/>
  <c r="N2452" i="4"/>
  <c r="M2452" i="4"/>
  <c r="L2452" i="4"/>
  <c r="T2451" i="4"/>
  <c r="R2451" i="4"/>
  <c r="N2451" i="4"/>
  <c r="M2451" i="4"/>
  <c r="L2451" i="4"/>
  <c r="T2450" i="4"/>
  <c r="R2450" i="4"/>
  <c r="N2450" i="4"/>
  <c r="M2450" i="4"/>
  <c r="L2450" i="4"/>
  <c r="T2449" i="4"/>
  <c r="R2449" i="4"/>
  <c r="N2449" i="4"/>
  <c r="M2449" i="4"/>
  <c r="L2449" i="4"/>
  <c r="T2448" i="4"/>
  <c r="R2448" i="4"/>
  <c r="N2448" i="4"/>
  <c r="M2448" i="4"/>
  <c r="L2448" i="4"/>
  <c r="T2447" i="4"/>
  <c r="R2447" i="4"/>
  <c r="N2447" i="4"/>
  <c r="M2447" i="4"/>
  <c r="L2447" i="4"/>
  <c r="T2446" i="4"/>
  <c r="R2446" i="4"/>
  <c r="N2446" i="4"/>
  <c r="M2446" i="4"/>
  <c r="L2446" i="4"/>
  <c r="T2445" i="4"/>
  <c r="R2445" i="4"/>
  <c r="N2445" i="4"/>
  <c r="M2445" i="4"/>
  <c r="L2445" i="4"/>
  <c r="T2444" i="4"/>
  <c r="R2444" i="4"/>
  <c r="N2444" i="4"/>
  <c r="M2444" i="4"/>
  <c r="L2444" i="4"/>
  <c r="T2443" i="4"/>
  <c r="R2443" i="4"/>
  <c r="N2443" i="4"/>
  <c r="M2443" i="4"/>
  <c r="L2443" i="4"/>
  <c r="T2442" i="4"/>
  <c r="R2442" i="4"/>
  <c r="N2442" i="4"/>
  <c r="M2442" i="4"/>
  <c r="L2442" i="4"/>
  <c r="T2441" i="4"/>
  <c r="R2441" i="4"/>
  <c r="N2441" i="4"/>
  <c r="M2441" i="4"/>
  <c r="L2441" i="4"/>
  <c r="T2440" i="4"/>
  <c r="R2440" i="4"/>
  <c r="N2440" i="4"/>
  <c r="M2440" i="4"/>
  <c r="L2440" i="4"/>
  <c r="Y2439" i="4"/>
  <c r="X2439" i="4"/>
  <c r="T2439" i="4"/>
  <c r="R2439" i="4"/>
  <c r="M2439" i="4"/>
  <c r="L2439" i="4"/>
  <c r="T2438" i="4"/>
  <c r="R2438" i="4"/>
  <c r="N2438" i="4"/>
  <c r="M2438" i="4"/>
  <c r="L2438" i="4"/>
  <c r="T2437" i="4"/>
  <c r="R2437" i="4"/>
  <c r="N2437" i="4"/>
  <c r="M2437" i="4"/>
  <c r="L2437" i="4"/>
  <c r="T2436" i="4"/>
  <c r="R2436" i="4"/>
  <c r="N2436" i="4"/>
  <c r="M2436" i="4"/>
  <c r="L2436" i="4"/>
  <c r="T2435" i="4"/>
  <c r="R2435" i="4"/>
  <c r="N2435" i="4"/>
  <c r="M2435" i="4"/>
  <c r="L2435" i="4"/>
  <c r="T2434" i="4"/>
  <c r="R2434" i="4"/>
  <c r="N2434" i="4"/>
  <c r="M2434" i="4"/>
  <c r="L2434" i="4"/>
  <c r="T2433" i="4"/>
  <c r="R2433" i="4"/>
  <c r="N2433" i="4"/>
  <c r="M2433" i="4"/>
  <c r="L2433" i="4"/>
  <c r="T2432" i="4"/>
  <c r="R2432" i="4"/>
  <c r="N2432" i="4"/>
  <c r="M2432" i="4"/>
  <c r="L2432" i="4"/>
  <c r="T2431" i="4"/>
  <c r="R2431" i="4"/>
  <c r="N2431" i="4"/>
  <c r="M2431" i="4"/>
  <c r="L2431" i="4"/>
  <c r="T2430" i="4"/>
  <c r="R2430" i="4"/>
  <c r="N2430" i="4"/>
  <c r="M2430" i="4"/>
  <c r="L2430" i="4"/>
  <c r="T2429" i="4"/>
  <c r="R2429" i="4"/>
  <c r="N2429" i="4"/>
  <c r="M2429" i="4"/>
  <c r="L2429" i="4"/>
  <c r="T2428" i="4"/>
  <c r="R2428" i="4"/>
  <c r="N2428" i="4"/>
  <c r="M2428" i="4"/>
  <c r="L2428" i="4"/>
  <c r="T2427" i="4"/>
  <c r="R2427" i="4"/>
  <c r="N2427" i="4"/>
  <c r="M2427" i="4"/>
  <c r="L2427" i="4"/>
  <c r="T2426" i="4"/>
  <c r="R2426" i="4"/>
  <c r="N2426" i="4"/>
  <c r="M2426" i="4"/>
  <c r="L2426" i="4"/>
  <c r="T2425" i="4"/>
  <c r="R2425" i="4"/>
  <c r="M2425" i="4"/>
  <c r="L2425" i="4"/>
  <c r="T2424" i="4"/>
  <c r="R2424" i="4"/>
  <c r="N2424" i="4"/>
  <c r="M2424" i="4"/>
  <c r="L2424" i="4"/>
  <c r="T2423" i="4"/>
  <c r="R2423" i="4"/>
  <c r="N2423" i="4"/>
  <c r="M2423" i="4"/>
  <c r="L2423" i="4"/>
  <c r="T2422" i="4"/>
  <c r="R2422" i="4"/>
  <c r="N2422" i="4"/>
  <c r="M2422" i="4"/>
  <c r="L2422" i="4"/>
  <c r="T2421" i="4"/>
  <c r="R2421" i="4"/>
  <c r="M2421" i="4"/>
  <c r="L2421" i="4"/>
  <c r="T2420" i="4"/>
  <c r="R2420" i="4"/>
  <c r="N2420" i="4"/>
  <c r="M2420" i="4"/>
  <c r="L2420" i="4"/>
  <c r="T2419" i="4"/>
  <c r="R2419" i="4"/>
  <c r="N2419" i="4"/>
  <c r="M2419" i="4"/>
  <c r="L2419" i="4"/>
  <c r="T2418" i="4"/>
  <c r="R2418" i="4"/>
  <c r="N2418" i="4"/>
  <c r="M2418" i="4"/>
  <c r="L2418" i="4"/>
  <c r="T2417" i="4"/>
  <c r="R2417" i="4"/>
  <c r="N2417" i="4"/>
  <c r="M2417" i="4"/>
  <c r="L2417" i="4"/>
  <c r="T2416" i="4"/>
  <c r="R2416" i="4"/>
  <c r="N2416" i="4"/>
  <c r="M2416" i="4"/>
  <c r="L2416" i="4"/>
  <c r="T2415" i="4"/>
  <c r="R2415" i="4"/>
  <c r="N2415" i="4"/>
  <c r="M2415" i="4"/>
  <c r="L2415" i="4"/>
  <c r="T2414" i="4"/>
  <c r="R2414" i="4"/>
  <c r="N2414" i="4"/>
  <c r="M2414" i="4"/>
  <c r="L2414" i="4"/>
  <c r="T2413" i="4"/>
  <c r="R2413" i="4"/>
  <c r="N2413" i="4"/>
  <c r="M2413" i="4"/>
  <c r="L2413" i="4"/>
  <c r="T2412" i="4"/>
  <c r="R2412" i="4"/>
  <c r="N2412" i="4"/>
  <c r="M2412" i="4"/>
  <c r="L2412" i="4"/>
  <c r="T2411" i="4"/>
  <c r="R2411" i="4"/>
  <c r="N2411" i="4"/>
  <c r="M2411" i="4"/>
  <c r="L2411" i="4"/>
  <c r="T2410" i="4"/>
  <c r="R2410" i="4"/>
  <c r="N2410" i="4"/>
  <c r="M2410" i="4"/>
  <c r="L2410" i="4"/>
  <c r="T2409" i="4"/>
  <c r="R2409" i="4"/>
  <c r="M2409" i="4"/>
  <c r="L2409" i="4"/>
  <c r="T2408" i="4"/>
  <c r="R2408" i="4"/>
  <c r="N2408" i="4"/>
  <c r="M2408" i="4"/>
  <c r="L2408" i="4"/>
  <c r="T2407" i="4"/>
  <c r="R2407" i="4"/>
  <c r="N2407" i="4"/>
  <c r="M2407" i="4"/>
  <c r="L2407" i="4"/>
  <c r="T2406" i="4"/>
  <c r="R2406" i="4"/>
  <c r="N2406" i="4"/>
  <c r="M2406" i="4"/>
  <c r="L2406" i="4"/>
  <c r="T2405" i="4"/>
  <c r="R2405" i="4"/>
  <c r="N2405" i="4"/>
  <c r="M2405" i="4"/>
  <c r="L2405" i="4"/>
  <c r="T2404" i="4"/>
  <c r="R2404" i="4"/>
  <c r="N2404" i="4"/>
  <c r="M2404" i="4"/>
  <c r="L2404" i="4"/>
  <c r="T2403" i="4"/>
  <c r="R2403" i="4"/>
  <c r="N2403" i="4"/>
  <c r="M2403" i="4"/>
  <c r="L2403" i="4"/>
  <c r="T2402" i="4"/>
  <c r="R2402" i="4"/>
  <c r="N2402" i="4"/>
  <c r="M2402" i="4"/>
  <c r="L2402" i="4"/>
  <c r="T2401" i="4"/>
  <c r="R2401" i="4"/>
  <c r="N2401" i="4"/>
  <c r="M2401" i="4"/>
  <c r="L2401" i="4"/>
  <c r="T2400" i="4"/>
  <c r="R2400" i="4"/>
  <c r="N2400" i="4"/>
  <c r="M2400" i="4"/>
  <c r="L2400" i="4"/>
  <c r="T2399" i="4"/>
  <c r="R2399" i="4"/>
  <c r="N2399" i="4"/>
  <c r="M2399" i="4"/>
  <c r="L2399" i="4"/>
  <c r="T2398" i="4"/>
  <c r="R2398" i="4"/>
  <c r="N2398" i="4"/>
  <c r="M2398" i="4"/>
  <c r="L2398" i="4"/>
  <c r="T2397" i="4"/>
  <c r="R2397" i="4"/>
  <c r="N2397" i="4"/>
  <c r="M2397" i="4"/>
  <c r="L2397" i="4"/>
  <c r="T2396" i="4"/>
  <c r="R2396" i="4"/>
  <c r="M2396" i="4"/>
  <c r="L2396" i="4"/>
  <c r="T2395" i="4"/>
  <c r="R2395" i="4"/>
  <c r="N2395" i="4"/>
  <c r="M2395" i="4"/>
  <c r="L2395" i="4"/>
  <c r="T2394" i="4"/>
  <c r="R2394" i="4"/>
  <c r="N2394" i="4"/>
  <c r="M2394" i="4"/>
  <c r="L2394" i="4"/>
  <c r="Y2393" i="4"/>
  <c r="X2393" i="4"/>
  <c r="T2393" i="4"/>
  <c r="R2393" i="4"/>
  <c r="M2393" i="4"/>
  <c r="L2393" i="4"/>
  <c r="T2392" i="4"/>
  <c r="R2392" i="4"/>
  <c r="N2392" i="4"/>
  <c r="M2392" i="4"/>
  <c r="L2392" i="4"/>
  <c r="T2391" i="4"/>
  <c r="R2391" i="4"/>
  <c r="N2391" i="4"/>
  <c r="M2391" i="4"/>
  <c r="L2391" i="4"/>
  <c r="T2390" i="4"/>
  <c r="R2390" i="4"/>
  <c r="N2390" i="4"/>
  <c r="M2390" i="4"/>
  <c r="L2390" i="4"/>
  <c r="T2389" i="4"/>
  <c r="R2389" i="4"/>
  <c r="N2389" i="4"/>
  <c r="M2389" i="4"/>
  <c r="L2389" i="4"/>
  <c r="T2388" i="4"/>
  <c r="R2388" i="4"/>
  <c r="N2388" i="4"/>
  <c r="M2388" i="4"/>
  <c r="L2388" i="4"/>
  <c r="T2387" i="4"/>
  <c r="R2387" i="4"/>
  <c r="N2387" i="4"/>
  <c r="M2387" i="4"/>
  <c r="L2387" i="4"/>
  <c r="T2386" i="4"/>
  <c r="R2386" i="4"/>
  <c r="M2386" i="4"/>
  <c r="L2386" i="4"/>
  <c r="T2385" i="4"/>
  <c r="R2385" i="4"/>
  <c r="N2385" i="4"/>
  <c r="M2385" i="4"/>
  <c r="L2385" i="4"/>
  <c r="T2384" i="4"/>
  <c r="R2384" i="4"/>
  <c r="N2384" i="4"/>
  <c r="M2384" i="4"/>
  <c r="L2384" i="4"/>
  <c r="T2383" i="4"/>
  <c r="R2383" i="4"/>
  <c r="N2383" i="4"/>
  <c r="M2383" i="4"/>
  <c r="L2383" i="4"/>
  <c r="T2382" i="4"/>
  <c r="R2382" i="4"/>
  <c r="N2382" i="4"/>
  <c r="M2382" i="4"/>
  <c r="L2382" i="4"/>
  <c r="T2381" i="4"/>
  <c r="R2381" i="4"/>
  <c r="N2381" i="4"/>
  <c r="M2381" i="4"/>
  <c r="L2381" i="4"/>
  <c r="T2380" i="4"/>
  <c r="R2380" i="4"/>
  <c r="N2380" i="4"/>
  <c r="M2380" i="4"/>
  <c r="L2380" i="4"/>
  <c r="T2379" i="4"/>
  <c r="R2379" i="4"/>
  <c r="N2379" i="4"/>
  <c r="M2379" i="4"/>
  <c r="L2379" i="4"/>
  <c r="T2378" i="4"/>
  <c r="R2378" i="4"/>
  <c r="N2378" i="4"/>
  <c r="M2378" i="4"/>
  <c r="L2378" i="4"/>
  <c r="Y2377" i="4"/>
  <c r="X2377" i="4"/>
  <c r="T2377" i="4"/>
  <c r="R2377" i="4"/>
  <c r="M2377" i="4"/>
  <c r="L2377" i="4"/>
  <c r="T2376" i="4"/>
  <c r="R2376" i="4"/>
  <c r="N2376" i="4"/>
  <c r="M2376" i="4"/>
  <c r="L2376" i="4"/>
  <c r="T2375" i="4"/>
  <c r="R2375" i="4"/>
  <c r="N2375" i="4"/>
  <c r="M2375" i="4"/>
  <c r="L2375" i="4"/>
  <c r="T2374" i="4"/>
  <c r="R2374" i="4"/>
  <c r="N2374" i="4"/>
  <c r="M2374" i="4"/>
  <c r="L2374" i="4"/>
  <c r="T2373" i="4"/>
  <c r="R2373" i="4"/>
  <c r="N2373" i="4"/>
  <c r="M2373" i="4"/>
  <c r="L2373" i="4"/>
  <c r="T2372" i="4"/>
  <c r="R2372" i="4"/>
  <c r="N2372" i="4"/>
  <c r="M2372" i="4"/>
  <c r="L2372" i="4"/>
  <c r="T2371" i="4"/>
  <c r="R2371" i="4"/>
  <c r="N2371" i="4"/>
  <c r="M2371" i="4"/>
  <c r="L2371" i="4"/>
  <c r="T2370" i="4"/>
  <c r="R2370" i="4"/>
  <c r="N2370" i="4"/>
  <c r="M2370" i="4"/>
  <c r="L2370" i="4"/>
  <c r="T2369" i="4"/>
  <c r="R2369" i="4"/>
  <c r="N2369" i="4"/>
  <c r="M2369" i="4"/>
  <c r="L2369" i="4"/>
  <c r="T2368" i="4"/>
  <c r="R2368" i="4"/>
  <c r="N2368" i="4"/>
  <c r="M2368" i="4"/>
  <c r="L2368" i="4"/>
  <c r="T2367" i="4"/>
  <c r="R2367" i="4"/>
  <c r="N2367" i="4"/>
  <c r="M2367" i="4"/>
  <c r="L2367" i="4"/>
  <c r="T2366" i="4"/>
  <c r="R2366" i="4"/>
  <c r="N2366" i="4"/>
  <c r="M2366" i="4"/>
  <c r="L2366" i="4"/>
  <c r="T2365" i="4"/>
  <c r="R2365" i="4"/>
  <c r="N2365" i="4"/>
  <c r="M2365" i="4"/>
  <c r="L2365" i="4"/>
  <c r="T2364" i="4"/>
  <c r="R2364" i="4"/>
  <c r="N2364" i="4"/>
  <c r="M2364" i="4"/>
  <c r="L2364" i="4"/>
  <c r="T2363" i="4"/>
  <c r="R2363" i="4"/>
  <c r="M2363" i="4"/>
  <c r="L2363" i="4"/>
  <c r="T2362" i="4"/>
  <c r="R2362" i="4"/>
  <c r="N2362" i="4"/>
  <c r="M2362" i="4"/>
  <c r="L2362" i="4"/>
  <c r="T2361" i="4"/>
  <c r="R2361" i="4"/>
  <c r="N2361" i="4"/>
  <c r="M2361" i="4"/>
  <c r="L2361" i="4"/>
  <c r="T2360" i="4"/>
  <c r="R2360" i="4"/>
  <c r="N2360" i="4"/>
  <c r="M2360" i="4"/>
  <c r="L2360" i="4"/>
  <c r="T2359" i="4"/>
  <c r="R2359" i="4"/>
  <c r="N2359" i="4"/>
  <c r="M2359" i="4"/>
  <c r="L2359" i="4"/>
  <c r="T2358" i="4"/>
  <c r="R2358" i="4"/>
  <c r="N2358" i="4"/>
  <c r="M2358" i="4"/>
  <c r="L2358" i="4"/>
  <c r="T2357" i="4"/>
  <c r="R2357" i="4"/>
  <c r="N2357" i="4"/>
  <c r="M2357" i="4"/>
  <c r="L2357" i="4"/>
  <c r="T2356" i="4"/>
  <c r="R2356" i="4"/>
  <c r="N2356" i="4"/>
  <c r="M2356" i="4"/>
  <c r="L2356" i="4"/>
  <c r="T2355" i="4"/>
  <c r="R2355" i="4"/>
  <c r="N2355" i="4"/>
  <c r="M2355" i="4"/>
  <c r="L2355" i="4"/>
  <c r="T2354" i="4"/>
  <c r="R2354" i="4"/>
  <c r="N2354" i="4"/>
  <c r="M2354" i="4"/>
  <c r="L2354" i="4"/>
  <c r="T2353" i="4"/>
  <c r="R2353" i="4"/>
  <c r="N2353" i="4"/>
  <c r="M2353" i="4"/>
  <c r="L2353" i="4"/>
  <c r="T2352" i="4"/>
  <c r="R2352" i="4"/>
  <c r="M2352" i="4"/>
  <c r="L2352" i="4"/>
  <c r="T2351" i="4"/>
  <c r="R2351" i="4"/>
  <c r="M2351" i="4"/>
  <c r="L2351" i="4"/>
  <c r="T2350" i="4"/>
  <c r="R2350" i="4"/>
  <c r="N2350" i="4"/>
  <c r="M2350" i="4"/>
  <c r="L2350" i="4"/>
  <c r="T2349" i="4"/>
  <c r="R2349" i="4"/>
  <c r="N2349" i="4"/>
  <c r="M2349" i="4"/>
  <c r="L2349" i="4"/>
  <c r="T2348" i="4"/>
  <c r="R2348" i="4"/>
  <c r="M2348" i="4"/>
  <c r="L2348" i="4"/>
  <c r="T2347" i="4"/>
  <c r="R2347" i="4"/>
  <c r="N2347" i="4"/>
  <c r="M2347" i="4"/>
  <c r="L2347" i="4"/>
  <c r="T2346" i="4"/>
  <c r="R2346" i="4"/>
  <c r="M2346" i="4"/>
  <c r="L2346" i="4"/>
  <c r="T2345" i="4"/>
  <c r="R2345" i="4"/>
  <c r="N2345" i="4"/>
  <c r="M2345" i="4"/>
  <c r="L2345" i="4"/>
  <c r="T2344" i="4"/>
  <c r="R2344" i="4"/>
  <c r="M2344" i="4"/>
  <c r="L2344" i="4"/>
  <c r="T2343" i="4"/>
  <c r="R2343" i="4"/>
  <c r="N2343" i="4"/>
  <c r="M2343" i="4"/>
  <c r="L2343" i="4"/>
  <c r="T2342" i="4"/>
  <c r="R2342" i="4"/>
  <c r="N2342" i="4"/>
  <c r="M2342" i="4"/>
  <c r="L2342" i="4"/>
  <c r="T2341" i="4"/>
  <c r="R2341" i="4"/>
  <c r="N2341" i="4"/>
  <c r="M2341" i="4"/>
  <c r="L2341" i="4"/>
  <c r="Y2340" i="4"/>
  <c r="X2340" i="4"/>
  <c r="T2340" i="4"/>
  <c r="R2340" i="4"/>
  <c r="M2340" i="4"/>
  <c r="L2340" i="4"/>
  <c r="T2339" i="4"/>
  <c r="R2339" i="4"/>
  <c r="N2339" i="4"/>
  <c r="M2339" i="4"/>
  <c r="L2339" i="4"/>
  <c r="T2338" i="4"/>
  <c r="R2338" i="4"/>
  <c r="N2338" i="4"/>
  <c r="M2338" i="4"/>
  <c r="L2338" i="4"/>
  <c r="T2337" i="4"/>
  <c r="R2337" i="4"/>
  <c r="N2337" i="4"/>
  <c r="M2337" i="4"/>
  <c r="L2337" i="4"/>
  <c r="T2336" i="4"/>
  <c r="R2336" i="4"/>
  <c r="N2336" i="4"/>
  <c r="M2336" i="4"/>
  <c r="L2336" i="4"/>
  <c r="T2335" i="4"/>
  <c r="R2335" i="4"/>
  <c r="N2335" i="4"/>
  <c r="M2335" i="4"/>
  <c r="L2335" i="4"/>
  <c r="T2334" i="4"/>
  <c r="R2334" i="4"/>
  <c r="N2334" i="4"/>
  <c r="M2334" i="4"/>
  <c r="L2334" i="4"/>
  <c r="T2333" i="4"/>
  <c r="R2333" i="4"/>
  <c r="M2333" i="4"/>
  <c r="L2333" i="4"/>
  <c r="T2332" i="4"/>
  <c r="R2332" i="4"/>
  <c r="M2332" i="4"/>
  <c r="L2332" i="4"/>
  <c r="T2331" i="4"/>
  <c r="R2331" i="4"/>
  <c r="N2331" i="4"/>
  <c r="M2331" i="4"/>
  <c r="L2331" i="4"/>
  <c r="T2330" i="4"/>
  <c r="R2330" i="4"/>
  <c r="N2330" i="4"/>
  <c r="M2330" i="4"/>
  <c r="L2330" i="4"/>
  <c r="T2329" i="4"/>
  <c r="R2329" i="4"/>
  <c r="N2329" i="4"/>
  <c r="M2329" i="4"/>
  <c r="L2329" i="4"/>
  <c r="T2328" i="4"/>
  <c r="R2328" i="4"/>
  <c r="N2328" i="4"/>
  <c r="M2328" i="4"/>
  <c r="L2328" i="4"/>
  <c r="T2327" i="4"/>
  <c r="R2327" i="4"/>
  <c r="N2327" i="4"/>
  <c r="M2327" i="4"/>
  <c r="L2327" i="4"/>
  <c r="T2326" i="4"/>
  <c r="R2326" i="4"/>
  <c r="N2326" i="4"/>
  <c r="M2326" i="4"/>
  <c r="L2326" i="4"/>
  <c r="T2325" i="4"/>
  <c r="R2325" i="4"/>
  <c r="N2325" i="4"/>
  <c r="M2325" i="4"/>
  <c r="L2325" i="4"/>
  <c r="T2324" i="4"/>
  <c r="R2324" i="4"/>
  <c r="N2324" i="4"/>
  <c r="M2324" i="4"/>
  <c r="L2324" i="4"/>
  <c r="T2323" i="4"/>
  <c r="R2323" i="4"/>
  <c r="N2323" i="4"/>
  <c r="M2323" i="4"/>
  <c r="L2323" i="4"/>
  <c r="T2322" i="4"/>
  <c r="R2322" i="4"/>
  <c r="M2322" i="4"/>
  <c r="L2322" i="4"/>
  <c r="T2321" i="4"/>
  <c r="R2321" i="4"/>
  <c r="N2321" i="4"/>
  <c r="M2321" i="4"/>
  <c r="L2321" i="4"/>
  <c r="T2320" i="4"/>
  <c r="R2320" i="4"/>
  <c r="N2320" i="4"/>
  <c r="M2320" i="4"/>
  <c r="L2320" i="4"/>
  <c r="T2319" i="4"/>
  <c r="R2319" i="4"/>
  <c r="N2319" i="4"/>
  <c r="M2319" i="4"/>
  <c r="L2319" i="4"/>
  <c r="T2318" i="4"/>
  <c r="R2318" i="4"/>
  <c r="N2318" i="4"/>
  <c r="M2318" i="4"/>
  <c r="L2318" i="4"/>
  <c r="T2317" i="4"/>
  <c r="R2317" i="4"/>
  <c r="N2317" i="4"/>
  <c r="M2317" i="4"/>
  <c r="L2317" i="4"/>
  <c r="T2316" i="4"/>
  <c r="R2316" i="4"/>
  <c r="M2316" i="4"/>
  <c r="L2316" i="4"/>
  <c r="T2315" i="4"/>
  <c r="R2315" i="4"/>
  <c r="N2315" i="4"/>
  <c r="M2315" i="4"/>
  <c r="L2315" i="4"/>
  <c r="T2314" i="4"/>
  <c r="R2314" i="4"/>
  <c r="N2314" i="4"/>
  <c r="M2314" i="4"/>
  <c r="L2314" i="4"/>
  <c r="T2313" i="4"/>
  <c r="R2313" i="4"/>
  <c r="N2313" i="4"/>
  <c r="M2313" i="4"/>
  <c r="L2313" i="4"/>
  <c r="T2312" i="4"/>
  <c r="R2312" i="4"/>
  <c r="N2312" i="4"/>
  <c r="M2312" i="4"/>
  <c r="L2312" i="4"/>
  <c r="T2311" i="4"/>
  <c r="R2311" i="4"/>
  <c r="N2311" i="4"/>
  <c r="M2311" i="4"/>
  <c r="L2311" i="4"/>
  <c r="T2310" i="4"/>
  <c r="R2310" i="4"/>
  <c r="N2310" i="4"/>
  <c r="M2310" i="4"/>
  <c r="L2310" i="4"/>
  <c r="T2309" i="4"/>
  <c r="R2309" i="4"/>
  <c r="N2309" i="4"/>
  <c r="M2309" i="4"/>
  <c r="L2309" i="4"/>
  <c r="T2308" i="4"/>
  <c r="R2308" i="4"/>
  <c r="N2308" i="4"/>
  <c r="M2308" i="4"/>
  <c r="L2308" i="4"/>
  <c r="T2307" i="4"/>
  <c r="R2307" i="4"/>
  <c r="N2307" i="4"/>
  <c r="M2307" i="4"/>
  <c r="L2307" i="4"/>
  <c r="T2306" i="4"/>
  <c r="R2306" i="4"/>
  <c r="N2306" i="4"/>
  <c r="M2306" i="4"/>
  <c r="L2306" i="4"/>
  <c r="T2305" i="4"/>
  <c r="R2305" i="4"/>
  <c r="N2305" i="4"/>
  <c r="M2305" i="4"/>
  <c r="L2305" i="4"/>
  <c r="T2304" i="4"/>
  <c r="R2304" i="4"/>
  <c r="N2304" i="4"/>
  <c r="M2304" i="4"/>
  <c r="L2304" i="4"/>
  <c r="T2303" i="4"/>
  <c r="R2303" i="4"/>
  <c r="N2303" i="4"/>
  <c r="M2303" i="4"/>
  <c r="L2303" i="4"/>
  <c r="T2302" i="4"/>
  <c r="R2302" i="4"/>
  <c r="N2302" i="4"/>
  <c r="M2302" i="4"/>
  <c r="L2302" i="4"/>
  <c r="T2301" i="4"/>
  <c r="R2301" i="4"/>
  <c r="N2301" i="4"/>
  <c r="M2301" i="4"/>
  <c r="L2301" i="4"/>
  <c r="T2300" i="4"/>
  <c r="R2300" i="4"/>
  <c r="N2300" i="4"/>
  <c r="M2300" i="4"/>
  <c r="L2300" i="4"/>
  <c r="Y2299" i="4"/>
  <c r="X2299" i="4"/>
  <c r="T2299" i="4"/>
  <c r="R2299" i="4"/>
  <c r="M2299" i="4"/>
  <c r="L2299" i="4"/>
  <c r="T2298" i="4"/>
  <c r="R2298" i="4"/>
  <c r="N2298" i="4"/>
  <c r="M2298" i="4"/>
  <c r="L2298" i="4"/>
  <c r="T2297" i="4"/>
  <c r="R2297" i="4"/>
  <c r="N2297" i="4"/>
  <c r="M2297" i="4"/>
  <c r="L2297" i="4"/>
  <c r="T2296" i="4"/>
  <c r="R2296" i="4"/>
  <c r="N2296" i="4"/>
  <c r="M2296" i="4"/>
  <c r="L2296" i="4"/>
  <c r="T2295" i="4"/>
  <c r="R2295" i="4"/>
  <c r="N2295" i="4"/>
  <c r="M2295" i="4"/>
  <c r="L2295" i="4"/>
  <c r="T2294" i="4"/>
  <c r="R2294" i="4"/>
  <c r="N2294" i="4"/>
  <c r="M2294" i="4"/>
  <c r="L2294" i="4"/>
  <c r="T2293" i="4"/>
  <c r="R2293" i="4"/>
  <c r="N2293" i="4"/>
  <c r="M2293" i="4"/>
  <c r="L2293" i="4"/>
  <c r="T2292" i="4"/>
  <c r="R2292" i="4"/>
  <c r="N2292" i="4"/>
  <c r="M2292" i="4"/>
  <c r="L2292" i="4"/>
  <c r="T2291" i="4"/>
  <c r="R2291" i="4"/>
  <c r="N2291" i="4"/>
  <c r="M2291" i="4"/>
  <c r="L2291" i="4"/>
  <c r="T2290" i="4"/>
  <c r="R2290" i="4"/>
  <c r="N2290" i="4"/>
  <c r="M2290" i="4"/>
  <c r="L2290" i="4"/>
  <c r="T2289" i="4"/>
  <c r="R2289" i="4"/>
  <c r="N2289" i="4"/>
  <c r="M2289" i="4"/>
  <c r="L2289" i="4"/>
  <c r="T2288" i="4"/>
  <c r="R2288" i="4"/>
  <c r="N2288" i="4"/>
  <c r="M2288" i="4"/>
  <c r="L2288" i="4"/>
  <c r="T2287" i="4"/>
  <c r="R2287" i="4"/>
  <c r="N2287" i="4"/>
  <c r="M2287" i="4"/>
  <c r="L2287" i="4"/>
  <c r="T2286" i="4"/>
  <c r="R2286" i="4"/>
  <c r="N2286" i="4"/>
  <c r="M2286" i="4"/>
  <c r="L2286" i="4"/>
  <c r="T2285" i="4"/>
  <c r="R2285" i="4"/>
  <c r="N2285" i="4"/>
  <c r="M2285" i="4"/>
  <c r="L2285" i="4"/>
  <c r="T2284" i="4"/>
  <c r="R2284" i="4"/>
  <c r="M2284" i="4"/>
  <c r="L2284" i="4"/>
  <c r="T2283" i="4"/>
  <c r="R2283" i="4"/>
  <c r="N2283" i="4"/>
  <c r="M2283" i="4"/>
  <c r="L2283" i="4"/>
  <c r="T2282" i="4"/>
  <c r="R2282" i="4"/>
  <c r="N2282" i="4"/>
  <c r="M2282" i="4"/>
  <c r="L2282" i="4"/>
  <c r="T2281" i="4"/>
  <c r="R2281" i="4"/>
  <c r="N2281" i="4"/>
  <c r="M2281" i="4"/>
  <c r="L2281" i="4"/>
  <c r="T2280" i="4"/>
  <c r="R2280" i="4"/>
  <c r="N2280" i="4"/>
  <c r="M2280" i="4"/>
  <c r="L2280" i="4"/>
  <c r="T2279" i="4"/>
  <c r="R2279" i="4"/>
  <c r="N2279" i="4"/>
  <c r="M2279" i="4"/>
  <c r="L2279" i="4"/>
  <c r="T2278" i="4"/>
  <c r="R2278" i="4"/>
  <c r="N2278" i="4"/>
  <c r="M2278" i="4"/>
  <c r="L2278" i="4"/>
  <c r="T2277" i="4"/>
  <c r="R2277" i="4"/>
  <c r="N2277" i="4"/>
  <c r="M2277" i="4"/>
  <c r="L2277" i="4"/>
  <c r="T2276" i="4"/>
  <c r="R2276" i="4"/>
  <c r="N2276" i="4"/>
  <c r="M2276" i="4"/>
  <c r="L2276" i="4"/>
  <c r="T2275" i="4"/>
  <c r="R2275" i="4"/>
  <c r="N2275" i="4"/>
  <c r="M2275" i="4"/>
  <c r="L2275" i="4"/>
  <c r="T2274" i="4"/>
  <c r="R2274" i="4"/>
  <c r="N2274" i="4"/>
  <c r="M2274" i="4"/>
  <c r="L2274" i="4"/>
  <c r="T2273" i="4"/>
  <c r="R2273" i="4"/>
  <c r="N2273" i="4"/>
  <c r="M2273" i="4"/>
  <c r="L2273" i="4"/>
  <c r="T2272" i="4"/>
  <c r="R2272" i="4"/>
  <c r="M2272" i="4"/>
  <c r="L2272" i="4"/>
  <c r="T2271" i="4"/>
  <c r="R2271" i="4"/>
  <c r="N2271" i="4"/>
  <c r="M2271" i="4"/>
  <c r="L2271" i="4"/>
  <c r="T2270" i="4"/>
  <c r="R2270" i="4"/>
  <c r="N2270" i="4"/>
  <c r="M2270" i="4"/>
  <c r="L2270" i="4"/>
  <c r="T2269" i="4"/>
  <c r="R2269" i="4"/>
  <c r="N2269" i="4"/>
  <c r="M2269" i="4"/>
  <c r="L2269" i="4"/>
  <c r="T2268" i="4"/>
  <c r="R2268" i="4"/>
  <c r="N2268" i="4"/>
  <c r="M2268" i="4"/>
  <c r="L2268" i="4"/>
  <c r="T2267" i="4"/>
  <c r="R2267" i="4"/>
  <c r="N2267" i="4"/>
  <c r="M2267" i="4"/>
  <c r="L2267" i="4"/>
  <c r="T2266" i="4"/>
  <c r="R2266" i="4"/>
  <c r="N2266" i="4"/>
  <c r="M2266" i="4"/>
  <c r="L2266" i="4"/>
  <c r="T2265" i="4"/>
  <c r="R2265" i="4"/>
  <c r="N2265" i="4"/>
  <c r="M2265" i="4"/>
  <c r="L2265" i="4"/>
  <c r="T2264" i="4"/>
  <c r="R2264" i="4"/>
  <c r="N2264" i="4"/>
  <c r="M2264" i="4"/>
  <c r="L2264" i="4"/>
  <c r="T2263" i="4"/>
  <c r="R2263" i="4"/>
  <c r="N2263" i="4"/>
  <c r="M2263" i="4"/>
  <c r="L2263" i="4"/>
  <c r="T2262" i="4"/>
  <c r="R2262" i="4"/>
  <c r="N2262" i="4"/>
  <c r="M2262" i="4"/>
  <c r="L2262" i="4"/>
  <c r="T2261" i="4"/>
  <c r="R2261" i="4"/>
  <c r="N2261" i="4"/>
  <c r="M2261" i="4"/>
  <c r="L2261" i="4"/>
  <c r="T2260" i="4"/>
  <c r="R2260" i="4"/>
  <c r="N2260" i="4"/>
  <c r="M2260" i="4"/>
  <c r="L2260" i="4"/>
  <c r="T2259" i="4"/>
  <c r="R2259" i="4"/>
  <c r="N2259" i="4"/>
  <c r="M2259" i="4"/>
  <c r="L2259" i="4"/>
  <c r="T2258" i="4"/>
  <c r="R2258" i="4"/>
  <c r="N2258" i="4"/>
  <c r="M2258" i="4"/>
  <c r="L2258" i="4"/>
  <c r="T2257" i="4"/>
  <c r="R2257" i="4"/>
  <c r="N2257" i="4"/>
  <c r="M2257" i="4"/>
  <c r="L2257" i="4"/>
  <c r="T2256" i="4"/>
  <c r="R2256" i="4"/>
  <c r="N2256" i="4"/>
  <c r="M2256" i="4"/>
  <c r="L2256" i="4"/>
  <c r="T2255" i="4"/>
  <c r="R2255" i="4"/>
  <c r="N2255" i="4"/>
  <c r="M2255" i="4"/>
  <c r="L2255" i="4"/>
  <c r="T2254" i="4"/>
  <c r="R2254" i="4"/>
  <c r="N2254" i="4"/>
  <c r="M2254" i="4"/>
  <c r="L2254" i="4"/>
  <c r="T2253" i="4"/>
  <c r="R2253" i="4"/>
  <c r="N2253" i="4"/>
  <c r="M2253" i="4"/>
  <c r="L2253" i="4"/>
  <c r="T2252" i="4"/>
  <c r="R2252" i="4"/>
  <c r="N2252" i="4"/>
  <c r="M2252" i="4"/>
  <c r="L2252" i="4"/>
  <c r="T2251" i="4"/>
  <c r="R2251" i="4"/>
  <c r="N2251" i="4"/>
  <c r="M2251" i="4"/>
  <c r="L2251" i="4"/>
  <c r="T2250" i="4"/>
  <c r="R2250" i="4"/>
  <c r="N2250" i="4"/>
  <c r="M2250" i="4"/>
  <c r="L2250" i="4"/>
  <c r="T2249" i="4"/>
  <c r="R2249" i="4"/>
  <c r="N2249" i="4"/>
  <c r="M2249" i="4"/>
  <c r="L2249" i="4"/>
  <c r="T2248" i="4"/>
  <c r="R2248" i="4"/>
  <c r="N2248" i="4"/>
  <c r="M2248" i="4"/>
  <c r="L2248" i="4"/>
  <c r="T2247" i="4"/>
  <c r="R2247" i="4"/>
  <c r="N2247" i="4"/>
  <c r="M2247" i="4"/>
  <c r="L2247" i="4"/>
  <c r="T2246" i="4"/>
  <c r="R2246" i="4"/>
  <c r="N2246" i="4"/>
  <c r="M2246" i="4"/>
  <c r="L2246" i="4"/>
  <c r="T2245" i="4"/>
  <c r="R2245" i="4"/>
  <c r="N2245" i="4"/>
  <c r="M2245" i="4"/>
  <c r="L2245" i="4"/>
  <c r="T2244" i="4"/>
  <c r="R2244" i="4"/>
  <c r="N2244" i="4"/>
  <c r="M2244" i="4"/>
  <c r="L2244" i="4"/>
  <c r="T2243" i="4"/>
  <c r="R2243" i="4"/>
  <c r="N2243" i="4"/>
  <c r="M2243" i="4"/>
  <c r="L2243" i="4"/>
  <c r="T2242" i="4"/>
  <c r="R2242" i="4"/>
  <c r="N2242" i="4"/>
  <c r="M2242" i="4"/>
  <c r="L2242" i="4"/>
  <c r="T2241" i="4"/>
  <c r="R2241" i="4"/>
  <c r="N2241" i="4"/>
  <c r="M2241" i="4"/>
  <c r="L2241" i="4"/>
  <c r="T2240" i="4"/>
  <c r="R2240" i="4"/>
  <c r="N2240" i="4"/>
  <c r="M2240" i="4"/>
  <c r="L2240" i="4"/>
  <c r="T2239" i="4"/>
  <c r="R2239" i="4"/>
  <c r="N2239" i="4"/>
  <c r="M2239" i="4"/>
  <c r="L2239" i="4"/>
  <c r="T2238" i="4"/>
  <c r="R2238" i="4"/>
  <c r="N2238" i="4"/>
  <c r="M2238" i="4"/>
  <c r="L2238" i="4"/>
  <c r="T2237" i="4"/>
  <c r="R2237" i="4"/>
  <c r="N2237" i="4"/>
  <c r="M2237" i="4"/>
  <c r="L2237" i="4"/>
  <c r="T2236" i="4"/>
  <c r="R2236" i="4"/>
  <c r="N2236" i="4"/>
  <c r="M2236" i="4"/>
  <c r="L2236" i="4"/>
  <c r="T2235" i="4"/>
  <c r="R2235" i="4"/>
  <c r="N2235" i="4"/>
  <c r="M2235" i="4"/>
  <c r="L2235" i="4"/>
  <c r="T2234" i="4"/>
  <c r="R2234" i="4"/>
  <c r="N2234" i="4"/>
  <c r="M2234" i="4"/>
  <c r="L2234" i="4"/>
  <c r="T2233" i="4"/>
  <c r="R2233" i="4"/>
  <c r="N2233" i="4"/>
  <c r="M2233" i="4"/>
  <c r="L2233" i="4"/>
  <c r="T2232" i="4"/>
  <c r="R2232" i="4"/>
  <c r="M2232" i="4"/>
  <c r="L2232" i="4"/>
  <c r="T2231" i="4"/>
  <c r="R2231" i="4"/>
  <c r="N2231" i="4"/>
  <c r="M2231" i="4"/>
  <c r="L2231" i="4"/>
  <c r="T2230" i="4"/>
  <c r="R2230" i="4"/>
  <c r="N2230" i="4"/>
  <c r="M2230" i="4"/>
  <c r="L2230" i="4"/>
  <c r="T2229" i="4"/>
  <c r="R2229" i="4"/>
  <c r="N2229" i="4"/>
  <c r="M2229" i="4"/>
  <c r="L2229" i="4"/>
  <c r="T2228" i="4"/>
  <c r="R2228" i="4"/>
  <c r="N2228" i="4"/>
  <c r="M2228" i="4"/>
  <c r="L2228" i="4"/>
  <c r="T2227" i="4"/>
  <c r="R2227" i="4"/>
  <c r="N2227" i="4"/>
  <c r="M2227" i="4"/>
  <c r="L2227" i="4"/>
  <c r="T2226" i="4"/>
  <c r="R2226" i="4"/>
  <c r="N2226" i="4"/>
  <c r="M2226" i="4"/>
  <c r="L2226" i="4"/>
  <c r="T2225" i="4"/>
  <c r="R2225" i="4"/>
  <c r="N2225" i="4"/>
  <c r="M2225" i="4"/>
  <c r="L2225" i="4"/>
  <c r="T2224" i="4"/>
  <c r="R2224" i="4"/>
  <c r="N2224" i="4"/>
  <c r="M2224" i="4"/>
  <c r="L2224" i="4"/>
  <c r="T2223" i="4"/>
  <c r="R2223" i="4"/>
  <c r="N2223" i="4"/>
  <c r="M2223" i="4"/>
  <c r="L2223" i="4"/>
  <c r="T2222" i="4"/>
  <c r="R2222" i="4"/>
  <c r="N2222" i="4"/>
  <c r="M2222" i="4"/>
  <c r="L2222" i="4"/>
  <c r="T2221" i="4"/>
  <c r="R2221" i="4"/>
  <c r="N2221" i="4"/>
  <c r="M2221" i="4"/>
  <c r="L2221" i="4"/>
  <c r="Y2220" i="4"/>
  <c r="X2220" i="4"/>
  <c r="T2220" i="4"/>
  <c r="R2220" i="4"/>
  <c r="M2220" i="4"/>
  <c r="L2220" i="4"/>
  <c r="T2219" i="4"/>
  <c r="R2219" i="4"/>
  <c r="N2219" i="4"/>
  <c r="M2219" i="4"/>
  <c r="L2219" i="4"/>
  <c r="T2218" i="4"/>
  <c r="R2218" i="4"/>
  <c r="N2218" i="4"/>
  <c r="M2218" i="4"/>
  <c r="L2218" i="4"/>
  <c r="T2217" i="4"/>
  <c r="R2217" i="4"/>
  <c r="N2217" i="4"/>
  <c r="M2217" i="4"/>
  <c r="L2217" i="4"/>
  <c r="T2216" i="4"/>
  <c r="R2216" i="4"/>
  <c r="N2216" i="4"/>
  <c r="M2216" i="4"/>
  <c r="L2216" i="4"/>
  <c r="T2215" i="4"/>
  <c r="R2215" i="4"/>
  <c r="N2215" i="4"/>
  <c r="M2215" i="4"/>
  <c r="L2215" i="4"/>
  <c r="T2214" i="4"/>
  <c r="R2214" i="4"/>
  <c r="N2214" i="4"/>
  <c r="M2214" i="4"/>
  <c r="L2214" i="4"/>
  <c r="T2213" i="4"/>
  <c r="R2213" i="4"/>
  <c r="N2213" i="4"/>
  <c r="M2213" i="4"/>
  <c r="L2213" i="4"/>
  <c r="T2212" i="4"/>
  <c r="R2212" i="4"/>
  <c r="N2212" i="4"/>
  <c r="M2212" i="4"/>
  <c r="L2212" i="4"/>
  <c r="T2211" i="4"/>
  <c r="R2211" i="4"/>
  <c r="N2211" i="4"/>
  <c r="M2211" i="4"/>
  <c r="L2211" i="4"/>
  <c r="T2210" i="4"/>
  <c r="R2210" i="4"/>
  <c r="N2210" i="4"/>
  <c r="M2210" i="4"/>
  <c r="L2210" i="4"/>
  <c r="T2209" i="4"/>
  <c r="R2209" i="4"/>
  <c r="M2209" i="4"/>
  <c r="L2209" i="4"/>
  <c r="T2208" i="4"/>
  <c r="R2208" i="4"/>
  <c r="N2208" i="4"/>
  <c r="M2208" i="4"/>
  <c r="L2208" i="4"/>
  <c r="T2207" i="4"/>
  <c r="R2207" i="4"/>
  <c r="N2207" i="4"/>
  <c r="M2207" i="4"/>
  <c r="L2207" i="4"/>
  <c r="T2206" i="4"/>
  <c r="R2206" i="4"/>
  <c r="N2206" i="4"/>
  <c r="M2206" i="4"/>
  <c r="L2206" i="4"/>
  <c r="T2205" i="4"/>
  <c r="R2205" i="4"/>
  <c r="N2205" i="4"/>
  <c r="M2205" i="4"/>
  <c r="L2205" i="4"/>
  <c r="T2204" i="4"/>
  <c r="R2204" i="4"/>
  <c r="N2204" i="4"/>
  <c r="M2204" i="4"/>
  <c r="L2204" i="4"/>
  <c r="T2203" i="4"/>
  <c r="R2203" i="4"/>
  <c r="N2203" i="4"/>
  <c r="M2203" i="4"/>
  <c r="L2203" i="4"/>
  <c r="T2202" i="4"/>
  <c r="R2202" i="4"/>
  <c r="M2202" i="4"/>
  <c r="L2202" i="4"/>
  <c r="T2201" i="4"/>
  <c r="R2201" i="4"/>
  <c r="N2201" i="4"/>
  <c r="M2201" i="4"/>
  <c r="L2201" i="4"/>
  <c r="T2200" i="4"/>
  <c r="R2200" i="4"/>
  <c r="N2200" i="4"/>
  <c r="M2200" i="4"/>
  <c r="L2200" i="4"/>
  <c r="T2199" i="4"/>
  <c r="R2199" i="4"/>
  <c r="N2199" i="4"/>
  <c r="M2199" i="4"/>
  <c r="L2199" i="4"/>
  <c r="T2198" i="4"/>
  <c r="R2198" i="4"/>
  <c r="N2198" i="4"/>
  <c r="M2198" i="4"/>
  <c r="L2198" i="4"/>
  <c r="T2197" i="4"/>
  <c r="R2197" i="4"/>
  <c r="N2197" i="4"/>
  <c r="M2197" i="4"/>
  <c r="L2197" i="4"/>
  <c r="T2196" i="4"/>
  <c r="R2196" i="4"/>
  <c r="N2196" i="4"/>
  <c r="M2196" i="4"/>
  <c r="L2196" i="4"/>
  <c r="T2195" i="4"/>
  <c r="R2195" i="4"/>
  <c r="M2195" i="4"/>
  <c r="L2195" i="4"/>
  <c r="T2194" i="4"/>
  <c r="R2194" i="4"/>
  <c r="N2194" i="4"/>
  <c r="M2194" i="4"/>
  <c r="L2194" i="4"/>
  <c r="T2193" i="4"/>
  <c r="R2193" i="4"/>
  <c r="M2193" i="4"/>
  <c r="L2193" i="4"/>
  <c r="T2192" i="4"/>
  <c r="R2192" i="4"/>
  <c r="N2192" i="4"/>
  <c r="M2192" i="4"/>
  <c r="L2192" i="4"/>
  <c r="T2191" i="4"/>
  <c r="R2191" i="4"/>
  <c r="N2191" i="4"/>
  <c r="M2191" i="4"/>
  <c r="L2191" i="4"/>
  <c r="T2190" i="4"/>
  <c r="R2190" i="4"/>
  <c r="N2190" i="4"/>
  <c r="M2190" i="4"/>
  <c r="L2190" i="4"/>
  <c r="T2189" i="4"/>
  <c r="R2189" i="4"/>
  <c r="N2189" i="4"/>
  <c r="M2189" i="4"/>
  <c r="L2189" i="4"/>
  <c r="T2188" i="4"/>
  <c r="R2188" i="4"/>
  <c r="N2188" i="4"/>
  <c r="M2188" i="4"/>
  <c r="L2188" i="4"/>
  <c r="T2187" i="4"/>
  <c r="R2187" i="4"/>
  <c r="N2187" i="4"/>
  <c r="M2187" i="4"/>
  <c r="L2187" i="4"/>
  <c r="T2186" i="4"/>
  <c r="R2186" i="4"/>
  <c r="M2186" i="4"/>
  <c r="L2186" i="4"/>
  <c r="T2185" i="4"/>
  <c r="R2185" i="4"/>
  <c r="N2185" i="4"/>
  <c r="M2185" i="4"/>
  <c r="L2185" i="4"/>
  <c r="T2184" i="4"/>
  <c r="R2184" i="4"/>
  <c r="N2184" i="4"/>
  <c r="M2184" i="4"/>
  <c r="L2184" i="4"/>
  <c r="T2183" i="4"/>
  <c r="R2183" i="4"/>
  <c r="N2183" i="4"/>
  <c r="M2183" i="4"/>
  <c r="L2183" i="4"/>
  <c r="T2182" i="4"/>
  <c r="R2182" i="4"/>
  <c r="N2182" i="4"/>
  <c r="M2182" i="4"/>
  <c r="L2182" i="4"/>
  <c r="T2181" i="4"/>
  <c r="R2181" i="4"/>
  <c r="N2181" i="4"/>
  <c r="M2181" i="4"/>
  <c r="L2181" i="4"/>
  <c r="T2180" i="4"/>
  <c r="R2180" i="4"/>
  <c r="N2180" i="4"/>
  <c r="M2180" i="4"/>
  <c r="L2180" i="4"/>
  <c r="T2179" i="4"/>
  <c r="R2179" i="4"/>
  <c r="N2179" i="4"/>
  <c r="M2179" i="4"/>
  <c r="L2179" i="4"/>
  <c r="T2178" i="4"/>
  <c r="R2178" i="4"/>
  <c r="N2178" i="4"/>
  <c r="M2178" i="4"/>
  <c r="L2178" i="4"/>
  <c r="T2177" i="4"/>
  <c r="R2177" i="4"/>
  <c r="N2177" i="4"/>
  <c r="M2177" i="4"/>
  <c r="L2177" i="4"/>
  <c r="T2176" i="4"/>
  <c r="R2176" i="4"/>
  <c r="N2176" i="4"/>
  <c r="M2176" i="4"/>
  <c r="L2176" i="4"/>
  <c r="T2175" i="4"/>
  <c r="R2175" i="4"/>
  <c r="N2175" i="4"/>
  <c r="M2175" i="4"/>
  <c r="L2175" i="4"/>
  <c r="T2174" i="4"/>
  <c r="R2174" i="4"/>
  <c r="N2174" i="4"/>
  <c r="M2174" i="4"/>
  <c r="L2174" i="4"/>
  <c r="T2173" i="4"/>
  <c r="R2173" i="4"/>
  <c r="N2173" i="4"/>
  <c r="M2173" i="4"/>
  <c r="L2173" i="4"/>
  <c r="T2172" i="4"/>
  <c r="R2172" i="4"/>
  <c r="N2172" i="4"/>
  <c r="M2172" i="4"/>
  <c r="L2172" i="4"/>
  <c r="T2171" i="4"/>
  <c r="R2171" i="4"/>
  <c r="M2171" i="4"/>
  <c r="L2171" i="4"/>
  <c r="T2170" i="4"/>
  <c r="R2170" i="4"/>
  <c r="N2170" i="4"/>
  <c r="M2170" i="4"/>
  <c r="L2170" i="4"/>
  <c r="T2169" i="4"/>
  <c r="R2169" i="4"/>
  <c r="N2169" i="4"/>
  <c r="M2169" i="4"/>
  <c r="L2169" i="4"/>
  <c r="T2168" i="4"/>
  <c r="R2168" i="4"/>
  <c r="N2168" i="4"/>
  <c r="M2168" i="4"/>
  <c r="L2168" i="4"/>
  <c r="T2167" i="4"/>
  <c r="R2167" i="4"/>
  <c r="N2167" i="4"/>
  <c r="M2167" i="4"/>
  <c r="L2167" i="4"/>
  <c r="T2166" i="4"/>
  <c r="R2166" i="4"/>
  <c r="N2166" i="4"/>
  <c r="M2166" i="4"/>
  <c r="L2166" i="4"/>
  <c r="T2165" i="4"/>
  <c r="R2165" i="4"/>
  <c r="N2165" i="4"/>
  <c r="M2165" i="4"/>
  <c r="L2165" i="4"/>
  <c r="T2164" i="4"/>
  <c r="R2164" i="4"/>
  <c r="N2164" i="4"/>
  <c r="M2164" i="4"/>
  <c r="L2164" i="4"/>
  <c r="T2163" i="4"/>
  <c r="R2163" i="4"/>
  <c r="N2163" i="4"/>
  <c r="M2163" i="4"/>
  <c r="L2163" i="4"/>
  <c r="T2162" i="4"/>
  <c r="R2162" i="4"/>
  <c r="N2162" i="4"/>
  <c r="M2162" i="4"/>
  <c r="L2162" i="4"/>
  <c r="T2161" i="4"/>
  <c r="R2161" i="4"/>
  <c r="N2161" i="4"/>
  <c r="M2161" i="4"/>
  <c r="L2161" i="4"/>
  <c r="T2160" i="4"/>
  <c r="R2160" i="4"/>
  <c r="N2160" i="4"/>
  <c r="M2160" i="4"/>
  <c r="L2160" i="4"/>
  <c r="T2159" i="4"/>
  <c r="R2159" i="4"/>
  <c r="N2159" i="4"/>
  <c r="M2159" i="4"/>
  <c r="L2159" i="4"/>
  <c r="T2158" i="4"/>
  <c r="R2158" i="4"/>
  <c r="N2158" i="4"/>
  <c r="M2158" i="4"/>
  <c r="L2158" i="4"/>
  <c r="T2157" i="4"/>
  <c r="R2157" i="4"/>
  <c r="N2157" i="4"/>
  <c r="M2157" i="4"/>
  <c r="L2157" i="4"/>
  <c r="T2156" i="4"/>
  <c r="R2156" i="4"/>
  <c r="N2156" i="4"/>
  <c r="M2156" i="4"/>
  <c r="L2156" i="4"/>
  <c r="T2155" i="4"/>
  <c r="R2155" i="4"/>
  <c r="N2155" i="4"/>
  <c r="M2155" i="4"/>
  <c r="L2155" i="4"/>
  <c r="T2154" i="4"/>
  <c r="R2154" i="4"/>
  <c r="N2154" i="4"/>
  <c r="M2154" i="4"/>
  <c r="L2154" i="4"/>
  <c r="T2153" i="4"/>
  <c r="R2153" i="4"/>
  <c r="N2153" i="4"/>
  <c r="M2153" i="4"/>
  <c r="L2153" i="4"/>
  <c r="T2152" i="4"/>
  <c r="R2152" i="4"/>
  <c r="N2152" i="4"/>
  <c r="M2152" i="4"/>
  <c r="L2152" i="4"/>
  <c r="T2151" i="4"/>
  <c r="R2151" i="4"/>
  <c r="N2151" i="4"/>
  <c r="M2151" i="4"/>
  <c r="L2151" i="4"/>
  <c r="T2150" i="4"/>
  <c r="R2150" i="4"/>
  <c r="N2150" i="4"/>
  <c r="M2150" i="4"/>
  <c r="L2150" i="4"/>
  <c r="T2149" i="4"/>
  <c r="R2149" i="4"/>
  <c r="M2149" i="4"/>
  <c r="L2149" i="4"/>
  <c r="T2148" i="4"/>
  <c r="R2148" i="4"/>
  <c r="N2148" i="4"/>
  <c r="M2148" i="4"/>
  <c r="L2148" i="4"/>
  <c r="T2147" i="4"/>
  <c r="R2147" i="4"/>
  <c r="N2147" i="4"/>
  <c r="M2147" i="4"/>
  <c r="L2147" i="4"/>
  <c r="T2146" i="4"/>
  <c r="R2146" i="4"/>
  <c r="N2146" i="4"/>
  <c r="M2146" i="4"/>
  <c r="L2146" i="4"/>
  <c r="T2145" i="4"/>
  <c r="R2145" i="4"/>
  <c r="M2145" i="4"/>
  <c r="L2145" i="4"/>
  <c r="T2144" i="4"/>
  <c r="R2144" i="4"/>
  <c r="N2144" i="4"/>
  <c r="M2144" i="4"/>
  <c r="L2144" i="4"/>
  <c r="T2143" i="4"/>
  <c r="R2143" i="4"/>
  <c r="N2143" i="4"/>
  <c r="M2143" i="4"/>
  <c r="L2143" i="4"/>
  <c r="T2142" i="4"/>
  <c r="R2142" i="4"/>
  <c r="N2142" i="4"/>
  <c r="M2142" i="4"/>
  <c r="L2142" i="4"/>
  <c r="T2141" i="4"/>
  <c r="R2141" i="4"/>
  <c r="N2141" i="4"/>
  <c r="M2141" i="4"/>
  <c r="L2141" i="4"/>
  <c r="Y2140" i="4"/>
  <c r="X2140" i="4"/>
  <c r="T2140" i="4"/>
  <c r="R2140" i="4"/>
  <c r="M2140" i="4"/>
  <c r="L2140" i="4"/>
  <c r="T2139" i="4"/>
  <c r="R2139" i="4"/>
  <c r="N2139" i="4"/>
  <c r="M2139" i="4"/>
  <c r="L2139" i="4"/>
  <c r="T2138" i="4"/>
  <c r="R2138" i="4"/>
  <c r="N2138" i="4"/>
  <c r="M2138" i="4"/>
  <c r="L2138" i="4"/>
  <c r="T2137" i="4"/>
  <c r="R2137" i="4"/>
  <c r="N2137" i="4"/>
  <c r="M2137" i="4"/>
  <c r="L2137" i="4"/>
  <c r="T2136" i="4"/>
  <c r="R2136" i="4"/>
  <c r="N2136" i="4"/>
  <c r="M2136" i="4"/>
  <c r="L2136" i="4"/>
  <c r="T2135" i="4"/>
  <c r="R2135" i="4"/>
  <c r="N2135" i="4"/>
  <c r="M2135" i="4"/>
  <c r="L2135" i="4"/>
  <c r="T2134" i="4"/>
  <c r="R2134" i="4"/>
  <c r="N2134" i="4"/>
  <c r="M2134" i="4"/>
  <c r="L2134" i="4"/>
  <c r="T2133" i="4"/>
  <c r="R2133" i="4"/>
  <c r="N2133" i="4"/>
  <c r="M2133" i="4"/>
  <c r="L2133" i="4"/>
  <c r="T2132" i="4"/>
  <c r="R2132" i="4"/>
  <c r="N2132" i="4"/>
  <c r="M2132" i="4"/>
  <c r="L2132" i="4"/>
  <c r="T2131" i="4"/>
  <c r="R2131" i="4"/>
  <c r="N2131" i="4"/>
  <c r="M2131" i="4"/>
  <c r="L2131" i="4"/>
  <c r="T2130" i="4"/>
  <c r="R2130" i="4"/>
  <c r="N2130" i="4"/>
  <c r="M2130" i="4"/>
  <c r="L2130" i="4"/>
  <c r="T2129" i="4"/>
  <c r="R2129" i="4"/>
  <c r="N2129" i="4"/>
  <c r="M2129" i="4"/>
  <c r="L2129" i="4"/>
  <c r="T2128" i="4"/>
  <c r="R2128" i="4"/>
  <c r="N2128" i="4"/>
  <c r="M2128" i="4"/>
  <c r="L2128" i="4"/>
  <c r="T2127" i="4"/>
  <c r="R2127" i="4"/>
  <c r="M2127" i="4"/>
  <c r="L2127" i="4"/>
  <c r="T2126" i="4"/>
  <c r="R2126" i="4"/>
  <c r="N2126" i="4"/>
  <c r="M2126" i="4"/>
  <c r="L2126" i="4"/>
  <c r="T2125" i="4"/>
  <c r="R2125" i="4"/>
  <c r="N2125" i="4"/>
  <c r="M2125" i="4"/>
  <c r="L2125" i="4"/>
  <c r="T2124" i="4"/>
  <c r="R2124" i="4"/>
  <c r="N2124" i="4"/>
  <c r="M2124" i="4"/>
  <c r="L2124" i="4"/>
  <c r="T2123" i="4"/>
  <c r="R2123" i="4"/>
  <c r="N2123" i="4"/>
  <c r="M2123" i="4"/>
  <c r="L2123" i="4"/>
  <c r="T2122" i="4"/>
  <c r="R2122" i="4"/>
  <c r="N2122" i="4"/>
  <c r="M2122" i="4"/>
  <c r="L2122" i="4"/>
  <c r="T2121" i="4"/>
  <c r="R2121" i="4"/>
  <c r="N2121" i="4"/>
  <c r="M2121" i="4"/>
  <c r="L2121" i="4"/>
  <c r="T2120" i="4"/>
  <c r="R2120" i="4"/>
  <c r="N2120" i="4"/>
  <c r="M2120" i="4"/>
  <c r="L2120" i="4"/>
  <c r="T2119" i="4"/>
  <c r="R2119" i="4"/>
  <c r="N2119" i="4"/>
  <c r="M2119" i="4"/>
  <c r="L2119" i="4"/>
  <c r="T2118" i="4"/>
  <c r="R2118" i="4"/>
  <c r="N2118" i="4"/>
  <c r="M2118" i="4"/>
  <c r="L2118" i="4"/>
  <c r="T2117" i="4"/>
  <c r="R2117" i="4"/>
  <c r="M2117" i="4"/>
  <c r="L2117" i="4"/>
  <c r="T2116" i="4"/>
  <c r="R2116" i="4"/>
  <c r="N2116" i="4"/>
  <c r="M2116" i="4"/>
  <c r="L2116" i="4"/>
  <c r="T2115" i="4"/>
  <c r="R2115" i="4"/>
  <c r="N2115" i="4"/>
  <c r="M2115" i="4"/>
  <c r="L2115" i="4"/>
  <c r="T2114" i="4"/>
  <c r="R2114" i="4"/>
  <c r="N2114" i="4"/>
  <c r="M2114" i="4"/>
  <c r="L2114" i="4"/>
  <c r="T2113" i="4"/>
  <c r="R2113" i="4"/>
  <c r="N2113" i="4"/>
  <c r="M2113" i="4"/>
  <c r="L2113" i="4"/>
  <c r="T2112" i="4"/>
  <c r="R2112" i="4"/>
  <c r="N2112" i="4"/>
  <c r="M2112" i="4"/>
  <c r="L2112" i="4"/>
  <c r="T2111" i="4"/>
  <c r="R2111" i="4"/>
  <c r="N2111" i="4"/>
  <c r="M2111" i="4"/>
  <c r="L2111" i="4"/>
  <c r="T2110" i="4"/>
  <c r="R2110" i="4"/>
  <c r="N2110" i="4"/>
  <c r="M2110" i="4"/>
  <c r="L2110" i="4"/>
  <c r="T2109" i="4"/>
  <c r="R2109" i="4"/>
  <c r="N2109" i="4"/>
  <c r="M2109" i="4"/>
  <c r="L2109" i="4"/>
  <c r="T2108" i="4"/>
  <c r="R2108" i="4"/>
  <c r="N2108" i="4"/>
  <c r="M2108" i="4"/>
  <c r="L2108" i="4"/>
  <c r="T2107" i="4"/>
  <c r="R2107" i="4"/>
  <c r="N2107" i="4"/>
  <c r="M2107" i="4"/>
  <c r="L2107" i="4"/>
  <c r="T2106" i="4"/>
  <c r="R2106" i="4"/>
  <c r="N2106" i="4"/>
  <c r="M2106" i="4"/>
  <c r="L2106" i="4"/>
  <c r="T2105" i="4"/>
  <c r="R2105" i="4"/>
  <c r="N2105" i="4"/>
  <c r="M2105" i="4"/>
  <c r="L2105" i="4"/>
  <c r="T2104" i="4"/>
  <c r="R2104" i="4"/>
  <c r="N2104" i="4"/>
  <c r="M2104" i="4"/>
  <c r="L2104" i="4"/>
  <c r="T2103" i="4"/>
  <c r="R2103" i="4"/>
  <c r="N2103" i="4"/>
  <c r="M2103" i="4"/>
  <c r="L2103" i="4"/>
  <c r="T2102" i="4"/>
  <c r="R2102" i="4"/>
  <c r="N2102" i="4"/>
  <c r="M2102" i="4"/>
  <c r="L2102" i="4"/>
  <c r="T2101" i="4"/>
  <c r="R2101" i="4"/>
  <c r="N2101" i="4"/>
  <c r="M2101" i="4"/>
  <c r="L2101" i="4"/>
  <c r="Y2100" i="4"/>
  <c r="R2100" i="4"/>
  <c r="M2100" i="4"/>
  <c r="L2100" i="4"/>
  <c r="T2099" i="4"/>
  <c r="R2099" i="4"/>
  <c r="N2099" i="4"/>
  <c r="M2099" i="4"/>
  <c r="L2099" i="4"/>
  <c r="T2098" i="4"/>
  <c r="R2098" i="4"/>
  <c r="N2098" i="4"/>
  <c r="M2098" i="4"/>
  <c r="L2098" i="4"/>
  <c r="T2097" i="4"/>
  <c r="R2097" i="4"/>
  <c r="N2097" i="4"/>
  <c r="M2097" i="4"/>
  <c r="L2097" i="4"/>
  <c r="T2096" i="4"/>
  <c r="R2096" i="4"/>
  <c r="N2096" i="4"/>
  <c r="M2096" i="4"/>
  <c r="L2096" i="4"/>
  <c r="T2095" i="4"/>
  <c r="R2095" i="4"/>
  <c r="N2095" i="4"/>
  <c r="M2095" i="4"/>
  <c r="L2095" i="4"/>
  <c r="T2094" i="4"/>
  <c r="R2094" i="4"/>
  <c r="N2094" i="4"/>
  <c r="M2094" i="4"/>
  <c r="L2094" i="4"/>
  <c r="T2093" i="4"/>
  <c r="R2093" i="4"/>
  <c r="N2093" i="4"/>
  <c r="M2093" i="4"/>
  <c r="L2093" i="4"/>
  <c r="T2092" i="4"/>
  <c r="R2092" i="4"/>
  <c r="N2092" i="4"/>
  <c r="M2092" i="4"/>
  <c r="L2092" i="4"/>
  <c r="T2091" i="4"/>
  <c r="R2091" i="4"/>
  <c r="N2091" i="4"/>
  <c r="M2091" i="4"/>
  <c r="L2091" i="4"/>
  <c r="T2090" i="4"/>
  <c r="R2090" i="4"/>
  <c r="N2090" i="4"/>
  <c r="M2090" i="4"/>
  <c r="L2090" i="4"/>
  <c r="T2089" i="4"/>
  <c r="R2089" i="4"/>
  <c r="N2089" i="4"/>
  <c r="M2089" i="4"/>
  <c r="L2089" i="4"/>
  <c r="T2088" i="4"/>
  <c r="R2088" i="4"/>
  <c r="M2088" i="4"/>
  <c r="L2088" i="4"/>
  <c r="T2087" i="4"/>
  <c r="R2087" i="4"/>
  <c r="M2087" i="4"/>
  <c r="L2087" i="4"/>
  <c r="T2086" i="4"/>
  <c r="R2086" i="4"/>
  <c r="N2086" i="4"/>
  <c r="M2086" i="4"/>
  <c r="L2086" i="4"/>
  <c r="T2085" i="4"/>
  <c r="R2085" i="4"/>
  <c r="N2085" i="4"/>
  <c r="M2085" i="4"/>
  <c r="L2085" i="4"/>
  <c r="T2084" i="4"/>
  <c r="R2084" i="4"/>
  <c r="M2084" i="4"/>
  <c r="L2084" i="4"/>
  <c r="T2083" i="4"/>
  <c r="R2083" i="4"/>
  <c r="M2083" i="4"/>
  <c r="L2083" i="4"/>
  <c r="Y2082" i="4"/>
  <c r="R2082" i="4"/>
  <c r="M2082" i="4"/>
  <c r="L2082" i="4"/>
  <c r="T2081" i="4"/>
  <c r="R2081" i="4"/>
  <c r="N2081" i="4"/>
  <c r="M2081" i="4"/>
  <c r="L2081" i="4"/>
  <c r="T2080" i="4"/>
  <c r="R2080" i="4"/>
  <c r="N2080" i="4"/>
  <c r="M2080" i="4"/>
  <c r="L2080" i="4"/>
  <c r="Y2079" i="4"/>
  <c r="R2079" i="4"/>
  <c r="M2079" i="4"/>
  <c r="L2079" i="4"/>
  <c r="T2078" i="4"/>
  <c r="R2078" i="4"/>
  <c r="N2078" i="4"/>
  <c r="M2078" i="4"/>
  <c r="L2078" i="4"/>
  <c r="Y2077" i="4"/>
  <c r="R2077" i="4"/>
  <c r="M2077" i="4"/>
  <c r="L2077" i="4"/>
  <c r="T2076" i="4"/>
  <c r="R2076" i="4"/>
  <c r="N2076" i="4"/>
  <c r="M2076" i="4"/>
  <c r="L2076" i="4"/>
  <c r="T2075" i="4"/>
  <c r="R2075" i="4"/>
  <c r="N2075" i="4"/>
  <c r="M2075" i="4"/>
  <c r="L2075" i="4"/>
  <c r="T2074" i="4"/>
  <c r="R2074" i="4"/>
  <c r="N2074" i="4"/>
  <c r="M2074" i="4"/>
  <c r="L2074" i="4"/>
  <c r="T2073" i="4"/>
  <c r="R2073" i="4"/>
  <c r="M2073" i="4"/>
  <c r="L2073" i="4"/>
  <c r="T2072" i="4"/>
  <c r="R2072" i="4"/>
  <c r="N2072" i="4"/>
  <c r="M2072" i="4"/>
  <c r="L2072" i="4"/>
  <c r="T2071" i="4"/>
  <c r="R2071" i="4"/>
  <c r="N2071" i="4"/>
  <c r="M2071" i="4"/>
  <c r="L2071" i="4"/>
  <c r="T2070" i="4"/>
  <c r="R2070" i="4"/>
  <c r="N2070" i="4"/>
  <c r="M2070" i="4"/>
  <c r="L2070" i="4"/>
  <c r="Y2069" i="4"/>
  <c r="R2069" i="4"/>
  <c r="M2069" i="4"/>
  <c r="L2069" i="4"/>
  <c r="T2068" i="4"/>
  <c r="R2068" i="4"/>
  <c r="N2068" i="4"/>
  <c r="M2068" i="4"/>
  <c r="L2068" i="4"/>
  <c r="T2067" i="4"/>
  <c r="R2067" i="4"/>
  <c r="M2067" i="4"/>
  <c r="L2067" i="4"/>
  <c r="T2066" i="4"/>
  <c r="R2066" i="4"/>
  <c r="N2066" i="4"/>
  <c r="M2066" i="4"/>
  <c r="L2066" i="4"/>
  <c r="T2065" i="4"/>
  <c r="R2065" i="4"/>
  <c r="N2065" i="4"/>
  <c r="M2065" i="4"/>
  <c r="L2065" i="4"/>
  <c r="Y2064" i="4"/>
  <c r="R2064" i="4"/>
  <c r="M2064" i="4"/>
  <c r="L2064" i="4"/>
  <c r="T2063" i="4"/>
  <c r="R2063" i="4"/>
  <c r="N2063" i="4"/>
  <c r="M2063" i="4"/>
  <c r="L2063" i="4"/>
  <c r="T2062" i="4"/>
  <c r="R2062" i="4"/>
  <c r="N2062" i="4"/>
  <c r="M2062" i="4"/>
  <c r="L2062" i="4"/>
  <c r="T2061" i="4"/>
  <c r="R2061" i="4"/>
  <c r="N2061" i="4"/>
  <c r="M2061" i="4"/>
  <c r="L2061" i="4"/>
  <c r="Y2060" i="4"/>
  <c r="R2060" i="4"/>
  <c r="M2060" i="4"/>
  <c r="L2060" i="4"/>
  <c r="T2059" i="4"/>
  <c r="R2059" i="4"/>
  <c r="N2059" i="4"/>
  <c r="M2059" i="4"/>
  <c r="L2059" i="4"/>
  <c r="T2058" i="4"/>
  <c r="R2058" i="4"/>
  <c r="N2058" i="4"/>
  <c r="M2058" i="4"/>
  <c r="L2058" i="4"/>
  <c r="T2057" i="4"/>
  <c r="R2057" i="4"/>
  <c r="N2057" i="4"/>
  <c r="M2057" i="4"/>
  <c r="L2057" i="4"/>
  <c r="Y2056" i="4"/>
  <c r="R2056" i="4"/>
  <c r="M2056" i="4"/>
  <c r="L2056" i="4"/>
  <c r="T2055" i="4"/>
  <c r="R2055" i="4"/>
  <c r="N2055" i="4"/>
  <c r="M2055" i="4"/>
  <c r="L2055" i="4"/>
  <c r="T2054" i="4"/>
  <c r="R2054" i="4"/>
  <c r="N2054" i="4"/>
  <c r="M2054" i="4"/>
  <c r="L2054" i="4"/>
  <c r="T2053" i="4"/>
  <c r="R2053" i="4"/>
  <c r="N2053" i="4"/>
  <c r="M2053" i="4"/>
  <c r="L2053" i="4"/>
  <c r="T2052" i="4"/>
  <c r="R2052" i="4"/>
  <c r="N2052" i="4"/>
  <c r="M2052" i="4"/>
  <c r="L2052" i="4"/>
  <c r="T2051" i="4"/>
  <c r="R2051" i="4"/>
  <c r="N2051" i="4"/>
  <c r="M2051" i="4"/>
  <c r="L2051" i="4"/>
  <c r="T2050" i="4"/>
  <c r="R2050" i="4"/>
  <c r="N2050" i="4"/>
  <c r="M2050" i="4"/>
  <c r="L2050" i="4"/>
  <c r="T2049" i="4"/>
  <c r="R2049" i="4"/>
  <c r="M2049" i="4"/>
  <c r="L2049" i="4"/>
  <c r="T2048" i="4"/>
  <c r="R2048" i="4"/>
  <c r="N2048" i="4"/>
  <c r="M2048" i="4"/>
  <c r="L2048" i="4"/>
  <c r="T2047" i="4"/>
  <c r="R2047" i="4"/>
  <c r="N2047" i="4"/>
  <c r="M2047" i="4"/>
  <c r="L2047" i="4"/>
  <c r="T2046" i="4"/>
  <c r="R2046" i="4"/>
  <c r="N2046" i="4"/>
  <c r="M2046" i="4"/>
  <c r="L2046" i="4"/>
  <c r="T2045" i="4"/>
  <c r="R2045" i="4"/>
  <c r="N2045" i="4"/>
  <c r="M2045" i="4"/>
  <c r="L2045" i="4"/>
  <c r="T2044" i="4"/>
  <c r="R2044" i="4"/>
  <c r="N2044" i="4"/>
  <c r="M2044" i="4"/>
  <c r="L2044" i="4"/>
  <c r="T2043" i="4"/>
  <c r="R2043" i="4"/>
  <c r="N2043" i="4"/>
  <c r="M2043" i="4"/>
  <c r="L2043" i="4"/>
  <c r="T2042" i="4"/>
  <c r="R2042" i="4"/>
  <c r="N2042" i="4"/>
  <c r="M2042" i="4"/>
  <c r="L2042" i="4"/>
  <c r="T2041" i="4"/>
  <c r="R2041" i="4"/>
  <c r="N2041" i="4"/>
  <c r="M2041" i="4"/>
  <c r="L2041" i="4"/>
  <c r="T2040" i="4"/>
  <c r="R2040" i="4"/>
  <c r="N2040" i="4"/>
  <c r="M2040" i="4"/>
  <c r="L2040" i="4"/>
  <c r="Y2039" i="4"/>
  <c r="R2039" i="4"/>
  <c r="M2039" i="4"/>
  <c r="L2039" i="4"/>
  <c r="T2038" i="4"/>
  <c r="R2038" i="4"/>
  <c r="N2038" i="4"/>
  <c r="M2038" i="4"/>
  <c r="L2038" i="4"/>
  <c r="T2037" i="4"/>
  <c r="R2037" i="4"/>
  <c r="N2037" i="4"/>
  <c r="M2037" i="4"/>
  <c r="L2037" i="4"/>
  <c r="T2036" i="4"/>
  <c r="R2036" i="4"/>
  <c r="N2036" i="4"/>
  <c r="M2036" i="4"/>
  <c r="L2036" i="4"/>
  <c r="Y2035" i="4"/>
  <c r="R2035" i="4"/>
  <c r="M2035" i="4"/>
  <c r="L2035" i="4"/>
  <c r="T2034" i="4"/>
  <c r="R2034" i="4"/>
  <c r="N2034" i="4"/>
  <c r="M2034" i="4"/>
  <c r="L2034" i="4"/>
  <c r="Y2033" i="4"/>
  <c r="R2033" i="4"/>
  <c r="M2033" i="4"/>
  <c r="L2033" i="4"/>
  <c r="Y2032" i="4"/>
  <c r="R2032" i="4"/>
  <c r="M2032" i="4"/>
  <c r="L2032" i="4"/>
  <c r="T2031" i="4"/>
  <c r="R2031" i="4"/>
  <c r="N2031" i="4"/>
  <c r="M2031" i="4"/>
  <c r="L2031" i="4"/>
  <c r="T2030" i="4"/>
  <c r="R2030" i="4"/>
  <c r="N2030" i="4"/>
  <c r="M2030" i="4"/>
  <c r="L2030" i="4"/>
  <c r="Y2029" i="4"/>
  <c r="R2029" i="4"/>
  <c r="M2029" i="4"/>
  <c r="L2029" i="4"/>
  <c r="Y2028" i="4"/>
  <c r="R2028" i="4"/>
  <c r="M2028" i="4"/>
  <c r="L2028" i="4"/>
  <c r="T2027" i="4"/>
  <c r="R2027" i="4"/>
  <c r="N2027" i="4"/>
  <c r="M2027" i="4"/>
  <c r="L2027" i="4"/>
  <c r="T2026" i="4"/>
  <c r="R2026" i="4"/>
  <c r="N2026" i="4"/>
  <c r="M2026" i="4"/>
  <c r="L2026" i="4"/>
  <c r="T2025" i="4"/>
  <c r="R2025" i="4"/>
  <c r="N2025" i="4"/>
  <c r="M2025" i="4"/>
  <c r="L2025" i="4"/>
  <c r="Y2024" i="4"/>
  <c r="R2024" i="4"/>
  <c r="M2024" i="4"/>
  <c r="L2024" i="4"/>
  <c r="T2023" i="4"/>
  <c r="R2023" i="4"/>
  <c r="N2023" i="4"/>
  <c r="M2023" i="4"/>
  <c r="L2023" i="4"/>
  <c r="T2022" i="4"/>
  <c r="R2022" i="4"/>
  <c r="N2022" i="4"/>
  <c r="M2022" i="4"/>
  <c r="L2022" i="4"/>
  <c r="T2021" i="4"/>
  <c r="R2021" i="4"/>
  <c r="N2021" i="4"/>
  <c r="M2021" i="4"/>
  <c r="L2021" i="4"/>
  <c r="T2020" i="4"/>
  <c r="R2020" i="4"/>
  <c r="N2020" i="4"/>
  <c r="M2020" i="4"/>
  <c r="L2020" i="4"/>
  <c r="T2019" i="4"/>
  <c r="R2019" i="4"/>
  <c r="N2019" i="4"/>
  <c r="M2019" i="4"/>
  <c r="L2019" i="4"/>
  <c r="T2018" i="4"/>
  <c r="R2018" i="4"/>
  <c r="N2018" i="4"/>
  <c r="M2018" i="4"/>
  <c r="L2018" i="4"/>
  <c r="T2017" i="4"/>
  <c r="R2017" i="4"/>
  <c r="N2017" i="4"/>
  <c r="M2017" i="4"/>
  <c r="L2017" i="4"/>
  <c r="T2016" i="4"/>
  <c r="R2016" i="4"/>
  <c r="N2016" i="4"/>
  <c r="M2016" i="4"/>
  <c r="L2016" i="4"/>
  <c r="T2015" i="4"/>
  <c r="R2015" i="4"/>
  <c r="N2015" i="4"/>
  <c r="M2015" i="4"/>
  <c r="L2015" i="4"/>
  <c r="T2014" i="4"/>
  <c r="R2014" i="4"/>
  <c r="N2014" i="4"/>
  <c r="M2014" i="4"/>
  <c r="L2014" i="4"/>
  <c r="Y2013" i="4"/>
  <c r="R2013" i="4"/>
  <c r="M2013" i="4"/>
  <c r="L2013" i="4"/>
  <c r="T2012" i="4"/>
  <c r="R2012" i="4"/>
  <c r="N2012" i="4"/>
  <c r="M2012" i="4"/>
  <c r="L2012" i="4"/>
  <c r="T2011" i="4"/>
  <c r="R2011" i="4"/>
  <c r="N2011" i="4"/>
  <c r="M2011" i="4"/>
  <c r="L2011" i="4"/>
  <c r="T2010" i="4"/>
  <c r="R2010" i="4"/>
  <c r="N2010" i="4"/>
  <c r="M2010" i="4"/>
  <c r="L2010" i="4"/>
  <c r="T2009" i="4"/>
  <c r="R2009" i="4"/>
  <c r="N2009" i="4"/>
  <c r="M2009" i="4"/>
  <c r="L2009" i="4"/>
  <c r="T2008" i="4"/>
  <c r="R2008" i="4"/>
  <c r="N2008" i="4"/>
  <c r="M2008" i="4"/>
  <c r="L2008" i="4"/>
  <c r="Y2007" i="4"/>
  <c r="R2007" i="4"/>
  <c r="M2007" i="4"/>
  <c r="L2007" i="4"/>
  <c r="T2006" i="4"/>
  <c r="R2006" i="4"/>
  <c r="N2006" i="4"/>
  <c r="M2006" i="4"/>
  <c r="L2006" i="4"/>
  <c r="T2005" i="4"/>
  <c r="R2005" i="4"/>
  <c r="N2005" i="4"/>
  <c r="M2005" i="4"/>
  <c r="L2005" i="4"/>
  <c r="T2004" i="4"/>
  <c r="R2004" i="4"/>
  <c r="N2004" i="4"/>
  <c r="M2004" i="4"/>
  <c r="L2004" i="4"/>
  <c r="T2003" i="4"/>
  <c r="R2003" i="4"/>
  <c r="N2003" i="4"/>
  <c r="M2003" i="4"/>
  <c r="L2003" i="4"/>
  <c r="T2002" i="4"/>
  <c r="R2002" i="4"/>
  <c r="N2002" i="4"/>
  <c r="M2002" i="4"/>
  <c r="L2002" i="4"/>
  <c r="T2001" i="4"/>
  <c r="R2001" i="4"/>
  <c r="N2001" i="4"/>
  <c r="M2001" i="4"/>
  <c r="L2001" i="4"/>
  <c r="T2000" i="4"/>
  <c r="R2000" i="4"/>
  <c r="N2000" i="4"/>
  <c r="M2000" i="4"/>
  <c r="L2000" i="4"/>
  <c r="T1999" i="4"/>
  <c r="R1999" i="4"/>
  <c r="N1999" i="4"/>
  <c r="M1999" i="4"/>
  <c r="L1999" i="4"/>
  <c r="T1998" i="4"/>
  <c r="R1998" i="4"/>
  <c r="N1998" i="4"/>
  <c r="M1998" i="4"/>
  <c r="L1998" i="4"/>
  <c r="T1997" i="4"/>
  <c r="R1997" i="4"/>
  <c r="N1997" i="4"/>
  <c r="M1997" i="4"/>
  <c r="L1997" i="4"/>
  <c r="T1996" i="4"/>
  <c r="R1996" i="4"/>
  <c r="M1996" i="4"/>
  <c r="L1996" i="4"/>
  <c r="T1995" i="4"/>
  <c r="R1995" i="4"/>
  <c r="N1995" i="4"/>
  <c r="M1995" i="4"/>
  <c r="L1995" i="4"/>
  <c r="T1994" i="4"/>
  <c r="R1994" i="4"/>
  <c r="N1994" i="4"/>
  <c r="M1994" i="4"/>
  <c r="L1994" i="4"/>
  <c r="T1993" i="4"/>
  <c r="R1993" i="4"/>
  <c r="N1993" i="4"/>
  <c r="M1993" i="4"/>
  <c r="L1993" i="4"/>
  <c r="T1992" i="4"/>
  <c r="R1992" i="4"/>
  <c r="N1992" i="4"/>
  <c r="M1992" i="4"/>
  <c r="L1992" i="4"/>
  <c r="Y1991" i="4"/>
  <c r="R1991" i="4"/>
  <c r="M1991" i="4"/>
  <c r="L1991" i="4"/>
  <c r="T1990" i="4"/>
  <c r="R1990" i="4"/>
  <c r="N1990" i="4"/>
  <c r="M1990" i="4"/>
  <c r="L1990" i="4"/>
  <c r="T1989" i="4"/>
  <c r="R1989" i="4"/>
  <c r="N1989" i="4"/>
  <c r="M1989" i="4"/>
  <c r="L1989" i="4"/>
  <c r="T1988" i="4"/>
  <c r="R1988" i="4"/>
  <c r="N1988" i="4"/>
  <c r="M1988" i="4"/>
  <c r="L1988" i="4"/>
  <c r="T1987" i="4"/>
  <c r="R1987" i="4"/>
  <c r="N1987" i="4"/>
  <c r="M1987" i="4"/>
  <c r="L1987" i="4"/>
  <c r="Y1986" i="4"/>
  <c r="R1986" i="4"/>
  <c r="M1986" i="4"/>
  <c r="L1986" i="4"/>
  <c r="T1985" i="4"/>
  <c r="R1985" i="4"/>
  <c r="N1985" i="4"/>
  <c r="M1985" i="4"/>
  <c r="L1985" i="4"/>
  <c r="T1984" i="4"/>
  <c r="R1984" i="4"/>
  <c r="N1984" i="4"/>
  <c r="M1984" i="4"/>
  <c r="L1984" i="4"/>
  <c r="T1983" i="4"/>
  <c r="R1983" i="4"/>
  <c r="N1983" i="4"/>
  <c r="M1983" i="4"/>
  <c r="L1983" i="4"/>
  <c r="Y1982" i="4"/>
  <c r="R1982" i="4"/>
  <c r="M1982" i="4"/>
  <c r="L1982" i="4"/>
  <c r="T1981" i="4"/>
  <c r="R1981" i="4"/>
  <c r="N1981" i="4"/>
  <c r="M1981" i="4"/>
  <c r="L1981" i="4"/>
  <c r="T1980" i="4"/>
  <c r="R1980" i="4"/>
  <c r="N1980" i="4"/>
  <c r="M1980" i="4"/>
  <c r="L1980" i="4"/>
  <c r="T1979" i="4"/>
  <c r="R1979" i="4"/>
  <c r="N1979" i="4"/>
  <c r="M1979" i="4"/>
  <c r="L1979" i="4"/>
  <c r="T1978" i="4"/>
  <c r="R1978" i="4"/>
  <c r="N1978" i="4"/>
  <c r="M1978" i="4"/>
  <c r="L1978" i="4"/>
  <c r="T1977" i="4"/>
  <c r="R1977" i="4"/>
  <c r="M1977" i="4"/>
  <c r="L1977" i="4"/>
  <c r="T1976" i="4"/>
  <c r="R1976" i="4"/>
  <c r="N1976" i="4"/>
  <c r="M1976" i="4"/>
  <c r="L1976" i="4"/>
  <c r="Y1975" i="4"/>
  <c r="R1975" i="4"/>
  <c r="M1975" i="4"/>
  <c r="L1975" i="4"/>
  <c r="T1974" i="4"/>
  <c r="R1974" i="4"/>
  <c r="N1974" i="4"/>
  <c r="M1974" i="4"/>
  <c r="L1974" i="4"/>
  <c r="T1973" i="4"/>
  <c r="R1973" i="4"/>
  <c r="N1973" i="4"/>
  <c r="M1973" i="4"/>
  <c r="L1973" i="4"/>
  <c r="Y1972" i="4"/>
  <c r="R1972" i="4"/>
  <c r="M1972" i="4"/>
  <c r="L1972" i="4"/>
  <c r="T1971" i="4"/>
  <c r="R1971" i="4"/>
  <c r="N1971" i="4"/>
  <c r="M1971" i="4"/>
  <c r="L1971" i="4"/>
  <c r="T1970" i="4"/>
  <c r="R1970" i="4"/>
  <c r="N1970" i="4"/>
  <c r="M1970" i="4"/>
  <c r="L1970" i="4"/>
  <c r="Y1969" i="4"/>
  <c r="R1969" i="4"/>
  <c r="M1969" i="4"/>
  <c r="L1969" i="4"/>
  <c r="T1968" i="4"/>
  <c r="R1968" i="4"/>
  <c r="N1968" i="4"/>
  <c r="M1968" i="4"/>
  <c r="L1968" i="4"/>
  <c r="T1967" i="4"/>
  <c r="R1967" i="4"/>
  <c r="N1967" i="4"/>
  <c r="M1967" i="4"/>
  <c r="L1967" i="4"/>
  <c r="T1966" i="4"/>
  <c r="R1966" i="4"/>
  <c r="N1966" i="4"/>
  <c r="M1966" i="4"/>
  <c r="L1966" i="4"/>
  <c r="T1965" i="4"/>
  <c r="R1965" i="4"/>
  <c r="N1965" i="4"/>
  <c r="M1965" i="4"/>
  <c r="L1965" i="4"/>
  <c r="T1964" i="4"/>
  <c r="R1964" i="4"/>
  <c r="N1964" i="4"/>
  <c r="M1964" i="4"/>
  <c r="L1964" i="4"/>
  <c r="T1963" i="4"/>
  <c r="R1963" i="4"/>
  <c r="M1963" i="4"/>
  <c r="L1963" i="4"/>
  <c r="T1962" i="4"/>
  <c r="R1962" i="4"/>
  <c r="N1962" i="4"/>
  <c r="M1962" i="4"/>
  <c r="L1962" i="4"/>
  <c r="T1961" i="4"/>
  <c r="R1961" i="4"/>
  <c r="N1961" i="4"/>
  <c r="M1961" i="4"/>
  <c r="L1961" i="4"/>
  <c r="T1960" i="4"/>
  <c r="R1960" i="4"/>
  <c r="N1960" i="4"/>
  <c r="M1960" i="4"/>
  <c r="L1960" i="4"/>
  <c r="T1959" i="4"/>
  <c r="R1959" i="4"/>
  <c r="N1959" i="4"/>
  <c r="M1959" i="4"/>
  <c r="L1959" i="4"/>
  <c r="Y1958" i="4"/>
  <c r="R1958" i="4"/>
  <c r="M1958" i="4"/>
  <c r="L1958" i="4"/>
  <c r="Y1957" i="4"/>
  <c r="R1957" i="4"/>
  <c r="M1957" i="4"/>
  <c r="L1957" i="4"/>
  <c r="T1956" i="4"/>
  <c r="R1956" i="4"/>
  <c r="N1956" i="4"/>
  <c r="M1956" i="4"/>
  <c r="L1956" i="4"/>
  <c r="T1955" i="4"/>
  <c r="R1955" i="4"/>
  <c r="N1955" i="4"/>
  <c r="M1955" i="4"/>
  <c r="L1955" i="4"/>
  <c r="T1954" i="4"/>
  <c r="R1954" i="4"/>
  <c r="N1954" i="4"/>
  <c r="M1954" i="4"/>
  <c r="L1954" i="4"/>
  <c r="T1953" i="4"/>
  <c r="R1953" i="4"/>
  <c r="N1953" i="4"/>
  <c r="M1953" i="4"/>
  <c r="L1953" i="4"/>
  <c r="T1952" i="4"/>
  <c r="R1952" i="4"/>
  <c r="N1952" i="4"/>
  <c r="M1952" i="4"/>
  <c r="L1952" i="4"/>
  <c r="T1951" i="4"/>
  <c r="R1951" i="4"/>
  <c r="N1951" i="4"/>
  <c r="M1951" i="4"/>
  <c r="L1951" i="4"/>
  <c r="T1950" i="4"/>
  <c r="R1950" i="4"/>
  <c r="N1950" i="4"/>
  <c r="M1950" i="4"/>
  <c r="L1950" i="4"/>
  <c r="Y1949" i="4"/>
  <c r="X1949" i="4"/>
  <c r="T1949" i="4"/>
  <c r="R1949" i="4"/>
  <c r="M1949" i="4"/>
  <c r="L1949" i="4"/>
  <c r="T1948" i="4"/>
  <c r="R1948" i="4"/>
  <c r="N1948" i="4"/>
  <c r="M1948" i="4"/>
  <c r="L1948" i="4"/>
  <c r="T1947" i="4"/>
  <c r="R1947" i="4"/>
  <c r="N1947" i="4"/>
  <c r="M1947" i="4"/>
  <c r="L1947" i="4"/>
  <c r="T1946" i="4"/>
  <c r="R1946" i="4"/>
  <c r="N1946" i="4"/>
  <c r="M1946" i="4"/>
  <c r="L1946" i="4"/>
  <c r="T1945" i="4"/>
  <c r="R1945" i="4"/>
  <c r="N1945" i="4"/>
  <c r="M1945" i="4"/>
  <c r="L1945" i="4"/>
  <c r="T1944" i="4"/>
  <c r="R1944" i="4"/>
  <c r="N1944" i="4"/>
  <c r="M1944" i="4"/>
  <c r="L1944" i="4"/>
  <c r="Y1943" i="4"/>
  <c r="R1943" i="4"/>
  <c r="M1943" i="4"/>
  <c r="L1943" i="4"/>
  <c r="T1942" i="4"/>
  <c r="R1942" i="4"/>
  <c r="N1942" i="4"/>
  <c r="M1942" i="4"/>
  <c r="L1942" i="4"/>
  <c r="T1941" i="4"/>
  <c r="R1941" i="4"/>
  <c r="N1941" i="4"/>
  <c r="M1941" i="4"/>
  <c r="L1941" i="4"/>
  <c r="T1940" i="4"/>
  <c r="R1940" i="4"/>
  <c r="N1940" i="4"/>
  <c r="M1940" i="4"/>
  <c r="L1940" i="4"/>
  <c r="T1939" i="4"/>
  <c r="R1939" i="4"/>
  <c r="N1939" i="4"/>
  <c r="M1939" i="4"/>
  <c r="L1939" i="4"/>
  <c r="Y1938" i="4"/>
  <c r="R1938" i="4"/>
  <c r="M1938" i="4"/>
  <c r="L1938" i="4"/>
  <c r="T1937" i="4"/>
  <c r="R1937" i="4"/>
  <c r="N1937" i="4"/>
  <c r="M1937" i="4"/>
  <c r="L1937" i="4"/>
  <c r="Y1936" i="4"/>
  <c r="R1936" i="4"/>
  <c r="M1936" i="4"/>
  <c r="L1936" i="4"/>
  <c r="T1935" i="4"/>
  <c r="R1935" i="4"/>
  <c r="M1935" i="4"/>
  <c r="L1935" i="4"/>
  <c r="T1934" i="4"/>
  <c r="R1934" i="4"/>
  <c r="N1934" i="4"/>
  <c r="M1934" i="4"/>
  <c r="L1934" i="4"/>
  <c r="T1933" i="4"/>
  <c r="R1933" i="4"/>
  <c r="N1933" i="4"/>
  <c r="M1933" i="4"/>
  <c r="L1933" i="4"/>
  <c r="T1932" i="4"/>
  <c r="R1932" i="4"/>
  <c r="N1932" i="4"/>
  <c r="M1932" i="4"/>
  <c r="L1932" i="4"/>
  <c r="T1931" i="4"/>
  <c r="R1931" i="4"/>
  <c r="N1931" i="4"/>
  <c r="M1931" i="4"/>
  <c r="L1931" i="4"/>
  <c r="T1930" i="4"/>
  <c r="R1930" i="4"/>
  <c r="N1930" i="4"/>
  <c r="M1930" i="4"/>
  <c r="L1930" i="4"/>
  <c r="Y1929" i="4"/>
  <c r="X1929" i="4"/>
  <c r="T1929" i="4"/>
  <c r="R1929" i="4"/>
  <c r="M1929" i="4"/>
  <c r="L1929" i="4"/>
  <c r="T1928" i="4"/>
  <c r="R1928" i="4"/>
  <c r="N1928" i="4"/>
  <c r="M1928" i="4"/>
  <c r="L1928" i="4"/>
  <c r="T1927" i="4"/>
  <c r="R1927" i="4"/>
  <c r="N1927" i="4"/>
  <c r="M1927" i="4"/>
  <c r="L1927" i="4"/>
  <c r="T1926" i="4"/>
  <c r="R1926" i="4"/>
  <c r="N1926" i="4"/>
  <c r="M1926" i="4"/>
  <c r="L1926" i="4"/>
  <c r="T1925" i="4"/>
  <c r="R1925" i="4"/>
  <c r="N1925" i="4"/>
  <c r="M1925" i="4"/>
  <c r="L1925" i="4"/>
  <c r="T1924" i="4"/>
  <c r="R1924" i="4"/>
  <c r="N1924" i="4"/>
  <c r="M1924" i="4"/>
  <c r="L1924" i="4"/>
  <c r="T1923" i="4"/>
  <c r="R1923" i="4"/>
  <c r="M1923" i="4"/>
  <c r="L1923" i="4"/>
  <c r="T1922" i="4"/>
  <c r="R1922" i="4"/>
  <c r="N1922" i="4"/>
  <c r="M1922" i="4"/>
  <c r="L1922" i="4"/>
  <c r="T1921" i="4"/>
  <c r="R1921" i="4"/>
  <c r="M1921" i="4"/>
  <c r="L1921" i="4"/>
  <c r="T1920" i="4"/>
  <c r="R1920" i="4"/>
  <c r="N1920" i="4"/>
  <c r="M1920" i="4"/>
  <c r="L1920" i="4"/>
  <c r="T1919" i="4"/>
  <c r="R1919" i="4"/>
  <c r="N1919" i="4"/>
  <c r="M1919" i="4"/>
  <c r="L1919" i="4"/>
  <c r="T1918" i="4"/>
  <c r="R1918" i="4"/>
  <c r="N1918" i="4"/>
  <c r="M1918" i="4"/>
  <c r="L1918" i="4"/>
  <c r="T1917" i="4"/>
  <c r="R1917" i="4"/>
  <c r="N1917" i="4"/>
  <c r="M1917" i="4"/>
  <c r="L1917" i="4"/>
  <c r="Y1916" i="4"/>
  <c r="R1916" i="4"/>
  <c r="M1916" i="4"/>
  <c r="L1916" i="4"/>
  <c r="T1915" i="4"/>
  <c r="R1915" i="4"/>
  <c r="N1915" i="4"/>
  <c r="M1915" i="4"/>
  <c r="L1915" i="4"/>
  <c r="T1914" i="4"/>
  <c r="R1914" i="4"/>
  <c r="N1914" i="4"/>
  <c r="M1914" i="4"/>
  <c r="L1914" i="4"/>
  <c r="T1913" i="4"/>
  <c r="R1913" i="4"/>
  <c r="N1913" i="4"/>
  <c r="M1913" i="4"/>
  <c r="L1913" i="4"/>
  <c r="T1912" i="4"/>
  <c r="R1912" i="4"/>
  <c r="N1912" i="4"/>
  <c r="M1912" i="4"/>
  <c r="L1912" i="4"/>
  <c r="T1911" i="4"/>
  <c r="R1911" i="4"/>
  <c r="N1911" i="4"/>
  <c r="M1911" i="4"/>
  <c r="L1911" i="4"/>
  <c r="Y1910" i="4"/>
  <c r="R1910" i="4"/>
  <c r="M1910" i="4"/>
  <c r="L1910" i="4"/>
  <c r="T1909" i="4"/>
  <c r="R1909" i="4"/>
  <c r="N1909" i="4"/>
  <c r="M1909" i="4"/>
  <c r="L1909" i="4"/>
  <c r="T1908" i="4"/>
  <c r="R1908" i="4"/>
  <c r="N1908" i="4"/>
  <c r="M1908" i="4"/>
  <c r="L1908" i="4"/>
  <c r="T1907" i="4"/>
  <c r="R1907" i="4"/>
  <c r="N1907" i="4"/>
  <c r="M1907" i="4"/>
  <c r="L1907" i="4"/>
  <c r="T1906" i="4"/>
  <c r="R1906" i="4"/>
  <c r="N1906" i="4"/>
  <c r="M1906" i="4"/>
  <c r="L1906" i="4"/>
  <c r="T1905" i="4"/>
  <c r="R1905" i="4"/>
  <c r="N1905" i="4"/>
  <c r="M1905" i="4"/>
  <c r="L1905" i="4"/>
  <c r="T1904" i="4"/>
  <c r="R1904" i="4"/>
  <c r="N1904" i="4"/>
  <c r="M1904" i="4"/>
  <c r="L1904" i="4"/>
  <c r="T1903" i="4"/>
  <c r="R1903" i="4"/>
  <c r="N1903" i="4"/>
  <c r="M1903" i="4"/>
  <c r="L1903" i="4"/>
  <c r="T1902" i="4"/>
  <c r="R1902" i="4"/>
  <c r="N1902" i="4"/>
  <c r="M1902" i="4"/>
  <c r="L1902" i="4"/>
  <c r="T1901" i="4"/>
  <c r="R1901" i="4"/>
  <c r="N1901" i="4"/>
  <c r="M1901" i="4"/>
  <c r="L1901" i="4"/>
  <c r="T1900" i="4"/>
  <c r="R1900" i="4"/>
  <c r="N1900" i="4"/>
  <c r="M1900" i="4"/>
  <c r="L1900" i="4"/>
  <c r="Y1899" i="4"/>
  <c r="R1899" i="4"/>
  <c r="M1899" i="4"/>
  <c r="L1899" i="4"/>
  <c r="T1898" i="4"/>
  <c r="R1898" i="4"/>
  <c r="N1898" i="4"/>
  <c r="M1898" i="4"/>
  <c r="L1898" i="4"/>
  <c r="T1897" i="4"/>
  <c r="R1897" i="4"/>
  <c r="N1897" i="4"/>
  <c r="M1897" i="4"/>
  <c r="L1897" i="4"/>
  <c r="T1896" i="4"/>
  <c r="R1896" i="4"/>
  <c r="N1896" i="4"/>
  <c r="M1896" i="4"/>
  <c r="L1896" i="4"/>
  <c r="T1895" i="4"/>
  <c r="R1895" i="4"/>
  <c r="N1895" i="4"/>
  <c r="M1895" i="4"/>
  <c r="L1895" i="4"/>
  <c r="T1894" i="4"/>
  <c r="R1894" i="4"/>
  <c r="N1894" i="4"/>
  <c r="M1894" i="4"/>
  <c r="L1894" i="4"/>
  <c r="T1893" i="4"/>
  <c r="R1893" i="4"/>
  <c r="M1893" i="4"/>
  <c r="L1893" i="4"/>
  <c r="T1892" i="4"/>
  <c r="R1892" i="4"/>
  <c r="N1892" i="4"/>
  <c r="M1892" i="4"/>
  <c r="L1892" i="4"/>
  <c r="T1891" i="4"/>
  <c r="R1891" i="4"/>
  <c r="M1891" i="4"/>
  <c r="L1891" i="4"/>
  <c r="T1890" i="4"/>
  <c r="R1890" i="4"/>
  <c r="N1890" i="4"/>
  <c r="M1890" i="4"/>
  <c r="L1890" i="4"/>
  <c r="T1889" i="4"/>
  <c r="R1889" i="4"/>
  <c r="M1889" i="4"/>
  <c r="L1889" i="4"/>
  <c r="T1888" i="4"/>
  <c r="R1888" i="4"/>
  <c r="N1888" i="4"/>
  <c r="M1888" i="4"/>
  <c r="L1888" i="4"/>
  <c r="T1887" i="4"/>
  <c r="R1887" i="4"/>
  <c r="M1887" i="4"/>
  <c r="L1887" i="4"/>
  <c r="T1886" i="4"/>
  <c r="R1886" i="4"/>
  <c r="N1886" i="4"/>
  <c r="M1886" i="4"/>
  <c r="L1886" i="4"/>
  <c r="T1885" i="4"/>
  <c r="R1885" i="4"/>
  <c r="N1885" i="4"/>
  <c r="M1885" i="4"/>
  <c r="L1885" i="4"/>
  <c r="T1884" i="4"/>
  <c r="R1884" i="4"/>
  <c r="N1884" i="4"/>
  <c r="M1884" i="4"/>
  <c r="L1884" i="4"/>
  <c r="T1883" i="4"/>
  <c r="R1883" i="4"/>
  <c r="N1883" i="4"/>
  <c r="M1883" i="4"/>
  <c r="L1883" i="4"/>
  <c r="T1882" i="4"/>
  <c r="R1882" i="4"/>
  <c r="N1882" i="4"/>
  <c r="M1882" i="4"/>
  <c r="L1882" i="4"/>
  <c r="Y1881" i="4"/>
  <c r="R1881" i="4"/>
  <c r="M1881" i="4"/>
  <c r="L1881" i="4"/>
  <c r="T1880" i="4"/>
  <c r="R1880" i="4"/>
  <c r="N1880" i="4"/>
  <c r="M1880" i="4"/>
  <c r="L1880" i="4"/>
  <c r="T1879" i="4"/>
  <c r="R1879" i="4"/>
  <c r="N1879" i="4"/>
  <c r="M1879" i="4"/>
  <c r="L1879" i="4"/>
  <c r="T1878" i="4"/>
  <c r="R1878" i="4"/>
  <c r="N1878" i="4"/>
  <c r="M1878" i="4"/>
  <c r="L1878" i="4"/>
  <c r="T1877" i="4"/>
  <c r="R1877" i="4"/>
  <c r="N1877" i="4"/>
  <c r="M1877" i="4"/>
  <c r="L1877" i="4"/>
  <c r="T1876" i="4"/>
  <c r="R1876" i="4"/>
  <c r="N1876" i="4"/>
  <c r="M1876" i="4"/>
  <c r="L1876" i="4"/>
  <c r="T1875" i="4"/>
  <c r="R1875" i="4"/>
  <c r="N1875" i="4"/>
  <c r="M1875" i="4"/>
  <c r="L1875" i="4"/>
  <c r="T1874" i="4"/>
  <c r="R1874" i="4"/>
  <c r="N1874" i="4"/>
  <c r="M1874" i="4"/>
  <c r="L1874" i="4"/>
  <c r="T1873" i="4"/>
  <c r="R1873" i="4"/>
  <c r="N1873" i="4"/>
  <c r="M1873" i="4"/>
  <c r="L1873" i="4"/>
  <c r="T1872" i="4"/>
  <c r="R1872" i="4"/>
  <c r="N1872" i="4"/>
  <c r="M1872" i="4"/>
  <c r="L1872" i="4"/>
  <c r="T1871" i="4"/>
  <c r="R1871" i="4"/>
  <c r="N1871" i="4"/>
  <c r="M1871" i="4"/>
  <c r="L1871" i="4"/>
  <c r="T1870" i="4"/>
  <c r="R1870" i="4"/>
  <c r="N1870" i="4"/>
  <c r="M1870" i="4"/>
  <c r="L1870" i="4"/>
  <c r="T1869" i="4"/>
  <c r="R1869" i="4"/>
  <c r="N1869" i="4"/>
  <c r="M1869" i="4"/>
  <c r="L1869" i="4"/>
  <c r="Y1868" i="4"/>
  <c r="R1868" i="4"/>
  <c r="M1868" i="4"/>
  <c r="L1868" i="4"/>
  <c r="T1867" i="4"/>
  <c r="R1867" i="4"/>
  <c r="N1867" i="4"/>
  <c r="M1867" i="4"/>
  <c r="L1867" i="4"/>
  <c r="Y1866" i="4"/>
  <c r="R1866" i="4"/>
  <c r="M1866" i="4"/>
  <c r="L1866" i="4"/>
  <c r="T1865" i="4"/>
  <c r="R1865" i="4"/>
  <c r="N1865" i="4"/>
  <c r="M1865" i="4"/>
  <c r="L1865" i="4"/>
  <c r="T1864" i="4"/>
  <c r="R1864" i="4"/>
  <c r="N1864" i="4"/>
  <c r="M1864" i="4"/>
  <c r="L1864" i="4"/>
  <c r="T1863" i="4"/>
  <c r="R1863" i="4"/>
  <c r="N1863" i="4"/>
  <c r="M1863" i="4"/>
  <c r="L1863" i="4"/>
  <c r="T1862" i="4"/>
  <c r="R1862" i="4"/>
  <c r="N1862" i="4"/>
  <c r="M1862" i="4"/>
  <c r="L1862" i="4"/>
  <c r="T1861" i="4"/>
  <c r="R1861" i="4"/>
  <c r="M1861" i="4"/>
  <c r="L1861" i="4"/>
  <c r="T1860" i="4"/>
  <c r="R1860" i="4"/>
  <c r="N1860" i="4"/>
  <c r="M1860" i="4"/>
  <c r="L1860" i="4"/>
  <c r="T1859" i="4"/>
  <c r="R1859" i="4"/>
  <c r="N1859" i="4"/>
  <c r="M1859" i="4"/>
  <c r="L1859" i="4"/>
  <c r="T1858" i="4"/>
  <c r="R1858" i="4"/>
  <c r="N1858" i="4"/>
  <c r="M1858" i="4"/>
  <c r="L1858" i="4"/>
  <c r="T1857" i="4"/>
  <c r="R1857" i="4"/>
  <c r="M1857" i="4"/>
  <c r="L1857" i="4"/>
  <c r="T1856" i="4"/>
  <c r="R1856" i="4"/>
  <c r="N1856" i="4"/>
  <c r="M1856" i="4"/>
  <c r="L1856" i="4"/>
  <c r="T1855" i="4"/>
  <c r="R1855" i="4"/>
  <c r="N1855" i="4"/>
  <c r="M1855" i="4"/>
  <c r="L1855" i="4"/>
  <c r="T1854" i="4"/>
  <c r="R1854" i="4"/>
  <c r="N1854" i="4"/>
  <c r="M1854" i="4"/>
  <c r="L1854" i="4"/>
  <c r="T1853" i="4"/>
  <c r="R1853" i="4"/>
  <c r="N1853" i="4"/>
  <c r="M1853" i="4"/>
  <c r="L1853" i="4"/>
  <c r="T1852" i="4"/>
  <c r="R1852" i="4"/>
  <c r="N1852" i="4"/>
  <c r="M1852" i="4"/>
  <c r="L1852" i="4"/>
  <c r="T1851" i="4"/>
  <c r="R1851" i="4"/>
  <c r="N1851" i="4"/>
  <c r="M1851" i="4"/>
  <c r="L1851" i="4"/>
  <c r="Y1850" i="4"/>
  <c r="R1850" i="4"/>
  <c r="M1850" i="4"/>
  <c r="L1850" i="4"/>
  <c r="Y1849" i="4"/>
  <c r="R1849" i="4"/>
  <c r="M1849" i="4"/>
  <c r="L1849" i="4"/>
  <c r="T1848" i="4"/>
  <c r="R1848" i="4"/>
  <c r="N1848" i="4"/>
  <c r="M1848" i="4"/>
  <c r="L1848" i="4"/>
  <c r="T1847" i="4"/>
  <c r="R1847" i="4"/>
  <c r="N1847" i="4"/>
  <c r="M1847" i="4"/>
  <c r="L1847" i="4"/>
  <c r="T1846" i="4"/>
  <c r="R1846" i="4"/>
  <c r="M1846" i="4"/>
  <c r="L1846" i="4"/>
  <c r="T1845" i="4"/>
  <c r="R1845" i="4"/>
  <c r="N1845" i="4"/>
  <c r="M1845" i="4"/>
  <c r="L1845" i="4"/>
  <c r="T1844" i="4"/>
  <c r="R1844" i="4"/>
  <c r="N1844" i="4"/>
  <c r="M1844" i="4"/>
  <c r="L1844" i="4"/>
  <c r="Y1843" i="4"/>
  <c r="R1843" i="4"/>
  <c r="M1843" i="4"/>
  <c r="L1843" i="4"/>
  <c r="T1842" i="4"/>
  <c r="R1842" i="4"/>
  <c r="N1842" i="4"/>
  <c r="M1842" i="4"/>
  <c r="L1842" i="4"/>
  <c r="T1841" i="4"/>
  <c r="R1841" i="4"/>
  <c r="N1841" i="4"/>
  <c r="M1841" i="4"/>
  <c r="L1841" i="4"/>
  <c r="T1840" i="4"/>
  <c r="R1840" i="4"/>
  <c r="N1840" i="4"/>
  <c r="M1840" i="4"/>
  <c r="L1840" i="4"/>
  <c r="T1839" i="4"/>
  <c r="R1839" i="4"/>
  <c r="N1839" i="4"/>
  <c r="M1839" i="4"/>
  <c r="L1839" i="4"/>
  <c r="T1838" i="4"/>
  <c r="R1838" i="4"/>
  <c r="N1838" i="4"/>
  <c r="M1838" i="4"/>
  <c r="L1838" i="4"/>
  <c r="T1837" i="4"/>
  <c r="R1837" i="4"/>
  <c r="M1837" i="4"/>
  <c r="L1837" i="4"/>
  <c r="T1836" i="4"/>
  <c r="R1836" i="4"/>
  <c r="N1836" i="4"/>
  <c r="M1836" i="4"/>
  <c r="L1836" i="4"/>
  <c r="Y1835" i="4"/>
  <c r="R1835" i="4"/>
  <c r="M1835" i="4"/>
  <c r="L1835" i="4"/>
  <c r="Y1834" i="4"/>
  <c r="R1834" i="4"/>
  <c r="M1834" i="4"/>
  <c r="L1834" i="4"/>
  <c r="T1833" i="4"/>
  <c r="R1833" i="4"/>
  <c r="N1833" i="4"/>
  <c r="M1833" i="4"/>
  <c r="L1833" i="4"/>
  <c r="Y1832" i="4"/>
  <c r="R1832" i="4"/>
  <c r="M1832" i="4"/>
  <c r="L1832" i="4"/>
  <c r="T1831" i="4"/>
  <c r="R1831" i="4"/>
  <c r="N1831" i="4"/>
  <c r="M1831" i="4"/>
  <c r="L1831" i="4"/>
  <c r="T1830" i="4"/>
  <c r="R1830" i="4"/>
  <c r="N1830" i="4"/>
  <c r="M1830" i="4"/>
  <c r="L1830" i="4"/>
  <c r="T1829" i="4"/>
  <c r="R1829" i="4"/>
  <c r="N1829" i="4"/>
  <c r="M1829" i="4"/>
  <c r="L1829" i="4"/>
  <c r="T1828" i="4"/>
  <c r="R1828" i="4"/>
  <c r="N1828" i="4"/>
  <c r="M1828" i="4"/>
  <c r="L1828" i="4"/>
  <c r="T1827" i="4"/>
  <c r="R1827" i="4"/>
  <c r="N1827" i="4"/>
  <c r="M1827" i="4"/>
  <c r="L1827" i="4"/>
  <c r="T1826" i="4"/>
  <c r="R1826" i="4"/>
  <c r="N1826" i="4"/>
  <c r="M1826" i="4"/>
  <c r="L1826" i="4"/>
  <c r="Y1825" i="4"/>
  <c r="R1825" i="4"/>
  <c r="M1825" i="4"/>
  <c r="L1825" i="4"/>
  <c r="Y1824" i="4"/>
  <c r="R1824" i="4"/>
  <c r="M1824" i="4"/>
  <c r="L1824" i="4"/>
  <c r="Y1823" i="4"/>
  <c r="R1823" i="4"/>
  <c r="M1823" i="4"/>
  <c r="L1823" i="4"/>
  <c r="T1822" i="4"/>
  <c r="R1822" i="4"/>
  <c r="N1822" i="4"/>
  <c r="M1822" i="4"/>
  <c r="L1822" i="4"/>
  <c r="T1821" i="4"/>
  <c r="R1821" i="4"/>
  <c r="N1821" i="4"/>
  <c r="M1821" i="4"/>
  <c r="L1821" i="4"/>
  <c r="T1820" i="4"/>
  <c r="R1820" i="4"/>
  <c r="N1820" i="4"/>
  <c r="M1820" i="4"/>
  <c r="L1820" i="4"/>
  <c r="T1819" i="4"/>
  <c r="R1819" i="4"/>
  <c r="N1819" i="4"/>
  <c r="M1819" i="4"/>
  <c r="L1819" i="4"/>
  <c r="T1818" i="4"/>
  <c r="R1818" i="4"/>
  <c r="M1818" i="4"/>
  <c r="L1818" i="4"/>
  <c r="T1817" i="4"/>
  <c r="R1817" i="4"/>
  <c r="N1817" i="4"/>
  <c r="M1817" i="4"/>
  <c r="L1817" i="4"/>
  <c r="T1816" i="4"/>
  <c r="R1816" i="4"/>
  <c r="N1816" i="4"/>
  <c r="M1816" i="4"/>
  <c r="L1816" i="4"/>
  <c r="T1815" i="4"/>
  <c r="R1815" i="4"/>
  <c r="N1815" i="4"/>
  <c r="M1815" i="4"/>
  <c r="L1815" i="4"/>
  <c r="Y1814" i="4"/>
  <c r="R1814" i="4"/>
  <c r="M1814" i="4"/>
  <c r="L1814" i="4"/>
  <c r="Y1813" i="4"/>
  <c r="R1813" i="4"/>
  <c r="M1813" i="4"/>
  <c r="L1813" i="4"/>
  <c r="Y1812" i="4"/>
  <c r="R1812" i="4"/>
  <c r="M1812" i="4"/>
  <c r="L1812" i="4"/>
  <c r="T1811" i="4"/>
  <c r="R1811" i="4"/>
  <c r="N1811" i="4"/>
  <c r="M1811" i="4"/>
  <c r="L1811" i="4"/>
  <c r="T1810" i="4"/>
  <c r="R1810" i="4"/>
  <c r="N1810" i="4"/>
  <c r="M1810" i="4"/>
  <c r="L1810" i="4"/>
  <c r="T1809" i="4"/>
  <c r="R1809" i="4"/>
  <c r="N1809" i="4"/>
  <c r="M1809" i="4"/>
  <c r="L1809" i="4"/>
  <c r="T1808" i="4"/>
  <c r="R1808" i="4"/>
  <c r="N1808" i="4"/>
  <c r="M1808" i="4"/>
  <c r="L1808" i="4"/>
  <c r="T1807" i="4"/>
  <c r="R1807" i="4"/>
  <c r="N1807" i="4"/>
  <c r="M1807" i="4"/>
  <c r="L1807" i="4"/>
  <c r="T1806" i="4"/>
  <c r="R1806" i="4"/>
  <c r="N1806" i="4"/>
  <c r="M1806" i="4"/>
  <c r="L1806" i="4"/>
  <c r="T1805" i="4"/>
  <c r="R1805" i="4"/>
  <c r="N1805" i="4"/>
  <c r="M1805" i="4"/>
  <c r="L1805" i="4"/>
  <c r="T1804" i="4"/>
  <c r="R1804" i="4"/>
  <c r="N1804" i="4"/>
  <c r="M1804" i="4"/>
  <c r="L1804" i="4"/>
  <c r="T1803" i="4"/>
  <c r="R1803" i="4"/>
  <c r="N1803" i="4"/>
  <c r="M1803" i="4"/>
  <c r="L1803" i="4"/>
  <c r="Y1802" i="4"/>
  <c r="R1802" i="4"/>
  <c r="M1802" i="4"/>
  <c r="L1802" i="4"/>
  <c r="Y1801" i="4"/>
  <c r="R1801" i="4"/>
  <c r="M1801" i="4"/>
  <c r="L1801" i="4"/>
  <c r="T1800" i="4"/>
  <c r="R1800" i="4"/>
  <c r="N1800" i="4"/>
  <c r="M1800" i="4"/>
  <c r="L1800" i="4"/>
  <c r="T1799" i="4"/>
  <c r="R1799" i="4"/>
  <c r="N1799" i="4"/>
  <c r="M1799" i="4"/>
  <c r="L1799" i="4"/>
  <c r="T1798" i="4"/>
  <c r="R1798" i="4"/>
  <c r="N1798" i="4"/>
  <c r="M1798" i="4"/>
  <c r="L1798" i="4"/>
  <c r="T1797" i="4"/>
  <c r="R1797" i="4"/>
  <c r="N1797" i="4"/>
  <c r="M1797" i="4"/>
  <c r="L1797" i="4"/>
  <c r="T1796" i="4"/>
  <c r="R1796" i="4"/>
  <c r="N1796" i="4"/>
  <c r="M1796" i="4"/>
  <c r="L1796" i="4"/>
  <c r="Y1795" i="4"/>
  <c r="R1795" i="4"/>
  <c r="M1795" i="4"/>
  <c r="L1795" i="4"/>
  <c r="T1794" i="4"/>
  <c r="R1794" i="4"/>
  <c r="N1794" i="4"/>
  <c r="M1794" i="4"/>
  <c r="L1794" i="4"/>
  <c r="T1793" i="4"/>
  <c r="R1793" i="4"/>
  <c r="N1793" i="4"/>
  <c r="M1793" i="4"/>
  <c r="L1793" i="4"/>
  <c r="T1792" i="4"/>
  <c r="R1792" i="4"/>
  <c r="N1792" i="4"/>
  <c r="M1792" i="4"/>
  <c r="L1792" i="4"/>
  <c r="T1791" i="4"/>
  <c r="R1791" i="4"/>
  <c r="N1791" i="4"/>
  <c r="M1791" i="4"/>
  <c r="L1791" i="4"/>
  <c r="T1790" i="4"/>
  <c r="R1790" i="4"/>
  <c r="M1790" i="4"/>
  <c r="L1790" i="4"/>
  <c r="T1789" i="4"/>
  <c r="R1789" i="4"/>
  <c r="N1789" i="4"/>
  <c r="M1789" i="4"/>
  <c r="L1789" i="4"/>
  <c r="T1788" i="4"/>
  <c r="R1788" i="4"/>
  <c r="N1788" i="4"/>
  <c r="M1788" i="4"/>
  <c r="L1788" i="4"/>
  <c r="T1787" i="4"/>
  <c r="R1787" i="4"/>
  <c r="M1787" i="4"/>
  <c r="L1787" i="4"/>
  <c r="T1786" i="4"/>
  <c r="R1786" i="4"/>
  <c r="N1786" i="4"/>
  <c r="M1786" i="4"/>
  <c r="L1786" i="4"/>
  <c r="T1785" i="4"/>
  <c r="R1785" i="4"/>
  <c r="N1785" i="4"/>
  <c r="M1785" i="4"/>
  <c r="L1785" i="4"/>
  <c r="T1784" i="4"/>
  <c r="R1784" i="4"/>
  <c r="N1784" i="4"/>
  <c r="M1784" i="4"/>
  <c r="L1784" i="4"/>
  <c r="T1783" i="4"/>
  <c r="R1783" i="4"/>
  <c r="N1783" i="4"/>
  <c r="M1783" i="4"/>
  <c r="L1783" i="4"/>
  <c r="T1782" i="4"/>
  <c r="R1782" i="4"/>
  <c r="N1782" i="4"/>
  <c r="M1782" i="4"/>
  <c r="L1782" i="4"/>
  <c r="Y1781" i="4"/>
  <c r="R1781" i="4"/>
  <c r="M1781" i="4"/>
  <c r="L1781" i="4"/>
  <c r="T1780" i="4"/>
  <c r="R1780" i="4"/>
  <c r="N1780" i="4"/>
  <c r="M1780" i="4"/>
  <c r="L1780" i="4"/>
  <c r="T1779" i="4"/>
  <c r="R1779" i="4"/>
  <c r="N1779" i="4"/>
  <c r="M1779" i="4"/>
  <c r="L1779" i="4"/>
  <c r="T1778" i="4"/>
  <c r="R1778" i="4"/>
  <c r="N1778" i="4"/>
  <c r="M1778" i="4"/>
  <c r="L1778" i="4"/>
  <c r="T1777" i="4"/>
  <c r="R1777" i="4"/>
  <c r="N1777" i="4"/>
  <c r="M1777" i="4"/>
  <c r="L1777" i="4"/>
  <c r="T1776" i="4"/>
  <c r="R1776" i="4"/>
  <c r="N1776" i="4"/>
  <c r="M1776" i="4"/>
  <c r="L1776" i="4"/>
  <c r="T1775" i="4"/>
  <c r="R1775" i="4"/>
  <c r="N1775" i="4"/>
  <c r="M1775" i="4"/>
  <c r="L1775" i="4"/>
  <c r="T1774" i="4"/>
  <c r="R1774" i="4"/>
  <c r="N1774" i="4"/>
  <c r="M1774" i="4"/>
  <c r="L1774" i="4"/>
  <c r="T1773" i="4"/>
  <c r="R1773" i="4"/>
  <c r="N1773" i="4"/>
  <c r="M1773" i="4"/>
  <c r="L1773" i="4"/>
  <c r="T1772" i="4"/>
  <c r="R1772" i="4"/>
  <c r="N1772" i="4"/>
  <c r="M1772" i="4"/>
  <c r="L1772" i="4"/>
  <c r="T1771" i="4"/>
  <c r="R1771" i="4"/>
  <c r="N1771" i="4"/>
  <c r="M1771" i="4"/>
  <c r="L1771" i="4"/>
  <c r="T1770" i="4"/>
  <c r="R1770" i="4"/>
  <c r="N1770" i="4"/>
  <c r="M1770" i="4"/>
  <c r="L1770" i="4"/>
  <c r="T1769" i="4"/>
  <c r="R1769" i="4"/>
  <c r="N1769" i="4"/>
  <c r="M1769" i="4"/>
  <c r="L1769" i="4"/>
  <c r="T1768" i="4"/>
  <c r="R1768" i="4"/>
  <c r="N1768" i="4"/>
  <c r="M1768" i="4"/>
  <c r="L1768" i="4"/>
  <c r="T1767" i="4"/>
  <c r="R1767" i="4"/>
  <c r="N1767" i="4"/>
  <c r="M1767" i="4"/>
  <c r="L1767" i="4"/>
  <c r="T1766" i="4"/>
  <c r="R1766" i="4"/>
  <c r="N1766" i="4"/>
  <c r="M1766" i="4"/>
  <c r="L1766" i="4"/>
  <c r="T1765" i="4"/>
  <c r="R1765" i="4"/>
  <c r="N1765" i="4"/>
  <c r="M1765" i="4"/>
  <c r="L1765" i="4"/>
  <c r="Y1764" i="4"/>
  <c r="R1764" i="4"/>
  <c r="M1764" i="4"/>
  <c r="L1764" i="4"/>
  <c r="T1763" i="4"/>
  <c r="R1763" i="4"/>
  <c r="N1763" i="4"/>
  <c r="M1763" i="4"/>
  <c r="L1763" i="4"/>
  <c r="T1762" i="4"/>
  <c r="R1762" i="4"/>
  <c r="N1762" i="4"/>
  <c r="M1762" i="4"/>
  <c r="L1762" i="4"/>
  <c r="T1761" i="4"/>
  <c r="R1761" i="4"/>
  <c r="M1761" i="4"/>
  <c r="L1761" i="4"/>
  <c r="T1760" i="4"/>
  <c r="R1760" i="4"/>
  <c r="N1760" i="4"/>
  <c r="M1760" i="4"/>
  <c r="L1760" i="4"/>
  <c r="Y1759" i="4"/>
  <c r="R1759" i="4"/>
  <c r="M1759" i="4"/>
  <c r="L1759" i="4"/>
  <c r="T1758" i="4"/>
  <c r="R1758" i="4"/>
  <c r="N1758" i="4"/>
  <c r="M1758" i="4"/>
  <c r="L1758" i="4"/>
  <c r="T1757" i="4"/>
  <c r="R1757" i="4"/>
  <c r="N1757" i="4"/>
  <c r="M1757" i="4"/>
  <c r="L1757" i="4"/>
  <c r="T1756" i="4"/>
  <c r="R1756" i="4"/>
  <c r="N1756" i="4"/>
  <c r="M1756" i="4"/>
  <c r="L1756" i="4"/>
  <c r="T1755" i="4"/>
  <c r="R1755" i="4"/>
  <c r="N1755" i="4"/>
  <c r="M1755" i="4"/>
  <c r="L1755" i="4"/>
  <c r="T1754" i="4"/>
  <c r="R1754" i="4"/>
  <c r="N1754" i="4"/>
  <c r="M1754" i="4"/>
  <c r="L1754" i="4"/>
  <c r="T1753" i="4"/>
  <c r="R1753" i="4"/>
  <c r="N1753" i="4"/>
  <c r="M1753" i="4"/>
  <c r="L1753" i="4"/>
  <c r="T1752" i="4"/>
  <c r="R1752" i="4"/>
  <c r="N1752" i="4"/>
  <c r="M1752" i="4"/>
  <c r="L1752" i="4"/>
  <c r="T1751" i="4"/>
  <c r="R1751" i="4"/>
  <c r="M1751" i="4"/>
  <c r="L1751" i="4"/>
  <c r="T1750" i="4"/>
  <c r="R1750" i="4"/>
  <c r="N1750" i="4"/>
  <c r="M1750" i="4"/>
  <c r="L1750" i="4"/>
  <c r="T1749" i="4"/>
  <c r="R1749" i="4"/>
  <c r="N1749" i="4"/>
  <c r="M1749" i="4"/>
  <c r="L1749" i="4"/>
  <c r="T1748" i="4"/>
  <c r="R1748" i="4"/>
  <c r="N1748" i="4"/>
  <c r="M1748" i="4"/>
  <c r="L1748" i="4"/>
  <c r="T1747" i="4"/>
  <c r="R1747" i="4"/>
  <c r="N1747" i="4"/>
  <c r="M1747" i="4"/>
  <c r="L1747" i="4"/>
  <c r="T1746" i="4"/>
  <c r="R1746" i="4"/>
  <c r="M1746" i="4"/>
  <c r="L1746" i="4"/>
  <c r="Y1745" i="4"/>
  <c r="R1745" i="4"/>
  <c r="M1745" i="4"/>
  <c r="L1745" i="4"/>
  <c r="T1744" i="4"/>
  <c r="R1744" i="4"/>
  <c r="N1744" i="4"/>
  <c r="M1744" i="4"/>
  <c r="L1744" i="4"/>
  <c r="T1743" i="4"/>
  <c r="R1743" i="4"/>
  <c r="M1743" i="4"/>
  <c r="L1743" i="4"/>
  <c r="T1742" i="4"/>
  <c r="R1742" i="4"/>
  <c r="N1742" i="4"/>
  <c r="M1742" i="4"/>
  <c r="L1742" i="4"/>
  <c r="T1741" i="4"/>
  <c r="R1741" i="4"/>
  <c r="N1741" i="4"/>
  <c r="M1741" i="4"/>
  <c r="L1741" i="4"/>
  <c r="Y1740" i="4"/>
  <c r="R1740" i="4"/>
  <c r="M1740" i="4"/>
  <c r="L1740" i="4"/>
  <c r="T1739" i="4"/>
  <c r="R1739" i="4"/>
  <c r="N1739" i="4"/>
  <c r="M1739" i="4"/>
  <c r="L1739" i="4"/>
  <c r="T1738" i="4"/>
  <c r="R1738" i="4"/>
  <c r="N1738" i="4"/>
  <c r="M1738" i="4"/>
  <c r="L1738" i="4"/>
  <c r="T1737" i="4"/>
  <c r="R1737" i="4"/>
  <c r="N1737" i="4"/>
  <c r="M1737" i="4"/>
  <c r="L1737" i="4"/>
  <c r="T1736" i="4"/>
  <c r="R1736" i="4"/>
  <c r="N1736" i="4"/>
  <c r="M1736" i="4"/>
  <c r="L1736" i="4"/>
  <c r="T1735" i="4"/>
  <c r="R1735" i="4"/>
  <c r="N1735" i="4"/>
  <c r="M1735" i="4"/>
  <c r="L1735" i="4"/>
  <c r="T1734" i="4"/>
  <c r="R1734" i="4"/>
  <c r="N1734" i="4"/>
  <c r="M1734" i="4"/>
  <c r="L1734" i="4"/>
  <c r="T1733" i="4"/>
  <c r="R1733" i="4"/>
  <c r="N1733" i="4"/>
  <c r="M1733" i="4"/>
  <c r="L1733" i="4"/>
  <c r="T1732" i="4"/>
  <c r="R1732" i="4"/>
  <c r="N1732" i="4"/>
  <c r="M1732" i="4"/>
  <c r="L1732" i="4"/>
  <c r="Y1731" i="4"/>
  <c r="R1731" i="4"/>
  <c r="M1731" i="4"/>
  <c r="L1731" i="4"/>
  <c r="T1730" i="4"/>
  <c r="R1730" i="4"/>
  <c r="N1730" i="4"/>
  <c r="M1730" i="4"/>
  <c r="L1730" i="4"/>
  <c r="T1729" i="4"/>
  <c r="R1729" i="4"/>
  <c r="N1729" i="4"/>
  <c r="M1729" i="4"/>
  <c r="L1729" i="4"/>
  <c r="Y1728" i="4"/>
  <c r="R1728" i="4"/>
  <c r="M1728" i="4"/>
  <c r="L1728" i="4"/>
  <c r="T1727" i="4"/>
  <c r="R1727" i="4"/>
  <c r="N1727" i="4"/>
  <c r="M1727" i="4"/>
  <c r="L1727" i="4"/>
  <c r="T1726" i="4"/>
  <c r="R1726" i="4"/>
  <c r="N1726" i="4"/>
  <c r="M1726" i="4"/>
  <c r="L1726" i="4"/>
  <c r="T1725" i="4"/>
  <c r="R1725" i="4"/>
  <c r="N1725" i="4"/>
  <c r="M1725" i="4"/>
  <c r="L1725" i="4"/>
  <c r="T1724" i="4"/>
  <c r="R1724" i="4"/>
  <c r="N1724" i="4"/>
  <c r="M1724" i="4"/>
  <c r="L1724" i="4"/>
  <c r="T1723" i="4"/>
  <c r="R1723" i="4"/>
  <c r="N1723" i="4"/>
  <c r="M1723" i="4"/>
  <c r="L1723" i="4"/>
  <c r="T1722" i="4"/>
  <c r="R1722" i="4"/>
  <c r="N1722" i="4"/>
  <c r="M1722" i="4"/>
  <c r="L1722" i="4"/>
  <c r="T1721" i="4"/>
  <c r="R1721" i="4"/>
  <c r="N1721" i="4"/>
  <c r="M1721" i="4"/>
  <c r="L1721" i="4"/>
  <c r="T1720" i="4"/>
  <c r="R1720" i="4"/>
  <c r="N1720" i="4"/>
  <c r="M1720" i="4"/>
  <c r="L1720" i="4"/>
  <c r="Y1719" i="4"/>
  <c r="R1719" i="4"/>
  <c r="M1719" i="4"/>
  <c r="L1719" i="4"/>
  <c r="T1718" i="4"/>
  <c r="R1718" i="4"/>
  <c r="N1718" i="4"/>
  <c r="M1718" i="4"/>
  <c r="L1718" i="4"/>
  <c r="T1717" i="4"/>
  <c r="R1717" i="4"/>
  <c r="N1717" i="4"/>
  <c r="M1717" i="4"/>
  <c r="L1717" i="4"/>
  <c r="Y1716" i="4"/>
  <c r="R1716" i="4"/>
  <c r="M1716" i="4"/>
  <c r="L1716" i="4"/>
  <c r="T1715" i="4"/>
  <c r="R1715" i="4"/>
  <c r="N1715" i="4"/>
  <c r="M1715" i="4"/>
  <c r="L1715" i="4"/>
  <c r="T1714" i="4"/>
  <c r="R1714" i="4"/>
  <c r="N1714" i="4"/>
  <c r="M1714" i="4"/>
  <c r="L1714" i="4"/>
  <c r="T1713" i="4"/>
  <c r="R1713" i="4"/>
  <c r="N1713" i="4"/>
  <c r="M1713" i="4"/>
  <c r="L1713" i="4"/>
  <c r="T1712" i="4"/>
  <c r="R1712" i="4"/>
  <c r="N1712" i="4"/>
  <c r="M1712" i="4"/>
  <c r="L1712" i="4"/>
  <c r="Y1711" i="4"/>
  <c r="R1711" i="4"/>
  <c r="M1711" i="4"/>
  <c r="L1711" i="4"/>
  <c r="T1710" i="4"/>
  <c r="R1710" i="4"/>
  <c r="N1710" i="4"/>
  <c r="M1710" i="4"/>
  <c r="L1710" i="4"/>
  <c r="Y1709" i="4"/>
  <c r="X1709" i="4"/>
  <c r="T1709" i="4"/>
  <c r="R1709" i="4"/>
  <c r="M1709" i="4"/>
  <c r="L1709" i="4"/>
  <c r="T1708" i="4"/>
  <c r="R1708" i="4"/>
  <c r="N1708" i="4"/>
  <c r="M1708" i="4"/>
  <c r="L1708" i="4"/>
  <c r="T1707" i="4"/>
  <c r="R1707" i="4"/>
  <c r="N1707" i="4"/>
  <c r="M1707" i="4"/>
  <c r="L1707" i="4"/>
  <c r="T1706" i="4"/>
  <c r="R1706" i="4"/>
  <c r="N1706" i="4"/>
  <c r="M1706" i="4"/>
  <c r="L1706" i="4"/>
  <c r="T1705" i="4"/>
  <c r="R1705" i="4"/>
  <c r="N1705" i="4"/>
  <c r="M1705" i="4"/>
  <c r="L1705" i="4"/>
  <c r="T1704" i="4"/>
  <c r="R1704" i="4"/>
  <c r="N1704" i="4"/>
  <c r="M1704" i="4"/>
  <c r="L1704" i="4"/>
  <c r="T1703" i="4"/>
  <c r="R1703" i="4"/>
  <c r="N1703" i="4"/>
  <c r="M1703" i="4"/>
  <c r="L1703" i="4"/>
  <c r="T1702" i="4"/>
  <c r="R1702" i="4"/>
  <c r="N1702" i="4"/>
  <c r="M1702" i="4"/>
  <c r="L1702" i="4"/>
  <c r="Y1701" i="4"/>
  <c r="R1701" i="4"/>
  <c r="M1701" i="4"/>
  <c r="L1701" i="4"/>
  <c r="T1700" i="4"/>
  <c r="R1700" i="4"/>
  <c r="N1700" i="4"/>
  <c r="M1700" i="4"/>
  <c r="L1700" i="4"/>
  <c r="T1699" i="4"/>
  <c r="R1699" i="4"/>
  <c r="N1699" i="4"/>
  <c r="M1699" i="4"/>
  <c r="L1699" i="4"/>
  <c r="T1698" i="4"/>
  <c r="R1698" i="4"/>
  <c r="N1698" i="4"/>
  <c r="M1698" i="4"/>
  <c r="L1698" i="4"/>
  <c r="T1697" i="4"/>
  <c r="R1697" i="4"/>
  <c r="N1697" i="4"/>
  <c r="M1697" i="4"/>
  <c r="L1697" i="4"/>
  <c r="T1696" i="4"/>
  <c r="R1696" i="4"/>
  <c r="N1696" i="4"/>
  <c r="M1696" i="4"/>
  <c r="L1696" i="4"/>
  <c r="T1695" i="4"/>
  <c r="R1695" i="4"/>
  <c r="N1695" i="4"/>
  <c r="M1695" i="4"/>
  <c r="L1695" i="4"/>
  <c r="T1694" i="4"/>
  <c r="R1694" i="4"/>
  <c r="N1694" i="4"/>
  <c r="M1694" i="4"/>
  <c r="L1694" i="4"/>
  <c r="T1693" i="4"/>
  <c r="R1693" i="4"/>
  <c r="N1693" i="4"/>
  <c r="M1693" i="4"/>
  <c r="L1693" i="4"/>
  <c r="T1692" i="4"/>
  <c r="R1692" i="4"/>
  <c r="N1692" i="4"/>
  <c r="M1692" i="4"/>
  <c r="L1692" i="4"/>
  <c r="T1691" i="4"/>
  <c r="R1691" i="4"/>
  <c r="N1691" i="4"/>
  <c r="M1691" i="4"/>
  <c r="L1691" i="4"/>
  <c r="T1690" i="4"/>
  <c r="R1690" i="4"/>
  <c r="N1690" i="4"/>
  <c r="M1690" i="4"/>
  <c r="L1690" i="4"/>
  <c r="Y1689" i="4"/>
  <c r="R1689" i="4"/>
  <c r="M1689" i="4"/>
  <c r="L1689" i="4"/>
  <c r="T1688" i="4"/>
  <c r="R1688" i="4"/>
  <c r="N1688" i="4"/>
  <c r="M1688" i="4"/>
  <c r="L1688" i="4"/>
  <c r="Y1687" i="4"/>
  <c r="R1687" i="4"/>
  <c r="M1687" i="4"/>
  <c r="L1687" i="4"/>
  <c r="T1686" i="4"/>
  <c r="R1686" i="4"/>
  <c r="N1686" i="4"/>
  <c r="M1686" i="4"/>
  <c r="L1686" i="4"/>
  <c r="T1685" i="4"/>
  <c r="R1685" i="4"/>
  <c r="N1685" i="4"/>
  <c r="M1685" i="4"/>
  <c r="L1685" i="4"/>
  <c r="T1684" i="4"/>
  <c r="R1684" i="4"/>
  <c r="N1684" i="4"/>
  <c r="M1684" i="4"/>
  <c r="L1684" i="4"/>
  <c r="T1683" i="4"/>
  <c r="R1683" i="4"/>
  <c r="N1683" i="4"/>
  <c r="M1683" i="4"/>
  <c r="L1683" i="4"/>
  <c r="T1682" i="4"/>
  <c r="R1682" i="4"/>
  <c r="N1682" i="4"/>
  <c r="M1682" i="4"/>
  <c r="L1682" i="4"/>
  <c r="T1681" i="4"/>
  <c r="R1681" i="4"/>
  <c r="N1681" i="4"/>
  <c r="M1681" i="4"/>
  <c r="L1681" i="4"/>
  <c r="T1680" i="4"/>
  <c r="R1680" i="4"/>
  <c r="N1680" i="4"/>
  <c r="M1680" i="4"/>
  <c r="L1680" i="4"/>
  <c r="T1679" i="4"/>
  <c r="R1679" i="4"/>
  <c r="N1679" i="4"/>
  <c r="M1679" i="4"/>
  <c r="L1679" i="4"/>
  <c r="T1678" i="4"/>
  <c r="R1678" i="4"/>
  <c r="N1678" i="4"/>
  <c r="M1678" i="4"/>
  <c r="L1678" i="4"/>
  <c r="T1677" i="4"/>
  <c r="R1677" i="4"/>
  <c r="N1677" i="4"/>
  <c r="M1677" i="4"/>
  <c r="L1677" i="4"/>
  <c r="T1676" i="4"/>
  <c r="R1676" i="4"/>
  <c r="N1676" i="4"/>
  <c r="M1676" i="4"/>
  <c r="L1676" i="4"/>
  <c r="T1675" i="4"/>
  <c r="R1675" i="4"/>
  <c r="N1675" i="4"/>
  <c r="M1675" i="4"/>
  <c r="L1675" i="4"/>
  <c r="Y1674" i="4"/>
  <c r="R1674" i="4"/>
  <c r="M1674" i="4"/>
  <c r="L1674" i="4"/>
  <c r="T1673" i="4"/>
  <c r="R1673" i="4"/>
  <c r="N1673" i="4"/>
  <c r="M1673" i="4"/>
  <c r="L1673" i="4"/>
  <c r="T1672" i="4"/>
  <c r="R1672" i="4"/>
  <c r="N1672" i="4"/>
  <c r="M1672" i="4"/>
  <c r="L1672" i="4"/>
  <c r="T1671" i="4"/>
  <c r="R1671" i="4"/>
  <c r="N1671" i="4"/>
  <c r="M1671" i="4"/>
  <c r="L1671" i="4"/>
  <c r="Y1670" i="4"/>
  <c r="R1670" i="4"/>
  <c r="M1670" i="4"/>
  <c r="L1670" i="4"/>
  <c r="T1669" i="4"/>
  <c r="R1669" i="4"/>
  <c r="N1669" i="4"/>
  <c r="M1669" i="4"/>
  <c r="L1669" i="4"/>
  <c r="T1668" i="4"/>
  <c r="R1668" i="4"/>
  <c r="N1668" i="4"/>
  <c r="M1668" i="4"/>
  <c r="L1668" i="4"/>
  <c r="Y1667" i="4"/>
  <c r="R1667" i="4"/>
  <c r="M1667" i="4"/>
  <c r="L1667" i="4"/>
  <c r="Y1666" i="4"/>
  <c r="R1666" i="4"/>
  <c r="M1666" i="4"/>
  <c r="L1666" i="4"/>
  <c r="T1665" i="4"/>
  <c r="R1665" i="4"/>
  <c r="N1665" i="4"/>
  <c r="M1665" i="4"/>
  <c r="L1665" i="4"/>
  <c r="T1664" i="4"/>
  <c r="R1664" i="4"/>
  <c r="N1664" i="4"/>
  <c r="M1664" i="4"/>
  <c r="L1664" i="4"/>
  <c r="T1663" i="4"/>
  <c r="R1663" i="4"/>
  <c r="N1663" i="4"/>
  <c r="M1663" i="4"/>
  <c r="L1663" i="4"/>
  <c r="Y1662" i="4"/>
  <c r="R1662" i="4"/>
  <c r="M1662" i="4"/>
  <c r="L1662" i="4"/>
  <c r="T1661" i="4"/>
  <c r="R1661" i="4"/>
  <c r="M1661" i="4"/>
  <c r="L1661" i="4"/>
  <c r="T1660" i="4"/>
  <c r="R1660" i="4"/>
  <c r="M1660" i="4"/>
  <c r="L1660" i="4"/>
  <c r="T1659" i="4"/>
  <c r="R1659" i="4"/>
  <c r="N1659" i="4"/>
  <c r="M1659" i="4"/>
  <c r="L1659" i="4"/>
  <c r="T1658" i="4"/>
  <c r="R1658" i="4"/>
  <c r="N1658" i="4"/>
  <c r="M1658" i="4"/>
  <c r="L1658" i="4"/>
  <c r="T1657" i="4"/>
  <c r="R1657" i="4"/>
  <c r="N1657" i="4"/>
  <c r="M1657" i="4"/>
  <c r="L1657" i="4"/>
  <c r="T1656" i="4"/>
  <c r="R1656" i="4"/>
  <c r="N1656" i="4"/>
  <c r="M1656" i="4"/>
  <c r="L1656" i="4"/>
  <c r="Y1655" i="4"/>
  <c r="R1655" i="4"/>
  <c r="M1655" i="4"/>
  <c r="L1655" i="4"/>
  <c r="T1654" i="4"/>
  <c r="R1654" i="4"/>
  <c r="N1654" i="4"/>
  <c r="M1654" i="4"/>
  <c r="L1654" i="4"/>
  <c r="T1653" i="4"/>
  <c r="R1653" i="4"/>
  <c r="N1653" i="4"/>
  <c r="M1653" i="4"/>
  <c r="L1653" i="4"/>
  <c r="T1652" i="4"/>
  <c r="R1652" i="4"/>
  <c r="N1652" i="4"/>
  <c r="M1652" i="4"/>
  <c r="L1652" i="4"/>
  <c r="Y1651" i="4"/>
  <c r="R1651" i="4"/>
  <c r="M1651" i="4"/>
  <c r="L1651" i="4"/>
  <c r="T1650" i="4"/>
  <c r="R1650" i="4"/>
  <c r="N1650" i="4"/>
  <c r="M1650" i="4"/>
  <c r="L1650" i="4"/>
  <c r="T1649" i="4"/>
  <c r="R1649" i="4"/>
  <c r="N1649" i="4"/>
  <c r="M1649" i="4"/>
  <c r="L1649" i="4"/>
  <c r="T1648" i="4"/>
  <c r="R1648" i="4"/>
  <c r="N1648" i="4"/>
  <c r="M1648" i="4"/>
  <c r="L1648" i="4"/>
  <c r="T1647" i="4"/>
  <c r="R1647" i="4"/>
  <c r="N1647" i="4"/>
  <c r="M1647" i="4"/>
  <c r="L1647" i="4"/>
  <c r="T1646" i="4"/>
  <c r="R1646" i="4"/>
  <c r="N1646" i="4"/>
  <c r="M1646" i="4"/>
  <c r="L1646" i="4"/>
  <c r="T1645" i="4"/>
  <c r="R1645" i="4"/>
  <c r="N1645" i="4"/>
  <c r="M1645" i="4"/>
  <c r="L1645" i="4"/>
  <c r="T1644" i="4"/>
  <c r="R1644" i="4"/>
  <c r="N1644" i="4"/>
  <c r="M1644" i="4"/>
  <c r="L1644" i="4"/>
  <c r="T1643" i="4"/>
  <c r="R1643" i="4"/>
  <c r="N1643" i="4"/>
  <c r="M1643" i="4"/>
  <c r="L1643" i="4"/>
  <c r="T1642" i="4"/>
  <c r="R1642" i="4"/>
  <c r="N1642" i="4"/>
  <c r="M1642" i="4"/>
  <c r="L1642" i="4"/>
  <c r="Y1641" i="4"/>
  <c r="R1641" i="4"/>
  <c r="M1641" i="4"/>
  <c r="L1641" i="4"/>
  <c r="T1640" i="4"/>
  <c r="R1640" i="4"/>
  <c r="N1640" i="4"/>
  <c r="M1640" i="4"/>
  <c r="L1640" i="4"/>
  <c r="T1639" i="4"/>
  <c r="R1639" i="4"/>
  <c r="N1639" i="4"/>
  <c r="M1639" i="4"/>
  <c r="L1639" i="4"/>
  <c r="T1638" i="4"/>
  <c r="R1638" i="4"/>
  <c r="N1638" i="4"/>
  <c r="M1638" i="4"/>
  <c r="L1638" i="4"/>
  <c r="T1637" i="4"/>
  <c r="R1637" i="4"/>
  <c r="N1637" i="4"/>
  <c r="M1637" i="4"/>
  <c r="L1637" i="4"/>
  <c r="T1636" i="4"/>
  <c r="R1636" i="4"/>
  <c r="N1636" i="4"/>
  <c r="M1636" i="4"/>
  <c r="L1636" i="4"/>
  <c r="T1635" i="4"/>
  <c r="R1635" i="4"/>
  <c r="N1635" i="4"/>
  <c r="M1635" i="4"/>
  <c r="L1635" i="4"/>
  <c r="T1634" i="4"/>
  <c r="R1634" i="4"/>
  <c r="N1634" i="4"/>
  <c r="M1634" i="4"/>
  <c r="L1634" i="4"/>
  <c r="T1633" i="4"/>
  <c r="R1633" i="4"/>
  <c r="N1633" i="4"/>
  <c r="M1633" i="4"/>
  <c r="L1633" i="4"/>
  <c r="T1632" i="4"/>
  <c r="R1632" i="4"/>
  <c r="N1632" i="4"/>
  <c r="M1632" i="4"/>
  <c r="L1632" i="4"/>
  <c r="T1631" i="4"/>
  <c r="R1631" i="4"/>
  <c r="N1631" i="4"/>
  <c r="M1631" i="4"/>
  <c r="L1631" i="4"/>
  <c r="T1630" i="4"/>
  <c r="R1630" i="4"/>
  <c r="M1630" i="4"/>
  <c r="L1630" i="4"/>
  <c r="T1629" i="4"/>
  <c r="R1629" i="4"/>
  <c r="N1629" i="4"/>
  <c r="M1629" i="4"/>
  <c r="L1629" i="4"/>
  <c r="Y1628" i="4"/>
  <c r="R1628" i="4"/>
  <c r="M1628" i="4"/>
  <c r="L1628" i="4"/>
  <c r="T1627" i="4"/>
  <c r="R1627" i="4"/>
  <c r="N1627" i="4"/>
  <c r="M1627" i="4"/>
  <c r="L1627" i="4"/>
  <c r="Y1626" i="4"/>
  <c r="R1626" i="4"/>
  <c r="M1626" i="4"/>
  <c r="L1626" i="4"/>
  <c r="T1625" i="4"/>
  <c r="R1625" i="4"/>
  <c r="M1625" i="4"/>
  <c r="L1625" i="4"/>
  <c r="T1624" i="4"/>
  <c r="R1624" i="4"/>
  <c r="N1624" i="4"/>
  <c r="M1624" i="4"/>
  <c r="L1624" i="4"/>
  <c r="Y1623" i="4"/>
  <c r="R1623" i="4"/>
  <c r="M1623" i="4"/>
  <c r="L1623" i="4"/>
  <c r="Y1622" i="4"/>
  <c r="R1622" i="4"/>
  <c r="M1622" i="4"/>
  <c r="L1622" i="4"/>
  <c r="T1621" i="4"/>
  <c r="R1621" i="4"/>
  <c r="N1621" i="4"/>
  <c r="M1621" i="4"/>
  <c r="L1621" i="4"/>
  <c r="T1620" i="4"/>
  <c r="R1620" i="4"/>
  <c r="N1620" i="4"/>
  <c r="M1620" i="4"/>
  <c r="L1620" i="4"/>
  <c r="T1619" i="4"/>
  <c r="R1619" i="4"/>
  <c r="N1619" i="4"/>
  <c r="M1619" i="4"/>
  <c r="L1619" i="4"/>
  <c r="T1618" i="4"/>
  <c r="R1618" i="4"/>
  <c r="N1618" i="4"/>
  <c r="M1618" i="4"/>
  <c r="L1618" i="4"/>
  <c r="T1617" i="4"/>
  <c r="R1617" i="4"/>
  <c r="N1617" i="4"/>
  <c r="M1617" i="4"/>
  <c r="L1617" i="4"/>
  <c r="T1616" i="4"/>
  <c r="R1616" i="4"/>
  <c r="N1616" i="4"/>
  <c r="M1616" i="4"/>
  <c r="L1616" i="4"/>
  <c r="T1615" i="4"/>
  <c r="R1615" i="4"/>
  <c r="N1615" i="4"/>
  <c r="M1615" i="4"/>
  <c r="L1615" i="4"/>
  <c r="T1614" i="4"/>
  <c r="R1614" i="4"/>
  <c r="N1614" i="4"/>
  <c r="M1614" i="4"/>
  <c r="L1614" i="4"/>
  <c r="T1613" i="4"/>
  <c r="R1613" i="4"/>
  <c r="N1613" i="4"/>
  <c r="M1613" i="4"/>
  <c r="L1613" i="4"/>
  <c r="T1612" i="4"/>
  <c r="R1612" i="4"/>
  <c r="N1612" i="4"/>
  <c r="M1612" i="4"/>
  <c r="L1612" i="4"/>
  <c r="T1611" i="4"/>
  <c r="R1611" i="4"/>
  <c r="N1611" i="4"/>
  <c r="M1611" i="4"/>
  <c r="L1611" i="4"/>
  <c r="Y1610" i="4"/>
  <c r="R1610" i="4"/>
  <c r="M1610" i="4"/>
  <c r="L1610" i="4"/>
  <c r="T1609" i="4"/>
  <c r="R1609" i="4"/>
  <c r="N1609" i="4"/>
  <c r="M1609" i="4"/>
  <c r="L1609" i="4"/>
  <c r="T1608" i="4"/>
  <c r="R1608" i="4"/>
  <c r="N1608" i="4"/>
  <c r="M1608" i="4"/>
  <c r="L1608" i="4"/>
  <c r="T1607" i="4"/>
  <c r="R1607" i="4"/>
  <c r="N1607" i="4"/>
  <c r="M1607" i="4"/>
  <c r="L1607" i="4"/>
  <c r="Y1606" i="4"/>
  <c r="R1606" i="4"/>
  <c r="M1606" i="4"/>
  <c r="L1606" i="4"/>
  <c r="Y1605" i="4"/>
  <c r="R1605" i="4"/>
  <c r="M1605" i="4"/>
  <c r="L1605" i="4"/>
  <c r="T1604" i="4"/>
  <c r="R1604" i="4"/>
  <c r="N1604" i="4"/>
  <c r="M1604" i="4"/>
  <c r="L1604" i="4"/>
  <c r="T1603" i="4"/>
  <c r="R1603" i="4"/>
  <c r="N1603" i="4"/>
  <c r="M1603" i="4"/>
  <c r="L1603" i="4"/>
  <c r="T1602" i="4"/>
  <c r="R1602" i="4"/>
  <c r="N1602" i="4"/>
  <c r="M1602" i="4"/>
  <c r="L1602" i="4"/>
  <c r="Y1601" i="4"/>
  <c r="R1601" i="4"/>
  <c r="M1601" i="4"/>
  <c r="L1601" i="4"/>
  <c r="Y1600" i="4"/>
  <c r="R1600" i="4"/>
  <c r="M1600" i="4"/>
  <c r="L1600" i="4"/>
  <c r="T1599" i="4"/>
  <c r="R1599" i="4"/>
  <c r="N1599" i="4"/>
  <c r="M1599" i="4"/>
  <c r="L1599" i="4"/>
  <c r="Y1598" i="4"/>
  <c r="R1598" i="4"/>
  <c r="M1598" i="4"/>
  <c r="L1598" i="4"/>
  <c r="T1597" i="4"/>
  <c r="R1597" i="4"/>
  <c r="N1597" i="4"/>
  <c r="M1597" i="4"/>
  <c r="L1597" i="4"/>
  <c r="T1596" i="4"/>
  <c r="R1596" i="4"/>
  <c r="N1596" i="4"/>
  <c r="M1596" i="4"/>
  <c r="L1596" i="4"/>
  <c r="T1595" i="4"/>
  <c r="R1595" i="4"/>
  <c r="N1595" i="4"/>
  <c r="M1595" i="4"/>
  <c r="L1595" i="4"/>
  <c r="T1594" i="4"/>
  <c r="R1594" i="4"/>
  <c r="M1594" i="4"/>
  <c r="L1594" i="4"/>
  <c r="T1593" i="4"/>
  <c r="R1593" i="4"/>
  <c r="N1593" i="4"/>
  <c r="M1593" i="4"/>
  <c r="L1593" i="4"/>
  <c r="T1592" i="4"/>
  <c r="R1592" i="4"/>
  <c r="N1592" i="4"/>
  <c r="M1592" i="4"/>
  <c r="L1592" i="4"/>
  <c r="Y1591" i="4"/>
  <c r="R1591" i="4"/>
  <c r="M1591" i="4"/>
  <c r="L1591" i="4"/>
  <c r="T1590" i="4"/>
  <c r="R1590" i="4"/>
  <c r="N1590" i="4"/>
  <c r="M1590" i="4"/>
  <c r="L1590" i="4"/>
  <c r="T1589" i="4"/>
  <c r="R1589" i="4"/>
  <c r="N1589" i="4"/>
  <c r="M1589" i="4"/>
  <c r="L1589" i="4"/>
  <c r="T1588" i="4"/>
  <c r="R1588" i="4"/>
  <c r="M1588" i="4"/>
  <c r="L1588" i="4"/>
  <c r="T1587" i="4"/>
  <c r="R1587" i="4"/>
  <c r="N1587" i="4"/>
  <c r="M1587" i="4"/>
  <c r="L1587" i="4"/>
  <c r="T1586" i="4"/>
  <c r="R1586" i="4"/>
  <c r="N1586" i="4"/>
  <c r="M1586" i="4"/>
  <c r="L1586" i="4"/>
  <c r="T1585" i="4"/>
  <c r="R1585" i="4"/>
  <c r="N1585" i="4"/>
  <c r="M1585" i="4"/>
  <c r="L1585" i="4"/>
  <c r="T1584" i="4"/>
  <c r="R1584" i="4"/>
  <c r="N1584" i="4"/>
  <c r="M1584" i="4"/>
  <c r="L1584" i="4"/>
  <c r="T1583" i="4"/>
  <c r="R1583" i="4"/>
  <c r="N1583" i="4"/>
  <c r="M1583" i="4"/>
  <c r="L1583" i="4"/>
  <c r="Y1582" i="4"/>
  <c r="R1582" i="4"/>
  <c r="M1582" i="4"/>
  <c r="L1582" i="4"/>
  <c r="T1581" i="4"/>
  <c r="R1581" i="4"/>
  <c r="N1581" i="4"/>
  <c r="M1581" i="4"/>
  <c r="L1581" i="4"/>
  <c r="T1580" i="4"/>
  <c r="R1580" i="4"/>
  <c r="N1580" i="4"/>
  <c r="M1580" i="4"/>
  <c r="L1580" i="4"/>
  <c r="Y1579" i="4"/>
  <c r="R1579" i="4"/>
  <c r="M1579" i="4"/>
  <c r="L1579" i="4"/>
  <c r="T1578" i="4"/>
  <c r="R1578" i="4"/>
  <c r="N1578" i="4"/>
  <c r="M1578" i="4"/>
  <c r="L1578" i="4"/>
  <c r="T1577" i="4"/>
  <c r="R1577" i="4"/>
  <c r="N1577" i="4"/>
  <c r="M1577" i="4"/>
  <c r="L1577" i="4"/>
  <c r="T1576" i="4"/>
  <c r="R1576" i="4"/>
  <c r="N1576" i="4"/>
  <c r="M1576" i="4"/>
  <c r="L1576" i="4"/>
  <c r="T1575" i="4"/>
  <c r="R1575" i="4"/>
  <c r="N1575" i="4"/>
  <c r="M1575" i="4"/>
  <c r="L1575" i="4"/>
  <c r="T1574" i="4"/>
  <c r="R1574" i="4"/>
  <c r="N1574" i="4"/>
  <c r="M1574" i="4"/>
  <c r="L1574" i="4"/>
  <c r="T1573" i="4"/>
  <c r="R1573" i="4"/>
  <c r="N1573" i="4"/>
  <c r="M1573" i="4"/>
  <c r="L1573" i="4"/>
  <c r="T1572" i="4"/>
  <c r="R1572" i="4"/>
  <c r="N1572" i="4"/>
  <c r="M1572" i="4"/>
  <c r="L1572" i="4"/>
  <c r="T1571" i="4"/>
  <c r="R1571" i="4"/>
  <c r="N1571" i="4"/>
  <c r="M1571" i="4"/>
  <c r="L1571" i="4"/>
  <c r="T1570" i="4"/>
  <c r="R1570" i="4"/>
  <c r="N1570" i="4"/>
  <c r="M1570" i="4"/>
  <c r="L1570" i="4"/>
  <c r="T1569" i="4"/>
  <c r="R1569" i="4"/>
  <c r="M1569" i="4"/>
  <c r="L1569" i="4"/>
  <c r="T1568" i="4"/>
  <c r="R1568" i="4"/>
  <c r="N1568" i="4"/>
  <c r="M1568" i="4"/>
  <c r="L1568" i="4"/>
  <c r="T1567" i="4"/>
  <c r="R1567" i="4"/>
  <c r="N1567" i="4"/>
  <c r="M1567" i="4"/>
  <c r="L1567" i="4"/>
  <c r="T1566" i="4"/>
  <c r="R1566" i="4"/>
  <c r="N1566" i="4"/>
  <c r="M1566" i="4"/>
  <c r="L1566" i="4"/>
  <c r="T1565" i="4"/>
  <c r="R1565" i="4"/>
  <c r="N1565" i="4"/>
  <c r="M1565" i="4"/>
  <c r="L1565" i="4"/>
  <c r="Y1564" i="4"/>
  <c r="R1564" i="4"/>
  <c r="M1564" i="4"/>
  <c r="L1564" i="4"/>
  <c r="T1563" i="4"/>
  <c r="R1563" i="4"/>
  <c r="N1563" i="4"/>
  <c r="M1563" i="4"/>
  <c r="L1563" i="4"/>
  <c r="T1562" i="4"/>
  <c r="R1562" i="4"/>
  <c r="N1562" i="4"/>
  <c r="M1562" i="4"/>
  <c r="L1562" i="4"/>
  <c r="T1561" i="4"/>
  <c r="R1561" i="4"/>
  <c r="N1561" i="4"/>
  <c r="M1561" i="4"/>
  <c r="L1561" i="4"/>
  <c r="T1560" i="4"/>
  <c r="R1560" i="4"/>
  <c r="N1560" i="4"/>
  <c r="M1560" i="4"/>
  <c r="L1560" i="4"/>
  <c r="T1559" i="4"/>
  <c r="R1559" i="4"/>
  <c r="N1559" i="4"/>
  <c r="M1559" i="4"/>
  <c r="L1559" i="4"/>
  <c r="T1558" i="4"/>
  <c r="R1558" i="4"/>
  <c r="N1558" i="4"/>
  <c r="M1558" i="4"/>
  <c r="L1558" i="4"/>
  <c r="T1557" i="4"/>
  <c r="R1557" i="4"/>
  <c r="N1557" i="4"/>
  <c r="M1557" i="4"/>
  <c r="L1557" i="4"/>
  <c r="T1556" i="4"/>
  <c r="R1556" i="4"/>
  <c r="N1556" i="4"/>
  <c r="M1556" i="4"/>
  <c r="L1556" i="4"/>
  <c r="T1555" i="4"/>
  <c r="R1555" i="4"/>
  <c r="N1555" i="4"/>
  <c r="M1555" i="4"/>
  <c r="L1555" i="4"/>
  <c r="T1554" i="4"/>
  <c r="R1554" i="4"/>
  <c r="N1554" i="4"/>
  <c r="M1554" i="4"/>
  <c r="L1554" i="4"/>
  <c r="T1553" i="4"/>
  <c r="R1553" i="4"/>
  <c r="N1553" i="4"/>
  <c r="M1553" i="4"/>
  <c r="L1553" i="4"/>
  <c r="T1552" i="4"/>
  <c r="R1552" i="4"/>
  <c r="N1552" i="4"/>
  <c r="M1552" i="4"/>
  <c r="L1552" i="4"/>
  <c r="Y1551" i="4"/>
  <c r="R1551" i="4"/>
  <c r="M1551" i="4"/>
  <c r="L1551" i="4"/>
  <c r="Y1550" i="4"/>
  <c r="R1550" i="4"/>
  <c r="M1550" i="4"/>
  <c r="L1550" i="4"/>
  <c r="Y1549" i="4"/>
  <c r="R1549" i="4"/>
  <c r="M1549" i="4"/>
  <c r="L1549" i="4"/>
  <c r="T1548" i="4"/>
  <c r="R1548" i="4"/>
  <c r="N1548" i="4"/>
  <c r="M1548" i="4"/>
  <c r="L1548" i="4"/>
  <c r="T1547" i="4"/>
  <c r="R1547" i="4"/>
  <c r="N1547" i="4"/>
  <c r="M1547" i="4"/>
  <c r="L1547" i="4"/>
  <c r="Y1546" i="4"/>
  <c r="R1546" i="4"/>
  <c r="M1546" i="4"/>
  <c r="L1546" i="4"/>
  <c r="Y1545" i="4"/>
  <c r="R1545" i="4"/>
  <c r="M1545" i="4"/>
  <c r="L1545" i="4"/>
  <c r="T1544" i="4"/>
  <c r="R1544" i="4"/>
  <c r="N1544" i="4"/>
  <c r="M1544" i="4"/>
  <c r="L1544" i="4"/>
  <c r="T1543" i="4"/>
  <c r="R1543" i="4"/>
  <c r="N1543" i="4"/>
  <c r="M1543" i="4"/>
  <c r="L1543" i="4"/>
  <c r="Y1542" i="4"/>
  <c r="R1542" i="4"/>
  <c r="M1542" i="4"/>
  <c r="L1542" i="4"/>
  <c r="T1541" i="4"/>
  <c r="R1541" i="4"/>
  <c r="M1541" i="4"/>
  <c r="L1541" i="4"/>
  <c r="Y1540" i="4"/>
  <c r="R1540" i="4"/>
  <c r="M1540" i="4"/>
  <c r="L1540" i="4"/>
  <c r="Y1539" i="4"/>
  <c r="R1539" i="4"/>
  <c r="M1539" i="4"/>
  <c r="L1539" i="4"/>
  <c r="T1538" i="4"/>
  <c r="R1538" i="4"/>
  <c r="N1538" i="4"/>
  <c r="M1538" i="4"/>
  <c r="L1538" i="4"/>
  <c r="Y1537" i="4"/>
  <c r="R1537" i="4"/>
  <c r="M1537" i="4"/>
  <c r="L1537" i="4"/>
  <c r="T1536" i="4"/>
  <c r="R1536" i="4"/>
  <c r="N1536" i="4"/>
  <c r="M1536" i="4"/>
  <c r="L1536" i="4"/>
  <c r="T1535" i="4"/>
  <c r="R1535" i="4"/>
  <c r="N1535" i="4"/>
  <c r="M1535" i="4"/>
  <c r="L1535" i="4"/>
  <c r="Y1534" i="4"/>
  <c r="R1534" i="4"/>
  <c r="M1534" i="4"/>
  <c r="L1534" i="4"/>
  <c r="T1533" i="4"/>
  <c r="R1533" i="4"/>
  <c r="N1533" i="4"/>
  <c r="M1533" i="4"/>
  <c r="L1533" i="4"/>
  <c r="T1532" i="4"/>
  <c r="R1532" i="4"/>
  <c r="N1532" i="4"/>
  <c r="M1532" i="4"/>
  <c r="L1532" i="4"/>
  <c r="T1531" i="4"/>
  <c r="R1531" i="4"/>
  <c r="N1531" i="4"/>
  <c r="M1531" i="4"/>
  <c r="L1531" i="4"/>
  <c r="Y1530" i="4"/>
  <c r="R1530" i="4"/>
  <c r="M1530" i="4"/>
  <c r="L1530" i="4"/>
  <c r="T1529" i="4"/>
  <c r="R1529" i="4"/>
  <c r="N1529" i="4"/>
  <c r="M1529" i="4"/>
  <c r="L1529" i="4"/>
  <c r="T1528" i="4"/>
  <c r="R1528" i="4"/>
  <c r="N1528" i="4"/>
  <c r="M1528" i="4"/>
  <c r="L1528" i="4"/>
  <c r="Y1527" i="4"/>
  <c r="R1527" i="4"/>
  <c r="M1527" i="4"/>
  <c r="L1527" i="4"/>
  <c r="T1526" i="4"/>
  <c r="R1526" i="4"/>
  <c r="N1526" i="4"/>
  <c r="M1526" i="4"/>
  <c r="L1526" i="4"/>
  <c r="T1525" i="4"/>
  <c r="R1525" i="4"/>
  <c r="N1525" i="4"/>
  <c r="M1525" i="4"/>
  <c r="L1525" i="4"/>
  <c r="T1524" i="4"/>
  <c r="R1524" i="4"/>
  <c r="N1524" i="4"/>
  <c r="M1524" i="4"/>
  <c r="L1524" i="4"/>
  <c r="Y1523" i="4"/>
  <c r="R1523" i="4"/>
  <c r="M1523" i="4"/>
  <c r="L1523" i="4"/>
  <c r="Y1522" i="4"/>
  <c r="R1522" i="4"/>
  <c r="M1522" i="4"/>
  <c r="L1522" i="4"/>
  <c r="Y1521" i="4"/>
  <c r="R1521" i="4"/>
  <c r="M1521" i="4"/>
  <c r="L1521" i="4"/>
  <c r="Y1520" i="4"/>
  <c r="R1520" i="4"/>
  <c r="M1520" i="4"/>
  <c r="L1520" i="4"/>
  <c r="T1519" i="4"/>
  <c r="R1519" i="4"/>
  <c r="N1519" i="4"/>
  <c r="M1519" i="4"/>
  <c r="L1519" i="4"/>
  <c r="T1518" i="4"/>
  <c r="R1518" i="4"/>
  <c r="N1518" i="4"/>
  <c r="M1518" i="4"/>
  <c r="L1518" i="4"/>
  <c r="T1517" i="4"/>
  <c r="R1517" i="4"/>
  <c r="N1517" i="4"/>
  <c r="M1517" i="4"/>
  <c r="L1517" i="4"/>
  <c r="T1516" i="4"/>
  <c r="R1516" i="4"/>
  <c r="N1516" i="4"/>
  <c r="M1516" i="4"/>
  <c r="L1516" i="4"/>
  <c r="T1515" i="4"/>
  <c r="R1515" i="4"/>
  <c r="N1515" i="4"/>
  <c r="M1515" i="4"/>
  <c r="L1515" i="4"/>
  <c r="T1514" i="4"/>
  <c r="R1514" i="4"/>
  <c r="N1514" i="4"/>
  <c r="M1514" i="4"/>
  <c r="L1514" i="4"/>
  <c r="T1513" i="4"/>
  <c r="R1513" i="4"/>
  <c r="N1513" i="4"/>
  <c r="M1513" i="4"/>
  <c r="L1513" i="4"/>
  <c r="Y1512" i="4"/>
  <c r="R1512" i="4"/>
  <c r="M1512" i="4"/>
  <c r="L1512" i="4"/>
  <c r="T1511" i="4"/>
  <c r="R1511" i="4"/>
  <c r="N1511" i="4"/>
  <c r="M1511" i="4"/>
  <c r="L1511" i="4"/>
  <c r="Y1510" i="4"/>
  <c r="R1510" i="4"/>
  <c r="M1510" i="4"/>
  <c r="L1510" i="4"/>
  <c r="T1509" i="4"/>
  <c r="R1509" i="4"/>
  <c r="N1509" i="4"/>
  <c r="M1509" i="4"/>
  <c r="L1509" i="4"/>
  <c r="T1508" i="4"/>
  <c r="R1508" i="4"/>
  <c r="N1508" i="4"/>
  <c r="M1508" i="4"/>
  <c r="L1508" i="4"/>
  <c r="Y1507" i="4"/>
  <c r="R1507" i="4"/>
  <c r="M1507" i="4"/>
  <c r="L1507" i="4"/>
  <c r="Y1506" i="4"/>
  <c r="R1506" i="4"/>
  <c r="M1506" i="4"/>
  <c r="L1506" i="4"/>
  <c r="Y1505" i="4"/>
  <c r="R1505" i="4"/>
  <c r="M1505" i="4"/>
  <c r="L1505" i="4"/>
  <c r="T1504" i="4"/>
  <c r="R1504" i="4"/>
  <c r="N1504" i="4"/>
  <c r="M1504" i="4"/>
  <c r="L1504" i="4"/>
  <c r="Y1503" i="4"/>
  <c r="R1503" i="4"/>
  <c r="M1503" i="4"/>
  <c r="L1503" i="4"/>
  <c r="Y1502" i="4"/>
  <c r="R1502" i="4"/>
  <c r="M1502" i="4"/>
  <c r="L1502" i="4"/>
  <c r="T1501" i="4"/>
  <c r="R1501" i="4"/>
  <c r="M1501" i="4"/>
  <c r="L1501" i="4"/>
  <c r="T1500" i="4"/>
  <c r="R1500" i="4"/>
  <c r="N1500" i="4"/>
  <c r="M1500" i="4"/>
  <c r="L1500" i="4"/>
  <c r="Y1499" i="4"/>
  <c r="R1499" i="4"/>
  <c r="M1499" i="4"/>
  <c r="L1499" i="4"/>
  <c r="T1498" i="4"/>
  <c r="R1498" i="4"/>
  <c r="N1498" i="4"/>
  <c r="M1498" i="4"/>
  <c r="L1498" i="4"/>
  <c r="T1497" i="4"/>
  <c r="R1497" i="4"/>
  <c r="N1497" i="4"/>
  <c r="M1497" i="4"/>
  <c r="L1497" i="4"/>
  <c r="T1496" i="4"/>
  <c r="R1496" i="4"/>
  <c r="N1496" i="4"/>
  <c r="M1496" i="4"/>
  <c r="L1496" i="4"/>
  <c r="T1495" i="4"/>
  <c r="R1495" i="4"/>
  <c r="N1495" i="4"/>
  <c r="M1495" i="4"/>
  <c r="L1495" i="4"/>
  <c r="T1494" i="4"/>
  <c r="R1494" i="4"/>
  <c r="N1494" i="4"/>
  <c r="M1494" i="4"/>
  <c r="L1494" i="4"/>
  <c r="Y1493" i="4"/>
  <c r="R1493" i="4"/>
  <c r="M1493" i="4"/>
  <c r="L1493" i="4"/>
  <c r="T1492" i="4"/>
  <c r="R1492" i="4"/>
  <c r="N1492" i="4"/>
  <c r="M1492" i="4"/>
  <c r="L1492" i="4"/>
  <c r="Y1491" i="4"/>
  <c r="R1491" i="4"/>
  <c r="M1491" i="4"/>
  <c r="L1491" i="4"/>
  <c r="T1490" i="4"/>
  <c r="R1490" i="4"/>
  <c r="N1490" i="4"/>
  <c r="M1490" i="4"/>
  <c r="L1490" i="4"/>
  <c r="Y1489" i="4"/>
  <c r="R1489" i="4"/>
  <c r="M1489" i="4"/>
  <c r="L1489" i="4"/>
  <c r="Y1488" i="4"/>
  <c r="R1488" i="4"/>
  <c r="M1488" i="4"/>
  <c r="L1488" i="4"/>
  <c r="T1487" i="4"/>
  <c r="R1487" i="4"/>
  <c r="N1487" i="4"/>
  <c r="M1487" i="4"/>
  <c r="L1487" i="4"/>
  <c r="Y1486" i="4"/>
  <c r="R1486" i="4"/>
  <c r="M1486" i="4"/>
  <c r="L1486" i="4"/>
  <c r="T1485" i="4"/>
  <c r="R1485" i="4"/>
  <c r="N1485" i="4"/>
  <c r="M1485" i="4"/>
  <c r="L1485" i="4"/>
  <c r="Y1484" i="4"/>
  <c r="R1484" i="4"/>
  <c r="M1484" i="4"/>
  <c r="L1484" i="4"/>
  <c r="Y1483" i="4"/>
  <c r="R1483" i="4"/>
  <c r="M1483" i="4"/>
  <c r="L1483" i="4"/>
  <c r="T1482" i="4"/>
  <c r="R1482" i="4"/>
  <c r="N1482" i="4"/>
  <c r="M1482" i="4"/>
  <c r="L1482" i="4"/>
  <c r="T1481" i="4"/>
  <c r="R1481" i="4"/>
  <c r="N1481" i="4"/>
  <c r="M1481" i="4"/>
  <c r="L1481" i="4"/>
  <c r="T1480" i="4"/>
  <c r="R1480" i="4"/>
  <c r="N1480" i="4"/>
  <c r="M1480" i="4"/>
  <c r="L1480" i="4"/>
  <c r="T1479" i="4"/>
  <c r="R1479" i="4"/>
  <c r="N1479" i="4"/>
  <c r="M1479" i="4"/>
  <c r="L1479" i="4"/>
  <c r="T1478" i="4"/>
  <c r="R1478" i="4"/>
  <c r="N1478" i="4"/>
  <c r="M1478" i="4"/>
  <c r="L1478" i="4"/>
  <c r="T1477" i="4"/>
  <c r="R1477" i="4"/>
  <c r="N1477" i="4"/>
  <c r="M1477" i="4"/>
  <c r="L1477" i="4"/>
  <c r="T1476" i="4"/>
  <c r="R1476" i="4"/>
  <c r="N1476" i="4"/>
  <c r="M1476" i="4"/>
  <c r="L1476" i="4"/>
  <c r="T1475" i="4"/>
  <c r="R1475" i="4"/>
  <c r="N1475" i="4"/>
  <c r="M1475" i="4"/>
  <c r="L1475" i="4"/>
  <c r="T1474" i="4"/>
  <c r="R1474" i="4"/>
  <c r="N1474" i="4"/>
  <c r="M1474" i="4"/>
  <c r="L1474" i="4"/>
  <c r="Y1473" i="4"/>
  <c r="R1473" i="4"/>
  <c r="M1473" i="4"/>
  <c r="L1473" i="4"/>
  <c r="T1472" i="4"/>
  <c r="R1472" i="4"/>
  <c r="N1472" i="4"/>
  <c r="M1472" i="4"/>
  <c r="L1472" i="4"/>
  <c r="T1471" i="4"/>
  <c r="R1471" i="4"/>
  <c r="N1471" i="4"/>
  <c r="M1471" i="4"/>
  <c r="L1471" i="4"/>
  <c r="T1470" i="4"/>
  <c r="R1470" i="4"/>
  <c r="N1470" i="4"/>
  <c r="M1470" i="4"/>
  <c r="L1470" i="4"/>
  <c r="Y1469" i="4"/>
  <c r="R1469" i="4"/>
  <c r="M1469" i="4"/>
  <c r="L1469" i="4"/>
  <c r="T1468" i="4"/>
  <c r="R1468" i="4"/>
  <c r="N1468" i="4"/>
  <c r="M1468" i="4"/>
  <c r="L1468" i="4"/>
  <c r="T1467" i="4"/>
  <c r="R1467" i="4"/>
  <c r="M1467" i="4"/>
  <c r="L1467" i="4"/>
  <c r="T1466" i="4"/>
  <c r="R1466" i="4"/>
  <c r="N1466" i="4"/>
  <c r="M1466" i="4"/>
  <c r="L1466" i="4"/>
  <c r="T1465" i="4"/>
  <c r="R1465" i="4"/>
  <c r="N1465" i="4"/>
  <c r="M1465" i="4"/>
  <c r="L1465" i="4"/>
  <c r="Y1464" i="4"/>
  <c r="R1464" i="4"/>
  <c r="M1464" i="4"/>
  <c r="L1464" i="4"/>
  <c r="Y1463" i="4"/>
  <c r="R1463" i="4"/>
  <c r="M1463" i="4"/>
  <c r="L1463" i="4"/>
  <c r="T1462" i="4"/>
  <c r="R1462" i="4"/>
  <c r="N1462" i="4"/>
  <c r="M1462" i="4"/>
  <c r="L1462" i="4"/>
  <c r="T1461" i="4"/>
  <c r="R1461" i="4"/>
  <c r="N1461" i="4"/>
  <c r="M1461" i="4"/>
  <c r="L1461" i="4"/>
  <c r="T1460" i="4"/>
  <c r="R1460" i="4"/>
  <c r="N1460" i="4"/>
  <c r="M1460" i="4"/>
  <c r="L1460" i="4"/>
  <c r="T1459" i="4"/>
  <c r="R1459" i="4"/>
  <c r="N1459" i="4"/>
  <c r="M1459" i="4"/>
  <c r="L1459" i="4"/>
  <c r="T1458" i="4"/>
  <c r="R1458" i="4"/>
  <c r="N1458" i="4"/>
  <c r="M1458" i="4"/>
  <c r="L1458" i="4"/>
  <c r="Y1457" i="4"/>
  <c r="R1457" i="4"/>
  <c r="M1457" i="4"/>
  <c r="L1457" i="4"/>
  <c r="Y1456" i="4"/>
  <c r="R1456" i="4"/>
  <c r="M1456" i="4"/>
  <c r="L1456" i="4"/>
  <c r="T1455" i="4"/>
  <c r="R1455" i="4"/>
  <c r="N1455" i="4"/>
  <c r="M1455" i="4"/>
  <c r="L1455" i="4"/>
  <c r="T1454" i="4"/>
  <c r="R1454" i="4"/>
  <c r="N1454" i="4"/>
  <c r="M1454" i="4"/>
  <c r="L1454" i="4"/>
  <c r="T1453" i="4"/>
  <c r="R1453" i="4"/>
  <c r="N1453" i="4"/>
  <c r="M1453" i="4"/>
  <c r="L1453" i="4"/>
  <c r="T1452" i="4"/>
  <c r="R1452" i="4"/>
  <c r="N1452" i="4"/>
  <c r="M1452" i="4"/>
  <c r="L1452" i="4"/>
  <c r="T1451" i="4"/>
  <c r="R1451" i="4"/>
  <c r="N1451" i="4"/>
  <c r="M1451" i="4"/>
  <c r="L1451" i="4"/>
  <c r="T1450" i="4"/>
  <c r="R1450" i="4"/>
  <c r="N1450" i="4"/>
  <c r="M1450" i="4"/>
  <c r="L1450" i="4"/>
  <c r="T1449" i="4"/>
  <c r="R1449" i="4"/>
  <c r="N1449" i="4"/>
  <c r="M1449" i="4"/>
  <c r="L1449" i="4"/>
  <c r="T1448" i="4"/>
  <c r="R1448" i="4"/>
  <c r="N1448" i="4"/>
  <c r="M1448" i="4"/>
  <c r="L1448" i="4"/>
  <c r="T1447" i="4"/>
  <c r="R1447" i="4"/>
  <c r="N1447" i="4"/>
  <c r="M1447" i="4"/>
  <c r="L1447" i="4"/>
  <c r="T1446" i="4"/>
  <c r="R1446" i="4"/>
  <c r="N1446" i="4"/>
  <c r="M1446" i="4"/>
  <c r="L1446" i="4"/>
  <c r="Y1445" i="4"/>
  <c r="R1445" i="4"/>
  <c r="M1445" i="4"/>
  <c r="L1445" i="4"/>
  <c r="T1444" i="4"/>
  <c r="R1444" i="4"/>
  <c r="N1444" i="4"/>
  <c r="M1444" i="4"/>
  <c r="L1444" i="4"/>
  <c r="T1443" i="4"/>
  <c r="R1443" i="4"/>
  <c r="N1443" i="4"/>
  <c r="M1443" i="4"/>
  <c r="L1443" i="4"/>
  <c r="T1442" i="4"/>
  <c r="R1442" i="4"/>
  <c r="N1442" i="4"/>
  <c r="M1442" i="4"/>
  <c r="L1442" i="4"/>
  <c r="T1441" i="4"/>
  <c r="R1441" i="4"/>
  <c r="N1441" i="4"/>
  <c r="M1441" i="4"/>
  <c r="L1441" i="4"/>
  <c r="T1440" i="4"/>
  <c r="R1440" i="4"/>
  <c r="N1440" i="4"/>
  <c r="M1440" i="4"/>
  <c r="L1440" i="4"/>
  <c r="Y1439" i="4"/>
  <c r="R1439" i="4"/>
  <c r="M1439" i="4"/>
  <c r="L1439" i="4"/>
  <c r="T1438" i="4"/>
  <c r="R1438" i="4"/>
  <c r="N1438" i="4"/>
  <c r="M1438" i="4"/>
  <c r="L1438" i="4"/>
  <c r="T1437" i="4"/>
  <c r="R1437" i="4"/>
  <c r="N1437" i="4"/>
  <c r="M1437" i="4"/>
  <c r="L1437" i="4"/>
  <c r="T1436" i="4"/>
  <c r="R1436" i="4"/>
  <c r="N1436" i="4"/>
  <c r="M1436" i="4"/>
  <c r="L1436" i="4"/>
  <c r="T1435" i="4"/>
  <c r="R1435" i="4"/>
  <c r="N1435" i="4"/>
  <c r="M1435" i="4"/>
  <c r="L1435" i="4"/>
  <c r="T1434" i="4"/>
  <c r="R1434" i="4"/>
  <c r="N1434" i="4"/>
  <c r="M1434" i="4"/>
  <c r="L1434" i="4"/>
  <c r="T1433" i="4"/>
  <c r="R1433" i="4"/>
  <c r="N1433" i="4"/>
  <c r="M1433" i="4"/>
  <c r="L1433" i="4"/>
  <c r="T1432" i="4"/>
  <c r="R1432" i="4"/>
  <c r="N1432" i="4"/>
  <c r="M1432" i="4"/>
  <c r="L1432" i="4"/>
  <c r="T1431" i="4"/>
  <c r="R1431" i="4"/>
  <c r="N1431" i="4"/>
  <c r="M1431" i="4"/>
  <c r="L1431" i="4"/>
  <c r="T1430" i="4"/>
  <c r="R1430" i="4"/>
  <c r="N1430" i="4"/>
  <c r="M1430" i="4"/>
  <c r="L1430" i="4"/>
  <c r="Y1429" i="4"/>
  <c r="R1429" i="4"/>
  <c r="M1429" i="4"/>
  <c r="L1429" i="4"/>
  <c r="T1428" i="4"/>
  <c r="R1428" i="4"/>
  <c r="M1428" i="4"/>
  <c r="L1428" i="4"/>
  <c r="T1427" i="4"/>
  <c r="R1427" i="4"/>
  <c r="N1427" i="4"/>
  <c r="M1427" i="4"/>
  <c r="L1427" i="4"/>
  <c r="Y1426" i="4"/>
  <c r="R1426" i="4"/>
  <c r="M1426" i="4"/>
  <c r="L1426" i="4"/>
  <c r="Y1425" i="4"/>
  <c r="R1425" i="4"/>
  <c r="M1425" i="4"/>
  <c r="L1425" i="4"/>
  <c r="Y1424" i="4"/>
  <c r="R1424" i="4"/>
  <c r="M1424" i="4"/>
  <c r="L1424" i="4"/>
  <c r="T1423" i="4"/>
  <c r="R1423" i="4"/>
  <c r="N1423" i="4"/>
  <c r="M1423" i="4"/>
  <c r="L1423" i="4"/>
  <c r="T1422" i="4"/>
  <c r="R1422" i="4"/>
  <c r="N1422" i="4"/>
  <c r="M1422" i="4"/>
  <c r="L1422" i="4"/>
  <c r="T1421" i="4"/>
  <c r="R1421" i="4"/>
  <c r="N1421" i="4"/>
  <c r="M1421" i="4"/>
  <c r="L1421" i="4"/>
  <c r="Y1420" i="4"/>
  <c r="R1420" i="4"/>
  <c r="M1420" i="4"/>
  <c r="L1420" i="4"/>
  <c r="T1419" i="4"/>
  <c r="R1419" i="4"/>
  <c r="N1419" i="4"/>
  <c r="M1419" i="4"/>
  <c r="L1419" i="4"/>
  <c r="T1418" i="4"/>
  <c r="R1418" i="4"/>
  <c r="N1418" i="4"/>
  <c r="M1418" i="4"/>
  <c r="L1418" i="4"/>
  <c r="T1417" i="4"/>
  <c r="R1417" i="4"/>
  <c r="N1417" i="4"/>
  <c r="M1417" i="4"/>
  <c r="L1417" i="4"/>
  <c r="T1416" i="4"/>
  <c r="R1416" i="4"/>
  <c r="N1416" i="4"/>
  <c r="M1416" i="4"/>
  <c r="L1416" i="4"/>
  <c r="T1415" i="4"/>
  <c r="R1415" i="4"/>
  <c r="M1415" i="4"/>
  <c r="L1415" i="4"/>
  <c r="T1414" i="4"/>
  <c r="R1414" i="4"/>
  <c r="N1414" i="4"/>
  <c r="M1414" i="4"/>
  <c r="L1414" i="4"/>
  <c r="T1413" i="4"/>
  <c r="R1413" i="4"/>
  <c r="N1413" i="4"/>
  <c r="M1413" i="4"/>
  <c r="L1413" i="4"/>
  <c r="T1412" i="4"/>
  <c r="R1412" i="4"/>
  <c r="N1412" i="4"/>
  <c r="M1412" i="4"/>
  <c r="L1412" i="4"/>
  <c r="T1411" i="4"/>
  <c r="R1411" i="4"/>
  <c r="N1411" i="4"/>
  <c r="M1411" i="4"/>
  <c r="L1411" i="4"/>
  <c r="T1410" i="4"/>
  <c r="R1410" i="4"/>
  <c r="N1410" i="4"/>
  <c r="M1410" i="4"/>
  <c r="L1410" i="4"/>
  <c r="T1409" i="4"/>
  <c r="R1409" i="4"/>
  <c r="N1409" i="4"/>
  <c r="M1409" i="4"/>
  <c r="L1409" i="4"/>
  <c r="T1408" i="4"/>
  <c r="R1408" i="4"/>
  <c r="N1408" i="4"/>
  <c r="M1408" i="4"/>
  <c r="L1408" i="4"/>
  <c r="Y1407" i="4"/>
  <c r="R1407" i="4"/>
  <c r="M1407" i="4"/>
  <c r="L1407" i="4"/>
  <c r="Y1406" i="4"/>
  <c r="R1406" i="4"/>
  <c r="M1406" i="4"/>
  <c r="L1406" i="4"/>
  <c r="Y1405" i="4"/>
  <c r="R1405" i="4"/>
  <c r="M1405" i="4"/>
  <c r="L1405" i="4"/>
  <c r="T1404" i="4"/>
  <c r="R1404" i="4"/>
  <c r="N1404" i="4"/>
  <c r="M1404" i="4"/>
  <c r="L1404" i="4"/>
  <c r="T1403" i="4"/>
  <c r="R1403" i="4"/>
  <c r="N1403" i="4"/>
  <c r="M1403" i="4"/>
  <c r="L1403" i="4"/>
  <c r="T1402" i="4"/>
  <c r="R1402" i="4"/>
  <c r="N1402" i="4"/>
  <c r="M1402" i="4"/>
  <c r="L1402" i="4"/>
  <c r="T1401" i="4"/>
  <c r="R1401" i="4"/>
  <c r="N1401" i="4"/>
  <c r="M1401" i="4"/>
  <c r="L1401" i="4"/>
  <c r="T1400" i="4"/>
  <c r="R1400" i="4"/>
  <c r="N1400" i="4"/>
  <c r="M1400" i="4"/>
  <c r="L1400" i="4"/>
  <c r="Y1399" i="4"/>
  <c r="R1399" i="4"/>
  <c r="M1399" i="4"/>
  <c r="L1399" i="4"/>
  <c r="T1398" i="4"/>
  <c r="R1398" i="4"/>
  <c r="N1398" i="4"/>
  <c r="M1398" i="4"/>
  <c r="L1398" i="4"/>
  <c r="T1397" i="4"/>
  <c r="R1397" i="4"/>
  <c r="N1397" i="4"/>
  <c r="M1397" i="4"/>
  <c r="L1397" i="4"/>
  <c r="Y1396" i="4"/>
  <c r="R1396" i="4"/>
  <c r="M1396" i="4"/>
  <c r="L1396" i="4"/>
  <c r="Y1395" i="4"/>
  <c r="R1395" i="4"/>
  <c r="M1395" i="4"/>
  <c r="L1395" i="4"/>
  <c r="Y1394" i="4"/>
  <c r="R1394" i="4"/>
  <c r="M1394" i="4"/>
  <c r="L1394" i="4"/>
  <c r="Y1393" i="4"/>
  <c r="R1393" i="4"/>
  <c r="M1393" i="4"/>
  <c r="L1393" i="4"/>
  <c r="T1392" i="4"/>
  <c r="R1392" i="4"/>
  <c r="N1392" i="4"/>
  <c r="M1392" i="4"/>
  <c r="L1392" i="4"/>
  <c r="T1391" i="4"/>
  <c r="R1391" i="4"/>
  <c r="N1391" i="4"/>
  <c r="M1391" i="4"/>
  <c r="L1391" i="4"/>
  <c r="T1390" i="4"/>
  <c r="R1390" i="4"/>
  <c r="N1390" i="4"/>
  <c r="M1390" i="4"/>
  <c r="L1390" i="4"/>
  <c r="T1389" i="4"/>
  <c r="R1389" i="4"/>
  <c r="N1389" i="4"/>
  <c r="M1389" i="4"/>
  <c r="L1389" i="4"/>
  <c r="T1388" i="4"/>
  <c r="R1388" i="4"/>
  <c r="N1388" i="4"/>
  <c r="M1388" i="4"/>
  <c r="L1388" i="4"/>
  <c r="T1387" i="4"/>
  <c r="R1387" i="4"/>
  <c r="N1387" i="4"/>
  <c r="M1387" i="4"/>
  <c r="L1387" i="4"/>
  <c r="T1386" i="4"/>
  <c r="R1386" i="4"/>
  <c r="N1386" i="4"/>
  <c r="M1386" i="4"/>
  <c r="L1386" i="4"/>
  <c r="Y1385" i="4"/>
  <c r="R1385" i="4"/>
  <c r="M1385" i="4"/>
  <c r="L1385" i="4"/>
  <c r="T1384" i="4"/>
  <c r="R1384" i="4"/>
  <c r="N1384" i="4"/>
  <c r="M1384" i="4"/>
  <c r="L1384" i="4"/>
  <c r="T1383" i="4"/>
  <c r="R1383" i="4"/>
  <c r="N1383" i="4"/>
  <c r="M1383" i="4"/>
  <c r="L1383" i="4"/>
  <c r="Y1382" i="4"/>
  <c r="R1382" i="4"/>
  <c r="M1382" i="4"/>
  <c r="L1382" i="4"/>
  <c r="T1381" i="4"/>
  <c r="R1381" i="4"/>
  <c r="N1381" i="4"/>
  <c r="M1381" i="4"/>
  <c r="L1381" i="4"/>
  <c r="T1380" i="4"/>
  <c r="R1380" i="4"/>
  <c r="N1380" i="4"/>
  <c r="M1380" i="4"/>
  <c r="L1380" i="4"/>
  <c r="T1379" i="4"/>
  <c r="R1379" i="4"/>
  <c r="N1379" i="4"/>
  <c r="M1379" i="4"/>
  <c r="L1379" i="4"/>
  <c r="T1378" i="4"/>
  <c r="R1378" i="4"/>
  <c r="N1378" i="4"/>
  <c r="M1378" i="4"/>
  <c r="L1378" i="4"/>
  <c r="Y1377" i="4"/>
  <c r="R1377" i="4"/>
  <c r="M1377" i="4"/>
  <c r="L1377" i="4"/>
  <c r="Y1376" i="4"/>
  <c r="R1376" i="4"/>
  <c r="M1376" i="4"/>
  <c r="L1376" i="4"/>
  <c r="Y1375" i="4"/>
  <c r="R1375" i="4"/>
  <c r="M1375" i="4"/>
  <c r="L1375" i="4"/>
  <c r="T1374" i="4"/>
  <c r="R1374" i="4"/>
  <c r="N1374" i="4"/>
  <c r="M1374" i="4"/>
  <c r="L1374" i="4"/>
  <c r="T1373" i="4"/>
  <c r="R1373" i="4"/>
  <c r="N1373" i="4"/>
  <c r="M1373" i="4"/>
  <c r="L1373" i="4"/>
  <c r="T1372" i="4"/>
  <c r="R1372" i="4"/>
  <c r="N1372" i="4"/>
  <c r="M1372" i="4"/>
  <c r="L1372" i="4"/>
  <c r="T1371" i="4"/>
  <c r="R1371" i="4"/>
  <c r="N1371" i="4"/>
  <c r="M1371" i="4"/>
  <c r="L1371" i="4"/>
  <c r="T1370" i="4"/>
  <c r="R1370" i="4"/>
  <c r="N1370" i="4"/>
  <c r="M1370" i="4"/>
  <c r="L1370" i="4"/>
  <c r="T1369" i="4"/>
  <c r="R1369" i="4"/>
  <c r="N1369" i="4"/>
  <c r="M1369" i="4"/>
  <c r="L1369" i="4"/>
  <c r="T1368" i="4"/>
  <c r="R1368" i="4"/>
  <c r="N1368" i="4"/>
  <c r="M1368" i="4"/>
  <c r="L1368" i="4"/>
  <c r="T1367" i="4"/>
  <c r="R1367" i="4"/>
  <c r="N1367" i="4"/>
  <c r="M1367" i="4"/>
  <c r="L1367" i="4"/>
  <c r="T1366" i="4"/>
  <c r="R1366" i="4"/>
  <c r="N1366" i="4"/>
  <c r="M1366" i="4"/>
  <c r="L1366" i="4"/>
  <c r="T1365" i="4"/>
  <c r="R1365" i="4"/>
  <c r="N1365" i="4"/>
  <c r="M1365" i="4"/>
  <c r="L1365" i="4"/>
  <c r="T1364" i="4"/>
  <c r="R1364" i="4"/>
  <c r="N1364" i="4"/>
  <c r="M1364" i="4"/>
  <c r="L1364" i="4"/>
  <c r="T1363" i="4"/>
  <c r="R1363" i="4"/>
  <c r="N1363" i="4"/>
  <c r="M1363" i="4"/>
  <c r="L1363" i="4"/>
  <c r="T1362" i="4"/>
  <c r="R1362" i="4"/>
  <c r="M1362" i="4"/>
  <c r="L1362" i="4"/>
  <c r="T1361" i="4"/>
  <c r="R1361" i="4"/>
  <c r="M1361" i="4"/>
  <c r="L1361" i="4"/>
  <c r="T1360" i="4"/>
  <c r="R1360" i="4"/>
  <c r="N1360" i="4"/>
  <c r="M1360" i="4"/>
  <c r="L1360" i="4"/>
  <c r="T1359" i="4"/>
  <c r="R1359" i="4"/>
  <c r="N1359" i="4"/>
  <c r="M1359" i="4"/>
  <c r="L1359" i="4"/>
  <c r="T1358" i="4"/>
  <c r="R1358" i="4"/>
  <c r="N1358" i="4"/>
  <c r="M1358" i="4"/>
  <c r="L1358" i="4"/>
  <c r="Y1357" i="4"/>
  <c r="R1357" i="4"/>
  <c r="M1357" i="4"/>
  <c r="L1357" i="4"/>
  <c r="T1356" i="4"/>
  <c r="R1356" i="4"/>
  <c r="N1356" i="4"/>
  <c r="M1356" i="4"/>
  <c r="L1356" i="4"/>
  <c r="T1355" i="4"/>
  <c r="R1355" i="4"/>
  <c r="N1355" i="4"/>
  <c r="M1355" i="4"/>
  <c r="L1355" i="4"/>
  <c r="T1354" i="4"/>
  <c r="R1354" i="4"/>
  <c r="N1354" i="4"/>
  <c r="M1354" i="4"/>
  <c r="L1354" i="4"/>
  <c r="T1353" i="4"/>
  <c r="R1353" i="4"/>
  <c r="N1353" i="4"/>
  <c r="M1353" i="4"/>
  <c r="L1353" i="4"/>
  <c r="T1352" i="4"/>
  <c r="R1352" i="4"/>
  <c r="N1352" i="4"/>
  <c r="M1352" i="4"/>
  <c r="L1352" i="4"/>
  <c r="T1351" i="4"/>
  <c r="R1351" i="4"/>
  <c r="N1351" i="4"/>
  <c r="M1351" i="4"/>
  <c r="L1351" i="4"/>
  <c r="T1350" i="4"/>
  <c r="R1350" i="4"/>
  <c r="N1350" i="4"/>
  <c r="M1350" i="4"/>
  <c r="L1350" i="4"/>
  <c r="T1349" i="4"/>
  <c r="R1349" i="4"/>
  <c r="N1349" i="4"/>
  <c r="M1349" i="4"/>
  <c r="L1349" i="4"/>
  <c r="T1348" i="4"/>
  <c r="R1348" i="4"/>
  <c r="N1348" i="4"/>
  <c r="M1348" i="4"/>
  <c r="L1348" i="4"/>
  <c r="T1347" i="4"/>
  <c r="R1347" i="4"/>
  <c r="N1347" i="4"/>
  <c r="M1347" i="4"/>
  <c r="L1347" i="4"/>
  <c r="T1346" i="4"/>
  <c r="R1346" i="4"/>
  <c r="N1346" i="4"/>
  <c r="M1346" i="4"/>
  <c r="L1346" i="4"/>
  <c r="T1345" i="4"/>
  <c r="R1345" i="4"/>
  <c r="N1345" i="4"/>
  <c r="M1345" i="4"/>
  <c r="L1345" i="4"/>
  <c r="Y1344" i="4"/>
  <c r="R1344" i="4"/>
  <c r="M1344" i="4"/>
  <c r="L1344" i="4"/>
  <c r="Y1343" i="4"/>
  <c r="R1343" i="4"/>
  <c r="M1343" i="4"/>
  <c r="L1343" i="4"/>
  <c r="Y1342" i="4"/>
  <c r="R1342" i="4"/>
  <c r="M1342" i="4"/>
  <c r="L1342" i="4"/>
  <c r="T1341" i="4"/>
  <c r="R1341" i="4"/>
  <c r="N1341" i="4"/>
  <c r="M1341" i="4"/>
  <c r="L1341" i="4"/>
  <c r="Y1340" i="4"/>
  <c r="R1340" i="4"/>
  <c r="M1340" i="4"/>
  <c r="L1340" i="4"/>
  <c r="T1339" i="4"/>
  <c r="R1339" i="4"/>
  <c r="N1339" i="4"/>
  <c r="M1339" i="4"/>
  <c r="L1339" i="4"/>
  <c r="T1338" i="4"/>
  <c r="R1338" i="4"/>
  <c r="N1338" i="4"/>
  <c r="M1338" i="4"/>
  <c r="L1338" i="4"/>
  <c r="T1337" i="4"/>
  <c r="R1337" i="4"/>
  <c r="N1337" i="4"/>
  <c r="M1337" i="4"/>
  <c r="L1337" i="4"/>
  <c r="T1336" i="4"/>
  <c r="R1336" i="4"/>
  <c r="N1336" i="4"/>
  <c r="M1336" i="4"/>
  <c r="L1336" i="4"/>
  <c r="T1335" i="4"/>
  <c r="R1335" i="4"/>
  <c r="N1335" i="4"/>
  <c r="M1335" i="4"/>
  <c r="L1335" i="4"/>
  <c r="T1334" i="4"/>
  <c r="R1334" i="4"/>
  <c r="N1334" i="4"/>
  <c r="M1334" i="4"/>
  <c r="L1334" i="4"/>
  <c r="T1333" i="4"/>
  <c r="R1333" i="4"/>
  <c r="N1333" i="4"/>
  <c r="M1333" i="4"/>
  <c r="L1333" i="4"/>
  <c r="T1332" i="4"/>
  <c r="R1332" i="4"/>
  <c r="N1332" i="4"/>
  <c r="M1332" i="4"/>
  <c r="L1332" i="4"/>
  <c r="Y1331" i="4"/>
  <c r="R1331" i="4"/>
  <c r="M1331" i="4"/>
  <c r="L1331" i="4"/>
  <c r="T1330" i="4"/>
  <c r="R1330" i="4"/>
  <c r="N1330" i="4"/>
  <c r="M1330" i="4"/>
  <c r="L1330" i="4"/>
  <c r="T1329" i="4"/>
  <c r="R1329" i="4"/>
  <c r="N1329" i="4"/>
  <c r="M1329" i="4"/>
  <c r="L1329" i="4"/>
  <c r="Y1328" i="4"/>
  <c r="R1328" i="4"/>
  <c r="M1328" i="4"/>
  <c r="L1328" i="4"/>
  <c r="Y1327" i="4"/>
  <c r="R1327" i="4"/>
  <c r="M1327" i="4"/>
  <c r="L1327" i="4"/>
  <c r="T1326" i="4"/>
  <c r="R1326" i="4"/>
  <c r="N1326" i="4"/>
  <c r="M1326" i="4"/>
  <c r="L1326" i="4"/>
  <c r="Y1325" i="4"/>
  <c r="R1325" i="4"/>
  <c r="M1325" i="4"/>
  <c r="L1325" i="4"/>
  <c r="T1324" i="4"/>
  <c r="R1324" i="4"/>
  <c r="N1324" i="4"/>
  <c r="M1324" i="4"/>
  <c r="L1324" i="4"/>
  <c r="T1323" i="4"/>
  <c r="R1323" i="4"/>
  <c r="N1323" i="4"/>
  <c r="M1323" i="4"/>
  <c r="L1323" i="4"/>
  <c r="T1322" i="4"/>
  <c r="R1322" i="4"/>
  <c r="N1322" i="4"/>
  <c r="M1322" i="4"/>
  <c r="L1322" i="4"/>
  <c r="T1321" i="4"/>
  <c r="R1321" i="4"/>
  <c r="N1321" i="4"/>
  <c r="M1321" i="4"/>
  <c r="L1321" i="4"/>
  <c r="T1320" i="4"/>
  <c r="R1320" i="4"/>
  <c r="N1320" i="4"/>
  <c r="M1320" i="4"/>
  <c r="L1320" i="4"/>
  <c r="T1319" i="4"/>
  <c r="R1319" i="4"/>
  <c r="N1319" i="4"/>
  <c r="M1319" i="4"/>
  <c r="L1319" i="4"/>
  <c r="T1318" i="4"/>
  <c r="R1318" i="4"/>
  <c r="N1318" i="4"/>
  <c r="M1318" i="4"/>
  <c r="L1318" i="4"/>
  <c r="T1317" i="4"/>
  <c r="R1317" i="4"/>
  <c r="N1317" i="4"/>
  <c r="M1317" i="4"/>
  <c r="L1317" i="4"/>
  <c r="T1316" i="4"/>
  <c r="R1316" i="4"/>
  <c r="N1316" i="4"/>
  <c r="M1316" i="4"/>
  <c r="L1316" i="4"/>
  <c r="T1315" i="4"/>
  <c r="R1315" i="4"/>
  <c r="N1315" i="4"/>
  <c r="M1315" i="4"/>
  <c r="L1315" i="4"/>
  <c r="T1314" i="4"/>
  <c r="R1314" i="4"/>
  <c r="N1314" i="4"/>
  <c r="M1314" i="4"/>
  <c r="L1314" i="4"/>
  <c r="T1313" i="4"/>
  <c r="R1313" i="4"/>
  <c r="N1313" i="4"/>
  <c r="M1313" i="4"/>
  <c r="L1313" i="4"/>
  <c r="T1312" i="4"/>
  <c r="R1312" i="4"/>
  <c r="M1312" i="4"/>
  <c r="L1312" i="4"/>
  <c r="T1311" i="4"/>
  <c r="R1311" i="4"/>
  <c r="N1311" i="4"/>
  <c r="M1311" i="4"/>
  <c r="L1311" i="4"/>
  <c r="T1310" i="4"/>
  <c r="R1310" i="4"/>
  <c r="N1310" i="4"/>
  <c r="M1310" i="4"/>
  <c r="L1310" i="4"/>
  <c r="Y1309" i="4"/>
  <c r="R1309" i="4"/>
  <c r="M1309" i="4"/>
  <c r="L1309" i="4"/>
  <c r="T1308" i="4"/>
  <c r="R1308" i="4"/>
  <c r="N1308" i="4"/>
  <c r="M1308" i="4"/>
  <c r="L1308" i="4"/>
  <c r="T1307" i="4"/>
  <c r="R1307" i="4"/>
  <c r="N1307" i="4"/>
  <c r="M1307" i="4"/>
  <c r="L1307" i="4"/>
  <c r="T1306" i="4"/>
  <c r="R1306" i="4"/>
  <c r="N1306" i="4"/>
  <c r="M1306" i="4"/>
  <c r="L1306" i="4"/>
  <c r="T1305" i="4"/>
  <c r="R1305" i="4"/>
  <c r="N1305" i="4"/>
  <c r="M1305" i="4"/>
  <c r="L1305" i="4"/>
  <c r="Y1304" i="4"/>
  <c r="R1304" i="4"/>
  <c r="M1304" i="4"/>
  <c r="L1304" i="4"/>
  <c r="Y1303" i="4"/>
  <c r="R1303" i="4"/>
  <c r="M1303" i="4"/>
  <c r="L1303" i="4"/>
  <c r="T1302" i="4"/>
  <c r="R1302" i="4"/>
  <c r="N1302" i="4"/>
  <c r="M1302" i="4"/>
  <c r="L1302" i="4"/>
  <c r="Y1301" i="4"/>
  <c r="R1301" i="4"/>
  <c r="M1301" i="4"/>
  <c r="L1301" i="4"/>
  <c r="T1300" i="4"/>
  <c r="R1300" i="4"/>
  <c r="N1300" i="4"/>
  <c r="M1300" i="4"/>
  <c r="L1300" i="4"/>
  <c r="T1299" i="4"/>
  <c r="R1299" i="4"/>
  <c r="N1299" i="4"/>
  <c r="M1299" i="4"/>
  <c r="L1299" i="4"/>
  <c r="Y1298" i="4"/>
  <c r="R1298" i="4"/>
  <c r="M1298" i="4"/>
  <c r="L1298" i="4"/>
  <c r="Y1297" i="4"/>
  <c r="R1297" i="4"/>
  <c r="M1297" i="4"/>
  <c r="L1297" i="4"/>
  <c r="T1296" i="4"/>
  <c r="R1296" i="4"/>
  <c r="N1296" i="4"/>
  <c r="M1296" i="4"/>
  <c r="L1296" i="4"/>
  <c r="T1295" i="4"/>
  <c r="R1295" i="4"/>
  <c r="N1295" i="4"/>
  <c r="M1295" i="4"/>
  <c r="L1295" i="4"/>
  <c r="T1294" i="4"/>
  <c r="R1294" i="4"/>
  <c r="N1294" i="4"/>
  <c r="M1294" i="4"/>
  <c r="L1294" i="4"/>
  <c r="T1293" i="4"/>
  <c r="R1293" i="4"/>
  <c r="N1293" i="4"/>
  <c r="M1293" i="4"/>
  <c r="L1293" i="4"/>
  <c r="T1292" i="4"/>
  <c r="R1292" i="4"/>
  <c r="N1292" i="4"/>
  <c r="M1292" i="4"/>
  <c r="L1292" i="4"/>
  <c r="T1291" i="4"/>
  <c r="R1291" i="4"/>
  <c r="N1291" i="4"/>
  <c r="M1291" i="4"/>
  <c r="L1291" i="4"/>
  <c r="T1290" i="4"/>
  <c r="R1290" i="4"/>
  <c r="N1290" i="4"/>
  <c r="M1290" i="4"/>
  <c r="L1290" i="4"/>
  <c r="T1289" i="4"/>
  <c r="R1289" i="4"/>
  <c r="N1289" i="4"/>
  <c r="M1289" i="4"/>
  <c r="L1289" i="4"/>
  <c r="Y1288" i="4"/>
  <c r="R1288" i="4"/>
  <c r="M1288" i="4"/>
  <c r="L1288" i="4"/>
  <c r="Y1287" i="4"/>
  <c r="R1287" i="4"/>
  <c r="M1287" i="4"/>
  <c r="L1287" i="4"/>
  <c r="Y1286" i="4"/>
  <c r="R1286" i="4"/>
  <c r="M1286" i="4"/>
  <c r="L1286" i="4"/>
  <c r="Y1285" i="4"/>
  <c r="R1285" i="4"/>
  <c r="M1285" i="4"/>
  <c r="L1285" i="4"/>
  <c r="T1284" i="4"/>
  <c r="R1284" i="4"/>
  <c r="N1284" i="4"/>
  <c r="M1284" i="4"/>
  <c r="L1284" i="4"/>
  <c r="T1283" i="4"/>
  <c r="R1283" i="4"/>
  <c r="N1283" i="4"/>
  <c r="M1283" i="4"/>
  <c r="L1283" i="4"/>
  <c r="T1282" i="4"/>
  <c r="R1282" i="4"/>
  <c r="N1282" i="4"/>
  <c r="M1282" i="4"/>
  <c r="L1282" i="4"/>
  <c r="T1281" i="4"/>
  <c r="R1281" i="4"/>
  <c r="N1281" i="4"/>
  <c r="M1281" i="4"/>
  <c r="L1281" i="4"/>
  <c r="Y1280" i="4"/>
  <c r="R1280" i="4"/>
  <c r="M1280" i="4"/>
  <c r="L1280" i="4"/>
  <c r="T1279" i="4"/>
  <c r="R1279" i="4"/>
  <c r="N1279" i="4"/>
  <c r="M1279" i="4"/>
  <c r="L1279" i="4"/>
  <c r="T1278" i="4"/>
  <c r="R1278" i="4"/>
  <c r="N1278" i="4"/>
  <c r="M1278" i="4"/>
  <c r="L1278" i="4"/>
  <c r="Y1277" i="4"/>
  <c r="R1277" i="4"/>
  <c r="M1277" i="4"/>
  <c r="L1277" i="4"/>
  <c r="T1276" i="4"/>
  <c r="R1276" i="4"/>
  <c r="N1276" i="4"/>
  <c r="M1276" i="4"/>
  <c r="L1276" i="4"/>
  <c r="Y1275" i="4"/>
  <c r="R1275" i="4"/>
  <c r="M1275" i="4"/>
  <c r="L1275" i="4"/>
  <c r="T1274" i="4"/>
  <c r="R1274" i="4"/>
  <c r="N1274" i="4"/>
  <c r="M1274" i="4"/>
  <c r="L1274" i="4"/>
  <c r="T1273" i="4"/>
  <c r="R1273" i="4"/>
  <c r="N1273" i="4"/>
  <c r="M1273" i="4"/>
  <c r="L1273" i="4"/>
  <c r="T1272" i="4"/>
  <c r="R1272" i="4"/>
  <c r="N1272" i="4"/>
  <c r="M1272" i="4"/>
  <c r="L1272" i="4"/>
  <c r="T1271" i="4"/>
  <c r="R1271" i="4"/>
  <c r="N1271" i="4"/>
  <c r="M1271" i="4"/>
  <c r="L1271" i="4"/>
  <c r="T1270" i="4"/>
  <c r="R1270" i="4"/>
  <c r="N1270" i="4"/>
  <c r="M1270" i="4"/>
  <c r="L1270" i="4"/>
  <c r="Y1269" i="4"/>
  <c r="R1269" i="4"/>
  <c r="M1269" i="4"/>
  <c r="L1269" i="4"/>
  <c r="T1268" i="4"/>
  <c r="R1268" i="4"/>
  <c r="M1268" i="4"/>
  <c r="L1268" i="4"/>
  <c r="T1267" i="4"/>
  <c r="R1267" i="4"/>
  <c r="N1267" i="4"/>
  <c r="M1267" i="4"/>
  <c r="L1267" i="4"/>
  <c r="T1266" i="4"/>
  <c r="R1266" i="4"/>
  <c r="N1266" i="4"/>
  <c r="M1266" i="4"/>
  <c r="L1266" i="4"/>
  <c r="T1265" i="4"/>
  <c r="R1265" i="4"/>
  <c r="M1265" i="4"/>
  <c r="L1265" i="4"/>
  <c r="Y1264" i="4"/>
  <c r="R1264" i="4"/>
  <c r="M1264" i="4"/>
  <c r="L1264" i="4"/>
  <c r="T1263" i="4"/>
  <c r="R1263" i="4"/>
  <c r="N1263" i="4"/>
  <c r="M1263" i="4"/>
  <c r="L1263" i="4"/>
  <c r="T1262" i="4"/>
  <c r="R1262" i="4"/>
  <c r="N1262" i="4"/>
  <c r="M1262" i="4"/>
  <c r="L1262" i="4"/>
  <c r="Y1261" i="4"/>
  <c r="R1261" i="4"/>
  <c r="M1261" i="4"/>
  <c r="L1261" i="4"/>
  <c r="T1260" i="4"/>
  <c r="R1260" i="4"/>
  <c r="N1260" i="4"/>
  <c r="M1260" i="4"/>
  <c r="L1260" i="4"/>
  <c r="T1259" i="4"/>
  <c r="R1259" i="4"/>
  <c r="N1259" i="4"/>
  <c r="M1259" i="4"/>
  <c r="L1259" i="4"/>
  <c r="T1258" i="4"/>
  <c r="R1258" i="4"/>
  <c r="M1258" i="4"/>
  <c r="L1258" i="4"/>
  <c r="Y1257" i="4"/>
  <c r="R1257" i="4"/>
  <c r="M1257" i="4"/>
  <c r="L1257" i="4"/>
  <c r="T1256" i="4"/>
  <c r="R1256" i="4"/>
  <c r="N1256" i="4"/>
  <c r="M1256" i="4"/>
  <c r="L1256" i="4"/>
  <c r="T1255" i="4"/>
  <c r="R1255" i="4"/>
  <c r="N1255" i="4"/>
  <c r="M1255" i="4"/>
  <c r="L1255" i="4"/>
  <c r="T1254" i="4"/>
  <c r="R1254" i="4"/>
  <c r="N1254" i="4"/>
  <c r="M1254" i="4"/>
  <c r="L1254" i="4"/>
  <c r="Y1253" i="4"/>
  <c r="R1253" i="4"/>
  <c r="M1253" i="4"/>
  <c r="L1253" i="4"/>
  <c r="T1252" i="4"/>
  <c r="R1252" i="4"/>
  <c r="N1252" i="4"/>
  <c r="M1252" i="4"/>
  <c r="L1252" i="4"/>
  <c r="Y1251" i="4"/>
  <c r="R1251" i="4"/>
  <c r="M1251" i="4"/>
  <c r="L1251" i="4"/>
  <c r="Y1250" i="4"/>
  <c r="R1250" i="4"/>
  <c r="M1250" i="4"/>
  <c r="L1250" i="4"/>
  <c r="T1249" i="4"/>
  <c r="R1249" i="4"/>
  <c r="N1249" i="4"/>
  <c r="M1249" i="4"/>
  <c r="L1249" i="4"/>
  <c r="T1248" i="4"/>
  <c r="R1248" i="4"/>
  <c r="N1248" i="4"/>
  <c r="M1248" i="4"/>
  <c r="L1248" i="4"/>
  <c r="T1247" i="4"/>
  <c r="R1247" i="4"/>
  <c r="N1247" i="4"/>
  <c r="M1247" i="4"/>
  <c r="L1247" i="4"/>
  <c r="T1246" i="4"/>
  <c r="R1246" i="4"/>
  <c r="N1246" i="4"/>
  <c r="M1246" i="4"/>
  <c r="L1246" i="4"/>
  <c r="T1245" i="4"/>
  <c r="R1245" i="4"/>
  <c r="N1245" i="4"/>
  <c r="M1245" i="4"/>
  <c r="L1245" i="4"/>
  <c r="T1244" i="4"/>
  <c r="R1244" i="4"/>
  <c r="N1244" i="4"/>
  <c r="M1244" i="4"/>
  <c r="L1244" i="4"/>
  <c r="T1243" i="4"/>
  <c r="R1243" i="4"/>
  <c r="N1243" i="4"/>
  <c r="M1243" i="4"/>
  <c r="L1243" i="4"/>
  <c r="T1242" i="4"/>
  <c r="R1242" i="4"/>
  <c r="N1242" i="4"/>
  <c r="M1242" i="4"/>
  <c r="L1242" i="4"/>
  <c r="T1241" i="4"/>
  <c r="R1241" i="4"/>
  <c r="N1241" i="4"/>
  <c r="M1241" i="4"/>
  <c r="L1241" i="4"/>
  <c r="Y1240" i="4"/>
  <c r="R1240" i="4"/>
  <c r="M1240" i="4"/>
  <c r="L1240" i="4"/>
  <c r="Y1239" i="4"/>
  <c r="R1239" i="4"/>
  <c r="M1239" i="4"/>
  <c r="L1239" i="4"/>
  <c r="T1238" i="4"/>
  <c r="R1238" i="4"/>
  <c r="N1238" i="4"/>
  <c r="M1238" i="4"/>
  <c r="L1238" i="4"/>
  <c r="T1237" i="4"/>
  <c r="R1237" i="4"/>
  <c r="N1237" i="4"/>
  <c r="M1237" i="4"/>
  <c r="L1237" i="4"/>
  <c r="Y1236" i="4"/>
  <c r="R1236" i="4"/>
  <c r="M1236" i="4"/>
  <c r="L1236" i="4"/>
  <c r="Y1235" i="4"/>
  <c r="R1235" i="4"/>
  <c r="M1235" i="4"/>
  <c r="L1235" i="4"/>
  <c r="Y1234" i="4"/>
  <c r="R1234" i="4"/>
  <c r="M1234" i="4"/>
  <c r="L1234" i="4"/>
  <c r="Y1233" i="4"/>
  <c r="R1233" i="4"/>
  <c r="M1233" i="4"/>
  <c r="L1233" i="4"/>
  <c r="T1232" i="4"/>
  <c r="R1232" i="4"/>
  <c r="N1232" i="4"/>
  <c r="M1232" i="4"/>
  <c r="L1232" i="4"/>
  <c r="Y1231" i="4"/>
  <c r="R1231" i="4"/>
  <c r="M1231" i="4"/>
  <c r="L1231" i="4"/>
  <c r="T1230" i="4"/>
  <c r="R1230" i="4"/>
  <c r="N1230" i="4"/>
  <c r="M1230" i="4"/>
  <c r="L1230" i="4"/>
  <c r="T1229" i="4"/>
  <c r="R1229" i="4"/>
  <c r="N1229" i="4"/>
  <c r="M1229" i="4"/>
  <c r="L1229" i="4"/>
  <c r="T1228" i="4"/>
  <c r="R1228" i="4"/>
  <c r="N1228" i="4"/>
  <c r="M1228" i="4"/>
  <c r="L1228" i="4"/>
  <c r="T1227" i="4"/>
  <c r="R1227" i="4"/>
  <c r="N1227" i="4"/>
  <c r="M1227" i="4"/>
  <c r="L1227" i="4"/>
  <c r="T1226" i="4"/>
  <c r="R1226" i="4"/>
  <c r="N1226" i="4"/>
  <c r="M1226" i="4"/>
  <c r="L1226" i="4"/>
  <c r="T1225" i="4"/>
  <c r="R1225" i="4"/>
  <c r="N1225" i="4"/>
  <c r="M1225" i="4"/>
  <c r="L1225" i="4"/>
  <c r="Y1224" i="4"/>
  <c r="R1224" i="4"/>
  <c r="M1224" i="4"/>
  <c r="L1224" i="4"/>
  <c r="T1223" i="4"/>
  <c r="R1223" i="4"/>
  <c r="N1223" i="4"/>
  <c r="M1223" i="4"/>
  <c r="L1223" i="4"/>
  <c r="T1222" i="4"/>
  <c r="R1222" i="4"/>
  <c r="N1222" i="4"/>
  <c r="M1222" i="4"/>
  <c r="L1222" i="4"/>
  <c r="T1221" i="4"/>
  <c r="R1221" i="4"/>
  <c r="N1221" i="4"/>
  <c r="M1221" i="4"/>
  <c r="L1221" i="4"/>
  <c r="T1220" i="4"/>
  <c r="R1220" i="4"/>
  <c r="N1220" i="4"/>
  <c r="M1220" i="4"/>
  <c r="L1220" i="4"/>
  <c r="T1219" i="4"/>
  <c r="R1219" i="4"/>
  <c r="N1219" i="4"/>
  <c r="M1219" i="4"/>
  <c r="L1219" i="4"/>
  <c r="T1218" i="4"/>
  <c r="R1218" i="4"/>
  <c r="N1218" i="4"/>
  <c r="M1218" i="4"/>
  <c r="L1218" i="4"/>
  <c r="T1217" i="4"/>
  <c r="R1217" i="4"/>
  <c r="N1217" i="4"/>
  <c r="M1217" i="4"/>
  <c r="L1217" i="4"/>
  <c r="T1216" i="4"/>
  <c r="R1216" i="4"/>
  <c r="N1216" i="4"/>
  <c r="M1216" i="4"/>
  <c r="L1216" i="4"/>
  <c r="Y1215" i="4"/>
  <c r="R1215" i="4"/>
  <c r="M1215" i="4"/>
  <c r="L1215" i="4"/>
  <c r="T1214" i="4"/>
  <c r="R1214" i="4"/>
  <c r="N1214" i="4"/>
  <c r="M1214" i="4"/>
  <c r="L1214" i="4"/>
  <c r="Y1213" i="4"/>
  <c r="R1213" i="4"/>
  <c r="M1213" i="4"/>
  <c r="L1213" i="4"/>
  <c r="Y1212" i="4"/>
  <c r="R1212" i="4"/>
  <c r="M1212" i="4"/>
  <c r="L1212" i="4"/>
  <c r="T1211" i="4"/>
  <c r="R1211" i="4"/>
  <c r="N1211" i="4"/>
  <c r="M1211" i="4"/>
  <c r="L1211" i="4"/>
  <c r="T1210" i="4"/>
  <c r="R1210" i="4"/>
  <c r="N1210" i="4"/>
  <c r="M1210" i="4"/>
  <c r="L1210" i="4"/>
  <c r="T1209" i="4"/>
  <c r="R1209" i="4"/>
  <c r="N1209" i="4"/>
  <c r="M1209" i="4"/>
  <c r="L1209" i="4"/>
  <c r="Y1208" i="4"/>
  <c r="R1208" i="4"/>
  <c r="M1208" i="4"/>
  <c r="L1208" i="4"/>
  <c r="Y1207" i="4"/>
  <c r="R1207" i="4"/>
  <c r="M1207" i="4"/>
  <c r="L1207" i="4"/>
  <c r="T1206" i="4"/>
  <c r="R1206" i="4"/>
  <c r="M1206" i="4"/>
  <c r="L1206" i="4"/>
  <c r="T1205" i="4"/>
  <c r="R1205" i="4"/>
  <c r="N1205" i="4"/>
  <c r="M1205" i="4"/>
  <c r="L1205" i="4"/>
  <c r="T1204" i="4"/>
  <c r="R1204" i="4"/>
  <c r="N1204" i="4"/>
  <c r="M1204" i="4"/>
  <c r="L1204" i="4"/>
  <c r="Y1203" i="4"/>
  <c r="R1203" i="4"/>
  <c r="M1203" i="4"/>
  <c r="L1203" i="4"/>
  <c r="Y1202" i="4"/>
  <c r="R1202" i="4"/>
  <c r="M1202" i="4"/>
  <c r="L1202" i="4"/>
  <c r="Y1201" i="4"/>
  <c r="R1201" i="4"/>
  <c r="M1201" i="4"/>
  <c r="L1201" i="4"/>
  <c r="T1200" i="4"/>
  <c r="R1200" i="4"/>
  <c r="N1200" i="4"/>
  <c r="M1200" i="4"/>
  <c r="L1200" i="4"/>
  <c r="T1199" i="4"/>
  <c r="R1199" i="4"/>
  <c r="N1199" i="4"/>
  <c r="M1199" i="4"/>
  <c r="L1199" i="4"/>
  <c r="T1198" i="4"/>
  <c r="R1198" i="4"/>
  <c r="N1198" i="4"/>
  <c r="M1198" i="4"/>
  <c r="L1198" i="4"/>
  <c r="Y1197" i="4"/>
  <c r="R1197" i="4"/>
  <c r="M1197" i="4"/>
  <c r="L1197" i="4"/>
  <c r="T1196" i="4"/>
  <c r="R1196" i="4"/>
  <c r="N1196" i="4"/>
  <c r="M1196" i="4"/>
  <c r="L1196" i="4"/>
  <c r="T1195" i="4"/>
  <c r="R1195" i="4"/>
  <c r="M1195" i="4"/>
  <c r="L1195" i="4"/>
  <c r="T1194" i="4"/>
  <c r="R1194" i="4"/>
  <c r="M1194" i="4"/>
  <c r="L1194" i="4"/>
  <c r="T1193" i="4"/>
  <c r="R1193" i="4"/>
  <c r="N1193" i="4"/>
  <c r="M1193" i="4"/>
  <c r="L1193" i="4"/>
  <c r="Y1192" i="4"/>
  <c r="R1192" i="4"/>
  <c r="M1192" i="4"/>
  <c r="L1192" i="4"/>
  <c r="Y1191" i="4"/>
  <c r="R1191" i="4"/>
  <c r="M1191" i="4"/>
  <c r="L1191" i="4"/>
  <c r="Y1190" i="4"/>
  <c r="R1190" i="4"/>
  <c r="M1190" i="4"/>
  <c r="L1190" i="4"/>
  <c r="T1189" i="4"/>
  <c r="R1189" i="4"/>
  <c r="N1189" i="4"/>
  <c r="M1189" i="4"/>
  <c r="L1189" i="4"/>
  <c r="T1188" i="4"/>
  <c r="R1188" i="4"/>
  <c r="N1188" i="4"/>
  <c r="M1188" i="4"/>
  <c r="L1188" i="4"/>
  <c r="T1187" i="4"/>
  <c r="R1187" i="4"/>
  <c r="N1187" i="4"/>
  <c r="M1187" i="4"/>
  <c r="L1187" i="4"/>
  <c r="Y1186" i="4"/>
  <c r="R1186" i="4"/>
  <c r="M1186" i="4"/>
  <c r="L1186" i="4"/>
  <c r="T1185" i="4"/>
  <c r="R1185" i="4"/>
  <c r="N1185" i="4"/>
  <c r="M1185" i="4"/>
  <c r="L1185" i="4"/>
  <c r="Y1184" i="4"/>
  <c r="R1184" i="4"/>
  <c r="M1184" i="4"/>
  <c r="L1184" i="4"/>
  <c r="Y1183" i="4"/>
  <c r="R1183" i="4"/>
  <c r="M1183" i="4"/>
  <c r="L1183" i="4"/>
  <c r="T1182" i="4"/>
  <c r="R1182" i="4"/>
  <c r="N1182" i="4"/>
  <c r="M1182" i="4"/>
  <c r="L1182" i="4"/>
  <c r="T1181" i="4"/>
  <c r="R1181" i="4"/>
  <c r="M1181" i="4"/>
  <c r="L1181" i="4"/>
  <c r="T1180" i="4"/>
  <c r="R1180" i="4"/>
  <c r="N1180" i="4"/>
  <c r="M1180" i="4"/>
  <c r="L1180" i="4"/>
  <c r="Y1179" i="4"/>
  <c r="R1179" i="4"/>
  <c r="M1179" i="4"/>
  <c r="L1179" i="4"/>
  <c r="Y1178" i="4"/>
  <c r="R1178" i="4"/>
  <c r="M1178" i="4"/>
  <c r="L1178" i="4"/>
  <c r="Y1177" i="4"/>
  <c r="R1177" i="4"/>
  <c r="M1177" i="4"/>
  <c r="L1177" i="4"/>
  <c r="Y1176" i="4"/>
  <c r="R1176" i="4"/>
  <c r="M1176" i="4"/>
  <c r="L1176" i="4"/>
  <c r="T1175" i="4"/>
  <c r="R1175" i="4"/>
  <c r="N1175" i="4"/>
  <c r="M1175" i="4"/>
  <c r="L1175" i="4"/>
  <c r="T1174" i="4"/>
  <c r="R1174" i="4"/>
  <c r="N1174" i="4"/>
  <c r="M1174" i="4"/>
  <c r="L1174" i="4"/>
  <c r="T1173" i="4"/>
  <c r="R1173" i="4"/>
  <c r="N1173" i="4"/>
  <c r="M1173" i="4"/>
  <c r="L1173" i="4"/>
  <c r="T1172" i="4"/>
  <c r="R1172" i="4"/>
  <c r="M1172" i="4"/>
  <c r="L1172" i="4"/>
  <c r="T1171" i="4"/>
  <c r="R1171" i="4"/>
  <c r="N1171" i="4"/>
  <c r="M1171" i="4"/>
  <c r="L1171" i="4"/>
  <c r="Y1170" i="4"/>
  <c r="R1170" i="4"/>
  <c r="M1170" i="4"/>
  <c r="L1170" i="4"/>
  <c r="Y1169" i="4"/>
  <c r="R1169" i="4"/>
  <c r="M1169" i="4"/>
  <c r="L1169" i="4"/>
  <c r="Y1168" i="4"/>
  <c r="R1168" i="4"/>
  <c r="M1168" i="4"/>
  <c r="L1168" i="4"/>
  <c r="T1167" i="4"/>
  <c r="R1167" i="4"/>
  <c r="N1167" i="4"/>
  <c r="M1167" i="4"/>
  <c r="L1167" i="4"/>
  <c r="T1166" i="4"/>
  <c r="R1166" i="4"/>
  <c r="N1166" i="4"/>
  <c r="M1166" i="4"/>
  <c r="L1166" i="4"/>
  <c r="Y1165" i="4"/>
  <c r="R1165" i="4"/>
  <c r="M1165" i="4"/>
  <c r="L1165" i="4"/>
  <c r="T1164" i="4"/>
  <c r="R1164" i="4"/>
  <c r="N1164" i="4"/>
  <c r="M1164" i="4"/>
  <c r="L1164" i="4"/>
  <c r="T1163" i="4"/>
  <c r="R1163" i="4"/>
  <c r="N1163" i="4"/>
  <c r="M1163" i="4"/>
  <c r="L1163" i="4"/>
  <c r="T1162" i="4"/>
  <c r="R1162" i="4"/>
  <c r="N1162" i="4"/>
  <c r="M1162" i="4"/>
  <c r="L1162" i="4"/>
  <c r="Y1161" i="4"/>
  <c r="R1161" i="4"/>
  <c r="M1161" i="4"/>
  <c r="L1161" i="4"/>
  <c r="Y1160" i="4"/>
  <c r="R1160" i="4"/>
  <c r="M1160" i="4"/>
  <c r="L1160" i="4"/>
  <c r="T1159" i="4"/>
  <c r="R1159" i="4"/>
  <c r="N1159" i="4"/>
  <c r="M1159" i="4"/>
  <c r="L1159" i="4"/>
  <c r="T1158" i="4"/>
  <c r="R1158" i="4"/>
  <c r="N1158" i="4"/>
  <c r="M1158" i="4"/>
  <c r="L1158" i="4"/>
  <c r="Y1157" i="4"/>
  <c r="R1157" i="4"/>
  <c r="M1157" i="4"/>
  <c r="L1157" i="4"/>
  <c r="Y1156" i="4"/>
  <c r="R1156" i="4"/>
  <c r="M1156" i="4"/>
  <c r="L1156" i="4"/>
  <c r="T1155" i="4"/>
  <c r="R1155" i="4"/>
  <c r="N1155" i="4"/>
  <c r="M1155" i="4"/>
  <c r="L1155" i="4"/>
  <c r="T1154" i="4"/>
  <c r="R1154" i="4"/>
  <c r="N1154" i="4"/>
  <c r="M1154" i="4"/>
  <c r="L1154" i="4"/>
  <c r="Y1153" i="4"/>
  <c r="R1153" i="4"/>
  <c r="M1153" i="4"/>
  <c r="L1153" i="4"/>
  <c r="T1152" i="4"/>
  <c r="R1152" i="4"/>
  <c r="N1152" i="4"/>
  <c r="M1152" i="4"/>
  <c r="L1152" i="4"/>
  <c r="T1151" i="4"/>
  <c r="R1151" i="4"/>
  <c r="N1151" i="4"/>
  <c r="M1151" i="4"/>
  <c r="L1151" i="4"/>
  <c r="T1150" i="4"/>
  <c r="R1150" i="4"/>
  <c r="N1150" i="4"/>
  <c r="M1150" i="4"/>
  <c r="L1150" i="4"/>
  <c r="T1149" i="4"/>
  <c r="R1149" i="4"/>
  <c r="N1149" i="4"/>
  <c r="M1149" i="4"/>
  <c r="L1149" i="4"/>
  <c r="T1148" i="4"/>
  <c r="R1148" i="4"/>
  <c r="N1148" i="4"/>
  <c r="M1148" i="4"/>
  <c r="L1148" i="4"/>
  <c r="T1147" i="4"/>
  <c r="R1147" i="4"/>
  <c r="N1147" i="4"/>
  <c r="M1147" i="4"/>
  <c r="L1147" i="4"/>
  <c r="T1146" i="4"/>
  <c r="R1146" i="4"/>
  <c r="N1146" i="4"/>
  <c r="M1146" i="4"/>
  <c r="L1146" i="4"/>
  <c r="T1145" i="4"/>
  <c r="R1145" i="4"/>
  <c r="N1145" i="4"/>
  <c r="M1145" i="4"/>
  <c r="L1145" i="4"/>
  <c r="T1144" i="4"/>
  <c r="R1144" i="4"/>
  <c r="N1144" i="4"/>
  <c r="M1144" i="4"/>
  <c r="L1144" i="4"/>
  <c r="Y1143" i="4"/>
  <c r="R1143" i="4"/>
  <c r="M1143" i="4"/>
  <c r="L1143" i="4"/>
  <c r="Y1142" i="4"/>
  <c r="R1142" i="4"/>
  <c r="M1142" i="4"/>
  <c r="L1142" i="4"/>
  <c r="T1141" i="4"/>
  <c r="R1141" i="4"/>
  <c r="N1141" i="4"/>
  <c r="M1141" i="4"/>
  <c r="L1141" i="4"/>
  <c r="Y1140" i="4"/>
  <c r="R1140" i="4"/>
  <c r="M1140" i="4"/>
  <c r="L1140" i="4"/>
  <c r="Y1139" i="4"/>
  <c r="R1139" i="4"/>
  <c r="M1139" i="4"/>
  <c r="L1139" i="4"/>
  <c r="T1138" i="4"/>
  <c r="R1138" i="4"/>
  <c r="N1138" i="4"/>
  <c r="M1138" i="4"/>
  <c r="L1138" i="4"/>
  <c r="T1137" i="4"/>
  <c r="R1137" i="4"/>
  <c r="N1137" i="4"/>
  <c r="M1137" i="4"/>
  <c r="L1137" i="4"/>
  <c r="Y1136" i="4"/>
  <c r="R1136" i="4"/>
  <c r="M1136" i="4"/>
  <c r="L1136" i="4"/>
  <c r="T1135" i="4"/>
  <c r="R1135" i="4"/>
  <c r="N1135" i="4"/>
  <c r="M1135" i="4"/>
  <c r="L1135" i="4"/>
  <c r="T1134" i="4"/>
  <c r="R1134" i="4"/>
  <c r="M1134" i="4"/>
  <c r="L1134" i="4"/>
  <c r="T1133" i="4"/>
  <c r="R1133" i="4"/>
  <c r="N1133" i="4"/>
  <c r="M1133" i="4"/>
  <c r="L1133" i="4"/>
  <c r="T1132" i="4"/>
  <c r="R1132" i="4"/>
  <c r="N1132" i="4"/>
  <c r="M1132" i="4"/>
  <c r="L1132" i="4"/>
  <c r="T1131" i="4"/>
  <c r="R1131" i="4"/>
  <c r="N1131" i="4"/>
  <c r="M1131" i="4"/>
  <c r="L1131" i="4"/>
  <c r="T1130" i="4"/>
  <c r="R1130" i="4"/>
  <c r="M1130" i="4"/>
  <c r="L1130" i="4"/>
  <c r="T1129" i="4"/>
  <c r="R1129" i="4"/>
  <c r="N1129" i="4"/>
  <c r="M1129" i="4"/>
  <c r="L1129" i="4"/>
  <c r="T1128" i="4"/>
  <c r="R1128" i="4"/>
  <c r="N1128" i="4"/>
  <c r="M1128" i="4"/>
  <c r="L1128" i="4"/>
  <c r="Y1127" i="4"/>
  <c r="R1127" i="4"/>
  <c r="M1127" i="4"/>
  <c r="L1127" i="4"/>
  <c r="Y1126" i="4"/>
  <c r="R1126" i="4"/>
  <c r="M1126" i="4"/>
  <c r="L1126" i="4"/>
  <c r="T1125" i="4"/>
  <c r="R1125" i="4"/>
  <c r="N1125" i="4"/>
  <c r="M1125" i="4"/>
  <c r="L1125" i="4"/>
  <c r="T1124" i="4"/>
  <c r="R1124" i="4"/>
  <c r="N1124" i="4"/>
  <c r="M1124" i="4"/>
  <c r="L1124" i="4"/>
  <c r="T1123" i="4"/>
  <c r="R1123" i="4"/>
  <c r="N1123" i="4"/>
  <c r="M1123" i="4"/>
  <c r="L1123" i="4"/>
  <c r="Y1122" i="4"/>
  <c r="R1122" i="4"/>
  <c r="M1122" i="4"/>
  <c r="L1122" i="4"/>
  <c r="T1121" i="4"/>
  <c r="R1121" i="4"/>
  <c r="N1121" i="4"/>
  <c r="M1121" i="4"/>
  <c r="L1121" i="4"/>
  <c r="T1120" i="4"/>
  <c r="R1120" i="4"/>
  <c r="M1120" i="4"/>
  <c r="L1120" i="4"/>
  <c r="T1119" i="4"/>
  <c r="R1119" i="4"/>
  <c r="N1119" i="4"/>
  <c r="M1119" i="4"/>
  <c r="L1119" i="4"/>
  <c r="T1118" i="4"/>
  <c r="R1118" i="4"/>
  <c r="N1118" i="4"/>
  <c r="M1118" i="4"/>
  <c r="L1118" i="4"/>
  <c r="Y1117" i="4"/>
  <c r="R1117" i="4"/>
  <c r="M1117" i="4"/>
  <c r="L1117" i="4"/>
  <c r="T1116" i="4"/>
  <c r="R1116" i="4"/>
  <c r="N1116" i="4"/>
  <c r="M1116" i="4"/>
  <c r="L1116" i="4"/>
  <c r="Y1115" i="4"/>
  <c r="R1115" i="4"/>
  <c r="M1115" i="4"/>
  <c r="L1115" i="4"/>
  <c r="T1114" i="4"/>
  <c r="R1114" i="4"/>
  <c r="N1114" i="4"/>
  <c r="M1114" i="4"/>
  <c r="L1114" i="4"/>
  <c r="T1113" i="4"/>
  <c r="R1113" i="4"/>
  <c r="N1113" i="4"/>
  <c r="M1113" i="4"/>
  <c r="L1113" i="4"/>
  <c r="T1112" i="4"/>
  <c r="R1112" i="4"/>
  <c r="N1112" i="4"/>
  <c r="M1112" i="4"/>
  <c r="L1112" i="4"/>
  <c r="T1111" i="4"/>
  <c r="R1111" i="4"/>
  <c r="N1111" i="4"/>
  <c r="M1111" i="4"/>
  <c r="L1111" i="4"/>
  <c r="T1110" i="4"/>
  <c r="R1110" i="4"/>
  <c r="N1110" i="4"/>
  <c r="M1110" i="4"/>
  <c r="L1110" i="4"/>
  <c r="T1109" i="4"/>
  <c r="R1109" i="4"/>
  <c r="N1109" i="4"/>
  <c r="M1109" i="4"/>
  <c r="L1109" i="4"/>
  <c r="T1108" i="4"/>
  <c r="R1108" i="4"/>
  <c r="N1108" i="4"/>
  <c r="M1108" i="4"/>
  <c r="L1108" i="4"/>
  <c r="Y1107" i="4"/>
  <c r="R1107" i="4"/>
  <c r="M1107" i="4"/>
  <c r="L1107" i="4"/>
  <c r="T1106" i="4"/>
  <c r="R1106" i="4"/>
  <c r="N1106" i="4"/>
  <c r="M1106" i="4"/>
  <c r="L1106" i="4"/>
  <c r="Y1105" i="4"/>
  <c r="R1105" i="4"/>
  <c r="M1105" i="4"/>
  <c r="L1105" i="4"/>
  <c r="T1104" i="4"/>
  <c r="R1104" i="4"/>
  <c r="M1104" i="4"/>
  <c r="L1104" i="4"/>
  <c r="T1103" i="4"/>
  <c r="R1103" i="4"/>
  <c r="N1103" i="4"/>
  <c r="M1103" i="4"/>
  <c r="L1103" i="4"/>
  <c r="T1102" i="4"/>
  <c r="R1102" i="4"/>
  <c r="N1102" i="4"/>
  <c r="M1102" i="4"/>
  <c r="L1102" i="4"/>
  <c r="Y1101" i="4"/>
  <c r="R1101" i="4"/>
  <c r="M1101" i="4"/>
  <c r="L1101" i="4"/>
  <c r="T1100" i="4"/>
  <c r="R1100" i="4"/>
  <c r="N1100" i="4"/>
  <c r="M1100" i="4"/>
  <c r="L1100" i="4"/>
  <c r="T1099" i="4"/>
  <c r="R1099" i="4"/>
  <c r="N1099" i="4"/>
  <c r="M1099" i="4"/>
  <c r="L1099" i="4"/>
  <c r="T1098" i="4"/>
  <c r="R1098" i="4"/>
  <c r="N1098" i="4"/>
  <c r="M1098" i="4"/>
  <c r="L1098" i="4"/>
  <c r="T1097" i="4"/>
  <c r="R1097" i="4"/>
  <c r="N1097" i="4"/>
  <c r="M1097" i="4"/>
  <c r="L1097" i="4"/>
  <c r="T1096" i="4"/>
  <c r="R1096" i="4"/>
  <c r="N1096" i="4"/>
  <c r="M1096" i="4"/>
  <c r="L1096" i="4"/>
  <c r="T1095" i="4"/>
  <c r="R1095" i="4"/>
  <c r="N1095" i="4"/>
  <c r="M1095" i="4"/>
  <c r="L1095" i="4"/>
  <c r="T1094" i="4"/>
  <c r="R1094" i="4"/>
  <c r="N1094" i="4"/>
  <c r="M1094" i="4"/>
  <c r="L1094" i="4"/>
  <c r="T1093" i="4"/>
  <c r="R1093" i="4"/>
  <c r="N1093" i="4"/>
  <c r="M1093" i="4"/>
  <c r="L1093" i="4"/>
  <c r="T1092" i="4"/>
  <c r="R1092" i="4"/>
  <c r="N1092" i="4"/>
  <c r="M1092" i="4"/>
  <c r="L1092" i="4"/>
  <c r="T1091" i="4"/>
  <c r="R1091" i="4"/>
  <c r="N1091" i="4"/>
  <c r="M1091" i="4"/>
  <c r="L1091" i="4"/>
  <c r="T1090" i="4"/>
  <c r="R1090" i="4"/>
  <c r="N1090" i="4"/>
  <c r="M1090" i="4"/>
  <c r="L1090" i="4"/>
  <c r="T1089" i="4"/>
  <c r="R1089" i="4"/>
  <c r="N1089" i="4"/>
  <c r="M1089" i="4"/>
  <c r="L1089" i="4"/>
  <c r="Y1088" i="4"/>
  <c r="R1088" i="4"/>
  <c r="M1088" i="4"/>
  <c r="L1088" i="4"/>
  <c r="T1087" i="4"/>
  <c r="R1087" i="4"/>
  <c r="N1087" i="4"/>
  <c r="M1087" i="4"/>
  <c r="L1087" i="4"/>
  <c r="Y1086" i="4"/>
  <c r="R1086" i="4"/>
  <c r="M1086" i="4"/>
  <c r="L1086" i="4"/>
  <c r="T1085" i="4"/>
  <c r="R1085" i="4"/>
  <c r="N1085" i="4"/>
  <c r="M1085" i="4"/>
  <c r="L1085" i="4"/>
  <c r="Y1084" i="4"/>
  <c r="R1084" i="4"/>
  <c r="M1084" i="4"/>
  <c r="L1084" i="4"/>
  <c r="T1083" i="4"/>
  <c r="R1083" i="4"/>
  <c r="N1083" i="4"/>
  <c r="M1083" i="4"/>
  <c r="L1083" i="4"/>
  <c r="T1082" i="4"/>
  <c r="R1082" i="4"/>
  <c r="N1082" i="4"/>
  <c r="M1082" i="4"/>
  <c r="L1082" i="4"/>
  <c r="T1081" i="4"/>
  <c r="R1081" i="4"/>
  <c r="N1081" i="4"/>
  <c r="M1081" i="4"/>
  <c r="L1081" i="4"/>
  <c r="T1080" i="4"/>
  <c r="R1080" i="4"/>
  <c r="N1080" i="4"/>
  <c r="M1080" i="4"/>
  <c r="L1080" i="4"/>
  <c r="T1079" i="4"/>
  <c r="R1079" i="4"/>
  <c r="N1079" i="4"/>
  <c r="M1079" i="4"/>
  <c r="L1079" i="4"/>
  <c r="T1078" i="4"/>
  <c r="R1078" i="4"/>
  <c r="N1078" i="4"/>
  <c r="M1078" i="4"/>
  <c r="L1078" i="4"/>
  <c r="T1077" i="4"/>
  <c r="R1077" i="4"/>
  <c r="N1077" i="4"/>
  <c r="M1077" i="4"/>
  <c r="L1077" i="4"/>
  <c r="T1076" i="4"/>
  <c r="R1076" i="4"/>
  <c r="N1076" i="4"/>
  <c r="M1076" i="4"/>
  <c r="L1076" i="4"/>
  <c r="Y1075" i="4"/>
  <c r="R1075" i="4"/>
  <c r="M1075" i="4"/>
  <c r="L1075" i="4"/>
  <c r="Y1074" i="4"/>
  <c r="R1074" i="4"/>
  <c r="M1074" i="4"/>
  <c r="L1074" i="4"/>
  <c r="Y1073" i="4"/>
  <c r="R1073" i="4"/>
  <c r="M1073" i="4"/>
  <c r="L1073" i="4"/>
  <c r="Y1072" i="4"/>
  <c r="R1072" i="4"/>
  <c r="M1072" i="4"/>
  <c r="L1072" i="4"/>
  <c r="T1071" i="4"/>
  <c r="R1071" i="4"/>
  <c r="N1071" i="4"/>
  <c r="M1071" i="4"/>
  <c r="L1071" i="4"/>
  <c r="Y1070" i="4"/>
  <c r="R1070" i="4"/>
  <c r="M1070" i="4"/>
  <c r="L1070" i="4"/>
  <c r="T1069" i="4"/>
  <c r="R1069" i="4"/>
  <c r="N1069" i="4"/>
  <c r="M1069" i="4"/>
  <c r="L1069" i="4"/>
  <c r="Y1068" i="4"/>
  <c r="R1068" i="4"/>
  <c r="M1068" i="4"/>
  <c r="L1068" i="4"/>
  <c r="T1067" i="4"/>
  <c r="R1067" i="4"/>
  <c r="N1067" i="4"/>
  <c r="M1067" i="4"/>
  <c r="L1067" i="4"/>
  <c r="T1066" i="4"/>
  <c r="R1066" i="4"/>
  <c r="N1066" i="4"/>
  <c r="M1066" i="4"/>
  <c r="L1066" i="4"/>
  <c r="T1065" i="4"/>
  <c r="R1065" i="4"/>
  <c r="N1065" i="4"/>
  <c r="M1065" i="4"/>
  <c r="L1065" i="4"/>
  <c r="Y1064" i="4"/>
  <c r="R1064" i="4"/>
  <c r="M1064" i="4"/>
  <c r="L1064" i="4"/>
  <c r="T1063" i="4"/>
  <c r="R1063" i="4"/>
  <c r="N1063" i="4"/>
  <c r="M1063" i="4"/>
  <c r="L1063" i="4"/>
  <c r="T1062" i="4"/>
  <c r="R1062" i="4"/>
  <c r="N1062" i="4"/>
  <c r="M1062" i="4"/>
  <c r="L1062" i="4"/>
  <c r="T1061" i="4"/>
  <c r="R1061" i="4"/>
  <c r="N1061" i="4"/>
  <c r="M1061" i="4"/>
  <c r="L1061" i="4"/>
  <c r="T1060" i="4"/>
  <c r="R1060" i="4"/>
  <c r="N1060" i="4"/>
  <c r="M1060" i="4"/>
  <c r="L1060" i="4"/>
  <c r="T1059" i="4"/>
  <c r="R1059" i="4"/>
  <c r="N1059" i="4"/>
  <c r="M1059" i="4"/>
  <c r="L1059" i="4"/>
  <c r="T1058" i="4"/>
  <c r="R1058" i="4"/>
  <c r="N1058" i="4"/>
  <c r="M1058" i="4"/>
  <c r="L1058" i="4"/>
  <c r="T1057" i="4"/>
  <c r="R1057" i="4"/>
  <c r="N1057" i="4"/>
  <c r="M1057" i="4"/>
  <c r="L1057" i="4"/>
  <c r="T1056" i="4"/>
  <c r="R1056" i="4"/>
  <c r="N1056" i="4"/>
  <c r="M1056" i="4"/>
  <c r="L1056" i="4"/>
  <c r="Y1055" i="4"/>
  <c r="R1055" i="4"/>
  <c r="M1055" i="4"/>
  <c r="L1055" i="4"/>
  <c r="T1054" i="4"/>
  <c r="R1054" i="4"/>
  <c r="N1054" i="4"/>
  <c r="M1054" i="4"/>
  <c r="L1054" i="4"/>
  <c r="T1053" i="4"/>
  <c r="R1053" i="4"/>
  <c r="N1053" i="4"/>
  <c r="M1053" i="4"/>
  <c r="L1053" i="4"/>
  <c r="T1052" i="4"/>
  <c r="R1052" i="4"/>
  <c r="N1052" i="4"/>
  <c r="M1052" i="4"/>
  <c r="L1052" i="4"/>
  <c r="T1051" i="4"/>
  <c r="R1051" i="4"/>
  <c r="N1051" i="4"/>
  <c r="M1051" i="4"/>
  <c r="L1051" i="4"/>
  <c r="T1050" i="4"/>
  <c r="R1050" i="4"/>
  <c r="N1050" i="4"/>
  <c r="M1050" i="4"/>
  <c r="L1050" i="4"/>
  <c r="T1049" i="4"/>
  <c r="R1049" i="4"/>
  <c r="N1049" i="4"/>
  <c r="M1049" i="4"/>
  <c r="L1049" i="4"/>
  <c r="T1048" i="4"/>
  <c r="R1048" i="4"/>
  <c r="N1048" i="4"/>
  <c r="M1048" i="4"/>
  <c r="L1048" i="4"/>
  <c r="T1047" i="4"/>
  <c r="R1047" i="4"/>
  <c r="N1047" i="4"/>
  <c r="M1047" i="4"/>
  <c r="L1047" i="4"/>
  <c r="T1046" i="4"/>
  <c r="R1046" i="4"/>
  <c r="N1046" i="4"/>
  <c r="M1046" i="4"/>
  <c r="L1046" i="4"/>
  <c r="T1045" i="4"/>
  <c r="R1045" i="4"/>
  <c r="N1045" i="4"/>
  <c r="M1045" i="4"/>
  <c r="L1045" i="4"/>
  <c r="T1044" i="4"/>
  <c r="R1044" i="4"/>
  <c r="N1044" i="4"/>
  <c r="M1044" i="4"/>
  <c r="L1044" i="4"/>
  <c r="Y1043" i="4"/>
  <c r="R1043" i="4"/>
  <c r="M1043" i="4"/>
  <c r="L1043" i="4"/>
  <c r="T1042" i="4"/>
  <c r="R1042" i="4"/>
  <c r="N1042" i="4"/>
  <c r="M1042" i="4"/>
  <c r="L1042" i="4"/>
  <c r="T1041" i="4"/>
  <c r="R1041" i="4"/>
  <c r="N1041" i="4"/>
  <c r="M1041" i="4"/>
  <c r="L1041" i="4"/>
  <c r="T1040" i="4"/>
  <c r="R1040" i="4"/>
  <c r="N1040" i="4"/>
  <c r="M1040" i="4"/>
  <c r="L1040" i="4"/>
  <c r="T1039" i="4"/>
  <c r="R1039" i="4"/>
  <c r="N1039" i="4"/>
  <c r="M1039" i="4"/>
  <c r="L1039" i="4"/>
  <c r="T1038" i="4"/>
  <c r="R1038" i="4"/>
  <c r="M1038" i="4"/>
  <c r="L1038" i="4"/>
  <c r="Y1037" i="4"/>
  <c r="R1037" i="4"/>
  <c r="M1037" i="4"/>
  <c r="L1037" i="4"/>
  <c r="T1036" i="4"/>
  <c r="R1036" i="4"/>
  <c r="M1036" i="4"/>
  <c r="L1036" i="4"/>
  <c r="T1035" i="4"/>
  <c r="R1035" i="4"/>
  <c r="N1035" i="4"/>
  <c r="M1035" i="4"/>
  <c r="L1035" i="4"/>
  <c r="Y1034" i="4"/>
  <c r="R1034" i="4"/>
  <c r="M1034" i="4"/>
  <c r="L1034" i="4"/>
  <c r="T1033" i="4"/>
  <c r="R1033" i="4"/>
  <c r="N1033" i="4"/>
  <c r="M1033" i="4"/>
  <c r="L1033" i="4"/>
  <c r="T1032" i="4"/>
  <c r="R1032" i="4"/>
  <c r="N1032" i="4"/>
  <c r="M1032" i="4"/>
  <c r="L1032" i="4"/>
  <c r="T1031" i="4"/>
  <c r="R1031" i="4"/>
  <c r="M1031" i="4"/>
  <c r="L1031" i="4"/>
  <c r="Y1030" i="4"/>
  <c r="R1030" i="4"/>
  <c r="M1030" i="4"/>
  <c r="L1030" i="4"/>
  <c r="T1029" i="4"/>
  <c r="R1029" i="4"/>
  <c r="N1029" i="4"/>
  <c r="M1029" i="4"/>
  <c r="L1029" i="4"/>
  <c r="T1028" i="4"/>
  <c r="R1028" i="4"/>
  <c r="N1028" i="4"/>
  <c r="M1028" i="4"/>
  <c r="L1028" i="4"/>
  <c r="T1027" i="4"/>
  <c r="R1027" i="4"/>
  <c r="N1027" i="4"/>
  <c r="M1027" i="4"/>
  <c r="L1027" i="4"/>
  <c r="T1026" i="4"/>
  <c r="R1026" i="4"/>
  <c r="N1026" i="4"/>
  <c r="M1026" i="4"/>
  <c r="L1026" i="4"/>
  <c r="T1025" i="4"/>
  <c r="R1025" i="4"/>
  <c r="M1025" i="4"/>
  <c r="L1025" i="4"/>
  <c r="T1024" i="4"/>
  <c r="R1024" i="4"/>
  <c r="N1024" i="4"/>
  <c r="M1024" i="4"/>
  <c r="L1024" i="4"/>
  <c r="T1023" i="4"/>
  <c r="R1023" i="4"/>
  <c r="N1023" i="4"/>
  <c r="M1023" i="4"/>
  <c r="L1023" i="4"/>
  <c r="T1022" i="4"/>
  <c r="R1022" i="4"/>
  <c r="N1022" i="4"/>
  <c r="M1022" i="4"/>
  <c r="L1022" i="4"/>
  <c r="T1021" i="4"/>
  <c r="R1021" i="4"/>
  <c r="N1021" i="4"/>
  <c r="M1021" i="4"/>
  <c r="L1021" i="4"/>
  <c r="T1020" i="4"/>
  <c r="R1020" i="4"/>
  <c r="N1020" i="4"/>
  <c r="M1020" i="4"/>
  <c r="L1020" i="4"/>
  <c r="T1019" i="4"/>
  <c r="R1019" i="4"/>
  <c r="N1019" i="4"/>
  <c r="M1019" i="4"/>
  <c r="L1019" i="4"/>
  <c r="T1018" i="4"/>
  <c r="R1018" i="4"/>
  <c r="N1018" i="4"/>
  <c r="M1018" i="4"/>
  <c r="L1018" i="4"/>
  <c r="T1017" i="4"/>
  <c r="R1017" i="4"/>
  <c r="N1017" i="4"/>
  <c r="M1017" i="4"/>
  <c r="L1017" i="4"/>
  <c r="T1016" i="4"/>
  <c r="R1016" i="4"/>
  <c r="M1016" i="4"/>
  <c r="L1016" i="4"/>
  <c r="T1015" i="4"/>
  <c r="R1015" i="4"/>
  <c r="N1015" i="4"/>
  <c r="M1015" i="4"/>
  <c r="L1015" i="4"/>
  <c r="T1014" i="4"/>
  <c r="R1014" i="4"/>
  <c r="N1014" i="4"/>
  <c r="M1014" i="4"/>
  <c r="L1014" i="4"/>
  <c r="T1013" i="4"/>
  <c r="R1013" i="4"/>
  <c r="M1013" i="4"/>
  <c r="L1013" i="4"/>
  <c r="T1012" i="4"/>
  <c r="R1012" i="4"/>
  <c r="N1012" i="4"/>
  <c r="M1012" i="4"/>
  <c r="L1012" i="4"/>
  <c r="Y1011" i="4"/>
  <c r="R1011" i="4"/>
  <c r="M1011" i="4"/>
  <c r="L1011" i="4"/>
  <c r="T1010" i="4"/>
  <c r="R1010" i="4"/>
  <c r="N1010" i="4"/>
  <c r="M1010" i="4"/>
  <c r="L1010" i="4"/>
  <c r="T1009" i="4"/>
  <c r="R1009" i="4"/>
  <c r="N1009" i="4"/>
  <c r="M1009" i="4"/>
  <c r="L1009" i="4"/>
  <c r="T1008" i="4"/>
  <c r="R1008" i="4"/>
  <c r="N1008" i="4"/>
  <c r="M1008" i="4"/>
  <c r="L1008" i="4"/>
  <c r="T1007" i="4"/>
  <c r="R1007" i="4"/>
  <c r="N1007" i="4"/>
  <c r="M1007" i="4"/>
  <c r="L1007" i="4"/>
  <c r="T1006" i="4"/>
  <c r="R1006" i="4"/>
  <c r="N1006" i="4"/>
  <c r="M1006" i="4"/>
  <c r="L1006" i="4"/>
  <c r="Y1005" i="4"/>
  <c r="R1005" i="4"/>
  <c r="M1005" i="4"/>
  <c r="L1005" i="4"/>
  <c r="T1004" i="4"/>
  <c r="R1004" i="4"/>
  <c r="N1004" i="4"/>
  <c r="M1004" i="4"/>
  <c r="L1004" i="4"/>
  <c r="T1003" i="4"/>
  <c r="R1003" i="4"/>
  <c r="N1003" i="4"/>
  <c r="M1003" i="4"/>
  <c r="L1003" i="4"/>
  <c r="Y1002" i="4"/>
  <c r="R1002" i="4"/>
  <c r="M1002" i="4"/>
  <c r="L1002" i="4"/>
  <c r="T1001" i="4"/>
  <c r="R1001" i="4"/>
  <c r="N1001" i="4"/>
  <c r="M1001" i="4"/>
  <c r="L1001" i="4"/>
  <c r="Y1000" i="4"/>
  <c r="R1000" i="4"/>
  <c r="M1000" i="4"/>
  <c r="L1000" i="4"/>
  <c r="Y999" i="4"/>
  <c r="R999" i="4"/>
  <c r="M999" i="4"/>
  <c r="L999" i="4"/>
  <c r="T998" i="4"/>
  <c r="R998" i="4"/>
  <c r="N998" i="4"/>
  <c r="M998" i="4"/>
  <c r="L998" i="4"/>
  <c r="T997" i="4"/>
  <c r="R997" i="4"/>
  <c r="N997" i="4"/>
  <c r="M997" i="4"/>
  <c r="L997" i="4"/>
  <c r="T996" i="4"/>
  <c r="R996" i="4"/>
  <c r="N996" i="4"/>
  <c r="M996" i="4"/>
  <c r="L996" i="4"/>
  <c r="T995" i="4"/>
  <c r="R995" i="4"/>
  <c r="M995" i="4"/>
  <c r="L995" i="4"/>
  <c r="Y994" i="4"/>
  <c r="R994" i="4"/>
  <c r="M994" i="4"/>
  <c r="L994" i="4"/>
  <c r="T993" i="4"/>
  <c r="R993" i="4"/>
  <c r="N993" i="4"/>
  <c r="M993" i="4"/>
  <c r="L993" i="4"/>
  <c r="T992" i="4"/>
  <c r="R992" i="4"/>
  <c r="N992" i="4"/>
  <c r="M992" i="4"/>
  <c r="L992" i="4"/>
  <c r="T991" i="4"/>
  <c r="R991" i="4"/>
  <c r="N991" i="4"/>
  <c r="M991" i="4"/>
  <c r="L991" i="4"/>
  <c r="T990" i="4"/>
  <c r="R990" i="4"/>
  <c r="N990" i="4"/>
  <c r="M990" i="4"/>
  <c r="L990" i="4"/>
  <c r="Y989" i="4"/>
  <c r="R989" i="4"/>
  <c r="M989" i="4"/>
  <c r="L989" i="4"/>
  <c r="T988" i="4"/>
  <c r="R988" i="4"/>
  <c r="N988" i="4"/>
  <c r="M988" i="4"/>
  <c r="L988" i="4"/>
  <c r="Y987" i="4"/>
  <c r="R987" i="4"/>
  <c r="M987" i="4"/>
  <c r="L987" i="4"/>
  <c r="T986" i="4"/>
  <c r="R986" i="4"/>
  <c r="N986" i="4"/>
  <c r="M986" i="4"/>
  <c r="L986" i="4"/>
  <c r="T985" i="4"/>
  <c r="R985" i="4"/>
  <c r="N985" i="4"/>
  <c r="M985" i="4"/>
  <c r="L985" i="4"/>
  <c r="T984" i="4"/>
  <c r="R984" i="4"/>
  <c r="N984" i="4"/>
  <c r="M984" i="4"/>
  <c r="L984" i="4"/>
  <c r="T983" i="4"/>
  <c r="R983" i="4"/>
  <c r="N983" i="4"/>
  <c r="M983" i="4"/>
  <c r="L983" i="4"/>
  <c r="T982" i="4"/>
  <c r="R982" i="4"/>
  <c r="N982" i="4"/>
  <c r="M982" i="4"/>
  <c r="L982" i="4"/>
  <c r="T981" i="4"/>
  <c r="R981" i="4"/>
  <c r="M981" i="4"/>
  <c r="L981" i="4"/>
  <c r="T980" i="4"/>
  <c r="R980" i="4"/>
  <c r="N980" i="4"/>
  <c r="M980" i="4"/>
  <c r="L980" i="4"/>
  <c r="T979" i="4"/>
  <c r="R979" i="4"/>
  <c r="N979" i="4"/>
  <c r="M979" i="4"/>
  <c r="L979" i="4"/>
  <c r="T978" i="4"/>
  <c r="R978" i="4"/>
  <c r="N978" i="4"/>
  <c r="M978" i="4"/>
  <c r="L978" i="4"/>
  <c r="Y977" i="4"/>
  <c r="R977" i="4"/>
  <c r="M977" i="4"/>
  <c r="L977" i="4"/>
  <c r="T976" i="4"/>
  <c r="R976" i="4"/>
  <c r="N976" i="4"/>
  <c r="M976" i="4"/>
  <c r="L976" i="4"/>
  <c r="Y975" i="4"/>
  <c r="R975" i="4"/>
  <c r="M975" i="4"/>
  <c r="L975" i="4"/>
  <c r="T974" i="4"/>
  <c r="R974" i="4"/>
  <c r="N974" i="4"/>
  <c r="M974" i="4"/>
  <c r="L974" i="4"/>
  <c r="Y973" i="4"/>
  <c r="R973" i="4"/>
  <c r="M973" i="4"/>
  <c r="L973" i="4"/>
  <c r="Y972" i="4"/>
  <c r="R972" i="4"/>
  <c r="M972" i="4"/>
  <c r="L972" i="4"/>
  <c r="T971" i="4"/>
  <c r="R971" i="4"/>
  <c r="M971" i="4"/>
  <c r="L971" i="4"/>
  <c r="T970" i="4"/>
  <c r="R970" i="4"/>
  <c r="N970" i="4"/>
  <c r="M970" i="4"/>
  <c r="L970" i="4"/>
  <c r="T969" i="4"/>
  <c r="R969" i="4"/>
  <c r="N969" i="4"/>
  <c r="M969" i="4"/>
  <c r="L969" i="4"/>
  <c r="Y968" i="4"/>
  <c r="R968" i="4"/>
  <c r="M968" i="4"/>
  <c r="L968" i="4"/>
  <c r="T967" i="4"/>
  <c r="R967" i="4"/>
  <c r="N967" i="4"/>
  <c r="M967" i="4"/>
  <c r="L967" i="4"/>
  <c r="T966" i="4"/>
  <c r="R966" i="4"/>
  <c r="N966" i="4"/>
  <c r="M966" i="4"/>
  <c r="L966" i="4"/>
  <c r="T965" i="4"/>
  <c r="R965" i="4"/>
  <c r="N965" i="4"/>
  <c r="M965" i="4"/>
  <c r="L965" i="4"/>
  <c r="T964" i="4"/>
  <c r="R964" i="4"/>
  <c r="N964" i="4"/>
  <c r="M964" i="4"/>
  <c r="L964" i="4"/>
  <c r="T963" i="4"/>
  <c r="R963" i="4"/>
  <c r="N963" i="4"/>
  <c r="M963" i="4"/>
  <c r="L963" i="4"/>
  <c r="Y962" i="4"/>
  <c r="R962" i="4"/>
  <c r="M962" i="4"/>
  <c r="L962" i="4"/>
  <c r="T961" i="4"/>
  <c r="R961" i="4"/>
  <c r="N961" i="4"/>
  <c r="M961" i="4"/>
  <c r="L961" i="4"/>
  <c r="Y960" i="4"/>
  <c r="R960" i="4"/>
  <c r="M960" i="4"/>
  <c r="L960" i="4"/>
  <c r="T959" i="4"/>
  <c r="R959" i="4"/>
  <c r="N959" i="4"/>
  <c r="M959" i="4"/>
  <c r="L959" i="4"/>
  <c r="T958" i="4"/>
  <c r="R958" i="4"/>
  <c r="N958" i="4"/>
  <c r="M958" i="4"/>
  <c r="L958" i="4"/>
  <c r="Y957" i="4"/>
  <c r="R957" i="4"/>
  <c r="M957" i="4"/>
  <c r="L957" i="4"/>
  <c r="T956" i="4"/>
  <c r="R956" i="4"/>
  <c r="N956" i="4"/>
  <c r="M956" i="4"/>
  <c r="L956" i="4"/>
  <c r="T955" i="4"/>
  <c r="R955" i="4"/>
  <c r="N955" i="4"/>
  <c r="M955" i="4"/>
  <c r="L955" i="4"/>
  <c r="T954" i="4"/>
  <c r="R954" i="4"/>
  <c r="N954" i="4"/>
  <c r="M954" i="4"/>
  <c r="L954" i="4"/>
  <c r="T953" i="4"/>
  <c r="R953" i="4"/>
  <c r="N953" i="4"/>
  <c r="M953" i="4"/>
  <c r="L953" i="4"/>
  <c r="T952" i="4"/>
  <c r="R952" i="4"/>
  <c r="N952" i="4"/>
  <c r="M952" i="4"/>
  <c r="L952" i="4"/>
  <c r="T951" i="4"/>
  <c r="R951" i="4"/>
  <c r="N951" i="4"/>
  <c r="M951" i="4"/>
  <c r="L951" i="4"/>
  <c r="Y950" i="4"/>
  <c r="R950" i="4"/>
  <c r="M950" i="4"/>
  <c r="L950" i="4"/>
  <c r="T949" i="4"/>
  <c r="R949" i="4"/>
  <c r="N949" i="4"/>
  <c r="M949" i="4"/>
  <c r="L949" i="4"/>
  <c r="T948" i="4"/>
  <c r="R948" i="4"/>
  <c r="N948" i="4"/>
  <c r="M948" i="4"/>
  <c r="L948" i="4"/>
  <c r="T947" i="4"/>
  <c r="R947" i="4"/>
  <c r="N947" i="4"/>
  <c r="M947" i="4"/>
  <c r="L947" i="4"/>
  <c r="T946" i="4"/>
  <c r="R946" i="4"/>
  <c r="N946" i="4"/>
  <c r="M946" i="4"/>
  <c r="L946" i="4"/>
  <c r="T945" i="4"/>
  <c r="R945" i="4"/>
  <c r="N945" i="4"/>
  <c r="M945" i="4"/>
  <c r="L945" i="4"/>
  <c r="Y944" i="4"/>
  <c r="R944" i="4"/>
  <c r="M944" i="4"/>
  <c r="L944" i="4"/>
  <c r="T943" i="4"/>
  <c r="R943" i="4"/>
  <c r="N943" i="4"/>
  <c r="M943" i="4"/>
  <c r="L943" i="4"/>
  <c r="Y942" i="4"/>
  <c r="R942" i="4"/>
  <c r="M942" i="4"/>
  <c r="L942" i="4"/>
  <c r="Y941" i="4"/>
  <c r="R941" i="4"/>
  <c r="M941" i="4"/>
  <c r="L941" i="4"/>
  <c r="T940" i="4"/>
  <c r="R940" i="4"/>
  <c r="M940" i="4"/>
  <c r="L940" i="4"/>
  <c r="T939" i="4"/>
  <c r="R939" i="4"/>
  <c r="N939" i="4"/>
  <c r="M939" i="4"/>
  <c r="L939" i="4"/>
  <c r="Y938" i="4"/>
  <c r="R938" i="4"/>
  <c r="M938" i="4"/>
  <c r="L938" i="4"/>
  <c r="T937" i="4"/>
  <c r="R937" i="4"/>
  <c r="N937" i="4"/>
  <c r="M937" i="4"/>
  <c r="L937" i="4"/>
  <c r="Y936" i="4"/>
  <c r="R936" i="4"/>
  <c r="M936" i="4"/>
  <c r="L936" i="4"/>
  <c r="Y935" i="4"/>
  <c r="R935" i="4"/>
  <c r="M935" i="4"/>
  <c r="L935" i="4"/>
  <c r="Y934" i="4"/>
  <c r="R934" i="4"/>
  <c r="M934" i="4"/>
  <c r="L934" i="4"/>
  <c r="Y933" i="4"/>
  <c r="R933" i="4"/>
  <c r="M933" i="4"/>
  <c r="L933" i="4"/>
  <c r="Y932" i="4"/>
  <c r="R932" i="4"/>
  <c r="M932" i="4"/>
  <c r="L932" i="4"/>
  <c r="T931" i="4"/>
  <c r="R931" i="4"/>
  <c r="N931" i="4"/>
  <c r="M931" i="4"/>
  <c r="L931" i="4"/>
  <c r="T930" i="4"/>
  <c r="R930" i="4"/>
  <c r="N930" i="4"/>
  <c r="M930" i="4"/>
  <c r="L930" i="4"/>
  <c r="Y929" i="4"/>
  <c r="R929" i="4"/>
  <c r="M929" i="4"/>
  <c r="L929" i="4"/>
  <c r="T928" i="4"/>
  <c r="R928" i="4"/>
  <c r="N928" i="4"/>
  <c r="M928" i="4"/>
  <c r="L928" i="4"/>
  <c r="Y927" i="4"/>
  <c r="R927" i="4"/>
  <c r="M927" i="4"/>
  <c r="L927" i="4"/>
  <c r="T926" i="4"/>
  <c r="R926" i="4"/>
  <c r="N926" i="4"/>
  <c r="M926" i="4"/>
  <c r="L926" i="4"/>
  <c r="Y925" i="4"/>
  <c r="R925" i="4"/>
  <c r="M925" i="4"/>
  <c r="L925" i="4"/>
  <c r="T924" i="4"/>
  <c r="R924" i="4"/>
  <c r="M924" i="4"/>
  <c r="L924" i="4"/>
  <c r="T923" i="4"/>
  <c r="R923" i="4"/>
  <c r="N923" i="4"/>
  <c r="M923" i="4"/>
  <c r="L923" i="4"/>
  <c r="T922" i="4"/>
  <c r="R922" i="4"/>
  <c r="N922" i="4"/>
  <c r="M922" i="4"/>
  <c r="L922" i="4"/>
  <c r="T921" i="4"/>
  <c r="R921" i="4"/>
  <c r="M921" i="4"/>
  <c r="L921" i="4"/>
  <c r="Y920" i="4"/>
  <c r="R920" i="4"/>
  <c r="M920" i="4"/>
  <c r="L920" i="4"/>
  <c r="T919" i="4"/>
  <c r="R919" i="4"/>
  <c r="N919" i="4"/>
  <c r="M919" i="4"/>
  <c r="L919" i="4"/>
  <c r="Y918" i="4"/>
  <c r="R918" i="4"/>
  <c r="M918" i="4"/>
  <c r="L918" i="4"/>
  <c r="Y917" i="4"/>
  <c r="R917" i="4"/>
  <c r="M917" i="4"/>
  <c r="L917" i="4"/>
  <c r="T916" i="4"/>
  <c r="R916" i="4"/>
  <c r="M916" i="4"/>
  <c r="L916" i="4"/>
  <c r="T915" i="4"/>
  <c r="R915" i="4"/>
  <c r="N915" i="4"/>
  <c r="M915" i="4"/>
  <c r="L915" i="4"/>
  <c r="Y914" i="4"/>
  <c r="R914" i="4"/>
  <c r="M914" i="4"/>
  <c r="L914" i="4"/>
  <c r="Y913" i="4"/>
  <c r="R913" i="4"/>
  <c r="M913" i="4"/>
  <c r="L913" i="4"/>
  <c r="T912" i="4"/>
  <c r="R912" i="4"/>
  <c r="N912" i="4"/>
  <c r="M912" i="4"/>
  <c r="L912" i="4"/>
  <c r="T911" i="4"/>
  <c r="R911" i="4"/>
  <c r="M911" i="4"/>
  <c r="L911" i="4"/>
  <c r="Y910" i="4"/>
  <c r="R910" i="4"/>
  <c r="M910" i="4"/>
  <c r="L910" i="4"/>
  <c r="T909" i="4"/>
  <c r="R909" i="4"/>
  <c r="N909" i="4"/>
  <c r="M909" i="4"/>
  <c r="L909" i="4"/>
  <c r="T908" i="4"/>
  <c r="R908" i="4"/>
  <c r="N908" i="4"/>
  <c r="M908" i="4"/>
  <c r="L908" i="4"/>
  <c r="T907" i="4"/>
  <c r="R907" i="4"/>
  <c r="N907" i="4"/>
  <c r="M907" i="4"/>
  <c r="L907" i="4"/>
  <c r="T906" i="4"/>
  <c r="R906" i="4"/>
  <c r="N906" i="4"/>
  <c r="M906" i="4"/>
  <c r="L906" i="4"/>
  <c r="T905" i="4"/>
  <c r="R905" i="4"/>
  <c r="N905" i="4"/>
  <c r="M905" i="4"/>
  <c r="L905" i="4"/>
  <c r="T904" i="4"/>
  <c r="R904" i="4"/>
  <c r="N904" i="4"/>
  <c r="M904" i="4"/>
  <c r="L904" i="4"/>
  <c r="Y903" i="4"/>
  <c r="R903" i="4"/>
  <c r="M903" i="4"/>
  <c r="L903" i="4"/>
  <c r="T902" i="4"/>
  <c r="R902" i="4"/>
  <c r="N902" i="4"/>
  <c r="M902" i="4"/>
  <c r="L902" i="4"/>
  <c r="T901" i="4"/>
  <c r="R901" i="4"/>
  <c r="N901" i="4"/>
  <c r="M901" i="4"/>
  <c r="L901" i="4"/>
  <c r="T900" i="4"/>
  <c r="R900" i="4"/>
  <c r="N900" i="4"/>
  <c r="M900" i="4"/>
  <c r="L900" i="4"/>
  <c r="T899" i="4"/>
  <c r="R899" i="4"/>
  <c r="N899" i="4"/>
  <c r="M899" i="4"/>
  <c r="L899" i="4"/>
  <c r="T898" i="4"/>
  <c r="R898" i="4"/>
  <c r="N898" i="4"/>
  <c r="M898" i="4"/>
  <c r="L898" i="4"/>
  <c r="T897" i="4"/>
  <c r="R897" i="4"/>
  <c r="M897" i="4"/>
  <c r="L897" i="4"/>
  <c r="T896" i="4"/>
  <c r="R896" i="4"/>
  <c r="N896" i="4"/>
  <c r="M896" i="4"/>
  <c r="L896" i="4"/>
  <c r="T895" i="4"/>
  <c r="R895" i="4"/>
  <c r="N895" i="4"/>
  <c r="M895" i="4"/>
  <c r="L895" i="4"/>
  <c r="T894" i="4"/>
  <c r="R894" i="4"/>
  <c r="M894" i="4"/>
  <c r="L894" i="4"/>
  <c r="T893" i="4"/>
  <c r="R893" i="4"/>
  <c r="N893" i="4"/>
  <c r="M893" i="4"/>
  <c r="L893" i="4"/>
  <c r="T892" i="4"/>
  <c r="R892" i="4"/>
  <c r="N892" i="4"/>
  <c r="M892" i="4"/>
  <c r="L892" i="4"/>
  <c r="T891" i="4"/>
  <c r="R891" i="4"/>
  <c r="N891" i="4"/>
  <c r="M891" i="4"/>
  <c r="L891" i="4"/>
  <c r="T890" i="4"/>
  <c r="R890" i="4"/>
  <c r="N890" i="4"/>
  <c r="M890" i="4"/>
  <c r="L890" i="4"/>
  <c r="T889" i="4"/>
  <c r="R889" i="4"/>
  <c r="N889" i="4"/>
  <c r="M889" i="4"/>
  <c r="L889" i="4"/>
  <c r="T888" i="4"/>
  <c r="R888" i="4"/>
  <c r="N888" i="4"/>
  <c r="M888" i="4"/>
  <c r="L888" i="4"/>
  <c r="Y887" i="4"/>
  <c r="R887" i="4"/>
  <c r="M887" i="4"/>
  <c r="L887" i="4"/>
  <c r="T886" i="4"/>
  <c r="R886" i="4"/>
  <c r="N886" i="4"/>
  <c r="M886" i="4"/>
  <c r="L886" i="4"/>
  <c r="T885" i="4"/>
  <c r="R885" i="4"/>
  <c r="N885" i="4"/>
  <c r="M885" i="4"/>
  <c r="L885" i="4"/>
  <c r="T884" i="4"/>
  <c r="R884" i="4"/>
  <c r="M884" i="4"/>
  <c r="L884" i="4"/>
  <c r="T883" i="4"/>
  <c r="R883" i="4"/>
  <c r="N883" i="4"/>
  <c r="M883" i="4"/>
  <c r="L883" i="4"/>
  <c r="Y882" i="4"/>
  <c r="R882" i="4"/>
  <c r="M882" i="4"/>
  <c r="L882" i="4"/>
  <c r="T881" i="4"/>
  <c r="R881" i="4"/>
  <c r="N881" i="4"/>
  <c r="M881" i="4"/>
  <c r="L881" i="4"/>
  <c r="Y880" i="4"/>
  <c r="R880" i="4"/>
  <c r="M880" i="4"/>
  <c r="L880" i="4"/>
  <c r="Y879" i="4"/>
  <c r="R879" i="4"/>
  <c r="M879" i="4"/>
  <c r="L879" i="4"/>
  <c r="T878" i="4"/>
  <c r="R878" i="4"/>
  <c r="N878" i="4"/>
  <c r="M878" i="4"/>
  <c r="L878" i="4"/>
  <c r="T877" i="4"/>
  <c r="R877" i="4"/>
  <c r="N877" i="4"/>
  <c r="M877" i="4"/>
  <c r="L877" i="4"/>
  <c r="T876" i="4"/>
  <c r="R876" i="4"/>
  <c r="N876" i="4"/>
  <c r="M876" i="4"/>
  <c r="L876" i="4"/>
  <c r="T875" i="4"/>
  <c r="R875" i="4"/>
  <c r="N875" i="4"/>
  <c r="M875" i="4"/>
  <c r="L875" i="4"/>
  <c r="T874" i="4"/>
  <c r="R874" i="4"/>
  <c r="N874" i="4"/>
  <c r="M874" i="4"/>
  <c r="L874" i="4"/>
  <c r="Y873" i="4"/>
  <c r="R873" i="4"/>
  <c r="M873" i="4"/>
  <c r="L873" i="4"/>
  <c r="Y872" i="4"/>
  <c r="R872" i="4"/>
  <c r="M872" i="4"/>
  <c r="L872" i="4"/>
  <c r="Y871" i="4"/>
  <c r="R871" i="4"/>
  <c r="M871" i="4"/>
  <c r="L871" i="4"/>
  <c r="T870" i="4"/>
  <c r="R870" i="4"/>
  <c r="N870" i="4"/>
  <c r="M870" i="4"/>
  <c r="L870" i="4"/>
  <c r="Y869" i="4"/>
  <c r="X869" i="4"/>
  <c r="T869" i="4"/>
  <c r="R869" i="4"/>
  <c r="M869" i="4"/>
  <c r="L869" i="4"/>
  <c r="Y868" i="4"/>
  <c r="R868" i="4"/>
  <c r="M868" i="4"/>
  <c r="L868" i="4"/>
  <c r="T867" i="4"/>
  <c r="R867" i="4"/>
  <c r="N867" i="4"/>
  <c r="M867" i="4"/>
  <c r="L867" i="4"/>
  <c r="T866" i="4"/>
  <c r="R866" i="4"/>
  <c r="N866" i="4"/>
  <c r="M866" i="4"/>
  <c r="L866" i="4"/>
  <c r="T865" i="4"/>
  <c r="R865" i="4"/>
  <c r="N865" i="4"/>
  <c r="M865" i="4"/>
  <c r="L865" i="4"/>
  <c r="Y864" i="4"/>
  <c r="R864" i="4"/>
  <c r="M864" i="4"/>
  <c r="L864" i="4"/>
  <c r="T863" i="4"/>
  <c r="R863" i="4"/>
  <c r="N863" i="4"/>
  <c r="M863" i="4"/>
  <c r="L863" i="4"/>
  <c r="T862" i="4"/>
  <c r="R862" i="4"/>
  <c r="N862" i="4"/>
  <c r="M862" i="4"/>
  <c r="L862" i="4"/>
  <c r="Y861" i="4"/>
  <c r="R861" i="4"/>
  <c r="M861" i="4"/>
  <c r="L861" i="4"/>
  <c r="Y860" i="4"/>
  <c r="R860" i="4"/>
  <c r="M860" i="4"/>
  <c r="L860" i="4"/>
  <c r="T859" i="4"/>
  <c r="R859" i="4"/>
  <c r="N859" i="4"/>
  <c r="M859" i="4"/>
  <c r="L859" i="4"/>
  <c r="T858" i="4"/>
  <c r="R858" i="4"/>
  <c r="N858" i="4"/>
  <c r="M858" i="4"/>
  <c r="L858" i="4"/>
  <c r="T857" i="4"/>
  <c r="R857" i="4"/>
  <c r="M857" i="4"/>
  <c r="L857" i="4"/>
  <c r="T856" i="4"/>
  <c r="R856" i="4"/>
  <c r="N856" i="4"/>
  <c r="M856" i="4"/>
  <c r="L856" i="4"/>
  <c r="Y855" i="4"/>
  <c r="R855" i="4"/>
  <c r="M855" i="4"/>
  <c r="L855" i="4"/>
  <c r="Y854" i="4"/>
  <c r="R854" i="4"/>
  <c r="M854" i="4"/>
  <c r="L854" i="4"/>
  <c r="T853" i="4"/>
  <c r="R853" i="4"/>
  <c r="N853" i="4"/>
  <c r="M853" i="4"/>
  <c r="L853" i="4"/>
  <c r="T852" i="4"/>
  <c r="R852" i="4"/>
  <c r="N852" i="4"/>
  <c r="M852" i="4"/>
  <c r="L852" i="4"/>
  <c r="Y851" i="4"/>
  <c r="R851" i="4"/>
  <c r="M851" i="4"/>
  <c r="L851" i="4"/>
  <c r="T850" i="4"/>
  <c r="R850" i="4"/>
  <c r="N850" i="4"/>
  <c r="M850" i="4"/>
  <c r="L850" i="4"/>
  <c r="Y849" i="4"/>
  <c r="R849" i="4"/>
  <c r="M849" i="4"/>
  <c r="L849" i="4"/>
  <c r="T848" i="4"/>
  <c r="R848" i="4"/>
  <c r="M848" i="4"/>
  <c r="L848" i="4"/>
  <c r="T847" i="4"/>
  <c r="R847" i="4"/>
  <c r="N847" i="4"/>
  <c r="M847" i="4"/>
  <c r="L847" i="4"/>
  <c r="T846" i="4"/>
  <c r="R846" i="4"/>
  <c r="N846" i="4"/>
  <c r="M846" i="4"/>
  <c r="L846" i="4"/>
  <c r="T845" i="4"/>
  <c r="R845" i="4"/>
  <c r="N845" i="4"/>
  <c r="M845" i="4"/>
  <c r="L845" i="4"/>
  <c r="T844" i="4"/>
  <c r="R844" i="4"/>
  <c r="N844" i="4"/>
  <c r="M844" i="4"/>
  <c r="L844" i="4"/>
  <c r="T843" i="4"/>
  <c r="R843" i="4"/>
  <c r="N843" i="4"/>
  <c r="M843" i="4"/>
  <c r="L843" i="4"/>
  <c r="T842" i="4"/>
  <c r="R842" i="4"/>
  <c r="N842" i="4"/>
  <c r="M842" i="4"/>
  <c r="L842" i="4"/>
  <c r="T841" i="4"/>
  <c r="R841" i="4"/>
  <c r="N841" i="4"/>
  <c r="M841" i="4"/>
  <c r="L841" i="4"/>
  <c r="T840" i="4"/>
  <c r="R840" i="4"/>
  <c r="N840" i="4"/>
  <c r="M840" i="4"/>
  <c r="L840" i="4"/>
  <c r="Y839" i="4"/>
  <c r="R839" i="4"/>
  <c r="M839" i="4"/>
  <c r="L839" i="4"/>
  <c r="T838" i="4"/>
  <c r="R838" i="4"/>
  <c r="N838" i="4"/>
  <c r="M838" i="4"/>
  <c r="L838" i="4"/>
  <c r="T837" i="4"/>
  <c r="R837" i="4"/>
  <c r="N837" i="4"/>
  <c r="M837" i="4"/>
  <c r="L837" i="4"/>
  <c r="Y836" i="4"/>
  <c r="R836" i="4"/>
  <c r="M836" i="4"/>
  <c r="L836" i="4"/>
  <c r="T835" i="4"/>
  <c r="R835" i="4"/>
  <c r="N835" i="4"/>
  <c r="M835" i="4"/>
  <c r="L835" i="4"/>
  <c r="Y834" i="4"/>
  <c r="R834" i="4"/>
  <c r="M834" i="4"/>
  <c r="L834" i="4"/>
  <c r="Y833" i="4"/>
  <c r="R833" i="4"/>
  <c r="M833" i="4"/>
  <c r="L833" i="4"/>
  <c r="T832" i="4"/>
  <c r="R832" i="4"/>
  <c r="N832" i="4"/>
  <c r="M832" i="4"/>
  <c r="L832" i="4"/>
  <c r="Y831" i="4"/>
  <c r="R831" i="4"/>
  <c r="M831" i="4"/>
  <c r="L831" i="4"/>
  <c r="Y830" i="4"/>
  <c r="R830" i="4"/>
  <c r="M830" i="4"/>
  <c r="L830" i="4"/>
  <c r="T829" i="4"/>
  <c r="R829" i="4"/>
  <c r="N829" i="4"/>
  <c r="M829" i="4"/>
  <c r="L829" i="4"/>
  <c r="Y828" i="4"/>
  <c r="R828" i="4"/>
  <c r="M828" i="4"/>
  <c r="L828" i="4"/>
  <c r="Y827" i="4"/>
  <c r="R827" i="4"/>
  <c r="M827" i="4"/>
  <c r="L827" i="4"/>
  <c r="T826" i="4"/>
  <c r="R826" i="4"/>
  <c r="N826" i="4"/>
  <c r="M826" i="4"/>
  <c r="L826" i="4"/>
  <c r="Y825" i="4"/>
  <c r="R825" i="4"/>
  <c r="M825" i="4"/>
  <c r="L825" i="4"/>
  <c r="T824" i="4"/>
  <c r="R824" i="4"/>
  <c r="N824" i="4"/>
  <c r="M824" i="4"/>
  <c r="L824" i="4"/>
  <c r="T823" i="4"/>
  <c r="R823" i="4"/>
  <c r="N823" i="4"/>
  <c r="M823" i="4"/>
  <c r="L823" i="4"/>
  <c r="T822" i="4"/>
  <c r="R822" i="4"/>
  <c r="N822" i="4"/>
  <c r="M822" i="4"/>
  <c r="L822" i="4"/>
  <c r="T821" i="4"/>
  <c r="R821" i="4"/>
  <c r="M821" i="4"/>
  <c r="L821" i="4"/>
  <c r="Y820" i="4"/>
  <c r="R820" i="4"/>
  <c r="M820" i="4"/>
  <c r="L820" i="4"/>
  <c r="T819" i="4"/>
  <c r="R819" i="4"/>
  <c r="N819" i="4"/>
  <c r="M819" i="4"/>
  <c r="L819" i="4"/>
  <c r="T818" i="4"/>
  <c r="R818" i="4"/>
  <c r="M818" i="4"/>
  <c r="L818" i="4"/>
  <c r="T817" i="4"/>
  <c r="R817" i="4"/>
  <c r="N817" i="4"/>
  <c r="M817" i="4"/>
  <c r="L817" i="4"/>
  <c r="T816" i="4"/>
  <c r="R816" i="4"/>
  <c r="N816" i="4"/>
  <c r="M816" i="4"/>
  <c r="L816" i="4"/>
  <c r="Y815" i="4"/>
  <c r="R815" i="4"/>
  <c r="M815" i="4"/>
  <c r="L815" i="4"/>
  <c r="T814" i="4"/>
  <c r="R814" i="4"/>
  <c r="N814" i="4"/>
  <c r="M814" i="4"/>
  <c r="L814" i="4"/>
  <c r="T813" i="4"/>
  <c r="R813" i="4"/>
  <c r="N813" i="4"/>
  <c r="M813" i="4"/>
  <c r="L813" i="4"/>
  <c r="Y812" i="4"/>
  <c r="R812" i="4"/>
  <c r="M812" i="4"/>
  <c r="L812" i="4"/>
  <c r="Y811" i="4"/>
  <c r="R811" i="4"/>
  <c r="M811" i="4"/>
  <c r="L811" i="4"/>
  <c r="Y810" i="4"/>
  <c r="R810" i="4"/>
  <c r="M810" i="4"/>
  <c r="L810" i="4"/>
  <c r="T809" i="4"/>
  <c r="R809" i="4"/>
  <c r="N809" i="4"/>
  <c r="M809" i="4"/>
  <c r="L809" i="4"/>
  <c r="T808" i="4"/>
  <c r="R808" i="4"/>
  <c r="N808" i="4"/>
  <c r="M808" i="4"/>
  <c r="L808" i="4"/>
  <c r="T807" i="4"/>
  <c r="R807" i="4"/>
  <c r="M807" i="4"/>
  <c r="L807" i="4"/>
  <c r="T806" i="4"/>
  <c r="R806" i="4"/>
  <c r="M806" i="4"/>
  <c r="L806" i="4"/>
  <c r="T805" i="4"/>
  <c r="R805" i="4"/>
  <c r="N805" i="4"/>
  <c r="M805" i="4"/>
  <c r="L805" i="4"/>
  <c r="T804" i="4"/>
  <c r="R804" i="4"/>
  <c r="N804" i="4"/>
  <c r="M804" i="4"/>
  <c r="L804" i="4"/>
  <c r="Y803" i="4"/>
  <c r="R803" i="4"/>
  <c r="M803" i="4"/>
  <c r="L803" i="4"/>
  <c r="T802" i="4"/>
  <c r="R802" i="4"/>
  <c r="N802" i="4"/>
  <c r="M802" i="4"/>
  <c r="L802" i="4"/>
  <c r="T801" i="4"/>
  <c r="R801" i="4"/>
  <c r="N801" i="4"/>
  <c r="M801" i="4"/>
  <c r="L801" i="4"/>
  <c r="Y800" i="4"/>
  <c r="R800" i="4"/>
  <c r="M800" i="4"/>
  <c r="L800" i="4"/>
  <c r="T799" i="4"/>
  <c r="R799" i="4"/>
  <c r="N799" i="4"/>
  <c r="M799" i="4"/>
  <c r="L799" i="4"/>
  <c r="Y798" i="4"/>
  <c r="R798" i="4"/>
  <c r="M798" i="4"/>
  <c r="L798" i="4"/>
  <c r="T797" i="4"/>
  <c r="R797" i="4"/>
  <c r="N797" i="4"/>
  <c r="M797" i="4"/>
  <c r="L797" i="4"/>
  <c r="T796" i="4"/>
  <c r="R796" i="4"/>
  <c r="N796" i="4"/>
  <c r="M796" i="4"/>
  <c r="L796" i="4"/>
  <c r="T795" i="4"/>
  <c r="R795" i="4"/>
  <c r="N795" i="4"/>
  <c r="M795" i="4"/>
  <c r="L795" i="4"/>
  <c r="T794" i="4"/>
  <c r="R794" i="4"/>
  <c r="N794" i="4"/>
  <c r="M794" i="4"/>
  <c r="L794" i="4"/>
  <c r="T793" i="4"/>
  <c r="R793" i="4"/>
  <c r="N793" i="4"/>
  <c r="M793" i="4"/>
  <c r="L793" i="4"/>
  <c r="T792" i="4"/>
  <c r="R792" i="4"/>
  <c r="N792" i="4"/>
  <c r="M792" i="4"/>
  <c r="L792" i="4"/>
  <c r="T791" i="4"/>
  <c r="R791" i="4"/>
  <c r="N791" i="4"/>
  <c r="M791" i="4"/>
  <c r="L791" i="4"/>
  <c r="Y790" i="4"/>
  <c r="R790" i="4"/>
  <c r="M790" i="4"/>
  <c r="L790" i="4"/>
  <c r="T789" i="4"/>
  <c r="R789" i="4"/>
  <c r="N789" i="4"/>
  <c r="M789" i="4"/>
  <c r="L789" i="4"/>
  <c r="Y788" i="4"/>
  <c r="R788" i="4"/>
  <c r="M788" i="4"/>
  <c r="L788" i="4"/>
  <c r="T787" i="4"/>
  <c r="R787" i="4"/>
  <c r="N787" i="4"/>
  <c r="M787" i="4"/>
  <c r="L787" i="4"/>
  <c r="T786" i="4"/>
  <c r="R786" i="4"/>
  <c r="N786" i="4"/>
  <c r="M786" i="4"/>
  <c r="L786" i="4"/>
  <c r="T785" i="4"/>
  <c r="R785" i="4"/>
  <c r="N785" i="4"/>
  <c r="M785" i="4"/>
  <c r="L785" i="4"/>
  <c r="Y784" i="4"/>
  <c r="R784" i="4"/>
  <c r="M784" i="4"/>
  <c r="L784" i="4"/>
  <c r="T783" i="4"/>
  <c r="R783" i="4"/>
  <c r="M783" i="4"/>
  <c r="L783" i="4"/>
  <c r="T782" i="4"/>
  <c r="R782" i="4"/>
  <c r="N782" i="4"/>
  <c r="M782" i="4"/>
  <c r="L782" i="4"/>
  <c r="Y781" i="4"/>
  <c r="R781" i="4"/>
  <c r="M781" i="4"/>
  <c r="L781" i="4"/>
  <c r="T780" i="4"/>
  <c r="R780" i="4"/>
  <c r="N780" i="4"/>
  <c r="M780" i="4"/>
  <c r="L780" i="4"/>
  <c r="T779" i="4"/>
  <c r="R779" i="4"/>
  <c r="N779" i="4"/>
  <c r="M779" i="4"/>
  <c r="L779" i="4"/>
  <c r="Y778" i="4"/>
  <c r="R778" i="4"/>
  <c r="M778" i="4"/>
  <c r="L778" i="4"/>
  <c r="T777" i="4"/>
  <c r="R777" i="4"/>
  <c r="N777" i="4"/>
  <c r="M777" i="4"/>
  <c r="L777" i="4"/>
  <c r="T776" i="4"/>
  <c r="R776" i="4"/>
  <c r="N776" i="4"/>
  <c r="M776" i="4"/>
  <c r="L776" i="4"/>
  <c r="T775" i="4"/>
  <c r="R775" i="4"/>
  <c r="N775" i="4"/>
  <c r="M775" i="4"/>
  <c r="L775" i="4"/>
  <c r="Y774" i="4"/>
  <c r="R774" i="4"/>
  <c r="M774" i="4"/>
  <c r="L774" i="4"/>
  <c r="T773" i="4"/>
  <c r="R773" i="4"/>
  <c r="N773" i="4"/>
  <c r="M773" i="4"/>
  <c r="L773" i="4"/>
  <c r="T772" i="4"/>
  <c r="R772" i="4"/>
  <c r="N772" i="4"/>
  <c r="M772" i="4"/>
  <c r="L772" i="4"/>
  <c r="T771" i="4"/>
  <c r="R771" i="4"/>
  <c r="N771" i="4"/>
  <c r="M771" i="4"/>
  <c r="L771" i="4"/>
  <c r="T770" i="4"/>
  <c r="R770" i="4"/>
  <c r="N770" i="4"/>
  <c r="M770" i="4"/>
  <c r="L770" i="4"/>
  <c r="T769" i="4"/>
  <c r="R769" i="4"/>
  <c r="N769" i="4"/>
  <c r="M769" i="4"/>
  <c r="L769" i="4"/>
  <c r="T768" i="4"/>
  <c r="R768" i="4"/>
  <c r="N768" i="4"/>
  <c r="M768" i="4"/>
  <c r="L768" i="4"/>
  <c r="T767" i="4"/>
  <c r="R767" i="4"/>
  <c r="N767" i="4"/>
  <c r="M767" i="4"/>
  <c r="L767" i="4"/>
  <c r="T766" i="4"/>
  <c r="R766" i="4"/>
  <c r="N766" i="4"/>
  <c r="M766" i="4"/>
  <c r="L766" i="4"/>
  <c r="T765" i="4"/>
  <c r="R765" i="4"/>
  <c r="N765" i="4"/>
  <c r="M765" i="4"/>
  <c r="L765" i="4"/>
  <c r="T764" i="4"/>
  <c r="R764" i="4"/>
  <c r="N764" i="4"/>
  <c r="M764" i="4"/>
  <c r="L764" i="4"/>
  <c r="Y763" i="4"/>
  <c r="R763" i="4"/>
  <c r="M763" i="4"/>
  <c r="L763" i="4"/>
  <c r="Y762" i="4"/>
  <c r="R762" i="4"/>
  <c r="M762" i="4"/>
  <c r="L762" i="4"/>
  <c r="T761" i="4"/>
  <c r="R761" i="4"/>
  <c r="N761" i="4"/>
  <c r="M761" i="4"/>
  <c r="L761" i="4"/>
  <c r="T760" i="4"/>
  <c r="R760" i="4"/>
  <c r="N760" i="4"/>
  <c r="M760" i="4"/>
  <c r="L760" i="4"/>
  <c r="T759" i="4"/>
  <c r="R759" i="4"/>
  <c r="N759" i="4"/>
  <c r="M759" i="4"/>
  <c r="L759" i="4"/>
  <c r="T758" i="4"/>
  <c r="R758" i="4"/>
  <c r="N758" i="4"/>
  <c r="M758" i="4"/>
  <c r="L758" i="4"/>
  <c r="T757" i="4"/>
  <c r="R757" i="4"/>
  <c r="N757" i="4"/>
  <c r="M757" i="4"/>
  <c r="L757" i="4"/>
  <c r="T756" i="4"/>
  <c r="R756" i="4"/>
  <c r="N756" i="4"/>
  <c r="M756" i="4"/>
  <c r="L756" i="4"/>
  <c r="Y755" i="4"/>
  <c r="R755" i="4"/>
  <c r="M755" i="4"/>
  <c r="L755" i="4"/>
  <c r="T754" i="4"/>
  <c r="R754" i="4"/>
  <c r="N754" i="4"/>
  <c r="M754" i="4"/>
  <c r="L754" i="4"/>
  <c r="T753" i="4"/>
  <c r="R753" i="4"/>
  <c r="N753" i="4"/>
  <c r="M753" i="4"/>
  <c r="L753" i="4"/>
  <c r="T752" i="4"/>
  <c r="R752" i="4"/>
  <c r="N752" i="4"/>
  <c r="M752" i="4"/>
  <c r="L752" i="4"/>
  <c r="Y751" i="4"/>
  <c r="R751" i="4"/>
  <c r="M751" i="4"/>
  <c r="L751" i="4"/>
  <c r="T750" i="4"/>
  <c r="R750" i="4"/>
  <c r="N750" i="4"/>
  <c r="M750" i="4"/>
  <c r="L750" i="4"/>
  <c r="T749" i="4"/>
  <c r="R749" i="4"/>
  <c r="N749" i="4"/>
  <c r="M749" i="4"/>
  <c r="L749" i="4"/>
  <c r="Y748" i="4"/>
  <c r="R748" i="4"/>
  <c r="M748" i="4"/>
  <c r="L748" i="4"/>
  <c r="T747" i="4"/>
  <c r="R747" i="4"/>
  <c r="N747" i="4"/>
  <c r="M747" i="4"/>
  <c r="L747" i="4"/>
  <c r="T746" i="4"/>
  <c r="R746" i="4"/>
  <c r="N746" i="4"/>
  <c r="M746" i="4"/>
  <c r="L746" i="4"/>
  <c r="T745" i="4"/>
  <c r="R745" i="4"/>
  <c r="N745" i="4"/>
  <c r="M745" i="4"/>
  <c r="L745" i="4"/>
  <c r="T744" i="4"/>
  <c r="R744" i="4"/>
  <c r="N744" i="4"/>
  <c r="M744" i="4"/>
  <c r="L744" i="4"/>
  <c r="T743" i="4"/>
  <c r="R743" i="4"/>
  <c r="N743" i="4"/>
  <c r="M743" i="4"/>
  <c r="L743" i="4"/>
  <c r="T742" i="4"/>
  <c r="R742" i="4"/>
  <c r="N742" i="4"/>
  <c r="M742" i="4"/>
  <c r="L742" i="4"/>
  <c r="Y741" i="4"/>
  <c r="R741" i="4"/>
  <c r="M741" i="4"/>
  <c r="L741" i="4"/>
  <c r="T740" i="4"/>
  <c r="R740" i="4"/>
  <c r="N740" i="4"/>
  <c r="M740" i="4"/>
  <c r="L740" i="4"/>
  <c r="T739" i="4"/>
  <c r="R739" i="4"/>
  <c r="N739" i="4"/>
  <c r="M739" i="4"/>
  <c r="L739" i="4"/>
  <c r="T738" i="4"/>
  <c r="R738" i="4"/>
  <c r="N738" i="4"/>
  <c r="M738" i="4"/>
  <c r="L738" i="4"/>
  <c r="Y737" i="4"/>
  <c r="R737" i="4"/>
  <c r="M737" i="4"/>
  <c r="L737" i="4"/>
  <c r="T736" i="4"/>
  <c r="R736" i="4"/>
  <c r="N736" i="4"/>
  <c r="M736" i="4"/>
  <c r="L736" i="4"/>
  <c r="T735" i="4"/>
  <c r="R735" i="4"/>
  <c r="N735" i="4"/>
  <c r="M735" i="4"/>
  <c r="L735" i="4"/>
  <c r="Y734" i="4"/>
  <c r="R734" i="4"/>
  <c r="M734" i="4"/>
  <c r="L734" i="4"/>
  <c r="T733" i="4"/>
  <c r="R733" i="4"/>
  <c r="N733" i="4"/>
  <c r="M733" i="4"/>
  <c r="L733" i="4"/>
  <c r="Y732" i="4"/>
  <c r="R732" i="4"/>
  <c r="M732" i="4"/>
  <c r="L732" i="4"/>
  <c r="Y731" i="4"/>
  <c r="R731" i="4"/>
  <c r="M731" i="4"/>
  <c r="L731" i="4"/>
  <c r="T730" i="4"/>
  <c r="R730" i="4"/>
  <c r="N730" i="4"/>
  <c r="M730" i="4"/>
  <c r="L730" i="4"/>
  <c r="T729" i="4"/>
  <c r="R729" i="4"/>
  <c r="N729" i="4"/>
  <c r="M729" i="4"/>
  <c r="L729" i="4"/>
  <c r="Y728" i="4"/>
  <c r="R728" i="4"/>
  <c r="M728" i="4"/>
  <c r="L728" i="4"/>
  <c r="T727" i="4"/>
  <c r="R727" i="4"/>
  <c r="N727" i="4"/>
  <c r="M727" i="4"/>
  <c r="L727" i="4"/>
  <c r="T726" i="4"/>
  <c r="R726" i="4"/>
  <c r="N726" i="4"/>
  <c r="M726" i="4"/>
  <c r="L726" i="4"/>
  <c r="Y725" i="4"/>
  <c r="R725" i="4"/>
  <c r="M725" i="4"/>
  <c r="L725" i="4"/>
  <c r="Y724" i="4"/>
  <c r="R724" i="4"/>
  <c r="M724" i="4"/>
  <c r="L724" i="4"/>
  <c r="T723" i="4"/>
  <c r="R723" i="4"/>
  <c r="N723" i="4"/>
  <c r="M723" i="4"/>
  <c r="L723" i="4"/>
  <c r="Y722" i="4"/>
  <c r="R722" i="4"/>
  <c r="M722" i="4"/>
  <c r="L722" i="4"/>
  <c r="T721" i="4"/>
  <c r="R721" i="4"/>
  <c r="N721" i="4"/>
  <c r="M721" i="4"/>
  <c r="L721" i="4"/>
  <c r="T720" i="4"/>
  <c r="R720" i="4"/>
  <c r="N720" i="4"/>
  <c r="M720" i="4"/>
  <c r="L720" i="4"/>
  <c r="T719" i="4"/>
  <c r="R719" i="4"/>
  <c r="N719" i="4"/>
  <c r="M719" i="4"/>
  <c r="L719" i="4"/>
  <c r="T718" i="4"/>
  <c r="R718" i="4"/>
  <c r="N718" i="4"/>
  <c r="M718" i="4"/>
  <c r="L718" i="4"/>
  <c r="Y717" i="4"/>
  <c r="R717" i="4"/>
  <c r="M717" i="4"/>
  <c r="L717" i="4"/>
  <c r="T716" i="4"/>
  <c r="R716" i="4"/>
  <c r="N716" i="4"/>
  <c r="M716" i="4"/>
  <c r="L716" i="4"/>
  <c r="Y715" i="4"/>
  <c r="R715" i="4"/>
  <c r="M715" i="4"/>
  <c r="L715" i="4"/>
  <c r="Y714" i="4"/>
  <c r="R714" i="4"/>
  <c r="M714" i="4"/>
  <c r="L714" i="4"/>
  <c r="T713" i="4"/>
  <c r="R713" i="4"/>
  <c r="M713" i="4"/>
  <c r="L713" i="4"/>
  <c r="T712" i="4"/>
  <c r="R712" i="4"/>
  <c r="N712" i="4"/>
  <c r="M712" i="4"/>
  <c r="L712" i="4"/>
  <c r="T711" i="4"/>
  <c r="R711" i="4"/>
  <c r="N711" i="4"/>
  <c r="M711" i="4"/>
  <c r="L711" i="4"/>
  <c r="T710" i="4"/>
  <c r="R710" i="4"/>
  <c r="N710" i="4"/>
  <c r="M710" i="4"/>
  <c r="L710" i="4"/>
  <c r="Y709" i="4"/>
  <c r="R709" i="4"/>
  <c r="M709" i="4"/>
  <c r="L709" i="4"/>
  <c r="T708" i="4"/>
  <c r="R708" i="4"/>
  <c r="N708" i="4"/>
  <c r="M708" i="4"/>
  <c r="L708" i="4"/>
  <c r="T707" i="4"/>
  <c r="R707" i="4"/>
  <c r="N707" i="4"/>
  <c r="M707" i="4"/>
  <c r="L707" i="4"/>
  <c r="Y706" i="4"/>
  <c r="R706" i="4"/>
  <c r="M706" i="4"/>
  <c r="L706" i="4"/>
  <c r="T705" i="4"/>
  <c r="R705" i="4"/>
  <c r="N705" i="4"/>
  <c r="M705" i="4"/>
  <c r="L705" i="4"/>
  <c r="T704" i="4"/>
  <c r="R704" i="4"/>
  <c r="N704" i="4"/>
  <c r="M704" i="4"/>
  <c r="L704" i="4"/>
  <c r="Y703" i="4"/>
  <c r="R703" i="4"/>
  <c r="M703" i="4"/>
  <c r="L703" i="4"/>
  <c r="T702" i="4"/>
  <c r="R702" i="4"/>
  <c r="N702" i="4"/>
  <c r="M702" i="4"/>
  <c r="L702" i="4"/>
  <c r="Y701" i="4"/>
  <c r="R701" i="4"/>
  <c r="M701" i="4"/>
  <c r="L701" i="4"/>
  <c r="Y700" i="4"/>
  <c r="R700" i="4"/>
  <c r="M700" i="4"/>
  <c r="L700" i="4"/>
  <c r="T699" i="4"/>
  <c r="R699" i="4"/>
  <c r="N699" i="4"/>
  <c r="M699" i="4"/>
  <c r="L699" i="4"/>
  <c r="T698" i="4"/>
  <c r="R698" i="4"/>
  <c r="N698" i="4"/>
  <c r="M698" i="4"/>
  <c r="L698" i="4"/>
  <c r="T697" i="4"/>
  <c r="R697" i="4"/>
  <c r="M697" i="4"/>
  <c r="L697" i="4"/>
  <c r="T696" i="4"/>
  <c r="R696" i="4"/>
  <c r="N696" i="4"/>
  <c r="M696" i="4"/>
  <c r="L696" i="4"/>
  <c r="T695" i="4"/>
  <c r="R695" i="4"/>
  <c r="M695" i="4"/>
  <c r="L695" i="4"/>
  <c r="T694" i="4"/>
  <c r="R694" i="4"/>
  <c r="N694" i="4"/>
  <c r="M694" i="4"/>
  <c r="L694" i="4"/>
  <c r="Y693" i="4"/>
  <c r="R693" i="4"/>
  <c r="M693" i="4"/>
  <c r="L693" i="4"/>
  <c r="T692" i="4"/>
  <c r="R692" i="4"/>
  <c r="N692" i="4"/>
  <c r="M692" i="4"/>
  <c r="L692" i="4"/>
  <c r="T691" i="4"/>
  <c r="R691" i="4"/>
  <c r="N691" i="4"/>
  <c r="M691" i="4"/>
  <c r="L691" i="4"/>
  <c r="T690" i="4"/>
  <c r="R690" i="4"/>
  <c r="N690" i="4"/>
  <c r="M690" i="4"/>
  <c r="L690" i="4"/>
  <c r="Y689" i="4"/>
  <c r="R689" i="4"/>
  <c r="M689" i="4"/>
  <c r="L689" i="4"/>
  <c r="T688" i="4"/>
  <c r="R688" i="4"/>
  <c r="N688" i="4"/>
  <c r="M688" i="4"/>
  <c r="L688" i="4"/>
  <c r="T687" i="4"/>
  <c r="R687" i="4"/>
  <c r="N687" i="4"/>
  <c r="M687" i="4"/>
  <c r="L687" i="4"/>
  <c r="T686" i="4"/>
  <c r="R686" i="4"/>
  <c r="N686" i="4"/>
  <c r="M686" i="4"/>
  <c r="L686" i="4"/>
  <c r="Y685" i="4"/>
  <c r="R685" i="4"/>
  <c r="M685" i="4"/>
  <c r="L685" i="4"/>
  <c r="Y684" i="4"/>
  <c r="R684" i="4"/>
  <c r="M684" i="4"/>
  <c r="L684" i="4"/>
  <c r="Y683" i="4"/>
  <c r="R683" i="4"/>
  <c r="M683" i="4"/>
  <c r="L683" i="4"/>
  <c r="Y682" i="4"/>
  <c r="R682" i="4"/>
  <c r="M682" i="4"/>
  <c r="L682" i="4"/>
  <c r="Y681" i="4"/>
  <c r="R681" i="4"/>
  <c r="M681" i="4"/>
  <c r="L681" i="4"/>
  <c r="Y680" i="4"/>
  <c r="R680" i="4"/>
  <c r="M680" i="4"/>
  <c r="L680" i="4"/>
  <c r="T679" i="4"/>
  <c r="R679" i="4"/>
  <c r="N679" i="4"/>
  <c r="M679" i="4"/>
  <c r="L679" i="4"/>
  <c r="T678" i="4"/>
  <c r="R678" i="4"/>
  <c r="N678" i="4"/>
  <c r="M678" i="4"/>
  <c r="L678" i="4"/>
  <c r="T677" i="4"/>
  <c r="R677" i="4"/>
  <c r="N677" i="4"/>
  <c r="M677" i="4"/>
  <c r="L677" i="4"/>
  <c r="T676" i="4"/>
  <c r="R676" i="4"/>
  <c r="N676" i="4"/>
  <c r="M676" i="4"/>
  <c r="L676" i="4"/>
  <c r="Y675" i="4"/>
  <c r="R675" i="4"/>
  <c r="M675" i="4"/>
  <c r="L675" i="4"/>
  <c r="Y674" i="4"/>
  <c r="R674" i="4"/>
  <c r="M674" i="4"/>
  <c r="L674" i="4"/>
  <c r="T673" i="4"/>
  <c r="R673" i="4"/>
  <c r="N673" i="4"/>
  <c r="M673" i="4"/>
  <c r="L673" i="4"/>
  <c r="Y672" i="4"/>
  <c r="R672" i="4"/>
  <c r="M672" i="4"/>
  <c r="L672" i="4"/>
  <c r="T671" i="4"/>
  <c r="R671" i="4"/>
  <c r="N671" i="4"/>
  <c r="M671" i="4"/>
  <c r="L671" i="4"/>
  <c r="T670" i="4"/>
  <c r="R670" i="4"/>
  <c r="N670" i="4"/>
  <c r="M670" i="4"/>
  <c r="L670" i="4"/>
  <c r="T669" i="4"/>
  <c r="R669" i="4"/>
  <c r="M669" i="4"/>
  <c r="L669" i="4"/>
  <c r="T668" i="4"/>
  <c r="R668" i="4"/>
  <c r="N668" i="4"/>
  <c r="M668" i="4"/>
  <c r="L668" i="4"/>
  <c r="Y667" i="4"/>
  <c r="R667" i="4"/>
  <c r="M667" i="4"/>
  <c r="L667" i="4"/>
  <c r="T666" i="4"/>
  <c r="R666" i="4"/>
  <c r="N666" i="4"/>
  <c r="M666" i="4"/>
  <c r="L666" i="4"/>
  <c r="T665" i="4"/>
  <c r="R665" i="4"/>
  <c r="N665" i="4"/>
  <c r="M665" i="4"/>
  <c r="L665" i="4"/>
  <c r="T664" i="4"/>
  <c r="R664" i="4"/>
  <c r="N664" i="4"/>
  <c r="M664" i="4"/>
  <c r="L664" i="4"/>
  <c r="Y663" i="4"/>
  <c r="R663" i="4"/>
  <c r="M663" i="4"/>
  <c r="L663" i="4"/>
  <c r="T662" i="4"/>
  <c r="R662" i="4"/>
  <c r="N662" i="4"/>
  <c r="M662" i="4"/>
  <c r="L662" i="4"/>
  <c r="T661" i="4"/>
  <c r="R661" i="4"/>
  <c r="M661" i="4"/>
  <c r="L661" i="4"/>
  <c r="Y660" i="4"/>
  <c r="R660" i="4"/>
  <c r="M660" i="4"/>
  <c r="L660" i="4"/>
  <c r="T659" i="4"/>
  <c r="R659" i="4"/>
  <c r="N659" i="4"/>
  <c r="M659" i="4"/>
  <c r="L659" i="4"/>
  <c r="T658" i="4"/>
  <c r="R658" i="4"/>
  <c r="N658" i="4"/>
  <c r="M658" i="4"/>
  <c r="L658" i="4"/>
  <c r="T657" i="4"/>
  <c r="R657" i="4"/>
  <c r="N657" i="4"/>
  <c r="M657" i="4"/>
  <c r="L657" i="4"/>
  <c r="Y656" i="4"/>
  <c r="R656" i="4"/>
  <c r="M656" i="4"/>
  <c r="L656" i="4"/>
  <c r="Y655" i="4"/>
  <c r="R655" i="4"/>
  <c r="M655" i="4"/>
  <c r="L655" i="4"/>
  <c r="T654" i="4"/>
  <c r="R654" i="4"/>
  <c r="N654" i="4"/>
  <c r="M654" i="4"/>
  <c r="L654" i="4"/>
  <c r="T653" i="4"/>
  <c r="R653" i="4"/>
  <c r="N653" i="4"/>
  <c r="M653" i="4"/>
  <c r="L653" i="4"/>
  <c r="T652" i="4"/>
  <c r="R652" i="4"/>
  <c r="N652" i="4"/>
  <c r="M652" i="4"/>
  <c r="L652" i="4"/>
  <c r="T651" i="4"/>
  <c r="R651" i="4"/>
  <c r="N651" i="4"/>
  <c r="M651" i="4"/>
  <c r="L651" i="4"/>
  <c r="T650" i="4"/>
  <c r="R650" i="4"/>
  <c r="N650" i="4"/>
  <c r="M650" i="4"/>
  <c r="L650" i="4"/>
  <c r="Y649" i="4"/>
  <c r="R649" i="4"/>
  <c r="M649" i="4"/>
  <c r="L649" i="4"/>
  <c r="Y648" i="4"/>
  <c r="R648" i="4"/>
  <c r="M648" i="4"/>
  <c r="L648" i="4"/>
  <c r="T647" i="4"/>
  <c r="R647" i="4"/>
  <c r="N647" i="4"/>
  <c r="M647" i="4"/>
  <c r="L647" i="4"/>
  <c r="T646" i="4"/>
  <c r="R646" i="4"/>
  <c r="N646" i="4"/>
  <c r="M646" i="4"/>
  <c r="L646" i="4"/>
  <c r="Y645" i="4"/>
  <c r="R645" i="4"/>
  <c r="M645" i="4"/>
  <c r="L645" i="4"/>
  <c r="Y644" i="4"/>
  <c r="R644" i="4"/>
  <c r="M644" i="4"/>
  <c r="L644" i="4"/>
  <c r="T643" i="4"/>
  <c r="R643" i="4"/>
  <c r="N643" i="4"/>
  <c r="M643" i="4"/>
  <c r="L643" i="4"/>
  <c r="T642" i="4"/>
  <c r="R642" i="4"/>
  <c r="N642" i="4"/>
  <c r="M642" i="4"/>
  <c r="L642" i="4"/>
  <c r="Y641" i="4"/>
  <c r="R641" i="4"/>
  <c r="M641" i="4"/>
  <c r="L641" i="4"/>
  <c r="T640" i="4"/>
  <c r="R640" i="4"/>
  <c r="N640" i="4"/>
  <c r="M640" i="4"/>
  <c r="L640" i="4"/>
  <c r="Y639" i="4"/>
  <c r="R639" i="4"/>
  <c r="M639" i="4"/>
  <c r="L639" i="4"/>
  <c r="T638" i="4"/>
  <c r="R638" i="4"/>
  <c r="N638" i="4"/>
  <c r="M638" i="4"/>
  <c r="L638" i="4"/>
  <c r="T637" i="4"/>
  <c r="R637" i="4"/>
  <c r="N637" i="4"/>
  <c r="M637" i="4"/>
  <c r="L637" i="4"/>
  <c r="T636" i="4"/>
  <c r="R636" i="4"/>
  <c r="N636" i="4"/>
  <c r="M636" i="4"/>
  <c r="L636" i="4"/>
  <c r="T635" i="4"/>
  <c r="R635" i="4"/>
  <c r="N635" i="4"/>
  <c r="M635" i="4"/>
  <c r="L635" i="4"/>
  <c r="T634" i="4"/>
  <c r="R634" i="4"/>
  <c r="N634" i="4"/>
  <c r="M634" i="4"/>
  <c r="L634" i="4"/>
  <c r="T633" i="4"/>
  <c r="R633" i="4"/>
  <c r="N633" i="4"/>
  <c r="M633" i="4"/>
  <c r="L633" i="4"/>
  <c r="T632" i="4"/>
  <c r="R632" i="4"/>
  <c r="N632" i="4"/>
  <c r="M632" i="4"/>
  <c r="L632" i="4"/>
  <c r="Y631" i="4"/>
  <c r="R631" i="4"/>
  <c r="M631" i="4"/>
  <c r="L631" i="4"/>
  <c r="T630" i="4"/>
  <c r="R630" i="4"/>
  <c r="M630" i="4"/>
  <c r="L630" i="4"/>
  <c r="T629" i="4"/>
  <c r="R629" i="4"/>
  <c r="N629" i="4"/>
  <c r="M629" i="4"/>
  <c r="L629" i="4"/>
  <c r="T628" i="4"/>
  <c r="R628" i="4"/>
  <c r="N628" i="4"/>
  <c r="M628" i="4"/>
  <c r="L628" i="4"/>
  <c r="Y627" i="4"/>
  <c r="R627" i="4"/>
  <c r="M627" i="4"/>
  <c r="L627" i="4"/>
  <c r="Y626" i="4"/>
  <c r="R626" i="4"/>
  <c r="M626" i="4"/>
  <c r="L626" i="4"/>
  <c r="T625" i="4"/>
  <c r="R625" i="4"/>
  <c r="N625" i="4"/>
  <c r="M625" i="4"/>
  <c r="L625" i="4"/>
  <c r="Y624" i="4"/>
  <c r="R624" i="4"/>
  <c r="M624" i="4"/>
  <c r="L624" i="4"/>
  <c r="T623" i="4"/>
  <c r="R623" i="4"/>
  <c r="N623" i="4"/>
  <c r="M623" i="4"/>
  <c r="L623" i="4"/>
  <c r="T622" i="4"/>
  <c r="R622" i="4"/>
  <c r="N622" i="4"/>
  <c r="M622" i="4"/>
  <c r="L622" i="4"/>
  <c r="T621" i="4"/>
  <c r="R621" i="4"/>
  <c r="N621" i="4"/>
  <c r="M621" i="4"/>
  <c r="L621" i="4"/>
  <c r="T620" i="4"/>
  <c r="R620" i="4"/>
  <c r="N620" i="4"/>
  <c r="M620" i="4"/>
  <c r="L620" i="4"/>
  <c r="T619" i="4"/>
  <c r="R619" i="4"/>
  <c r="N619" i="4"/>
  <c r="M619" i="4"/>
  <c r="L619" i="4"/>
  <c r="T618" i="4"/>
  <c r="R618" i="4"/>
  <c r="N618" i="4"/>
  <c r="M618" i="4"/>
  <c r="L618" i="4"/>
  <c r="T617" i="4"/>
  <c r="R617" i="4"/>
  <c r="N617" i="4"/>
  <c r="M617" i="4"/>
  <c r="L617" i="4"/>
  <c r="T616" i="4"/>
  <c r="R616" i="4"/>
  <c r="N616" i="4"/>
  <c r="M616" i="4"/>
  <c r="L616" i="4"/>
  <c r="T615" i="4"/>
  <c r="R615" i="4"/>
  <c r="N615" i="4"/>
  <c r="M615" i="4"/>
  <c r="L615" i="4"/>
  <c r="T614" i="4"/>
  <c r="R614" i="4"/>
  <c r="N614" i="4"/>
  <c r="M614" i="4"/>
  <c r="L614" i="4"/>
  <c r="Y613" i="4"/>
  <c r="R613" i="4"/>
  <c r="M613" i="4"/>
  <c r="L613" i="4"/>
  <c r="T612" i="4"/>
  <c r="R612" i="4"/>
  <c r="N612" i="4"/>
  <c r="M612" i="4"/>
  <c r="L612" i="4"/>
  <c r="Y611" i="4"/>
  <c r="R611" i="4"/>
  <c r="M611" i="4"/>
  <c r="L611" i="4"/>
  <c r="T610" i="4"/>
  <c r="R610" i="4"/>
  <c r="N610" i="4"/>
  <c r="M610" i="4"/>
  <c r="L610" i="4"/>
  <c r="T609" i="4"/>
  <c r="R609" i="4"/>
  <c r="N609" i="4"/>
  <c r="M609" i="4"/>
  <c r="L609" i="4"/>
  <c r="T608" i="4"/>
  <c r="R608" i="4"/>
  <c r="N608" i="4"/>
  <c r="M608" i="4"/>
  <c r="L608" i="4"/>
  <c r="T607" i="4"/>
  <c r="R607" i="4"/>
  <c r="N607" i="4"/>
  <c r="M607" i="4"/>
  <c r="L607" i="4"/>
  <c r="T606" i="4"/>
  <c r="R606" i="4"/>
  <c r="N606" i="4"/>
  <c r="M606" i="4"/>
  <c r="L606" i="4"/>
  <c r="T605" i="4"/>
  <c r="R605" i="4"/>
  <c r="N605" i="4"/>
  <c r="M605" i="4"/>
  <c r="L605" i="4"/>
  <c r="T604" i="4"/>
  <c r="R604" i="4"/>
  <c r="N604" i="4"/>
  <c r="M604" i="4"/>
  <c r="L604" i="4"/>
  <c r="T603" i="4"/>
  <c r="R603" i="4"/>
  <c r="N603" i="4"/>
  <c r="M603" i="4"/>
  <c r="L603" i="4"/>
  <c r="T602" i="4"/>
  <c r="R602" i="4"/>
  <c r="N602" i="4"/>
  <c r="M602" i="4"/>
  <c r="L602" i="4"/>
  <c r="T601" i="4"/>
  <c r="R601" i="4"/>
  <c r="N601" i="4"/>
  <c r="M601" i="4"/>
  <c r="L601" i="4"/>
  <c r="T600" i="4"/>
  <c r="R600" i="4"/>
  <c r="N600" i="4"/>
  <c r="M600" i="4"/>
  <c r="L600" i="4"/>
  <c r="T599" i="4"/>
  <c r="R599" i="4"/>
  <c r="N599" i="4"/>
  <c r="M599" i="4"/>
  <c r="L599" i="4"/>
  <c r="T598" i="4"/>
  <c r="R598" i="4"/>
  <c r="N598" i="4"/>
  <c r="M598" i="4"/>
  <c r="L598" i="4"/>
  <c r="T597" i="4"/>
  <c r="R597" i="4"/>
  <c r="N597" i="4"/>
  <c r="M597" i="4"/>
  <c r="L597" i="4"/>
  <c r="Y596" i="4"/>
  <c r="R596" i="4"/>
  <c r="M596" i="4"/>
  <c r="L596" i="4"/>
  <c r="T595" i="4"/>
  <c r="R595" i="4"/>
  <c r="N595" i="4"/>
  <c r="M595" i="4"/>
  <c r="L595" i="4"/>
  <c r="T594" i="4"/>
  <c r="R594" i="4"/>
  <c r="N594" i="4"/>
  <c r="M594" i="4"/>
  <c r="L594" i="4"/>
  <c r="Y593" i="4"/>
  <c r="R593" i="4"/>
  <c r="M593" i="4"/>
  <c r="L593" i="4"/>
  <c r="T592" i="4"/>
  <c r="R592" i="4"/>
  <c r="N592" i="4"/>
  <c r="M592" i="4"/>
  <c r="L592" i="4"/>
  <c r="T591" i="4"/>
  <c r="R591" i="4"/>
  <c r="M591" i="4"/>
  <c r="L591" i="4"/>
  <c r="Y590" i="4"/>
  <c r="R590" i="4"/>
  <c r="M590" i="4"/>
  <c r="L590" i="4"/>
  <c r="Y589" i="4"/>
  <c r="R589" i="4"/>
  <c r="M589" i="4"/>
  <c r="L589" i="4"/>
  <c r="T588" i="4"/>
  <c r="R588" i="4"/>
  <c r="N588" i="4"/>
  <c r="M588" i="4"/>
  <c r="L588" i="4"/>
  <c r="T587" i="4"/>
  <c r="R587" i="4"/>
  <c r="N587" i="4"/>
  <c r="M587" i="4"/>
  <c r="L587" i="4"/>
  <c r="Y586" i="4"/>
  <c r="R586" i="4"/>
  <c r="M586" i="4"/>
  <c r="L586" i="4"/>
  <c r="T585" i="4"/>
  <c r="R585" i="4"/>
  <c r="N585" i="4"/>
  <c r="M585" i="4"/>
  <c r="L585" i="4"/>
  <c r="T584" i="4"/>
  <c r="R584" i="4"/>
  <c r="N584" i="4"/>
  <c r="M584" i="4"/>
  <c r="L584" i="4"/>
  <c r="T583" i="4"/>
  <c r="R583" i="4"/>
  <c r="N583" i="4"/>
  <c r="M583" i="4"/>
  <c r="L583" i="4"/>
  <c r="T582" i="4"/>
  <c r="R582" i="4"/>
  <c r="N582" i="4"/>
  <c r="M582" i="4"/>
  <c r="L582" i="4"/>
  <c r="Y581" i="4"/>
  <c r="R581" i="4"/>
  <c r="M581" i="4"/>
  <c r="L581" i="4"/>
  <c r="T580" i="4"/>
  <c r="R580" i="4"/>
  <c r="N580" i="4"/>
  <c r="M580" i="4"/>
  <c r="L580" i="4"/>
  <c r="Y579" i="4"/>
  <c r="R579" i="4"/>
  <c r="M579" i="4"/>
  <c r="L579" i="4"/>
  <c r="T578" i="4"/>
  <c r="R578" i="4"/>
  <c r="N578" i="4"/>
  <c r="M578" i="4"/>
  <c r="L578" i="4"/>
  <c r="T577" i="4"/>
  <c r="R577" i="4"/>
  <c r="N577" i="4"/>
  <c r="M577" i="4"/>
  <c r="L577" i="4"/>
  <c r="T576" i="4"/>
  <c r="R576" i="4"/>
  <c r="N576" i="4"/>
  <c r="M576" i="4"/>
  <c r="L576" i="4"/>
  <c r="T575" i="4"/>
  <c r="R575" i="4"/>
  <c r="N575" i="4"/>
  <c r="M575" i="4"/>
  <c r="L575" i="4"/>
  <c r="Y574" i="4"/>
  <c r="R574" i="4"/>
  <c r="M574" i="4"/>
  <c r="L574" i="4"/>
  <c r="T573" i="4"/>
  <c r="R573" i="4"/>
  <c r="N573" i="4"/>
  <c r="M573" i="4"/>
  <c r="L573" i="4"/>
  <c r="Y572" i="4"/>
  <c r="R572" i="4"/>
  <c r="M572" i="4"/>
  <c r="L572" i="4"/>
  <c r="T571" i="4"/>
  <c r="R571" i="4"/>
  <c r="M571" i="4"/>
  <c r="L571" i="4"/>
  <c r="T570" i="4"/>
  <c r="R570" i="4"/>
  <c r="N570" i="4"/>
  <c r="M570" i="4"/>
  <c r="L570" i="4"/>
  <c r="T569" i="4"/>
  <c r="R569" i="4"/>
  <c r="N569" i="4"/>
  <c r="M569" i="4"/>
  <c r="L569" i="4"/>
  <c r="T568" i="4"/>
  <c r="R568" i="4"/>
  <c r="N568" i="4"/>
  <c r="M568" i="4"/>
  <c r="L568" i="4"/>
  <c r="Y567" i="4"/>
  <c r="R567" i="4"/>
  <c r="M567" i="4"/>
  <c r="L567" i="4"/>
  <c r="Y566" i="4"/>
  <c r="R566" i="4"/>
  <c r="M566" i="4"/>
  <c r="L566" i="4"/>
  <c r="T565" i="4"/>
  <c r="R565" i="4"/>
  <c r="N565" i="4"/>
  <c r="M565" i="4"/>
  <c r="L565" i="4"/>
  <c r="T564" i="4"/>
  <c r="R564" i="4"/>
  <c r="N564" i="4"/>
  <c r="M564" i="4"/>
  <c r="L564" i="4"/>
  <c r="T563" i="4"/>
  <c r="R563" i="4"/>
  <c r="N563" i="4"/>
  <c r="M563" i="4"/>
  <c r="L563" i="4"/>
  <c r="T562" i="4"/>
  <c r="R562" i="4"/>
  <c r="N562" i="4"/>
  <c r="M562" i="4"/>
  <c r="L562" i="4"/>
  <c r="T561" i="4"/>
  <c r="R561" i="4"/>
  <c r="M561" i="4"/>
  <c r="L561" i="4"/>
  <c r="Y560" i="4"/>
  <c r="R560" i="4"/>
  <c r="M560" i="4"/>
  <c r="L560" i="4"/>
  <c r="T559" i="4"/>
  <c r="R559" i="4"/>
  <c r="N559" i="4"/>
  <c r="M559" i="4"/>
  <c r="L559" i="4"/>
  <c r="T558" i="4"/>
  <c r="R558" i="4"/>
  <c r="N558" i="4"/>
  <c r="M558" i="4"/>
  <c r="L558" i="4"/>
  <c r="T557" i="4"/>
  <c r="R557" i="4"/>
  <c r="N557" i="4"/>
  <c r="M557" i="4"/>
  <c r="L557" i="4"/>
  <c r="T556" i="4"/>
  <c r="R556" i="4"/>
  <c r="N556" i="4"/>
  <c r="M556" i="4"/>
  <c r="L556" i="4"/>
  <c r="Y555" i="4"/>
  <c r="R555" i="4"/>
  <c r="M555" i="4"/>
  <c r="L555" i="4"/>
  <c r="T554" i="4"/>
  <c r="R554" i="4"/>
  <c r="N554" i="4"/>
  <c r="M554" i="4"/>
  <c r="L554" i="4"/>
  <c r="T553" i="4"/>
  <c r="R553" i="4"/>
  <c r="N553" i="4"/>
  <c r="M553" i="4"/>
  <c r="L553" i="4"/>
  <c r="T552" i="4"/>
  <c r="R552" i="4"/>
  <c r="N552" i="4"/>
  <c r="M552" i="4"/>
  <c r="L552" i="4"/>
  <c r="Y551" i="4"/>
  <c r="R551" i="4"/>
  <c r="M551" i="4"/>
  <c r="L551" i="4"/>
  <c r="T550" i="4"/>
  <c r="R550" i="4"/>
  <c r="N550" i="4"/>
  <c r="M550" i="4"/>
  <c r="L550" i="4"/>
  <c r="Y549" i="4"/>
  <c r="R549" i="4"/>
  <c r="M549" i="4"/>
  <c r="L549" i="4"/>
  <c r="T548" i="4"/>
  <c r="R548" i="4"/>
  <c r="N548" i="4"/>
  <c r="M548" i="4"/>
  <c r="L548" i="4"/>
  <c r="T547" i="4"/>
  <c r="R547" i="4"/>
  <c r="N547" i="4"/>
  <c r="M547" i="4"/>
  <c r="L547" i="4"/>
  <c r="T546" i="4"/>
  <c r="R546" i="4"/>
  <c r="N546" i="4"/>
  <c r="M546" i="4"/>
  <c r="L546" i="4"/>
  <c r="T545" i="4"/>
  <c r="R545" i="4"/>
  <c r="N545" i="4"/>
  <c r="M545" i="4"/>
  <c r="L545" i="4"/>
  <c r="Y544" i="4"/>
  <c r="R544" i="4"/>
  <c r="M544" i="4"/>
  <c r="L544" i="4"/>
  <c r="Y543" i="4"/>
  <c r="R543" i="4"/>
  <c r="M543" i="4"/>
  <c r="L543" i="4"/>
  <c r="Y542" i="4"/>
  <c r="R542" i="4"/>
  <c r="M542" i="4"/>
  <c r="L542" i="4"/>
  <c r="T541" i="4"/>
  <c r="R541" i="4"/>
  <c r="N541" i="4"/>
  <c r="M541" i="4"/>
  <c r="L541" i="4"/>
  <c r="Y540" i="4"/>
  <c r="R540" i="4"/>
  <c r="M540" i="4"/>
  <c r="L540" i="4"/>
  <c r="Y539" i="4"/>
  <c r="R539" i="4"/>
  <c r="M539" i="4"/>
  <c r="L539" i="4"/>
  <c r="Y538" i="4"/>
  <c r="R538" i="4"/>
  <c r="M538" i="4"/>
  <c r="L538" i="4"/>
  <c r="Y537" i="4"/>
  <c r="R537" i="4"/>
  <c r="M537" i="4"/>
  <c r="L537" i="4"/>
  <c r="T536" i="4"/>
  <c r="R536" i="4"/>
  <c r="N536" i="4"/>
  <c r="M536" i="4"/>
  <c r="L536" i="4"/>
  <c r="Y535" i="4"/>
  <c r="R535" i="4"/>
  <c r="M535" i="4"/>
  <c r="L535" i="4"/>
  <c r="Y534" i="4"/>
  <c r="R534" i="4"/>
  <c r="M534" i="4"/>
  <c r="L534" i="4"/>
  <c r="Y533" i="4"/>
  <c r="R533" i="4"/>
  <c r="M533" i="4"/>
  <c r="L533" i="4"/>
  <c r="T532" i="4"/>
  <c r="R532" i="4"/>
  <c r="N532" i="4"/>
  <c r="M532" i="4"/>
  <c r="L532" i="4"/>
  <c r="T531" i="4"/>
  <c r="R531" i="4"/>
  <c r="N531" i="4"/>
  <c r="M531" i="4"/>
  <c r="L531" i="4"/>
  <c r="T530" i="4"/>
  <c r="R530" i="4"/>
  <c r="N530" i="4"/>
  <c r="M530" i="4"/>
  <c r="L530" i="4"/>
  <c r="T529" i="4"/>
  <c r="R529" i="4"/>
  <c r="N529" i="4"/>
  <c r="M529" i="4"/>
  <c r="L529" i="4"/>
  <c r="T528" i="4"/>
  <c r="R528" i="4"/>
  <c r="N528" i="4"/>
  <c r="M528" i="4"/>
  <c r="L528" i="4"/>
  <c r="T527" i="4"/>
  <c r="R527" i="4"/>
  <c r="M527" i="4"/>
  <c r="L527" i="4"/>
  <c r="T526" i="4"/>
  <c r="R526" i="4"/>
  <c r="M526" i="4"/>
  <c r="L526" i="4"/>
  <c r="Y525" i="4"/>
  <c r="R525" i="4"/>
  <c r="M525" i="4"/>
  <c r="L525" i="4"/>
  <c r="T524" i="4"/>
  <c r="R524" i="4"/>
  <c r="N524" i="4"/>
  <c r="M524" i="4"/>
  <c r="L524" i="4"/>
  <c r="T523" i="4"/>
  <c r="R523" i="4"/>
  <c r="N523" i="4"/>
  <c r="M523" i="4"/>
  <c r="L523" i="4"/>
  <c r="T522" i="4"/>
  <c r="R522" i="4"/>
  <c r="N522" i="4"/>
  <c r="M522" i="4"/>
  <c r="L522" i="4"/>
  <c r="T521" i="4"/>
  <c r="R521" i="4"/>
  <c r="N521" i="4"/>
  <c r="M521" i="4"/>
  <c r="L521" i="4"/>
  <c r="Y520" i="4"/>
  <c r="R520" i="4"/>
  <c r="M520" i="4"/>
  <c r="L520" i="4"/>
  <c r="T519" i="4"/>
  <c r="R519" i="4"/>
  <c r="N519" i="4"/>
  <c r="M519" i="4"/>
  <c r="L519" i="4"/>
  <c r="Y518" i="4"/>
  <c r="R518" i="4"/>
  <c r="M518" i="4"/>
  <c r="L518" i="4"/>
  <c r="Y517" i="4"/>
  <c r="R517" i="4"/>
  <c r="M517" i="4"/>
  <c r="L517" i="4"/>
  <c r="T516" i="4"/>
  <c r="R516" i="4"/>
  <c r="N516" i="4"/>
  <c r="M516" i="4"/>
  <c r="L516" i="4"/>
  <c r="Y515" i="4"/>
  <c r="R515" i="4"/>
  <c r="M515" i="4"/>
  <c r="L515" i="4"/>
  <c r="T514" i="4"/>
  <c r="R514" i="4"/>
  <c r="N514" i="4"/>
  <c r="M514" i="4"/>
  <c r="L514" i="4"/>
  <c r="T513" i="4"/>
  <c r="R513" i="4"/>
  <c r="N513" i="4"/>
  <c r="M513" i="4"/>
  <c r="L513" i="4"/>
  <c r="Y512" i="4"/>
  <c r="X512" i="4"/>
  <c r="T512" i="4"/>
  <c r="R512" i="4"/>
  <c r="M512" i="4"/>
  <c r="L512" i="4"/>
  <c r="T511" i="4"/>
  <c r="R511" i="4"/>
  <c r="N511" i="4"/>
  <c r="M511" i="4"/>
  <c r="L511" i="4"/>
  <c r="T510" i="4"/>
  <c r="R510" i="4"/>
  <c r="N510" i="4"/>
  <c r="M510" i="4"/>
  <c r="L510" i="4"/>
  <c r="T509" i="4"/>
  <c r="R509" i="4"/>
  <c r="N509" i="4"/>
  <c r="M509" i="4"/>
  <c r="L509" i="4"/>
  <c r="T508" i="4"/>
  <c r="R508" i="4"/>
  <c r="N508" i="4"/>
  <c r="M508" i="4"/>
  <c r="L508" i="4"/>
  <c r="Y507" i="4"/>
  <c r="R507" i="4"/>
  <c r="M507" i="4"/>
  <c r="L507" i="4"/>
  <c r="T506" i="4"/>
  <c r="R506" i="4"/>
  <c r="N506" i="4"/>
  <c r="M506" i="4"/>
  <c r="L506" i="4"/>
  <c r="Y505" i="4"/>
  <c r="R505" i="4"/>
  <c r="M505" i="4"/>
  <c r="L505" i="4"/>
  <c r="T504" i="4"/>
  <c r="R504" i="4"/>
  <c r="N504" i="4"/>
  <c r="M504" i="4"/>
  <c r="L504" i="4"/>
  <c r="T503" i="4"/>
  <c r="R503" i="4"/>
  <c r="N503" i="4"/>
  <c r="M503" i="4"/>
  <c r="L503" i="4"/>
  <c r="Y502" i="4"/>
  <c r="R502" i="4"/>
  <c r="M502" i="4"/>
  <c r="L502" i="4"/>
  <c r="Y501" i="4"/>
  <c r="R501" i="4"/>
  <c r="M501" i="4"/>
  <c r="L501" i="4"/>
  <c r="Y500" i="4"/>
  <c r="R500" i="4"/>
  <c r="M500" i="4"/>
  <c r="L500" i="4"/>
  <c r="T499" i="4"/>
  <c r="R499" i="4"/>
  <c r="N499" i="4"/>
  <c r="M499" i="4"/>
  <c r="L499" i="4"/>
  <c r="Y498" i="4"/>
  <c r="R498" i="4"/>
  <c r="M498" i="4"/>
  <c r="L498" i="4"/>
  <c r="T497" i="4"/>
  <c r="R497" i="4"/>
  <c r="N497" i="4"/>
  <c r="M497" i="4"/>
  <c r="L497" i="4"/>
  <c r="Y496" i="4"/>
  <c r="R496" i="4"/>
  <c r="M496" i="4"/>
  <c r="L496" i="4"/>
  <c r="T495" i="4"/>
  <c r="R495" i="4"/>
  <c r="N495" i="4"/>
  <c r="M495" i="4"/>
  <c r="L495" i="4"/>
  <c r="T494" i="4"/>
  <c r="R494" i="4"/>
  <c r="N494" i="4"/>
  <c r="M494" i="4"/>
  <c r="L494" i="4"/>
  <c r="T493" i="4"/>
  <c r="R493" i="4"/>
  <c r="N493" i="4"/>
  <c r="M493" i="4"/>
  <c r="L493" i="4"/>
  <c r="Y492" i="4"/>
  <c r="R492" i="4"/>
  <c r="M492" i="4"/>
  <c r="L492" i="4"/>
  <c r="T491" i="4"/>
  <c r="R491" i="4"/>
  <c r="N491" i="4"/>
  <c r="M491" i="4"/>
  <c r="L491" i="4"/>
  <c r="T490" i="4"/>
  <c r="R490" i="4"/>
  <c r="N490" i="4"/>
  <c r="M490" i="4"/>
  <c r="L490" i="4"/>
  <c r="T489" i="4"/>
  <c r="R489" i="4"/>
  <c r="N489" i="4"/>
  <c r="M489" i="4"/>
  <c r="L489" i="4"/>
  <c r="Y488" i="4"/>
  <c r="R488" i="4"/>
  <c r="M488" i="4"/>
  <c r="L488" i="4"/>
  <c r="T487" i="4"/>
  <c r="R487" i="4"/>
  <c r="N487" i="4"/>
  <c r="M487" i="4"/>
  <c r="L487" i="4"/>
  <c r="T486" i="4"/>
  <c r="R486" i="4"/>
  <c r="N486" i="4"/>
  <c r="M486" i="4"/>
  <c r="L486" i="4"/>
  <c r="T485" i="4"/>
  <c r="R485" i="4"/>
  <c r="N485" i="4"/>
  <c r="M485" i="4"/>
  <c r="L485" i="4"/>
  <c r="T484" i="4"/>
  <c r="R484" i="4"/>
  <c r="N484" i="4"/>
  <c r="M484" i="4"/>
  <c r="L484" i="4"/>
  <c r="T483" i="4"/>
  <c r="R483" i="4"/>
  <c r="N483" i="4"/>
  <c r="M483" i="4"/>
  <c r="L483" i="4"/>
  <c r="T482" i="4"/>
  <c r="R482" i="4"/>
  <c r="M482" i="4"/>
  <c r="L482" i="4"/>
  <c r="Y481" i="4"/>
  <c r="R481" i="4"/>
  <c r="M481" i="4"/>
  <c r="L481" i="4"/>
  <c r="T480" i="4"/>
  <c r="R480" i="4"/>
  <c r="N480" i="4"/>
  <c r="M480" i="4"/>
  <c r="L480" i="4"/>
  <c r="Y479" i="4"/>
  <c r="R479" i="4"/>
  <c r="M479" i="4"/>
  <c r="L479" i="4"/>
  <c r="T478" i="4"/>
  <c r="R478" i="4"/>
  <c r="N478" i="4"/>
  <c r="M478" i="4"/>
  <c r="L478" i="4"/>
  <c r="T477" i="4"/>
  <c r="R477" i="4"/>
  <c r="M477" i="4"/>
  <c r="L477" i="4"/>
  <c r="T476" i="4"/>
  <c r="R476" i="4"/>
  <c r="M476" i="4"/>
  <c r="L476" i="4"/>
  <c r="T475" i="4"/>
  <c r="R475" i="4"/>
  <c r="M475" i="4"/>
  <c r="L475" i="4"/>
  <c r="T474" i="4"/>
  <c r="R474" i="4"/>
  <c r="N474" i="4"/>
  <c r="M474" i="4"/>
  <c r="L474" i="4"/>
  <c r="Y473" i="4"/>
  <c r="R473" i="4"/>
  <c r="M473" i="4"/>
  <c r="L473" i="4"/>
  <c r="T472" i="4"/>
  <c r="R472" i="4"/>
  <c r="N472" i="4"/>
  <c r="M472" i="4"/>
  <c r="L472" i="4"/>
  <c r="T471" i="4"/>
  <c r="R471" i="4"/>
  <c r="N471" i="4"/>
  <c r="M471" i="4"/>
  <c r="L471" i="4"/>
  <c r="Y470" i="4"/>
  <c r="R470" i="4"/>
  <c r="M470" i="4"/>
  <c r="L470" i="4"/>
  <c r="T469" i="4"/>
  <c r="R469" i="4"/>
  <c r="N469" i="4"/>
  <c r="M469" i="4"/>
  <c r="L469" i="4"/>
  <c r="T468" i="4"/>
  <c r="R468" i="4"/>
  <c r="N468" i="4"/>
  <c r="M468" i="4"/>
  <c r="L468" i="4"/>
  <c r="T467" i="4"/>
  <c r="R467" i="4"/>
  <c r="N467" i="4"/>
  <c r="M467" i="4"/>
  <c r="L467" i="4"/>
  <c r="T466" i="4"/>
  <c r="R466" i="4"/>
  <c r="N466" i="4"/>
  <c r="M466" i="4"/>
  <c r="L466" i="4"/>
  <c r="T465" i="4"/>
  <c r="R465" i="4"/>
  <c r="M465" i="4"/>
  <c r="L465" i="4"/>
  <c r="T464" i="4"/>
  <c r="R464" i="4"/>
  <c r="N464" i="4"/>
  <c r="M464" i="4"/>
  <c r="L464" i="4"/>
  <c r="T463" i="4"/>
  <c r="R463" i="4"/>
  <c r="N463" i="4"/>
  <c r="M463" i="4"/>
  <c r="L463" i="4"/>
  <c r="T462" i="4"/>
  <c r="R462" i="4"/>
  <c r="N462" i="4"/>
  <c r="M462" i="4"/>
  <c r="L462" i="4"/>
  <c r="Y461" i="4"/>
  <c r="R461" i="4"/>
  <c r="M461" i="4"/>
  <c r="L461" i="4"/>
  <c r="Y460" i="4"/>
  <c r="R460" i="4"/>
  <c r="M460" i="4"/>
  <c r="L460" i="4"/>
  <c r="Y459" i="4"/>
  <c r="R459" i="4"/>
  <c r="M459" i="4"/>
  <c r="L459" i="4"/>
  <c r="T458" i="4"/>
  <c r="R458" i="4"/>
  <c r="N458" i="4"/>
  <c r="M458" i="4"/>
  <c r="L458" i="4"/>
  <c r="T457" i="4"/>
  <c r="R457" i="4"/>
  <c r="M457" i="4"/>
  <c r="L457" i="4"/>
  <c r="Y456" i="4"/>
  <c r="R456" i="4"/>
  <c r="M456" i="4"/>
  <c r="L456" i="4"/>
  <c r="T455" i="4"/>
  <c r="R455" i="4"/>
  <c r="N455" i="4"/>
  <c r="M455" i="4"/>
  <c r="L455" i="4"/>
  <c r="T454" i="4"/>
  <c r="R454" i="4"/>
  <c r="M454" i="4"/>
  <c r="L454" i="4"/>
  <c r="T453" i="4"/>
  <c r="R453" i="4"/>
  <c r="M453" i="4"/>
  <c r="L453" i="4"/>
  <c r="T452" i="4"/>
  <c r="R452" i="4"/>
  <c r="N452" i="4"/>
  <c r="M452" i="4"/>
  <c r="L452" i="4"/>
  <c r="T451" i="4"/>
  <c r="R451" i="4"/>
  <c r="N451" i="4"/>
  <c r="M451" i="4"/>
  <c r="L451" i="4"/>
  <c r="T450" i="4"/>
  <c r="R450" i="4"/>
  <c r="N450" i="4"/>
  <c r="M450" i="4"/>
  <c r="L450" i="4"/>
  <c r="Y449" i="4"/>
  <c r="R449" i="4"/>
  <c r="M449" i="4"/>
  <c r="L449" i="4"/>
  <c r="T448" i="4"/>
  <c r="R448" i="4"/>
  <c r="M448" i="4"/>
  <c r="L448" i="4"/>
  <c r="T447" i="4"/>
  <c r="R447" i="4"/>
  <c r="N447" i="4"/>
  <c r="M447" i="4"/>
  <c r="L447" i="4"/>
  <c r="Y446" i="4"/>
  <c r="R446" i="4"/>
  <c r="M446" i="4"/>
  <c r="L446" i="4"/>
  <c r="T445" i="4"/>
  <c r="R445" i="4"/>
  <c r="N445" i="4"/>
  <c r="M445" i="4"/>
  <c r="L445" i="4"/>
  <c r="T444" i="4"/>
  <c r="R444" i="4"/>
  <c r="N444" i="4"/>
  <c r="M444" i="4"/>
  <c r="L444" i="4"/>
  <c r="Y443" i="4"/>
  <c r="X443" i="4"/>
  <c r="T443" i="4"/>
  <c r="R443" i="4"/>
  <c r="M443" i="4"/>
  <c r="L443" i="4"/>
  <c r="T442" i="4"/>
  <c r="R442" i="4"/>
  <c r="N442" i="4"/>
  <c r="M442" i="4"/>
  <c r="L442" i="4"/>
  <c r="Y441" i="4"/>
  <c r="R441" i="4"/>
  <c r="M441" i="4"/>
  <c r="L441" i="4"/>
  <c r="T440" i="4"/>
  <c r="R440" i="4"/>
  <c r="N440" i="4"/>
  <c r="M440" i="4"/>
  <c r="L440" i="4"/>
  <c r="Y439" i="4"/>
  <c r="R439" i="4"/>
  <c r="M439" i="4"/>
  <c r="L439" i="4"/>
  <c r="T438" i="4"/>
  <c r="R438" i="4"/>
  <c r="N438" i="4"/>
  <c r="M438" i="4"/>
  <c r="L438" i="4"/>
  <c r="T437" i="4"/>
  <c r="R437" i="4"/>
  <c r="N437" i="4"/>
  <c r="M437" i="4"/>
  <c r="L437" i="4"/>
  <c r="T436" i="4"/>
  <c r="R436" i="4"/>
  <c r="N436" i="4"/>
  <c r="M436" i="4"/>
  <c r="L436" i="4"/>
  <c r="Y435" i="4"/>
  <c r="R435" i="4"/>
  <c r="M435" i="4"/>
  <c r="L435" i="4"/>
  <c r="T434" i="4"/>
  <c r="R434" i="4"/>
  <c r="N434" i="4"/>
  <c r="M434" i="4"/>
  <c r="L434" i="4"/>
  <c r="T433" i="4"/>
  <c r="R433" i="4"/>
  <c r="N433" i="4"/>
  <c r="M433" i="4"/>
  <c r="L433" i="4"/>
  <c r="T432" i="4"/>
  <c r="R432" i="4"/>
  <c r="N432" i="4"/>
  <c r="M432" i="4"/>
  <c r="L432" i="4"/>
  <c r="T431" i="4"/>
  <c r="R431" i="4"/>
  <c r="M431" i="4"/>
  <c r="L431" i="4"/>
  <c r="T430" i="4"/>
  <c r="R430" i="4"/>
  <c r="N430" i="4"/>
  <c r="M430" i="4"/>
  <c r="L430" i="4"/>
  <c r="Y429" i="4"/>
  <c r="R429" i="4"/>
  <c r="M429" i="4"/>
  <c r="L429" i="4"/>
  <c r="T428" i="4"/>
  <c r="R428" i="4"/>
  <c r="N428" i="4"/>
  <c r="M428" i="4"/>
  <c r="L428" i="4"/>
  <c r="T427" i="4"/>
  <c r="R427" i="4"/>
  <c r="N427" i="4"/>
  <c r="M427" i="4"/>
  <c r="L427" i="4"/>
  <c r="T426" i="4"/>
  <c r="R426" i="4"/>
  <c r="N426" i="4"/>
  <c r="M426" i="4"/>
  <c r="L426" i="4"/>
  <c r="Y425" i="4"/>
  <c r="R425" i="4"/>
  <c r="M425" i="4"/>
  <c r="L425" i="4"/>
  <c r="T424" i="4"/>
  <c r="R424" i="4"/>
  <c r="N424" i="4"/>
  <c r="M424" i="4"/>
  <c r="L424" i="4"/>
  <c r="T423" i="4"/>
  <c r="R423" i="4"/>
  <c r="N423" i="4"/>
  <c r="M423" i="4"/>
  <c r="L423" i="4"/>
  <c r="T422" i="4"/>
  <c r="R422" i="4"/>
  <c r="N422" i="4"/>
  <c r="M422" i="4"/>
  <c r="L422" i="4"/>
  <c r="Y421" i="4"/>
  <c r="R421" i="4"/>
  <c r="M421" i="4"/>
  <c r="L421" i="4"/>
  <c r="T420" i="4"/>
  <c r="R420" i="4"/>
  <c r="N420" i="4"/>
  <c r="M420" i="4"/>
  <c r="L420" i="4"/>
  <c r="T419" i="4"/>
  <c r="R419" i="4"/>
  <c r="N419" i="4"/>
  <c r="M419" i="4"/>
  <c r="L419" i="4"/>
  <c r="Y418" i="4"/>
  <c r="R418" i="4"/>
  <c r="M418" i="4"/>
  <c r="L418" i="4"/>
  <c r="T417" i="4"/>
  <c r="R417" i="4"/>
  <c r="N417" i="4"/>
  <c r="M417" i="4"/>
  <c r="L417" i="4"/>
  <c r="T416" i="4"/>
  <c r="R416" i="4"/>
  <c r="N416" i="4"/>
  <c r="M416" i="4"/>
  <c r="L416" i="4"/>
  <c r="T415" i="4"/>
  <c r="R415" i="4"/>
  <c r="N415" i="4"/>
  <c r="M415" i="4"/>
  <c r="L415" i="4"/>
  <c r="T414" i="4"/>
  <c r="R414" i="4"/>
  <c r="N414" i="4"/>
  <c r="M414" i="4"/>
  <c r="L414" i="4"/>
  <c r="T413" i="4"/>
  <c r="R413" i="4"/>
  <c r="N413" i="4"/>
  <c r="M413" i="4"/>
  <c r="L413" i="4"/>
  <c r="T412" i="4"/>
  <c r="R412" i="4"/>
  <c r="N412" i="4"/>
  <c r="M412" i="4"/>
  <c r="L412" i="4"/>
  <c r="T411" i="4"/>
  <c r="R411" i="4"/>
  <c r="N411" i="4"/>
  <c r="M411" i="4"/>
  <c r="L411" i="4"/>
  <c r="Y410" i="4"/>
  <c r="R410" i="4"/>
  <c r="M410" i="4"/>
  <c r="L410" i="4"/>
  <c r="T409" i="4"/>
  <c r="R409" i="4"/>
  <c r="N409" i="4"/>
  <c r="M409" i="4"/>
  <c r="L409" i="4"/>
  <c r="T408" i="4"/>
  <c r="R408" i="4"/>
  <c r="M408" i="4"/>
  <c r="T407" i="4"/>
  <c r="R407" i="4"/>
  <c r="M407" i="4"/>
  <c r="L407" i="4"/>
  <c r="T406" i="4"/>
  <c r="R406" i="4"/>
  <c r="M406" i="4"/>
  <c r="L406" i="4"/>
  <c r="Y405" i="4"/>
  <c r="R405" i="4"/>
  <c r="M405" i="4"/>
  <c r="L405" i="4"/>
  <c r="T404" i="4"/>
  <c r="R404" i="4"/>
  <c r="N404" i="4"/>
  <c r="M404" i="4"/>
  <c r="L404" i="4"/>
  <c r="T403" i="4"/>
  <c r="R403" i="4"/>
  <c r="N403" i="4"/>
  <c r="M403" i="4"/>
  <c r="L403" i="4"/>
  <c r="Y402" i="4"/>
  <c r="R402" i="4"/>
  <c r="M402" i="4"/>
  <c r="L402" i="4"/>
  <c r="T401" i="4"/>
  <c r="R401" i="4"/>
  <c r="N401" i="4"/>
  <c r="M401" i="4"/>
  <c r="L401" i="4"/>
  <c r="T400" i="4"/>
  <c r="R400" i="4"/>
  <c r="N400" i="4"/>
  <c r="M400" i="4"/>
  <c r="L400" i="4"/>
  <c r="Y399" i="4"/>
  <c r="R399" i="4"/>
  <c r="M399" i="4"/>
  <c r="L399" i="4"/>
  <c r="Y398" i="4"/>
  <c r="R398" i="4"/>
  <c r="M398" i="4"/>
  <c r="L398" i="4"/>
  <c r="T397" i="4"/>
  <c r="R397" i="4"/>
  <c r="N397" i="4"/>
  <c r="M397" i="4"/>
  <c r="L397" i="4"/>
  <c r="T396" i="4"/>
  <c r="R396" i="4"/>
  <c r="N396" i="4"/>
  <c r="M396" i="4"/>
  <c r="L396" i="4"/>
  <c r="T395" i="4"/>
  <c r="R395" i="4"/>
  <c r="N395" i="4"/>
  <c r="M395" i="4"/>
  <c r="L395" i="4"/>
  <c r="Y394" i="4"/>
  <c r="R394" i="4"/>
  <c r="M394" i="4"/>
  <c r="L394" i="4"/>
  <c r="Y393" i="4"/>
  <c r="R393" i="4"/>
  <c r="M393" i="4"/>
  <c r="L393" i="4"/>
  <c r="Y392" i="4"/>
  <c r="R392" i="4"/>
  <c r="M392" i="4"/>
  <c r="L392" i="4"/>
  <c r="Y391" i="4"/>
  <c r="R391" i="4"/>
  <c r="M391" i="4"/>
  <c r="L391" i="4"/>
  <c r="T390" i="4"/>
  <c r="R390" i="4"/>
  <c r="N390" i="4"/>
  <c r="M390" i="4"/>
  <c r="L390" i="4"/>
  <c r="T389" i="4"/>
  <c r="R389" i="4"/>
  <c r="M389" i="4"/>
  <c r="L389" i="4"/>
  <c r="T388" i="4"/>
  <c r="R388" i="4"/>
  <c r="N388" i="4"/>
  <c r="M388" i="4"/>
  <c r="L388" i="4"/>
  <c r="T387" i="4"/>
  <c r="R387" i="4"/>
  <c r="N387" i="4"/>
  <c r="M387" i="4"/>
  <c r="L387" i="4"/>
  <c r="T386" i="4"/>
  <c r="R386" i="4"/>
  <c r="N386" i="4"/>
  <c r="M386" i="4"/>
  <c r="L386" i="4"/>
  <c r="T385" i="4"/>
  <c r="R385" i="4"/>
  <c r="N385" i="4"/>
  <c r="M385" i="4"/>
  <c r="L385" i="4"/>
  <c r="T384" i="4"/>
  <c r="R384" i="4"/>
  <c r="N384" i="4"/>
  <c r="M384" i="4"/>
  <c r="L384" i="4"/>
  <c r="Y383" i="4"/>
  <c r="R383" i="4"/>
  <c r="M383" i="4"/>
  <c r="L383" i="4"/>
  <c r="Y382" i="4"/>
  <c r="R382" i="4"/>
  <c r="M382" i="4"/>
  <c r="L382" i="4"/>
  <c r="Y381" i="4"/>
  <c r="R381" i="4"/>
  <c r="M381" i="4"/>
  <c r="L381" i="4"/>
  <c r="T380" i="4"/>
  <c r="R380" i="4"/>
  <c r="N380" i="4"/>
  <c r="M380" i="4"/>
  <c r="L380" i="4"/>
  <c r="T379" i="4"/>
  <c r="R379" i="4"/>
  <c r="M379" i="4"/>
  <c r="L379" i="4"/>
  <c r="T378" i="4"/>
  <c r="R378" i="4"/>
  <c r="N378" i="4"/>
  <c r="M378" i="4"/>
  <c r="L378" i="4"/>
  <c r="T377" i="4"/>
  <c r="R377" i="4"/>
  <c r="N377" i="4"/>
  <c r="M377" i="4"/>
  <c r="L377" i="4"/>
  <c r="T376" i="4"/>
  <c r="R376" i="4"/>
  <c r="N376" i="4"/>
  <c r="M376" i="4"/>
  <c r="L376" i="4"/>
  <c r="Y375" i="4"/>
  <c r="R375" i="4"/>
  <c r="M375" i="4"/>
  <c r="L375" i="4"/>
  <c r="T374" i="4"/>
  <c r="R374" i="4"/>
  <c r="N374" i="4"/>
  <c r="M374" i="4"/>
  <c r="L374" i="4"/>
  <c r="Y373" i="4"/>
  <c r="R373" i="4"/>
  <c r="M373" i="4"/>
  <c r="L373" i="4"/>
  <c r="T372" i="4"/>
  <c r="R372" i="4"/>
  <c r="N372" i="4"/>
  <c r="M372" i="4"/>
  <c r="L372" i="4"/>
  <c r="Y371" i="4"/>
  <c r="R371" i="4"/>
  <c r="M371" i="4"/>
  <c r="L371" i="4"/>
  <c r="T370" i="4"/>
  <c r="R370" i="4"/>
  <c r="N370" i="4"/>
  <c r="M370" i="4"/>
  <c r="L370" i="4"/>
  <c r="Y369" i="4"/>
  <c r="R369" i="4"/>
  <c r="M369" i="4"/>
  <c r="L369" i="4"/>
  <c r="T368" i="4"/>
  <c r="R368" i="4"/>
  <c r="N368" i="4"/>
  <c r="M368" i="4"/>
  <c r="L368" i="4"/>
  <c r="Y367" i="4"/>
  <c r="R367" i="4"/>
  <c r="M367" i="4"/>
  <c r="L367" i="4"/>
  <c r="T366" i="4"/>
  <c r="R366" i="4"/>
  <c r="N366" i="4"/>
  <c r="M366" i="4"/>
  <c r="L366" i="4"/>
  <c r="Y365" i="4"/>
  <c r="R365" i="4"/>
  <c r="M365" i="4"/>
  <c r="L365" i="4"/>
  <c r="T364" i="4"/>
  <c r="R364" i="4"/>
  <c r="N364" i="4"/>
  <c r="M364" i="4"/>
  <c r="L364" i="4"/>
  <c r="T363" i="4"/>
  <c r="R363" i="4"/>
  <c r="N363" i="4"/>
  <c r="M363" i="4"/>
  <c r="L363" i="4"/>
  <c r="T362" i="4"/>
  <c r="R362" i="4"/>
  <c r="N362" i="4"/>
  <c r="M362" i="4"/>
  <c r="L362" i="4"/>
  <c r="Y361" i="4"/>
  <c r="R361" i="4"/>
  <c r="M361" i="4"/>
  <c r="L361" i="4"/>
  <c r="T360" i="4"/>
  <c r="R360" i="4"/>
  <c r="N360" i="4"/>
  <c r="M360" i="4"/>
  <c r="L360" i="4"/>
  <c r="Y359" i="4"/>
  <c r="R359" i="4"/>
  <c r="M359" i="4"/>
  <c r="L359" i="4"/>
  <c r="Y358" i="4"/>
  <c r="R358" i="4"/>
  <c r="M358" i="4"/>
  <c r="L358" i="4"/>
  <c r="T357" i="4"/>
  <c r="R357" i="4"/>
  <c r="N357" i="4"/>
  <c r="M357" i="4"/>
  <c r="L357" i="4"/>
  <c r="Y356" i="4"/>
  <c r="R356" i="4"/>
  <c r="M356" i="4"/>
  <c r="L356" i="4"/>
  <c r="Y355" i="4"/>
  <c r="R355" i="4"/>
  <c r="M355" i="4"/>
  <c r="L355" i="4"/>
  <c r="T354" i="4"/>
  <c r="R354" i="4"/>
  <c r="N354" i="4"/>
  <c r="M354" i="4"/>
  <c r="L354" i="4"/>
  <c r="Y353" i="4"/>
  <c r="R353" i="4"/>
  <c r="M353" i="4"/>
  <c r="L353" i="4"/>
  <c r="Y352" i="4"/>
  <c r="R352" i="4"/>
  <c r="M352" i="4"/>
  <c r="L352" i="4"/>
  <c r="Y351" i="4"/>
  <c r="R351" i="4"/>
  <c r="M351" i="4"/>
  <c r="L351" i="4"/>
  <c r="T350" i="4"/>
  <c r="R350" i="4"/>
  <c r="N350" i="4"/>
  <c r="M350" i="4"/>
  <c r="L350" i="4"/>
  <c r="T349" i="4"/>
  <c r="R349" i="4"/>
  <c r="N349" i="4"/>
  <c r="M349" i="4"/>
  <c r="L349" i="4"/>
  <c r="Y348" i="4"/>
  <c r="R348" i="4"/>
  <c r="M348" i="4"/>
  <c r="L348" i="4"/>
  <c r="Y347" i="4"/>
  <c r="R347" i="4"/>
  <c r="M347" i="4"/>
  <c r="L347" i="4"/>
  <c r="T346" i="4"/>
  <c r="R346" i="4"/>
  <c r="N346" i="4"/>
  <c r="M346" i="4"/>
  <c r="L346" i="4"/>
  <c r="Y345" i="4"/>
  <c r="R345" i="4"/>
  <c r="M345" i="4"/>
  <c r="L345" i="4"/>
  <c r="Y344" i="4"/>
  <c r="R344" i="4"/>
  <c r="M344" i="4"/>
  <c r="L344" i="4"/>
  <c r="T343" i="4"/>
  <c r="R343" i="4"/>
  <c r="N343" i="4"/>
  <c r="M343" i="4"/>
  <c r="L343" i="4"/>
  <c r="T342" i="4"/>
  <c r="R342" i="4"/>
  <c r="N342" i="4"/>
  <c r="M342" i="4"/>
  <c r="L342" i="4"/>
  <c r="Y341" i="4"/>
  <c r="R341" i="4"/>
  <c r="M341" i="4"/>
  <c r="L341" i="4"/>
  <c r="T340" i="4"/>
  <c r="R340" i="4"/>
  <c r="N340" i="4"/>
  <c r="M340" i="4"/>
  <c r="L340" i="4"/>
  <c r="T339" i="4"/>
  <c r="R339" i="4"/>
  <c r="M339" i="4"/>
  <c r="L339" i="4"/>
  <c r="T338" i="4"/>
  <c r="R338" i="4"/>
  <c r="N338" i="4"/>
  <c r="M338" i="4"/>
  <c r="L338" i="4"/>
  <c r="T337" i="4"/>
  <c r="R337" i="4"/>
  <c r="N337" i="4"/>
  <c r="M337" i="4"/>
  <c r="L337" i="4"/>
  <c r="T336" i="4"/>
  <c r="R336" i="4"/>
  <c r="N336" i="4"/>
  <c r="M336" i="4"/>
  <c r="L336" i="4"/>
  <c r="T335" i="4"/>
  <c r="R335" i="4"/>
  <c r="N335" i="4"/>
  <c r="M335" i="4"/>
  <c r="L335" i="4"/>
  <c r="T334" i="4"/>
  <c r="R334" i="4"/>
  <c r="N334" i="4"/>
  <c r="M334" i="4"/>
  <c r="L334" i="4"/>
  <c r="Y333" i="4"/>
  <c r="R333" i="4"/>
  <c r="M333" i="4"/>
  <c r="L333" i="4"/>
  <c r="Y332" i="4"/>
  <c r="X332" i="4"/>
  <c r="T332" i="4"/>
  <c r="R332" i="4"/>
  <c r="M332" i="4"/>
  <c r="L332" i="4"/>
  <c r="T331" i="4"/>
  <c r="R331" i="4"/>
  <c r="N331" i="4"/>
  <c r="M331" i="4"/>
  <c r="L331" i="4"/>
  <c r="Y330" i="4"/>
  <c r="R330" i="4"/>
  <c r="M330" i="4"/>
  <c r="L330" i="4"/>
  <c r="Y329" i="4"/>
  <c r="R329" i="4"/>
  <c r="M329" i="4"/>
  <c r="L329" i="4"/>
  <c r="T328" i="4"/>
  <c r="R328" i="4"/>
  <c r="N328" i="4"/>
  <c r="M328" i="4"/>
  <c r="L328" i="4"/>
  <c r="T327" i="4"/>
  <c r="R327" i="4"/>
  <c r="N327" i="4"/>
  <c r="M327" i="4"/>
  <c r="L327" i="4"/>
  <c r="T326" i="4"/>
  <c r="R326" i="4"/>
  <c r="N326" i="4"/>
  <c r="M326" i="4"/>
  <c r="L326" i="4"/>
  <c r="T325" i="4"/>
  <c r="R325" i="4"/>
  <c r="N325" i="4"/>
  <c r="M325" i="4"/>
  <c r="L325" i="4"/>
  <c r="T324" i="4"/>
  <c r="R324" i="4"/>
  <c r="N324" i="4"/>
  <c r="M324" i="4"/>
  <c r="L324" i="4"/>
  <c r="Y323" i="4"/>
  <c r="R323" i="4"/>
  <c r="M323" i="4"/>
  <c r="L323" i="4"/>
  <c r="T322" i="4"/>
  <c r="R322" i="4"/>
  <c r="N322" i="4"/>
  <c r="M322" i="4"/>
  <c r="L322" i="4"/>
  <c r="T321" i="4"/>
  <c r="R321" i="4"/>
  <c r="N321" i="4"/>
  <c r="M321" i="4"/>
  <c r="L321" i="4"/>
  <c r="T320" i="4"/>
  <c r="R320" i="4"/>
  <c r="M320" i="4"/>
  <c r="L320" i="4"/>
  <c r="Y319" i="4"/>
  <c r="R319" i="4"/>
  <c r="M319" i="4"/>
  <c r="L319" i="4"/>
  <c r="T318" i="4"/>
  <c r="R318" i="4"/>
  <c r="N318" i="4"/>
  <c r="M318" i="4"/>
  <c r="L318" i="4"/>
  <c r="T317" i="4"/>
  <c r="R317" i="4"/>
  <c r="N317" i="4"/>
  <c r="M317" i="4"/>
  <c r="L317" i="4"/>
  <c r="Y316" i="4"/>
  <c r="R316" i="4"/>
  <c r="M316" i="4"/>
  <c r="L316" i="4"/>
  <c r="T315" i="4"/>
  <c r="R315" i="4"/>
  <c r="N315" i="4"/>
  <c r="M315" i="4"/>
  <c r="L315" i="4"/>
  <c r="T314" i="4"/>
  <c r="R314" i="4"/>
  <c r="N314" i="4"/>
  <c r="M314" i="4"/>
  <c r="L314" i="4"/>
  <c r="Y313" i="4"/>
  <c r="R313" i="4"/>
  <c r="M313" i="4"/>
  <c r="L313" i="4"/>
  <c r="T312" i="4"/>
  <c r="R312" i="4"/>
  <c r="N312" i="4"/>
  <c r="M312" i="4"/>
  <c r="L312" i="4"/>
  <c r="Y311" i="4"/>
  <c r="R311" i="4"/>
  <c r="M311" i="4"/>
  <c r="L311" i="4"/>
  <c r="T310" i="4"/>
  <c r="R310" i="4"/>
  <c r="N310" i="4"/>
  <c r="M310" i="4"/>
  <c r="L310" i="4"/>
  <c r="Y309" i="4"/>
  <c r="R309" i="4"/>
  <c r="M309" i="4"/>
  <c r="L309" i="4"/>
  <c r="T308" i="4"/>
  <c r="R308" i="4"/>
  <c r="N308" i="4"/>
  <c r="M308" i="4"/>
  <c r="L308" i="4"/>
  <c r="Y307" i="4"/>
  <c r="R307" i="4"/>
  <c r="M307" i="4"/>
  <c r="L307" i="4"/>
  <c r="Y306" i="4"/>
  <c r="R306" i="4"/>
  <c r="M306" i="4"/>
  <c r="L306" i="4"/>
  <c r="T305" i="4"/>
  <c r="R305" i="4"/>
  <c r="N305" i="4"/>
  <c r="M305" i="4"/>
  <c r="L305" i="4"/>
  <c r="T304" i="4"/>
  <c r="R304" i="4"/>
  <c r="N304" i="4"/>
  <c r="M304" i="4"/>
  <c r="L304" i="4"/>
  <c r="Y303" i="4"/>
  <c r="R303" i="4"/>
  <c r="M303" i="4"/>
  <c r="L303" i="4"/>
  <c r="T302" i="4"/>
  <c r="R302" i="4"/>
  <c r="N302" i="4"/>
  <c r="M302" i="4"/>
  <c r="L302" i="4"/>
  <c r="Y301" i="4"/>
  <c r="R301" i="4"/>
  <c r="M301" i="4"/>
  <c r="L301" i="4"/>
  <c r="T300" i="4"/>
  <c r="R300" i="4"/>
  <c r="N300" i="4"/>
  <c r="M300" i="4"/>
  <c r="L300" i="4"/>
  <c r="T299" i="4"/>
  <c r="R299" i="4"/>
  <c r="N299" i="4"/>
  <c r="M299" i="4"/>
  <c r="L299" i="4"/>
  <c r="Y298" i="4"/>
  <c r="R298" i="4"/>
  <c r="M298" i="4"/>
  <c r="L298" i="4"/>
  <c r="Y297" i="4"/>
  <c r="R297" i="4"/>
  <c r="M297" i="4"/>
  <c r="L297" i="4"/>
  <c r="T296" i="4"/>
  <c r="R296" i="4"/>
  <c r="N296" i="4"/>
  <c r="M296" i="4"/>
  <c r="L296" i="4"/>
  <c r="Y295" i="4"/>
  <c r="R295" i="4"/>
  <c r="M295" i="4"/>
  <c r="L295" i="4"/>
  <c r="T294" i="4"/>
  <c r="R294" i="4"/>
  <c r="N294" i="4"/>
  <c r="M294" i="4"/>
  <c r="L294" i="4"/>
  <c r="Y293" i="4"/>
  <c r="R293" i="4"/>
  <c r="M293" i="4"/>
  <c r="L293" i="4"/>
  <c r="T292" i="4"/>
  <c r="R292" i="4"/>
  <c r="N292" i="4"/>
  <c r="M292" i="4"/>
  <c r="L292" i="4"/>
  <c r="Y291" i="4"/>
  <c r="R291" i="4"/>
  <c r="M291" i="4"/>
  <c r="L291" i="4"/>
  <c r="Y290" i="4"/>
  <c r="R290" i="4"/>
  <c r="M290" i="4"/>
  <c r="L290" i="4"/>
  <c r="Y289" i="4"/>
  <c r="R289" i="4"/>
  <c r="M289" i="4"/>
  <c r="L289" i="4"/>
  <c r="Y288" i="4"/>
  <c r="R288" i="4"/>
  <c r="M288" i="4"/>
  <c r="L288" i="4"/>
  <c r="Y287" i="4"/>
  <c r="R287" i="4"/>
  <c r="M287" i="4"/>
  <c r="L287" i="4"/>
  <c r="T286" i="4"/>
  <c r="R286" i="4"/>
  <c r="N286" i="4"/>
  <c r="M286" i="4"/>
  <c r="L286" i="4"/>
  <c r="T285" i="4"/>
  <c r="R285" i="4"/>
  <c r="N285" i="4"/>
  <c r="M285" i="4"/>
  <c r="L285" i="4"/>
  <c r="T284" i="4"/>
  <c r="R284" i="4"/>
  <c r="N284" i="4"/>
  <c r="M284" i="4"/>
  <c r="L284" i="4"/>
  <c r="Y283" i="4"/>
  <c r="R283" i="4"/>
  <c r="M283" i="4"/>
  <c r="L283" i="4"/>
  <c r="Y282" i="4"/>
  <c r="R282" i="4"/>
  <c r="M282" i="4"/>
  <c r="L282" i="4"/>
  <c r="Y281" i="4"/>
  <c r="R281" i="4"/>
  <c r="M281" i="4"/>
  <c r="L281" i="4"/>
  <c r="T280" i="4"/>
  <c r="R280" i="4"/>
  <c r="N280" i="4"/>
  <c r="M280" i="4"/>
  <c r="L280" i="4"/>
  <c r="Y279" i="4"/>
  <c r="R279" i="4"/>
  <c r="M279" i="4"/>
  <c r="L279" i="4"/>
  <c r="T278" i="4"/>
  <c r="R278" i="4"/>
  <c r="N278" i="4"/>
  <c r="M278" i="4"/>
  <c r="L278" i="4"/>
  <c r="Y277" i="4"/>
  <c r="R277" i="4"/>
  <c r="M277" i="4"/>
  <c r="L277" i="4"/>
  <c r="T276" i="4"/>
  <c r="R276" i="4"/>
  <c r="N276" i="4"/>
  <c r="M276" i="4"/>
  <c r="L276" i="4"/>
  <c r="Y275" i="4"/>
  <c r="R275" i="4"/>
  <c r="M275" i="4"/>
  <c r="L275" i="4"/>
  <c r="T274" i="4"/>
  <c r="R274" i="4"/>
  <c r="N274" i="4"/>
  <c r="M274" i="4"/>
  <c r="L274" i="4"/>
  <c r="Y273" i="4"/>
  <c r="R273" i="4"/>
  <c r="M273" i="4"/>
  <c r="L273" i="4"/>
  <c r="Y272" i="4"/>
  <c r="R272" i="4"/>
  <c r="M272" i="4"/>
  <c r="L272" i="4"/>
  <c r="T271" i="4"/>
  <c r="R271" i="4"/>
  <c r="N271" i="4"/>
  <c r="M271" i="4"/>
  <c r="L271" i="4"/>
  <c r="Y270" i="4"/>
  <c r="R270" i="4"/>
  <c r="M270" i="4"/>
  <c r="L270" i="4"/>
  <c r="Y269" i="4"/>
  <c r="R269" i="4"/>
  <c r="M269" i="4"/>
  <c r="L269" i="4"/>
  <c r="Y268" i="4"/>
  <c r="R268" i="4"/>
  <c r="M268" i="4"/>
  <c r="L268" i="4"/>
  <c r="Y267" i="4"/>
  <c r="R267" i="4"/>
  <c r="M267" i="4"/>
  <c r="L267" i="4"/>
  <c r="Y266" i="4"/>
  <c r="R266" i="4"/>
  <c r="M266" i="4"/>
  <c r="L266" i="4"/>
  <c r="T265" i="4"/>
  <c r="R265" i="4"/>
  <c r="N265" i="4"/>
  <c r="M265" i="4"/>
  <c r="L265" i="4"/>
  <c r="T264" i="4"/>
  <c r="R264" i="4"/>
  <c r="N264" i="4"/>
  <c r="M264" i="4"/>
  <c r="L264" i="4"/>
  <c r="T263" i="4"/>
  <c r="R263" i="4"/>
  <c r="N263" i="4"/>
  <c r="M263" i="4"/>
  <c r="L263" i="4"/>
  <c r="Y262" i="4"/>
  <c r="R262" i="4"/>
  <c r="M262" i="4"/>
  <c r="L262" i="4"/>
  <c r="T261" i="4"/>
  <c r="R261" i="4"/>
  <c r="M261" i="4"/>
  <c r="L261" i="4"/>
  <c r="Y260" i="4"/>
  <c r="R260" i="4"/>
  <c r="M260" i="4"/>
  <c r="L260" i="4"/>
  <c r="Y259" i="4"/>
  <c r="R259" i="4"/>
  <c r="M259" i="4"/>
  <c r="L259" i="4"/>
  <c r="T258" i="4"/>
  <c r="R258" i="4"/>
  <c r="N258" i="4"/>
  <c r="M258" i="4"/>
  <c r="L258" i="4"/>
  <c r="T257" i="4"/>
  <c r="R257" i="4"/>
  <c r="N257" i="4"/>
  <c r="M257" i="4"/>
  <c r="L257" i="4"/>
  <c r="T256" i="4"/>
  <c r="R256" i="4"/>
  <c r="N256" i="4"/>
  <c r="M256" i="4"/>
  <c r="L256" i="4"/>
  <c r="Y255" i="4"/>
  <c r="R255" i="4"/>
  <c r="M255" i="4"/>
  <c r="L255" i="4"/>
  <c r="Y254" i="4"/>
  <c r="R254" i="4"/>
  <c r="M254" i="4"/>
  <c r="L254" i="4"/>
  <c r="Y253" i="4"/>
  <c r="R253" i="4"/>
  <c r="M253" i="4"/>
  <c r="L253" i="4"/>
  <c r="T252" i="4"/>
  <c r="R252" i="4"/>
  <c r="M252" i="4"/>
  <c r="L252" i="4"/>
  <c r="T251" i="4"/>
  <c r="R251" i="4"/>
  <c r="N251" i="4"/>
  <c r="M251" i="4"/>
  <c r="L251" i="4"/>
  <c r="T250" i="4"/>
  <c r="R250" i="4"/>
  <c r="N250" i="4"/>
  <c r="M250" i="4"/>
  <c r="L250" i="4"/>
  <c r="T249" i="4"/>
  <c r="R249" i="4"/>
  <c r="N249" i="4"/>
  <c r="M249" i="4"/>
  <c r="L249" i="4"/>
  <c r="T248" i="4"/>
  <c r="R248" i="4"/>
  <c r="N248" i="4"/>
  <c r="M248" i="4"/>
  <c r="L248" i="4"/>
  <c r="T247" i="4"/>
  <c r="R247" i="4"/>
  <c r="N247" i="4"/>
  <c r="M247" i="4"/>
  <c r="L247" i="4"/>
  <c r="T246" i="4"/>
  <c r="R246" i="4"/>
  <c r="N246" i="4"/>
  <c r="M246" i="4"/>
  <c r="L246" i="4"/>
  <c r="T245" i="4"/>
  <c r="R245" i="4"/>
  <c r="N245" i="4"/>
  <c r="M245" i="4"/>
  <c r="L245" i="4"/>
  <c r="Y244" i="4"/>
  <c r="R244" i="4"/>
  <c r="M244" i="4"/>
  <c r="L244" i="4"/>
  <c r="T243" i="4"/>
  <c r="R243" i="4"/>
  <c r="N243" i="4"/>
  <c r="M243" i="4"/>
  <c r="L243" i="4"/>
  <c r="Y242" i="4"/>
  <c r="R242" i="4"/>
  <c r="M242" i="4"/>
  <c r="L242" i="4"/>
  <c r="T241" i="4"/>
  <c r="R241" i="4"/>
  <c r="N241" i="4"/>
  <c r="M241" i="4"/>
  <c r="L241" i="4"/>
  <c r="T240" i="4"/>
  <c r="R240" i="4"/>
  <c r="N240" i="4"/>
  <c r="M240" i="4"/>
  <c r="L240" i="4"/>
  <c r="Y239" i="4"/>
  <c r="R239" i="4"/>
  <c r="M239" i="4"/>
  <c r="L239" i="4"/>
  <c r="T238" i="4"/>
  <c r="R238" i="4"/>
  <c r="N238" i="4"/>
  <c r="M238" i="4"/>
  <c r="L238" i="4"/>
  <c r="T237" i="4"/>
  <c r="R237" i="4"/>
  <c r="N237" i="4"/>
  <c r="M237" i="4"/>
  <c r="L237" i="4"/>
  <c r="Y236" i="4"/>
  <c r="R236" i="4"/>
  <c r="M236" i="4"/>
  <c r="L236" i="4"/>
  <c r="T235" i="4"/>
  <c r="R235" i="4"/>
  <c r="N235" i="4"/>
  <c r="M235" i="4"/>
  <c r="L235" i="4"/>
  <c r="Y234" i="4"/>
  <c r="R234" i="4"/>
  <c r="M234" i="4"/>
  <c r="L234" i="4"/>
  <c r="T233" i="4"/>
  <c r="R233" i="4"/>
  <c r="N233" i="4"/>
  <c r="M233" i="4"/>
  <c r="L233" i="4"/>
  <c r="Y232" i="4"/>
  <c r="R232" i="4"/>
  <c r="M232" i="4"/>
  <c r="L232" i="4"/>
  <c r="T231" i="4"/>
  <c r="R231" i="4"/>
  <c r="N231" i="4"/>
  <c r="M231" i="4"/>
  <c r="L231" i="4"/>
  <c r="T230" i="4"/>
  <c r="R230" i="4"/>
  <c r="N230" i="4"/>
  <c r="M230" i="4"/>
  <c r="L230" i="4"/>
  <c r="Y229" i="4"/>
  <c r="R229" i="4"/>
  <c r="M229" i="4"/>
  <c r="L229" i="4"/>
  <c r="Y228" i="4"/>
  <c r="R228" i="4"/>
  <c r="M228" i="4"/>
  <c r="L228" i="4"/>
  <c r="Y227" i="4"/>
  <c r="R227" i="4"/>
  <c r="M227" i="4"/>
  <c r="L227" i="4"/>
  <c r="Y226" i="4"/>
  <c r="R226" i="4"/>
  <c r="M226" i="4"/>
  <c r="L226" i="4"/>
  <c r="T225" i="4"/>
  <c r="R225" i="4"/>
  <c r="N225" i="4"/>
  <c r="M225" i="4"/>
  <c r="L225" i="4"/>
  <c r="T224" i="4"/>
  <c r="R224" i="4"/>
  <c r="N224" i="4"/>
  <c r="M224" i="4"/>
  <c r="L224" i="4"/>
  <c r="T223" i="4"/>
  <c r="R223" i="4"/>
  <c r="N223" i="4"/>
  <c r="M223" i="4"/>
  <c r="L223" i="4"/>
  <c r="T222" i="4"/>
  <c r="R222" i="4"/>
  <c r="N222" i="4"/>
  <c r="M222" i="4"/>
  <c r="L222" i="4"/>
  <c r="T221" i="4"/>
  <c r="R221" i="4"/>
  <c r="N221" i="4"/>
  <c r="M221" i="4"/>
  <c r="L221" i="4"/>
  <c r="Y220" i="4"/>
  <c r="R220" i="4"/>
  <c r="M220" i="4"/>
  <c r="L220" i="4"/>
  <c r="T219" i="4"/>
  <c r="R219" i="4"/>
  <c r="N219" i="4"/>
  <c r="M219" i="4"/>
  <c r="L219" i="4"/>
  <c r="T218" i="4"/>
  <c r="R218" i="4"/>
  <c r="N218" i="4"/>
  <c r="M218" i="4"/>
  <c r="L218" i="4"/>
  <c r="T217" i="4"/>
  <c r="R217" i="4"/>
  <c r="M217" i="4"/>
  <c r="L217" i="4"/>
  <c r="T216" i="4"/>
  <c r="R216" i="4"/>
  <c r="N216" i="4"/>
  <c r="M216" i="4"/>
  <c r="L216" i="4"/>
  <c r="T215" i="4"/>
  <c r="R215" i="4"/>
  <c r="N215" i="4"/>
  <c r="M215" i="4"/>
  <c r="L215" i="4"/>
  <c r="Y214" i="4"/>
  <c r="R214" i="4"/>
  <c r="M214" i="4"/>
  <c r="L214" i="4"/>
  <c r="Y213" i="4"/>
  <c r="R213" i="4"/>
  <c r="M213" i="4"/>
  <c r="L213" i="4"/>
  <c r="Y212" i="4"/>
  <c r="R212" i="4"/>
  <c r="M212" i="4"/>
  <c r="L212" i="4"/>
  <c r="T211" i="4"/>
  <c r="R211" i="4"/>
  <c r="N211" i="4"/>
  <c r="M211" i="4"/>
  <c r="L211" i="4"/>
  <c r="T210" i="4"/>
  <c r="R210" i="4"/>
  <c r="N210" i="4"/>
  <c r="M210" i="4"/>
  <c r="L210" i="4"/>
  <c r="T209" i="4"/>
  <c r="R209" i="4"/>
  <c r="N209" i="4"/>
  <c r="M209" i="4"/>
  <c r="L209" i="4"/>
  <c r="Y208" i="4"/>
  <c r="R208" i="4"/>
  <c r="M208" i="4"/>
  <c r="L208" i="4"/>
  <c r="Y207" i="4"/>
  <c r="R207" i="4"/>
  <c r="M207" i="4"/>
  <c r="L207" i="4"/>
  <c r="T206" i="4"/>
  <c r="R206" i="4"/>
  <c r="N206" i="4"/>
  <c r="M206" i="4"/>
  <c r="L206" i="4"/>
  <c r="T205" i="4"/>
  <c r="R205" i="4"/>
  <c r="N205" i="4"/>
  <c r="M205" i="4"/>
  <c r="L205" i="4"/>
  <c r="Y204" i="4"/>
  <c r="R204" i="4"/>
  <c r="M204" i="4"/>
  <c r="L204" i="4"/>
  <c r="T203" i="4"/>
  <c r="R203" i="4"/>
  <c r="M203" i="4"/>
  <c r="L203" i="4"/>
  <c r="T202" i="4"/>
  <c r="R202" i="4"/>
  <c r="M202" i="4"/>
  <c r="L202" i="4"/>
  <c r="T201" i="4"/>
  <c r="R201" i="4"/>
  <c r="N201" i="4"/>
  <c r="M201" i="4"/>
  <c r="L201" i="4"/>
  <c r="T200" i="4"/>
  <c r="R200" i="4"/>
  <c r="N200" i="4"/>
  <c r="M200" i="4"/>
  <c r="L200" i="4"/>
  <c r="T199" i="4"/>
  <c r="R199" i="4"/>
  <c r="N199" i="4"/>
  <c r="M199" i="4"/>
  <c r="L199" i="4"/>
  <c r="Y198" i="4"/>
  <c r="R198" i="4"/>
  <c r="M198" i="4"/>
  <c r="L198" i="4"/>
  <c r="T197" i="4"/>
  <c r="R197" i="4"/>
  <c r="N197" i="4"/>
  <c r="M197" i="4"/>
  <c r="L197" i="4"/>
  <c r="Y196" i="4"/>
  <c r="R196" i="4"/>
  <c r="M196" i="4"/>
  <c r="L196" i="4"/>
  <c r="T195" i="4"/>
  <c r="R195" i="4"/>
  <c r="N195" i="4"/>
  <c r="M195" i="4"/>
  <c r="L195" i="4"/>
  <c r="T194" i="4"/>
  <c r="R194" i="4"/>
  <c r="N194" i="4"/>
  <c r="M194" i="4"/>
  <c r="L194" i="4"/>
  <c r="Y193" i="4"/>
  <c r="R193" i="4"/>
  <c r="M193" i="4"/>
  <c r="L193" i="4"/>
  <c r="Y192" i="4"/>
  <c r="R192" i="4"/>
  <c r="M192" i="4"/>
  <c r="L192" i="4"/>
  <c r="T191" i="4"/>
  <c r="R191" i="4"/>
  <c r="M191" i="4"/>
  <c r="L191" i="4"/>
  <c r="T190" i="4"/>
  <c r="R190" i="4"/>
  <c r="N190" i="4"/>
  <c r="M190" i="4"/>
  <c r="L190" i="4"/>
  <c r="T189" i="4"/>
  <c r="R189" i="4"/>
  <c r="N189" i="4"/>
  <c r="M189" i="4"/>
  <c r="L189" i="4"/>
  <c r="T188" i="4"/>
  <c r="R188" i="4"/>
  <c r="N188" i="4"/>
  <c r="M188" i="4"/>
  <c r="L188" i="4"/>
  <c r="T187" i="4"/>
  <c r="R187" i="4"/>
  <c r="M187" i="4"/>
  <c r="L187" i="4"/>
  <c r="Y186" i="4"/>
  <c r="R186" i="4"/>
  <c r="M186" i="4"/>
  <c r="L186" i="4"/>
  <c r="Y185" i="4"/>
  <c r="R185" i="4"/>
  <c r="M185" i="4"/>
  <c r="L185" i="4"/>
  <c r="T184" i="4"/>
  <c r="R184" i="4"/>
  <c r="N184" i="4"/>
  <c r="M184" i="4"/>
  <c r="L184" i="4"/>
  <c r="Y183" i="4"/>
  <c r="R183" i="4"/>
  <c r="M183" i="4"/>
  <c r="L183" i="4"/>
  <c r="T182" i="4"/>
  <c r="R182" i="4"/>
  <c r="N182" i="4"/>
  <c r="M182" i="4"/>
  <c r="L182" i="4"/>
  <c r="Y181" i="4"/>
  <c r="R181" i="4"/>
  <c r="M181" i="4"/>
  <c r="L181" i="4"/>
  <c r="T180" i="4"/>
  <c r="R180" i="4"/>
  <c r="N180" i="4"/>
  <c r="M180" i="4"/>
  <c r="L180" i="4"/>
  <c r="T179" i="4"/>
  <c r="R179" i="4"/>
  <c r="N179" i="4"/>
  <c r="M179" i="4"/>
  <c r="L179" i="4"/>
  <c r="T178" i="4"/>
  <c r="R178" i="4"/>
  <c r="N178" i="4"/>
  <c r="M178" i="4"/>
  <c r="L178" i="4"/>
  <c r="T177" i="4"/>
  <c r="R177" i="4"/>
  <c r="N177" i="4"/>
  <c r="M177" i="4"/>
  <c r="L177" i="4"/>
  <c r="Y176" i="4"/>
  <c r="R176" i="4"/>
  <c r="M176" i="4"/>
  <c r="L176" i="4"/>
  <c r="Y175" i="4"/>
  <c r="R175" i="4"/>
  <c r="M175" i="4"/>
  <c r="L175" i="4"/>
  <c r="Y174" i="4"/>
  <c r="R174" i="4"/>
  <c r="M174" i="4"/>
  <c r="L174" i="4"/>
  <c r="Y173" i="4"/>
  <c r="R173" i="4"/>
  <c r="M173" i="4"/>
  <c r="L173" i="4"/>
  <c r="Y172" i="4"/>
  <c r="R172" i="4"/>
  <c r="M172" i="4"/>
  <c r="L172" i="4"/>
  <c r="Y171" i="4"/>
  <c r="R171" i="4"/>
  <c r="M171" i="4"/>
  <c r="L171" i="4"/>
  <c r="Y170" i="4"/>
  <c r="R170" i="4"/>
  <c r="M170" i="4"/>
  <c r="L170" i="4"/>
  <c r="Y169" i="4"/>
  <c r="R169" i="4"/>
  <c r="M169" i="4"/>
  <c r="L169" i="4"/>
  <c r="T168" i="4"/>
  <c r="R168" i="4"/>
  <c r="N168" i="4"/>
  <c r="M168" i="4"/>
  <c r="L168" i="4"/>
  <c r="Y167" i="4"/>
  <c r="R167" i="4"/>
  <c r="M167" i="4"/>
  <c r="L167" i="4"/>
  <c r="Y166" i="4"/>
  <c r="R166" i="4"/>
  <c r="M166" i="4"/>
  <c r="L166" i="4"/>
  <c r="Y165" i="4"/>
  <c r="R165" i="4"/>
  <c r="M165" i="4"/>
  <c r="L165" i="4"/>
  <c r="T164" i="4"/>
  <c r="R164" i="4"/>
  <c r="N164" i="4"/>
  <c r="M164" i="4"/>
  <c r="L164" i="4"/>
  <c r="T163" i="4"/>
  <c r="R163" i="4"/>
  <c r="N163" i="4"/>
  <c r="M163" i="4"/>
  <c r="L163" i="4"/>
  <c r="T162" i="4"/>
  <c r="R162" i="4"/>
  <c r="N162" i="4"/>
  <c r="M162" i="4"/>
  <c r="L162" i="4"/>
  <c r="Y161" i="4"/>
  <c r="R161" i="4"/>
  <c r="M161" i="4"/>
  <c r="L161" i="4"/>
  <c r="Y160" i="4"/>
  <c r="R160" i="4"/>
  <c r="M160" i="4"/>
  <c r="L160" i="4"/>
  <c r="Y159" i="4"/>
  <c r="R159" i="4"/>
  <c r="M159" i="4"/>
  <c r="L159" i="4"/>
  <c r="Y158" i="4"/>
  <c r="R158" i="4"/>
  <c r="M158" i="4"/>
  <c r="L158" i="4"/>
  <c r="Y157" i="4"/>
  <c r="R157" i="4"/>
  <c r="M157" i="4"/>
  <c r="L157" i="4"/>
  <c r="T156" i="4"/>
  <c r="R156" i="4"/>
  <c r="N156" i="4"/>
  <c r="M156" i="4"/>
  <c r="L156" i="4"/>
  <c r="T155" i="4"/>
  <c r="R155" i="4"/>
  <c r="N155" i="4"/>
  <c r="M155" i="4"/>
  <c r="L155" i="4"/>
  <c r="T154" i="4"/>
  <c r="R154" i="4"/>
  <c r="N154" i="4"/>
  <c r="M154" i="4"/>
  <c r="L154" i="4"/>
  <c r="T153" i="4"/>
  <c r="R153" i="4"/>
  <c r="N153" i="4"/>
  <c r="M153" i="4"/>
  <c r="L153" i="4"/>
  <c r="Y152" i="4"/>
  <c r="R152" i="4"/>
  <c r="M152" i="4"/>
  <c r="L152" i="4"/>
  <c r="T151" i="4"/>
  <c r="R151" i="4"/>
  <c r="N151" i="4"/>
  <c r="M151" i="4"/>
  <c r="L151" i="4"/>
  <c r="Y150" i="4"/>
  <c r="R150" i="4"/>
  <c r="M150" i="4"/>
  <c r="L150" i="4"/>
  <c r="T149" i="4"/>
  <c r="R149" i="4"/>
  <c r="N149" i="4"/>
  <c r="M149" i="4"/>
  <c r="L149" i="4"/>
  <c r="Y148" i="4"/>
  <c r="R148" i="4"/>
  <c r="M148" i="4"/>
  <c r="L148" i="4"/>
  <c r="T147" i="4"/>
  <c r="R147" i="4"/>
  <c r="N147" i="4"/>
  <c r="M147" i="4"/>
  <c r="L147" i="4"/>
  <c r="Y146" i="4"/>
  <c r="R146" i="4"/>
  <c r="M146" i="4"/>
  <c r="L146" i="4"/>
  <c r="T145" i="4"/>
  <c r="R145" i="4"/>
  <c r="N145" i="4"/>
  <c r="M145" i="4"/>
  <c r="L145" i="4"/>
  <c r="Y144" i="4"/>
  <c r="R144" i="4"/>
  <c r="M144" i="4"/>
  <c r="L144" i="4"/>
  <c r="T143" i="4"/>
  <c r="R143" i="4"/>
  <c r="N143" i="4"/>
  <c r="M143" i="4"/>
  <c r="L143" i="4"/>
  <c r="Y142" i="4"/>
  <c r="R142" i="4"/>
  <c r="M142" i="4"/>
  <c r="L142" i="4"/>
  <c r="Y141" i="4"/>
  <c r="R141" i="4"/>
  <c r="M141" i="4"/>
  <c r="L141" i="4"/>
  <c r="T140" i="4"/>
  <c r="R140" i="4"/>
  <c r="N140" i="4"/>
  <c r="M140" i="4"/>
  <c r="L140" i="4"/>
  <c r="Y139" i="4"/>
  <c r="R139" i="4"/>
  <c r="M139" i="4"/>
  <c r="L139" i="4"/>
  <c r="T138" i="4"/>
  <c r="R138" i="4"/>
  <c r="N138" i="4"/>
  <c r="M138" i="4"/>
  <c r="L138" i="4"/>
  <c r="T137" i="4"/>
  <c r="R137" i="4"/>
  <c r="N137" i="4"/>
  <c r="M137" i="4"/>
  <c r="L137" i="4"/>
  <c r="T136" i="4"/>
  <c r="R136" i="4"/>
  <c r="N136" i="4"/>
  <c r="M136" i="4"/>
  <c r="L136" i="4"/>
  <c r="T135" i="4"/>
  <c r="R135" i="4"/>
  <c r="M135" i="4"/>
  <c r="L135" i="4"/>
  <c r="Y134" i="4"/>
  <c r="R134" i="4"/>
  <c r="M134" i="4"/>
  <c r="L134" i="4"/>
  <c r="T133" i="4"/>
  <c r="R133" i="4"/>
  <c r="N133" i="4"/>
  <c r="M133" i="4"/>
  <c r="L133" i="4"/>
  <c r="T132" i="4"/>
  <c r="R132" i="4"/>
  <c r="N132" i="4"/>
  <c r="M132" i="4"/>
  <c r="L132" i="4"/>
  <c r="T131" i="4"/>
  <c r="R131" i="4"/>
  <c r="N131" i="4"/>
  <c r="M131" i="4"/>
  <c r="L131" i="4"/>
  <c r="Y130" i="4"/>
  <c r="R130" i="4"/>
  <c r="M130" i="4"/>
  <c r="L130" i="4"/>
  <c r="T129" i="4"/>
  <c r="R129" i="4"/>
  <c r="N129" i="4"/>
  <c r="M129" i="4"/>
  <c r="L129" i="4"/>
  <c r="T128" i="4"/>
  <c r="R128" i="4"/>
  <c r="N128" i="4"/>
  <c r="M128" i="4"/>
  <c r="L128" i="4"/>
  <c r="T127" i="4"/>
  <c r="R127" i="4"/>
  <c r="N127" i="4"/>
  <c r="M127" i="4"/>
  <c r="L127" i="4"/>
  <c r="Y126" i="4"/>
  <c r="X126" i="4"/>
  <c r="T126" i="4"/>
  <c r="R126" i="4"/>
  <c r="M126" i="4"/>
  <c r="L126" i="4"/>
  <c r="T125" i="4"/>
  <c r="R125" i="4"/>
  <c r="N125" i="4"/>
  <c r="M125" i="4"/>
  <c r="L125" i="4"/>
  <c r="T124" i="4"/>
  <c r="R124" i="4"/>
  <c r="N124" i="4"/>
  <c r="M124" i="4"/>
  <c r="L124" i="4"/>
  <c r="T123" i="4"/>
  <c r="R123" i="4"/>
  <c r="N123" i="4"/>
  <c r="M123" i="4"/>
  <c r="L123" i="4"/>
  <c r="T122" i="4"/>
  <c r="R122" i="4"/>
  <c r="N122" i="4"/>
  <c r="M122" i="4"/>
  <c r="L122" i="4"/>
  <c r="T121" i="4"/>
  <c r="R121" i="4"/>
  <c r="M121" i="4"/>
  <c r="L121" i="4"/>
  <c r="T120" i="4"/>
  <c r="R120" i="4"/>
  <c r="M120" i="4"/>
  <c r="L120" i="4"/>
  <c r="T119" i="4"/>
  <c r="R119" i="4"/>
  <c r="M119" i="4"/>
  <c r="L119" i="4"/>
  <c r="T118" i="4"/>
  <c r="R118" i="4"/>
  <c r="N118" i="4"/>
  <c r="M118" i="4"/>
  <c r="L118" i="4"/>
  <c r="Y117" i="4"/>
  <c r="R117" i="4"/>
  <c r="M117" i="4"/>
  <c r="L117" i="4"/>
  <c r="Y116" i="4"/>
  <c r="R116" i="4"/>
  <c r="M116" i="4"/>
  <c r="L116" i="4"/>
  <c r="T115" i="4"/>
  <c r="R115" i="4"/>
  <c r="N115" i="4"/>
  <c r="M115" i="4"/>
  <c r="L115" i="4"/>
  <c r="Y114" i="4"/>
  <c r="R114" i="4"/>
  <c r="M114" i="4"/>
  <c r="L114" i="4"/>
  <c r="Y113" i="4"/>
  <c r="R113" i="4"/>
  <c r="M113" i="4"/>
  <c r="L113" i="4"/>
  <c r="Y112" i="4"/>
  <c r="R112" i="4"/>
  <c r="M112" i="4"/>
  <c r="L112" i="4"/>
  <c r="T111" i="4"/>
  <c r="R111" i="4"/>
  <c r="N111" i="4"/>
  <c r="M111" i="4"/>
  <c r="L111" i="4"/>
  <c r="T110" i="4"/>
  <c r="R110" i="4"/>
  <c r="N110" i="4"/>
  <c r="M110" i="4"/>
  <c r="L110" i="4"/>
  <c r="T109" i="4"/>
  <c r="R109" i="4"/>
  <c r="N109" i="4"/>
  <c r="M109" i="4"/>
  <c r="L109" i="4"/>
  <c r="Y108" i="4"/>
  <c r="R108" i="4"/>
  <c r="M108" i="4"/>
  <c r="L108" i="4"/>
  <c r="T107" i="4"/>
  <c r="R107" i="4"/>
  <c r="N107" i="4"/>
  <c r="M107" i="4"/>
  <c r="L107" i="4"/>
  <c r="T106" i="4"/>
  <c r="R106" i="4"/>
  <c r="N106" i="4"/>
  <c r="M106" i="4"/>
  <c r="L106" i="4"/>
  <c r="T105" i="4"/>
  <c r="R105" i="4"/>
  <c r="N105" i="4"/>
  <c r="M105" i="4"/>
  <c r="L105" i="4"/>
  <c r="T104" i="4"/>
  <c r="R104" i="4"/>
  <c r="M104" i="4"/>
  <c r="L104" i="4"/>
  <c r="T103" i="4"/>
  <c r="R103" i="4"/>
  <c r="M103" i="4"/>
  <c r="L103" i="4"/>
  <c r="T102" i="4"/>
  <c r="R102" i="4"/>
  <c r="N102" i="4"/>
  <c r="M102" i="4"/>
  <c r="L102" i="4"/>
  <c r="Y101" i="4"/>
  <c r="R101" i="4"/>
  <c r="M101" i="4"/>
  <c r="L101" i="4"/>
  <c r="T100" i="4"/>
  <c r="R100" i="4"/>
  <c r="N100" i="4"/>
  <c r="M100" i="4"/>
  <c r="L100" i="4"/>
  <c r="T99" i="4"/>
  <c r="R99" i="4"/>
  <c r="N99" i="4"/>
  <c r="M99" i="4"/>
  <c r="L99" i="4"/>
  <c r="T98" i="4"/>
  <c r="R98" i="4"/>
  <c r="N98" i="4"/>
  <c r="M98" i="4"/>
  <c r="L98" i="4"/>
  <c r="T97" i="4"/>
  <c r="R97" i="4"/>
  <c r="N97" i="4"/>
  <c r="M97" i="4"/>
  <c r="L97" i="4"/>
  <c r="T96" i="4"/>
  <c r="R96" i="4"/>
  <c r="N96" i="4"/>
  <c r="M96" i="4"/>
  <c r="L96" i="4"/>
  <c r="T95" i="4"/>
  <c r="R95" i="4"/>
  <c r="N95" i="4"/>
  <c r="M95" i="4"/>
  <c r="L95" i="4"/>
  <c r="Y94" i="4"/>
  <c r="R94" i="4"/>
  <c r="M94" i="4"/>
  <c r="L94" i="4"/>
  <c r="T93" i="4"/>
  <c r="R93" i="4"/>
  <c r="N93" i="4"/>
  <c r="M93" i="4"/>
  <c r="L93" i="4"/>
  <c r="Y92" i="4"/>
  <c r="R92" i="4"/>
  <c r="M92" i="4"/>
  <c r="L92" i="4"/>
  <c r="T91" i="4"/>
  <c r="R91" i="4"/>
  <c r="N91" i="4"/>
  <c r="M91" i="4"/>
  <c r="L91" i="4"/>
  <c r="T90" i="4"/>
  <c r="R90" i="4"/>
  <c r="M90" i="4"/>
  <c r="L90" i="4"/>
  <c r="T89" i="4"/>
  <c r="R89" i="4"/>
  <c r="N89" i="4"/>
  <c r="M89" i="4"/>
  <c r="L89" i="4"/>
  <c r="Y88" i="4"/>
  <c r="R88" i="4"/>
  <c r="M88" i="4"/>
  <c r="L88" i="4"/>
  <c r="T87" i="4"/>
  <c r="R87" i="4"/>
  <c r="N87" i="4"/>
  <c r="M87" i="4"/>
  <c r="L87" i="4"/>
  <c r="T86" i="4"/>
  <c r="R86" i="4"/>
  <c r="N86" i="4"/>
  <c r="M86" i="4"/>
  <c r="L86" i="4"/>
  <c r="T85" i="4"/>
  <c r="R85" i="4"/>
  <c r="N85" i="4"/>
  <c r="M85" i="4"/>
  <c r="L85" i="4"/>
  <c r="Y84" i="4"/>
  <c r="R84" i="4"/>
  <c r="M84" i="4"/>
  <c r="L84" i="4"/>
  <c r="T83" i="4"/>
  <c r="R83" i="4"/>
  <c r="N83" i="4"/>
  <c r="M83" i="4"/>
  <c r="L83" i="4"/>
  <c r="T82" i="4"/>
  <c r="R82" i="4"/>
  <c r="N82" i="4"/>
  <c r="M82" i="4"/>
  <c r="L82" i="4"/>
  <c r="Y81" i="4"/>
  <c r="R81" i="4"/>
  <c r="M81" i="4"/>
  <c r="Y80" i="4"/>
  <c r="R80" i="4"/>
  <c r="M80" i="4"/>
  <c r="L80" i="4"/>
  <c r="Y79" i="4"/>
  <c r="R79" i="4"/>
  <c r="M79" i="4"/>
  <c r="L79" i="4"/>
  <c r="T78" i="4"/>
  <c r="R78" i="4"/>
  <c r="M78" i="4"/>
  <c r="L78" i="4"/>
  <c r="T77" i="4"/>
  <c r="R77" i="4"/>
  <c r="N77" i="4"/>
  <c r="M77" i="4"/>
  <c r="L77" i="4"/>
  <c r="Y76" i="4"/>
  <c r="R76" i="4"/>
  <c r="M76" i="4"/>
  <c r="L76" i="4"/>
  <c r="Y75" i="4"/>
  <c r="R75" i="4"/>
  <c r="M75" i="4"/>
  <c r="L75" i="4"/>
  <c r="T74" i="4"/>
  <c r="R74" i="4"/>
  <c r="N74" i="4"/>
  <c r="M74" i="4"/>
  <c r="L74" i="4"/>
  <c r="T73" i="4"/>
  <c r="R73" i="4"/>
  <c r="N73" i="4"/>
  <c r="M73" i="4"/>
  <c r="L73" i="4"/>
  <c r="T72" i="4"/>
  <c r="R72" i="4"/>
  <c r="N72" i="4"/>
  <c r="M72" i="4"/>
  <c r="L72" i="4"/>
  <c r="T71" i="4"/>
  <c r="R71" i="4"/>
  <c r="N71" i="4"/>
  <c r="M71" i="4"/>
  <c r="L71" i="4"/>
  <c r="T70" i="4"/>
  <c r="R70" i="4"/>
  <c r="N70" i="4"/>
  <c r="M70" i="4"/>
  <c r="L70" i="4"/>
  <c r="T69" i="4"/>
  <c r="R69" i="4"/>
  <c r="N69" i="4"/>
  <c r="M69" i="4"/>
  <c r="L69" i="4"/>
  <c r="Y68" i="4"/>
  <c r="R68" i="4"/>
  <c r="M68" i="4"/>
  <c r="L68" i="4"/>
  <c r="Y67" i="4"/>
  <c r="R67" i="4"/>
  <c r="M67" i="4"/>
  <c r="L67" i="4"/>
  <c r="T66" i="4"/>
  <c r="R66" i="4"/>
  <c r="N66" i="4"/>
  <c r="M66" i="4"/>
  <c r="L66" i="4"/>
  <c r="T65" i="4"/>
  <c r="R65" i="4"/>
  <c r="N65" i="4"/>
  <c r="M65" i="4"/>
  <c r="L65" i="4"/>
  <c r="T64" i="4"/>
  <c r="R64" i="4"/>
  <c r="N64" i="4"/>
  <c r="M64" i="4"/>
  <c r="L64" i="4"/>
  <c r="T63" i="4"/>
  <c r="R63" i="4"/>
  <c r="N63" i="4"/>
  <c r="M63" i="4"/>
  <c r="L63" i="4"/>
  <c r="T62" i="4"/>
  <c r="R62" i="4"/>
  <c r="N62" i="4"/>
  <c r="M62" i="4"/>
  <c r="L62" i="4"/>
  <c r="T61" i="4"/>
  <c r="R61" i="4"/>
  <c r="N61" i="4"/>
  <c r="M61" i="4"/>
  <c r="L61" i="4"/>
  <c r="T60" i="4"/>
  <c r="R60" i="4"/>
  <c r="N60" i="4"/>
  <c r="M60" i="4"/>
  <c r="L60" i="4"/>
  <c r="T59" i="4"/>
  <c r="R59" i="4"/>
  <c r="N59" i="4"/>
  <c r="M59" i="4"/>
  <c r="L59" i="4"/>
  <c r="T58" i="4"/>
  <c r="R58" i="4"/>
  <c r="N58" i="4"/>
  <c r="M58" i="4"/>
  <c r="L58" i="4"/>
  <c r="T57" i="4"/>
  <c r="R57" i="4"/>
  <c r="N57" i="4"/>
  <c r="M57" i="4"/>
  <c r="L57" i="4"/>
  <c r="Y56" i="4"/>
  <c r="R56" i="4"/>
  <c r="M56" i="4"/>
  <c r="L56" i="4"/>
  <c r="T55" i="4"/>
  <c r="R55" i="4"/>
  <c r="N55" i="4"/>
  <c r="M55" i="4"/>
  <c r="L55" i="4"/>
  <c r="Y54" i="4"/>
  <c r="X54" i="4"/>
  <c r="T54" i="4"/>
  <c r="R54" i="4"/>
  <c r="M54" i="4"/>
  <c r="L54" i="4"/>
  <c r="T53" i="4"/>
  <c r="R53" i="4"/>
  <c r="N53" i="4"/>
  <c r="M53" i="4"/>
  <c r="L53" i="4"/>
  <c r="Y52" i="4"/>
  <c r="R52" i="4"/>
  <c r="M52" i="4"/>
  <c r="L52" i="4"/>
  <c r="Y51" i="4"/>
  <c r="R51" i="4"/>
  <c r="M51" i="4"/>
  <c r="L51" i="4"/>
  <c r="T50" i="4"/>
  <c r="R50" i="4"/>
  <c r="N50" i="4"/>
  <c r="M50" i="4"/>
  <c r="L50" i="4"/>
  <c r="T49" i="4"/>
  <c r="R49" i="4"/>
  <c r="N49" i="4"/>
  <c r="M49" i="4"/>
  <c r="L49" i="4"/>
  <c r="Y48" i="4"/>
  <c r="R48" i="4"/>
  <c r="M48" i="4"/>
  <c r="L48" i="4"/>
  <c r="T47" i="4"/>
  <c r="R47" i="4"/>
  <c r="N47" i="4"/>
  <c r="M47" i="4"/>
  <c r="L47" i="4"/>
  <c r="Y46" i="4"/>
  <c r="R46" i="4"/>
  <c r="M46" i="4"/>
  <c r="L46" i="4"/>
  <c r="T45" i="4"/>
  <c r="R45" i="4"/>
  <c r="N45" i="4"/>
  <c r="M45" i="4"/>
  <c r="L45" i="4"/>
  <c r="T44" i="4"/>
  <c r="R44" i="4"/>
  <c r="N44" i="4"/>
  <c r="M44" i="4"/>
  <c r="L44" i="4"/>
  <c r="T43" i="4"/>
  <c r="R43" i="4"/>
  <c r="N43" i="4"/>
  <c r="M43" i="4"/>
  <c r="L43" i="4"/>
  <c r="Y42" i="4"/>
  <c r="R42" i="4"/>
  <c r="M42" i="4"/>
  <c r="L42" i="4"/>
  <c r="T41" i="4"/>
  <c r="R41" i="4"/>
  <c r="N41" i="4"/>
  <c r="M41" i="4"/>
  <c r="L41" i="4"/>
  <c r="T40" i="4"/>
  <c r="R40" i="4"/>
  <c r="N40" i="4"/>
  <c r="M40" i="4"/>
  <c r="L40" i="4"/>
  <c r="T39" i="4"/>
  <c r="R39" i="4"/>
  <c r="N39" i="4"/>
  <c r="M39" i="4"/>
  <c r="L39" i="4"/>
  <c r="Y38" i="4"/>
  <c r="R38" i="4"/>
  <c r="M38" i="4"/>
  <c r="L38" i="4"/>
  <c r="T37" i="4"/>
  <c r="R37" i="4"/>
  <c r="N37" i="4"/>
  <c r="M37" i="4"/>
  <c r="L37" i="4"/>
  <c r="T36" i="4"/>
  <c r="R36" i="4"/>
  <c r="N36" i="4"/>
  <c r="M36" i="4"/>
  <c r="L36" i="4"/>
  <c r="Y35" i="4"/>
  <c r="R35" i="4"/>
  <c r="M35" i="4"/>
  <c r="L35" i="4"/>
  <c r="T34" i="4"/>
  <c r="R34" i="4"/>
  <c r="N34" i="4"/>
  <c r="M34" i="4"/>
  <c r="L34" i="4"/>
  <c r="T33" i="4"/>
  <c r="R33" i="4"/>
  <c r="N33" i="4"/>
  <c r="M33" i="4"/>
  <c r="L33" i="4"/>
  <c r="Y32" i="4"/>
  <c r="R32" i="4"/>
  <c r="M32" i="4"/>
  <c r="L32" i="4"/>
  <c r="T31" i="4"/>
  <c r="R31" i="4"/>
  <c r="N31" i="4"/>
  <c r="M31" i="4"/>
  <c r="L31" i="4"/>
  <c r="T30" i="4"/>
  <c r="R30" i="4"/>
  <c r="N30" i="4"/>
  <c r="M30" i="4"/>
  <c r="L30" i="4"/>
  <c r="Y29" i="4"/>
  <c r="R29" i="4"/>
  <c r="M29" i="4"/>
  <c r="L29" i="4"/>
  <c r="T28" i="4"/>
  <c r="R28" i="4"/>
  <c r="N28" i="4"/>
  <c r="M28" i="4"/>
  <c r="L28" i="4"/>
  <c r="T27" i="4"/>
  <c r="R27" i="4"/>
  <c r="N27" i="4"/>
  <c r="M27" i="4"/>
  <c r="L27" i="4"/>
  <c r="T26" i="4"/>
  <c r="R26" i="4"/>
  <c r="N26" i="4"/>
  <c r="M26" i="4"/>
  <c r="L26" i="4"/>
  <c r="Y25" i="4"/>
  <c r="R25" i="4"/>
  <c r="M25" i="4"/>
  <c r="L25" i="4"/>
  <c r="T24" i="4"/>
  <c r="R24" i="4"/>
  <c r="N24" i="4"/>
  <c r="M24" i="4"/>
  <c r="L24" i="4"/>
  <c r="T23" i="4"/>
  <c r="R23" i="4"/>
  <c r="N23" i="4"/>
  <c r="M23" i="4"/>
  <c r="L23" i="4"/>
  <c r="T22" i="4"/>
  <c r="R22" i="4"/>
  <c r="N22" i="4"/>
  <c r="M22" i="4"/>
  <c r="L22" i="4"/>
  <c r="T21" i="4"/>
  <c r="R21" i="4"/>
  <c r="N21" i="4"/>
  <c r="M21" i="4"/>
  <c r="L21" i="4"/>
  <c r="T20" i="4"/>
  <c r="R20" i="4"/>
  <c r="N20" i="4"/>
  <c r="M20" i="4"/>
  <c r="L20" i="4"/>
  <c r="Y19" i="4"/>
  <c r="R19" i="4"/>
  <c r="M19" i="4"/>
  <c r="L19" i="4"/>
  <c r="T18" i="4"/>
  <c r="R18" i="4"/>
  <c r="N18" i="4"/>
  <c r="M18" i="4"/>
  <c r="L18" i="4"/>
  <c r="T17" i="4"/>
  <c r="R17" i="4"/>
  <c r="N17" i="4"/>
  <c r="M17" i="4"/>
  <c r="L17" i="4"/>
  <c r="T16" i="4"/>
  <c r="R16" i="4"/>
  <c r="N16" i="4"/>
  <c r="M16" i="4"/>
  <c r="L16" i="4"/>
  <c r="Y15" i="4"/>
  <c r="R15" i="4"/>
  <c r="M15" i="4"/>
  <c r="L15" i="4"/>
  <c r="T14" i="4"/>
  <c r="R14" i="4"/>
  <c r="N14" i="4"/>
  <c r="M14" i="4"/>
  <c r="L14" i="4"/>
  <c r="T13" i="4"/>
  <c r="R13" i="4"/>
  <c r="N13" i="4"/>
  <c r="M13" i="4"/>
  <c r="L13" i="4"/>
  <c r="T12" i="4"/>
  <c r="R12" i="4"/>
  <c r="N12" i="4"/>
  <c r="M12" i="4"/>
  <c r="L12" i="4"/>
  <c r="R11" i="4"/>
  <c r="M11" i="4"/>
  <c r="L11" i="4"/>
  <c r="T10" i="4"/>
  <c r="R10" i="4"/>
  <c r="N10" i="4"/>
  <c r="M10" i="4"/>
  <c r="L10" i="4"/>
  <c r="T9" i="4"/>
  <c r="R9" i="4"/>
  <c r="N9" i="4"/>
  <c r="M9" i="4"/>
  <c r="L9" i="4"/>
  <c r="Y8" i="4"/>
  <c r="R8" i="4"/>
  <c r="M8" i="4"/>
  <c r="L8" i="4"/>
  <c r="Y7" i="4"/>
  <c r="R7" i="4"/>
  <c r="M7" i="4"/>
  <c r="L7" i="4"/>
  <c r="T6" i="4"/>
  <c r="R6" i="4"/>
  <c r="N6" i="4"/>
  <c r="M6" i="4"/>
  <c r="L6" i="4"/>
  <c r="T5" i="4"/>
  <c r="R5" i="4"/>
  <c r="N5" i="4"/>
  <c r="M5" i="4"/>
  <c r="L5" i="4"/>
  <c r="Y4" i="4"/>
  <c r="R4" i="4"/>
  <c r="M4" i="4"/>
  <c r="L4" i="4"/>
  <c r="T3" i="4"/>
  <c r="R3" i="4"/>
  <c r="N3" i="4"/>
  <c r="M3" i="4"/>
  <c r="L3" i="4"/>
  <c r="T2" i="4"/>
  <c r="R2" i="4"/>
  <c r="N2" i="4"/>
  <c r="M2" i="4"/>
  <c r="L2" i="4"/>
  <c r="H3" i="1"/>
  <c r="F3" i="1"/>
  <c r="N7" i="3"/>
  <c r="N6" i="3"/>
  <c r="N9" i="3"/>
  <c r="N8" i="3"/>
  <c r="N5" i="3"/>
  <c r="N4" i="3"/>
  <c r="N3" i="3"/>
  <c r="N10" i="3"/>
  <c r="N2" i="3"/>
</calcChain>
</file>

<file path=xl/sharedStrings.xml><?xml version="1.0" encoding="utf-8"?>
<sst xmlns="http://schemas.openxmlformats.org/spreadsheetml/2006/main" count="76761" uniqueCount="22607">
  <si>
    <t>Neisseria gonorrhoeae 2012-2022</t>
  </si>
  <si>
    <t>Total de publicaciones de</t>
  </si>
  <si>
    <t>:</t>
  </si>
  <si>
    <t>Publicaciones por Año</t>
  </si>
  <si>
    <t>Categorías y Subcategorías</t>
  </si>
  <si>
    <t>Publicaciones por mes</t>
  </si>
  <si>
    <t>Categorias</t>
  </si>
  <si>
    <t>Subcategorias</t>
  </si>
  <si>
    <t>Estados</t>
  </si>
  <si>
    <t xml:space="preserve"> 1) Reporte de cepas resistentes</t>
  </si>
  <si>
    <t>2a) Productos naturales</t>
  </si>
  <si>
    <t>Revisar</t>
  </si>
  <si>
    <t xml:space="preserve">2) Nuevos tratamientos </t>
  </si>
  <si>
    <t>2b) Péptidos</t>
  </si>
  <si>
    <t>Listo</t>
  </si>
  <si>
    <t>3) Inmunizacióm</t>
  </si>
  <si>
    <t>2c) Droga de diseño</t>
  </si>
  <si>
    <t>Excluir</t>
  </si>
  <si>
    <t>4) otros</t>
  </si>
  <si>
    <t>2d) Anticuerpos</t>
  </si>
  <si>
    <t>Otros-A</t>
  </si>
  <si>
    <t>2e) Bacteriófagos</t>
  </si>
  <si>
    <t>Otros-B</t>
  </si>
  <si>
    <t>2f) Estrategias antivirulencia</t>
  </si>
  <si>
    <t>Otros-C</t>
  </si>
  <si>
    <t>2g) nueva combinación de ATB</t>
  </si>
  <si>
    <t>Otros-D</t>
  </si>
  <si>
    <t>Etiquetas de fila</t>
  </si>
  <si>
    <t>Cuenta de Title</t>
  </si>
  <si>
    <t>Categoria</t>
  </si>
  <si>
    <t>subcategoria</t>
  </si>
  <si>
    <t>PreAlerta</t>
  </si>
  <si>
    <t>PubYear</t>
  </si>
  <si>
    <t>PubMonth</t>
  </si>
  <si>
    <t>Total</t>
  </si>
  <si>
    <t xml:space="preserve"> 1) Interacción huésped-patógeno</t>
  </si>
  <si>
    <t>(en blanco)</t>
  </si>
  <si>
    <t>PostAlerta</t>
  </si>
  <si>
    <t>2017</t>
  </si>
  <si>
    <t>Jan</t>
  </si>
  <si>
    <t>Total  1) Interacción huésped-patógeno</t>
  </si>
  <si>
    <t>2) Reporte de cepas resistentes</t>
  </si>
  <si>
    <t>2012</t>
  </si>
  <si>
    <t>S/PalabrasClaves</t>
  </si>
  <si>
    <t>Excluido</t>
  </si>
  <si>
    <t>Feb</t>
  </si>
  <si>
    <t>3) Casos clínicos</t>
  </si>
  <si>
    <t>Total general</t>
  </si>
  <si>
    <t>2013</t>
  </si>
  <si>
    <t>Mar</t>
  </si>
  <si>
    <t>Total (en blanco)</t>
  </si>
  <si>
    <t xml:space="preserve">4) Nuevos tratamientos </t>
  </si>
  <si>
    <t>4a) Productos naturales</t>
  </si>
  <si>
    <t>2014</t>
  </si>
  <si>
    <t>Apr</t>
  </si>
  <si>
    <t>4b) Péptidos</t>
  </si>
  <si>
    <t>2015</t>
  </si>
  <si>
    <t>May</t>
  </si>
  <si>
    <t>4c) Droga de diseño</t>
  </si>
  <si>
    <t>2016</t>
  </si>
  <si>
    <t>Jun</t>
  </si>
  <si>
    <t>4d) Anticuerpos</t>
  </si>
  <si>
    <t>Jul</t>
  </si>
  <si>
    <t>4e) Bacteriófagos</t>
  </si>
  <si>
    <t>2018</t>
  </si>
  <si>
    <t>Aug</t>
  </si>
  <si>
    <t>4f) Estrategias antivirulencia</t>
  </si>
  <si>
    <t>2019</t>
  </si>
  <si>
    <t>Sep</t>
  </si>
  <si>
    <t>2020</t>
  </si>
  <si>
    <t>Oct</t>
  </si>
  <si>
    <t>2021</t>
  </si>
  <si>
    <t>Nov</t>
  </si>
  <si>
    <t>2022</t>
  </si>
  <si>
    <t>Dec</t>
  </si>
  <si>
    <t>2023</t>
  </si>
  <si>
    <t>Live</t>
  </si>
  <si>
    <t>Total 2017</t>
  </si>
  <si>
    <t>LiverTox</t>
  </si>
  <si>
    <t>Total Live</t>
  </si>
  <si>
    <t>PMID</t>
  </si>
  <si>
    <t>Title</t>
  </si>
  <si>
    <t>Authors</t>
  </si>
  <si>
    <t>Citation</t>
  </si>
  <si>
    <t>First Author</t>
  </si>
  <si>
    <t>Journal/Book</t>
  </si>
  <si>
    <t>Publication Year</t>
  </si>
  <si>
    <t>Create Date</t>
  </si>
  <si>
    <t>PMCID</t>
  </si>
  <si>
    <t>NIHMS ID</t>
  </si>
  <si>
    <t>DOI</t>
  </si>
  <si>
    <t>Alerta</t>
  </si>
  <si>
    <t>KeyWords</t>
  </si>
  <si>
    <t>fecha de publicación</t>
  </si>
  <si>
    <t>Estado</t>
  </si>
  <si>
    <t>Abstract</t>
  </si>
  <si>
    <t>1) Antimicrobial Resistance stain</t>
  </si>
  <si>
    <t>2) New treatment</t>
  </si>
  <si>
    <t>3) Immunization</t>
  </si>
  <si>
    <t>Human_summary</t>
  </si>
  <si>
    <t>Neisseria gonorrhoeae host adaptation and pathogenesis</t>
  </si>
  <si>
    <t>Quillin SJ; Seifert HS.</t>
  </si>
  <si>
    <t>Nat Rev Microbiol. 2018 Apr;16(4):226-240. doi: 10.1038/nrmicro.2017.169. Epub 2018 Feb 12.</t>
  </si>
  <si>
    <t>Quillin SJ</t>
  </si>
  <si>
    <t>Nat Rev Microbiol</t>
  </si>
  <si>
    <t>PMC6329377</t>
  </si>
  <si>
    <t>NIHMS1003492</t>
  </si>
  <si>
    <t>10.1038/nrmicro.2017.169</t>
  </si>
  <si>
    <t>2018 Apr</t>
  </si>
  <si>
    <t>[Neisseria gonorrhoeae]</t>
  </si>
  <si>
    <t>García-Mendiola R, Aguilera-Arreola MG, Contreras-Rodríguez A.</t>
  </si>
  <si>
    <t>Rev Chilena Infectol. 2017 Jun;34(3):263-264. doi: 10.4067/S0716-10182017000300010.</t>
  </si>
  <si>
    <t>García-Mendiola R</t>
  </si>
  <si>
    <t>Rev Chilena Infectol</t>
  </si>
  <si>
    <t>10.4067/S0716-10182017000300010</t>
  </si>
  <si>
    <t>2017 Jun</t>
  </si>
  <si>
    <t>Antimicrobial Resistance in Neisseria gonorrhoeae and Treatment of Gonorrhea</t>
  </si>
  <si>
    <t>Unemo M, Golparian D, Eyre DW.</t>
  </si>
  <si>
    <t>Methods Mol Biol. 2019;1997:37-58. doi: 10.1007/978-1-4939-9496-0_3.</t>
  </si>
  <si>
    <t>Unemo M</t>
  </si>
  <si>
    <t>Methods Mol Biol</t>
  </si>
  <si>
    <t>10.1007/978-1-4939-9496-0_3</t>
  </si>
  <si>
    <t>This review highlights the global threat of antimicrobial-resistant Neisseria gonorrhoeae.</t>
  </si>
  <si>
    <t>Yes</t>
  </si>
  <si>
    <t>No</t>
  </si>
  <si>
    <t>Multiresistant Neisseria gonorrhoeae: a new threat in second decade of the XXI century</t>
  </si>
  <si>
    <t>Młynarczyk-Bonikowska B, Majewska A, Malejczyk M, Młynarczyk G, Majewski S.</t>
  </si>
  <si>
    <t>Med Microbiol Immunol. 2020 Apr;209(2):95-108. doi: 10.1007/s00430-019-00651-4. Epub 2019 Dec 4.</t>
  </si>
  <si>
    <t>Młynarczyk-Bonikowska B</t>
  </si>
  <si>
    <t>Med Microbiol Immunol</t>
  </si>
  <si>
    <t>PMC7125254</t>
  </si>
  <si>
    <t>10.1007/s00430-019-00651-4</t>
  </si>
  <si>
    <t>2020 Apr</t>
  </si>
  <si>
    <t>Antimicrobial resistance in Neisseria gonorrhoeae: history, molecular mechanisms and epidemiological aspects of an emerging global threat</t>
  </si>
  <si>
    <t>Costa-Lourenço APRD, Barros Dos Santos KT, Moreira BM, Fracalanzza SEL, Bonelli RR.</t>
  </si>
  <si>
    <t>Braz J Microbiol. 2017 Oct-Dec;48(4):617-628. doi: 10.1016/j.bjm.2017.06.001. Epub 2017 Jul 12.</t>
  </si>
  <si>
    <t>Costa-Lourenço APRD</t>
  </si>
  <si>
    <t>Braz J Microbiol</t>
  </si>
  <si>
    <t>PMC5628311</t>
  </si>
  <si>
    <t>10.1016/j.bjm.2017.06.001</t>
  </si>
  <si>
    <t>2017 Oct-Dec</t>
  </si>
  <si>
    <t>Identification of Internationally Disseminated Ceftriaxone-Resistant Neisseria gonorrhoeae Strain FC428, China</t>
  </si>
  <si>
    <t>Chen SC, Han Y, Yuan LF, Zhu XY, Yin YP.</t>
  </si>
  <si>
    <t>Emerg Infect Dis. 2019 Jul;25(7):1427-1429. doi: 10.3201/eid2507.190172. Epub 2019 Jul 17.</t>
  </si>
  <si>
    <t>Chen SC</t>
  </si>
  <si>
    <t>Emerg Infect Dis</t>
  </si>
  <si>
    <t>PMC6590750</t>
  </si>
  <si>
    <t>10.3201/eid2507.190172</t>
  </si>
  <si>
    <t>2019 Jul</t>
  </si>
  <si>
    <t>In 2016, we identified a ceftriaxone-resistant Neisseria gonorrhoeae isolate in China. The strain genotype was identical to the resistant clone FC428 that originated in Japan. Enhanced international collaborative surveillance programs are crucial to track the transmission of the ceftriaxone-resistant clones.</t>
  </si>
  <si>
    <t>Detect a ceftriaxone-resistant Neisseria gonorrhoeae strain in China.</t>
  </si>
  <si>
    <t>Identification of multidrug-resistant Neisseria gonorrhoeae isolates with combined resistance to both ceftriaxone and azithromycin, China, 2017-2018</t>
  </si>
  <si>
    <t>Yuan Q, Li Y, Xiu L, Zhang C, Fu Y, Jiang C, Tang L, Peng J.</t>
  </si>
  <si>
    <t>Emerg Microbes Infect. 2019;8(1):1546-1549. doi: 10.1080/22221751.2019.1681242.</t>
  </si>
  <si>
    <t>Yuan Q</t>
  </si>
  <si>
    <t>Emerg Microbes Infect</t>
  </si>
  <si>
    <t>PMC6830194</t>
  </si>
  <si>
    <t>10.1080/22221751.2019.1681242</t>
  </si>
  <si>
    <t>The growing multidrug-resistant Neisseria gonorrhoeae is a serious global threat to gonococcal therapy. During 2017-2018, we identified a rare multidrug-resistant (ceftriaxone and azithromycin) strain (GC250) and four strains (GC185, GC195, GC196 and GC249) with both resistance to ceftriaxone and decreased susceptibility to azithromycin. All strains belonged to NG-STAR ST1143, including the mosaic penA-60.001, which is closely related to ceftriaxone resistance. The characterization of antimicrobial resistance (AMR) determinants and phylogenetic analysis showed these five strains were closely related to internationally spreading ceftriaxone-resistant N. gonorrhoeae FC428, but with higher azithromycin MIC. Findings here demonstrated that this clone not only initiated clonal expansion in China, but acquired azithromycin resistance.</t>
  </si>
  <si>
    <t>This study identified five multidrug-resistant Neisseria gonorrhoeae strains in China</t>
  </si>
  <si>
    <t>Drug-resistant Neisseria gonorrhoeae: latest developments</t>
  </si>
  <si>
    <t>Suay-García B, Pérez-Gracia MT.</t>
  </si>
  <si>
    <t>Eur J Clin Microbiol Infect Dis. 2017 Jul;36(7):1065-1071. doi: 10.1007/s10096-017-2931-x. Epub 2017 Feb 16.</t>
  </si>
  <si>
    <t>Suay-García B</t>
  </si>
  <si>
    <t>Eur J Clin Microbiol Infect Dis</t>
  </si>
  <si>
    <t>10.1007/s10096-017-2931-x</t>
  </si>
  <si>
    <t>2017 Jul</t>
  </si>
  <si>
    <t>The frontiers of addressing antibiotic resistance in Neisseria gonorrhoeae</t>
  </si>
  <si>
    <t>Rubin DHF, Ross JDC, Grad YH.</t>
  </si>
  <si>
    <t>Transl Res. 2020 Jun;220:122-137. doi: 10.1016/j.trsl.2020.02.002. Epub 2020 Feb 29.</t>
  </si>
  <si>
    <t>Rubin DHF</t>
  </si>
  <si>
    <t>Transl Res</t>
  </si>
  <si>
    <t>PMC7293957</t>
  </si>
  <si>
    <t>NIHMS1580697</t>
  </si>
  <si>
    <t>10.1016/j.trsl.2020.02.002</t>
  </si>
  <si>
    <t>2020 Jun</t>
  </si>
  <si>
    <t>The Next-Generation of Neisseria gonorrhoeae Antimicrobial Resistance Testing</t>
  </si>
  <si>
    <t>Potter RF, Ransom EM, Burnham CD.</t>
  </si>
  <si>
    <t>Clin Chem. 2021 Mar 31;67(4):573-575. doi: 10.1093/clinchem/hvab026.</t>
  </si>
  <si>
    <t>Potter RF</t>
  </si>
  <si>
    <t>Clin Chem</t>
  </si>
  <si>
    <t>10.1093/clinchem/hvab026</t>
  </si>
  <si>
    <t>EDITORIAL</t>
  </si>
  <si>
    <t>2021 Mar 31</t>
  </si>
  <si>
    <t>Mobile genetic elements in Neisseria gonorrhoeae: movement for change</t>
  </si>
  <si>
    <t>Cehovin A, Lewis SB.</t>
  </si>
  <si>
    <t>Pathog Dis. 2017 Aug 31;75(6). doi: 10.1093/femspd/ftx071.</t>
  </si>
  <si>
    <t>Cehovin A</t>
  </si>
  <si>
    <t>Pathog Dis</t>
  </si>
  <si>
    <t>10.1093/femspd/ftx071</t>
  </si>
  <si>
    <t>2017 Aug 31</t>
  </si>
  <si>
    <t>Establishing Novel Molecular Algorithms to Predict Decreased Susceptibility to Ceftriaxone in Neisseria gonorrhoeae Strains</t>
  </si>
  <si>
    <t>Lin EY, Adamson PC, Deng X, Klausner JD.</t>
  </si>
  <si>
    <t>J Infect Dis. 2021 Apr 8;223(7):1232-1240. doi: 10.1093/infdis/jiaa495.</t>
  </si>
  <si>
    <t>Lin EY</t>
  </si>
  <si>
    <t>J Infect Dis</t>
  </si>
  <si>
    <t>PMC8030720</t>
  </si>
  <si>
    <t>10.1093/infdis/jiaa495</t>
  </si>
  <si>
    <t>2021 Apr 8</t>
  </si>
  <si>
    <t>History and epidemiology of antibiotic susceptibilities of Neisseria gonorrhoeae</t>
  </si>
  <si>
    <t>Shigemura K, Fujisawa M.</t>
  </si>
  <si>
    <t>Curr Drug Targets. 2015;16(3):272-80. doi: 10.2174/1389450115666141120110724.</t>
  </si>
  <si>
    <t>Shigemura K</t>
  </si>
  <si>
    <t>Curr Drug Targets</t>
  </si>
  <si>
    <t>10.2174/1389450115666141120110724</t>
  </si>
  <si>
    <t>Large Increase in Azithromycin-Resistant Neisseria gonorrhoeae in Northern Spain</t>
  </si>
  <si>
    <t>Carballo R, Povoa MC, Abad R, Navarro C, Martin E, Alvarez M, Salgado A, Potel C.</t>
  </si>
  <si>
    <t>Microb Drug Resist. 2022 Jan;28(1):81-86. doi: 10.1089/mdr.2020.0594. Epub 2021 Aug 16.</t>
  </si>
  <si>
    <t>Carballo R</t>
  </si>
  <si>
    <t>Microb Drug Resist</t>
  </si>
  <si>
    <t>10.1089/mdr.2020.0594</t>
  </si>
  <si>
    <t>2022 Jan</t>
  </si>
  <si>
    <t xml:space="preserve"> The aim of this study was to characterize the evolution of gonorrhea in the general population by correlating epidemiological, genotypic, and antimicrobial resistance data of Neisseria gonorrhoeae isolates collected in northern Spain from 2014 to 2018. One hundred ninety-four strains underwent antimicrobial susceptibility testing and were genetically analyzed by N. gonorrhoeae multiantigen sequence typing. Increasing cases of gonococcal infections have been observed after 2015. Most occurred in male with urethritis. Sequence type (ST)-9972 and ST-1576, the predominant genotypes identified, have not been previously described as epidemic clones. Of great concern was the significant increase in azithromycin-resistant N. gonorrhoeae. More than 30% of these isolates were obtained from men who have sex with men (MSM). ST-12302 was the most prevalent clone among the azithromycin-resistant strains, and was also resistant to penicillin, ciprofloxacin, and tetracycline. This multidrug-resistant clone was exclusively isolated from MSM during 2018. The incidence rates of gonorrhea and azithromycin-resistant N. gonorrhoeae have significantly increased due to the emergence of new clones. ST-12302 has recently been recognized as an epidemic clone; therefore, its surveillance could be the key in controlling further dissemination of azithromycin resistance. These data highlight the need to perform local studies to update treatment guidelines and reinforce preventive measures against gonorrhea.</t>
  </si>
  <si>
    <t>This study characterized the epidemiological and antimicrobial resistance trends of Neisseria gonorrhoeae in northern Spain  The spread of ST-12302 and rising resistance rates stress the importance of local surveillance, updated treatment guidelines, and targeted prevention strategies.</t>
  </si>
  <si>
    <t>Neisseria gonorrhoeae resistance driven by antibiotic use</t>
  </si>
  <si>
    <t>Dong HV, Klausner JD.</t>
  </si>
  <si>
    <t>Nat Rev Urol. 2019 Sep;16(9):509-510. doi: 10.1038/s41585-019-0206-2.</t>
  </si>
  <si>
    <t>Dong HV</t>
  </si>
  <si>
    <t>Nat Rev Urol</t>
  </si>
  <si>
    <t>10.1038/s41585-019-0206-2</t>
  </si>
  <si>
    <t>2019 Sep</t>
  </si>
  <si>
    <t>Commensal Neisseria Kill Neisseria gonorrhoeae through a DNA-Dependent Mechanism</t>
  </si>
  <si>
    <t>Kim WJ, Higashi D, Goytia M, Rendón MA, Pilligua-Lucas M, Bronnimann M, McLean JA, Duncan J, Trees D, Jerse AE, So M.</t>
  </si>
  <si>
    <t>Cell Host Microbe. 2019 Aug 14;26(2):228-239.e8. doi: 10.1016/j.chom.2019.07.003. Epub 2019 Aug 1.</t>
  </si>
  <si>
    <t>Kim WJ</t>
  </si>
  <si>
    <t>Cell Host Microbe</t>
  </si>
  <si>
    <t>PMC6728082</t>
  </si>
  <si>
    <t>NIHMS1535495</t>
  </si>
  <si>
    <t>10.1016/j.chom.2019.07.003</t>
  </si>
  <si>
    <t>2019 Aug 14</t>
  </si>
  <si>
    <t>Genomic sequencing of Neisseria gonorrhoeae to respond to the urgent threat of antimicrobial-resistant gonorrhea</t>
  </si>
  <si>
    <t>Abrams AJ, Trees DL.</t>
  </si>
  <si>
    <t>Pathog Dis. 2017 Jun 1;75(4):10.1093/femspd/ftx041. doi: 10.1093/femspd/ftx041.</t>
  </si>
  <si>
    <t>Abrams AJ</t>
  </si>
  <si>
    <t>PMC6956991</t>
  </si>
  <si>
    <t>NIHMS1062768</t>
  </si>
  <si>
    <t>10.1093/femspd/ftx041</t>
  </si>
  <si>
    <t>2017 Jun 1</t>
  </si>
  <si>
    <t>Cephalosporin-Resistant Neisseria gonorrhoeae Clone, China</t>
  </si>
  <si>
    <t>Chen SC, Yin YP, Chen XS.</t>
  </si>
  <si>
    <t>Emerg Infect Dis. 2018 Apr;24(4):804-806. doi: 10.3201/eid2404.171817.</t>
  </si>
  <si>
    <t>PMC5875255</t>
  </si>
  <si>
    <t>10.3201/eid2404.171817</t>
  </si>
  <si>
    <t>Cephalosporin-resistant Neisseria gonorrhoeae is a major public health concern. N. gonorrhoeae of multiantigen sequence type G1407 and multilocus sequence type 1901 is an internationally spreading cephalosporin-resistant clone. We detected 4 cases of infection with this clone in China and analyzed resistance determinants by using N. gonorrhoeae sequence typing for antimicrobial resistance.</t>
  </si>
  <si>
    <t>This report describes 4 cases in China of Neisseria gonorrhoeae infection caused by the cephalosporin-resistant international clone G1407 (MLST ST1901).</t>
  </si>
  <si>
    <t>Neisseria gonorrhoeae clustering to reveal major European whole-genome-sequencing-based genogroups in association with antimicrobial resistance</t>
  </si>
  <si>
    <t>Pinto M, Borges V, Isidro J, Rodrigues JC, Vieira L, Borrego MJ, Gomes JP.</t>
  </si>
  <si>
    <t>Microb Genom. 2021 Feb;7(2):000481. doi: 10.1099/mgen.0.000481.</t>
  </si>
  <si>
    <t>Pinto M</t>
  </si>
  <si>
    <t>Microb Genom</t>
  </si>
  <si>
    <t>PMC8208699</t>
  </si>
  <si>
    <t>10.1099/mgen.0.000481</t>
  </si>
  <si>
    <t>2021 Feb</t>
  </si>
  <si>
    <t>Global resistance of Neisseria gonorrhoeae: when theory becomes reality</t>
  </si>
  <si>
    <t>Lewis DA.</t>
  </si>
  <si>
    <t>Curr Opin Infect Dis. 2014 Feb;27(1):62-7. doi: 10.1097/QCO.0000000000000025.</t>
  </si>
  <si>
    <t>Lewis DA</t>
  </si>
  <si>
    <t>Curr Opin Infect Dis</t>
  </si>
  <si>
    <t>10.1097/QCO.0000000000000025</t>
  </si>
  <si>
    <t>2014 Feb</t>
  </si>
  <si>
    <t>Genomic surveillance of Neisseria gonorrhoeae in the Philippines, 2013-2014</t>
  </si>
  <si>
    <t>Jamoralin MC Jr, Argimón S, Lagrada ML, Villamin AS, Masim ML, Gayeta JM, Boehme KD, Olorosa AM, Sia SB, Hufano CM, Cohen V, Hernandez LT, Jeffrey B, Abudahab K, Stelling J, Holden MTG, Aanensenb DM; e,*; Carlosa CC; Philippines Antimicrobial Resistance Surveillance Program.</t>
  </si>
  <si>
    <t>Western Pac Surveill Response J. 2021 Feb 26;12(1):17-25. doi: 10.5365/wpsar.2020.11.1.005. eCollection 2021 Jan-Mar.</t>
  </si>
  <si>
    <t>Jamoralin MC Jr</t>
  </si>
  <si>
    <t>Western Pac Surveill Response J</t>
  </si>
  <si>
    <t>PMC8143934</t>
  </si>
  <si>
    <t>10.5365/wpsar.2020.11.1.005</t>
  </si>
  <si>
    <t>2021 Feb 26</t>
  </si>
  <si>
    <t>Female Mouse Model of Neisseria gonorrhoeae Infection</t>
  </si>
  <si>
    <t>Raterman EL, Jerse AE.</t>
  </si>
  <si>
    <t>Methods Mol Biol. 2019;1997:413-429. doi: 10.1007/978-1-4939-9496-0_24.</t>
  </si>
  <si>
    <t>Raterman EL</t>
  </si>
  <si>
    <t>10.1007/978-1-4939-9496-0_24</t>
  </si>
  <si>
    <t>Challenges and Controversies Concerning Neisseria gonorrhoeae-Neutrophil Interactions in Pathogenesis</t>
  </si>
  <si>
    <t>Criss AK, Genco CA, Gray-Owen SD, Jerse AE, Seifert HS.</t>
  </si>
  <si>
    <t>mBio. 2021 Jun 29;12(3):e0072121. doi: 10.1128/mBio.00721-21. Epub 2021 Jun 1.</t>
  </si>
  <si>
    <t>Criss AK</t>
  </si>
  <si>
    <t>mBio</t>
  </si>
  <si>
    <t>PMC8262874</t>
  </si>
  <si>
    <t>10.1128/mBio.00721-21</t>
  </si>
  <si>
    <t>2021 Jun 29</t>
  </si>
  <si>
    <t>Antimicrobial susceptibility testing of Neisseria gonorrhoeae using a phenotypic-molecular assay and lyophilized antimicrobials</t>
  </si>
  <si>
    <t>Melendez JH, Chen FE, Wang TH.</t>
  </si>
  <si>
    <t>Diagn Microbiol Infect Dis. 2022 Feb;102(2):115590. doi: 10.1016/j.diagmicrobio.2021.115590. Epub 2021 Oct 29.</t>
  </si>
  <si>
    <t>Melendez JH</t>
  </si>
  <si>
    <t>Diagn Microbiol Infect Dis</t>
  </si>
  <si>
    <t>PMC9241851</t>
  </si>
  <si>
    <t>NIHMS1806938</t>
  </si>
  <si>
    <t>10.1016/j.diagmicrobio.2021.115590</t>
  </si>
  <si>
    <t>2022 Feb</t>
  </si>
  <si>
    <t>Gonorrhea is an urgent global public health threat as Neisseria gonorrhoeae (Ng) has progressively developed resistance to all antibiotics commonly used for treatment. Surveillance of antimicrobial susceptibility trends is critical to monitor the emergence and spread of antimicrobial resistance. The gold standard methods for antimicrobial susceptibility testing (AST) of Ng are laborious and time-consuming. We evaluated a phenotypic molecular approach, involving a short cultivation step and quantitative PCR, with lyophilized antimicrobials to characterize antimicrobial susceptibility in Ng. There was excellent concordance between AST performed with liquid and lyophilized ciprofloxacin, penicillin, and tetracycline using the pheno-molecular assay, following a 4-hour incubation step. The categorical agreement between the pheno-molecular assay and the gold standard AST results was 92.4% for characterization of antimicrobial susceptibility. Essential agreement between the 2 methods was 91.9%. Characterization of ceftriaxone susceptibility in Ng using the pheno-molecular assay required a 6-hour incubation step.</t>
  </si>
  <si>
    <t>This study assessed a rapid phenotypic molecular assay to test antimicrobial susceptibility in Neisseria gonorrhoeae, combining short incubation and qPCR with lyophilized antibiotics.</t>
  </si>
  <si>
    <t>Comprehensive Bioinformatic Assessments of the Variability of Neisseria gonorrhoeae Vaccine Candidates</t>
  </si>
  <si>
    <t>Baarda BI, Zielke RA, Holm AK, Sikora AE.</t>
  </si>
  <si>
    <t>mSphere. 2021 Feb 3;6(1):e00977-20. doi: 10.1128/mSphere.00977-20.</t>
  </si>
  <si>
    <t>Baarda BI</t>
  </si>
  <si>
    <t>mSphere</t>
  </si>
  <si>
    <t>PMC7860988</t>
  </si>
  <si>
    <t>10.1128/mSphere.00977-20</t>
  </si>
  <si>
    <t>2021 Feb 3</t>
  </si>
  <si>
    <t>Wild-Type Gyrase A Genotype of Neisseria gonorrhoeae Predicts In Vitro Susceptibility to Ciprofloxacin: A Systematic Review of the Literature and Meta-Analysis</t>
  </si>
  <si>
    <t>Allan-Blitz LT, Wang X, Klausner JD.</t>
  </si>
  <si>
    <t>Sex Transm Dis. 2017 May;44(5):261-265. doi: 10.1097/OLQ.0000000000000591.</t>
  </si>
  <si>
    <t>Allan-Blitz LT</t>
  </si>
  <si>
    <t>Sex Transm Dis</t>
  </si>
  <si>
    <t>PMC5407314</t>
  </si>
  <si>
    <t>NIHMS841754</t>
  </si>
  <si>
    <t>10.1097/OLQ.0000000000000591</t>
  </si>
  <si>
    <t>2017 May</t>
  </si>
  <si>
    <t>Antimicrobial Resistance Expressed by Neisseria gonorrhoeae: A Major Global Public Health Problem in the 21st Century</t>
  </si>
  <si>
    <t>Unemo M, Del Rio C, Shafer WM.</t>
  </si>
  <si>
    <t>Microbiol Spectr. 2016 Jun;4(3):10.1128/microbiolspec.EI10-0009-2015. doi: 10.1128/microbiolspec.EI10-0009-2015.</t>
  </si>
  <si>
    <t>Microbiol Spectr</t>
  </si>
  <si>
    <t>PMC4920088</t>
  </si>
  <si>
    <t>NIHMS752938</t>
  </si>
  <si>
    <t>10.1128/microbiolspec.EI10-0009-2015</t>
  </si>
  <si>
    <t>2016 Jun</t>
  </si>
  <si>
    <t>Reconsidering Presumptive Neisseria gonorrhoeae Treatment For Women With Cervicitis</t>
  </si>
  <si>
    <t>Nsuami MJ, Lillis RA, Martin DH.</t>
  </si>
  <si>
    <t>Sex Transm Dis. 2020 Jun;47(6):383-386. doi: 10.1097/OLQ.0000000000001156.</t>
  </si>
  <si>
    <t>Nsuami MJ</t>
  </si>
  <si>
    <t>10.1097/OLQ.0000000000001156</t>
  </si>
  <si>
    <t>change treatment</t>
  </si>
  <si>
    <t>-</t>
  </si>
  <si>
    <t>Not available</t>
  </si>
  <si>
    <t>Preparation of Lipooligosaccharide (LOS) from Neisseria gonorrhoeae</t>
  </si>
  <si>
    <t>Christodoulides M.</t>
  </si>
  <si>
    <t>Methods Mol Biol. 2019;1997:87-96. doi: 10.1007/978-1-4939-9496-0_6.</t>
  </si>
  <si>
    <t>Christodoulides M</t>
  </si>
  <si>
    <t>10.1007/978-1-4939-9496-0_6</t>
  </si>
  <si>
    <t>Genomic and Phenotypic Variability in Neisseria gonorrhoeae Antimicrobial Susceptibility, England</t>
  </si>
  <si>
    <t>Town K, Harris S, Sánchez-Busó L, Cole MJ, Pitt R, Fifer H, Mohammed H, Field N, Hughes G.</t>
  </si>
  <si>
    <t>Emerg Infect Dis. 2020 Mar;26(3):505-515. doi: 10.3201/eid2603.190732.</t>
  </si>
  <si>
    <t>Town K</t>
  </si>
  <si>
    <t>PMC7045833</t>
  </si>
  <si>
    <t>10.3201/eid2603.190732</t>
  </si>
  <si>
    <t>2020 Mar</t>
  </si>
  <si>
    <t>Cephalosporin-Resistant Neisseria gonorrhoeae Isolated in Portugal, 2019</t>
  </si>
  <si>
    <t>Pinto M, Matias R, Rodrigues JC, Duarte S, Vieira L, Gonçalves I, Gonçalves MJ, Ramos MH, Gomes JP, Borrego MJ.</t>
  </si>
  <si>
    <t>Sex Transm Dis. 2020 Nov;47(11):e54-e56. doi: 10.1097/OLQ.0000000000001218.</t>
  </si>
  <si>
    <t>10.1097/OLQ.0000000000001218</t>
  </si>
  <si>
    <t>2020 Nov</t>
  </si>
  <si>
    <t>We report a multidrug-resistant Neisseria gonorrhoeae exhibiting resistance to ceftriaxone and cefixime, isolated in Portugal in 2019. Whole-genome sequencing was performed for typing and identification of genetic determinants of antimicrobial resistance. Because of its antimicrobial susceptibility profile, awareness should be raised for the circulation of this strain.</t>
  </si>
  <si>
    <t xml:space="preserve">This study reports a multidrug-resistant Neisseria gonorrhoeae strain isolated in Portugal in 2019, resistant to ceftriaxone and cefixime. </t>
  </si>
  <si>
    <t>Ceftriaxone-Resistant Neisseria gonorrhoeae, Canada, 2017</t>
  </si>
  <si>
    <t>Lefebvre B, Martin I, Demczuk W, Deshaies L, Michaud S, Labbé AC, Beaudoin MC, Longtin J.</t>
  </si>
  <si>
    <t>Emerg Infect Dis. 2018 Feb;24(2):381-3. doi: 10.3201/eid2402.171756. Epub 2018 Feb 17.</t>
  </si>
  <si>
    <t>Lefebvre B</t>
  </si>
  <si>
    <t>PMC5782888</t>
  </si>
  <si>
    <t>10.3201/eid2402.171756</t>
  </si>
  <si>
    <t>2018 Feb</t>
  </si>
  <si>
    <t>Neisseria gonorrhoeae Multivalent Maxibody with a Broad Spectrum of Strain Specificity and Sensitivity for Gonorrhea Diagnosis</t>
  </si>
  <si>
    <t>Jeong J, Kim JS, Lee J, Seo YR, Yi EC, Kim KM.</t>
  </si>
  <si>
    <t>Biomolecules. 2021 Mar 23;11(3):484. doi: 10.3390/biom11030484.</t>
  </si>
  <si>
    <t>Jeong J</t>
  </si>
  <si>
    <t>Biomolecules</t>
  </si>
  <si>
    <t>PMC8004885</t>
  </si>
  <si>
    <t>10.3390/biom11030484</t>
  </si>
  <si>
    <t>2021 Mar 23</t>
  </si>
  <si>
    <t>Photoinactivation of Neisseria gonorrhoeae: A Paradigm-Changing Approach for Combating Antibiotic-Resistant Gonococcal Infection</t>
  </si>
  <si>
    <t>Wang Y, Ferrer-Espada R, Baglo Y, Goh XS, Held KD, Grad YH, Gu Y, Gelfand JA, Dai T.</t>
  </si>
  <si>
    <t>J Infect Dis. 2019 Jul 31;220(5):873-881. doi: 10.1093/infdis/jiz018.</t>
  </si>
  <si>
    <t>Wang Y</t>
  </si>
  <si>
    <t>PMC6667797</t>
  </si>
  <si>
    <t>10.1093/infdis/jiz018</t>
  </si>
  <si>
    <t>No farmacológico (UV)</t>
  </si>
  <si>
    <t>2019 Jul 31</t>
  </si>
  <si>
    <t>Antimicrobial resistance in Neisseria gonorrhoeae is a major issue of public health, and there is a critical need for the development of new antigonococcal strategies. In this study, we investigated the effectiveness of antimicrobial blue light (aBL; wavelength, 405 nm), an innovative nonpharmacological approach, for the inactivation of N. gonorrhoeae. Our findings indicated that aBL preferentially inactivated N. gonorrhoeae, including antibiotic-resistant strains, over human vaginal epithelial cells in vitro. Furthermore, no aBL-induced genotoxicity to the vaginal epithelial cells was observed at the radiant exposure used to inactivate N. gonorrhoeae. aBL also effectively inactivated N. gonorrhoeae that had attached to and invaded into the vaginal epithelial cells in their cocultures. No gonococcal resistance to aBL developed after 15 successive cycles of inactivation induced by subtherapeutic exposure to aBL. Endogenous aBL-activatable photosensitizing porphyrins in N. gonorrhoeae were identified and quantified using ultraperformance liquid chromatography, with coproporphyrin being the most abundant species in all N. gonorrhoeae strains studied. Singlet oxygen was involved in aBL inactivation of N. gonorrhoeae. Together, these findings show that aBL represents a potential potent treatment for antibiotic-resistant gonococcal infection.</t>
  </si>
  <si>
    <t>This study explored the efficacy of antimicrobial blue light (aBL, 405 nm) as a non-antibiotic treatment for Neisseria gonorrhoeae, including drug-resistant strains. aBL is a promising, resistance-proof therapeutic for gonorrhea, especially against antibiotic-resistant strains.</t>
  </si>
  <si>
    <t>Neisseria gonorrhoeae Crippled Its Peptidoglycan Fragment Permease To Facilitate Toxic Peptidoglycan Monomer Release</t>
  </si>
  <si>
    <t>Chan JM, Dillard JP.</t>
  </si>
  <si>
    <t>J Bacteriol. 2016 Oct 7;198(21):3029-3040. doi: 10.1128/JB.00437-16. Print 2016 Nov 1.</t>
  </si>
  <si>
    <t>Chan JM</t>
  </si>
  <si>
    <t>J Bacteriol</t>
  </si>
  <si>
    <t>PMC5055606</t>
  </si>
  <si>
    <t>10.1128/JB.00437-16</t>
  </si>
  <si>
    <t>2016 Oct 7</t>
  </si>
  <si>
    <t>Review of 2005 Public Health Laboratory Network Neisseria gonorrhoeae nucleic acid amplification tests guidelines</t>
  </si>
  <si>
    <t>Whiley DM, Lahra MM; National Neisseria Network.</t>
  </si>
  <si>
    <t>Commun Dis Intell Q Rep. 2015 Mar 31;39(1):E42-5.</t>
  </si>
  <si>
    <t>Whiley DM</t>
  </si>
  <si>
    <t>Commun Dis Intell Q Rep</t>
  </si>
  <si>
    <t>2015 Mar 31</t>
  </si>
  <si>
    <t>[Multiresistant Neisseria gonorrhoeae: back to the past?]</t>
  </si>
  <si>
    <t>Otero Guerra L, Vazquez F.</t>
  </si>
  <si>
    <t>Enferm Infecc Microbiol Clin. 2013 Nov;31(9):565-7. doi: 10.1016/j.eimc.2013.07.002. Epub 2013 Sep 26.</t>
  </si>
  <si>
    <t>Otero Guerra L</t>
  </si>
  <si>
    <t>Enferm Infecc Microbiol Clin</t>
  </si>
  <si>
    <t>10.1016/j.eimc.2013.07.002</t>
  </si>
  <si>
    <t>2013 Nov</t>
  </si>
  <si>
    <t>Editorial</t>
  </si>
  <si>
    <t>Disentangling the tangled web of Neisseria gonorrhoeae transmission: how important are oropharyngeal infections?</t>
  </si>
  <si>
    <t>Sex Transm Infect. 2019 Sep;95(6):395-396. doi: 10.1136/sextrans-2019-054030. Epub 2019 Jul 9.</t>
  </si>
  <si>
    <t>Sex Transm Infect</t>
  </si>
  <si>
    <t>10.1136/sextrans-2019-054030</t>
  </si>
  <si>
    <t>Neisseria gonorrhoeae survives within and modulates apoptosis and inflammatory cytokine production of human macrophages</t>
  </si>
  <si>
    <t>Château A, Seifert HS.</t>
  </si>
  <si>
    <t>Cell Microbiol. 2016 Apr;18(4):546-60. doi: 10.1111/cmi.12529. Epub 2015 Oct 26.</t>
  </si>
  <si>
    <t>Château A</t>
  </si>
  <si>
    <t>Cell Microbiol</t>
  </si>
  <si>
    <t>PMC5240846</t>
  </si>
  <si>
    <t>NIHMS841362</t>
  </si>
  <si>
    <t>10.1111/cmi.12529</t>
  </si>
  <si>
    <t>2016 Apr</t>
  </si>
  <si>
    <t>Culture-free genotyping of Neisseria gonorrhoeae from urogenital samples in a high-density urban area in the North of Italy</t>
  </si>
  <si>
    <t>Gaspari V, Morselli S, Foschi C, Marangoni A.</t>
  </si>
  <si>
    <t>J Eur Acad Dermatol Venereol. 2022 Apr;36(4):e295-e297. doi: 10.1111/jdv.17882. Epub 2021 Dec 28.</t>
  </si>
  <si>
    <t>Gaspari V</t>
  </si>
  <si>
    <t>J Eur Acad Dermatol Venereol</t>
  </si>
  <si>
    <t>10.1111/jdv.17882</t>
  </si>
  <si>
    <t>2022 Apr</t>
  </si>
  <si>
    <t>Tetracycline resistance of Neisseria gonorrhoeae in Russia, 2015-2017</t>
  </si>
  <si>
    <t>Shaskolskiy B, Dementieva E, Leinsoo A, Petrova N, Chestkov A, Kubanov A, Deryabin D, Gryadunov D.</t>
  </si>
  <si>
    <t>Infect Genet Evol. 2018 Sep;63:236-242. doi: 10.1016/j.meegid.2018.06.003. Epub 2018 Jun 5.</t>
  </si>
  <si>
    <t>Shaskolskiy B</t>
  </si>
  <si>
    <t>Infect Genet Evol</t>
  </si>
  <si>
    <t>10.1016/j.meegid.2018.06.003</t>
  </si>
  <si>
    <t>2018 Sep</t>
  </si>
  <si>
    <t>The objective of this study was to estimate the tetracycline resistance level in the modern population of Neisseria gonorrhoeae in the Russian Federation, where this drug was removed from the treatment regimen for gonococcal infections in 2003. A total of 401 isolates collected between 2015 and 2017 were analyzed for genetic markers (chromosomal porB, rpsJ and mtrR gene mutations and the plasmid-located tetM gene) involved in tetracycline resistance. Antibiotic susceptibility testing revealed that 19% of the strains were tetracycline resistant (MIC &gt; 1 mg/L) and that 10% of the strains had intermediate susceptibility (0.5 &lt; MIC ≤ 1 mg/L). Various combinations of mutations identified in the rpsJ (Val57Met/Leu), porB (Gly120Lys/Asp/Asn/Thr and Ala121/Asp/Asn/Gly), and mtrR (-35 del A) genes resulted in MIC increases of up to 1.47 mg/L (geometric mean value). The presence of the tetM gene was detected in 29 strains, including 18 tetM genes of the American type and 11 of the Dutch type. The tetM gene was associated with a strong increase in resistance (MIC &gt; 8 mg/L). One N. gonorrhoeae isolate was found to carry a defective tetM gene with an AG deletion at position 1239-1240, а new stop codon was introduced that caused a defect in TetM protein synthesis and decrease in the tetracycline resistance. Phylogenetic trees constructed using N. gonorrhoeae NG-MAST and tetM loci were compared. Complex relationship was observed between the N. gonorrhoeae sequence type and the tetM plasmid type. Partial recovery of N. gonorrhoeae tetracycline susceptibility was observed relative to the proportion of isolates with resistance detected ten years ago (75%). However, the current levels of tetracycline resistance still preclude the renewed use of these drugs for gonococcal infection therapy.</t>
  </si>
  <si>
    <t>This study assessed tetracycline resistance in Neisseria gonorrhoeae isolates in Russia after its removal from treatment protocols in 2003</t>
  </si>
  <si>
    <t>Worldwide susceptibility rates of Neisseria gonorrhoeae isolates to cefixime and cefpodoxime: a systematic review and meta-analysis</t>
  </si>
  <si>
    <t>Yu RX, Yin Y, Wang GQ, Chen SC, Zheng BJ, Dai XQ, Han Y, Li Q, Zhang GY, Chen X.</t>
  </si>
  <si>
    <t>PLoS One. 2014 Jan 31;9(1):e87849. doi: 10.1371/journal.pone.0087849. eCollection 2014.</t>
  </si>
  <si>
    <t>Yu RX</t>
  </si>
  <si>
    <t>PLoS One</t>
  </si>
  <si>
    <t>PMC3909252</t>
  </si>
  <si>
    <t>10.1371/journal.pone.0087849</t>
  </si>
  <si>
    <t>2014 Jan 31</t>
  </si>
  <si>
    <t>The Goldilocks Zone: Searching for a Phylogenetic Approach for the Recombinogenic Neisseria gonorrhoeae</t>
  </si>
  <si>
    <t>Kahler CM.</t>
  </si>
  <si>
    <t>J Infect Dis. 2020 Nov 9;222(11):1762-1763. doi: 10.1093/infdis/jiaa079.</t>
  </si>
  <si>
    <t>Kahler CM</t>
  </si>
  <si>
    <t>10.1093/infdis/jiaa079</t>
  </si>
  <si>
    <t>2020 Nov 9</t>
  </si>
  <si>
    <t>Discovery of a New Neisseria gonorrhoeae Type IV Pilus Assembly Factor, TfpC</t>
  </si>
  <si>
    <t>Hu LI, Yin S, Ozer EA, Sewell L, Rehman S, Garnett JA, Seifert HS.</t>
  </si>
  <si>
    <t>mBio. 2020 Oct 27;11(5):e02528-20. doi: 10.1128/mBio.02528-20.</t>
  </si>
  <si>
    <t>Hu LI</t>
  </si>
  <si>
    <t>PMC7593972</t>
  </si>
  <si>
    <t>10.1128/mBio.02528-20</t>
  </si>
  <si>
    <t>2020 Oct 27</t>
  </si>
  <si>
    <t>Identification of potential therapeutic targets in Neisseria gonorrhoeae by an in-silico approach</t>
  </si>
  <si>
    <t>Tanwer P, Kolora SRR, Babbar A, Saluja D, Chaudhry U.</t>
  </si>
  <si>
    <t>J Theor Biol. 2020 Apr 7;490:110172. doi: 10.1016/j.jtbi.2020.110172. Epub 2020 Jan 20.</t>
  </si>
  <si>
    <t>Tanwer P</t>
  </si>
  <si>
    <t>J Theor Biol</t>
  </si>
  <si>
    <t>10.1016/j.jtbi.2020.110172</t>
  </si>
  <si>
    <t>in silico</t>
  </si>
  <si>
    <t>2020 Apr 7</t>
  </si>
  <si>
    <t>Neisseria gonorrhoeae is a gram negative diplococcus bacterium and the causative agent of the sexually transmitted disease Gonorrhea. It has been recently given the status of "superbug" by World Health Organization because of the increasing antibiotic resistance and unavailability of a viable vaccine candidate. Over recent years, there have been increasing reports about the use of subtractive genomics to identify potential drug and vaccine targets. Our study utilizes codon biasing, a tool to identify the essential genes, in N. gonorrhoeae that could be utilized as novel therapeutic targets for drug or vaccine development. Through the screening of 2350 total genes, we present a list of 29 such drug candidate genes based on codon adaptation. Through the data-mining with BLAST2GO and InterProScan databases, we could predict the function of these 29 genes. These genes are involved in pivotal cellular functions like DNA replication, energy synthesis and metabolites production. This study also shortlists the essential genes of N. gonorrhoeae that could be used to target Neisseria. We identified a molecule/drug which can be used to target essential protein DapD (succinyltransferase).</t>
  </si>
  <si>
    <t xml:space="preserve">Essential genes identified via codon bias in N. gonorrhoeae suggest novel targets for drugs or vaccines, including DapD protein.
</t>
  </si>
  <si>
    <t>Genetic diversity of Neisseria gonorrhoeae multi-antigen sequence types in Russia and Europe</t>
  </si>
  <si>
    <t>Shaskolskiy B, Dementieva E, Kandinov I, Chestkov A, Kubanov A, Deryabin D, Gryadunov D.</t>
  </si>
  <si>
    <t>Int J Infect Dis. 2020 Apr;93:1-8. doi: 10.1016/j.ijid.2020.01.020. Epub 2020 Jan 21.</t>
  </si>
  <si>
    <t>Int J Infect Dis</t>
  </si>
  <si>
    <t>10.1016/j.ijid.2020.01.020</t>
  </si>
  <si>
    <t>The Neisseria gonorrhoeae Methionine Sulfoxide Reductase (MsrA/B) Is a Surface Exposed, Immunogenic, Vaccine Candidate</t>
  </si>
  <si>
    <t>Jen FE, Semchenko EA, Day CJ, Seib KL, Jennings MP.</t>
  </si>
  <si>
    <t>Front Immunol. 2019 Feb 6;10:137. doi: 10.3389/fimmu.2019.00137. eCollection 2019.</t>
  </si>
  <si>
    <t>Jen FE</t>
  </si>
  <si>
    <t>Front Immunol</t>
  </si>
  <si>
    <t>PMC6372556</t>
  </si>
  <si>
    <t>10.3389/fimmu.2019.00137</t>
  </si>
  <si>
    <t>2019 Feb 6</t>
  </si>
  <si>
    <t>Control of the sexually transmitted infection gonorrhea is a major public health challenge, due to the recent emergence of multidrug resistant strains of Neisseria gonorrhoeae, and there is an urgent need for novel therapies or a vaccine to prevent gonococcal disease. In this study, we evaluated the methionine sulfoxide reductase (MsrA/B) of N. gonorrhoeae as a potential vaccine candidate, in terms of its expression, sequence conservation, localization, immunogenicity, and the functional activity of antibodies raised to it. Gonococcal MsrA/B has previously been shown to reduce methionine sulfoxide [Met(O)] to methionine (Met) in oxidized proteins and protect against oxidative stress. Here we have shown that the gene encoding MsrA/B is present, highly conserved, and expressed in all N. gonorrhoeae strains investigated, and we determined that MsrA/B is surface is exposed on N. gonorrhoeae. Recombinant MsrA/B is immunogenic, and mice immunized with MsrA/B and either aluminum hydroxide gel adjuvant or Freund's adjuvant generated a humoral immune response, with predominantly IgG1 antibodies. Higher titers of IgG2a, IgG2b, and IgG3 were detected in mice immunized with MsrA/B-Freund's adjuvant compared to MsrA/B-aluminum hydroxide adjuvant, while IgM titers were similar for both adjuvants. Antibodies generated by MsrA/B-Freund's in mice mediated bacterial killing via both serum bactericidal activity and opsonophagocytic activity. Anti-MsrA/B was also able to functionally block the activity of MsrA/B by inhibiting binding to its substrate, Met(O). We propose that recombinant MsrA/B is a promising vaccine antigen for N. gonorrhoeae.</t>
  </si>
  <si>
    <t xml:space="preserve">MsrA/B protein is conserved, surface-exposed, immunogenic, and elicits bactericidal antibodies, supporting its use as a vaccine antigen.
</t>
  </si>
  <si>
    <t>High precision Neisseria gonorrhoeae variant and antimicrobial resistance calling from metagenomic Nanopore sequencing</t>
  </si>
  <si>
    <t>Sanderson ND, Swann J, Barker L, Kavanagh J, Hoosdally S, Crook D; GonFast Investigators Group; Street TL, Eyre DW.</t>
  </si>
  <si>
    <t>Genome Res. 2020 Sep;30(9):1354-1363. doi: 10.1101/gr.262865.120. Epub 2020 Sep 1.</t>
  </si>
  <si>
    <t>Sanderson ND</t>
  </si>
  <si>
    <t>Genome Res</t>
  </si>
  <si>
    <t>PMC7545138</t>
  </si>
  <si>
    <t>10.1101/gr.262865.120</t>
  </si>
  <si>
    <t>2020 Sep</t>
  </si>
  <si>
    <t>Point-of-care tests for the diagnosis of Neisseria gonorrhoeae infection: a systematic review of operational and performance characteristics</t>
  </si>
  <si>
    <t>Watchirs Smith LA, Hillman R, Ward J, Whiley DM, Causer L, Skov S, Donovan B, Kaldor J, Guy R.</t>
  </si>
  <si>
    <t>Sex Transm Infect. 2013 Jun;89(4):320-6. doi: 10.1136/sextrans-2012-050656. Epub 2012 Oct 23.</t>
  </si>
  <si>
    <t>Watchirs Smith LA</t>
  </si>
  <si>
    <t>10.1136/sextrans-2012-050656</t>
  </si>
  <si>
    <t>2013 Jun</t>
  </si>
  <si>
    <t>Azithromycin Susceptibility Among Neisseria gonorrhoeae Isolates and Seasonal Macrolide Use</t>
  </si>
  <si>
    <t>Olesen SW, Torrone EA, Papp JR, Kirkcaldy RD, Lipsitch M, Grad YH.</t>
  </si>
  <si>
    <t>J Infect Dis. 2019 Jan 29;219(4):619-623. doi: 10.1093/infdis/jiy551.</t>
  </si>
  <si>
    <t>Olesen SW</t>
  </si>
  <si>
    <t>PMC6350947</t>
  </si>
  <si>
    <t>10.1093/infdis/jiy551</t>
  </si>
  <si>
    <t>2019 Jan 29</t>
  </si>
  <si>
    <t>Rising azithromycin nonsusceptibility among Neisseria gonorrhoeae isolates threatens current treatment recommendations, but the cause of this rise is not well understood. We performed an ecological study of seasonal patterns in macrolide use and azithromycin resistance in N. gonorrhoeae, finding that population-wide macrolide use is associated with increased azithromycin nonsusceptibility. These results, indicative of bystander selection, have implications for antibiotic prescribing guidelines.</t>
  </si>
  <si>
    <t>Increased macrolide use correlates with azithromycin nonsusceptibility in N. gonorrhoeae</t>
  </si>
  <si>
    <t>Neisseria gonorrhoeae isolates with high-level resistance to azithromycin in Australia</t>
  </si>
  <si>
    <t>Stevens K, Zaia A, Tawil S, Bates J, Hicks V, Whiley D, Limnios A, Lahra MM, Howden BP.</t>
  </si>
  <si>
    <t>J Antimicrob Chemother. 2015 Apr;70(4):1267-8. doi: 10.1093/jac/dku490. Epub 2014 Dec 4.</t>
  </si>
  <si>
    <t>Stevens K</t>
  </si>
  <si>
    <t>J Antimicrob Chemother</t>
  </si>
  <si>
    <t>10.1093/jac/dku490</t>
  </si>
  <si>
    <t>2015 Apr</t>
  </si>
  <si>
    <t xml:space="preserve">Antimicrobial resistance in Neisseria gonorrhoeae is a major public health concern globally. Over time, gonococci have developed resistance to most antimicrobial agents used for first-line treatment and declining susceptibility to the extended-spectrum cephalosporins is emerging worldwide.1–3 Consequently, dual antimicrobial therapy consisting of ceftriaxone (250 or 500 mg by intramuscular injection) together with azithromycin (1 or 2 g orally) is now recommended as standard treatment for gonorrhoea in the USA, the UK and Europe and is now gradually being adopted in major clinics throughout Australia.4–7 Monotherapy with 2 g of azithromycin is an alternative treatment in patients who are allergic to cephalosporins.4 These treatment regimens are threatened by the emergence of azithromycin resistance in gonococci, particularly high-level azithromycin resistance. High-level azithromycin resistance in N. gonorrhoeae, defined by an azithromycin MIC &gt;256 mg/L, is associated with mutations in the peptidyltransferase loop in domain V of the 23S rRNA gene, principally A2059G, and a single base pair deletion (A) in the promoter region of the mtrR gene.8,9 Isolates of gonococci displaying high-level azithromycin resistance have been reported from the UK, Italy, Argentina, the USA and Sweden.10–14 Here, we provide the first report of gonococci in Australia with high-level azithromycin resistance.
</t>
  </si>
  <si>
    <t>High-level azithromycin-resistant N. gonorrhoeae with key 23S rRNA and mtrR mutations is now reported for the first time in Australia.</t>
  </si>
  <si>
    <t>The Brief Case: Disseminated Neisseria gonorrhoeae in an 18-Year-Old Female</t>
  </si>
  <si>
    <t>Burns JE, Graf EH.</t>
  </si>
  <si>
    <t>J Clin Microbiol. 2018 Mar 26;56(4):e00932-17. doi: 10.1128/JCM.00932-17. Print 2018 Apr.</t>
  </si>
  <si>
    <t>Burns JE</t>
  </si>
  <si>
    <t>J Clin Microbiol</t>
  </si>
  <si>
    <t>PMC5869837</t>
  </si>
  <si>
    <t>10.1128/JCM.00932-17</t>
  </si>
  <si>
    <t>2018 Mar 26</t>
  </si>
  <si>
    <t>The ironclad truth: how in vivo transcriptomics and in vitro mechanistic studies shape our understanding of Neisseria gonorrhoeae gene regulation during mucosal infection</t>
  </si>
  <si>
    <t>Moreau MR, Massari P, Genco CA.</t>
  </si>
  <si>
    <t>Pathog Dis. 2017 Jul 31;75(5):ftx057. doi: 10.1093/femspd/ftx057.</t>
  </si>
  <si>
    <t>Moreau MR</t>
  </si>
  <si>
    <t>PMC5808646</t>
  </si>
  <si>
    <t>10.1093/femspd/ftx057</t>
  </si>
  <si>
    <t>2017 Jul 31</t>
  </si>
  <si>
    <t>Molecular epidemiology of Neisseria gonorrhoeae clinical isolates in Reunion and Mayotte</t>
  </si>
  <si>
    <t>Jacquier H, Miltgen G, Hoarau D, Kumanski S, Rollot O, Bruniquet S, Ndeikoundam N, Li Pat-Yuen G, Belmonte O, Bercot B, Roquebert B.</t>
  </si>
  <si>
    <t>Sex Transm Infect. 2020 Nov;96(7):478-479. doi: 10.1136/sextrans-2019-054374. Epub 2020 May 4.</t>
  </si>
  <si>
    <t>Jacquier H</t>
  </si>
  <si>
    <t>10.1136/sextrans-2019-054374</t>
  </si>
  <si>
    <t>Fluoroquinolone resistance in Neisseria gonorrhoeae: fitness cost or benefit?</t>
  </si>
  <si>
    <t>Dillon JA, Parti RP.</t>
  </si>
  <si>
    <t>J Infect Dis. 2012 Jun 15;205(12):1775-7. doi: 10.1093/infdis/jis281. Epub 2012 Apr 5.</t>
  </si>
  <si>
    <t>Dillon JA</t>
  </si>
  <si>
    <t>10.1093/infdis/jis281</t>
  </si>
  <si>
    <t>2012 Jun 15</t>
  </si>
  <si>
    <t>The successful treatment of gonorrhea, presently the second most prevalent bacterial sexually transmitted infection worldwide, has historically taken full advantage of the introduction of successive new categories of antimicrobial agents to successfully eliminate the microorganism causing this disease, Neisseria gonorrhoeae. New antibiotics have replaced older ones for treatment because N. gonorrhoeae has progressively developed resistance to each class introduced; first to sulphonamides, then to penicillins, tetracyclines, and then quinolones and macrolides [1, 2]. While the last class of antimicrobial effective for the treatment of gonorrhea is the third-generation cephalosporins, more and more reports are emerging of in vitro decreased susceptibility and treatment failures to the oral cephalosporins, such as cefixime, coupled with recent reports of strains with high-level resistance to ceftriaxone [3–5]. The strains with high-level resistance to cephalosporins also exhibited resistance or reduced susceptibility to several other antibiotics. Thus, there is a great concern that gonorrhea has become an untreatable superbug in certain instances, and the search for effective alternative treatment strategies and therapies, possibly a combination of antibiotics, is urgent [5, 6].</t>
  </si>
  <si>
    <t xml:space="preserve">This review highlights the global threat of antimicrobial-resistant Neisseria gonorrhoeae.
</t>
  </si>
  <si>
    <t>Neisseria gonorrhoeae as a Rare Cause of Preseptal Cellulitis</t>
  </si>
  <si>
    <t>Adamson PC, Judson SD, Klausner JD, Kelesidis T.</t>
  </si>
  <si>
    <t>Sex Transm Dis. 2019 Dec;46(12):813-815. doi: 10.1097/OLQ.0000000000001055.</t>
  </si>
  <si>
    <t>Adamson PC</t>
  </si>
  <si>
    <t>PMC8077177</t>
  </si>
  <si>
    <t>NIHMS1691326</t>
  </si>
  <si>
    <t>10.1097/OLQ.0000000000001055</t>
  </si>
  <si>
    <t>2019 Dec</t>
  </si>
  <si>
    <t>72-Hour transport recovery of antimicrobial resistant Neisseria gonorrhoeae isolates using the InTray® GC method</t>
  </si>
  <si>
    <t>Paris KS, Font B, Mehta SR, Huerta I, Bristow CC.</t>
  </si>
  <si>
    <t>PLoS One. 2022 Jan 21;17(1):e0259668. doi: 10.1371/journal.pone.0259668. eCollection 2022.</t>
  </si>
  <si>
    <t>Paris KS</t>
  </si>
  <si>
    <t>PMC8782362</t>
  </si>
  <si>
    <t>10.1371/journal.pone.0259668</t>
  </si>
  <si>
    <t>2022 Jan 21</t>
  </si>
  <si>
    <t>Seminal Plasma Promotes Neisseria gonorrhoeae Aggregation and Biofilm Formation</t>
  </si>
  <si>
    <t>Anderson MT, Byerly L, Apicella MA, Seifert HS.</t>
  </si>
  <si>
    <t>J Bacteriol. 2016 Jul 28;198(16):2228-35. doi: 10.1128/JB.00165-16. Print 2016 Aug 15.</t>
  </si>
  <si>
    <t>Anderson MT</t>
  </si>
  <si>
    <t>PMC4966444</t>
  </si>
  <si>
    <t>10.1128/JB.00165-16</t>
  </si>
  <si>
    <t>2016 Jul 28</t>
  </si>
  <si>
    <t>Visible colorimetric growth indicators of Neisseria gonorrhoeae for low-cost diagnostic applications</t>
  </si>
  <si>
    <t>Oeschger TM, Erickson DC.</t>
  </si>
  <si>
    <t>PLoS One. 2021 Jun 17;16(6):e0252961. doi: 10.1371/journal.pone.0252961. eCollection 2021.</t>
  </si>
  <si>
    <t>Oeschger TM</t>
  </si>
  <si>
    <t>PMC8211239</t>
  </si>
  <si>
    <t>10.1371/journal.pone.0252961</t>
  </si>
  <si>
    <t>2021 Jun 17</t>
  </si>
  <si>
    <t>Antigenic Variation in Neisseria gonorrhoeae Occurs Independently of RecQ-Mediated Unwinding of the pilE G Quadruplex</t>
  </si>
  <si>
    <t>Voter AF, Callaghan MM, Tippana R, Myong S, Dillard JP, Keck JL.</t>
  </si>
  <si>
    <t>J Bacteriol. 2020 Jan 15;202(3):e00607-19. doi: 10.1128/JB.00607-19. Print 2020 Jan 15.</t>
  </si>
  <si>
    <t>Voter AF</t>
  </si>
  <si>
    <t>PMC6964745</t>
  </si>
  <si>
    <t>10.1128/JB.00607-19</t>
  </si>
  <si>
    <t>2020 Jan 15</t>
  </si>
  <si>
    <t>Computational identification of potential lead molecules targeting rho receptor of Neisseria gonorrhoeae</t>
  </si>
  <si>
    <t>Rajamanikandan S, Soundarya S, Paramasivam A, Prabhu D, Jeyakanthan J, Ramasamy V.</t>
  </si>
  <si>
    <t>J Biomol Struct Dyn. 2022 Sep;40(14):6415-6425. doi: 10.1080/07391102.2021.1885491. Epub 2021 Feb 16.</t>
  </si>
  <si>
    <t>Rajamanikandan S</t>
  </si>
  <si>
    <t>J Biomol Struct Dyn</t>
  </si>
  <si>
    <t>10.1080/07391102.2021.1885491</t>
  </si>
  <si>
    <t>2022 Sep</t>
  </si>
  <si>
    <t>A Loop-Mediated Isothermal Amplification Assay Targeting Neisseria gonorrhoeae penA-60.001</t>
  </si>
  <si>
    <t>Shimuta K, Nakayama SI, Takahashi H, Ohnishi M.</t>
  </si>
  <si>
    <t>Antimicrob Agents Chemother. 2019 Dec 20;64(1):e01663-19. doi: 10.1128/AAC.01663-19. Print 2019 Dec 20.</t>
  </si>
  <si>
    <t>Shimuta K</t>
  </si>
  <si>
    <t>Antimicrob Agents Chemother</t>
  </si>
  <si>
    <t>PMC7187580</t>
  </si>
  <si>
    <t>10.1128/AAC.01663-19</t>
  </si>
  <si>
    <t>2019 Dec 20</t>
  </si>
  <si>
    <t>Glycointeractome of Neisseria gonorrhoeae: Identification of Host Glycans Targeted by the Gonococcus To Facilitate Adherence to Cervical and Urethral Epithelial Cells</t>
  </si>
  <si>
    <t>Semchenko EA, Everest-Dass AV, Jen FE, Mubaiwa TD, Day CJ, Seib KL.</t>
  </si>
  <si>
    <t>mBio. 2019 Jul 9;10(4):e01339-19. doi: 10.1128/mBio.01339-19.</t>
  </si>
  <si>
    <t>Semchenko EA</t>
  </si>
  <si>
    <t>PMC6747729</t>
  </si>
  <si>
    <t>10.1128/mBio.01339-19</t>
  </si>
  <si>
    <t>2019 Jul 9</t>
  </si>
  <si>
    <t>Neisseria gonorrhoeae molecular typing for understanding sexual networks and antimicrobial resistance transmission: A systematic review</t>
  </si>
  <si>
    <t>Town K, Bolt H, Croxford S, Cole M, Harris S, Field N, Hughes G.</t>
  </si>
  <si>
    <t>J Infect. 2018 Jun;76(6):507-514. doi: 10.1016/j.jinf.2018.02.011. Epub 2018 Apr 24.</t>
  </si>
  <si>
    <t>J Infect</t>
  </si>
  <si>
    <t>PMC5999358</t>
  </si>
  <si>
    <t>10.1016/j.jinf.2018.02.011</t>
  </si>
  <si>
    <t>2018 Jun</t>
  </si>
  <si>
    <t>Neisseria gonorrhoeae isolated from an unexpected site</t>
  </si>
  <si>
    <t>Pendle S, Barnes T.</t>
  </si>
  <si>
    <t>Sex Health. 2016 Nov;13(6):593-594. doi: 10.1071/SH16124.</t>
  </si>
  <si>
    <t>Pendle S</t>
  </si>
  <si>
    <t>Sex Health</t>
  </si>
  <si>
    <t>10.1071/SH16124</t>
  </si>
  <si>
    <t>2016 Nov</t>
  </si>
  <si>
    <t>First Case of Ceftriaxone-Resistant Multidrug-Resistant Neisseria gonorrhoeae in Singapore</t>
  </si>
  <si>
    <t>Ko KKK, Chio MTW, Goh SS, Tan AL, Koh TH, Abdul Rahman NB.</t>
  </si>
  <si>
    <t>Antimicrob Agents Chemother. 2019 Apr 25;63(5):e02624-18. doi: 10.1128/AAC.02624-18. Print 2019 May.</t>
  </si>
  <si>
    <t>Ko KKK</t>
  </si>
  <si>
    <t>PMC6496044</t>
  </si>
  <si>
    <t>10.1128/AAC.02624-18</t>
  </si>
  <si>
    <t>2019 Apr 25</t>
  </si>
  <si>
    <t>In vitro activity of EDTA and TOL-463 against Neisseria gonorrhoeae</t>
  </si>
  <si>
    <t>Nash EE, Henning TC, Pham CD, Pettus K, Sharpe S, Kersh EN.</t>
  </si>
  <si>
    <t>Diagn Microbiol Infect Dis. 2019 Apr;93(4):369-371. doi: 10.1016/j.diagmicrobio.2018.10.021. Epub 2018 Nov 10.</t>
  </si>
  <si>
    <t>Nash EE</t>
  </si>
  <si>
    <t>PMC6519449</t>
  </si>
  <si>
    <t>NIHMS1028006</t>
  </si>
  <si>
    <t>10.1016/j.diagmicrobio.2018.10.021</t>
  </si>
  <si>
    <t>2019 Apr</t>
  </si>
  <si>
    <t>Neisseria gonorrhoeae quickly develops drug resistance. Time-kill curves revealed that EDTA and TOL-463 inhibit growth similar to penicillin, ciprofloxacin, and azithromycin. Furthermore, synergistic and additive antimicrobial interactions occurred when EDTA and TOL-463 were combined with penicillin or azithromycin, respectively, suggesting that further investigations into these unconventional antimicrobials may be advantageous.</t>
  </si>
  <si>
    <t>This study suggests EDTA and TOL-463 show antimicrobial activity and synergy with current drugs, supporting exploration of new therapies.</t>
  </si>
  <si>
    <t>Association of Neisseria gonorrhoeae Plasmids With Distinct Lineages and The Economic Status of Their Country of Origin</t>
  </si>
  <si>
    <t>Cehovin A, Jolley KA, Maiden MCJ, Harrison OB, Tang CM.</t>
  </si>
  <si>
    <t>J Infect Dis. 2020 Nov 9;222(11):1826-1836. doi: 10.1093/infdis/jiaa003.</t>
  </si>
  <si>
    <t>PMC7653084</t>
  </si>
  <si>
    <t>10.1093/infdis/jiaa003</t>
  </si>
  <si>
    <t>Identification and Characterization of the Neisseria gonorrhoeae MscS-Like Mechanosensitive Channel</t>
  </si>
  <si>
    <t>Wang Z, Wang X, Lu P, Ni C, Li Y, van der Veen S.</t>
  </si>
  <si>
    <t>Infect Immun. 2018 May 22;86(6):e00090-18. doi: 10.1128/IAI.00090-18. Print 2018 Jun.</t>
  </si>
  <si>
    <t>Wang Z</t>
  </si>
  <si>
    <t>Infect Immun</t>
  </si>
  <si>
    <t>PMC5964504</t>
  </si>
  <si>
    <t>10.1128/IAI.00090-18</t>
  </si>
  <si>
    <t>2018 May 22</t>
  </si>
  <si>
    <t>Detection of tet(M) in high-level tetracycline-resistant Neisseria gonorrhoeae</t>
  </si>
  <si>
    <t>Pitt R, Sadouki Z, Town K, Fifer H, Mohammed H, Hughes G, Woodford N, Cole MJ.</t>
  </si>
  <si>
    <t>J Antimicrob Chemother. 2019 Jul 1;74(7):2115-2116. doi: 10.1093/jac/dkz130.</t>
  </si>
  <si>
    <t>Pitt R</t>
  </si>
  <si>
    <t>10.1093/jac/dkz130</t>
  </si>
  <si>
    <t>2019 Jul 1</t>
  </si>
  <si>
    <t>Improved determination of Neisseria gonorrhoeae gyrase A genotype results in clinical specimens</t>
  </si>
  <si>
    <t>Allan-Blitz LT, Ellis OL, Wee R, Truong A, Ebeyan SM, Tan LY, Mokany E, Flynn R, Klausner JD.</t>
  </si>
  <si>
    <t>J Antimicrob Chemother. 2019 Oct 1;74(10):2913-2915. doi: 10.1093/jac/dkz292.</t>
  </si>
  <si>
    <t>PMC8420954</t>
  </si>
  <si>
    <t>10.1093/jac/dkz292</t>
  </si>
  <si>
    <t>2019 Oct 1</t>
  </si>
  <si>
    <t>Phenotypic MicroArray Screening of Neisseria gonorrhoeae in Chemically Defined Liquid Medium</t>
  </si>
  <si>
    <t>Baarda BI, Sikora AE.</t>
  </si>
  <si>
    <t>Methods Mol Biol. 2019;1997:207-216. doi: 10.1007/978-1-4939-9496-0_13.</t>
  </si>
  <si>
    <t>10.1007/978-1-4939-9496-0_13</t>
  </si>
  <si>
    <t>Structures of Neisseria gonorrhoeae MtrR-operator complexes reveal molecular mechanisms of DNA recognition and antibiotic resistance-conferring clinical mutations</t>
  </si>
  <si>
    <t>Beggs GA, Ayala JC, Kavanaugh LG, Read TD, Hooks GM, Schumacher MA, Shafer WM, Brennan RG.</t>
  </si>
  <si>
    <t>Nucleic Acids Res. 2021 Apr 19;49(7):4155-4170. doi: 10.1093/nar/gkab213.</t>
  </si>
  <si>
    <t>Beggs GA</t>
  </si>
  <si>
    <t>Nucleic Acids Res</t>
  </si>
  <si>
    <t>PMC8053128</t>
  </si>
  <si>
    <t>10.1093/nar/gkab213</t>
  </si>
  <si>
    <t>2021 Apr 19</t>
  </si>
  <si>
    <t>Cooperative Recognition of Internationally Disseminated Ceftriaxone-Resistant Neisseria gonorrhoeae Strain</t>
  </si>
  <si>
    <t>Lahra MM, Martin I, Demczuk W, Jennison AV, Lee KI, Nakayama SI, Lefebvre B, Longtin J, Ward A, Mulvey MR, Wi T, Ohnishi M, Whiley D.</t>
  </si>
  <si>
    <t>Emerg Infect Dis. 2018 Apr;24(4):735-40. doi: 10.3201/eid2404.171873.</t>
  </si>
  <si>
    <t>Lahra MM</t>
  </si>
  <si>
    <t>PMC5875269</t>
  </si>
  <si>
    <t>10.3201/eid2404.171873</t>
  </si>
  <si>
    <t>Ceftriaxone remains a first-line treatment for patients infected by Neisseria gonorrhoeae in most settings. We investigated the possible spread of a ceftriaxone-resistant FC428 N. gonorrhoeae clone in Japan after recent isolation of similar strains in Denmark (GK124) and Canada (47707). We report 2 instances of the FC428 clone in Australia in heterosexual men traveling from Asia. Our bioinformatic analyses included core single-nucleotide variation phylogeny and in silico molecular typing; phylogenetic analysis showed close genetic relatedness among all 5 isolates. Results showed multilocus sequence type 1903; N. gonorrhoeae sequence typing for antimicrobial resistance (NG-STAR) 233; and harboring of mosaic penA allele encoding alterations A311V and T483S (penA-60.001), associated with ceftriaxone resistance. Our results provide further evidence of international transmission of ceftriaxone-resistant N. gonorrhoeae. We recommend increasing awareness of international spread of this drug-resistant strain, strengthening surveillance to include identifying treatment failures and contacts, and strengthening international sharing of data.</t>
  </si>
  <si>
    <t xml:space="preserve">This report highlights international spread of ceftriaxone-resistant N. gonorrhoeae FC428 clone, emphasizing need for global surveillance.
</t>
  </si>
  <si>
    <t>[Antimicrobial resistance of Neisseria gonorrhoeae in Peru]</t>
  </si>
  <si>
    <t>Jorge-Berrocal A, Mayta-Barrios M, Fiestas-Solórzano V.</t>
  </si>
  <si>
    <t>Rev Peru Med Exp Salud Publica. 2018 Jan-Mar;35(1):155-156. doi: 10.17843/rpmesp.2018.351.3552.</t>
  </si>
  <si>
    <t>Jorge-Berrocal A</t>
  </si>
  <si>
    <t>Rev Peru Med Exp Salud Publica</t>
  </si>
  <si>
    <t>10.17843/rpmesp.2018.351.3552</t>
  </si>
  <si>
    <t>2018 Jan-Mar</t>
  </si>
  <si>
    <t>Gonorrhea is a sexually transmitted infection (STI) caused by Neisseria gonorrhoeae. It manifests as urethritis in men and mucopurulent cervicitis in women, with complications including pelvic inflammatory disease, ectopic pregnancy, infertility, increased HIV transmission, and gonococcal conjunctivitis, which may lead to blindness in newborns. An estimated 78 million new cases of gonococcal infection occurred worldwide among people aged 15 to 49 years in 2012.
According to data from the World Health Organization’s Global Gonococcal Antimicrobial Surveillance Programme (WHO GASP) between 2009 and 2014, widespread resistance to antimicrobials such as penicillin, tetracycline, and ciprofloxacin has been documented, along with increasing resistance to azithromycin and emerging resistance to extended-spectrum cephalosporins.
In Peru, a resistance evaluation report of strains isolated from various regions during 1998–1999 showed 100% sensitivity to antimicrobials such as ciprofloxacin, spectinomycin, ceftriaxone, and cefotaxime. Later, an analysis of strains isolated from STI-risk populations between 2010 and 2013 revealed 23% resistance to ciprofloxacin.
As part of the sentinel surveillance for Neisseria gonorrhoeae implemented in 12 health facilities across seven Peruvian regions (Lima, Callao, Ancash, Ayacucho, Madre de Dios, Loreto, and Ucayali), isolates were sent to the National Institute of Health (Lima, Peru) for biochemical identification using carbohydrate tests on cystine tryptic agar or API®NH, and for antimicrobial susceptibility testing through agar dilution minimum inhibitory concentration (MIC), following Clinical Laboratory Standards Institute (CLSI) guidelines. We analyzed 96 strains from October 2016 to November 2017 and found resistance proportions per antimicrobial: ciprofloxacin 82.3%, tetracycline 54.2%, penicillin 51%, azithromycin 15.6%, and, for the first time, four strains with decreased sensitivity to ceftriaxone (4.2%) reported through the National Focal Point (Table 1). The most frequent resistance phenotypes were: CMTR/QRNG 15.6% (chromosomal resistance to tetracycline/ciprofloxacin), CMRNG/QRNG 12.5% (chromosomal resistance to penicillin and tetracycline/ciprofloxacin), CMPR/QRNG 11.5% (chromosomal resistance to penicillin/ciprofloxacin), and QRNG only 10.4% (ciprofloxacin resistance).
Thus, high levels of resistance to ciprofloxacin (82.3%) are reported in Peru for the first time, confirming WHO GASP’s findings. This evidence should support the revision of the current national treatment guideline for gonorrhea.
On the other hand, although an increase in azithromycin resistance (15.6%) and, for the first time, decreased sensitivity to ceftriaxone (4.2%) were observed, the dual therapy with ceftriaxone and azithromycin (as recommended by WHO) would remain the most effective.
However, it is necessary to continue monitoring gonococcal resistance at the national level to identify strains with reduced susceptibility to extended-spectrum cephalosporins (currently the only available antibiotic class). Detection of such strains must be reported to the National Focal Point under the International Health Regulations. Therefore, the national surveillance system should be strengthened (especially in cases of treatment failure), as well as laboratory capacity through quality assurance and molecular studies to determine the corresponding resistance mechanisms.</t>
  </si>
  <si>
    <t xml:space="preserve">High ciprofloxacin resistance (82.3%), increased azithromycin resistance (15.6%) and first ceftriaxone reduced susceptibility (4.2%) reported in Peru.
</t>
  </si>
  <si>
    <t>A study on various Neisseria gonorrhoeae phenotypes circulating in Tripura</t>
  </si>
  <si>
    <t>Mullick JB, Majumdar T, Bir R, Hore S, Sil SK.</t>
  </si>
  <si>
    <t>Indian J Dermatol Venereol Leprol. 2017 Jul-Aug;83(4):499-501. doi: 10.4103/ijdvl.IJDVL_607_16.</t>
  </si>
  <si>
    <t>Mullick JB</t>
  </si>
  <si>
    <t>Indian J Dermatol Venereol Leprol</t>
  </si>
  <si>
    <t>10.4103/ijdvl.IJDVL_607_16</t>
  </si>
  <si>
    <t>2017 Jul-Aug</t>
  </si>
  <si>
    <t>Genetic characterisation of Neisseria gonorrhoeae resistant to both ceftriaxone and azithromycin</t>
  </si>
  <si>
    <t>Whiley DM, Jennison A, Pearson J, Lahra MM.</t>
  </si>
  <si>
    <t>Lancet Infect Dis. 2018 Jul;18(7):717-718. doi: 10.1016/S1473-3099(18)30340-2.</t>
  </si>
  <si>
    <t>Lancet Infect Dis</t>
  </si>
  <si>
    <t>10.1016/S1473-3099(18)30340-2</t>
  </si>
  <si>
    <t>Caracterización</t>
  </si>
  <si>
    <t>2018 Jul</t>
  </si>
  <si>
    <t>Neisseria gonorrhoeae susceptibility to ciprofloxacin</t>
  </si>
  <si>
    <t>Allan-Blitz LT, Klausne JD.</t>
  </si>
  <si>
    <t>MLO Med Lab Obs. 2016 Dec;48(12):30.</t>
  </si>
  <si>
    <t>MLO Med Lab Obs</t>
  </si>
  <si>
    <t>2016 Dec</t>
  </si>
  <si>
    <t>Neisseria gonorrhoeae Resistant to Ceftriaxone and Cefixime, Argentina</t>
  </si>
  <si>
    <t>Gianecini R, Oviedo C, Stafforini G, Galarza P.</t>
  </si>
  <si>
    <t>Emerg Infect Dis. 2016 Jun;22(6):1139-41. doi: 10.3201/eid2206.152091.</t>
  </si>
  <si>
    <t>Gianecini R</t>
  </si>
  <si>
    <t>PMC4880066</t>
  </si>
  <si>
    <t>10.3201/eid2206.152091</t>
  </si>
  <si>
    <t>Antimicrobial resistance in Neisseria gonorrhoeae is increasing worldwide. In recent years, gonococcal strains resistant to extended-spectrum cephalosporin (ESC) ceftriaxone have been reported in many countries (1). In South America, seven ceftriaxone-resistant strains (MIC &gt;0.25 μg/mL) were reported in Brazil in 2007; however, these isolates were not characterized (2). The emergence of cefalosporin-resistant gonorrhea would significantly limit treatment options and pose a major public health issue. We report an isolation of N. gonorrhoeae in Argentina that was resistant to both ceftriaxone and cefixime.
In September 2014, a 19-year-old heterosexual male without underlying disease presented to the emergency department of a hospital in Río Negro, Argentina. Physical examination showed purulent urethral discharge. He reported having engaged in unprotected vaginal insertive intercourse with multiple partners in the past few months. The patient denied recent travel outside of Argentina. He had a history of gonococcal urethritis (March 2014), treated with a single dose (500 mg) of ceftriaxone; however, a gonococcal isolate obtained at that time was not sent to a reference laboratory as part of the Argentine Gonococcal Antimicrobial Sensitivity Surveillance Program for antimicrobial susceptibility profiling.
Upon admission, we obtained and cultured a urethral swab sample and identified the isolate as N. gonorrhoeae by conventional methods (3). The isolate was sent to a reference laboratory, and its identity was confirmed by the Phadebact GC monoclonal test (MKL Diagnostic AB, Sollentuna, Sweden) and time-of-flight mass spectrometry with matrix-assisted laser desorption/ionization (Bruker Daltonik GmbH, Bremen, Germany). The patient received a single dose (500 mg) of ceftriaxone. Five days later, the patient returned for a clinical evaluation, and symptoms had resolved. No cure test culture was performed.
Minimum inhibitory concentrations (MICs) were determined for penicillin, cefixime, ceftriaxone, tetracycline, ciprofloxacin, and azithromycin by the agar dilution method according to the Clinical Laboratory Standards Institute (CLSI) guidelines (4). Results were interpreted based on these guidelines, except for azithromycin, where the European Committee on Antimicrobial Susceptibility Testing (http://www.eucast.org/) cut-offs were applied.
This isolate was resistant to ceftriaxone and cefixime (MIC 0.5 μg/mL), penicillin (8 μg/mL), tetracycline (8 μg/mL), and azithromycin (1 μg/mL). However, the isolate was susceptible to ciprofloxacin (0.03 μg/mL). The β-lactamase test by nitrocefin chromogenic disk assay (Becton Dickinson, Franklin Lakes, NJ, USA) was negative.
Resistance determinants involved in ceftriaxone resistance were amplified by PCR and sequenced as described (5, 6). We then analyzed the complete sequences of the penA and pilQ genes, along with other genetic determinants such as the mtrR, penB, and ponA genes. PCR products were purified and sequenced with an ABI 3500 genetic analyzer (Applied Biosystems, Foster City, CA, USA), and epidemiological molecular characterization was carried out using multi-antigen sequence typing of N. gonorrhoeae (http://www.ng-mast.net).
The analysis of the penA gene sequence, which encodes penicillin-binding protein 2 (PBP2), identified a non-mosaic PBP2 IX allele. The analysis of the mtrR gene and its promoter identified a single nucleotide deletion (A) in the inverted repeat of the promoter region and a single amino acid substitution at position H105 (H→Y). Amino acid substitutions were found in the porB1b gene at positions G120 (G→K) and A121 (A→D). The ponA gene, which encodes PBP1, exhibited an amino acid substitution at position L421 (L→P), and the complete amino acid sequence of PilQ showed sequence type VI. The isolate was assigned to the PorB1b serogroup (WII/III), and multi-antigen sequence typing of N. gonorrhoeae showed a new sequence type ST13064 (porB -7592 and tbpB -33).
Mosaic PBP2 alleles have been strongly associated with reduced susceptibility or resistance to ESCs (7). However, the isolate we obtained had a non-mosaic PBP IX allele, which contains the P551L substitution that has been associated with higher MICs for ESCs (8). The association of the non-mosaic PBP IX allele, most likely with mutations in the mtrR, penB, and ponA genes, could be involved in resistance to ESCs (9). Although Whiley et al. (6) did not report an association between sequence type VI and ESC resistance, the contribution of this sequence type to ESC resistance requires further studies.
In Argentina, isolates with reduced susceptibility and resistance to ESCs have emerged (10), increasing from 1.1% in 2011 to 5.6% in 2014 (Argentine Gonococcal Antimicrobial Sensitivity Surveillance Program, unpublished data). Treatment failures and isolates with reduced susceptibility and resistance to ESCs have been reported (9). However, syndromic management of gonorrhea in Argentina has resulted in suboptimal diagnosis and a lack of samples for culture to distinguish between treatment failure and reinfection. Syndromic management represents a significant problem, not only compromising the surveillance program but also increasing selective pressure and facilitating the development of antimicrobial resistance. Consequently, surveillance should be strengthened to support the detection and verification of asymptomatic infections and treatment failures, identify high-risk communities, and trace sexual contacts. These efforts should be used in public health responses to mitigate the emergence and spread of ESC-resistant gonococci.</t>
  </si>
  <si>
    <t>Resistance to ceftriaxone (ESC) linked to non-mosaic PBP2 allele and genetic mutations in Argentin</t>
  </si>
  <si>
    <t>Ceftriaxone-resistant Neisseria gonorrhoeae, Puerto Rico</t>
  </si>
  <si>
    <t>Scharbaai-Vázquez R, González-Caraballo AL, Torres-Bauzá LJ.</t>
  </si>
  <si>
    <t>Sex Transm Infect. 2015 Mar;91(2):99. doi: 10.1136/sextrans-2014-051716. Epub 2014 Sep 24.</t>
  </si>
  <si>
    <t>Scharbaai-Vázquez R</t>
  </si>
  <si>
    <t>10.1136/sextrans-2014-051716</t>
  </si>
  <si>
    <t>2015 Mar</t>
  </si>
  <si>
    <t xml:space="preserve">Emergence and spread of multidrug-resistant Neisseria gonorrhoeae is a global threat. The aetiological agent of gonorrhoea has developed resistance to first-line treatments, such as sulfanilamides, penicillins, tetracyclines, macrolides, and fluoroquinolones1 The extended-spectrum cephalosporins are now the only antibiotics recommended for treatment of gonorrhoea in the USA and many countries.2 ,3 Unfortunately, susceptibility to these antimicrobials has also decreased.4–7 This trend has made the Centers for Disease Control (CDC) to recently classify N. gonorrhoeae as an urgent public health threat.8
</t>
  </si>
  <si>
    <t>Multiplex PCR and Nanopore Sequencing of Genes Associated with Antimicrobial Resistance in Neisseria gonorrhoeae Directly from Clinical Samples</t>
  </si>
  <si>
    <t>Zhang C, Xiu L, Li Y, Sun L, Li Y, Zeng Y, Wang F, Peng J.</t>
  </si>
  <si>
    <t>Clin Chem. 2021 Mar 31;67(4):610-620. doi: 10.1093/clinchem/hvaa306.</t>
  </si>
  <si>
    <t>Zhang C</t>
  </si>
  <si>
    <t>10.1093/clinchem/hvaa306</t>
  </si>
  <si>
    <t>Technological Solutions to Address Drug-Resistant Neisseria gonorrhoeae</t>
  </si>
  <si>
    <t>Bristow CC, Dong H, Klausner JD.</t>
  </si>
  <si>
    <t>Emerg Infect Dis. 2016 May;22(5):939-40. doi: 10.3201/eid2205.160083.</t>
  </si>
  <si>
    <t>Bristow CC</t>
  </si>
  <si>
    <t>PMC4861538</t>
  </si>
  <si>
    <t>10.3201/eid2205.160083</t>
  </si>
  <si>
    <t>2016 May</t>
  </si>
  <si>
    <t>In Vitro Activity of Gepotidacin (GSK2140944) against Neisseria gonorrhoeae</t>
  </si>
  <si>
    <t>Farrell DJ, Sader HS, Rhomberg PR, Scangarella-Oman NE, Flamm RK.</t>
  </si>
  <si>
    <t>Antimicrob Agents Chemother. 2017 Feb 23;61(3):e02047-16. doi: 10.1128/AAC.02047-16. Print 2017 Mar.</t>
  </si>
  <si>
    <t>Farrell DJ</t>
  </si>
  <si>
    <t>PMC5328517</t>
  </si>
  <si>
    <t>10.1128/AAC.02047-16</t>
  </si>
  <si>
    <t>2017 Feb 23</t>
  </si>
  <si>
    <t>Gepotidacin (formerly GSK2140944) is a novel, first-in-class, triazaacenaphthylene antibacterial that inhibits bacterial DNA gyrase and topoisomerase IV via a unique mechanism and has demonstrated in vitro activity against Neisseria gonorrhoeae, including drug-resistant strains, and also targets pathogens associated with other conventional and biothreat infections. Broth microdilution was used to evaluate the MIC and minimum bactericidal concentration (MBC) activity of gepotidacin and comparators against 25 N. gonorrhoeae strains (including five ciprofloxacin-nonsusceptible strains). Gepotidacin activity was also evaluated against three N. gonorrhoeae strains (including a ciprofloxacin-nonsusceptible strain) for resistance development, against three N. gonorrhoeae strains (including two tetracycline- and azithromycin-nonsusceptible strains) using time-kill kinetics and checkerboard methods, and against two N. gonorrhoeae strains for the investigation of postantibiotic (PAE) and subinhibitory (PAE-SME) effects. The MIC50 and MIC90 for gepotidacin against the 25 N. gonorrhoeae isolates tested were 0.12 and 0.25 μg/ml, respectively. The MBC50 and MBC90 for gepotidacin were 0.25 and 0.5 μg/ml, respectively. Gepotidacin was bactericidal, and single-step resistance selection studies did not recover any mutants, indicating a low rate of spontaneous single-step resistance. For combinations of gepotidacin and comparators tested using checkerboard methods, there were no instances where antagonism occurred and only one instance of synergy (with moxifloxacin; fractional inhibitory concentration, 0.375). This was not confirmed by in vitro time-kill studies. The PAE for gepotidacin against the wild-type strain ranged from 0.5 to &gt;2.5 h, and the PAE-SME was &gt;2.5 h. These in vitro data indicate that further study of gepotidacin is warranted for potential use in treating infections caused by N. gonorrhoeae.</t>
  </si>
  <si>
    <t xml:space="preserve">This study supports gepotidacin as a promising new antimicrobial for treating drug-resistant Neisseria gonorrhoeae infections.
</t>
  </si>
  <si>
    <t>Comparison of Neisseria gonorrhoeae minimum inhibitory concentrations obtained using agar dilution versus microbroth dilution methods</t>
  </si>
  <si>
    <t>Jacobson RK, Notaro MJ, Carr GJ.</t>
  </si>
  <si>
    <t>J Microbiol Methods. 2019 Feb;157:93-99. doi: 10.1016/j.mimet.2019.01.001. Epub 2019 Jan 7.</t>
  </si>
  <si>
    <t>Jacobson RK</t>
  </si>
  <si>
    <t>J Microbiol Methods</t>
  </si>
  <si>
    <t>10.1016/j.mimet.2019.01.001</t>
  </si>
  <si>
    <t>2019 Feb</t>
  </si>
  <si>
    <t>Repeat symptomatic Neisseria gonorrhoeae infections among men who have sex with men in Bangkok, Thailand, 2006-2016</t>
  </si>
  <si>
    <t>Pattanasin S, Holtz TH, Ungsedhapand C, Tongtoyai J, Chonwattana W, Sukwicha W, Sirivongrangson P, Mock PA, Chitwarakorn A, Dunne EF.</t>
  </si>
  <si>
    <t>Int J STD AIDS. 2020 May;31(6):533-540. doi: 10.1177/0956462420906763. Epub 2020 Mar 30.</t>
  </si>
  <si>
    <t>Pattanasin S</t>
  </si>
  <si>
    <t>Int J STD AIDS</t>
  </si>
  <si>
    <t>10.1177/0956462420906763</t>
  </si>
  <si>
    <t>2020 May</t>
  </si>
  <si>
    <t>Recovery of Neisseria gonorrhoeae from 4 commercially available transport systems</t>
  </si>
  <si>
    <t>Papp JR, Henning T, Khubbar M, Kalve V, Bhattacharyya S, Travanty E, Xavier K, Jones K, Rudrik JT, Gaynor A, Hagan C.</t>
  </si>
  <si>
    <t>Diagn Microbiol Infect Dis. 2016 Oct;86(2):144-7. doi: 10.1016/j.diagmicrobio.2016.06.019. Epub 2016 Jun 24.</t>
  </si>
  <si>
    <t>Papp JR</t>
  </si>
  <si>
    <t>PMC6739837</t>
  </si>
  <si>
    <t>NIHMS1049717</t>
  </si>
  <si>
    <t>10.1016/j.diagmicrobio.2016.06.019</t>
  </si>
  <si>
    <t>2016 Oct</t>
  </si>
  <si>
    <t>[Antimicrobal resistance of Neisseria gonorrhoeae strains in Hungary]</t>
  </si>
  <si>
    <t>Nemes-Nikodém É, Brunner A, Tóth B, Tóth V, Bánvölgyi A, Ostorházi E.</t>
  </si>
  <si>
    <t>Orv Hetil. 2015 Feb 8;156(6):226-9. doi: 10.1556/OH.2015.30079.</t>
  </si>
  <si>
    <t>Nemes-Nikodém É</t>
  </si>
  <si>
    <t>Orv Hetil</t>
  </si>
  <si>
    <t>10.1556/OH.2015.30079</t>
  </si>
  <si>
    <t>2015 Feb 8</t>
  </si>
  <si>
    <t>Introduction: European guidelines on the treatment of Neisseria gonorrhoeae are based mostly on Western European data, although these recommendations may not be optimised for the circumstances in Hungary.
Aim: The aim of the authors was to assess current antimicrobial resistance of Neisseria gonorrhoeae strains in order to enhance gonococcal antimicrobial surveillance in Hungary. Neisseria gonorrhoeae strains were isolated at the National Center of Sexually Transmitted Infections at the Department of Dermatology, Venerology and Dermatooncology of Semmelweis University in the period between January 2011 and June 2014.
Method: Antimicrobial resistance was determined with minimum inhibitory concentration measurement. Neisseria gonorrhoeae Multiantigen Sequence typing was used as molecular typing method.
Results: Resistance to the currently recommended extended spectrum cephalosporins is rare in Hungary, but there is an emerging azithromycin resistance among the Neisseria gonorrhoeae strains.
Conclusions: Revision of the national treatment guideline must consider that the most frequent sequence types of Neisseria gonorrhoeae strains causing infections in Hungary are mainly resistant to azithromycin.</t>
  </si>
  <si>
    <t xml:space="preserve">This study reports emerging azithromycin resistance in N. gonorrhoeae strains in Hungary, prompting review of national treatment guidelines.
</t>
  </si>
  <si>
    <t>The distinctive cell division interactome of Neisseria gonorrhoeae</t>
  </si>
  <si>
    <t>Zou Y, Li Y, Dillon JR.</t>
  </si>
  <si>
    <t>BMC Microbiol. 2017 Dec 12;17(1):232. doi: 10.1186/s12866-017-1140-1.</t>
  </si>
  <si>
    <t>Zou Y</t>
  </si>
  <si>
    <t>BMC Microbiol</t>
  </si>
  <si>
    <t>PMC5727935</t>
  </si>
  <si>
    <t>10.1186/s12866-017-1140-1</t>
  </si>
  <si>
    <t>2017 Dec 12</t>
  </si>
  <si>
    <t>Emergence and evolution of antimicrobial resistance genes and mutations in Neisseria gonorrhoeae</t>
  </si>
  <si>
    <t>Yahara K, Ma KC, Mortimer TD, Shimuta K, Nakayama SI, Hirabayashi A, Suzuki M, Jinnai M, Ohya H, Kuroki T, Watanabe Y, Yasuda M, Deguchi T, Eldholm V, Harrison OB, Maiden MCJ, Grad YH, Ohnishi M.</t>
  </si>
  <si>
    <t>Genome Med. 2021 Mar 30;13(1):51. doi: 10.1186/s13073-021-00860-8.</t>
  </si>
  <si>
    <t>Yahara K</t>
  </si>
  <si>
    <t>Genome Med</t>
  </si>
  <si>
    <t>PMC8008663</t>
  </si>
  <si>
    <t>10.1186/s13073-021-00860-8</t>
  </si>
  <si>
    <t>2021 Mar 30</t>
  </si>
  <si>
    <t>Neisseria gonorrhoeae modulates iron-limiting innate immune defenses in macrophages</t>
  </si>
  <si>
    <t>Zughaier SM, Kandler JL, Shafer WM.</t>
  </si>
  <si>
    <t>PLoS One. 2014 Jan 28;9(1):e87688. doi: 10.1371/journal.pone.0087688. eCollection 2014.</t>
  </si>
  <si>
    <t>Zughaier SM</t>
  </si>
  <si>
    <t>PMC3905030</t>
  </si>
  <si>
    <t>10.1371/journal.pone.0087688</t>
  </si>
  <si>
    <t>2014 Jan 28</t>
  </si>
  <si>
    <t>Antimicrobial Susceptibility of Neisseria gonorrhoeae in Bangladesh (2014 Update)</t>
  </si>
  <si>
    <t>Khanam R, Ahmed D, Rahman M, Alam MS, Amin M, Khan SI, Mayer KH, Azim T.</t>
  </si>
  <si>
    <t>Antimicrob Agents Chemother. 2016 Jun 20;60(7):4418-9. doi: 10.1128/AAC.00223-16. Print 2016 Jul.</t>
  </si>
  <si>
    <t>Khanam R</t>
  </si>
  <si>
    <t>PMC4914670</t>
  </si>
  <si>
    <t>10.1128/AAC.00223-16</t>
  </si>
  <si>
    <t>2016 Jun 20</t>
  </si>
  <si>
    <t>Documentation of Neisseria gonorrhoeae resistance to multiple antibiotics globally has given rise to major concerns regarding a future of untreatable gonorrhea (1, 2). In Bangladesh, N. gonorrhoeae antimicrobial susceptibility was last examined between 1997 to 2006 in female sex workers (FSWs), males having sex with males (MSMs), patients with sexually transmitted infections (STIs), and truckers, and resistance to ciprofloxacin, penicillin, and tetracycline with reduced susceptibility to cefixime as well as multidrug resistance were reported (3–5). The present analysis was conducted to update these data so as to inform guidelines on syndromic management of sexually transmitted infections (STIs) developed in 2006 (6) that are currently being used in Bangladesh and to enhance global surveillance by the World Health Organization.
The current report presents data on antimicrobial resistance of N. gonorrhoeae from a cross-sectional bio-behavioral survey of STIs conducted among key populations (KPs) at risk of HIV in Dhaka, Bangladesh, between August and November 2014. The KPs included FSWs (n = 700), females who injected drugs (FWIDs; n = 177), male sex workers (MSWs; n = 227), and transgender women known as Hijras (n = 169). All were adults (≥18 years) and were enrolled on a first-come, first-served basis from drop in centers (DICs) under the Global Fund Program for HIV, which provides STI prevention services to enlisted KPs. Individuals were enrolled only if they provided written informed consent for their participation in the study. The study was approved by the Research and Ethical Review Committees of the International Centre for Diarrhoeal Disease Research, Bangladesh (icddr,b).
Study physicians conducted physical examinations and collected cervical swabs under speculum examination (FSWs and FWIDs) and anorectal swabs (MSWs and Hijras) using aseptic techniques. All swabs were transported to icddr,b in Amies charcoal transport medium within 6 to 8 h of collection. Swabs were cultured for identification of N. gonorrhoeae, and antibiotic susceptibility testing was carried out for positive isolates. Anorectal swabs were directly inoculated onto modified Thayer-Martin (MTM) agar containing vancomycin, colistin, nystatin, and trimethoprim. Cervical swabs were inoculated onto MTM agar, blood agar, and chocolate agar media. After inoculation, all plates were incubated under microaerophilic conditions (5% O2) at 35°C for at least 48 h. The identity of N. gonorrhoeae was confirmed by Gram stain, oxidase test, and Neisseria sugar test (carbohydrate degradation test). Antimicrobial susceptibility testing (AST) was performed by the Kirby-Bauer method (disc diffusion), breakpoints of sensitive, intermediate, and resistant were interpreted following Clinical and Laboratory Standards Institute (CLSI) guidelines (7), and N. gonorrhoeae reference strain ATCC 49226 was used as a standard.
Of the 1,273 samples, 21 (5 anorectal and 16 cervical) tested positive for N. gonorrhoeae by culture. This low isolation rate (1.6%) can be explained by the fact that antibiotics were frequently given to our study participants through the HIV/STI prevention program that might have caused a reduction in the bacterial load such that it was undetectable in culture. All N. gonorrhoea cultures were tested for AST, and the results are shown in Table 1. Ceftriaxone and spectinomycin were the antibiotics to which all isolates were susceptible. The next most sensitive antibiotic was azithromycin (90.5%), followed by cefixime (85.7%). None of the isolates were sensitive to ciprofloxacin, to which resistance was found in 95.2% and intermediate resistance in 4.8% of isolates. More than 90% of the isolates were resistant to doxycycline. Multidrug resistance (against three or more antibacterial agents) was identified in 48% of isolates. Antibiotic resistance data obtained from this study are comparable to data from an earlier study (5). In this study, all participants diagnosed with STIs were provided treatment using the national STI management guidelines. The possibility of treatment failure remains given the antimicrobial resistance profile.
Extrapolation of these study findings to all of Bangladesh is not possible as the study was conducted only among those KPs who were receiving STI services from DICs. Approximately half of the study participants were diagnosed with STIs previously (data not shown), using the syndromic approach, and many had received antimicrobial therapy, which could be the reason for the low recovery of N. gonorrhoeae strains. This is of relevance as the national syndromic guidelines for STI management in Bangladesh recommend treating gonorrhea and chlamydia with cefixime and azithromycin (6). However, with emerging resistance of N. gonorrhoeae to cefixime and ceftriaxone (8, 9), gonorrhea management guidelines are under scrutiny globally (10, 11). These current data from Bangladesh add to the global antimicrobial resistance data on N. gonorrhoeae and highlight the need to update the national guidelines for STI management in Bangladesh.</t>
  </si>
  <si>
    <t xml:space="preserve">Multidrug resistance in N. gonorrhoeae in Bangladesh, including resistance to cefixime and ciprofloxacin, underscores the need for updated treatment guidelines.
</t>
  </si>
  <si>
    <t>Molecular Insight into TdfH-Mediated Zinc Piracy from Human Calprotectin by Neisseria gonorrhoeae</t>
  </si>
  <si>
    <t>Kammerman MT, Bera A, Wu R, Harrison SA, Maxwell CN, Lundquist K, Noinaj N, Chazin WJ, Cornelissen CN.</t>
  </si>
  <si>
    <t>mBio. 2020 May 26;11(3):e00949-20. doi: 10.1128/mBio.00949-20.</t>
  </si>
  <si>
    <t>Kammerman MT</t>
  </si>
  <si>
    <t>PMC7251212</t>
  </si>
  <si>
    <t>10.1128/mBio.00949-20</t>
  </si>
  <si>
    <t>2020 May 26</t>
  </si>
  <si>
    <t>Sudden emergence of a Neisseria gonorrhoeae clade with reduced susceptibility to extended-spectrum cephalosporins, Norway</t>
  </si>
  <si>
    <t>Osnes MN, Didelot X, Korne-Elenbaas J, Alfsnes K, Brynildsrud OB, Syversen G, Nilsen ØJ, De Blasio BF, Caugant DA, Eldholm V.</t>
  </si>
  <si>
    <t>Microb Genom. 2020 Dec;6(12):mgen000480. doi: 10.1099/mgen.0.000480. Epub 2020 Nov 17.</t>
  </si>
  <si>
    <t>Osnes MN</t>
  </si>
  <si>
    <t>PMC8116678</t>
  </si>
  <si>
    <t>10.1099/mgen.0.000480</t>
  </si>
  <si>
    <t>2020 Dec</t>
  </si>
  <si>
    <t>Neisseria gonorrhoeae multilocus sequence type (ST)-7827 emerged in a dramatic fashion in Norway in the period 2016-2018. Here, we aim to shed light on the provenance and expansion of this ST. ST-7827 was found to be polyphyletic, but the majority of members belonged to a monophyletic clade we termed PopPUNK cluster 7827 (PC-7827). In Norway, both PC-7827 and ST-7827 isolates were almost exclusively isolated from men. Phylogeographical analyses demonstrated an Asian origin of the genogroup, with multiple inferred exports to Europe and the USA. The genogroup was uniformly resistant to fluoroquinolones, and associated with reduced susceptibility to both azithromycin and the extended-spectrum cephalosporins (ESCs) cefixime and ceftriaxone. From a genetic background including the penA allele 13.001, associated with reduced ESC susceptibility, we identified repeated events of acquisition of porB alleles associated with further reduction in ceftriaxone susceptibility. Transmission of the strain was significantly reduced in Norway in 2019, but our results indicate the existence of a recently established global reservoir. The worrisome drug-resistance profile and rapid emergence of PC-7827 calls for close monitoring of the situation.</t>
  </si>
  <si>
    <t xml:space="preserve">ST-7827 N. gonorrhoeae, likely from Asia, spread globally with resistance to fluoroquinolones and reduced ESC susceptibility.
</t>
  </si>
  <si>
    <t>A thermonuclease of Neisseria gonorrhoeae enhances bacterial escape from killing by neutrophil extracellular traps</t>
  </si>
  <si>
    <t>Juneau RA, Stevens JS, Apicella MA, Criss AK.</t>
  </si>
  <si>
    <t>J Infect Dis. 2015 Jul 15;212(2):316-24. doi: 10.1093/infdis/jiv031. Epub 2015 Jan 20.</t>
  </si>
  <si>
    <t>Juneau RA</t>
  </si>
  <si>
    <t>PMC4490236</t>
  </si>
  <si>
    <t>10.1093/infdis/jiv031</t>
  </si>
  <si>
    <t>2015 Jul 15</t>
  </si>
  <si>
    <t>Development of flow cytometry based adherence assay for Neisseria gonorrhoeae using 5'-carboxyfluorosceinsuccidyl ester</t>
  </si>
  <si>
    <t>Thakur SD, Obradovic M, Dillon JR, Ng SH, Wilson HL.</t>
  </si>
  <si>
    <t>BMC Microbiol. 2019 Mar 25;19(1):67. doi: 10.1186/s12866-019-1438-2.</t>
  </si>
  <si>
    <t>Thakur SD</t>
  </si>
  <si>
    <t>PMC6434840</t>
  </si>
  <si>
    <t>10.1186/s12866-019-1438-2</t>
  </si>
  <si>
    <t>2019 Mar 25</t>
  </si>
  <si>
    <t>Distinct Neisseria gonorrhoeae transmission networks among men who have sex with men in Amsterdam, The Netherlands</t>
  </si>
  <si>
    <t>Heymans R, A Matser A, Bruisten SM, Heijman T, Geskus RB, Speksnijder AG, Davidovich U, de Vries HJ, Coutinho RA, Schim van der Loeff MF.</t>
  </si>
  <si>
    <t>J Infect Dis. 2012 Aug 15;206(4):596-605. doi: 10.1093/infdis/jis399. Epub 2012 Jun 12.</t>
  </si>
  <si>
    <t>Heymans R</t>
  </si>
  <si>
    <t>10.1093/infdis/jis399</t>
  </si>
  <si>
    <t>2012 Aug 15</t>
  </si>
  <si>
    <t>The sweet side of the pathogenic Neisseria: the role of glycan interactions in colonisation and disease</t>
  </si>
  <si>
    <t>Mubaiwa TD, Semchenko EA, Hartley-Tassell LE, Day CJ, Jennings MP, Seib KL.</t>
  </si>
  <si>
    <t>Pathog Dis. 2017 Jul 31;75(5):ftx063. doi: 10.1093/femspd/ftx063.</t>
  </si>
  <si>
    <t>Mubaiwa TD</t>
  </si>
  <si>
    <t>PMC5808653</t>
  </si>
  <si>
    <t>10.1093/femspd/ftx063</t>
  </si>
  <si>
    <t>Protocols to Interrogate the Interactions Between Neisseria gonorrhoeae and Primary Human Neutrophils</t>
  </si>
  <si>
    <t>Ragland SA, Criss AK.</t>
  </si>
  <si>
    <t>Methods Mol Biol. 2019;1997:319-345. doi: 10.1007/978-1-4939-9496-0_19.</t>
  </si>
  <si>
    <t>Ragland SA</t>
  </si>
  <si>
    <t>PMC6731993</t>
  </si>
  <si>
    <t>NIHMS1048319</t>
  </si>
  <si>
    <t>10.1007/978-1-4939-9496-0_19</t>
  </si>
  <si>
    <t>[Biochemical atypia in the modern russian strains of Neisseria gonorrhoeae.]</t>
  </si>
  <si>
    <t>Plakhova XI, Petrova NP, Nikonorov AA, Kubanov AA.</t>
  </si>
  <si>
    <t>Klin Lab Diagn. 2020 Jul 20;65(8):507-511. doi: 10.18821/0869-2084-2020-65-8-507-511.</t>
  </si>
  <si>
    <t>Plakhova XI</t>
  </si>
  <si>
    <t>Klin Lab Diagn</t>
  </si>
  <si>
    <t>10.18821/0869-2084-2020-65-8-507-511</t>
  </si>
  <si>
    <t>2020 Jul 20</t>
  </si>
  <si>
    <t>Antimicrobial Blue Light Inactivation of Neisseria gonorrhoeae: Roles of Wavelength, Endogenous Photosensitizer, Oxygen, and Reactive Oxygen Species</t>
  </si>
  <si>
    <t>Wang Y, Ferrer-Espada R, Baglo Y, Gu Y, Dai T.</t>
  </si>
  <si>
    <t>Lasers Surg Med. 2019 Nov;51(9):815-823. doi: 10.1002/lsm.23104. Epub 2019 Jun 3.</t>
  </si>
  <si>
    <t>Lasers Surg Med</t>
  </si>
  <si>
    <t>PMC6922002</t>
  </si>
  <si>
    <t>NIHMS1062862</t>
  </si>
  <si>
    <t>10.1002/lsm.23104</t>
  </si>
  <si>
    <t>2019 Nov</t>
  </si>
  <si>
    <t>Background and objectives: The aim of this study was to investigate the efficacy, safety, and mechanism of action of antimicrobial blue light (aBL) for the inactivation of Neisseria gonorrhoeae, the etiological agent of gonorrhea.
Study design/materials and methods: The susceptibilities of N. gonorrhoeae (ATCC 700825) in planktonic suspensions to aBL at 405- and 470-nm wavelengths were compared. The roles of oxygen in the anti-gonococcal activity of aBL were studied by examining the effects of hypoxic condition (blowing N2 ) on the anti-gonococcal efficiency of 405-nm aBL. The presence, identification, and quantification of endogenous photosensitizers in N. gonorrhoeae cells and human vaginal epithelial cells (VK2/E6E7 cells) were determined using fluorescence spectroscopy and ultra-performance liquid chromatography (UPLC). Finally, the selectivity of aBL inactivation of N. gonorrhoeae over the host cells were investigated by irradiating the co-cultures of N. gonorrhoeae and human vaginal epithelial cells using 405-nm aBL.
Results: About 3.12-log10 reduction of bacterial colony forming units (CFU) was achieved by 27 J/cm 2 exposure at 405 nm, while about 3.70-log10 reduction of bacterial CFU was achieved by 234 J/cm2 exposure at 470 nm. The anti-gonococcal efficacy of 405-nm aBL was significantly suppressed under hypoxic condition. Spectroscopic and UPLC analyses revealed the presence of endogenous porphyrins and flavins in N. gonorrhoeae. The concentrations of endogenous photosensitizers in N. gonorrhoeae (ATCC 700825) cells were more than 10 times higher than those in the VK2/E6E7 cells. In the co-cultures of N. gonorrhoeae and VK2/E6E7 cells, 405-nm aBL at 108 J/cm2 preferentially inactivated N. gonorrhoeae cells while sparing the vaginal epithelial cells.
Conclusions: aBL at 405-nm wavelength is more effective than 470-nm wavelength in inactivating N. gonorrhoeae while sparing the vaginal epithelial cells. Reactive oxygen species generated from the photochemical reactions between aBL and endogenous photosensitizers play a vital role in the anti-gonococcal activity of 405-nm aBL. Lasers Surg. Med. © 2019 Wiley Periodicals, Inc.</t>
  </si>
  <si>
    <t>aBL at 405-nm wavelength inactivates N. gonorrhoeae effectively while sparing host cells, utilizing reactive oxygen species</t>
  </si>
  <si>
    <t>Neisseria gonorrhoeae Evades Calprotectin-Mediated Nutritional Immunity and Survives Neutrophil Extracellular Traps by Production of TdfH</t>
  </si>
  <si>
    <t>Jean S, Juneau RA, Criss AK, Cornelissen CN.</t>
  </si>
  <si>
    <t>Infect Immun. 2016 Sep 19;84(10):2982-94. doi: 10.1128/IAI.00319-16. Print 2016 Oct.</t>
  </si>
  <si>
    <t>Jean S</t>
  </si>
  <si>
    <t>PMC5038063</t>
  </si>
  <si>
    <t>10.1128/IAI.00319-16</t>
  </si>
  <si>
    <t>2016 Sep 19</t>
  </si>
  <si>
    <t>Genomic evolution of Neisseria gonorrhoeae since the preantibiotic era (1928-2013): antimicrobial use/misuse selects for resistance and drives evolution</t>
  </si>
  <si>
    <t>Golparian D, Harris SR, Sánchez-Busó L, Hoffmann S, Shafer WM, Bentley SD, Jensen JS, Unemo M.</t>
  </si>
  <si>
    <t>BMC Genomics. 2020 Feb 3;21(1):116. doi: 10.1186/s12864-020-6511-6.</t>
  </si>
  <si>
    <t>Golparian D</t>
  </si>
  <si>
    <t>BMC Genomics</t>
  </si>
  <si>
    <t>PMC6998845</t>
  </si>
  <si>
    <t>10.1186/s12864-020-6511-6</t>
  </si>
  <si>
    <t>evolucion de resistencia</t>
  </si>
  <si>
    <t>2020 Feb 3</t>
  </si>
  <si>
    <t>RNA polymerase mutations cause cephalosporin resistance in clinical Neisseria gonorrhoeae isolates</t>
  </si>
  <si>
    <t>Palace SG, Wang Y, Rubin DH, Welsh MA, Mortimer TD, Cole K, Eyre DW, Walker S, Grad YH.</t>
  </si>
  <si>
    <t>Elife. 2020 Feb 3;9:e51407. doi: 10.7554/eLife.51407.</t>
  </si>
  <si>
    <t>Palace SG</t>
  </si>
  <si>
    <t>Elife</t>
  </si>
  <si>
    <t>PMC7012608</t>
  </si>
  <si>
    <t>10.7554/eLife.51407</t>
  </si>
  <si>
    <t>Detection of Neisseria gonorrhoeae Isolates from Tonsils and Posterior Oropharynx</t>
  </si>
  <si>
    <t>Bissessor M, Whiley DM, Lee DM, Snow AF, Fairley CK, Peel J, Bradshaw CS, Hocking JS, Lahra MM, Chen MY.</t>
  </si>
  <si>
    <t>J Clin Microbiol. 2015 Nov;53(11):3624-6. doi: 10.1128/JCM.01647-15. Epub 2015 Aug 19.</t>
  </si>
  <si>
    <t>Bissessor M</t>
  </si>
  <si>
    <t>PMC4609686</t>
  </si>
  <si>
    <t>10.1128/JCM.01647-15</t>
  </si>
  <si>
    <t>2015 Nov</t>
  </si>
  <si>
    <t>Fifteen years of a nationwide culture collection of Neisseria gonorrhoeae antimicrobial resistance in Portugal</t>
  </si>
  <si>
    <t>Pinto M, Rodrigues JC, Matias R, Água-Doce I, Cordeiro D, Correia C, Gomes JP, Borrego MJ; PTGonoNet.</t>
  </si>
  <si>
    <t>Eur J Clin Microbiol Infect Dis. 2020 Sep;39(9):1761-1770. doi: 10.1007/s10096-020-03907-7. Epub 2020 Jun 3.</t>
  </si>
  <si>
    <t>10.1007/s10096-020-03907-7</t>
  </si>
  <si>
    <t>Peptidoglycan Composition in Neisseria</t>
  </si>
  <si>
    <t>Schaub RE, Dillard JP.</t>
  </si>
  <si>
    <t>Methods Mol Biol. 2019;1997:111-120. doi: 10.1007/978-1-4939-9496-0_8.</t>
  </si>
  <si>
    <t>Schaub RE</t>
  </si>
  <si>
    <t>PMC6753780</t>
  </si>
  <si>
    <t>NIHMS1050544</t>
  </si>
  <si>
    <t>10.1007/978-1-4939-9496-0_8</t>
  </si>
  <si>
    <t>Machine Learning Platform to Discover Novel Growth Inhibitors of Neisseria gonorrhoeae</t>
  </si>
  <si>
    <t>Pereira JC, Daher SS, Zorn KM, Sherwood M, Russo R, Perryman AL, Wang X, Freundlich MJ, Ekins S, Freundlich JS.</t>
  </si>
  <si>
    <t>Pharm Res. 2020 Jul 13;37(7):141. doi: 10.1007/s11095-020-02876-y.</t>
  </si>
  <si>
    <t>Pereira JC</t>
  </si>
  <si>
    <t>Pharm Res</t>
  </si>
  <si>
    <t>PMC8274436</t>
  </si>
  <si>
    <t>NIHMS1715097</t>
  </si>
  <si>
    <t>10.1007/s11095-020-02876-y</t>
  </si>
  <si>
    <t>2020 Jul 13</t>
  </si>
  <si>
    <t>Purpose: To advance fundamental biological and translational research with the bacterium Neisseria gonorrhoeae through the prediction of novel small molecule growth inhibitors via naïve Bayesian modeling methodology.
Methods: Inspection and curation of data from the publicly available ChEMBL web site for small molecule growth inhibition data of the bacterium Neisseria gonorrhoeae resulted in a training set for the construction of machine learning models. A naïve Bayesian model for bacterial growth inhibition was utilized in a workflow to predict novel antibacterial agents against this bacterium of global health relevance from a commercial library of &gt;105 drug-like small molecules. Follow-up efforts involved empirical assessment of the predictions and validation of the hits.
Results: Specifically, two small molecules were found that exhibited promising activity profiles and represent novel chemotypes for agents against N. gonorrrhoeae.
Conclusions: This represents, to the best of our knowledge, the first machine learning approach to successfully predict novel growth inhibitors of this bacterium. To assist the chemical tool and drug discovery fields, we have made our curated training set available as part of the Supplementary Material and the Bayesian model is accessible via the web. Graphical Abstract.</t>
  </si>
  <si>
    <t>Machine learning predicts novel small molecules as potential growth inhibitors against Neisseria gonorrhoeae, expanding therapeutic options.</t>
  </si>
  <si>
    <t>Neisseria gonorrhoeae MutS affects pilin antigenic variation through mismatch correction and not by pilE guanine quartet binding</t>
  </si>
  <si>
    <t>Rotman E, Seifert HS.</t>
  </si>
  <si>
    <t>J Bacteriol. 2015 May;197(10):1828-38. doi: 10.1128/JB.02594-14. Epub 2015 Mar 16.</t>
  </si>
  <si>
    <t>Rotman E</t>
  </si>
  <si>
    <t>PMC4402387</t>
  </si>
  <si>
    <t>10.1128/JB.02594-14</t>
  </si>
  <si>
    <t>2015 May</t>
  </si>
  <si>
    <t>A paperfluidic platform to detect Neisseria gonorrhoeae in clinical samples</t>
  </si>
  <si>
    <t>Horst AL, Rosenbohm JM, Kolluri N, Hardick J, Gaydos CA, Cabodi M, Klapperich CM, Linnes JC.</t>
  </si>
  <si>
    <t>Biomed Microdevices. 2018 Apr 11;20(2):35. doi: 10.1007/s10544-018-0280-x.</t>
  </si>
  <si>
    <t>Horst AL</t>
  </si>
  <si>
    <t>Biomed Microdevices</t>
  </si>
  <si>
    <t>PMC6154386</t>
  </si>
  <si>
    <t>NIHMS988747</t>
  </si>
  <si>
    <t>10.1007/s10544-018-0280-x</t>
  </si>
  <si>
    <t>2018 Apr 11</t>
  </si>
  <si>
    <t>Generation of Metal-Depleted Conditions for In Vitro Growth of Neisseria gonorrhoeae</t>
  </si>
  <si>
    <t>Cornelissen CN.</t>
  </si>
  <si>
    <t>Methods Mol Biol. 2019;1997:217-231. doi: 10.1007/978-1-4939-9496-0_14.</t>
  </si>
  <si>
    <t>Cornelissen CN</t>
  </si>
  <si>
    <t>PMC7375410</t>
  </si>
  <si>
    <t>NIHMS1605208</t>
  </si>
  <si>
    <t>10.1007/978-1-4939-9496-0_14</t>
  </si>
  <si>
    <t>Antimicrobial activity of enacyloxin IIa and gladiolin against the urogenital pathogens Neisseria gonorrhoeae and Ureaplasma spp</t>
  </si>
  <si>
    <t>Heath NL, Rowlands RS, Webster G, Mahenthiralingam E, Beeton ML.</t>
  </si>
  <si>
    <t>J Appl Microbiol. 2021 May;130(5):1546-1551. doi: 10.1111/jam.14858. Epub 2020 Oct 21.</t>
  </si>
  <si>
    <t>Heath NL</t>
  </si>
  <si>
    <t>J Appl Microbiol</t>
  </si>
  <si>
    <t>10.1111/jam.14858</t>
  </si>
  <si>
    <t>2021 May</t>
  </si>
  <si>
    <t>Aims: To determine the antimicrobial activity of enacyloxin IIa and gladiolin against Neisseria gonorrhoeae and Ureaplasma spp.
Methods and results: The Burkholderia polyketide antibiotics enacyloxin IIa and gladiolin were tested against 14 N. gonorrhoeae and 10 Ureaplasma spp. isolates including multidrug-resistant N. gonorrhoeae isolates WHO V, WHO X and WHO Z as well as macrolide, tetracycline and ciprofloxacin-resistant ureaplasmas. Susceptibility testing of N. gonorrhoeae was carried out by agar dilution, whereas broth micro-dilution and growth kinetic assays were used for Ureaplasma spp. The MIC range for enacyloxin IIa and gladiolin against N. gonorrhoeae was 0·015-0·06 mg l-1 and 1-2 mg l-1 respectively. The presence of resistance to front line antibiotics had no effect on MIC values. The MIC range for enacyloxin IIa against Ureaplasma spp. was 4-32 mg l-1 with a clear dose-dependent effect when observed using a growth kinetic assay. Gladiolin had no antimicrobial activity on Ureaplasma spp. at 32 mg l-1 and limited impact on growth kinetics.
Conclusions: Enacyloxin IIa and gladiolin antibiotics have antimicrobial activity against a range of antibiotic susceptible and resistant N. gonorrhoeae and Ureaplasma isolates.
Significance and impact of the study: This study highlights the potential for a new class of antimicrobial against pathogens in which limited antibiotics are available. Development of these compounds warrants further investigation in the face of emerging extensively drug-resistant strains.</t>
  </si>
  <si>
    <t>This study tested enacyloxin IIa and gladiolin, two polyketide antibiotics, against Neisseria gonorrhoeae and Ureaplasma spp., including multi-drug resistant strains.</t>
  </si>
  <si>
    <t>Antimicrobial Susceptibility of Neisseria gonorrhoeae Isolates in Yaoundé, Cameroon From 2009 to 2014</t>
  </si>
  <si>
    <t>Tayimetha CY, Unemo M.</t>
  </si>
  <si>
    <t>Sex Transm Dis. 2018 Dec;45(12):e101-e103. doi: 10.1097/OLQ.0000000000000915.</t>
  </si>
  <si>
    <t>Tayimetha CY</t>
  </si>
  <si>
    <t>10.1097/OLQ.0000000000000915</t>
  </si>
  <si>
    <t>2018 Dec</t>
  </si>
  <si>
    <t>We investigated the antimicrobial resistance in gonococci 2009 to 2014 in Yaoundé, Cameroon, and recommend revisions of the Cameroonian treatment guideline. We observed a high resistance to ciprofloxacin (17.6%) but no ceftriaxone resistance. Ceftriaxone should replace ciprofloxacin as the recommended first-line treatment for urethral/vaginal discharge. Enhanced resistance surveillance in Africa is essential.</t>
  </si>
  <si>
    <t>The study investigated the antimicrobial resistance in gonococci 2009 to 2014 in Yaoundé, Cameroon, and recommend revisions of the Cameroonian treatment guideline</t>
  </si>
  <si>
    <t>Antibacterial activity of resazurin-based compounds against Neisseria gonorrhoeae in vitro and in vivo</t>
  </si>
  <si>
    <t>Schmitt DM, Connolly KL, Jerse AE, Detrick MS, Horzempa J.</t>
  </si>
  <si>
    <t>Int J Antimicrob Agents. 2016 Oct;48(4):367-72. doi: 10.1016/j.ijantimicag.2016.06.009. Epub 2016 Jul 19.</t>
  </si>
  <si>
    <t>Schmitt DM</t>
  </si>
  <si>
    <t>Int J Antimicrob Agents</t>
  </si>
  <si>
    <t>PMC5039091</t>
  </si>
  <si>
    <t>NIHMS805242</t>
  </si>
  <si>
    <t>10.1016/j.ijantimicag.2016.06.009</t>
  </si>
  <si>
    <t>Neisseria gonorrhoeae is the cause of the second most common sexually transmitted bacterial infection, with ca. 80 million new cases of gonorrhoea reported annually. The recent emergence of clinical isolates resistant to the last monotherapy against this bacterium, the cephalosporins, illustrates the need for new antigonococcal agents. Here we have characterised a new group of antimicrobials based on the compound resazurin that exhibits robust activity against N. gonorrhoeae in vitro. Resazurin inhibits the growth of a broad range of N. gonorrhoeae isolates, including those resistant to multiple antibiotics. Furthermore, treatment of human endometrial cells infected with N. gonorrhoeae with resazurin significantly reduces the number of intracellular bacteria. Whilst resazurin exhibited potent in vitro antimicrobial activity, in vivo resazurin did not limit the colonisation of mice with N. gonorrhoeae following vaginal infection. The ineffectiveness of resazurin in vivo is likely due to its interaction with serum albumin, which completely diminishes its antimicrobial activity. However, treatment of mice with a resazurin analogue (resorufin pentyl ether) that maintains its antimicrobial activity in the presence of serum albumin approached a significant decrease in the percentage of mice vaginally colonised. This treatment also decreased vaginal colonisation by N. gonorrhoeae over time. Together, these data suggest that resazurin derivatives have potential for the treatment of gonorrhoea.</t>
  </si>
  <si>
    <t xml:space="preserve">This study explore resazurina as a new treatment </t>
  </si>
  <si>
    <t>Direct-qPCR Assay for Coupled Identification and Antimicrobial Susceptibility Testing of Neisseria gonorrhoeae</t>
  </si>
  <si>
    <t>Chen L, Shin DJ, Zheng S, Melendez JH, Gaydos CA, Wang TH.</t>
  </si>
  <si>
    <t>ACS Infect Dis. 2018 Sep 14;4(9):1377-1384. doi: 10.1021/acsinfecdis.8b00104. Epub 2018 Jul 30.</t>
  </si>
  <si>
    <t>Chen L</t>
  </si>
  <si>
    <t>ACS Infect Dis</t>
  </si>
  <si>
    <t>PMC6138521</t>
  </si>
  <si>
    <t>NIHMS984273</t>
  </si>
  <si>
    <t>10.1021/acsinfecdis.8b00104</t>
  </si>
  <si>
    <t>2018 Sep 14</t>
  </si>
  <si>
    <t>In Vitro Efficacy of Gentamicin Alone and in Combination with Ceftriaxone, Ertapenem, and Azithromycin against Multidrug-Resistant Neisseria gonorrhoeae</t>
  </si>
  <si>
    <t>Li X, Le W, Lou X, Wang B, Genco CA, Rice PA, Su X.</t>
  </si>
  <si>
    <t>Microbiol Spectr. 2021 Oct 31;9(2):e0018121. doi: 10.1128/Spectrum.00181-21. Epub 2021 Oct 20.</t>
  </si>
  <si>
    <t>Li X</t>
  </si>
  <si>
    <t>PMC8528116</t>
  </si>
  <si>
    <t>10.1128/Spectrum.00181-21</t>
  </si>
  <si>
    <t>2021 Oct 31</t>
  </si>
  <si>
    <t>This study was conducted to determine the in vitro activities of gentamicin alone and in combination with ceftriaxone, ertapenem, and azithromycin against multidrug-resistant (MDR) Neisseria gonorrhoeae isolates. A total of 407 clinical isolates from Nanjing, China, obtained in 2016 to 2017, had MICs determined for gentamicin using the agar dilution method. MDR status was ascribed to 97 strains that displayed decreased susceptibility or resistance to extended-spectrum cephalosporins (ESCs) (ceftriaxone [MIC, ≥0.125 mg/liter] and cefixime [MIC, ≥0.25 mg/liter]), plus resistance to at least two of the following antimicrobials: penicillin (MIC, ≥2 mg/liter), ciprofloxacin (MIC, ≥1 mg/liter), and azithromycin (MIC, ≥1 mg/liter). MDR strains underwent MIC determinations for antimicrobial combinations using the antimicrobial gradient epsilometer test (Etest). Results that ranged from synergy to antagonism were interpreted using the fractional inhibitory concentration (FICI). All 407 gonococcal isolates were susceptible to gentamicin; MICs ranged from 2 mg/liter to 16 mg/liter. Synergy was demonstrated in 16.5% (16/97), 27.8% (27/97), and 8.2% (8/97) of MDR strains when gentamicin was combined with ceftriaxone (geometric mean [GM] FICI, 0.747), ertapenem (GM FICI, 0.662), and azithromycin (GM FICI, 1.021), respectively. No antimicrobial antagonism was observed with any combination tested against MDR strains; overall, antimicrobial combinations were indifferent. The GM MICs of gentamicin were reduced by 2.63-, 3.80-, and 1.98-fold when tested in combination with ceftriaxone, ertapenem, and azithromycin, respectively. The GM MICs of the three additional antimicrobials individually were reduced by 3-, 2.57-, and 1.98-fold, respectively, when each was tested in combination with gentamicin. Gentamicin alone was effective in vitro against N. gonorrhoeae, including MDR isolates. Combination testing of MDR strains showed lower MICs against gentamicin and each of three antimicrobials (ceftriaxone, ertapenem, and azithromycin) when used in combination. IMPORTANCE Antimicrobial-resistant Neisseria gonorrhoeae is a major global public health concern. New treatment options are urgently needed to successfully treat multidrug-resistant (MDR) Neisseria gonorrhoeae infections. This study showed that gentamicin maintained excellent in vitro susceptibility against clinical gonococcal isolates collected in 2016 and 2017, including MDR isolates. Combinations of gentamicin plus ertapenem, ceftriaxone, and azithromycin produced synergistic effects against certain MDR isolates. No antagonism was observed in any of the antimicrobial combinations, which may prove useful to guide clinical testing of combination therapies.</t>
  </si>
  <si>
    <t>This study assessed gentamicin alone and in combination with ceftriaxone, ertapenem, and azithromycin against multidrug-resistant Neisseria gonorrhoeae (MDR) isolates from Nanjing, China (2016–2017). Among 407 clinical strains tested, 97 were MDR.</t>
  </si>
  <si>
    <t>Antimicrobial resistance and molecular characterisation of Neisseria gonorrhoeae isolates in Fukuoka, Japan, 1996-2016</t>
  </si>
  <si>
    <t>Tanaka M, Furuya R, Kobayashi I, Kanesaka I, Ohno A, Katsuse AK.</t>
  </si>
  <si>
    <t>J Glob Antimicrob Resist. 2019 Jun;17:3-7. doi: 10.1016/j.jgar.2018.11.011. Epub 2018 Nov 15.</t>
  </si>
  <si>
    <t>Tanaka M</t>
  </si>
  <si>
    <t>J Glob Antimicrob Resist</t>
  </si>
  <si>
    <t>10.1016/j.jgar.2018.11.011</t>
  </si>
  <si>
    <t>2019 Jun</t>
  </si>
  <si>
    <t>Objectives: Antimicrobial resistance and molecular characteristics of Neisseria gonorrhoeae isolates obtained from 1996-2005 (n=200) and 2008-2016 (n=200) in Fukuoka, Japan, were examined.
Methods: MICs were determined by agar dilution. Sequence types (STs) were examined using N. gonorrhoeae multiantigen sequence typing (NG-MAST). Sequencing of major extended-spectrum cephalosporin (ESC) resistance determinants (penA, mtrR and ponA) was performed.
Results: Increases in the proportion of gonococci with decreased susceptibility or resistance to cefixime (from 18.0% in 1996-2005 to 46.0% in 2008-2016) and ceftriaxone (from 2.5% to 4.0%) were observed. Gonococcal isolates also showed increased resistance to ciprofloxacin and azithromycin. The four most prevalent NG-MAST STs with a multidrug-resistant phenotype were ST2958 (n=18), ST1407 (n=14), ST6798 (n=12) and ST4015 (n=10). The number of isolates belonging to these four STs rose between the first and second period. Among the 54 isolates belonging to the four major STs, 42 (77.8%) contained a penA mosaic allele and 12 (22.2%) contained a penA non-mosaic allele. The sequence pattern types in the 42 isolates with a penA mosaic allele included type X (64.3%), type XXXIV (33.3%) and a novel pattern type (2.4%). In contrast, all 12 isolates with the penA non-mosaic allele included the sequence pattern type V.
Conclusion: Neisseria gonorrhoeae isolates with decreased susceptibility or resistance to ESC have increased over the years. Four major STs with a multidrug-resistant phenotype were identified. These isolates contained a penA mosaic allele or a non-mosaic allele.</t>
  </si>
  <si>
    <t>To assess the antimicrobial resistance and molecular characteristics of Neisseria gonorrhoeae isolates in Fukuoka, Japan, comparing two periods: 1996–2005 and 2008–2016 (200 isolates each).</t>
  </si>
  <si>
    <t>Performance of tests for identification of Neisseria gonorrhoeae</t>
  </si>
  <si>
    <t>Kulkarni S, Bala M, Risbud A.</t>
  </si>
  <si>
    <t>Indian J Med Res. 2015 Jun;141(6):833-5. doi: 10.4103/0971-5916.160721.</t>
  </si>
  <si>
    <t>Kulkarni S</t>
  </si>
  <si>
    <t>Indian J Med Res</t>
  </si>
  <si>
    <t>PMC4525409</t>
  </si>
  <si>
    <t>10.4103/0971-5916.160721</t>
  </si>
  <si>
    <t>2015 Jun</t>
  </si>
  <si>
    <t>Identification of Novel Neisseria gonorrhoeae Lineages Harboring Resistance Plasmids in Coastal Kenya</t>
  </si>
  <si>
    <t>Cehovin A, Harrison OB, Lewis SB, Ward PN, Ngetsa C, Graham SM, Sanders EJ, Maiden MCJ, Tang CM.</t>
  </si>
  <si>
    <t>J Infect Dis. 2018 Jul 24;218(5):801-808. doi: 10.1093/infdis/jiy240.</t>
  </si>
  <si>
    <t>PMC6057544</t>
  </si>
  <si>
    <t>10.1093/infdis/jiy240</t>
  </si>
  <si>
    <t>2018 Jul 24</t>
  </si>
  <si>
    <t>Antimicrobial resistance and molecular characteristics of Neisseria gonorrhoeae isolates from men who have sex with men</t>
  </si>
  <si>
    <t>Calado J, Castro R, Lopes Â, Campos MJ, Rocha M, Pereira F.</t>
  </si>
  <si>
    <t>Int J Infect Dis. 2019 Feb;79:116-122. doi: 10.1016/j.ijid.2018.10.030. Epub 2018 Nov 6.</t>
  </si>
  <si>
    <t>Calado J</t>
  </si>
  <si>
    <t>10.1016/j.ijid.2018.10.030</t>
  </si>
  <si>
    <t>Antimicrobial resistance patterns in Neisseria gonorrhoeae among male clients of a sexually transmitted infections clinic in Kisumu, Kenya</t>
  </si>
  <si>
    <t>Nacht C, Agingu W, Otieno F, Odhiambo F, Mehta SD.</t>
  </si>
  <si>
    <t>Int J STD AIDS. 2020 Jan;31(1):46-52. doi: 10.1177/0956462419881087.</t>
  </si>
  <si>
    <t>Nacht C</t>
  </si>
  <si>
    <t>10.1177/0956462419881087</t>
  </si>
  <si>
    <t>2020 Jan</t>
  </si>
  <si>
    <t>The Neisseria gonorrhoeae Obg protein is an essential ribosome-associated GTPase and a potential drug target</t>
  </si>
  <si>
    <t>Zielke RA, Wierzbicki IH, Baarda BI, Sikora AE.</t>
  </si>
  <si>
    <t>BMC Microbiol. 2015 Jun 30;15:129. doi: 10.1186/s12866-015-0453-1.</t>
  </si>
  <si>
    <t>Zielke RA</t>
  </si>
  <si>
    <t>PMC4487204</t>
  </si>
  <si>
    <t>10.1186/s12866-015-0453-1</t>
  </si>
  <si>
    <t>2015 Jun 30</t>
  </si>
  <si>
    <t>Seminal plasma initiates a Neisseria gonorrhoeae transmission state</t>
  </si>
  <si>
    <t>Anderson MT, Dewenter L, Maier B, Seifert HS.</t>
  </si>
  <si>
    <t>mBio. 2014 Mar 4;5(2):e01004-13. doi: 10.1128/mBio.01004-13.</t>
  </si>
  <si>
    <t>PMC3958800</t>
  </si>
  <si>
    <t>10.1128/mBio.01004-13</t>
  </si>
  <si>
    <t>2014 Mar 4</t>
  </si>
  <si>
    <t>Antimicrobial Resistance and Neisseria gonorrhoeae Multiantigen Sequence Typing Profile of Neisseria gonorrhoeae in New Delhi, India</t>
  </si>
  <si>
    <t>Mahajan N, Sood S, Singh R, Kapil A, Das BK, Sreenivas V, Kar HK, Sharma VK.</t>
  </si>
  <si>
    <t>Sex Transm Dis. 2016 Aug;43(8):506-16. doi: 10.1097/OLQ.0000000000000471.</t>
  </si>
  <si>
    <t>Mahajan N</t>
  </si>
  <si>
    <t>10.1097/OLQ.0000000000000471</t>
  </si>
  <si>
    <t>2016 Aug</t>
  </si>
  <si>
    <t>Neisseria gonorrhoeae phagosomes delay fusion with primary granules to enhance bacterial survival inside human neutrophils</t>
  </si>
  <si>
    <t>Johnson MB, Criss AK.</t>
  </si>
  <si>
    <t>Cell Microbiol. 2013 Aug;15(8):1323-40. doi: 10.1111/cmi.12117. Epub 2013 Feb 28.</t>
  </si>
  <si>
    <t>Johnson MB</t>
  </si>
  <si>
    <t>PMC3713093</t>
  </si>
  <si>
    <t>NIHMS444867</t>
  </si>
  <si>
    <t>10.1111/cmi.12117</t>
  </si>
  <si>
    <t>2013 Aug</t>
  </si>
  <si>
    <t>Mutations in PBP2 from ceftriaxone-resistant Neisseria gonorrhoeae alter the dynamics of the β3-β4 loop to favor a low-affinity drug-binding state</t>
  </si>
  <si>
    <t>Fenton BA, Tomberg J, Sciandra CA, Nicholas RA, Davies C, Zhou P.</t>
  </si>
  <si>
    <t>J Biol Chem. 2021 Oct;297(4):101188. doi: 10.1016/j.jbc.2021.101188. Epub 2021 Sep 13.</t>
  </si>
  <si>
    <t>Fenton BA</t>
  </si>
  <si>
    <t>J Biol Chem</t>
  </si>
  <si>
    <t>PMC8503634</t>
  </si>
  <si>
    <t>10.1016/j.jbc.2021.101188</t>
  </si>
  <si>
    <t>2021 Oct</t>
  </si>
  <si>
    <t>Molecular epidemiological typing of Neisseria gonorrhoeae isolates identifies a novel association between genogroup G10557 (G7072) and decreased susceptibility to cefixime, Germany, 2014 to 2017</t>
  </si>
  <si>
    <t>Banhart S, Jansen K, Buder S, Tamminga T, Calvignac-Spencer S, Pilz T, Martini A, Dudareva S, Nikisins S, Dehmel K, Zuelsdorf G, Guhl E, Graeber I, Kohl PK, Unemo M, Bremer V, Heuer D; GORENET study group.</t>
  </si>
  <si>
    <t>Euro Surveill. 2020 Oct;25(41):1900648. doi: 10.2807/1560-7917.ES.2020.25.41.1900648.</t>
  </si>
  <si>
    <t>Banhart S</t>
  </si>
  <si>
    <t>Euro Surveill</t>
  </si>
  <si>
    <t>PMC7565851</t>
  </si>
  <si>
    <t>10.2807/1560-7917.ES.2020.25.41.1900648</t>
  </si>
  <si>
    <t>2020 Oct</t>
  </si>
  <si>
    <t>Neisseria gonorrhoeae antimicrobial susceptibility in Barcelona: penA, ponA, mtrR, and porB mutations and NG-MAST sequence types associated with decreased susceptibility to cephalosporins</t>
  </si>
  <si>
    <t>Serra-Pladevall J, Barberá MJ, Rodriguez S, Bartolomé-Comas R, Roig G, Juvé R, Andreu A.</t>
  </si>
  <si>
    <t>Eur J Clin Microbiol Infect Dis. 2016 Sep;35(9):1549-56. doi: 10.1007/s10096-016-2696-7. Epub 2016 Jun 2.</t>
  </si>
  <si>
    <t>Serra-Pladevall J</t>
  </si>
  <si>
    <t>10.1007/s10096-016-2696-7</t>
  </si>
  <si>
    <t>2016 Sep</t>
  </si>
  <si>
    <t>[Gonococcus]</t>
  </si>
  <si>
    <t>Janier M, Lassau F, Dupin N, Bouscarat F, Pelletier F, Alcaraz I; la section MST de la SFD.</t>
  </si>
  <si>
    <t>Ann Dermatol Venereol. 2016 Nov;143(11):710-712. doi: 10.1016/j.annder.2016.09.003. Epub 2016 Oct 20.</t>
  </si>
  <si>
    <t>Janier M</t>
  </si>
  <si>
    <t>Ann Dermatol Venereol</t>
  </si>
  <si>
    <t>10.1016/j.annder.2016.09.003</t>
  </si>
  <si>
    <t>Antimicrobial resistance and molecular epidemiological typing of Neisseria gonorrhoeae isolates from Kyrgyzstan in Central Asia, 2012 and 2017</t>
  </si>
  <si>
    <t>Karymbaeva S, Boiko I, Jacobsson S, Mamaeva G, Ibraeva A, Usupova D, Golparian D, Unemo M.</t>
  </si>
  <si>
    <t>BMC Infect Dis. 2021 Jun 12;21(1):559. doi: 10.1186/s12879-021-06262-w.</t>
  </si>
  <si>
    <t>Karymbaeva S</t>
  </si>
  <si>
    <t>BMC Infect Dis</t>
  </si>
  <si>
    <t>PMC8195719</t>
  </si>
  <si>
    <t>10.1186/s12879-021-06262-w</t>
  </si>
  <si>
    <t>2021 Jun 12</t>
  </si>
  <si>
    <t>Background: Gonorrhoea and antimicrobial resistance (AMR) in Neisseria gonorrhoeae are significant public health concerns globally. Nearly no gonococcal AMR data are available from Central Asia, and no data from Kyrgyzstan has been published. We examined, for the first time, AMR and molecular epidemiology of N. gonorrhoeae isolates cultured in Kyrgyzstan in 2012 and 2017, in order to inform refinements of the Kyrgyz national gonorrhoea management guidelines.
Methods: N. gonorrhoeae isolates cultured in 2012 (n = 84) and 2017 (n = 72) in Kyrgyzstan were examined. MICs of nine antimicrobials were determined using Etest and, where available, clinical breakpoints from the EUCAST were applied. N. gonorrhoeae multiantigen sequence typing (NG-MAST) was also performed.
Results: The overall resistance levels were high to ciprofloxacin (88.5%), tetracycline (56.9%), benzylpenicillin (39.1%), and kanamycin (4.7%). Resistance to cefixime (0.6%, n = 1 isolate), azithromycin (0.6%, n = 1), and gentamicin (0.6%, n = 1) was rare. No resistance to ceftriaxone or spectinomycin was found. However, the proportion of isolates with decreased susceptibility (MIC = 0.125 mg/L) to ceftriaxone and cefixime was 12.8 and 11.5%, respectively. Gonococcal isolates were assigned 69 sequence types, of which 52 (75.4%) were new.
Conclusions: The gonococcal population in Kyrgyzstan in 2012 and 2017 showed a high genetic diversity. Ceftriaxone, 500-1000 mg, in combination with azithromycin 2 g or doxycycline, particularly when chlamydial infection has not been excluded, should be recommended as empiric first-line treatment. Spectinomycin 2 g could be an alternative treatment, and given with azithromycin 2 g if pharyngeal gonorrhoea has not been excluded. Fluoroquinolones, aminoglycosides, benzylpenicillin, or tetracyclines should not be used for empiric treatment of gonorrhoea in Kyrgyzstan. Timely updating and high compliance to national gonorrhoea treatment guidelines based on quality-assured AMR data is imperative. Expanded and improved gonococcal AMR surveillance in Kyrgyzstan is crucial.</t>
  </si>
  <si>
    <t>This is the first study reporting AMR and molecular epidemiology data from Kyrgyzstan.</t>
  </si>
  <si>
    <t>Neisseria gonorrhoeae multiantigen sequence typing is beneficial in further characterizing gonococcal populations in Alberta, Canada</t>
  </si>
  <si>
    <t>Singh AE, Gratrix J, Read R, Lovgren M, Drews SJ, Romanowski B, Sutherland K, Talbot J, Martin I.</t>
  </si>
  <si>
    <t>Sex Transm Dis. 2013 Sep;40(9):744-50. doi: 10.1097/01.olq.0000431356.80840.d4.</t>
  </si>
  <si>
    <t>Singh AE</t>
  </si>
  <si>
    <t>10.1097/01.olq.0000431356.80840.d4</t>
  </si>
  <si>
    <t>2013 Sep</t>
  </si>
  <si>
    <t>Metal-Limited Growth of Neisseria gonorrhoeae for Characterization of Metal-Responsive Genes and Metal Acquisition from Host Ligands</t>
  </si>
  <si>
    <t>Maurakis S, Cornelissen CN.</t>
  </si>
  <si>
    <t>J Vis Exp. 2020 Mar 4;(157):10.3791/60903. doi: 10.3791/60903.</t>
  </si>
  <si>
    <t>Maurakis S</t>
  </si>
  <si>
    <t>J Vis Exp</t>
  </si>
  <si>
    <t>PMC7386066</t>
  </si>
  <si>
    <t>NIHMS1605203</t>
  </si>
  <si>
    <t>10.3791/60903</t>
  </si>
  <si>
    <t>2020 Mar 4</t>
  </si>
  <si>
    <t>Is gonorrhea becoming untreatable?</t>
  </si>
  <si>
    <t>Blomquist PB, Miari VF, Biddulph JP, Charalambous BM.</t>
  </si>
  <si>
    <t>Future Microbiol. 2014;9(2):189-201. doi: 10.2217/fmb.13.155.</t>
  </si>
  <si>
    <t>Blomquist PB</t>
  </si>
  <si>
    <t>Future Microbiol</t>
  </si>
  <si>
    <t>10.2217/fmb.13.155</t>
  </si>
  <si>
    <t>Resistance Profile of Neisseria gonorrhoeae in KwaZulu-Natal, South Africa Questioning the Effect of the Currently Advocated Dual Therapy</t>
  </si>
  <si>
    <t>Rambaran S, Naidoo K, Dookie N, Moodley P, Sturm AW.</t>
  </si>
  <si>
    <t>Sex Transm Dis. 2019 Apr;46(4):266-270. doi: 10.1097/OLQ.0000000000000961.</t>
  </si>
  <si>
    <t>Rambaran S</t>
  </si>
  <si>
    <t>10.1097/OLQ.0000000000000961</t>
  </si>
  <si>
    <t>Background: We report on the antimicrobial resistance profile of Neisseria gonorrhoeae isolates and the distribution of tetM genes in isolates with high-level tetracycline resistance in KwaZulu-Natal, South Africa.
Methods: Male and female patients presenting with urethral and/or vaginal discharge were recruited into the study. Urethral and cervical secretions were cultured on New York City agar. Confirmatory tests for N. gonorrhoeae included Gram stain, catalase, oxidase, and carbohydrate utilization tests. Beta-lactamase was tested by means of the chromogenic cephalosporin test. Minimum inhibitory concentrations were determined using agar dilution with multipoint inoculation. Polymerase chain reaction with gel electrophoresis was used to detect the presence and type of the tetM gene.
Results: N. gonorrhoeae was isolated from the specimens of 319 (26%) of the 1220 recruited patients. Of these 319 isolates, 71% were resistant to 3 or more drugs. Resistance to azithromycin was found in 68% of the isolates. All isolates showed high-level tetracycline resistance with minimum inhibitory concentration values of 16 and 32 mg/mL. The tetM gene was present in 293 (92%). The American type was found in 264 (90%) and the Dutch type in 29 (10%). Twenty-six (8%) did not carry a tetM gene.
Conclusions: The current syndromic management with dual ceftriaxone and azithromycin is due to the high level of azithromycin resistance factually single-drug therapy. High-level tetracycline resistance based on a resistance mechanism other than ribosome protection by the tetM gene product is present in N. gonorrhoeae infecting South African patients.</t>
  </si>
  <si>
    <t>This study assessed the antimicrobial resistance of Neisseria gonorrhoeae and distribution of tetM genes in isolates with high-level tetracycline resistance in KwaZulu-Natal, South Africa</t>
  </si>
  <si>
    <t>Neisseria gonorrhoeae strain with high-level resistance to spectinomycin due to a novel resistance mechanism (mutated ribosomal protein S5) verified in Norway</t>
  </si>
  <si>
    <t>Unemo M, Golparian D, Skogen V, Olsen AO, Moi H, Syversen G, Hjelmevoll SO.</t>
  </si>
  <si>
    <t>Antimicrob Agents Chemother. 2013 Feb;57(2):1057-61. doi: 10.1128/AAC.01775-12. Epub 2012 Nov 26.</t>
  </si>
  <si>
    <t>PMC3553714</t>
  </si>
  <si>
    <t>10.1128/AAC.01775-12</t>
  </si>
  <si>
    <t>2013 Feb</t>
  </si>
  <si>
    <t>Neisseria gonorrhoeae metalloprotease NGO1686 is required for full piliation, and piliation is required for resistance to H2O2- and neutrophil-mediated killing</t>
  </si>
  <si>
    <t>Stohl EA, Dale EM, Criss AK, Seifert HS.</t>
  </si>
  <si>
    <t>mBio. 2013 Jul 9;4(4):e00399-13. doi: 10.1128/mBio.00399-13.</t>
  </si>
  <si>
    <t>Stohl EA</t>
  </si>
  <si>
    <t>PMC3735123</t>
  </si>
  <si>
    <t>10.1128/mBio.00399-13</t>
  </si>
  <si>
    <t>2013 Jul 9</t>
  </si>
  <si>
    <t>Antimicrobial Resistance in Neisseria gonorrhoeae: Proceedings of the STAR Sexually Transmitted Infection-Clinical Trial Group Programmatic Meeting</t>
  </si>
  <si>
    <t>Cristillo AD, Bristow CC, Torrone E, Dillon JA, Kirkcaldy RD, Dong H, Grad YH, Nicholas RA, Rice PA, Lawrence K, Oldach D, Shafer WM, Zhou P, Wi TE, Morris SR, Klausner JD.</t>
  </si>
  <si>
    <t>Sex Transm Dis. 2019 Mar;46(3):e18-e25. doi: 10.1097/OLQ.0000000000000929.</t>
  </si>
  <si>
    <t>Cristillo AD</t>
  </si>
  <si>
    <t>PMC6370498</t>
  </si>
  <si>
    <t>NIHMS1004821</t>
  </si>
  <si>
    <t>10.1097/OLQ.0000000000000929</t>
  </si>
  <si>
    <t>2019 Mar</t>
  </si>
  <si>
    <t>NGMASTER:in silico multi-antigen sequence typing for Neisseria gonorrhoeae</t>
  </si>
  <si>
    <t>Kwong JC, Gonçalves da Silva A, Dyet K, Williamson DA, Stinear TP, Howden BP, Seemann T.</t>
  </si>
  <si>
    <t>Microb Genom. 2016 Aug 25;2(8):e000076. doi: 10.1099/mgen.0.000076. eCollection 2016 Aug.</t>
  </si>
  <si>
    <t>Kwong JC</t>
  </si>
  <si>
    <t>PMC5320595</t>
  </si>
  <si>
    <t>10.1099/mgen.0.000076</t>
  </si>
  <si>
    <t>2016 Aug 25</t>
  </si>
  <si>
    <t>Typing and antimicrobial susceptibility of 134 Neisseria gonorrhoeae strains from Southern Spain</t>
  </si>
  <si>
    <t>Cobo F, Cabezas-Fernández MT, Avivar C.</t>
  </si>
  <si>
    <t>Rev Esp Quimioter. 2019 Apr;32(2):114-120. Epub 2019 Feb 4.</t>
  </si>
  <si>
    <t>Cobo F</t>
  </si>
  <si>
    <t>Rev Esp Quimioter</t>
  </si>
  <si>
    <t>PMC6441978</t>
  </si>
  <si>
    <t>Objective: Last guidelines have recommended the introduction of dual antimicrobial therapy in order to avoid treatment failure. In the present report, the susceptibility to some antibiotics was evaluated, and the typing of Neisseria gonorrhoeae strains was performed.
Methods: Gonococcal isolates were tested for susceptibility according to the recommendations of both CLSI and EUCAST. A total of 134 isolates were typed by the NG-MAST technique.
Results: Seventy-two different N. gonorrhoeae types were found, and the most frequent types obtained were ST 1407, ST 14958, ST 7192, ST 13251 and ST 5405. If CLSI/EUCAST criteria were applied, a ST 9807 type was found nonsusceptible to ceftriaxone and cefixime (MIC 0.5 mg/L), and a ST 12800 type was found nonsusceptible only to cefixime (MIC 0.25 mg/L). When only EUCAST breakpoints were taken into account, three strains were also resistant to cefixime (MIC 0.25 mg/L) and three isolates were resistant to ceftriaxone (MIC 0.19, 0.16 and 0.25 mg/L, respectively). The majority of strains were resistant to ciprofloxacin (68.6%), and all N. gonorrhoeae strains were susceptible to spectinomycin; 9.7% of isolates were resistant to azithromycin.
Conclusions: Molecular typing may be a useful tool to predict antimicrobial resistance. High rates of resistance to penicillin, tetracycline and ciprofloxacin were found in this area. It is highly recommended to carry out antimicrobial susceptibility in all gonorrhoea cases and to identify treatment failures to verify emerging resistance.</t>
  </si>
  <si>
    <t>To assess the antimicrobial susceptibility and molecular typing of Neisseria gonorrhoeae strains in light of updated guidelines recommending dual therapy to prevent treatment failure.</t>
  </si>
  <si>
    <t>Regulation of minD by oxyR in Neisseria gonorrhoeae</t>
  </si>
  <si>
    <t>Parti RP, Horbay MA, Liao M, Dillon JA.</t>
  </si>
  <si>
    <t>Res Microbiol. 2013 Jun;164(5):406-15. doi: 10.1016/j.resmic.2013.02.002. Epub 2013 Feb 20.</t>
  </si>
  <si>
    <t>Parti RP</t>
  </si>
  <si>
    <t>Res Microbiol</t>
  </si>
  <si>
    <t>10.1016/j.resmic.2013.02.002</t>
  </si>
  <si>
    <t>Emergence and Spread of Cephalosporin-Resistant Neisseria gonorrhoeae with Mosaic penA Alleles, South Korea, 2012-2017</t>
  </si>
  <si>
    <t>Lee H, Suh YH, Lee S, Kim YK, Han MS, Bae HG, Unemo M, Lee K.</t>
  </si>
  <si>
    <t>Emerg Infect Dis. 2019 Mar;25(3):416-424. doi: 10.3201/eid2503.181503.</t>
  </si>
  <si>
    <t>Lee H</t>
  </si>
  <si>
    <t>PMC6390772</t>
  </si>
  <si>
    <t>10.3201/eid2503.181503</t>
  </si>
  <si>
    <t>In South Korea, surveillance of antimicrobial drug resistance in Neisseria gonorrhoeae is extremely limited. We describe the emergence and subsequent national spread of N. gonorrhoeae strains with mosaic penA alleles associated with decreased susceptibility and resistance to extended-spectrum cephalosporins. From 2012 through 2017, the proportion of mosaic penA alleles in gonococcal-positive nucleic acid amplification test (NAAT) specimens across South Korea increased from 1.1% to 23.9%. Gonococcal strains with mosaic penA alleles emerged in the international hubs of Seoul in Gyeonggi Province and Busan in South Gyeongsang Province and subsequently spread across South Korea. Most common was mosaic penA-10.001 (n = 572 isolates; 94.7%), which is associated with cefixime resistance. We also identified mosaic penA-34.001 and penA-60.001, both of which are associated with multidrug-resistant gonococcal strains and spread of cefixime and ceftriaxone resistance. Implementation of molecular resistance prediction from N. gonorrhoeae-positive nucleic acid amplification test specimens is imperative in South Korea and internationally.</t>
  </si>
  <si>
    <t>Spread of mosaic penA alleles linked to cephalosporin resistance in South Korea highlights need for molecular resistance monitoring</t>
  </si>
  <si>
    <t>In vitro growth of multidrug-resistant Neisseria gonorrhoeae isolates is inhibited by ETX0914, a novel spiropyrimidinetrione</t>
  </si>
  <si>
    <t>Papp JR, Lawrence K, Sharpe S, Mueller J, Kirkcaldy RD.</t>
  </si>
  <si>
    <t>Int J Antimicrob Agents. 2016 Sep;48(3):328-30. doi: 10.1016/j.ijantimicag.2016.05.018. Epub 2016 Jul 12.</t>
  </si>
  <si>
    <t>PMC6198316</t>
  </si>
  <si>
    <t>NIHMS992504</t>
  </si>
  <si>
    <t>10.1016/j.ijantimicag.2016.05.018</t>
  </si>
  <si>
    <t>Antimicrobial resistance in Neisseria gonorrhoeae has severely limited the number of treatment options, and the emergence of extended-spectrum cephalosporin resistance threatens the effectiveness of the last remaining recommended treatment regimen. This study assessed the in vitro susceptibility of N. gonorrhoeae to ETX0914, a novel spiropyrimidinetrione that inhibits DNA biosynthesis. In vitro activity was determined by agar dilution against 100 N. gonorrhoeae isolates collected from men presenting with urethritis in the USA during 2012-2013 through the Gonococcal Isolate Surveillance Project. The minimum inhibitory concentration (MIC) that inhibited growth in 50% (MIC50) and 90% (MIC90) of isolates was calculated for each antimicrobial agent. ETX0914 demonstrated a high level of antimicrobial activity against N. gonorrhoeae, including isolates with decreased susceptibility or resistance to currently available agents. The ability of ETX0914 to inhibit the growth of N. gonorrhoeae was similar to ceftriaxone, which is currently recommended in combination with azithromycin to treat gonorrhoea. The data presented in this study strongly suggest that ETX0914 should be evaluated in a clinical trial for the treatment of N. gonorrhoeae.</t>
  </si>
  <si>
    <t xml:space="preserve">ETX0914 showed strong in vitro activity vs. N. gonorrhoeae, including resistant strains, suggesting potential for clinical evaluation
</t>
  </si>
  <si>
    <t>α-2,3-sialyltransferase expression level impacts the kinetics of lipooligosaccharide sialylation, complement resistance, and the ability of Neisseria gonorrhoeae to colonize the murine genital tract</t>
  </si>
  <si>
    <t>Lewis LA, Gulati S, Burrowes E, Zheng B, Ram S, Rice PA.</t>
  </si>
  <si>
    <t>mBio. 2015 Feb 3;6(1):e02465-14. doi: 10.1128/mBio.02465-14.</t>
  </si>
  <si>
    <t>Lewis LA</t>
  </si>
  <si>
    <t>PMC4324315</t>
  </si>
  <si>
    <t>10.1128/mBio.02465-14</t>
  </si>
  <si>
    <t>2015 Feb 3</t>
  </si>
  <si>
    <t>Genetic Characterization and Enhanced Surveillance of Ceftriaxone-Resistant Neisseria gonorrhoeae Strain, Alberta, Canada, 2018</t>
  </si>
  <si>
    <t>Berenger BM, Demczuk W, Gratrix J, Pabbaraju K, Smyczek P, Martin I.</t>
  </si>
  <si>
    <t>Emerg Infect Dis. 2019 Sep;25(9):1660-1667. doi: 10.3201/eid2509.190407. Epub 2019 Sep 17.</t>
  </si>
  <si>
    <t>Berenger BM</t>
  </si>
  <si>
    <t>PMC6711210</t>
  </si>
  <si>
    <t>10.3201/eid2509.190407</t>
  </si>
  <si>
    <t>In July 2018, a case of Neisseria gonorrhoeae associated with ceftriaxone treatment failure was identified in Alberta, Canada. We identified the isolate and nucleic acid amplification testing (NAAT) specimen as the ceftriaxone-resistant strain multilocus sequence type 1903/NG-MAST 3435/NG-STAR 233, originally identified in Japan (FC428), with the same penA 60.001 mosaic allele and genetic resistance determinants. Core single-nucleotide variant (SNV) analysis identified 13 SNVs between this isolate and FC428. Culture-independent surveillance by PCR for the A311V mutation in the penA allele and N. gonorrhoeae multiantigen sequence typing directly from NAAT transport media positive for N. gonorrhoeae by NAAT did not detect spread of the strain. We identified multiple sequence types not previously detected in Alberta by routine surveillance. This case demonstrates the benefit of using culture-independent methods to enhance detection, public health investigations, and surveillance to address this global threat.</t>
  </si>
  <si>
    <t xml:space="preserve">Ceftriaxone-resistant FC428 strain detected in Canada; genetic analysis confirmed match to original Japan isolate with penA 60.001 allele
</t>
  </si>
  <si>
    <t>A rare ocular complication of neisseria gonorrhoeae</t>
  </si>
  <si>
    <t>Gonçalves Dos Santos Martins T, Fontes de Azevedo Costa AL.</t>
  </si>
  <si>
    <t>Ir J Med Sci. 2018 Aug;187(3):815-816. doi: 10.1007/s11845-018-1740-2. Epub 2018 Jan 18.</t>
  </si>
  <si>
    <t>Gonçalves Dos Santos Martins T</t>
  </si>
  <si>
    <t>Ir J Med Sci</t>
  </si>
  <si>
    <t>10.1007/s11845-018-1740-2</t>
  </si>
  <si>
    <t>2018 Aug</t>
  </si>
  <si>
    <t>High prevalence of Neisseria gonorrhoeae with high-level resistance to azithromycin in Hangzhou, China</t>
  </si>
  <si>
    <t>Ni C, Xue J, Zhang C, Zhou H, van der Veen S.</t>
  </si>
  <si>
    <t>J Antimicrob Chemother. 2016 Aug;71(8):2355-7. doi: 10.1093/jac/dkw131. Epub 2016 Apr 18.</t>
  </si>
  <si>
    <t>Ni C</t>
  </si>
  <si>
    <t>10.1093/jac/dkw131</t>
  </si>
  <si>
    <t>In China, and most other countries, the first-line empirical mono-antimicrobial therapy against gonorrhoea consists of extended-spectrum cephalosporins, such as ceftriaxone or cefixime.1 Due to the recent rise in resistance and confirmed treatment failures, Europe and the USA now recommend a combination of ceftriaxone and azithromycin as the standard treatment for gonorrhoea.2 Resistance to azithromycin is, however, common in many countries, particularly in settings where this antimicrobial is frequently used and widely available. High-level azithromycin-resistant Neisseria gonorrhoeae isolates with MICs ≥256 mg/L have now also emerged in several countries.3–5 Furthermore, an outbreak with eight cases of high-level azithromycin-resistant gonorrhoea infections has been reported in Leeds, England.6 These high-level azithromycin-resistant isolates are a significant threat to the efficacy of ceftriaxone and azithromycin dual-antimicrobial therapy and limit its success as a first-line therapy.
Recently, we identified and characterized two high-level azithromycin-resistant N. gonorrhoeae strains that were isolated from patients attending the Zhejiang Xiaoshan Hospital in Hangzhou, China.7 In the current study, we performed a retrospective analysis of the prevalence of high-level azithromycin resistance in all N. gonorrhoeae isolates (n = 118) that were collected at this hospital in 2011–12. After 2012, N. gonorrhoeae isolates were no longer stored and available for antimicrobial susceptibility testing. The susceptibility of N. gonorrhoeae isolates to antimicrobials was determined by agar dilution.4 Breakpoints for antimicrobial resistance were adopted from the latest recommendations of EUCAST (http://www.eucast.org). Azithromycin resistance was observed for 25 of the isolates (21%), but, more importantly, 21 isolates (18%) showed high-level resistance (Table 1). All 118 isolates were susceptible to ceftriaxone, cefixime and spectinomycin, but resistance was observed to ciprofloxacin (100%), tetracycline (64%) and penicillin (71%). Of the high-level azithromycin-resistant isolates, 20 (95%) were resistant to tetracycline and 18 (86%) were resistant to penicillin.Molecular analysis of the clinical isolates was performed using the N. gonorrhoeae multiantigen sequence typing (NG-MAST) method.8 The 118 N. gonorrhoeae isolates were assigned to 79 different STs, among which 45 were new. The 21 high-level azithromycin-resistant N. gonorrhoeae isolates belonged to seven STs, namely ST3102 (7 isolates), ST1866 (6 isolates), ST5309 (3 isolates), ST12732 (2 isolates), ST12731 (1 isolate), ST12736 (1 isolate) and ST304 (1 isolate) (Table 1). Interestingly, one of the isolates belonged to ST1866, but did not display high-level azithromycin resistance. These results indicate that the high-level azithromycin-resistant ST1866 isolates might be a local derivative of a non-resistant ST1866 isolate. The NG-MAST method assigns an ST based on a combination of the two highly variable por and tbpB alleles. ST1866, ST3102, ST12731 and ST12732 all contain tbpB allele 33, while ST12736 contains the newly assigned tbpB allele 2131, which differs from allele 33 due to a single 5 bp deletion. Furthermore, the por alleles from these STs differ only by one SNP (ST1866 versus ST3102/ST12736), four SNPs (ST1866 versus ST12732), five SNPs (ST3102/ST12736 versus ST12732) or a single 30 bp deletion (ST1866 versus ST12731), which indicates that they might be clonally related.
The presence of azithromycin resistance determinants was identified by PCR and sequencing using primers described previously.3,9 The 21 high-level azithromycin-resistant isolates contained an A2059G mutation in loop V in at least three out of the four 23S rDNA alleles present in the N. gonorrhoeae genome, which confers high-level resistance.3 In addition, all 21 isolates contained an adenine deletion in the 13 bp inverted repeat in the promoter region of mtrR. The isolates belonging to ST1866, ST3102, ST12731, ST12732, ST12736 and ST304 additionally contained the G45D mutation in MtrR, which has previously been reported to result in induced expression of the MtrCDE multidrug efflux pump and increased resistance to macrolides.10 The rRNA methylase-encoding genes erm(A), erm(B), erm(C) and erm(F) were not present in any of the 21 high-level azithromycin-resistant isolates.
High-level azithromycin-resistant strains have been isolated in several countries,3–5 but mostly on an incidental basis and never with the high frequency reported in this study. International spread of these high-level azithromycin-resistant strains could have major consequences for the long-term efficacy of the current recommended dual-antimicrobial treatment regimens in Europe and the USA. In China, ceftriaxone and azithromycin dual-antimicrobial therapy is also being considered as a first-line therapy.1 However, our results indicate that in China the prevalence of high-level azithromycin resistance in gonococcal isolates might be &gt;5%, which is considered by WHO as the threshold for inclusion of antimicrobials in first-line therapy.1 Therefore, a more thorough nationwide overview on azithromycin susceptibility is necessary before it can be included as a first-line therapy in combination with ceftriaxone.</t>
  </si>
  <si>
    <t xml:space="preserve">18% of isolates from China showed high-level azithromycin resistance; findings raise concern over current dual therapy effectiveness
</t>
  </si>
  <si>
    <t>Effect of Lipidation on the Localization and Activity of a Lysozyme Inhibitor in Neisseria gonorrhoeae</t>
  </si>
  <si>
    <t>Ragland SA, Gray MC, Melson EM, Kendall MM, Criss AK.</t>
  </si>
  <si>
    <t>J Bacteriol. 2020 Mar 26;202(8):e00633-19. doi: 10.1128/JB.00633-19. Print 2020 Mar 26.</t>
  </si>
  <si>
    <t>PMC7099142</t>
  </si>
  <si>
    <t>10.1128/JB.00633-19</t>
  </si>
  <si>
    <t>2020 Mar 26</t>
  </si>
  <si>
    <t>Gonococcal urethritis caused by a multidrug resistant Neisseria gonorrhoeae strain with high-level resistance to spectinomycin in China</t>
  </si>
  <si>
    <t>Chen SC, Hu LH, Zhu XY, Yin YP.</t>
  </si>
  <si>
    <t>Emerg Microbes Infect. 2020 Mar 2;9(1):517-519. doi: 10.1080/22221751.2020.1732836. eCollection 2020.</t>
  </si>
  <si>
    <t>PMC7067170</t>
  </si>
  <si>
    <t>10.1080/22221751.2020.1732836</t>
  </si>
  <si>
    <t>2020 Mar 2</t>
  </si>
  <si>
    <t>We report a recent (2018) gonorrhoeal urethritis caused by a multidrug-resistant Neisseria gonorrhoeae strain in China. The isolated N. gonorrhoeae strain from a male and female pair expressed high-level resistance to spectinomycin (SPC), azithromycin, and other antibiotics but was sensitive to ceftriaxone. The SPC high-level resistance (MIC = 2048 mg/L) was due to a small deletion in rspE that caused two amino acid changes in ribosomal protein S5.</t>
  </si>
  <si>
    <t xml:space="preserve">Multidrug-resistant gonorrhoeae strain in China showed high-level spectinomycin resistance linked to rspE mutation in S5 protein
</t>
  </si>
  <si>
    <t>Antimicrobial susceptibility and molecular epidemiology of Neisseria gonorrhoeae in Germany</t>
  </si>
  <si>
    <t>Horn NN, Kresken M, Körber-Irrgang B, Göttig S, Wichelhaus C, Wichelhaus TA; Working Party Antimicrobial Resistance of the Paul Ehrlich Society for Chemotherapy.</t>
  </si>
  <si>
    <t>Int J Med Microbiol. 2014 Jul;304(5-6):586-91. doi: 10.1016/j.ijmm.2014.04.001. Epub 2014 Apr 19.</t>
  </si>
  <si>
    <t>Horn NN</t>
  </si>
  <si>
    <t>Int J Med Microbiol</t>
  </si>
  <si>
    <t>10.1016/j.ijmm.2014.04.001</t>
  </si>
  <si>
    <t>2014 Jul</t>
  </si>
  <si>
    <t>Phylogeny and antimicrobial resistance in Neisseria gonorrhoeae isolates from Rio de Janeiro, Brazil</t>
  </si>
  <si>
    <t>Costa-Lourenço APRD, Abrams AJ, Dos Santos KTB, Argentino ICV, Coelho-Souza T, Caniné MCA, Ferreira ALP, Moreira BM, Fracalanzza SEL, Trees DL, Bonelli RR.</t>
  </si>
  <si>
    <t>Infect Genet Evol. 2018 Mar;58:157-163. doi: 10.1016/j.meegid.2017.12.003. Epub 2017 Dec 7.</t>
  </si>
  <si>
    <t>PMC6932625</t>
  </si>
  <si>
    <t>NIHMS1062115</t>
  </si>
  <si>
    <t>10.1016/j.meegid.2017.12.003</t>
  </si>
  <si>
    <t>2018 Mar</t>
  </si>
  <si>
    <t>Resistance in Neisseria gonorrhoeae is a global public health challenge. However, little is known about N. gonorrhoeae isolates from Brazil. In this study, we characterized 116 N. gonorrhoeae isolates obtained in Rio de Janeiro between 2006 and 2015 according to antimicrobial susceptibility profiles, resistance mechanisms, and clonal diversity. We determined antimicrobial minimal inhibitory concentrations by agar dilution, and whole genome sequencing was conducted to investigate alleles related to resistance, determine multilocus sequence typing profiles, and group isolates based on core genome single nucleotide polymorphisms. Resistance to penicillin, tetracycline, ciprofloxacin, and azithromycin was observed since 2006. Resistance to penicillin was mediated by β-lactamase plasmids and chromosomal mutations in ponA and porB genes, and tetracycline resistance was mediated by TetM plasmids, and porB and rspJ mutations. Ciprofloxacin resistant isolates presented cumulative point mutations in the quinolone resistance-determining region (QRDR) of gyrA and parC. Alterations in rrl genes encoding 23S rRNA, mtrR, and the mtrR promoter region were responsible for resistance to azithromycin. Phylogenetic analysis identified seven main clades, which included isolates with similar resistance profiles that mainly belonged to a limited number of sequence types that occurred during different years. Our results demonstrated high penicillin, tetracycline, and ciprofloxacin resistance rates associated with the persistence of successful resistant gonococcal lineages, and the polyclonal emergence of azithromycin resistance. Moreover, we reinforce the importance of surveillance to monitor the evolution of this scenario and to allow the early detection of possible changes to azithromycin and ceftriaxone as effective treatment options in the city.</t>
  </si>
  <si>
    <t xml:space="preserve">High resistance rates to penicillin, tetracycline, ciprofloxacin, and azithromycin linked to persistent and diverse resistant lineages in Brazil
</t>
  </si>
  <si>
    <t>Gonococcal Colony Typing</t>
  </si>
  <si>
    <t>Heckels JE.</t>
  </si>
  <si>
    <t>Methods Mol Biol. 2019;1997:77-85. doi: 10.1007/978-1-4939-9496-0_5.</t>
  </si>
  <si>
    <t>Heckels JE</t>
  </si>
  <si>
    <t>10.1007/978-1-4939-9496-0_5</t>
  </si>
  <si>
    <t>Antimicrobial susceptibility and typing of Neisseria gonorrhoeae strains from Southern Spain, 2012-2014</t>
  </si>
  <si>
    <t>Cobo F, Cabezas-Fernández MT, Cabeza-Barrera MI.</t>
  </si>
  <si>
    <t>Enferm Infecc Microbiol Clin. 2016 Jan;34(1):3-7. doi: 10.1016/j.eimc.2015.01.017. Epub 2015 Feb 28.</t>
  </si>
  <si>
    <t>10.1016/j.eimc.2015.01.017</t>
  </si>
  <si>
    <t>2016 Jan</t>
  </si>
  <si>
    <t>Background: Gonorrhoea remains an important health problem worldwide. The latest European guidelines have recommended the introduction of dual antimicrobial therapy due to the increase in its resistance to antimicrobial agents.
Methods: In the present study, the susceptibility to some antibiotics was evaluated, and the typing of Neisseria gonorrhoeae strains was also performed. All Neisseria gonorrhoeae (NG) strains isolated from January 2012 to October 2014 were included in this work. Gonococcal isolates were tested for susceptibility according to the recommendations of both the Clinical and Laboratory Standards Institute (CLSI) and the European Committee on Antimicrobial Susceptibility Testing (EUCAST). A total of 65 isolates were typed by the NG multi-antigen sequence types (NG-MAST) technique.
Results: The most frequent types found were ST 1407, ST 5405, ST 2992, and ST 5120. If CLSI and EUCAST criteria were applied, an ST 9807 type was found non-susceptible to ceftriaxone and cefixime (MIC 0.5μg/mL). When only EUCAST breakpoints were taken into account, three strains were also resistant to cefixime (MIC 0.25μg/mL) and two isolates were resistant to ceftriaxone (MIC 0.19 and 0.25μg/mL, respectively). The majority of strains were resistant to ciprofloxacin, and all Neisseria gonorrhoeae strains were susceptible to spectinomycin; twenty-five percent of isolates were resistant to azithromycin.
Conclusions: The implementation of antimicrobial surveillance programs at regional level should be part of an overall gonococcal infection control strategy. Efforts should be made to perform antimicrobial susceptibility, a "cured test" in all gonorrhoea cases, and identify treatment failures to verify emerging resistance. Some types have been associated with decreased susceptibility to cephalosporins, making molecular typing a useful tool to predict antimicrobial resistance.</t>
  </si>
  <si>
    <t xml:space="preserve">Ceftriaxone and cefixime non-susceptible strains identified, with 25% azithromycin resistance and widespread ciprofloxacin resistance.
</t>
  </si>
  <si>
    <t>Increasing prevalence of Neisseria gonorrhoeae with decreased susceptibility to ceftriaxone and resistance to azithromycin in Hangzhou, China (2015-17)</t>
  </si>
  <si>
    <t>Yan J, Xue J, Chen Y, Chen S, Wang Q, Zhang C, Wu S, Lv H, Yu Y, van der Veen S.</t>
  </si>
  <si>
    <t>J Antimicrob Chemother. 2019 Jan 1;74(1):29-37. doi: 10.1093/jac/dky412.</t>
  </si>
  <si>
    <t>Yan J</t>
  </si>
  <si>
    <t>10.1093/jac/dky412</t>
  </si>
  <si>
    <t>2019 Jan 1</t>
  </si>
  <si>
    <t>Genital and extra-genital Chlamydia trachomatis and Neisseria gonorrhoeae infections in young women attending a Sexually Transmitted Infections (STI) clinic</t>
  </si>
  <si>
    <t>Foschi C, Zagarrigo M, Belletti M, Marangoni A, Re MC, Gaspari V.</t>
  </si>
  <si>
    <t>New Microbiol. 2020 Jul;43(3):115-120. Epub 2020 Jun 13.</t>
  </si>
  <si>
    <t>Foschi C</t>
  </si>
  <si>
    <t>New Microbiol</t>
  </si>
  <si>
    <t>2020 Jul</t>
  </si>
  <si>
    <t>Molecular characterization of Neisseria gonorrhoeae on non-cultured specimens from multiple anatomic sites</t>
  </si>
  <si>
    <t>Carannante A, Ghisetti V, Dal Conte I, Gregori G, Stella ML, Vacca P, Del Re S, Stefanelli P.</t>
  </si>
  <si>
    <t>Ann Ist Super Sanita. 2017 Jul-Sep;53(3):213-217. doi: 10.4415/ANN_17_03_06.</t>
  </si>
  <si>
    <t>Carannante A</t>
  </si>
  <si>
    <t>Ann Ist Super Sanita</t>
  </si>
  <si>
    <t>10.4415/ANN_17_03_06</t>
  </si>
  <si>
    <t>2017 Jul-Sep</t>
  </si>
  <si>
    <t>The novel interaction between Neisseria gonorrhoeae TdfJ and human S100A7 allows gonococci to subvert host zinc restriction</t>
  </si>
  <si>
    <t>Maurakis S, Keller K, Maxwell CN, Pereira K, Chazin WJ, Criss AK, Cornelissen CN.</t>
  </si>
  <si>
    <t>PLoS Pathog. 2019 Aug 1;15(8):e1007937. doi: 10.1371/journal.ppat.1007937. eCollection 2019 Aug.</t>
  </si>
  <si>
    <t>PLoS Pathog</t>
  </si>
  <si>
    <t>PMC6692053</t>
  </si>
  <si>
    <t>10.1371/journal.ppat.1007937</t>
  </si>
  <si>
    <t>2019 Aug 1</t>
  </si>
  <si>
    <t>The Mosaic mtr Locus as Major Genetic Determinant of Azithromycin Resistance of Neisseria gonorrhoeae-Germany, 2018</t>
  </si>
  <si>
    <t>Banhart S, Selb R, Oehlmann S, Bender J, Buder S, Jansen K, Heuer D.</t>
  </si>
  <si>
    <t>J Infect Dis. 2021 Oct 28;224(8):1398-1404. doi: 10.1093/infdis/jiab091.</t>
  </si>
  <si>
    <t>10.1093/infdis/jiab091</t>
  </si>
  <si>
    <t>2021 Oct 28</t>
  </si>
  <si>
    <t>Within the German Gonococcal Resistance Network's (GORENET) Neisseria gonorrhoeae (NG) sample collection, azithromycin-resistant NG isolates increased from 4.3% in 2016 to 9.2% in 2018. We aim to understand this observed increase using whole genome sequencing of NG isolates combined with epidemiological and clinical data. Reduced susceptibility to azithromycin in 2018 was predominately clonal (NG multiantigen sequence typing G12302) and could mainly be attributed to the recently described mosaic-like mtr locus. Our data suggest that, together with horizontal gene transfer of resistance determinants and well-established point mutations, international spread of resistant lineages plays a major role regarding azithromycin resistance in Germany.</t>
  </si>
  <si>
    <t xml:space="preserve">Azithromycin-resistant NG rose to 9.2% in 2018, mainly linked to clonal spread of ST G12302 with a mosaic-like mtr locus and known mutations.
</t>
  </si>
  <si>
    <t>Multidrug-resistant Neisseria gonorrhoeae isolate, belonging to the internationally spreading Japanese FC428 clone, with ceftriaxone resistance and intermediate resistance to azithromycin, Ireland, August 2018</t>
  </si>
  <si>
    <t>Golparian D, Rose L, Lynam A, Mohamed A, Bercot B, Ohnishi M, Crowley B, Unemo M.</t>
  </si>
  <si>
    <t>Euro Surveill. 2018 Nov;23(47):1800617. doi: 10.2807/1560-7917.ES.2018.23.47.1800617.</t>
  </si>
  <si>
    <t>PMC6341943</t>
  </si>
  <si>
    <t>10.2807/1560-7917.ES.2018.23.47.1800617</t>
  </si>
  <si>
    <t>2018 Nov</t>
  </si>
  <si>
    <t>We describe a multidrug-resistant Neisseria gonorrhoeae urethritis case with ceftriaxone resistance and azithromycin intermediate resistance in a heterosexual man in Ireland, August 2018. Whole-genome sequencing showed that the isolate IR72 belongs to the internationally spreading multidrug-resistant ceftriaxone-resistant FC428 clade, initially described in Japan in 2015. IR72 was assigned MSLT ST1903, NG-MAST ST17842 and NG-STAR type 1133, including the ceftriaxone resistance-mediating penA-60.001. Global awareness of spreading ceftriaxone-resistant gonococcal strains that threaten recommended dual therapies is essential.</t>
  </si>
  <si>
    <t xml:space="preserve">Ceftriaxone-resistant NG IR72 case in Ireland belongs to global FC428 clade, carrying penA-60.001 and showing multidrug resistance.
</t>
  </si>
  <si>
    <t>Genomic epidemiology and antimicrobial resistance of Neisseria gonorrhoeae in New Zealand</t>
  </si>
  <si>
    <t>Lee RS, Seemann T, Heffernan H, Kwong JC, Gonçalves da Silva A, Carter GP, Woodhouse R, Dyet KH, Bulach DM, Stinear TP, Howden BP, Williamson DA.</t>
  </si>
  <si>
    <t>J Antimicrob Chemother. 2018 Feb 1;73(2):353-364. doi: 10.1093/jac/dkx405.</t>
  </si>
  <si>
    <t>Lee RS</t>
  </si>
  <si>
    <t>PMC5890773</t>
  </si>
  <si>
    <t>10.1093/jac/dkx405</t>
  </si>
  <si>
    <t>2018 Feb 1</t>
  </si>
  <si>
    <t>Background: Antimicrobial-resistant Neisseria gonorrhoeae is a major threat to public health. No studies to date have examined the genomic epidemiology of gonorrhoea in the Western Pacific Region, where the incidence of gonorrhoea is particularly high.
Methods: A population-level study of N. gonorrhoeae in New Zealand (October 2014 to May 2015). Comprehensive susceptibility testing and WGS data were obtained for 398 isolates. Relatedness was inferred using phylogenetic trees, and pairwise core SNPs. Mutations and genes known to be associated with resistance were identified, and correlated with phenotype.
Results: Eleven clusters were identified. In six of these clusters, &gt;25% of isolates were from females, while in eight of them, &gt;15% of isolates were from females. Drug resistance was common; 98%, 32% and 68% of isolates were non-susceptible to penicillin, ciprofloxacin and tetracycline, respectively. Elevated MICs to extended-spectrum cephalosporins (ESCs) were observed in 3.5% of isolates (cefixime MICs ≥ 0.12 mg/L, ceftriaxone MICs ≥ 0.06 mg/L). Only nine isolates had penA XXXIV genotypes, three of which had decreased susceptibility to ESCs (MIC = 0.12 mg/L). Azithromycin non-susceptibility was identified in 43 isolates (10.8%); two of these isolates had 23S mutations (C2611T, 4/4 alleles), while all had mutations in mtrR or its promoter.
Conclusions: The high proportion of females in clusters suggests transmission is not exclusively among MSM in New Zealand; re-assessment of risk factors for transmission may be warranted in this context. As elevated MICs of ESCs and/or azithromycin were found in closely related strains, targeted public health interventions to halt transmission are urgently needed.</t>
  </si>
  <si>
    <t xml:space="preserve">This study identifies resistance in N. gonorrhoeae strains in New Zealand to penicillin, ciprofloxacin, tetracycline, cephalosporins, and azithromycin.
</t>
  </si>
  <si>
    <t>Emergence and spread of ciprofloxacin-resistant Neisseria gonorrhoeae in New South Wales, Australia: lessons from history</t>
  </si>
  <si>
    <t>Hanrahan JK, Hogan TR, Buckley C, Trembizki E, Mitchell H, Lau CL, Whiley DM, Lahra MM.</t>
  </si>
  <si>
    <t>J Antimicrob Chemother. 2019 Aug 1;74(8):2214-2219. doi: 10.1093/jac/dkz182.</t>
  </si>
  <si>
    <t>Hanrahan JK</t>
  </si>
  <si>
    <t>10.1093/jac/dkz182</t>
  </si>
  <si>
    <t>Objectives: Our aim was to investigate the emergence and spread of ciprofloxacin resistance in clinical Neisseria gonorrhoeae isolates in New South Wales, Australia, from the first reported case in 1991 until ciprofloxacin resistance was sustained at or above the WHO threshold for treatment change of 5% (1999), to inform future strategies for controlling gonococcal antimicrobial resistance.
Methods: The index isolate and all subsequent clinical isolates of ciprofloxacin-resistant N. gonorrhoeae in New South Wales from 1991 to 1999 were genotyped using a previously described method on the Agena MassARRAY iPLEX platform. Region of acquisition data, where available, were used to determine whether cases were travel associated.
Results: In New South Wales, of the 325 ciprofloxacin-resistant N. gonorrhoeae isolates reported from 1991 to 1999, 98% (320/325) were able to be recovered and 100% (320/320) were genotyped. There were 66 different genotypes, comprising 1-99 isolates each. Notably no single clone was found to account for ciprofloxacin resistance being sustained in the population, with considerable variability in genotype prevalence observed throughout the study period. A total of 65% (209/320) of genotyped isolates had information regarding the likely place of acquisition; of these, 44% (93/209) were associated with overseas travel or sexual contact with an overseas visitor. The first ciprofloxacin-resistant N. gonorrhoeae in New South Wales was associated with travel to Thailand. Index cases of each resistant genotype were significantly more likely to have been acquired overseas (51.5%), predominantly in Asia (45%, 30/66).
Conclusions: The continued importation of multiple genotypes, rather than the expansion of a single genotype, led to ciprofloxacin-resistant N. gonorrhoeae being established in New South Wales.</t>
  </si>
  <si>
    <t xml:space="preserve">Ciprofloxacin-resistant N. gonorrhoeae in New South Wales was sustained by multiple imported genotypes, with many linked to overseas travel.
</t>
  </si>
  <si>
    <t>Ceftriaxone-Resistant Neisseria gonorrhoeae Isolates (2010 to 2014) in France Characterized by Using Whole-Genome Sequencing</t>
  </si>
  <si>
    <t>de Curraize C, Kumanski S, Micaëlo M, Fournet N, La Ruche G, Meunier F, Amarsy R, Jacquier H, Cambau E, Goubard A, Bercot B.</t>
  </si>
  <si>
    <t>Antimicrob Agents Chemother. 2016 Oct 21;60(11):6962-6964. doi: 10.1128/AAC.01568-16. Print 2016 Nov.</t>
  </si>
  <si>
    <t>de Curraize C</t>
  </si>
  <si>
    <t>PMC5075118</t>
  </si>
  <si>
    <t>10.1128/AAC.01568-16</t>
  </si>
  <si>
    <t>2016 Oct 21</t>
  </si>
  <si>
    <t>Two extended-spectrum cephalosporin-resistant Neisseria gonorrhoeae isolates were discovered among 6,340 (0.03%) French isolates between 2010 and 2014. One isolate corresponded to the F89 multidrug-resistant N. gonorrhoeae isolate harboring a penA mosaic; whole-genome sequencing highlighted an additional R251H substitution in the ftsX gene recently involved in cephalosporin resistance. The other, ceftriaxone-resistant isolate (MIC, 0.25 mg/liter) harbored the PBP2 pattern XXXVI plus a P551S substitution and belonged to sequence type ST1579 (multilocus sequence typing [MLST]).</t>
  </si>
  <si>
    <t xml:space="preserve">Two ceftriaxone-resistant N. gonorrhoeae isolates in France: one with penA mosaic and ftsX mutation; the other with PBP2 pattern XXXVI and P551S.
</t>
  </si>
  <si>
    <t>Neisseria gonorrhoeae RecQ helicase HRDC domains are essential for efficient binding and unwinding of the pilE guanine quartet structure required for pilin antigenic variation</t>
  </si>
  <si>
    <t>Cahoon LA, Manthei KA, Rotman E, Keck JL, Seifert HS.</t>
  </si>
  <si>
    <t>J Bacteriol. 2013 May;195(10):2255-61. doi: 10.1128/JB.02217-12. Epub 2013 Mar 8.</t>
  </si>
  <si>
    <t>Cahoon LA</t>
  </si>
  <si>
    <t>PMC3650551</t>
  </si>
  <si>
    <t>10.1128/JB.02217-12</t>
  </si>
  <si>
    <t>2013 May</t>
  </si>
  <si>
    <t>SliC is a surface-displayed lipoprotein that is required for the anti-lysozyme strategy during Neisseria gonorrhoeae infection</t>
  </si>
  <si>
    <t>Zielke RA, Le Van A, Baarda BI, Herrera MF, Acosta CJ, Jerse AE, Sikora AE.</t>
  </si>
  <si>
    <t>PLoS Pathog. 2018 Jul 5;14(7):e1007081. doi: 10.1371/journal.ppat.1007081. eCollection 2018 Jul.</t>
  </si>
  <si>
    <t>PMC6033465</t>
  </si>
  <si>
    <t>10.1371/journal.ppat.1007081</t>
  </si>
  <si>
    <t>2018 Jul 5</t>
  </si>
  <si>
    <t>A national quality assurance survey of Neisseria gonorrhoeae testing</t>
  </si>
  <si>
    <t>Trembizki E, Lahra M, Stevens K, Freeman K, Hogan T, Hogg G, Lawrence A, Limnios A, Pearson J, Smith H, Nissen M, Sloots T, Whiley D, On Behalf Of 'grand' Study Investigators.</t>
  </si>
  <si>
    <t>J Med Microbiol. 2014 Jan;63(Pt 1):45-49. doi: 10.1099/jmm.0.065094-0. Epub 2013 Oct 3.</t>
  </si>
  <si>
    <t>Trembizki E</t>
  </si>
  <si>
    <t>J Med Microbiol</t>
  </si>
  <si>
    <t>10.1099/jmm.0.065094-0</t>
  </si>
  <si>
    <t>2014 Jan</t>
  </si>
  <si>
    <t>Changing antimicrobial susceptibility and molecular characterisation of Neisseria gonorrhoeae isolates in Guangdong, China: in a background of rapidly rising epidemic</t>
  </si>
  <si>
    <t>Qin X, Zhao Y, Chen W, Wu X, Tang S, Li G, Yuqi Y, Cao W, Liu X, Huang J, Yang J, Chen W, Tang W, Zheng H.</t>
  </si>
  <si>
    <t>Int J Antimicrob Agents. 2019 Dec;54(6):757-765. doi: 10.1016/j.ijantimicag.2019.08.015. Epub 2019 Aug 16.</t>
  </si>
  <si>
    <t>Qin X</t>
  </si>
  <si>
    <t>PMC8179728</t>
  </si>
  <si>
    <t>NIHMS1705780</t>
  </si>
  <si>
    <t>10.1016/j.ijantimicag.2019.08.015</t>
  </si>
  <si>
    <t>The prevalence of Neisseria gonorrhoeae infections has increased rapidly since 2015 in China. Antimicrobial resistance and molecular mobilisation in N. gonorrhoeae are two important factors driving this increasing prevalence. This study explored changes in antimicrobial susceptibility and molecular characteristics of N. gonorrhoeae collected in Guangdong, China (2013-2017). A total of 704 isolates were collected in two cities in Guangdong. MICs of major antimicrobials were determined. Penicillinase-producing N. gonorrhoeae (PPNG) and tetracycline-resistant N. gonorrhoeae (TRNG) were characterised, and N. gonorrhoeae multiantigen sequence typing (NG-MAST) was performed. High resistance to penicillin (68.2%), tetracycline (85.7%) and ciprofloxacin (98.2%) was observed. Spectinomycin, ceftriaxone and azithromycin appeared effective, with susceptibilities of 100%, 96.4% and 90.7%, respectively. Resistance to penicillin decreased significantly from 78.4% to 73.6% and to azithromycin from 11.9% to 3.7%. Total prevalence of PPNG, TRNG and PPNG/TRNG was 25.4%, 33.1% and 13.4%, respectively. Rates of PPNG decreased significantly from 37.3% to 23.9%, TRNG from 50.0% to 31.3%, and PPNG/TRNG from 23.5% to 11.7%. However, the ratio of African-type PPNG increased significantly (18.4% to 64.1%) compared with decreasing Asian-type PPNG (81.6% to 33.3%), and the ratio of American-type TRNG increased significantly (0% to 13.7%) compared with decreasing Dutch-type TRNG (100% to 86.3%). A total of 271 sequence types (STs) were identified by NG-MAST from 380 isolates collected in 2013, 2014 and 2017, with 145 novel STs. African-type PPNG is increasing and replacing Asian-type, and novel STs have emerged. Gonococcal isolates with new genotypes might contribute to the rising gonorrhoea epidemic in this area.</t>
  </si>
  <si>
    <t xml:space="preserve">High resistance to penicillin, tetracycline, and ciprofloxacin in N. gonorrhoeae in Guangdong, China. Decreased PPNG/TRNG rates.
</t>
  </si>
  <si>
    <t>Characterization of azithromycin-resistant Neisseria gonorrhoeae isolated in Tokyo in 2005-2011</t>
  </si>
  <si>
    <t>Takayama Y, Nakayama S, Shimuta K, Morita-Ishihara T, Ohnishi M.</t>
  </si>
  <si>
    <t>J Infect Chemother. 2014 May;20(5):339-41. doi: 10.1016/j.jiac.2014.01.007. Epub 2014 Feb 24.</t>
  </si>
  <si>
    <t>Takayama Y</t>
  </si>
  <si>
    <t>J Infect Chemother</t>
  </si>
  <si>
    <t>10.1016/j.jiac.2014.01.007</t>
  </si>
  <si>
    <t>2014 May</t>
  </si>
  <si>
    <t>A total of 122 Neisseria gonorrhoeae isolated in the Tokyo metropolitan area in 2005-2011 were collected and analyzed by N. gonorrhoeae multiantigen sequence typing (NG-MAST) and for their susceptibility to azithromycin and ceftriaxone. All 122 strains were susceptible to ceftriaxone, but 8 strains were azithromycin-resistant, defined as an azithromycin MIC ≥ 1 μg/ml. The 8 azithromycin-resistant strains were in 6 NG-MAST types, 3 strains in NG-MAST type 1407 and each of the other 5 strains in a different NG-MAST type. NG-MAST type 1407 strains are multidrug-resistant and are disseminated worldwide.</t>
  </si>
  <si>
    <t>To assess azithromycin and ceftriaxone susceptibility, and perform NG-MAST typing of Neisseria gonorrhoeae isolates collected in the Tokyo metropolitan area (2005–2011)</t>
  </si>
  <si>
    <t>Antibiotic susceptibility pattern of Neisseria gonorrhoeae strains isolated from five cities in India during 2013-2016</t>
  </si>
  <si>
    <t>Kulkarni SV, Bala M, Muqeeth SA, Sasikala G, Nirmalkar AP, Thorat R, Kambli H, Sawant J, Risbud A, Gangakhedkar RR, Godbole SV.</t>
  </si>
  <si>
    <t>J Med Microbiol. 2018 Jan;67(1):22-28. doi: 10.1099/jmm.0.000662. Epub 2017 Dec 12.</t>
  </si>
  <si>
    <t>Kulkarni SV</t>
  </si>
  <si>
    <t>10.1099/jmm.0.000662</t>
  </si>
  <si>
    <t>2018 Jan</t>
  </si>
  <si>
    <t>Purpose: Emergence of multidrug resistance in Neisseria gonorrhoeae, an STI of public health significance is the biggest challenge to gonorrhoea control. Monitoring for antimicrobial resistance is essential for the early detection of emergent drug resistance patterns.
Methodology: One hundred and twenty four N. gonorrhoeae strains were isolated between September 2013-August 2016 [82-New Delhi, 3-Pune, 3-Mumbai, 20-Secunderabad and 16-Hyderabad] to determine antimicrobial susceptibility and to compare the CLSI disc diffusion method with Etest for these strains. The results of the two methods were compared by using kappa statistics.
Results: Ninety eight percent [CI: 96.2-100] of isolates were resistant to ciprofloxacin, 52 % [CI: 43.2-60.8] to penicillin, 56 % [CI: 47.2-64.7] to tetracycline and 5 % [CI: 1.2-8.8] to azithromycin. All the strains were susceptible to spectinomycin, ceftriaxone and cefixime except for two strains which showed decreased susceptibility to ceftriaxone and cefixime. Kappa scores for penicillin, azithromycin, ciprofloxacin, ceftriaxone and cefixime showed that the CLSI method had high agreement with Etest while tetracycline had substantial agreement.
Conclusion: Our data suggest that the disc diffusion method which is both cost effective and more feasible, can effectively be used routinely for monitoring antibiotic susceptibility in N. gonorrhoeae, in limited resource countries like India. We demonstrate the emergence of decreased susceptibility to ceftriaxone and cefixime and threshold levels of resistance to azithromycin in India. This underscores the importance of maintaining continued surveillance for antibiotic resistance in N. gonorrhoeae and a potential requirement for strategic change in guidelines in the not so distant future.</t>
  </si>
  <si>
    <t xml:space="preserve"> To monitor antimicrobial resistance in Neisseria gonorrhoeae in India and compare the CLSI disc diffusion method with Etest for susceptibility testing.</t>
  </si>
  <si>
    <t>Neisseria gonorrhoeae virulence factor NG1686 is a bifunctional M23B family metallopeptidase that influences resistance to hydrogen peroxide and colony morphology</t>
  </si>
  <si>
    <t>Stohl EA, Chan YA, Hackett KT, Kohler PL, Dillard JP, Seifert HS.</t>
  </si>
  <si>
    <t>J Biol Chem. 2012 Mar 30;287(14):11222-33. doi: 10.1074/jbc.M111.338830. Epub 2012 Feb 13.</t>
  </si>
  <si>
    <t>PMC3322868</t>
  </si>
  <si>
    <t>10.1074/jbc.M111.338830</t>
  </si>
  <si>
    <t>2012 Mar 30</t>
  </si>
  <si>
    <t>Antimicrobial resistance (AMR) and molecular characterization of Neisseria gonorrhoeae in Ghana, 2012-2015</t>
  </si>
  <si>
    <t>Attram N, Agbodzi B, Dela H, Behene E, Nyarko EO, Kyei NNA, Larbi JA, Lawson BWL, Addo KK, Newman MJ, Duplessis CA, Adams N, Unemo M, Letizia AG.</t>
  </si>
  <si>
    <t>PLoS One. 2019 Oct 10;14(10):e0223598. doi: 10.1371/journal.pone.0223598. eCollection 2019.</t>
  </si>
  <si>
    <t>Attram N</t>
  </si>
  <si>
    <t>PMC6786528</t>
  </si>
  <si>
    <t>10.1371/journal.pone.0223598</t>
  </si>
  <si>
    <t>2019 Oct 10</t>
  </si>
  <si>
    <t>Neisseria gonorrhoeae antimicrobial resistance (AMR) surveillance is essential for tracking the emergence and spread of AMR strains in local, national and international populations. This is crucial for developing or refining treatment guidelines. N. gonorrhoeae multiantigen sequence typing (NG-MAST) is beneficial for describing the molecular epidemiology of gonococci at national and international levels. Elucidation of AMR determinants to β-lactam drugs, is a means of monitoring the development of resistance. In Ghana, little is known about the current gonococcal AMR prevalence and no characterization of gonococcal isolates has been previously performed. In this study, gonococcal isolates (n = 44) collected from five health facilities in Ghana from 2012 to 2015, were examined using AMR testing, NG-MAST and sequencing of penA. High rates of resistance were identified to tetracycline (100%), benzylpenicillin (90.9%), and ciprofloxacin (81.8%). One isolate had a high cefixime MIC (0.75 μg/ml). Twenty-eight NG-MAST sequence types (STs) were identified, seventeen of which were novel. The isolate with the high cefixime MIC contained a mosaic penA-34 allele and belonged to NG-MAST ST1407, an internationally spreading multidrug-resistant clone that has accounted for most cefixime resistance in many countries. In conclusion, AMR testing, NG-MAST, and sequencing of the AMR determinant penA, revealed high rates of resistance to tetracycline, benzylpenicillin, and ciprofloxacin; as well as a highly diverse population of N. gonorrhoeae in Ghana. It is imperative to continue with enhanced AMR surveillance and to understand the molecular epidemiology of gonococcal strains circulating in Ghana and other African countries.</t>
  </si>
  <si>
    <t xml:space="preserve"> To assess the antimicrobial resistance (AMR) and molecular epidemiology of Neisseria gonorrhoeae in Ghana, where no prior characterization of isolates had been done.</t>
  </si>
  <si>
    <t>Ceftriaxone susceptibility and molecular characteristics of Neisseria gonorrhoeae isolates in Changsha, China</t>
  </si>
  <si>
    <t>Peng T, Lin H, Liu Q, Cao W, Ding H, Chen J, Tang L.</t>
  </si>
  <si>
    <t>J Infect Chemother. 2017 Jun;23(6):385-389. doi: 10.1016/j.jiac.2017.03.007. Epub 2017 Apr 23.</t>
  </si>
  <si>
    <t>Peng T</t>
  </si>
  <si>
    <t>10.1016/j.jiac.2017.03.007</t>
  </si>
  <si>
    <t>A total of 128 Neisseria gonorrhoeae isolates were consecutively obtained in Changsha, China, between April 2015 and June 2016. The minimum inhibitory concentrations (MICs) of ceftriaxone were measured by agar dilution method for each isolate. Ceftriaxone resistance determinants involving penA, mtrR, porB and ponA were amplified by PCR, and the PCR products were sequenced. N. gonorrhoeae multi-antigen sequence typing (NG-MAST) was conducted for genotyping. The results exhibited 11% (14/128) of isolates were reduced susceptibility or resistant to ceftriaxone. One isolate with a susceptibility MIC of 0.03 mg/L harbored a penA mosaic allele. PBP2 A501V/T or P551S and the PorB1b G120K/A121D mutations were predominant in the 14 decreased susceptible or resistant isolates. Among the 128 isolates, 31 sequence types (STs) were identified, and the most prevalent STs were STnew1 (n = 40), ST5061 (n = 25) and ST9176 (n = 18). The 14 decreased susceptible or resistant isolates were resolved into 9 STs, displaying considerable diversity. The results of ceftriaxone susceptibility testing indicated that ceftriaxone can continue to be recommended as the first-line drug for gonorrhea treatment in Changsha; however, it is important to maintain promptly surveillance for antimicrobial resistance (AMR). Non-mosaic penA alleles with A501V/T, P551S, and porB1b mutations may contribute to ceftriaxone resistance or decreased susceptibility among N. gonorrhoeae in this area, and heterogenous STs in these isolates excluded the clonal expansion for a particular subtype.</t>
  </si>
  <si>
    <t>To assess ceftriaxone susceptibility and genetic resistance determinants in Neisseria gonorrhoeae isolates from Changsha, China.</t>
  </si>
  <si>
    <t>Antimicrobial susceptibility and genetic characteristics of Neisseria gonorrhoeae isolates from Vietnam, 2011</t>
  </si>
  <si>
    <t>Olsen B, Pham TL, Golparian D, Johansson E, Tran HK, Unemo M.</t>
  </si>
  <si>
    <t>BMC Infect Dis. 2013 Jan 25;13:40. doi: 10.1186/1471-2334-13-40.</t>
  </si>
  <si>
    <t>Olsen B</t>
  </si>
  <si>
    <t>PMC3574855</t>
  </si>
  <si>
    <t>10.1186/1471-2334-13-40</t>
  </si>
  <si>
    <t>2013 Jan 25</t>
  </si>
  <si>
    <t>Background: Antimicrobial resistance (AMR) in Neisseria gonorrhoeae is a major public health concern worldwide. In Vietnam, knowledge regarding N. gonorrhoeae prevalence and AMR is limited, and data concerning genetic characteristics of N. gonorrhoeae is totally lacking. Herein, we investigated the phenotypic AMR (previous, current and possible future treatment options), genetic resistance determinants for extended-spectrum cephalosporins (ESCs), and genotypic distribution of N. gonorrhoeae isolated in 2011 in Hanoi, Vietnam.
Methods: N. gonorrhoeae isolates from Hanoi, Vietnam isolated in 2011 (n = 108) were examined using antibiograms (Etest for 10 antimicrobials), Neisseria gonorrhoeae multi-antigen sequence typing (NG-MAST), and sequencing of ESC resistance determinants (penA, mtrR and penB).
Results: The levels of in vitro resistance were as follows: ciprofloxacin 98%, tetracycline 82%, penicillin G 48%, azithromycin 11%, ceftriaxone 5%, cefixime 1%, and spectinomycin 0%. The MICs of gentamicin (0.023-6 mg/L), ertapenem (0.002-0.125 mg/L) and solithromycin (&lt;0.016-0.25 mg/L) were relatively low. No penA mosaic alleles were found, however, 78% of the isolates contained an alteration of amino acid A501 (A501V (44%) and A501T (34%)) in the encoded penicillin-binding protein 2. A single nucleotide (A) deletion in the inverted repeat of the promoter region of the mtrR gene and amino acid alterations in MtrR was observed in 91% and 94% of the isolates, respectively. penB resistance determinants were detected in 87% of the isolates. Seventy-five different NG-MAST STs were identified, of which 59 STs have not been previously described.
Conclusions: In Vietnam, the highly diversified gonococcal population displayed high in vitro resistance to antimicrobials previously recommended for gonorrhoea treatment (with exception of spectinomycin), but resistance also to the currently recommended ESCs were found. Nevertheless, the MICs of three potential future treatment options were low. It is essential to strengthen the diagnostics, case reporting, and epidemiologic surveillance of gonorrhoea in Vietnam. Furthermore, the surveillance of gonococcal AMR and gonorrhoea treatment failures is imperative to reinforce. Research regarding novel antimicrobial treatment strategies (e.g., combination therapy) and new antimicrobials is crucial for future treatment of gonorrhoea.</t>
  </si>
  <si>
    <t>Antimicrobial resistance (AMR) in Neisseria gonorrhoeae is a global concern. In Vietnam, data on AMR and strain genetics are scarce.</t>
  </si>
  <si>
    <t>Genomic epidemiology and antimicrobial resistance determinants of Neisseria gonorrhoeae isolates from Ukraine, 2013-2018</t>
  </si>
  <si>
    <t>Boiko I, Golparian D, Jacobsson S, Krynytska I, Frankenberg A, Shevchenko T, Unemo M.</t>
  </si>
  <si>
    <t>APMIS. 2020 Jul;128(7):465-475. doi: 10.1111/apm.13060.</t>
  </si>
  <si>
    <t>Boiko I</t>
  </si>
  <si>
    <t>APMIS</t>
  </si>
  <si>
    <t>10.1111/apm.13060</t>
  </si>
  <si>
    <t>Antimicrobial resistance (AMR) in Neisseria gonorrhoeae is a major health threat compromising the gonorrhoea treatment globally. AMR surveillance including whole genome sequencing (WGS)-based epidemiology provides ideal resolution to identify and describe AMR gonococcal clones, AMR determinants and populations, which can inform management guidelines and antimicrobial stewardship policies. Our aims were to, for the first time, elucidate the WGS-based epidemiology and characterize AMR determinants of gonococcal strains spreading in Ukraine, 2013-2018. Gonococcal isolates (n = 150) from Ternopil and Dnipro, Ukraine (2013-2018), were subjected to AMR testing (Etest) for eight antimicrobials and WGS. Overall, 11.3% of isolates were resistant to ciprofloxacin, 6.0% to tetracycline, and 0.7% to benzylpenicillin. No isolates were resistant to azithromycin, spectinomycin, ceftriaxone, or cefixime, but one isolate was bordering resistance to both cephalosporins. Twenty-five MLST STs, 50 NG-MAST STs, and 34 NG-STAR types were identified. The phylogenomic analysis revealed six main clusters, mostly associated with the internationally described multidrug-susceptible gonococcal lineage. Resistance to ciprofloxacin was associated with GyrA S91F and ParC S87R mutations; tetracyclines with rpsJ V57M and tetM; penicillins with mosaic penA-34.001 and β-lactamase; mtrR; PorB1b G101D, and PBP1 L421P mutations. One isolate of the multidrug-resistant NG-MAST ST1407, MLST ST1901 was found, which was bordering resistance to ceftriaxone and cefixime. The antimicrobial susceptibility of gonococcal strains spreading in Ternopil and Dnipro, Ukraine, in 2013-2018 was surprisingly high. Continued and expanded gonococcal AMR surveillance, ideally including WGS, in Ukraine is essential. This could inform action plans and public health policies to control the spread of AMR gonococcal strains in Ukraine.</t>
  </si>
  <si>
    <t>Antimicrobial resistance (AMR) in Neisseria gonorrhoeae threatens effective gonorrhoea treatment. WGS-based surveillance provides detailed insights into AMR determinants and transmission.</t>
  </si>
  <si>
    <t>Two cases of multidrug-resistant Neisseria gonorrhoeae related to travel in south-eastern Asia, France, June 2019</t>
  </si>
  <si>
    <t>Poncin T, Merimeche M, Braille A, Mainardis M, Bebear C, Jacquier H, Berçot B.</t>
  </si>
  <si>
    <t>Euro Surveill. 2019 Sep;24(36):1900528. doi: 10.2807/1560-7917.ES.2019.24.36.1900528.</t>
  </si>
  <si>
    <t>Poncin T</t>
  </si>
  <si>
    <t>PMC6737829</t>
  </si>
  <si>
    <t>10.2807/1560-7917.ES.2019.24.36.1900528</t>
  </si>
  <si>
    <t>We report two cases of multidrug-resistant Neisseria gonorrhoeae urogenital infection with ceftriaxone resistance in a heterosexual couple in south-western France who were successfully treated with a single, high dose of intramuscular ceftriaxone (1 g). Whole genome sequencing of isolate F91 identified MLST13871, NG-MAST1086, NG-STAR233. Patient history revealed the isolate F91 was most likely acquired during a trip to Cambodia and belongs to the successful multidrug-resistant FC428 Asian clone.</t>
  </si>
  <si>
    <t>Two cases of multidrug-resistant Neisseria gonorrhoeae urogenital infection with ceftriaxone resistance were reported in a heterosexual couple in southwestern France.</t>
  </si>
  <si>
    <t>Azithromycin Resistance and Decreased Ceftriaxone Susceptibility in Neisseria gonorrhoeae, Hawaii, USA</t>
  </si>
  <si>
    <t>Papp JR, Abrams AJ, Nash E, Katz AR, Kirkcaldy RD, O'Connor NP, O'Brien PS, Harauchi DH, Maningas EV, Soge OO, Kersh EN, Komeya A, Tomas JE, Wasserman GM, Kunimoto GY, Trees DL, Whelen AC.</t>
  </si>
  <si>
    <t>Emerg Infect Dis. 2017 May;23(5):830-832. doi: 10.3201/eid2305.170088.</t>
  </si>
  <si>
    <t>PMC5403062</t>
  </si>
  <si>
    <t>10.3201/eid2305.170088</t>
  </si>
  <si>
    <t>During 2016, eight Neisseria gonorrhoeae isolates from 7 patients in Hawaii were resistant to azithromycin; 5 had decreased in vitro susceptibility to ceftriaxone. Genomic analysis demonstrated a distinct phylogenetic clade when compared with local contemporary strains. Continued evolution and widespread transmission of these strains might challenge the effectiveness of current therapeutic options.</t>
  </si>
  <si>
    <t>In 2016, eight Neisseria gonorrhoeae isolates from seven patients in Hawaii showed azithromycin resistance, and five had reduced in vitro susceptibility to ceftriaxone.</t>
  </si>
  <si>
    <t>Antimicrobial resistance and Neisseria gonorrhoeae multiantigen sequence typing (NG-MAST) genotypes in N. gonorrhoeae during 2012-2014 in Karachi, Pakistan</t>
  </si>
  <si>
    <t>Jabeen K, Bhawan Mal P, Khan E, Chandio S, Jacobsson S, Unemo M.</t>
  </si>
  <si>
    <t>BMC Infect Dis. 2016 Jul 22;16:353. doi: 10.1186/s12879-016-1673-1.</t>
  </si>
  <si>
    <t>Jabeen K</t>
  </si>
  <si>
    <t>PMC4957325</t>
  </si>
  <si>
    <t>10.1186/s12879-016-1673-1</t>
  </si>
  <si>
    <t>2016 Jul 22</t>
  </si>
  <si>
    <t>Background: Globally, increasing antimicrobial resistance (AMR) in Neisseria gonorrhoea has led to decreased treatment options for gonorrhoea. Continuous monitoring of resistance is crucial to determine evolving resistance trends in Neisseria gonorrhoea and to suggest treatment recommendations. Quality assured gonococcal AMR data from Pakistan are mainly lacking. This study was performed to determine prevalence and trends of gonococcal AMR and molecular epidemiology of local strains during 2012-2014 in Karachi, Pakistan.
Methods: Gonococcal isolates (n = 100) were obtained from urogenital specimens submitted to the Aga Khan University Laboratory, Karachi, Pakistan. Antimicrobial susceptibility was determined using Etest and molecular epidemiology was assessed by N. gonorrhoeae multiantigen sequence typing (NG-MAST). Quality control was performed using N. gonorrhoeae WHO reference strains C, F, G, K, L, M, N, O, and P, and ATCC 49226.
Results: Susceptibility to spectinomycin, ceftriaxone and cefixime was 100 % and to azithromycin was 99 %. All isolates had low ceftriaxone MICs, i.e., ≤0.032 mg/L. Resistance to ciprofloxacin, tetracycline and penicillin G were 86 %, 51 % and 43 %, respectively. NG-MAST analysis identified 74 different sequence types (STs).
Conclusions: A highly diversified gonococcal population, 74 NG-MAST STs (62 novel STs) with an increased resistance to penicillin G, ciprofloxacin and tetracycline circulated in Karachi, Pakistan. Fortunately, no resistance to ceftriaxone was detected. Accordingly, ceftriaxone can continuously be recommended as the treatment of choice. However it is recommended to increase the dose of ceftriaxone from 125 mg intramuscularly to 250 mg intramuscularly due to ceftriaxone MIC creep and emerging resistance reported in the region. Furthermore, due to the high level of resistance to ciprofloxacin (86 %) it is essential to exclude ciprofloxacin from the recommended first-line therapy. It is imperative to significantly broaden the gonococcal AMR monitoring with participation from other laboratories and cities in Pakistan.</t>
  </si>
  <si>
    <t xml:space="preserve"> Rising antimicrobial resistance (AMR) in Neisseria gonorrhoeae globally is limiting treatment options. High-quality resistance data from Pakistan are scarce.</t>
  </si>
  <si>
    <t>Occurrence of high-level azithromycin-resistant Neisseria gonorrhoeae isolates in China</t>
  </si>
  <si>
    <t>Xue J, Ni C, Zhou H, Zhang C, van der Veen S.</t>
  </si>
  <si>
    <t>J Antimicrob Chemother. 2015 Dec;70(12):3404-5. doi: 10.1093/jac/dkv266. Epub 2015 Aug 27.</t>
  </si>
  <si>
    <t>Xue J</t>
  </si>
  <si>
    <t>10.1093/jac/dkv266</t>
  </si>
  <si>
    <t>2015 Dec</t>
  </si>
  <si>
    <t>The most important threat to the future management and treatment of Neisseria gonorrhoeae infections is multidrug resistance. Resistance to ceftriaxone, the latest available first-line empirical monotherapy, is rising globally and confirmed treatment failures have been reported in several countries.1 Therefore, dual antimicrobial therapies containing ceftriaxone and azithromycin are now the standard recommendation in Europe2 and the USA.3 This dual antimicrobial therapy is also currently being considered as the standard first-line therapy in China.4 However, several countries have reported the occurrence of isolates with high-level azithromycin resistance,5–7 which is defined by an MIC ≥256 mg/L. The emergence of these high-level azithromycin-resistant isolates poses a serious threat to the future efficacy of ceftriaxone and azithromycin dual antimicrobial therapy. As far as we are aware, this is the first report on the incidence and characterization of two high-level azithromycin-resistant isolates in China.
Both N. gonorrhoeae isolates were collected from patients at the Zhejiang Xiaoshan Hospital in Hangzhou, Zhejiang Province. Antimicrobial susceptibility testing of the N. gonorrhoeae isolates was performed using the agar dilution method. Both isolates showed high-level resistance to azithromycin, with MICs of 2048 mg/L. In addition, they were resistant to penicillin (MIC = 256 mg/L), ciprofloxacin (MIC = 16 mg/L) and tetracycline (MIC = 32 mg/L), but susceptible to ceftriaxone (MIC = 0.016–0.03 mg/L), cefixime (MIC = 0.03 mg/L) and spectinomycin (MIC = 16 mg/L). The genomes of the isolates were subsequently analysed by PCR amplification and sequencing to determine which azithromycin resistance determinants were present. Both isolates contained an A2059G mutation in loop V of all four 23S rRNA alleles encoded in the N. gonorrhoeae genome. This mutation has previously been associated with high-level azithromycin resistance of N. gonorrhoeae when present in minimally three of the four 23S rRNA alleles.5 In addition, sequence analysis of the mtrR gene showed that both isolates contained a single base-pair deletion (A) in the 13 bp inverted repeat in the mtrR promoter and a G45D substitution in the coding sequence. These mutations have previously been shown to result in increased azithromycin resistance due to induced expression of the MtrCDE efflux pump.8 The genes erm(A), erm(B), erm(C) and erm(F), encoding rRNA methylases, and mef(A), encoding an efflux pump, were not present in these isolates.
Molecular epidemiology analysis of the isolates was performed using the N. gonorrhoeae multiantigen sequence typing (NG-MAST) method,9 which assigns an ST based on a combination of the highly variable por and tbpB alleles. The isolates were assigned ST3102 and ST1866, which are almost identical and differ only by one SNP in por. Thus far, the high-level azithromycin-resistant N. gonorrhoeae strains that have been isolated in various countries belong to 16 different STs, of which ST649 isolates appear to be most widespread.5–7 The por and tbpB alleles of these STs differ by a total of 33–92 SNPs from the por and tbpB alleles of the strains described in this study, except for the Australian ST10133 isolate,7 which contains an identical tbpB allele (33) and a por allele (2573) that only differs by 16 and 17 SNPs from the por alleles of ST3102 and ST1866, respectively. Interestingly, it was reported that this isolate was most likely contracted in China or Hong Kong, which might explain its closer genetic relationship. How widespread high-level azithromycin-resistant strains are in China remains to be determined. Several years earlier, in 2009, two ST1866 strains were isolated from patients in the city of Nanjing,10 which is located in a neighbouring province. These strains were reported to have an azithromycin MIC of &gt;64 mg/L. It is not known whether these strains actually are directly related to the ST1866 isolate described in this study, but if they are related it would indicate that this high-level azithromycin-resistant ST might be spreading in China.
Azithromycin susceptibility testing is currently not the standard in China. However, the identification of high-level azithromycin-resistant N. gonorrhoeae isolates stresses the need for a more thorough overview of azithromycin susceptibility in China, particularly when ceftriaxone and azithromycin dual antimicrobial therapy is considered as a future first-line therapy. These high-level azithromycin-resistant isolates might have a major impact on the efficacy of this dual antimicrobial therapy.</t>
  </si>
  <si>
    <t xml:space="preserve">Two isolates with high-level azithromycin resistance and MDR traits in China threaten dual therapy efficacy and call for surveillance.
</t>
  </si>
  <si>
    <t>Variability in Azithromycin Susceptibility Results for Neisseria gonorrhoeae Obtained Using Gradient MIC Strip and Agar Dilution Techniques</t>
  </si>
  <si>
    <t>McAuliffe GN, Smith M, Cooper G, Forster RF, Roberts SA.</t>
  </si>
  <si>
    <t>J Clin Microbiol. 2019 Nov 22;57(12):e01353-19. doi: 10.1128/JCM.01353-19. Print 2019 Dec.</t>
  </si>
  <si>
    <t>McAuliffe GN</t>
  </si>
  <si>
    <t>PMC6879296</t>
  </si>
  <si>
    <t>10.1128/JCM.01353-19</t>
  </si>
  <si>
    <t>2019 Nov 22</t>
  </si>
  <si>
    <t>Epidemiological typing of Neisseria gonorrhoeae and detection of markers associated with antimicrobial resistance directly from urine samples using next generation sequencing</t>
  </si>
  <si>
    <t>Graham RM, Doyle CJ, Jennison AV.</t>
  </si>
  <si>
    <t>Sex Transm Infect. 2017 Feb;93(1):65-67. doi: 10.1136/sextrans-2015-052422. Epub 2016 Mar 11.</t>
  </si>
  <si>
    <t>Graham RM</t>
  </si>
  <si>
    <t>10.1136/sextrans-2015-052422</t>
  </si>
  <si>
    <t>2017 Feb</t>
  </si>
  <si>
    <t>Spermine impairs biofilm formation by Neisseria gonorrhoeae</t>
  </si>
  <si>
    <t>Goytia M, Dhulipala VL, Shafer WM.</t>
  </si>
  <si>
    <t>FEMS Microbiol Lett. 2013 Jun;343(1):64-9. doi: 10.1111/1574-6968.12130. Epub 2013 Apr 4.</t>
  </si>
  <si>
    <t>Goytia M</t>
  </si>
  <si>
    <t>FEMS Microbiol Lett</t>
  </si>
  <si>
    <t>PMC3651792</t>
  </si>
  <si>
    <t>NIHMS460122</t>
  </si>
  <si>
    <t>10.1111/1574-6968.12130</t>
  </si>
  <si>
    <t>A Unique Sequence Is Essential for Efficient Multidrug Efflux Function of the MtrD Protein of Neisseria gonorrhoeae</t>
  </si>
  <si>
    <t>Chitsaz M, Gupta V, Harris B, O'Mara ML, Brown MH.</t>
  </si>
  <si>
    <t>mBio. 2021 Aug 31;12(4):e0167521. doi: 10.1128/mBio.01675-21. Epub 2021 Aug 31.</t>
  </si>
  <si>
    <t>Chitsaz M</t>
  </si>
  <si>
    <t>PMC8406276</t>
  </si>
  <si>
    <t>10.1128/mBio.01675-21</t>
  </si>
  <si>
    <t>2021 Aug 31</t>
  </si>
  <si>
    <t>Analysis of antimicrobial susceptibility testing methods and variables and in vitro activity of gepotidacin against urogenital Neisseria gonorrhoeae in men</t>
  </si>
  <si>
    <t>Scangarella-Oman NE, Dixon P, Koeth LM, DiFranco-Fisher J, Miller LA.</t>
  </si>
  <si>
    <t>Diagn Microbiol Infect Dis. 2021 Dec;101(4):115484. doi: 10.1016/j.diagmicrobio.2021.115484. Epub 2021 Jul 10.</t>
  </si>
  <si>
    <t>Scangarella-Oman NE</t>
  </si>
  <si>
    <t>10.1016/j.diagmicrobio.2021.115484</t>
  </si>
  <si>
    <t>2021 Dec</t>
  </si>
  <si>
    <t>Gepotidacin is a triazaacenaphthylene antibiotic with activity against Neisseria gonorrhoeae including strains resistant to current agents. We tested 145 N. gonorrhoeae isolates by agar dilution according to Gonococcal Isolate Surveillance Program and Clinical and Laboratory Standards Institute methodologies. Gepotidacin demonstrated a minimum inhibitory concentration (MIC)50 of 0.25 μg/mL and a MIC90 of 0.5 μg/mL (highest gepotidacin MIC was 1 μg/mL) against the 145 N. gonorrhoeae isolates tested. We also assessed the impact of test variables on antimicrobial susceptibility test results for gepotidacin, ciprofloxacin, and ceftriaxone against 10 N. gonorrhoeae isolates. Media type had the biggest effect but wasn't specific to gepotidacin. Gepotidacin MICs were also affected by inoculum, pH, and 10% CO2. These in vitro data indicate that further study of gepotidacin is warranted for potential use in treating gonorrhea infections and highlight the importance of controlling for media type, inoculum, CO2, and pH when performing MIC testing with gepotidacin.</t>
  </si>
  <si>
    <t xml:space="preserve">Gepotidacin showed activity against N. gonorrhoeae, including resistant strains, supporting its potential as a future gonorrhea treatment.
</t>
  </si>
  <si>
    <t>Differences in Neisseria gonorrhoeae population structure and antimicrobial resistance pattern between men who have sex with men and heterosexuals</t>
  </si>
  <si>
    <t>Serra-Pladevall J, Barberá MJ, Callarisa AE, Bartolomé-Comas R, Andreu A.</t>
  </si>
  <si>
    <t>Epidemiol Infect. 2017 Jan;145(2):379-385. doi: 10.1017/S095026881600234X. Epub 2016 Oct 19.</t>
  </si>
  <si>
    <t>Epidemiol Infect</t>
  </si>
  <si>
    <t>PMC9507620</t>
  </si>
  <si>
    <t>10.1017/S095026881600234X</t>
  </si>
  <si>
    <t>2017 Jan</t>
  </si>
  <si>
    <t>Increasing Resistance to Azithromycin in Neisseria gonorrhoeae in Eastern Chinese Cities: Resistance Mechanisms and Genetic Diversity among Isolates from Nanjing</t>
  </si>
  <si>
    <t>Wan C, Li Y, Le WJ, Liu YR, Li S, Wang BX, Rice PA, Su XH.</t>
  </si>
  <si>
    <t>Antimicrob Agents Chemother. 2018 Apr 26;62(5):e02499-17. doi: 10.1128/AAC.02499-17. Print 2018 May.</t>
  </si>
  <si>
    <t>Wan C</t>
  </si>
  <si>
    <t>PMC5923098</t>
  </si>
  <si>
    <t>10.1128/AAC.02499-17</t>
  </si>
  <si>
    <t>2018 Apr 26</t>
  </si>
  <si>
    <t>Azithromycin resistance (AZM-R) of Neisseria gonorrhoeae is emerging as a clinical and public health challenge. We determined molecular characteristics of recent AZM-R Nanjing gonococcal isolates and tracked the emergence of AZM-R isolates in eastern Chinese cities in recent years. A total of 384 N. gonorrhoeae isolates from Nanjing collected from 2013 to 2014 were tested for susceptibility to AZM and six additional antibiotics; all AZM-R strains were characterized genetically for resistance determinants by sequencing and were genotyped using N. gonorrhoeae multiantigen sequence typing (NG-MAST). Among the 384 isolates, 124 (32.3%) were AZM-R. High-level resistance (MIC, ≥256 mg/liter) was present in 10.4% (40/384) of isolates, all of which possessed the A2143G mutation in all four 23S rRNA alleles. Low- to mid-level resistance (MIC, 1 to 64 mg/liter) was present in 21.9% (84/384) of isolates, 59.5% of which possessed the C2599T mutation in all four 23S rRNA alleles. The 124 AZM-R isolates were distributed in 71 different NG-MAST sequence types (STs). ST1866 was the most prevalent type in high-level AZM-R (HL-AZM-R) isolates (45% [18/40]). This study, together with previous reports, revealed that the prevalence of AZM-R in N. gonorrhoeae isolates in certain eastern Chinese cities has risen &gt;4-fold (7% to 32%) from 2008 to 2014. The principal mechanisms of AZM resistance in recent Nanjing isolates were A2143G mutations (high-level resistance) and C2599T mutations (low- to mid-level resistance) in the 23S rRNA alleles. Characterization of NG-MAST STs and phylogenetic analysis indicated the genetic diversity of N. gonorrhoeae in Nanjing; however, ST1866 was the dominant genotype associated with HL-AZM-R isolates.</t>
  </si>
  <si>
    <t xml:space="preserve">AZM-R N. gonorrhoeae rose from 7% to 32% in Nanjing. ST1866 linked to high-level resistance via A2143G mutation in 23S rRNA alleles.
</t>
  </si>
  <si>
    <t>The role of core groups in the emergence and dissemination of antimicrobial-resistant N gonorrhoeae</t>
  </si>
  <si>
    <t>Sex Transm Infect. 2013 Dec;89 Suppl 4:iv47-51. doi: 10.1136/sextrans-2013-051020.</t>
  </si>
  <si>
    <t>10.1136/sextrans-2013-051020</t>
  </si>
  <si>
    <t>2013 Dec</t>
  </si>
  <si>
    <t>Antimicrobial susceptibility of Neisseria gonorrhoeae isolates from symptomatic men attending the Nanjing sexually transmitted diseases clinic (2011-2012): genetic characteristics of isolates with reduced sensitivity to ceftriaxone</t>
  </si>
  <si>
    <t>Li S, Su XH, Le WJ, Jiang FX, Wang BX, Rice PA.</t>
  </si>
  <si>
    <t>BMC Infect Dis. 2014 Nov 27;14:622. doi: 10.1186/s12879-014-0622-0.</t>
  </si>
  <si>
    <t>Li S</t>
  </si>
  <si>
    <t>PMC4263019</t>
  </si>
  <si>
    <t>10.1186/s12879-014-0622-0</t>
  </si>
  <si>
    <t>2014 Nov 27</t>
  </si>
  <si>
    <t>Background: Evolving gonococcal antimicrobial resistance (AMR) poses a serious threat to public health. The aim of this study was to: update antimicrobial susceptibility data of Neisseria gonorrhoeae recently isolated in Nanjing, China and identify specific deteminants of antimicrobial resistance and gentoypes of isolates with decreased sensitivity to ceftriaxone.
Methods: 334 N. gonorrhoeae isolates were collected consecutively from symptomatic men attending the Nanjing STD Clinic between April 2011 and December 2012. The minimum inhibitory concentrations (MICs) for penicillin, tetracycline, ciprofloxacin, spectinomycin and ceftriaxone were determined by agar plate dilution for each isolate. Penicillinase-producing N. gonorrhoeae (PPNG) and tetracycline-resistant N. gonorrhoeae (TRNG) were examined and typed for β-lactamase and tetM encoding plasmids respectively. Isolates that displayed elevated MICs to ceftriaxone (MIC ≥0.125 mg/L) were also tested for mutations in penA, mtrR, porB1b, ponA and pilQ genes and characterized by Neisseria gonorrhoeae multi-antigen sequence typing (NG-MAST).
Results: 98.8% (330/334) of N. gonorrhoeae isolates were resistant to ciprofloxacin; 97.9% (327/334) to tetracycline and 67.7% (226/334) to penicillin. All isolates were susceptible to ceftriaxone (MIC ≤0.25 mg/L) and spectinomycin (MIC ≤32 mg/L). Plasmid mediated resistance was exhibited by 175/334 (52%) of isolates: 120/334 (36%) of isolates were PPNG and 104/334 (31%) were TRNG. 90.0% (108/120) of PPNG isolates carried the Asia type β-lactamase encoding plasmid and 96% (100/104) of TRNG isolates carried the Dutch type tetM containing plasmid. Elevated MICs for ceftriaxone were present in 15 (4.5%) isolates; multiple mutations were found in penA, mtrR, porB1b and ponA genes. The 15 isolates were distributed into diverse NG-MAST sequence types; four different non-mosaic penA alleles were identified, including one new type.
Conclusions: N. gonorrhoeae isolates in Nanjing generally retained similar antimicrobial resistance patterns to isolates obtained five years ago. Fluctuations in resistance plasmid profiles imply that genetic exchange among gonococcal strains is ongoing and is frequent. Ceftriaxone and spectinomycin remain treatments of choice of gonorrhea in Nanjing, however, decreased susceptibility to ceftriaxone and rising MICs for spectinomycin of N. gonorrhoeae isolates underscore the importance of maintaining surveillance for AMR (both phenotypic and genotypic).</t>
  </si>
  <si>
    <t xml:space="preserve">High resistance to ciprofloxacin, tetracycline, penicillin found in Nanjing. 4.5% showed decreased ceftriaxone susceptibility with mutations.
</t>
  </si>
  <si>
    <t>Multiplex Real-Time PCR Assay for Simultaneous Identification of Neisseria gonorrhoeae and Its Ciprofloxacin Susceptibility Status</t>
  </si>
  <si>
    <t>Perera SR, Khan NH, Martin I, Taheri A, Parti RP, Levett PN, Horsman GB, Kusalik A, Dillon JR.</t>
  </si>
  <si>
    <t>J Clin Microbiol. 2017 Nov;55(11):3201-3209. doi: 10.1128/JCM.00855-17. Epub 2017 Aug 16.</t>
  </si>
  <si>
    <t>Perera SR</t>
  </si>
  <si>
    <t>PMC5654903</t>
  </si>
  <si>
    <t>10.1128/JCM.00855-17</t>
  </si>
  <si>
    <t>2017 Nov</t>
  </si>
  <si>
    <t>A real-time PCR (RT-PCR) assay was designed for the simultaneous identification of Neisseria gonorrhoeae and its ciprofloxacin susceptibility status. A SYBR green-based multiplex RT-PCR format was used; it comprised two different forward primers and a common reverse primer to detect single nucleotide polymorphisms (SNPs) in gyrA of N. gonorrhoeae The primer pairs were evaluated for their sensitivity and specificity using genomic DNA from 254 N. gonorrhoeae isolates (82 were ciprofloxacin susceptible and 172 were ciprofloxacin resistant) and 23 non-N. gonorrhoeae species isolates. The performance of the primers was validated using genomic DNA from 100 different N. gonorrhoeae isolates (46 were ciprofloxacin susceptible and 54 were ciprofloxacin resistant) and 52 non-N. gonorrhoeae isolates. The latter panel was revalidated by testing 99 (46 isolates were ciprofloxacin susceptible and 53 isolates were ciprofloxacin resistant) of the N. gonorrhoeae isolates and 23 non-N. gonorrhoeae isolates. These primers detected N. gonorrhoeae and its ciprofloxacin susceptibility status with over 99% sensitivity and specificity for all panels tested. This assay has the potential to be an inexpensive and rapid test for the simultaneous identification of N. gonorrhoeae and its ciprofloxacin susceptibility status.</t>
  </si>
  <si>
    <t xml:space="preserve">New RT-PCR assay detects N. gonorrhoeae and ciprofloxacin resistance with &gt;99% accuracy.
</t>
  </si>
  <si>
    <t>Phenotypic and Genotypic Characterization of Neisseria gonorrhoeae Isolates from New Zealand with Reduced Susceptibility to Ceftriaxone</t>
  </si>
  <si>
    <t>Jamaludin N, Gedye K, Collins-Emerson J, Benschop J, Nulsen M.</t>
  </si>
  <si>
    <t>Microb Drug Resist. 2019 Sep;25(7):1003-1011. doi: 10.1089/mdr.2018.0111. Epub 2019 Apr 25.</t>
  </si>
  <si>
    <t>Jamaludin N</t>
  </si>
  <si>
    <t>10.1089/mdr.2018.0111</t>
  </si>
  <si>
    <t>Gen2EpiGUI: User-Friendly Pipeline for Analyzing Whole-Genome Sequencing Data for Epidemiological Studies of Neisseria gonorrhoeae</t>
  </si>
  <si>
    <t>Singh R, Yarmovich T, Kusalik A, Dillon JR.</t>
  </si>
  <si>
    <t>Sex Transm Dis. 2020 Oct;47(10):e42-e44. doi: 10.1097/OLQ.0000000000001206.</t>
  </si>
  <si>
    <t>Singh R</t>
  </si>
  <si>
    <t>10.1097/OLQ.0000000000001206</t>
  </si>
  <si>
    <t>Modelling the contribution that different sexual practices involving the oropharynx and saliva have on Neisseria gonorrhoeae infections at multiple anatomical sites in men who have sex with men</t>
  </si>
  <si>
    <t>Xu X, Chow EPF, Ong JJ, Hoebe CJPA, Williamson D, Shen M, Kong FYS, Hocking JS, Fairley CK, Zhang L.</t>
  </si>
  <si>
    <t>Sex Transm Infect. 2021 May;97(3):183-189. doi: 10.1136/sextrans-2020-054565. Epub 2020 Nov 18.</t>
  </si>
  <si>
    <t>Xu X</t>
  </si>
  <si>
    <t>10.1136/sextrans-2020-054565</t>
  </si>
  <si>
    <t>Multiplex TaqMan real-time PCR platform for detection of Neisseria gonorrhoeae with decreased susceptibility to ceftriaxone</t>
  </si>
  <si>
    <t>Zhao L, Liu A, Li R, Zhao S.</t>
  </si>
  <si>
    <t>Diagn Microbiol Infect Dis. 2019 Apr;93(4):299-304. doi: 10.1016/j.diagmicrobio.2018.10.013. Epub 2018 Oct 31.</t>
  </si>
  <si>
    <t>Zhao L</t>
  </si>
  <si>
    <t>10.1016/j.diagmicrobio.2018.10.013</t>
  </si>
  <si>
    <t>Molecular Characterization of Penicillinase-Producing Neisseria gonorrhoeae Isolated in Two Time Periods, 2003-2004 and 2014-2015, in Italy</t>
  </si>
  <si>
    <t>Stefanelli P, Carannante A, Bonanno CL, Cusini M, Ghisetti V, Mencacci A, Barbui AM, Prignano G, Vocale C, Vacca P.</t>
  </si>
  <si>
    <t>Microb Drug Resist. 2018 Jun;24(5):621-626. doi: 10.1089/mdr.2017.0218. Epub 2018 Jan 2.</t>
  </si>
  <si>
    <t>Stefanelli P</t>
  </si>
  <si>
    <t>10.1089/mdr.2017.0218</t>
  </si>
  <si>
    <t>Azithromycin-resistant Neisseria gonorrhoeae spreading amongst men who have sex with men (MSM) and heterosexuals in New South Wales, Australia, 2017</t>
  </si>
  <si>
    <t>Whiley DM, Kundu RL, Jennison AV, Buckley C, Limnios A, Hogan T, Enriquez R, El Nasser J, George CR, Lahra MM.</t>
  </si>
  <si>
    <t>J Antimicrob Chemother. 2018 May 1;73(5):1242-1246. doi: 10.1093/jac/dky017.</t>
  </si>
  <si>
    <t>10.1093/jac/dky017</t>
  </si>
  <si>
    <t>2018 May 1</t>
  </si>
  <si>
    <t>Objectives: To identify the genetic basis of resistance as well as to better understand the epidemiology of a recent surge in azithromycin-resistant Neisseria gonorrhoeae in New South Wales, Australia.
Methods: Azithromycin-resistant N. gonorrhoeae isolates (n = 118) collected from 107 males, 10 females and 1 transsexual between January and July 2017 were genotyped using a previously described iPLEX method. The results were compared with phenotypic resistance profiles and available patient data.
Results: The iPLEX results revealed 10 different N. gonorrhoeae genotypes (designated AZI-G1 to AZI-G10) of which three were responsible for the majority of infections; AZI-G10 (74.6%, 88 isolates; 87 males and 1 transsexual), AZI-G4 (11.0%, 13 isolates; 7 males and 6 females) and AZI-G7 (6.8%, 8 isolates; 7 males and 1 female). The observed resistance was attributable to one of two different azithromycin resistance mechanisms; the 23S rRNA C2611T mutation was identified in 24% of isolates, whereas the majority of resistance (76%) was associated with a meningococcal-type mtrR variant. Additionally, one isolate was found to harbour both the 23S rRNA C2611T mutation and a type XXXIV mosaic penA sequence associated with cephalosporin resistance.
Conclusions: These data indicate outbreaks of azithromycin-resistant gonococci amongst networks of MSM and heterosexuals in New South Wales. The results also provide further evidence that azithromycin may soon be an ineffective treatment option for gonococcal infection and highlight the urgent need to explore alternative therapies.</t>
  </si>
  <si>
    <t xml:space="preserve">23S rRNA C2611T (24%) and meningococcal-type mtrR (76%) caused AZM resistance; 1 isolate had C2611T plus mosaic penA linked to cephalosporin R.
</t>
  </si>
  <si>
    <t>Molecular characterization of a ceftriaxone-resistant Neisseria gonorrhoeae strain found in Switzerland: a case report</t>
  </si>
  <si>
    <t>Egli K, Roditscheff A, Flückiger U, Risch M, Risch L, Bodmer T.</t>
  </si>
  <si>
    <t>Ann Clin Microbiol Antimicrob. 2021 Aug 6;20(1):52. doi: 10.1186/s12941-021-00456-5.</t>
  </si>
  <si>
    <t>Egli K</t>
  </si>
  <si>
    <t>Ann Clin Microbiol Antimicrob</t>
  </si>
  <si>
    <t>PMC8349002</t>
  </si>
  <si>
    <t>10.1186/s12941-021-00456-5</t>
  </si>
  <si>
    <t>2021 Aug 6</t>
  </si>
  <si>
    <t>Background: The resistance of Neisseria gonorrhoeae to ceftriaxone is unusual in Switzerland. The underlying genotype responsible for resistance is suspected to be novel. Generally, resistance in Neisseria gonorrhoeae (Ng) involves a comprehensive set of genes with many different mutations leading to resistance to different β-lactams and fluoroquinolones.
Case presentation: A patient had a positive result from specific PCR for Ng. We routinely culture all clinical specimens with a positive NG-PCR. In this particular case, we isolated a strain with resistance to ceftriaxone in Switzerland. A total of seven different genes (penA, ponA, porinB, mtr, gyrA, parC, 23S rRNA gene) in this strain were partially sequenced for comparison with phenotypic susceptibility testing. Interestingly, two different mutations in the porinB gene were observed, and data on this gene are limited. Information on the identified allele type of the penA gene is very limited as well. Three different mutations of parC and gyrA that correlate with ciprofloxacin resistance were found. The combination of ceftriaxone and ciprofloxacin resistance makes an appropriate treatment difficult to obtain due to multidrug resistance.
Conclusion: The combined results for all genes show the appearance of new mutations in central Europe either due to worldwide spread or the emergence of new genetic combinations of mutations.</t>
  </si>
  <si>
    <t xml:space="preserve">New mutations in penA, porinB, gyrA, and parC caused ceftriaxone and ciprofloxacin resistance in a Swiss Ng strain, showing emerging MDR patterns.
</t>
  </si>
  <si>
    <t>Recent Increase in the Incidence of TEM-135 β-Lactamase-harboring Neisseria gonorrhoeae in Korea</t>
  </si>
  <si>
    <t>Rim JH, Kim H, Lee H, Yong D, Jeong SH, Lee K.</t>
  </si>
  <si>
    <t>Ann Lab Med. 2018 Jul;38(4):324-330. doi: 10.3343/alm.2018.38.4.324.</t>
  </si>
  <si>
    <t>Rim JH</t>
  </si>
  <si>
    <t>Ann Lab Med</t>
  </si>
  <si>
    <t>PMC5895861</t>
  </si>
  <si>
    <t>10.3343/alm.2018.38.4.324</t>
  </si>
  <si>
    <t>The NarE protein of Neisseria gonorrhoeae catalyzes ADP-ribosylation of several ADP-ribose acceptors despite an N-terminal deletion</t>
  </si>
  <si>
    <t>Rodas PI, Álamos-Musre AS, Álvarez FP, Escobar A, Tapia CV, Osorio E, Otero C, Calderón IL, Fuentes JA, Gil F, Paredes-Sabja D, Christodoulides M.</t>
  </si>
  <si>
    <t>FEMS Microbiol Lett. 2016 Sep;363(17):fnw181. doi: 10.1093/femsle/fnw181. Epub 2016 Jul 26.</t>
  </si>
  <si>
    <t>Rodas PI</t>
  </si>
  <si>
    <t>PMC5812539</t>
  </si>
  <si>
    <t>10.1093/femsle/fnw181</t>
  </si>
  <si>
    <t>Epidemiology, molecular characterisation and antimicrobial susceptibility of Neisseria gonorrhoeae isolates in Madrid, Spain, in 2016</t>
  </si>
  <si>
    <t>Guerrero-Torres MD, Menéndez MB, Guerras CS, Tello E, Ballesteros J, Clavo P, Puerta T, Vera M, Ayerdi O, Carrio JC, Mozo I, Del Romero J, Vázquez JA, Abad R.</t>
  </si>
  <si>
    <t>Epidemiol Infect. 2019 Sep 24;147:e274. doi: 10.1017/S095026881900150X.</t>
  </si>
  <si>
    <t>Guerrero-Torres MD</t>
  </si>
  <si>
    <t>PMC6805738</t>
  </si>
  <si>
    <t>10.1017/S095026881900150X</t>
  </si>
  <si>
    <t>2019 Sep 24</t>
  </si>
  <si>
    <t>With the aim to elucidate gonococcal antimicrobial resistance (AMR)-risk factors, we undertook a retrospective analysis of the molecular epidemiology and AMR of 104 Neisseria gonorrhoeae isolates from clinical samples (urethra, rectum, pharynx and cervix) of 94 individuals attending a sexually transmitted infection clinic in Madrid (Spain) from July to October 2016, and explored potential links with socio-demographic, behavioural and clinical factors of patients. Antimicrobial susceptibility was determined by E-tests, and isolates were characterised by N. gonorrhoeae multi-antigen sequence typing. Penicillin resistance was recorded for 15.4% of isolates, and most were susceptible to tetracycline, cefixime and azithromycin; a high incidence of ciprofloxacin resistance (~40%) was found. Isolates were grouped into 51 different sequence types (STs) and 10 genogroups (G), with G2400, ST5441, ST2318, ST12547 and G2992 being the most prevalent. A significant association (P = 0.015) was evident between HIV-positive MSM individuals and having a ciprofloxacin-resistant strain. Likewise, a strong association (P = 0.047) was found between patient age of MSM and carriage of isolates expressing decreased susceptibility to azithromycin. A decrease in the incidence of AMR gonococcal strains and a change in the strain populations previously reported from other parts of Spain were observed. Of note, the prevalent multi-drug resistant genogroup G1407 was represented by only three strains in our study, while the pan-susceptible clones such as ST5441, and ST2318, associated with extragenital body sites were the most prevalent.</t>
  </si>
  <si>
    <t xml:space="preserve">This study identified AMR trends in gonococcal strains in Madrid, emphasizing ciprofloxacin resistance and associations with HIV-positive MSM.
</t>
  </si>
  <si>
    <t>Genomic analyses of Neisseria gonorrhoeae reveal an association of the gonococcal genetic island with antimicrobial resistance</t>
  </si>
  <si>
    <t>Harrison OB, Clemence M, Dillard JP, Tang CM, Trees D, Grad YH, Maiden MC.</t>
  </si>
  <si>
    <t>J Infect. 2016 Dec;73(6):578-587. doi: 10.1016/j.jinf.2016.08.010. Epub 2016 Aug 26.</t>
  </si>
  <si>
    <t>Harrison OB</t>
  </si>
  <si>
    <t>PMC5127880</t>
  </si>
  <si>
    <t>10.1016/j.jinf.2016.08.010</t>
  </si>
  <si>
    <t>Gonococcal antimicrobial resistance</t>
  </si>
  <si>
    <t>Sood S.</t>
  </si>
  <si>
    <t>Indian J Med Microbiol. 2015 Jul-Sep;33(3):341-2. doi: 10.4103/0255-0857.158531.</t>
  </si>
  <si>
    <t>Sood S</t>
  </si>
  <si>
    <t>Indian J Med Microbiol</t>
  </si>
  <si>
    <t>10.4103/0255-0857.158531</t>
  </si>
  <si>
    <t>2015 Jul-Sep</t>
  </si>
  <si>
    <t>Culture-free genotyping of Neisseria gonorrhoeae revealed distinct strains at different anatomical sites in a quarter of patients, the Netherlands, 2012 to 2016</t>
  </si>
  <si>
    <t>van der Veer BM, Wolffs PF, Hoebe CJ, Dukers-Muijrers NH, van Alphen LB.</t>
  </si>
  <si>
    <t>Euro Surveill. 2018 Dec;23(50):1800253. doi: 10.2807/1560-7917.ES.2018.23.50.1800253.</t>
  </si>
  <si>
    <t>van der Veer BM</t>
  </si>
  <si>
    <t>PMC6299510</t>
  </si>
  <si>
    <t>10.2807/1560-7917.ES.2018.23.50.1800253</t>
  </si>
  <si>
    <t>Temporal evolution of antimicrobial resistance among Neisseria gonorrhoeae clinical isolates in the most populated South American Metropolitan Region</t>
  </si>
  <si>
    <t>Martins RA, Cassu-Corsi D, Nodari CS, Cayô R, Natsumeda L, Streling AP, Doi AM, da Silva RJC, Bocalon RAL, Gales AC, Pignatari ACC.</t>
  </si>
  <si>
    <t>Mem Inst Oswaldo Cruz. 2019;114:e190079. doi: 10.1590/0074-02760190079. Epub 2019 Aug 12.</t>
  </si>
  <si>
    <t>Martins RA</t>
  </si>
  <si>
    <t>Mem Inst Oswaldo Cruz</t>
  </si>
  <si>
    <t>PMC6690644</t>
  </si>
  <si>
    <t>10.1590/0074-02760190079</t>
  </si>
  <si>
    <t>Neisseria gonorrhoeae Sequence Typing for Antimicrobial Resistance, a Novel Antimicrobial Resistance Multilocus Typing Scheme for Tracking Global Dissemination of N. gonorrhoeae Strains</t>
  </si>
  <si>
    <t>Demczuk W, Sidhu S, Unemo M, Whiley DM, Allen VG, Dillon JR, Cole M, Seah C, Trembizki E, Trees DL, Kersh EN, Abrams AJ, de Vries HJC, van Dam AP, Medina I, Bharat A, Mulvey MR, Van Domselaar G, Martin I.</t>
  </si>
  <si>
    <t>J Clin Microbiol. 2017 May;55(5):1454-1468. doi: 10.1128/JCM.00100-17. Epub 2017 Feb 22.</t>
  </si>
  <si>
    <t>Demczuk W</t>
  </si>
  <si>
    <t>PMC5405263</t>
  </si>
  <si>
    <t>10.1128/JCM.00100-17</t>
  </si>
  <si>
    <t>Identification and expression analysis of ceftriaxone resistance-related genes in Neisseria gonorrhoeae integrating RNA-Seq data and qRT-PCR validation</t>
  </si>
  <si>
    <t>Zhao YH, Qin XL, Yang JY, Liao YW, Wu XZ, Zheng HP.</t>
  </si>
  <si>
    <t>J Glob Antimicrob Resist. 2019 Mar;16:202-209. doi: 10.1016/j.jgar.2018.10.008. Epub 2018 Oct 12.</t>
  </si>
  <si>
    <t>Zhao YH</t>
  </si>
  <si>
    <t>10.1016/j.jgar.2018.10.008</t>
  </si>
  <si>
    <t>Mutations in penicillin-binding protein 2 from cephalosporin-resistant Neisseria gonorrhoeae hinder ceftriaxone acylation by restricting protein dynamics</t>
  </si>
  <si>
    <t>Singh A, Turner JM, Tomberg J, Fedarovich A, Unemo M, Nicholas RA, Davies C.</t>
  </si>
  <si>
    <t>J Biol Chem. 2020 May 22;295(21):7529-7543. doi: 10.1074/jbc.RA120.012617. Epub 2020 Apr 6.</t>
  </si>
  <si>
    <t>Singh A</t>
  </si>
  <si>
    <t>PMC7247294</t>
  </si>
  <si>
    <t>10.1074/jbc.RA120.012617</t>
  </si>
  <si>
    <t>2020 May 22</t>
  </si>
  <si>
    <t>Multidrug-Resistant Neisseria gonorrhoeae Isolates from Nanjing, China, Are Sensitive to Killing by a Novel DNA Gyrase Inhibitor, ETX0914 (AZD0914)</t>
  </si>
  <si>
    <t>Su XH, Wang BX, Le WJ, Liu YR, Wan C, Li S, Alm RA, Mueller JP, Rice PA.</t>
  </si>
  <si>
    <t>Antimicrob Agents Chemother. 2015 Oct 19;60(1):621-3. doi: 10.1128/AAC.01211-15. Print 2016 Jan.</t>
  </si>
  <si>
    <t>Su XH</t>
  </si>
  <si>
    <t>PMC4704236</t>
  </si>
  <si>
    <t>10.1128/AAC.01211-15</t>
  </si>
  <si>
    <t>2015 Oct 19</t>
  </si>
  <si>
    <t>We tested the activity of ETX0914 against 187 Neisseria gonorrhoeae isolates from men with urethritis in Nanjing, China, in 2013. The MIC50, MIC90, and MIC range for ETX0914 were 0.03 μg/ml, 0.06 μg/ml, and ≤0.002 to 0.125 μg/ml, respectively. All isolates were resistant to ciprofloxacin, and 36.9% (69/187) were resistant to azithromycin. Of the isolates, 46.5% were penicillinase-producing N. gonorrhoeae (PPNG), 36% were tetracycline-resistant N. gonorrhoeae (TRNG), and 13% (24 isolates) had an MIC of 0.125 μg/ml for ceftriaxone. ETX0914 may be an effective treatment option for gonorrhea.</t>
  </si>
  <si>
    <t>ETX0914 showed high in vitro activity against multidrug-resistant Neisseria gonorrhoeae, suggesting it could be a promising new treatment option</t>
  </si>
  <si>
    <t>(1)H, (13)C, and (15)N resonance assignments of N-acetylmuramyl-L-alanine amidase (AmiC) N-terminal domain (NTD) from Neisseria gonorrhoeae</t>
  </si>
  <si>
    <t>Young BF, Roth BM, Davies C.</t>
  </si>
  <si>
    <t>Biomol NMR Assign. 2019 Apr;13(1):63-66. doi: 10.1007/s12104-018-9852-1. Epub 2018 Oct 1.</t>
  </si>
  <si>
    <t>Young BF</t>
  </si>
  <si>
    <t>Biomol NMR Assign</t>
  </si>
  <si>
    <t>PMC6440844</t>
  </si>
  <si>
    <t>NIHMS1508603</t>
  </si>
  <si>
    <t>10.1007/s12104-018-9852-1</t>
  </si>
  <si>
    <t>Subversion of nutritional immunity by the pathogenic Neisseriae</t>
  </si>
  <si>
    <t>Pathog Dis. 2018 Feb 1;76(1):ftx112. doi: 10.1093/femspd/ftx112.</t>
  </si>
  <si>
    <t>PMC6251569</t>
  </si>
  <si>
    <t>10.1093/femspd/ftx112</t>
  </si>
  <si>
    <t>Quantitative Proteomics of the 2016 WHO Neisseria gonorrhoeae Reference Strains Surveys Vaccine Candidates and Antimicrobial Resistance Determinants</t>
  </si>
  <si>
    <t>El-Rami FE, Zielke RA, Wi T, Sikora AE, Unemo M.</t>
  </si>
  <si>
    <t>Mol Cell Proteomics. 2019 Jan;18(1):127-150. doi: 10.1074/mcp.RA118.001125. Epub 2018 Oct 23.</t>
  </si>
  <si>
    <t>El-Rami FE</t>
  </si>
  <si>
    <t>Mol Cell Proteomics</t>
  </si>
  <si>
    <t>PMC6317477</t>
  </si>
  <si>
    <t>10.1074/mcp.RA118.001125</t>
  </si>
  <si>
    <t>VACUNA</t>
  </si>
  <si>
    <t>2019 Jan</t>
  </si>
  <si>
    <t>The sexually transmitted disease gonorrhea (causative agent: Neisseria gonorrhoeae) remains an urgent public health threat globally because of its reproductive health repercussions, high incidence, widespread antimicrobial resistance (AMR), and absence of a vaccine. To mine gonorrhea antigens and enhance our understanding of gonococcal AMR at the proteome level, we performed the first large-scale proteomic profiling of a diverse panel (n = 15) of gonococcal strains, including the 2016 World Health Organization (WHO) reference strains. These strains show all existing AMR profiles - established through phenotypic characterization and reference genome publication - and are intended for quality assurance in laboratory investigations. Herein, these isolates were subjected to subcellular fractionation and labeling with tandem mass tags coupled to mass spectrometry and multi-combinatorial bioinformatics. Our analyses detected 904 and 723 common proteins in cell envelope and cytoplasmic subproteomes, respectively. We identified nine novel gonorrhea vaccine candidates. Expression and conservation of new and previously selected antigens were investigated. In addition, established gonococcal AMR determinants were evaluated for the first time using quantitative proteomics. Six new proteins, WHO_F_00238, WHO_F_00635c, WHO_F_00745, WHO_F_01139, WHO_F_01144c, and WHO_F_01126, were differentially expressed in all strains, suggesting that they represent global proteomic AMR markers, indicate a predisposition toward developing or compensating gonococcal AMR, and/or act as new antimicrobial targets. Finally, phenotypic clustering based on the isolates' defined antibiograms and common differentially expressed proteins yielded seven matching clusters between established and proteome-derived AMR signatures. Together, our investigations provide a reference proteomics data bank for gonococcal vaccine and AMR research endeavors, which enables microbiological, clinical, or epidemiological projects and enhances the utility of the WHO reference strains.</t>
  </si>
  <si>
    <t>Proteomic analysis of WHO N. gonorrhoeae strains identified new vaccine candidates and AMR markers, aiding vaccine and resistance research</t>
  </si>
  <si>
    <t>Antimicrobial susceptibility/resistance and genetic characteristics of Neisseria gonorrhoeae isolates from Poland, 2010-2012</t>
  </si>
  <si>
    <t>Mlynarczyk-Bonikowska B, Serwin AB, Golparian D, Walter de Walthoffen S, Majewski S, Koper M, Malejczyk M, Domeika M, Unemo M.</t>
  </si>
  <si>
    <t>BMC Infect Dis. 2014 Feb 6;14:65. doi: 10.1186/1471-2334-14-65.</t>
  </si>
  <si>
    <t>Mlynarczyk-Bonikowska B</t>
  </si>
  <si>
    <t>PMC3922028</t>
  </si>
  <si>
    <t>10.1186/1471-2334-14-65</t>
  </si>
  <si>
    <t>2014 Feb 6</t>
  </si>
  <si>
    <t xml:space="preserve">Background: In Poland, gonorrhoea has been a mandatorily reported infection since 1948, however, the reported incidences are likely underestimated. No antimicrobial resistance (AMR) data for Neisseria gonorrhoeae has been internationally reported in nearly four decades, and data concerning genetic characteristics of N. gonorrhoeae are totally lacking. The aims of this study were to investigate the AMR to previously and currently recommended gonorrhoea treatment options, the main genetic resistance determinant (penA) for extended-spectrum cephalosporins (ESCs), and genotypic distribution of N. gonorrhoeae isolates in Poland in 2010-2012.
Methods: N. gonorrhoeae isolates cultured in 2010 (n = 28), 2011 (n = 92) and 2012 (n = 108) in Warsaw and Bialystok, Poland, were examined using antimicrobial susceptibility testing (Etest), pyrosequencing of penA and N. gonorrhoeae multi-antigen sequence typing (NG-MAST).
Results: The proportions of N. gonorrhoeae isolates showing resistance were as follows: ciprofloxacin 61%, tetracycline 43%, penicillin G 22%, and azithromycin 8.8%. No isolates resistant to ceftriaxone, cefixime or spectinomycin were found. However, the proportion of isolates with an ESC MIC = 0.125 mg/L, i.e. at the resistance breakpoint, increased significantly from none in 2010 to 9.3% and 19% in 2012 for ceftriaxone and cefixime, respectively. Furthermore, 3.1% of the isolates showed multidrug resistance, i.e., resistance to ciprofloxacin, penicillin G, azithromycin, and decreased susceptibility to cefixime (MIC = 0.125 mg/L). Seventy-six isolates (33%) possessed a penA mosaic allele and 14 isolates (6.1%) contained an A501V/T alteration in penicillin-binding protein 2. NG-MAST ST1407 (n = 58, 25% of isolates) was the most prevalent ST, which significantly increased from 2010 (n = 0) to 2012 (n = 46; 43%).
Conclusions: In Poland, the diversified gonococcal population displayed a high resistance to most antimicrobials internationally previously recommended for gonorrhoea treatment and decreasing susceptibility to the currently recommended ESCs. The decreasing susceptibility to ESCs was mostly due to the introduction of the internationally spread multidrug-resistant NG-MAST ST1407 in 2011. It is essential to promptly revise the gonorrhoea treatment guidelines, improve the gonorrhoea laboratory diagnostics, and implement quality assured surveillance of gonococcal AMR (ideally also treatment failures) in Poland.
</t>
  </si>
  <si>
    <t>High resistance of N. gonorrhoeae in Poland to old and current drugs, mainly due to MDR ST1407, urges updated guidelines and better AMR surveillance.</t>
  </si>
  <si>
    <t>Considerations for Strengthening Surveillance of Neisseria gonorrhoeae Antimicrobial Resistance and Interpreting Surveillance Data</t>
  </si>
  <si>
    <t>Kirkcaldy RD, Schlanger K, Papp JR, Torrone EA.</t>
  </si>
  <si>
    <t>Sex Transm Dis. 2017 Mar;44(3):154-156. doi: 10.1097/OLQ.0000000000000584.</t>
  </si>
  <si>
    <t>Kirkcaldy RD</t>
  </si>
  <si>
    <t>PMC6688101</t>
  </si>
  <si>
    <t>NIHMS1044780</t>
  </si>
  <si>
    <t>10.1097/OLQ.0000000000000584</t>
  </si>
  <si>
    <t>2017 Mar</t>
  </si>
  <si>
    <t>RE: Molecular screening for Neisseria gonorrhoeae antimicrobial resistance markers in Nigerian men who have sex with men and transgender women</t>
  </si>
  <si>
    <t>Harry TC.</t>
  </si>
  <si>
    <t>Int J STD AIDS. 2018 Nov;29(11):1140-1141. doi: 10.1177/0956462418795592.</t>
  </si>
  <si>
    <t>Harry TC</t>
  </si>
  <si>
    <t>10.1177/0956462418795592</t>
  </si>
  <si>
    <t>Structure and function of Neisseria gonorrhoeae MtrF illuminates a class of antimetabolite efflux pumps</t>
  </si>
  <si>
    <t>Su CC, Bolla JR, Kumar N, Radhakrishnan A, Long F, Delmar JA, Chou TH, Rajashankar KR, Shafer WM, Yu EW.</t>
  </si>
  <si>
    <t>Cell Rep. 2015 Apr 7;11(1):61-70. doi: 10.1016/j.celrep.2015.03.003. Epub 2015 Mar 26.</t>
  </si>
  <si>
    <t>Su CC</t>
  </si>
  <si>
    <t>Cell Rep</t>
  </si>
  <si>
    <t>PMC4410016</t>
  </si>
  <si>
    <t>NIHMS669683</t>
  </si>
  <si>
    <t>10.1016/j.celrep.2015.03.003</t>
  </si>
  <si>
    <t>2015 Apr 7</t>
  </si>
  <si>
    <t>Gentamicin Susceptibility among a Sample of Multidrug-Resistant Neisseria gonorrhoeae Isolates in India</t>
  </si>
  <si>
    <t>Bala M, Singh V, Bhargava A, Kakran M, Joshi NC, Bhatnagar R.</t>
  </si>
  <si>
    <t>Antimicrob Agents Chemother. 2016 Nov 21;60(12):7518-7521. doi: 10.1128/AAC.01907-16. Print 2016 Dec.</t>
  </si>
  <si>
    <t>Bala M</t>
  </si>
  <si>
    <t>PMC5119040</t>
  </si>
  <si>
    <t>10.1128/AAC.01907-16</t>
  </si>
  <si>
    <t>2016 Nov 21</t>
  </si>
  <si>
    <t>Antimicrobial susceptibility testing of 258 Neisseria gonorrhoeae isolates by Etest determined that 60.1% were multidrug resistant (MDR), while 5% of the strains had decreased susceptibility to currently recommended extended-spectrum cephalosporins (ESCs). Among these, 84.5% of MDR strains and 76.9% of strains that had decreased susceptibility to ESCs were susceptible to gentamicin. No MDR isolate was resistant to gentamicin. These in vitro results suggest that gentamicin might be an effective treatment option for the MDR strains and in dual therapy for gonorrhea. However, further research regarding the clinical treatment outcomes is essential.</t>
  </si>
  <si>
    <t>Gentamicin shows strong in vitro activity against multidrug-resistant Neisseria gonorrhoeae, suggesting potential as alternative or dual therapy.</t>
  </si>
  <si>
    <t>Antimicrobial susceptibilities and molecular typing of neisseria gonorrhoeae isolates at a medical centre in Taiwan, 2001-2013 with an emphasis on high rate of azithromycin resistance among the isolates</t>
  </si>
  <si>
    <t>Liu YH, Huang YT, Liao CH, Hsueh PR.</t>
  </si>
  <si>
    <t>Int J Antimicrob Agents. 2018 May;51(5):768-774. doi: 10.1016/j.ijantimicag.2018.01.024. Epub 2018 Apr 3.</t>
  </si>
  <si>
    <t>Liu YH</t>
  </si>
  <si>
    <t>10.1016/j.ijantimicag.2018.01.024</t>
  </si>
  <si>
    <t>2018 May</t>
  </si>
  <si>
    <t>A high prevalence of gonococcal resistance to various antimicrobials and Neisseria gonorrhoeae isolates exhibiting resistance to extended-spectrum cephalosporins have been reported in the past few decades. A total of 226 N. gonorrhoeae isolates obtained from the National Taiwan University Hospital from 2001 to 2013 were evaluated. The minimum inhibitory concentrations (MICs) of the isolates to antimicrobials were determined by the agar dilution method and interpreted using the 2017 clinical breakpoints or epidemiological cut-off values recommended by the Clinical and Laboratory Standards Institute (CLSI) and European Committee on Antimicrobial Susceptibility Testing (EUCAST). The genetic relatedness of these isolates was determined by multilocus sequence typing. None of the isolates was resistant to ceftriaxone and cefotaxime, and the resistance rates to cefixime, spectinomycin, cefpodoxime, ciprofloxacin, and penicillin were 0.4%, 0.4%, 13.3%, 91.6%, and 87.6%, respectively. The rate of isolates resistant to azithromycin was 14.6% (EUCAST criteria), which is higher than in previous surveillance studies. A total of 57 sequence types (ST) were identified, and ST1901, ST7365, and ST1927 prevailed. Isolates of ST8143 emerged after 2011. ST1901 isolates had relatively higher MIC values for ceftriaxone and azithromycin than those of the other STs. In conclusion, ceftriaxone remains an effective drug of choice for gonorrhoeal management in Taiwan. High rates of azithromycin resistance among N. gonorrhoeae isolates were found. The circulating ST1901 strains with high MIC values for ceftriaxone and azithromycin and the emerging ST8143 strains were alarming.</t>
  </si>
  <si>
    <t>Ceftriaxone remains effective for gonorrhea in Taiwan, but high azithromycin resistance and the spread of ST1901 and ST8143 strains are concerning</t>
  </si>
  <si>
    <t>Treatment guidelines after an outbreak of azithromycin-resistant Neisseria gonorrhoeae in South Australia</t>
  </si>
  <si>
    <t>Lahra MM, Ward A, Trembizki E, Hermanson J, Clements E, Lawrence A, Whiley D.</t>
  </si>
  <si>
    <t>Lancet Infect Dis. 2017 Feb;17(2):133-134. doi: 10.1016/S1473-3099(17)30007-5.</t>
  </si>
  <si>
    <t>10.1016/S1473-3099(17)30007-5</t>
  </si>
  <si>
    <t>The article discusses updated treatment guidelines in South Australia following an outbreak of azithromycin-resistant Neisseria gonorrhoeae.</t>
  </si>
  <si>
    <t>Penicillinase-producing plasmid types in Neisseria gonorrhoeae clinical isolates from Australia</t>
  </si>
  <si>
    <t>Whiley D, Trembizki E, Buckley C, Freeman K, Lawrence A, Limnios A, Pearson J, Smith H, Stevens K, Lahra MM.</t>
  </si>
  <si>
    <t>Antimicrob Agents Chemother. 2014 Dec;58(12):7576-8. doi: 10.1128/AAC.04120-14. Epub 2014 Sep 29.</t>
  </si>
  <si>
    <t>Whiley D</t>
  </si>
  <si>
    <t>PMC4249553</t>
  </si>
  <si>
    <t>10.1128/AAC.04120-14</t>
  </si>
  <si>
    <t>2014 Dec</t>
  </si>
  <si>
    <t>Non-culture Neisseria gonorrhoeae molecular penicillinase production surveillance demonstrates the long-term success of empirical dual therapy and informs gonorrhoea management guidelines in a highly endemic setting</t>
  </si>
  <si>
    <t>Speers DJ, Fisk RE, Goire N, Mak DB.</t>
  </si>
  <si>
    <t>J Antimicrob Chemother. 2014 May;69(5):1243-7. doi: 10.1093/jac/dkt501. Epub 2013 Dec 29.</t>
  </si>
  <si>
    <t>Speers DJ</t>
  </si>
  <si>
    <t>10.1093/jac/dkt501</t>
  </si>
  <si>
    <t>Multidrug-resistant Neisseria gonorrhoeae failing treatment with ceftriaxone and doxycycline in France, November 2017</t>
  </si>
  <si>
    <t>Poncin T, Fouere S, Braille A, Camelena F, Agsous M, Bebear C, Kumanski S, Lot F, Mercier-Delarue S, Ngangro NN, Salmona M, Schnepf N, Timsit J, Unemo M, Bercot B.</t>
  </si>
  <si>
    <t>Euro Surveill. 2018 May;23(21):1800264. doi: 10.2807/1560-7917.ES.2018.23.21.1800264.</t>
  </si>
  <si>
    <t>PMC6152217</t>
  </si>
  <si>
    <t>10.2807/1560-7917.ES.2018.23.21.1800264</t>
  </si>
  <si>
    <t>NO</t>
  </si>
  <si>
    <t>Enhanced gonococcal antimicrobial surveillance in the era of ceftriaxone resistance: a real-time PCR assay for direct detection of the Neisseria gonorrhoeae H041 strain</t>
  </si>
  <si>
    <t>Goire N, Ohnishi M, Limnios AE, Lahra MM, Lambert SB, Nimmo GR, Nissen MD, Sloots TP, Whiley DM.</t>
  </si>
  <si>
    <t>J Antimicrob Chemother. 2012 Apr;67(4):902-5. doi: 10.1093/jac/dkr549. Epub 2011 Dec 29.</t>
  </si>
  <si>
    <t>Goire N</t>
  </si>
  <si>
    <t>10.1093/jac/dkr549</t>
  </si>
  <si>
    <t>2012 Apr</t>
  </si>
  <si>
    <t>Identification of Neisseria gonorrhoeae by the Bruker Biotyper Matrix-Assisted Laser Desorption Ionization-Time of Flight Mass Spectrometry System Is Improved by a Database Extension</t>
  </si>
  <si>
    <t>Schweitzer VA, van Dam AP, Hananta IP, Schuurman R, Kusters JG, Rentenaar RJ.</t>
  </si>
  <si>
    <t>J Clin Microbiol. 2016 Apr;54(4):1130-2. doi: 10.1128/JCM.00016-16. Epub 2016 Jan 13.</t>
  </si>
  <si>
    <t>Schweitzer VA</t>
  </si>
  <si>
    <t>PMC4809926</t>
  </si>
  <si>
    <t>10.1128/JCM.00016-16</t>
  </si>
  <si>
    <t>Ciprofloxacin May be Efficacious in Treating Wild-Type Gyrase A Genotype Neisseria gonorrhoeae Infections</t>
  </si>
  <si>
    <t>Allan-Blitz LT, Hemarajata P, Humphries RM, Kimble M, Elias S, Klausner JD.</t>
  </si>
  <si>
    <t>Sex Transm Dis. 2018 Apr;45(4):e18. doi: 10.1097/OLQ.0000000000000758.</t>
  </si>
  <si>
    <t>PMC5847432</t>
  </si>
  <si>
    <t>NIHMS919460</t>
  </si>
  <si>
    <t>10.1097/OLQ.0000000000000758</t>
  </si>
  <si>
    <t>Ciprofloxacin is effective against wild-type gyrA N. gonorrhoeae, suggesting that gyrA genotyping can guide effective, targeted treatment strategies.</t>
  </si>
  <si>
    <t>Two Distinct L-Lactate Dehydrogenases Play a Role in the Survival of Neisseria gonorrhoeae in Cervical Epithelial Cells</t>
  </si>
  <si>
    <t>Chen NH, Ong CY, O'sullivan J, Ibranovic I, Davey K, Edwards JL, McEwan AG.</t>
  </si>
  <si>
    <t>J Infect Dis. 2020 Jan 14;221(3):449-453. doi: 10.1093/infdis/jiz468.</t>
  </si>
  <si>
    <t>Chen NH</t>
  </si>
  <si>
    <t>PMC7530546</t>
  </si>
  <si>
    <t>10.1093/infdis/jiz468</t>
  </si>
  <si>
    <t>2020 Jan 14</t>
  </si>
  <si>
    <t>Construction and optimization of a 'NG Morbidostat' - An automated continuous-culture device for studying the pathways towards antibiotic resistance in Neisseria gonorrhoeae</t>
  </si>
  <si>
    <t>Verhoeven E, Abdellati S, Nys P, Laumen J, De Baetselier I, Crucitti T, Kenyon C.</t>
  </si>
  <si>
    <t>F1000Res. 2019 Apr 26;8:560. doi: 10.12688/f1000research.18861.2. eCollection 2019.</t>
  </si>
  <si>
    <t>Verhoeven E</t>
  </si>
  <si>
    <t>F1000Res</t>
  </si>
  <si>
    <t>PMC7156024</t>
  </si>
  <si>
    <t>10.12688/f1000research.18861.2</t>
  </si>
  <si>
    <t>2019 Apr 26</t>
  </si>
  <si>
    <t>Characterization of a novel Neisseria gonorrhoeae penicillinase-producing plasmid isolated in Australia in 2012</t>
  </si>
  <si>
    <t>Trembizki E, Buckley C, Lawrence A, Lahra M, Whiley D; GRAND Study Investigators.</t>
  </si>
  <si>
    <t>Antimicrob Agents Chemother. 2014 Aug;58(8):4984-5. doi: 10.1128/AAC.02993-14. Epub 2014 Jun 2.</t>
  </si>
  <si>
    <t>PMC4136051</t>
  </si>
  <si>
    <t>10.1128/AAC.02993-14</t>
  </si>
  <si>
    <t>2014 Aug</t>
  </si>
  <si>
    <t>Association of host proteins with the broad host range filamentous phage NgoΦ6 of Neisseria gonorrhoeae</t>
  </si>
  <si>
    <t>Piekarowicz A, Kłyż A, Adamczyk-Popławska M, Stein DC.</t>
  </si>
  <si>
    <t>PLoS One. 2020 Oct 15;15(10):e0240579. doi: 10.1371/journal.pone.0240579. eCollection 2020.</t>
  </si>
  <si>
    <t>Piekarowicz A</t>
  </si>
  <si>
    <t>PMC7561177</t>
  </si>
  <si>
    <t>10.1371/journal.pone.0240579</t>
  </si>
  <si>
    <t>2020 Oct 15</t>
  </si>
  <si>
    <t>Impact of Species Diversity on the Design of RNA-Based Diagnostics for Antibiotic Resistance in Neisseria gonorrhoeae</t>
  </si>
  <si>
    <t>Wadsworth CB, Sater MRA, Bhattacharyya RP, Grad YH.</t>
  </si>
  <si>
    <t>Antimicrob Agents Chemother. 2019 Jul 25;63(8):e00549-19. doi: 10.1128/AAC.00549-19. Print 2019 Aug.</t>
  </si>
  <si>
    <t>Wadsworth CB</t>
  </si>
  <si>
    <t>PMC6658776</t>
  </si>
  <si>
    <t>10.1128/AAC.00549-19</t>
  </si>
  <si>
    <t>2019 Jul 25</t>
  </si>
  <si>
    <t>[Drug resistance mutations and susceptibility phenotypes of Neisseria gonorrhoeae isolates in Russia]</t>
  </si>
  <si>
    <t>Kubanov AA, Leinsoo AT, Chestkov AV, Dementieva EI, Shaskolskiy BL, Solomka VS, Gryadunov DA, Deryabin DG.</t>
  </si>
  <si>
    <t>Mol Biol (Mosk). 2017 May-Jun;51(3):431-441. doi: 10.7868/S0026898417030119.</t>
  </si>
  <si>
    <t>Kubanov AA</t>
  </si>
  <si>
    <t>Mol Biol (Mosk)</t>
  </si>
  <si>
    <t>10.7868/S0026898417030119</t>
  </si>
  <si>
    <t>2017 May-Jun</t>
  </si>
  <si>
    <t>Steady growth in the degree of antimicrobial resistance in Neisseria gonorrhoeae calls for the control of the spreading of resistance mutations. Here we present the data describing drug resistance mutations, the results of antimicrobial susceptibility tests, and molecular genotypes of 128 recent N. gonorrhoeae isolates collected across 9 regions of the Russian Federation. The mutations in chromosome genes penA, ponA, rpsJ, gyrA, parC, which determine the susceptibility of N. gonorrhoeae to penicillins, tetracyclines, and fluoroquinolones were detected by multiplex amplification followed by hybridization on a hydrogel microarray. The most frequent mutation was an insertion of an aspartate at position 345 of penA gene (76.6%), whereas mutations Leu421Pro in ponA gene, Val57Met in rpsJ gene, Ser91Phe in gyrA gene, Asp95Gly in gyrA gene, and Ser87Arg in parC gene were detected in 32.8-36.7% of strains. One third of studied N. gonorrhoeae isolates harbored multiple drug resistance mutations in bacterial chromosome, resulting in the bimodal distribution of mutation profiles and related patterns of antimicrobial susceptibility. The spread of multiple resistance could be explained by the vertical transfer of the mutations resulting in the clonality of the N. gonorrhoeae population.</t>
  </si>
  <si>
    <t>Widespread resistance mutations and clonal spread in Russian N. gonorrhoeae are driving multidrug resistance, threatening treatment effectiveness</t>
  </si>
  <si>
    <t>Antimicrobial susceptibility testing of Neisseria gonorrhoeae isolates in Pakistan by Etest compared to Calibrated Dichotomous Sensitivity and Clinical Laboratory Standards Institute disc diffusion techniques</t>
  </si>
  <si>
    <t>Mal PB, Jabeen K, Farooqi J, Unemo M, Khan E.</t>
  </si>
  <si>
    <t>BMC Microbiol. 2016 Oct 10;16(1):236. doi: 10.1186/s12866-016-0707-6.</t>
  </si>
  <si>
    <t>Mal PB</t>
  </si>
  <si>
    <t>PMC5057452</t>
  </si>
  <si>
    <t>10.1186/s12866-016-0707-6</t>
  </si>
  <si>
    <t>2016 Oct 10</t>
  </si>
  <si>
    <t>Background: Accurate detection of Neisseria gonorrhoeae antimicrobial resistance is essential for appropriate management and prevention of spread of infection in the community. In this study Calibrated Dichotomous Sensitivity (CDS) and Clinical Laboratory Standards Institute (CLSI) disc diffusion methods were compared with minimum inhibitory concentration (MIC) by Etest in Neisseria gonorrhoeae isolates from Karachi, Pakistan. CDS and CLSI disc diffusion techniques, and Etest for ceftriaxone, penicillin G, spectinomycin and ciprofloxacin against 100 isolates from years 2012-2014 were performed. Due to lack of CLSI breakpoints for azithromycin, it was interpreted using cut-offs from British Society of Antimicrobial Chemotherapy (BSAC). Due to lack of low concentration tetracycline discs, tetracycline was tested with CLSI disc diffusion and Etest only. Comparisons were based on the identified susceptibility, intermediate susceptibility and resistance (SIR) categories using the different methods. Complete percent agreement was percentage agreement achieved when test and reference method had identical SIR-category. Essential percent agreement was percentage agreement when minor discrepancies were disregarded.
Results: There was 100 % and 99 % overall essential agreement and 50 % versus 23 % overall complete agreement by CDS and CLSI methods, respectively, with MICs for all tested antibiotics. Using either method, there was 100 % complete agreement for ceftriaxone and spectinomycin. There was 90 % versus 86 % complete agreement for ciprofloxacin, and 60 % and 75 % for penicillin using CDS and CLSI method, respectively. Essential agreement of 99 % and complete agreement of 62 % was found for tetracycline with CLSI method. There was 100 % essential and complete agreement by CDS, BSAC and Etest for azithromycin.
Conclusion: No major errors with regard to identified SIR-categories were found for penicillin, ciprofloxacin, ceftriaxone and spectinomycin using CLSI and CDS methods. All isolates were susceptible to ceftriaxone and spectinomycin, and 99 % to azithromycin. In low-resource settings, both the CLSI and CDS disc diffusion techniques might be used for susceptibility testing of gonococcal isolates. However, these methods require considerable standardization and quality controls for adequate levels of reproducibility and correct interpretation to reflect appropriately the MIC values of the different antimicrobials. New, emerging, or rare resistance should be confirmed by MIC determination.</t>
  </si>
  <si>
    <t>This study compared the antimicrobial resistance detection methods Calibrated Dichotomous Sensitivity (CDS) and Clinical Laboratory Standards Institute (CLSI) disc diffusion with Etest MIC values for Neisseria gonorrhoeae isolates in Karachi, Pakistan.</t>
  </si>
  <si>
    <t>In vitro assessment of gentamicin and azithromycin-based combination therapy against Neisseria gonorrhoeae isolates in India</t>
  </si>
  <si>
    <t>Sood S, Agarwal SK, Singh R, Gupta S, Sharma VK.</t>
  </si>
  <si>
    <t>J Med Microbiol. 2019 Apr;68(4):555-559. doi: 10.1099/jmm.0.000953. Epub 2019 Mar 14.</t>
  </si>
  <si>
    <t>10.1099/jmm.0.000953</t>
  </si>
  <si>
    <t>Purpose: The public health burden of infections caused by Neisseria gonorrhoeae is magnified due to high rates of resistance to traditional antimicrobials. The aim of this study was to evaluate the in vitro efficacy of an alternative dual therapy comprising gentamicin and azithromycin.
Methodology: The E-test method was used to determine the minimum inhibitory concentrations (MICs) of gentamicin and azithromycin individually prior to testing in combination using the cross or 90o angle formation method. A total of 70 clinical isolates of N.gonorrhoeae displaying varying ceftriaxone MICs along with 2 reference strains (WHO K and P) and 1 ceftriaxone-resistant QA isolate were examined. The fractional inhibitory concentration index (FICI) was calculated and the results were interpreted using the following criteria: synergy, FICI ≤0.5; indifference or additive, FICI &gt;0.5 to ≤4.0; and antagonism, FICI &gt;4.0.
Results: A total of 54 (77.1 %) isolates displayed indifference, while 16 (22.9 %) demonstrated synergy. When azithromycin was tested alone, the MICs ranged from 0.016 to 2 µg ml-1 . However, in combination with gentamicin, the mean MIC value of all isolates decreased from 0.275 µg ml-1 to 0.090 µg ml-1 (P=0.05).When gentamicin was tested alone, the MICs ranged from 0.25 to 8 µg ml-1, with a mean MIC of 4.342 µg ml-1, whereas in combination with azithromycin it decreased significantly to 2.042 µg ml-1 (P=0.04).
Conclusion: No antagonism was observed in this combination, suggesting that it could be a future treatment option as we prepare for a post-cephalosporin era. However, comprehensive in vivo evaluations are warranted and recommendations should be made based on clinical trials.</t>
  </si>
  <si>
    <t>Gentamicin plus azithromycin showed no antagonism and reduced MICs in vitro against N. gonorrhoeae, supporting its potential as future dual therapy</t>
  </si>
  <si>
    <t>Surfactant-enhanced DNA accessibility to nuclease accelerates phenotypic β-lactam antibiotic susceptibility testing of Neisseria gonorrhoeae</t>
  </si>
  <si>
    <t>Savela ES, Schoepp NG, Cooper MM, Rolando JC, Klausner JD, Soge OO, Ismagilov RF.</t>
  </si>
  <si>
    <t>PLoS Biol. 2020 Mar 19;18(3):e3000651. doi: 10.1371/journal.pbio.3000651. eCollection 2020 Mar.</t>
  </si>
  <si>
    <t>Savela ES</t>
  </si>
  <si>
    <t>PLoS Biol</t>
  </si>
  <si>
    <t>PMC7081974</t>
  </si>
  <si>
    <t>10.1371/journal.pbio.3000651</t>
  </si>
  <si>
    <t>2020 Mar 19</t>
  </si>
  <si>
    <t>Rapid antibiotic susceptibility testing (AST) for Neisseria gonorrhoeae (Ng) is critically needed to counter widespread antibiotic resistance. Detection of nucleic acids in genotypic AST can be rapid, but it has not been successful for β-lactams (the largest antibiotic class used to treat Ng). Rapid phenotypic AST for Ng is challenged by the pathogen's slow doubling time and the lack of methods to quickly quantify the pathogen's response to β-lactams. Here, we asked two questions: (1) Is it possible to use nucleic acid quantification to measure the β-lactam susceptibility phenotype of Ng very rapidly, using antibiotic-exposure times much shorter than the 1- to 2-h doubling time of Ng? (2) Would such short-term antibiotic exposures predict the antibiotic resistance profile of Ng measured by plate growth assays over multiple days? To answer these questions, we devised an innovative approach for performing a rapid phenotypic AST that measures DNA accessibility to exogenous nucleases after exposure to β-lactams (termed nuclease-accessibility AST [nuc-aAST]). We showed that DNA in antibiotic-susceptible cells has increased accessibility upon exposure to β-lactams and that a judiciously chosen surfactant permeabilized the outer membrane and enhanced this effect. We tested penicillin, cefixime, and ceftriaxone and found good agreement between the results of the nuc-aAST after 15-30 min of antibiotic exposure and the results of the gold-standard culture-based AST measured over days. These results provide a new pathway toward developing a critically needed phenotypic AST for Ng and additional global-health threats.</t>
  </si>
  <si>
    <t>A rapid phenotypic AST using nuclease-accessibility measures N. gonorrhoeae β-lactam susceptibility within 15-30 mins, aiding resistance detection.</t>
  </si>
  <si>
    <t>Molecular epidemiology of Neisseria gonorrhoeae using multi-antigen sequence typing and pulse-field gel electrophoresis in highly endemic Western Australian populations</t>
  </si>
  <si>
    <t>O'Reilly LC, Goire N, Fisk RE, Speers DJ.</t>
  </si>
  <si>
    <t>BMC Infect Dis. 2015 Jul 15;15:272. doi: 10.1186/s12879-015-0988-7.</t>
  </si>
  <si>
    <t>O'Reilly LC</t>
  </si>
  <si>
    <t>PMC4501048</t>
  </si>
  <si>
    <t>10.1186/s12879-015-0988-7</t>
  </si>
  <si>
    <t>Attenuation of the Type IV Pilus Retraction Motor Influences Neisseria gonorrhoeae Social and Infection Behavior</t>
  </si>
  <si>
    <t>Hockenberry AM, Hutchens DM, Agellon A, So M.</t>
  </si>
  <si>
    <t>mBio. 2016 Dec 6;7(6):e01994-16. doi: 10.1128/mBio.01994-16.</t>
  </si>
  <si>
    <t>Hockenberry AM</t>
  </si>
  <si>
    <t>PMC5142622</t>
  </si>
  <si>
    <t>10.1128/mBio.01994-16</t>
  </si>
  <si>
    <t>2016 Dec 6</t>
  </si>
  <si>
    <t>Molecular epidemiology of β-lactamase-producing Neisseria gonorrhoeae strains in Manaus, AM, Brazil</t>
  </si>
  <si>
    <t>Ferreira WA, Ferreira CM, Naveca FG, de Souza Vasconcelos W, de Souza Gomes J, da Silva Mde F, Alecrim Md.</t>
  </si>
  <si>
    <t>Sex Transm Dis. 2013 Jun;40(6):469-72. doi: 10.1097/OLQ.0b013e318286d2ce.</t>
  </si>
  <si>
    <t>Ferreira WA</t>
  </si>
  <si>
    <t>10.1097/OLQ.0b013e318286d2ce</t>
  </si>
  <si>
    <t>We report new sequence types of 14 penicillinase-producing Neisseria gonorrhoeae, isolated from sexually transmitted disease clinic attendees in Manaus, Brazil. They were characterized by WI/WII/WIII groups, susceptibility testing and Multi-Antigen Sequencing Typing/Mutilocus Sequence Typing protocols. Twelve were classified as WII/III and 2 as WI and were presented resistance to penicillin and tetracycline. New alleles for por and AroE genes and novel sequence types were identified, revealing molecular characteristics not described previously. ST1590 is the common ancestor after eBURST analysis, and these findings represent an important contribution of molecular epidemiology approach in gonococci's research in Amazonas.</t>
  </si>
  <si>
    <t>New penicillinase-producing N. gonorrhoeae sequence types with resistance to penicillin and tetracycline were identified in Manaus, Brazil</t>
  </si>
  <si>
    <t>Evolution of Neisseria gonorrhoeae is a continuing challenge for molecular detection of gonorrhoea: false negative gonococcal porA mutants are spreading internationally</t>
  </si>
  <si>
    <t>Ison CA, Golparian D, Saunders P, Chisholm S, Unemo M.</t>
  </si>
  <si>
    <t>Sex Transm Infect. 2013 May;89(3):197-201. doi: 10.1136/sextrans-2012-050829. Epub 2012 Dec 13.</t>
  </si>
  <si>
    <t>Ison CA</t>
  </si>
  <si>
    <t>10.1136/sextrans-2012-050829</t>
  </si>
  <si>
    <t>Mutation pattern in the genome of Neisseria gonorrhoeae and its association with multidrug-resistant isolates from Delhi, India</t>
  </si>
  <si>
    <t>Sachdev D, Kumari I, Bala M, Kumar V, Saluja D.</t>
  </si>
  <si>
    <t>Indian J Med Microbiol. 2017 Jan-Mar;35(1):109-112. doi: 10.4103/ijmm.IJMM_16_46.</t>
  </si>
  <si>
    <t>Sachdev D</t>
  </si>
  <si>
    <t>10.4103/ijmm.IJMM_16_46</t>
  </si>
  <si>
    <t>2017 Jan-Mar</t>
  </si>
  <si>
    <t>Mutations in PenA, PorB, MtrE and MtrR genes responsible for antimicrobial resistance were checked in 27 drug-resistant clinical isolates of Neisseria gonorrhoeae (NG). Phenotype PIB (88.88%) and mutation at G120 and A121 positions of porB were recurrent. N122K, a novel mutation, was observed in PorB in three resistant isolates. Substitution H105Y in MtrR was widespread (37% of clinical isolates). The presence of a novel mutation (L33V), along with G45D mutation in MtrR, was associated with less-resistant isolates, in contrast to isolates with G45D mutation alone. African-type penicillinase-producing NG plasmid was observed most frequently (17/27) in penicillin-resistant isolates.</t>
  </si>
  <si>
    <t>Key mutations in N. gonorrhoeae genes porB, mtrR, and penicillinase plasmids drive antimicrobial resistance, including novel mutations affecting resistance</t>
  </si>
  <si>
    <t>Phase variation leads to the misidentification of a Neisseria gonorrhoeae virulence gene</t>
  </si>
  <si>
    <t>Anderson MT, Seifert HS.</t>
  </si>
  <si>
    <t>PLoS One. 2013 Aug 16;8(8):e72183. doi: 10.1371/journal.pone.0072183. eCollection 2013.</t>
  </si>
  <si>
    <t>PMC3745409</t>
  </si>
  <si>
    <t>10.1371/journal.pone.0072183</t>
  </si>
  <si>
    <t>2013 Aug 16</t>
  </si>
  <si>
    <t>Comparison of Neisseria gonorrhoeae MICs obtained by Etest and agar dilution for ceftriaxone, cefpodoxime, cefixime and azithromycin</t>
  </si>
  <si>
    <t>Gose S, Kong CJ, Lee Y, Samuel MC, Bauer HM, Dixon P, Soge OO, Lei J, Pandori M.</t>
  </si>
  <si>
    <t>J Microbiol Methods. 2013 Dec;95(3):379-80.</t>
  </si>
  <si>
    <t>Gose S</t>
  </si>
  <si>
    <t>We evaluated Neisseria gonorrhoeae Etest minimum inhibitory concentrations (MICs) relative to agar dilution MICs for 664 urethral isolates for ceftriaxone (CRO) and azithromycin (AZM), 351 isolates for cefpodoxime (CPD) and 315 isolates for cefixime (CFM). Etest accurately determined CPD, CFM and AZM MICs, but resulted in higher CRO MICs.</t>
  </si>
  <si>
    <t>Etest accurately measures MICs for cefpodoxime, cefixime, and azithromycin, but tends to report higher ceftriaxone MICs compared to agar dilution</t>
  </si>
  <si>
    <t>Polymerase chain reaction-based screening for the ceftriaxone-resistant Neisseria gonorrhoeae F89 strain</t>
  </si>
  <si>
    <t>Goire N, Lahra MM, Ohnishi M, Hogan T, Liminios AE, Nissen MD, Sloots TP, Whiley DM.</t>
  </si>
  <si>
    <t>Euro Surveill. 2013 Apr 4;18(14):20444. doi: 10.2807/1560-7917.es2013.18.14.20444.</t>
  </si>
  <si>
    <t>10.2807/1560-7917.es2013.18.14.20444</t>
  </si>
  <si>
    <t>2013 Apr 4</t>
  </si>
  <si>
    <t>Lipid A's structure mediates Neisseria gonorrhoeae fitness during experimental infection of mice and men</t>
  </si>
  <si>
    <t>Hobbs MM, Anderson JE, Balthazar JT, Kandler JL, Carlson RW, Ganguly J, Begum AA, Duncan JA, Lin JT, Sparling PF, Jerse AE, Shafer WM.</t>
  </si>
  <si>
    <t>mBio. 2013 Nov 19;4(6):e00892-13. doi: 10.1128/mBio.00892-13.</t>
  </si>
  <si>
    <t>Hobbs MM</t>
  </si>
  <si>
    <t>PMC3870242</t>
  </si>
  <si>
    <t>10.1128/mBio.00892-13</t>
  </si>
  <si>
    <t>2013 Nov 19</t>
  </si>
  <si>
    <t>Cefixime and ceftriaxone susceptibility of Neisseria gonorrhoeae in Italy from 2006 to 2010</t>
  </si>
  <si>
    <t>Carannante A, Prignano G, Cusini M, Matteelli A, Dal Conte I, Ghisetti V, D'Antuono A, Cavrini F, Antonetti R, Stefanelli P.</t>
  </si>
  <si>
    <t>Clin Microbiol Infect. 2012 Jun;18(6):558-64. doi: 10.1111/j.1469-0691.2011.03619.x. Epub 2011 Oct 3.</t>
  </si>
  <si>
    <t>Clin Microbiol Infect</t>
  </si>
  <si>
    <t>10.1111/j.1469-0691.2011.03619.x</t>
  </si>
  <si>
    <t>2012 Jun</t>
  </si>
  <si>
    <t xml:space="preserve">Neisseria gonorrhoeae resistance to cephalosporins, the currently recommended treatment, and treatment failures with cefixime have been reported worldwide. The purposes of the present study were (i) to examine the susceptibility of N. gonorrhoeae isolates isolated in Italy from 2006 through 2010 to cefixime (n = 293) taking into account both European Committee on Antimicrobial Susceptibility Testing (EUCAST) and Clinical And Laboratory Standards Institute (CLSI) criteria for categorization; (ii) to determine the contribution to decreased/resistant susceptibility of mutations in the penA, mtrR, ponA and porB1b genes in a subsample of isolates; and (iii) to genotype the isolates showing decreased susceptibility or resistance to cefixime, by N. gonorrhoeae multi-antigen sequence typing (NG-MAST) and by pulsed-field gel electrophoresis (PFGE) to identify the predominant genotypes. Minimum inhibitory concentrations (MICs) were determined by the E-test and agar dilution method on 293 isolates and results were interpreted according to both EUCAST 2010 (MIC R &gt;0.12 mg/L) and CLSI 2008 (MIC R &gt;0.25 mg/L) criteria. All isolates showed full susceptibility to ceftriaxone, whereas those with a MIC for cefixime ≥0.125 mg/L were on the increase from 2008 through 2010. The same penA gene alterations were found among isolates with MICs close to the EUCAST breakpoint as the resistant ones, and they belong to ST1407. Seven isolates, belonging to various sequence types, showed a different por allele, though similar to the por 908 allele present in ST1407. PFGE divided strains ST1407 into two main groups confirming their genetic relationship.
</t>
  </si>
  <si>
    <t>Cefixime resistance in N. gonorrhoeae increased in Italy (2008–2010), linked to penA mutations and ST1407, while ceftriaxone remained effective</t>
  </si>
  <si>
    <t>A multiplex assay for characterization of antimicrobial resistance in Neisseria gonorrhoeae using multi-PCR coupled with mass spectrometry</t>
  </si>
  <si>
    <t>Li Y, Xiu L, Liu J, Zhang C, Wang F, Yin Y, Peng J.</t>
  </si>
  <si>
    <t>J Antimicrob Chemother. 2020 Oct 1;75(10):2817-2825. doi: 10.1093/jac/dkaa269.</t>
  </si>
  <si>
    <t>Li Y</t>
  </si>
  <si>
    <t>10.1093/jac/dkaa269</t>
  </si>
  <si>
    <t>2020 Oct 1</t>
  </si>
  <si>
    <t>Direct Detection of penA Gene Associated with Ceftriaxone-Resistant Neisseria gonorrhoeae FC428 Strain by Using PCR</t>
  </si>
  <si>
    <t>Whiley DM, Mhango L, Jennison AV, Nimmo G, Lahra MM.</t>
  </si>
  <si>
    <t>Emerg Infect Dis. 2018 Aug;24(8):1573-1575. doi: 10.3201/eid2408.180295.</t>
  </si>
  <si>
    <t>PMC6056102</t>
  </si>
  <si>
    <t>10.3201/eid2408.180295</t>
  </si>
  <si>
    <t>Clonally related Neisseria gonorrhoeae isolates with decreased susceptibility to the extended-spectrum cephalosporin cefotaxime in Amsterdam, the Netherlands</t>
  </si>
  <si>
    <t>Heymans R, Bruisten SM, Golparian D, Unemo M, de Vries HJ, van Dam AP.</t>
  </si>
  <si>
    <t>Antimicrob Agents Chemother. 2012 Mar;56(3):1516-22. doi: 10.1128/AAC.05481-11. Epub 2012 Jan 3.</t>
  </si>
  <si>
    <t>PMC3294943</t>
  </si>
  <si>
    <t>10.1128/AAC.05481-11</t>
  </si>
  <si>
    <t>2012 Mar</t>
  </si>
  <si>
    <t>From 2006 to 2008, Neisseria gonorrhoeae isolates were identified with decreased susceptibility to the extended-spectrum cephalosporin (ESC) cefotaxime among visitors of the Amsterdam sexually transmitted infections (STI) clinic, the Netherlands. Spread, clonality, and characteristics of 202 isolates were examined using antibiograms, conventional penA mosaic gene PCR, and N. gonorrhoeae multiple-locus variable-number tandem repeat analysis (NG-MLVA). A strictly defined subset was further characterized by N. gonorrhoeae multiantigen sequence typing (NG-MAST) and sequencing of ESC resistance determinants (penA, mtrR, and porB1b). Seventy-four N. gonorrhoeae isolates with a cefotaxime MIC of &gt;0.125 μg/ml (group A), 54 with a cefotaxime MIC of 0.125 μg/ml (group B), and a control group of 74 with a cefotaxime MIC of &lt;0.125 μg/ml (group C) were included. Fifty-three clonally related penA mosaic-positive isolates (penicillin-binding protein 2 type XXXIV) were identified in group A (n = 47 isolates; 64%) and B (n = 6 isolates; 11%). The 53 penA mosaic-positive isolates were predominantly NG-MAST ST1407 (87%) and contained an mtrR promoter A deletion (98%) and porB1b alterations G101K/A102N. All were assigned to the same NG-MLVA cluster that comprised in total 56 isolates. A correlation was found between decreased cefotaxime susceptibility and ST1407 that was highly prevalent among visitors of the Amsterdam STI clinic. The rapid spread of this strain, which also has been identified in many other countries, might be facilitated by high-risk sexual behavior and should be monitored closely to identify potential treatment failure. Quality-assured surveillance of ESC susceptibility on the national and international levels and exploration of new drugs and/or strategies for treatment of gonorrhea are crucial.</t>
  </si>
  <si>
    <t>ST1407 N. gonorrhoeae with reduced cefotaxime susceptibility spread rapidly in Amsterdam (2006-08), urging close surveillance and new treatments.</t>
  </si>
  <si>
    <t>A Novel Sialylation Site on Neisseria gonorrhoeae Lipooligosaccharide Links Heptose II Lactose Expression with Pathogenicity</t>
  </si>
  <si>
    <t>Ram S, Gulati S, Lewis LA, Chakraborti S, Zheng B, DeOliveira RB, Reed GW, Cox AD, Li J, St Michael F, Stupak J, Su XH, Saha S, Landig CS, Varki A, Rice PA.</t>
  </si>
  <si>
    <t>Infect Immun. 2018 Jul 23;86(8):e00285-18. doi: 10.1128/IAI.00285-18. Print 2018 Aug.</t>
  </si>
  <si>
    <t>Ram S</t>
  </si>
  <si>
    <t>PMC6056883</t>
  </si>
  <si>
    <t>10.1128/IAI.00285-18</t>
  </si>
  <si>
    <t>2018 Jul 23</t>
  </si>
  <si>
    <t>Antimicrobial susceptibility/resistance and NG-MAST characterisation of Neisseria gonorrhoeae in Belarus, Eastern Europe, 2010-2013</t>
  </si>
  <si>
    <t>Lebedzeu F, Golparian D, Titov L, Pankratava N, Glazkova S, Shimanskaya I, Charniakova N, Lukyanau A, Domeika M, Unemo M.</t>
  </si>
  <si>
    <t>BMC Infect Dis. 2015 Jan 31;15:29. doi: 10.1186/s12879-015-0755-9.</t>
  </si>
  <si>
    <t>Lebedzeu F</t>
  </si>
  <si>
    <t>PMC4316755</t>
  </si>
  <si>
    <t>10.1186/s12879-015-0755-9</t>
  </si>
  <si>
    <t>2015 Jan 31</t>
  </si>
  <si>
    <t>Background: Gonorrhoea and widely spread antimicrobial resistance (AMR) in its etiological agent Neisseria gonorrhoeae are major public health concerns worldwide. Gonococcal AMR surveillance nationally and internationally, to identify emerging resistance and inform treatment guidelines, is imperative for public health purposes. In 2009, AMR surveillance was initiated in Belarus, Eastern Europe because no gonococcal AMR data had been available for at least two decades. Herein, the prevalence and trends of gonococcal AMR and molecular epidemiological characteristics of N. gonorrhoeae strains from 2010 to 2013 in Belarus, are described.
Methods: N. gonorrhoeae isolates (n=193) obtained in the Mogilev (n=142), Minsk (n=36) and Vitebsk (n=15) regions of Belarus in 2010 (n=72), 2011 (n=6), 2012 (n=75) and 2013 (n=40) were analyzed in regards to AMR using the Etest method and for molecular epidemiology with N. gonorrhoeae multi-antigen sequence typing (NG-MAST).
Results: During 2010-2013, the proportions of resistant N. gonorrhoeae isolates were as follows: tetracycline 36%, ciprofloxacin 28%, penicillin G 9%, azithromycin 5%, and cefixime 0.5%. Only one (0.5%) β-lactamase producing isolate was detected. No isolates resistant to ceftriaxone and spectinomycin were identified. Overall, the resistance levels to tetracycline, ciprofloxacin and penicillin G were relatively stable. Interestingly, the level of resistance to azithromycin declined from 12% in 2010 to 0% in 2013 (P &lt; 0.05). In total, 70 NG-MAST STs were identified. The predominant STs were ST1993 (n=53), ST807 (n=13), ST285 (n=8) and ST9735 (n=8). Many novel STs (n=43, 61%), representing 41% of all isolates, were found.
Conclusions: During 2010-2013, the N. gonorrhoeae population in Belarus displayed high and relatively stable resistance levels to tetracycline, ciprofloxacin, and penicillin G, while the resistance to azithromycin declined. One isolate was resistant to cefixime, but no resistance to ceftriaxone or spectinomycin was found. The results of the present surveillance initiated in 2009 were also used to replace penicillin G with ceftriaxone (1 g single dose intramuscularly) as the first-line drug for empiric treatment of gonorrhoea in the national treatment guidelines in Belarus in late 2009. It is essential to further strengthen the surveillance of gonococcal AMR and ideally survey also treatment failures and molecular epidemiological genotypes in Belarus.</t>
  </si>
  <si>
    <t>From 2010–2013 in Belarus, N. gonorrhoeae showed high, stable resistance to tetracycline, ciprofloxacin, and penicillin G, but no ceftriaxone resistance</t>
  </si>
  <si>
    <t>Iron-regulated small RNA expression as Neisseria gonorrhoeae FA 1090 transitions into stationary phase growth</t>
  </si>
  <si>
    <t>Jackson LA, Day M, Allen J, Scott E 2nd, Dyer DW.</t>
  </si>
  <si>
    <t>BMC Genomics. 2017 Apr 21;18(1):317. doi: 10.1186/s12864-017-3684-8.</t>
  </si>
  <si>
    <t>Jackson LA</t>
  </si>
  <si>
    <t>PMC5399841</t>
  </si>
  <si>
    <t>10.1186/s12864-017-3684-8</t>
  </si>
  <si>
    <t>2017 Apr 21</t>
  </si>
  <si>
    <t>Microwave-accelerated method for ultra-rapid extraction of Neisseria gonorrhoeae DNA for downstream detection</t>
  </si>
  <si>
    <t>Melendez JH, Santaus TM, Brinsley G, Kiang D, Mali B, Hardick J, Gaydos CA, Geddes CD.</t>
  </si>
  <si>
    <t>Anal Biochem. 2016 Oct 1;510:33-40. doi: 10.1016/j.ab.2016.06.017. Epub 2016 Jun 17.</t>
  </si>
  <si>
    <t>Anal Biochem</t>
  </si>
  <si>
    <t>PMC5120674</t>
  </si>
  <si>
    <t>NIHMS828365</t>
  </si>
  <si>
    <t>10.1016/j.ab.2016.06.017</t>
  </si>
  <si>
    <t>2016 Oct 1</t>
  </si>
  <si>
    <t>A comparison of agar dilution with the Calibrated Dichotomous Sensitivity (CDS) and Etest methods for determining the minimum inhibitory concentration of ceftriaxone against Neisseria gonorrhoeae</t>
  </si>
  <si>
    <t>Enriquez RP, Goire N, Kundu R, Gatus BJ, Lahra MM.</t>
  </si>
  <si>
    <t>Diagn Microbiol Infect Dis. 2016 Sep;86(1):40-3. doi: 10.1016/j.diagmicrobio.2016.04.016. Epub 2016 Apr 28.</t>
  </si>
  <si>
    <t>Enriquez RP</t>
  </si>
  <si>
    <t>10.1016/j.diagmicrobio.2016.04.016</t>
  </si>
  <si>
    <t>Two lytic transglycosylases in Neisseria gonorrhoeae impart resistance to killing by lysozyme and human neutrophils</t>
  </si>
  <si>
    <t>Ragland SA, Schaub RE, Hackett KT, Dillard JP, Criss AK.</t>
  </si>
  <si>
    <t>Cell Microbiol. 2017 Mar;19(3):10.1111/cmi.12662. doi: 10.1111/cmi.12662. Epub 2016 Nov 3.</t>
  </si>
  <si>
    <t>PMC5303151</t>
  </si>
  <si>
    <t>NIHMS814679</t>
  </si>
  <si>
    <t>10.1111/cmi.12662</t>
  </si>
  <si>
    <t>Using the Neisseria gonorrhoeae multiantigen sequence-typing method to assess strain diversity and antibiotic resistance in San Francisco, California</t>
  </si>
  <si>
    <t>Buono S, Wu A, Hess DC, Carlson JS, Rauch L, Philip SS, Barry P, Bernstein K, Klausner JD, Pandori MW.</t>
  </si>
  <si>
    <t>Microb Drug Resist. 2012 Oct;18(5):510-7. doi: 10.1089/mdr.2011.0229. Epub 2012 Jun 11.</t>
  </si>
  <si>
    <t>Buono S</t>
  </si>
  <si>
    <t>10.1089/mdr.2011.0229</t>
  </si>
  <si>
    <t>2012 Oct</t>
  </si>
  <si>
    <t>The Frequency of Discordant Gyrase A Genotypes Among Cases of Multiple Neisseria gonorrhoeae Infections at Different Anatomic Sites</t>
  </si>
  <si>
    <t>Allan-Blitz LT, Ellis OL, Bolan R, Hemarajata P, Humphries RM, Shahkolahi A, McGrath M, Klausner JD.</t>
  </si>
  <si>
    <t>Sex Transm Dis. 2019 Jan;46(1):e3-e4. doi: 10.1097/OLQ.0000000000000912.</t>
  </si>
  <si>
    <t>PMC6289622</t>
  </si>
  <si>
    <t>NIHMS1506363</t>
  </si>
  <si>
    <t>10.1097/OLQ.0000000000000912</t>
  </si>
  <si>
    <t>Antimicrobial Resistance Surveillance for Neisseria gonorrhoeae-What Do We Really Need to Know to Guide Public Health Interventions?</t>
  </si>
  <si>
    <t>Sex Transm Dis. 2017 Apr;44(4):202-204. doi: 10.1097/OLQ.0000000000000609.</t>
  </si>
  <si>
    <t>10.1097/OLQ.0000000000000609</t>
  </si>
  <si>
    <t>2017 Apr</t>
  </si>
  <si>
    <t>Genetic relatedness of ceftriaxone-resistant and high-level azithromycin resistant Neisseria gonorrhoeae cases, United Kingdom and Australia, February to April 2018</t>
  </si>
  <si>
    <t>Jennison AV, Whiley D, Lahra MM, Graham RM, Cole MJ, Hughes G, Fifer H, Andersson M, Edwards A, Eyre D.</t>
  </si>
  <si>
    <t>Euro Surveill. 2019 Feb;24(8):1900118. doi: 10.2807/1560-7917.ES.2019.24.8.1900118.</t>
  </si>
  <si>
    <t>Jennison AV</t>
  </si>
  <si>
    <t>PMC6446956</t>
  </si>
  <si>
    <t>10.2807/1560-7917.ES.2019.24.8.1900118</t>
  </si>
  <si>
    <t>Surveillance of the Antimicrobial Susceptibility of Neisseria gonorrhoeae Isolates Collected in Changsha, China from 2003 to 2015</t>
  </si>
  <si>
    <t>Peng T, Lin H, Liu Q, Yang J, Cao W, Ding H, Tang L.</t>
  </si>
  <si>
    <t>Jpn J Infect Dis. 2017 Sep 25;70(5):518-521. doi: 10.7883/yoken.JJID.2016.522. Epub 2017 Mar 28.</t>
  </si>
  <si>
    <t>Jpn J Infect Dis</t>
  </si>
  <si>
    <t>10.7883/yoken.JJID.2016.522</t>
  </si>
  <si>
    <t>2017 Sep 25</t>
  </si>
  <si>
    <t>A total of 1,294 Neisseria gonorrhoeae isolates obtained in Changsha, China from 2003 to 2015 were examined for their susceptibility to penicillin (PEN), ciprofloxacin (CIP), spectinomycin (SPT), and ceftriaxone (CRO) using the disc diffusion method. In addition, the minimum inhibitory concentrations (MICs) of CRO for 460 isolates collected during 2008-2015 was determined by agar dilution method. Isolates with intermediate CRO susceptibility were additionally tested for azithromycin susceptibility. Results demonstrated that the rate of resistance to PEN and CIP were 77.5 % and 94.2 %, respectively. Only 4 SPT-resistant and 2 SPT-intermediate isolates were identified. No CRO-resistant isolates were identified, although the percentage with intermediate susceptibility increased from 1.8% in 2012 to 11.9% in 2015. Among these, 3 isolates showed no susceptibility to azithromycin with 2 isolates showing an MIC of 0.5 μg/mL and 1 isolate showing an MIC of 1.0 μg/mL. We recommend azithromycin for treating strains that demonstrate intermediate susceptible to CRO and azithromycin-susceptible N. gonorrhoeae isolates occurring in Changsha</t>
  </si>
  <si>
    <t>High penicillin (77.5%) and ciprofloxacin (94.2%) resistance in N. gonorrhoeae in Changsha; no ceftriaxone resistance but rising intermediate susceptibility.</t>
  </si>
  <si>
    <t>Antimicrobial resistance and molecular epidemiology using whole-genome sequencing of Neisseria gonorrhoeae in Ireland, 2014-2016: focus on extended-spectrum cephalosporins and azithromycin</t>
  </si>
  <si>
    <t>Ryan L, Golparian D, Fennelly N, Rose L, Walsh P, Lawlor B, Mac Aogáin M, Unemo M, Crowley B.</t>
  </si>
  <si>
    <t>Eur J Clin Microbiol Infect Dis. 2018 Sep;37(9):1661-1672. doi: 10.1007/s10096-018-3296-5. Epub 2018 Jun 7.</t>
  </si>
  <si>
    <t>Ryan L</t>
  </si>
  <si>
    <t>10.1007/s10096-018-3296-5</t>
  </si>
  <si>
    <t>High-level resistance and treatment failures with ceftriaxone and azithromycin, the first-line agents for gonorrhoea treatment are reported and antimicrobial-resistant Neisseria gonorrhoeae is an urgent public health threat. Our aims were to determine antimicrobial resistance rates, resistance determinants and phylogeny of N. gonorrhoeae in Ireland, 2014-2016. Overall, 609 isolates from four University Hospitals were tested for susceptibility to extended-spectrum cephalosporins (ESCs) and azithromycin by the MIC Test Strips. Forty-three isolates were whole-genome sequenced based on elevated MICs. The resistance rate to ceftriaxone, cefixime, cefotaxime and azithromycin was 0, 1, 2.1 and 19%, respectively. Seven high-level azithromycin-resistant (HLAzi-R) isolates were identified, all susceptible to ceftriaxone. Mosaic penA alleles XXXIV, X and non-mosaic XIII, and G120K plus A121N/D/G (PorB1b), H105Y (MtrR) and A deletion (mtrR promoter) mutations, were associated with elevated ESC MICs. A2059G and C2611T mutations in 23S rRNA were associated with HLAzi-R and azithromycin MICs of 4-32 mg/L, respectively. The 43 whole-genome sequenced isolates belonged to 31 NG-MAST STs. All HLAzi-R isolates belonged to MLST ST1580 and some clonal clustering was observed; however, the isolates differed significantly from the published HLAzi-R isolates from the ongoing UK outbreak. There is good correlation between previously described genetic antimicrobial resistance determinants and phenotypic susceptibility categories for ESCs and azithromycin in N. gonorrhoeae. This work highlights the advantages and potential of whole-genome sequencing to be applied at scale in the surveillance of antibiotic resistant strains of N. gonorrhoeae, both locally and internationally.</t>
  </si>
  <si>
    <t>In Ireland (2014–2016), N. gonorrhoeae showed 19% azithromycin resistance, no ceftriaxone resistance, and diverse resistance mutations</t>
  </si>
  <si>
    <t>In vitro activity of tigecycline alone and antimicrobial combinations against clinical Neisseria gonorrhoeae isolates</t>
  </si>
  <si>
    <t>Lee H, Kim H, Seo YH, Yong D, Jeong SH, Lee K, Chong Y.</t>
  </si>
  <si>
    <t>Diagn Microbiol Infect Dis. 2017 Feb;87(2):160-162. doi: 10.1016/j.diagmicrobio.2016.10.022. Epub 2016 Oct 25.</t>
  </si>
  <si>
    <t>10.1016/j.diagmicrobio.2016.10.022</t>
  </si>
  <si>
    <t>In this study, we determined the in vitro activity of various combinations of antimicrobial agents against 54 Neisseria gonorrhoeae isolates. The combined activity of ceftriaxone (CRO) and azithromycin (AZM), CRO and doxycycline (DOX), CRO and spectinomycin (SPT), cefixime (CFX) and AZM, CFX and DOX, and CFX and SPT was determined using a checkerboard method. The fractional inhibitory concentration index (FICI) values for all combinations were either additive or indifferent, and no synergistic or antagonistic effects were found. The FICI comparison in each combination did not show any difference according to the N.gonorrhoeae-resistant phenotypes and genotypic characteristics, including penicillinase-producing N. gonorrhoeae, tetracycline-resistant N. gonorrhoeae, stratified MIC of all antibiotics, and N. gonorrhoeae multiantigen sequence typing. MIC50 and MIC90 of tigecycline by agar dilution were 0.5 mg/L and 0.5 mg/L, respectively, which were lower than that of tetracycline and DOX. Additive/indifference results could suggest that combinations that include CRO may be used safely without a significant likelihood of generating resistance.</t>
  </si>
  <si>
    <t>Combinations with ceftriaxone or cefixime showed only additive or indifferent effects against N. gonorrhoeae, with no synergy or antagonism</t>
  </si>
  <si>
    <t>Gen2Epi: an automated whole-genome sequencing pipeline for linking full genomes to antimicrobial susceptibility and molecular epidemiological data in Neisseria gonorrhoeae</t>
  </si>
  <si>
    <t>Singh R, Dillon JR, Demczuk W, Kusalik A.</t>
  </si>
  <si>
    <t>BMC Genomics. 2019 Mar 4;20(1):165. doi: 10.1186/s12864-019-5542-3.</t>
  </si>
  <si>
    <t>PMC6398234</t>
  </si>
  <si>
    <t>10.1186/s12864-019-5542-3</t>
  </si>
  <si>
    <t>2019 Mar 4</t>
  </si>
  <si>
    <t>Attention Seeker: Production, Modification, and Release of Inflammatory Peptidoglycan Fragments in Neisseria Species</t>
  </si>
  <si>
    <t>J Bacteriol. 2017 Sep 19;199(20):e00354-17. doi: 10.1128/JB.00354-17. Print 2017 Oct 15.</t>
  </si>
  <si>
    <t>PMC5637178</t>
  </si>
  <si>
    <t>10.1128/JB.00354-17</t>
  </si>
  <si>
    <t>2017 Sep 19</t>
  </si>
  <si>
    <t>Mismatch Amplification Mutation Assay-Based Real-Time PCR for Rapid Detection of Neisseria gonorrhoeae and Antimicrobial Resistance Determinants in Clinical Specimens</t>
  </si>
  <si>
    <t>Donà V, Smid JH, Kasraian S, Egli-Gany D, Dost F, Imeri F, Unemo M, Low N, Endimiani A.</t>
  </si>
  <si>
    <t>J Clin Microbiol. 2018 Aug 27;56(9):e00365-18. doi: 10.1128/JCM.00365-18. Print 2018 Sep.</t>
  </si>
  <si>
    <t>Donà V</t>
  </si>
  <si>
    <t>PMC6113480</t>
  </si>
  <si>
    <t>10.1128/JCM.00365-18</t>
  </si>
  <si>
    <t>2018 Aug 27</t>
  </si>
  <si>
    <t>Antimicrobial susceptibility and genotypic distribution of Neisseria gonorrhoeae: a 2-year study in Tunisia</t>
  </si>
  <si>
    <t>Ferjani A, Marzouk M, Saghrouni F, Hadj Ali M, Boukadida J.</t>
  </si>
  <si>
    <t>Med Mal Infect. 2013 May;43(5):211-2. doi: 10.1016/j.medmal.2013.02.001. Epub 2013 Apr 25.</t>
  </si>
  <si>
    <t>Ferjani A</t>
  </si>
  <si>
    <t>Med Mal Infect</t>
  </si>
  <si>
    <t>10.1016/j.medmal.2013.02.001</t>
  </si>
  <si>
    <t>Study in Tunisia (2 years) reveals N. gonorrhoeae antimicrobial resistance patterns and genotypes, aiding treatment and surveillance strategies.</t>
  </si>
  <si>
    <t>Update on antimicrobial susceptibility and genotype of Neisseria gonorrhoeae isolated in Italy</t>
  </si>
  <si>
    <t>Carannante A, Latini A, Cusini M, Matteelli A, Dal Conte I, Ghisetti V, D'Antuono A, Cavrini F, Antonetti R, Stefanelli P.</t>
  </si>
  <si>
    <t>Diagn Microbiol Infect Dis. 2012 Mar;72(3):288-90. doi: 10.1016/j.diagmicrobio.2011.08.014.</t>
  </si>
  <si>
    <t>10.1016/j.diagmicrobio.2011.08.014</t>
  </si>
  <si>
    <t>Antimicrobial susceptibilities and genotypes of Neisseria gonorrhoeae collected in 2006-2010 from 6 medical centers located in Italy were compared with those from a previous survey conducted in 2003-2005. Resistance to ciprofloxacin increased from 34.2% to 62% whereas penicillin resistance declined from 25.5% to 14%. Important change in antimicrobial resistance rates and a high genetic variability among N. gonorrhoeae from Italy were observed.</t>
  </si>
  <si>
    <t>Ciprofloxacin resistance in N. gonorrhoeae in Italy rose from 34.2% to 62%, penicillin resistance fell, and genetic variability increased</t>
  </si>
  <si>
    <t>Structural, Biochemical, and In Vivo Characterization of MtrR-Mediated Resistance to Innate Antimicrobials by the Human Pathogen Neisseria gonorrhoeae</t>
  </si>
  <si>
    <t>Beggs GA, Zalucki YM, Brown NG, Rastegari S, Phillips RK, Palzkill T, Shafer WM, Kumaraswami M, Brennan RG.</t>
  </si>
  <si>
    <t>J Bacteriol. 2019 Sep 20;201(20):e00401-19. doi: 10.1128/JB.00401-19. Print 2019 Oct 15.</t>
  </si>
  <si>
    <t>PMC6755732</t>
  </si>
  <si>
    <t>10.1128/JB.00401-19</t>
  </si>
  <si>
    <t>2019 Sep 20</t>
  </si>
  <si>
    <t>Antimicrobial susceptibility study of Neisseria gonorrhoeae in the health area of the University and Polytechnic La Fe Hospital of Valencia</t>
  </si>
  <si>
    <t>Castaño Aroca MJ, Acosta Boga B, Lozano Rodríguez N, Chouman Arcas R.</t>
  </si>
  <si>
    <t>Enferm Infecc Microbiol Clin (Engl Ed). 2020 Aug-Sep;38(7):348-349. doi: 10.1016/j.eimc.2019.12.002. Epub 2020 Jan 16.</t>
  </si>
  <si>
    <t>Castaño Aroca MJ</t>
  </si>
  <si>
    <t>Enferm Infecc Microbiol Clin (Engl Ed)</t>
  </si>
  <si>
    <t>10.1016/j.eimc.2019.12.002</t>
  </si>
  <si>
    <t>2020 Aug-Sep</t>
  </si>
  <si>
    <t>In Valencia, most N. gonorrhoeae strains were susceptible to ceftriaxone, but high resistance to azithromycin and ciprofloxacin was detected.</t>
  </si>
  <si>
    <t>Molecular characterization of Neisseria gonorrhoeae isolates in Almaty, Kazakhstan, by VNTR analysis, Opa-typing and NG-MAST</t>
  </si>
  <si>
    <t>Kushnir AV, Muminov TA, Bayev AI, Khrapov EA, Filipenko ML.</t>
  </si>
  <si>
    <t>Infect Genet Evol. 2012 Apr;12(3):570-6. doi: 10.1016/j.meegid.2012.01.026. Epub 2012 Feb 8.</t>
  </si>
  <si>
    <t>Kushnir AV</t>
  </si>
  <si>
    <t>10.1016/j.meegid.2012.01.026</t>
  </si>
  <si>
    <t>Pili-Induced Clustering of N. gonorrhoeae Bacteria</t>
  </si>
  <si>
    <t>Taktikos J, Lin YT, Stark H, Biais N, Zaburdaev V.</t>
  </si>
  <si>
    <t>PLoS One. 2015 Sep 10;10(9):e0137661. doi: 10.1371/journal.pone.0137661. eCollection 2015.</t>
  </si>
  <si>
    <t>Taktikos J</t>
  </si>
  <si>
    <t>PMC4565587</t>
  </si>
  <si>
    <t>10.1371/journal.pone.0137661</t>
  </si>
  <si>
    <t>2015 Sep 10</t>
  </si>
  <si>
    <t>H-NS suppresses pilE intragenic transcription and antigenic variation in Neisseria gonorrhoeae</t>
  </si>
  <si>
    <t>Masters TL, Wachter S, Wachter J, Hill SA.</t>
  </si>
  <si>
    <t>Microbiology (Reading). 2016 Jan;162(1):177-190. doi: 10.1099/mic.0.000199. Epub 2015 Oct 16.</t>
  </si>
  <si>
    <t>Masters TL</t>
  </si>
  <si>
    <t>Microbiology (Reading)</t>
  </si>
  <si>
    <t>PMC6190205</t>
  </si>
  <si>
    <t>10.1099/mic.0.000199</t>
  </si>
  <si>
    <t>Global transmission of multiple-drug resistant Neisseria gonorrhoeae strains refractive to cephalosporin treatment</t>
  </si>
  <si>
    <t>Li SY.</t>
  </si>
  <si>
    <t>J Formos Med Assoc. 2012 Sep;111(9):463-4. doi: 10.1016/j.jfma.2012.03.004. Epub 2012 Jun 8.</t>
  </si>
  <si>
    <t>Li SY</t>
  </si>
  <si>
    <t>J Formos Med Assoc</t>
  </si>
  <si>
    <t>10.1016/j.jfma.2012.03.004</t>
  </si>
  <si>
    <t>2012 Sep</t>
  </si>
  <si>
    <t>New Ceftriaxone- and Multidrug-Resistant Neisseria gonorrhoeae Strain with a Novel Mosaic penA Gene Isolated in Japan</t>
  </si>
  <si>
    <t>Nakayama S, Shimuta K, Furubayashi K, Kawahata T, Unemo M, Ohnishi M.</t>
  </si>
  <si>
    <t>Antimicrob Agents Chemother. 2016 Jun 20;60(7):4339-41. doi: 10.1128/AAC.00504-16. Print 2016 Jul.</t>
  </si>
  <si>
    <t>Nakayama S</t>
  </si>
  <si>
    <t>PMC4914677</t>
  </si>
  <si>
    <t>10.1128/AAC.00504-16</t>
  </si>
  <si>
    <t>New multidrug-resistant N. gonorrhoeae strain with novel mosaic penA gene found in Japan, showing ceftriaxone resistance and treatment threat</t>
  </si>
  <si>
    <t>In Vitro Activity of Sitafloxacin and Additional Newer Generation Fluoroquinolones Against Ciprofloxacin-Resistant Neisseria gonorrhoeae Isolates</t>
  </si>
  <si>
    <t>Hamasuna R, Ohnishi M, Matsumoto M, Okumura R, Unemo M, Matsumoto T.</t>
  </si>
  <si>
    <t>Microb Drug Resist. 2018 Jan/Feb;24(1):30-34. doi: 10.1089/mdr.2017.0054. Epub 2017 Jun 5.</t>
  </si>
  <si>
    <t>Hamasuna R</t>
  </si>
  <si>
    <t>10.1089/mdr.2017.0054</t>
  </si>
  <si>
    <t>2018 Jan/Feb</t>
  </si>
  <si>
    <t xml:space="preserve">Emergence of antimicrobial resistance in Neisseria gonorrhoeae is a major public health concern globally, and new antimicrobials for treatment of gonorrhea are imperative. In this study, the in vitro activity of sitafloxacin, a fluoroquinolone mainly used for respiratory tract or urogenital infections in Japan, and additional newer generation fluoroquinolones were determined against ciprofloxacin-resistant N. gonorrhoeae isolates. Minimum inhibitory concentrations (MICs) of ciprofloxacin, levofloxacin, moxifloxacin, sitafloxacin, pazufloxacin, and tosufloxacin against 47 N. gonorrhoeae isolates cultured in 2009 in Japan were determined by agar dilution method. The quinolone resistance-determining region (QRDR) of gyrA and parC was sequenced. The in vitro potency of sitafloxacin was substantially higher compared with all other tested fluoroquinolones. The MICs of sitafloxacin ranged from 0.03 to 0.5 mg/L for 35 ciprofloxacin-resistant N. gonorrhoeae isolates (ciprofloxacin MICs from 2 to 32 mg/L). No identified mutations in GyrA and ParC QRDR resulted in higher sitafloxacin MIC than 0.5 mg/L. Sitafloxacin had a high activity against N. gonorrhoeae isolates, including strains with mutations in DNA gyrase and topoisomerase IV, resulting in high-level resistance to ciprofloxacin and all other newer generation fluoroquinolones examined. However, it was still to a lower extent affected by GyrA and ParC QRDR mutations resulting in sitafloxacin MICs of up to 0.5 mg/L. This indicates that sitafloxacin should not be considered for empirical first-line monotherapy of gonorrhea. However, sitafloxacin could be valuable in a dual antimicrobial therapy and for cases with ceftriaxone resistance or allergy.
</t>
  </si>
  <si>
    <t>Sitafloxacin is potent against ciprofloxacin-resistant N. gonorrhoeae but not for first-line monotherapy; useful in dual therapy or ceftriaxone resistance.</t>
  </si>
  <si>
    <t>First three Neisseria gonorrhoeae isolates with high-level resistance to azithromycin in Sweden: a threat to currently available dual-antimicrobial regimens for treatment of gonorrhea?</t>
  </si>
  <si>
    <t>Unemo M, Golparian D, Hellmark B.</t>
  </si>
  <si>
    <t>Antimicrob Agents Chemother. 2014;58(1):624-5. doi: 10.1128/AAC.02093-13. Epub 2013 Nov 4.</t>
  </si>
  <si>
    <t>PMC3910770</t>
  </si>
  <si>
    <t>10.1128/AAC.02093-13</t>
  </si>
  <si>
    <t>First three N. gonorrhoeae isolates with high-level azithromycin resistance in Sweden signal a threat to current dual therapy regimens</t>
  </si>
  <si>
    <t>Rising trend of antimicrobial resistance among Neisseria gonorrhoeae isolates and the emergence of N. gonorrhoeae isolate with decreased susceptibility to ceftriaxone</t>
  </si>
  <si>
    <t>Bharara T, Bhalla P, Rawat D, Garg VK, Sardana K, Chakravarti A.</t>
  </si>
  <si>
    <t>Indian J Med Microbiol. 2015 Jan-Mar;33(1):39-42. doi: 10.4103/0255-0857.148374.</t>
  </si>
  <si>
    <t>Bharara T</t>
  </si>
  <si>
    <t>10.4103/0255-0857.148374</t>
  </si>
  <si>
    <t>2015 Jan-Mar</t>
  </si>
  <si>
    <t>Context: Gonorrhoea is one of the most common sexually transmitted infections (STI) in developing countries and is a global health problem.
Aims: To analyze the trend of antimicrobial susceptibility of Neisseria gonorrhoeae isolates over the years, in a tertiary care hospital of North India.
Settings and design: The study population comprised males with urethritis and females with endocervicitis attending STI clinic of our hospital.
Materials and methods: In our STI laboratory, all gonococcal isolates are subjected to antimicrobial susceptibility testing by disc diffusion method as per CLSI guidelines. β-Lactamase production is determined by chromogenic cephalosporin test. Minimum Inhibitory Concentration (MIC) for ceftriaxone is determined by E-test.
Statistical analysis used: Data were expressed as percentages. The differences in percentages were tested for statistical significance by using χ2 test and P values were determined.
Results: The percentage of penicillinase producing N. gonorrhoeae (PPNG) increased from 8% in 1995-96 to 20% in 2004-05 and 88% in 2011-2013. Quinolone-resistant N. gonorrhoeae (QRNG) showed a significant increase from 12% in 1995-96 to 98.3% in 2004-05, while 84% isolates were found to be QRNG by 2011-2013. In January 2013 we detected our first gonococcal isolate with decreased susceptibility to third-generation cephalosporins; Ceftriaxone, Cefixime and Cefpodoxime (MIC for ceftriaxone = 0.19 μg/ml).
Conclusions: The results of our study highlighted an alarming increase in the percentage of PPNG and QRNG strains over the years. Emergence of N. gonorrhoeae isolates with decreased susceptibility to third-generation cephalosporins is a cause of concern and thus emphasises the importance of antimicrobial susceptibility testing.</t>
  </si>
  <si>
    <t>Rising penicillinase and quinolone resistance in N. gonorrhoeae in North India; first decreased susceptibility to ceftriaxone found in 2013.</t>
  </si>
  <si>
    <t>In Vitro selection of Neisseria gonorrhoeae mutants with elevated MIC values and increased resistance to cephalosporins</t>
  </si>
  <si>
    <t>Johnson SR, Grad Y, Ganakammal SR, Burroughs M, Frace M, Lipsitch M, Weil R, Trees D.</t>
  </si>
  <si>
    <t>Antimicrob Agents Chemother. 2014 Nov;58(11):6986-9. doi: 10.1128/AAC.03082-14. Epub 2014 Sep 8.</t>
  </si>
  <si>
    <t>Johnson SR</t>
  </si>
  <si>
    <t>PMC4249396</t>
  </si>
  <si>
    <t>10.1128/AAC.03082-14</t>
  </si>
  <si>
    <t>2014 Nov</t>
  </si>
  <si>
    <t>Direct detection of markers associated with Neisseria gonorrhoeae antimicrobial resistance in New Zealand using residual DNA from the Cobas 4800 CT/NG NAAT assay</t>
  </si>
  <si>
    <t>Nicol M, Whiley D, Nulsen M, Bromhead C.</t>
  </si>
  <si>
    <t>Sex Transm Infect. 2015 Mar;91(2):91-3. doi: 10.1136/sextrans-2014-051632. Epub 2014 Nov 3.</t>
  </si>
  <si>
    <t>Nicol M</t>
  </si>
  <si>
    <t>10.1136/sextrans-2014-051632</t>
  </si>
  <si>
    <t xml:space="preserve">Objectives: To use nucleic acid amplification techniques (NAAT) for detection of markers associated with gonococcal antimicrobial resistance (AMR) in non-cultured clinical samples to enhance surveillance of Neisseria gonorrhoeae AMR in New Zealand.
Methods: A total of 198 clinical samples from patients living in two cities, Wellington and Auckland and the more rural region of Gisborne, New Zealand, which were positive for N. gonorrhoeae by the Cobas 4800 were tested for three markers that predict reduced susceptibility or resistance to three antibiotics. Residual DNA extracts from the Cobas 4800 NG/CT test were tested for a single-nucleotide polymorphism in the gyrA gene at codon 91 associated with quinolone resistance; a sequence on the plasmid in penicillinase-producing N. gonorrhoeae (PPNG) which confers resistance to penicillin and the mosaic penA sequence associated with reduced susceptibility to extended-spectrum cephalosporins in N. gonorrhoeae.
Results: A total of 186/198 (94%) of the samples provided a valid result on gyrA genotyping, confirming the utility of N. gonorrhoeae DNA extracted by the Roche Cobas 4800 CT/NG test for subsequent detection of AMR markers. The NAAT results for Wellington, Auckland and Gisborne, respectively, showed that 77%, 33% and 32% of samples had the marker associated with quinolone resistance, while 4%, 15% and 0% were positive for the PPNG plasmid marker, and 9%, 5% and 0% samples were positive for mosaic penA sequence.
Conclusions: The use of residual clinical DNA samples from the Cobas 4800 CT/NG test proved an efficient and effective method for performing AMR genotyping. These data also show for the first time the presence of gonococci with a mosaic penA sequence in New Zealand. Overall, the results further highlight the potential of molecular methods to aid N. gonorrhoeae AMR surveillance, particularly for regions where gonococcal culture is no longer performed.
</t>
  </si>
  <si>
    <t>NAAT detected N. gonorrhoeae AMR markers in NZ, revealing high quinolone resistance and first mosaic penA, aiding surveillance without cultures</t>
  </si>
  <si>
    <t>Multiplex High-Resolution Melting Assay for Simultaneous Identification of Molecular Markers Associated with Extended-Spectrum Cephalosporins and Azithromycin Resistance in Neisseria gonorrhoeae</t>
  </si>
  <si>
    <t>Xiu L, Li Y, Wang F, Zhang C, Li Y, Zeng Y, Yin Y, Peng J.</t>
  </si>
  <si>
    <t>J Mol Diagn. 2020 Nov;22(11):1344-1355. doi: 10.1016/j.jmoldx.2020.08.003. Epub 2020 Aug 17.</t>
  </si>
  <si>
    <t>Xiu L</t>
  </si>
  <si>
    <t>J Mol Diagn</t>
  </si>
  <si>
    <t>10.1016/j.jmoldx.2020.08.003</t>
  </si>
  <si>
    <t xml:space="preserve">Antimicrobial resistance in Neisseria gonorrhoeae persists as a major public health concern globally. We developed and evaluated a multiplex assay that relied on high-resolution melting (HRM) technology as a rapid, simple, and cost-effective method for simultaneously detecting and identifying different molecular markers associated with extended-spectrum cephalosporins (ESCs) and azithromycin (AZM) resistance in N. gonorrhoeae. Forty-eight well-characterized N. gonorrhoeae clinical isolates were selected for initial assay establishment. The multiplex HRM assays were able to accurately identify different nucleotide variations of the antimicrobial resistance determinants related to ESCs and AZM resistance. Specificity and cross-reactivity were assessed by testing 15 nongonococcal strains. Then, the assay was validated on 218 archived DNA specimens that had been sequenced using whole-genome sequencing technology. Compared with whole-genome sequencing, these assays had a sensitivity of 98.6%, with a specificity of 99.2%. For further validation of the assay's performance, a total of 338 samples (156 clinical isolates and 182 clinical specimens) were screened using the multiplex HRM assay. The results showed good concordance with the results of PCR sequencing. Given its rapidity (within 90 minutes), ease of performing, and low cost (&lt;$1.00 per sample), this method may be applied to large-scale epidemiologic programs for increasing surveillance of ESCs and AZM resistance in N. gonorrhoeae.
</t>
  </si>
  <si>
    <t>A rapid, low-cost multiplex HRM assay accurately detects ESC and azithromycin resistance markers in N. gonorrhoeae, aiding large-scale surveillance</t>
  </si>
  <si>
    <t>Real-time PCR genotyping of Neisseria gonorrhoeae isolates using 14 informative single nucleotide polymorphisms on gonococcal housekeeping genes</t>
  </si>
  <si>
    <t>Whiley DM, Goire N, Rahimi F, Lahra MM, Limnios AE, Nissen MD, Sloots TP.</t>
  </si>
  <si>
    <t>J Antimicrob Chemother. 2013 Feb;68(2):322-8. doi: 10.1093/jac/dks381. Epub 2012 Sep 21.</t>
  </si>
  <si>
    <t>10.1093/jac/dks381</t>
  </si>
  <si>
    <t>Phenotypic and genotypic properties of Neisseria gonorrhoeae isolates in Norway in 2009: antimicrobial resistance warrants an immediate change in national management guidelines</t>
  </si>
  <si>
    <t>Hjelmevoll SO, Golparian D, Dedi L, Skutlaberg DH, Haarr E, Christensen A, Jørgensen S, Nilsen ØJ, Unemo M, Skogen V.</t>
  </si>
  <si>
    <t>Eur J Clin Microbiol Infect Dis. 2012 Jun;31(6):1181-6. doi: 10.1007/s10096-011-1426-4. Epub 2011 Sep 30.</t>
  </si>
  <si>
    <t>Hjelmevoll SO</t>
  </si>
  <si>
    <t>10.1007/s10096-011-1426-4</t>
  </si>
  <si>
    <t xml:space="preserve">Despite rapidly diminishing treatment options for Neisseria gonorrhoeae and high levels of ciprofloxacin resistance worldwide, Norwegian guidelines still recommend ciprofloxacin as empirical treatment for gonorrhea. The present study aimed to characterize phenotypical and genotypical properties of N. gonorrhoeae isolates in Norway in 2009. All viable N. gonorrhoeae isolates (n = 114) from six university hospitals in Norway (2009) were collected, representing 42% of all notified gonorrhea cases. Epidemiological data were collected from the Norwegian Surveillance System for Communicable Diseases and linked to phenotypical and genotypical characteristics for each N. gonorrhoeae isolate. Resistance levels to the antimicrobials examined were: ciprofloxacin 78%, azithromycin 11%, cefixime 3.5%, ceftriaxone 1.8%, and spectinomycin 0%. The minimum inhibitory concentrations of gentamicin varied from 1.5 to 8 mg/L. Forty-one (36%) of the isolates were β-lactamase-producing, 17 displayed penA mosaic alleles, and 72 different N. gonorrhoeae multiantigen sequence types (ST; 37 novel) were identified. The most common ST was ST1407 (n = 11), containing penA mosaic allele. Four of these isolates displayed intermediate susceptibility/resistance to cefixime. The N. gonorrhoeae strains circulating in Norway were highly diverse. The level of ciprofloxacin resistance was high and the Norwegian management guidelines should promptly exclude ciprofloxacin as an empirical treatment option for gonorrhea.
</t>
  </si>
  <si>
    <t>In Norway (2009), N. gonorrhoeae showed 78% ciprofloxacin resistance; guidelines should urgently stop recommending ciprofloxacin empirically</t>
  </si>
  <si>
    <t>Suitability of a chocolate agar-based medium for the transportation and long term storage of Neisseria gonorrhoeae isolates at room temperature</t>
  </si>
  <si>
    <t>Thakur SD, Dillon JR.</t>
  </si>
  <si>
    <t>J Microbiol Methods. 2018 Jan;144:86-87. doi: 10.1016/j.mimet.2017.11.011. Epub 2017 Nov 15.</t>
  </si>
  <si>
    <t>10.1016/j.mimet.2017.11.011</t>
  </si>
  <si>
    <t>Serotype and serovar distribution of Neisseria gonorrhoeae isolated from high-risk populations in Bangladesh</t>
  </si>
  <si>
    <t>Alam MA, Chowdhury MZ, Ahmed F, Alam A, Hossain MA.</t>
  </si>
  <si>
    <t>Bangladesh Med Res Counc Bull. 2012 Dec;38(3):114-8. doi: 10.3329/bmrcb.v38i3.14339.</t>
  </si>
  <si>
    <t>Alam MA</t>
  </si>
  <si>
    <t>Bangladesh Med Res Counc Bull</t>
  </si>
  <si>
    <t>10.3329/bmrcb.v38i3.14339</t>
  </si>
  <si>
    <t>2012 Dec</t>
  </si>
  <si>
    <t>Neisseria gonorrhoeae, the causative agent of gonococcal infection, is known to frequently change their characteristics to evade host immune mechanism. Characterization of the clinical isolates of the organism can lead to identification of the circulating strains and often a sexual network in a community to help in designing the control strategy. Keeping in mind the above consideration, a total of 239 N. gonorrhoeae, isolated from high-risk populations, were characterized for serotypes and serovars by monoclonal antibodies against protein 1 of the organism. Majority of the serotypes were serotype B (142, 59.4%). Majority of the isolates showing resistance to at least one of the antibiotics tested were also serotype B (139, 59.2%), whereas, majority of the isolates showing resistance to any three of the antibiotics (multidrug resistant, MDR) (63%) was serotype A. A total of 41 different serovars were also identified and five of which (Arst, Bropt, Bopt, Arost, and Brop) included the highest percent (49.3%) of the isolates. Many serovars (23/41, 56.1%) were new emergent and included 58 (24.3%) of the isolates investigated. All of the new serovars were resistant to at least one of the antibiotics tested and the highest rate (40/102, 39.2%) was MDR. Serotyping and serovar determination was found contributory to understand the microepidemics of the N. gonorrhoeae isolates. Further studies including antibiogram and contact tracing can efficiently help in control of the disease.</t>
  </si>
  <si>
    <t>Serotype B was most common and linked to resistance; serotype A dominated multidrug-resistant strains; new resistant serovars aid outbreak tracking and control.</t>
  </si>
  <si>
    <t>Transfer of a gonococcal β-lactamase plasmid into Neisseria gonorrhoeae belonging to the globally distributed ST1407 lineage</t>
  </si>
  <si>
    <t>Cole MJ, Ison C, Woodford N.</t>
  </si>
  <si>
    <t>J Antimicrob Chemother. 2018 Sep 1;73(9):2576-2577. doi: 10.1093/jac/dky194.</t>
  </si>
  <si>
    <t>Cole MJ</t>
  </si>
  <si>
    <t>10.1093/jac/dky194</t>
  </si>
  <si>
    <t>2018 Sep 1</t>
  </si>
  <si>
    <t>Antimicrobial susceptibility of clinical isolates of Neisseria gonorrhoeae to alternative antimicrobials with therapeutic potential</t>
  </si>
  <si>
    <t>Lagacé-Wiens PRS, Adam HJ, Laing NM, Baxter MR, Martin I, Mulvey MR, Karlowsky JA, Hoban DJ, Zhanel GG.</t>
  </si>
  <si>
    <t>J Antimicrob Chemother. 2017 Aug 1;72(8):2273-2277. doi: 10.1093/jac/dkx147.</t>
  </si>
  <si>
    <t>Lagacé-Wiens PRS</t>
  </si>
  <si>
    <t>10.1093/jac/dkx147</t>
  </si>
  <si>
    <t>2017 Aug 1</t>
  </si>
  <si>
    <t>Background: The prevalence of MDR Neisseria gonorrhoeae is increasing globally and represents a public health emergency. Development and approval of new anti-gonococcal agents may take years. As a concurrent approach to developing new antimicrobials, the laboratory and clinical evaluation of currently licensed antimicrobials not widely used for the treatment of gonorrhoea may provide new options for the treatment of gonococcal infections.
Objectives: To determine the in vitro activity of nine alternative, currently licensed and late-development antimicrobials with the potential to treat gonococcal infections against 112 clinical isolates of N. gonorrhoeae resistant to one or multiple antimicrobials.
Methods: The MICs of conventional anti-gonococcal antimicrobials (penicillin, ceftriaxone, cefixime, azithromycin, ciprofloxacin, tetracycline and spectinomycin) and alternative antimicrobials (ertapenem, gentamicin, netilmicin, tigecycline, eravacycline, fosfomycin, linezolid, ceftazidime/avibactam and ceftaroline) were determined by agar dilution.
Results: Ertapenem and the novel cephalosporins demonstrated similar MIC values to the third-generation cephalosporins, but increased MICs were observed for isolates with increased cefixime and ceftriaxone MICs. Tigecycline and eravacycline had MIC values below expected serum concentrations for all isolates tested. The aminoglycosides gentamicin and netilmicin were generally more potent than spectinomycin, with netilmicin demonstrating the greatest potency. Fosfomycin MICs were elevated compared with other agents, but remained within the MIC range for susceptible organisms, while linezolid MICs were generally higher than those for organisms considered resistant.
Conclusions: Among potentially therapeutically useful alternative agents, the aminoglycosides, eravacycline, tigecycline and fosfomycin had good in vitro activity. The novel cephalosporins and ertapenem had comparable activity to cefixime and ceftriaxone.</t>
  </si>
  <si>
    <t>in vitro activity of nine alternative, currently licensed and late-development antimicrobials with the potential to treat gonococcal infections against 112 clinical isolates of N. gonorrhoeae resistant to one or multiple antimicrobials</t>
  </si>
  <si>
    <t>Genome-wide discovery of epistatic loci affecting antibiotic resistance in Neisseria gonorrhoeae using evolutionary couplings</t>
  </si>
  <si>
    <t>Schubert B, Maddamsetti R, Nyman J, Farhat MR, Marks DS.</t>
  </si>
  <si>
    <t>Nat Microbiol. 2019 Feb;4(2):328-338. doi: 10.1038/s41564-018-0309-1. Epub 2018 Dec 3.</t>
  </si>
  <si>
    <t>Schubert B</t>
  </si>
  <si>
    <t>Nat Microbiol</t>
  </si>
  <si>
    <t>PMC6663919</t>
  </si>
  <si>
    <t>NIHMS1022822</t>
  </si>
  <si>
    <t>10.1038/s41564-018-0309-1</t>
  </si>
  <si>
    <t>In vitro activity of mecillinam and nitroxoline against Neisseria gonorrhoeae - re-purposing old antibiotics in the multi-drug resistance era</t>
  </si>
  <si>
    <t>Fuchs F, Wille J, Hamprecht A, Parcina M, Lehmann C, Schwarze-Zander C, Seifert H, Higgins PG.</t>
  </si>
  <si>
    <t>J Med Microbiol. 2019 Jul;68(7):991-995. doi: 10.1099/jmm.0.001014. Epub 2019 Jun 4.</t>
  </si>
  <si>
    <t>Fuchs F</t>
  </si>
  <si>
    <t>10.1099/jmm.0.001014</t>
  </si>
  <si>
    <t>In 2018, the European Centre for Disease Prevention and Control reported the first cases of extensively drug-resistant Neisseria gonorrhoeae infections in Europe. Seeking new options for antimicrobial therapy we investigated the susceptibility of N. gonorrhoeae to nitroxoline (NIT) and mecillinam (MCM), both of which are currently only indicated to treat uncomplicated urinary tract infections. Clinical N. gonorrhoeae isolates with non-susceptibility to penicillin from two German medical centres were included (n =27). Most isolates were also non-susceptible to a range of other anti-gonococcal antimicrobials (cefotaxime, ciprofloxacin, azithromycin, tetracycline). All isolates were further characterized by multi-locus sequence typing. MICs of penicillin and cefotaxime were determined by agar gradient diffusion. Production of penicillinase was tested by cefinase disk test. Susceptibility of MCM was investigated by agar dilution, NIT by agar dilution and disk diffusion. Penicillin MICs ranged from 0.125 to 64 mg l-1 and MICs of cefotaxime ranged from &lt; 0.016 to 1 mg l-1 . Five isolates were penicillinase-producers. MICs of MCM ranged from 16 to &gt; 128 mg l-1 whereas MICs of NIT ranged from 0.125 to 2 mg l-1 . NIT disk diffusion (median zone diameter 32 mm) correlated well with results from agar dilution. We demonstrated excellent in vitro activity of NIT against clinical N. gonorrhoeae isolates with non-susceptibility to standard anti-gonococcal antibiotics. MCM activity was unsatisfactory. Correlation of agar dilution and disk diffusion in NIT susceptibility testing is an important aspect with potential clinical implications.
Keywords: 8-hydroxyquinoline; STD; STI; XDR; amdinocillin; anti-microbial resistance; extensively drug-resistant; gonorrhea; pivmecillinam.</t>
  </si>
  <si>
    <t>Treatment with nitroxoline (NIT) and mecillinam (MCM) in vitro in multiresistant samples</t>
  </si>
  <si>
    <t>Molecular epidemiology and mechanisms of resistance of azithromycin-resistant Neisseria gonorrhoeae isolated in France during 2013-14</t>
  </si>
  <si>
    <t>Belkacem A, Jacquier H, Goubard A, Mougari F, La Ruche G, Patey O, Micaëlo M, Semaille C, Cambau E, Bercot B.</t>
  </si>
  <si>
    <t>J Antimicrob Chemother. 2016 Sep;71(9):2471-8. doi: 10.1093/jac/dkw182. Epub 2016 Jun 14.</t>
  </si>
  <si>
    <t>Belkacem A</t>
  </si>
  <si>
    <t>10.1093/jac/dkw182</t>
  </si>
  <si>
    <t>Objectives: The objective of this study was to determine the prevalence and mechanisms of azithromycin resistance of Neisseria gonorrhoeae French isolates from 2013 to 2014.
Methods: N. gonorrhoeae samples isolated in a network of laboratories were tested for susceptibility to azithromycin between April 2013 and March 2014. Fifty-four isolates that were non-susceptible to azithromycin and 18 susceptible isolates were characterized for molecular mechanisms of resistance by PCR/sequencing and genotyped using N. gonorrhoeae multiantigen sequence typing (NG-MAST).
Results: Among the 970 N. gonorrhoeae isolates, 54 (5.56%) were non-susceptible to azithromycin, 9 (1%) were resistant and 45 (4.6%) showed intermediate resistance. Azithromycin-non-susceptible isolates harboured a C2599T mutation in the rrl gene encoding the 23S rRNA alleles (5.5%), a C substitution in the mtrR promoter (5.5%), an A deletion in the mtrR promoter (53.7%) and mutations in the L4 ribosomal protein (14.8%) and in the MtrR repressor (25.9%). No isolates showed an L22 mutation or carried an erm, ere, mef(A)/(E) or mphA gene. Thirty different STs were highlighted using the NG-MAST technique. The predominant genogroups non-susceptible to azithromycin were G21 (31%), G1407 (20%) and G2400 (15%). Genogroup G2400 (15%) was revealed to be a novel cluster prevalent in the south of France and resistant to azithromycin, ciprofloxacin and tetracycline.
Conclusions: Our study highlights that the prevalence of resistance of N. gonorrhoeae to azithromycin in France is low and essentially due to multiple genetic mutations. Its dissemination occurs through three major genogroups including a novel one in France (G2400).</t>
  </si>
  <si>
    <t>Study to determine mechanisms of resistance to azithromycin in French samples</t>
  </si>
  <si>
    <t>Neisseria gonorrhoeae with high-level resistance to azithromycin: case report of the first isolate identified in the United States</t>
  </si>
  <si>
    <t>Katz AR, Komeya AY, Soge OO, Kiaha MI, Lee MV, Wasserman GM, Maningas EV, Whelen AC, Kirkcaldy RD, Shapiro SJ, Bolan GA, Holmes KK.</t>
  </si>
  <si>
    <t>Clin Infect Dis. 2012 Mar;54(6):841-3. doi: 10.1093/cid/cir929. Epub 2011 Dec 19.</t>
  </si>
  <si>
    <t>Katz AR</t>
  </si>
  <si>
    <t>Clin Infect Dis</t>
  </si>
  <si>
    <t>PMC6746146</t>
  </si>
  <si>
    <t>NIHMS904636</t>
  </si>
  <si>
    <t>10.1093/cid/cir929</t>
  </si>
  <si>
    <t>We report on the first Neisseria gonorrhoeae isolate in the United States identified with high-level resistance to azithromycin. This report discusses the epidemiologic case investigation, the molecular studies of resistance-associated mutations and N. gonorrhoeae multiantigen sequence typing, and challenges posed by emerging gonococcal antimicrobial resistance.</t>
  </si>
  <si>
    <t>A case report of high-level resistance to azithromycin in USA</t>
  </si>
  <si>
    <t>Utility of specimens positive for Neisseria gonorrhoeae by the Aptima Combo 2 assay for assessment of strain diversity and antibiotic resistance</t>
  </si>
  <si>
    <t>Pabbaraju K, Wong S, Song JJ, Singh AE, Read R, Drews SJ.</t>
  </si>
  <si>
    <t>J Clin Microbiol. 2013 Dec;51(12):4156-60. doi: 10.1128/JCM.01694-13. Epub 2013 Oct 9.</t>
  </si>
  <si>
    <t>Pabbaraju K</t>
  </si>
  <si>
    <t>PMC3838053</t>
  </si>
  <si>
    <t>10.1128/JCM.01694-13</t>
  </si>
  <si>
    <t>Purification and biochemical characterization of DnaK and its transcriptional activator RpoH from Neisseria gonorrhoeae</t>
  </si>
  <si>
    <t>Narayanan S, Beckham SA, Davies JK, Roujeinikova A.</t>
  </si>
  <si>
    <t>Mol Biol Rep. 2014 Dec;41(12):7945-53. doi: 10.1007/s11033-014-3689-1. Epub 2014 Aug 26.</t>
  </si>
  <si>
    <t>Narayanan S</t>
  </si>
  <si>
    <t>Mol Biol Rep</t>
  </si>
  <si>
    <t>10.1007/s11033-014-3689-1</t>
  </si>
  <si>
    <t>Structural and functional insights into the role of BamD and BamE within the β-barrel assembly machinery in Neisseria gonorrhoeae</t>
  </si>
  <si>
    <t>Sikora AE, Wierzbicki IH, Zielke RA, Ryner RF, Korotkov KV, Buchanan SK, Noinaj N.</t>
  </si>
  <si>
    <t>J Biol Chem. 2018 Jan 26;293(4):1106-1119. doi: 10.1074/jbc.RA117.000437. Epub 2017 Dec 11.</t>
  </si>
  <si>
    <t>Sikora AE</t>
  </si>
  <si>
    <t>PMC5787791</t>
  </si>
  <si>
    <t>10.1074/jbc.RA117.000437</t>
  </si>
  <si>
    <t>2018 Jan 26</t>
  </si>
  <si>
    <t>Emergence of decreased susceptibility and resistance to extended-spectrum cephalosporins in Neisseria gonorrhoeae in Korea</t>
  </si>
  <si>
    <t>Lee H, Unemo M, Kim HJ, Seo Y, Lee K, Chong Y.</t>
  </si>
  <si>
    <t>J Antimicrob Chemother. 2015 Sep;70(9):2536-42. doi: 10.1093/jac/dkv146. Epub 2015 Jun 17.</t>
  </si>
  <si>
    <t>PMC4539094</t>
  </si>
  <si>
    <t>10.1093/jac/dkv146</t>
  </si>
  <si>
    <t>2015 Sep</t>
  </si>
  <si>
    <t>Objectives: Antimicrobial resistance (AMR) in Neisseria gonorrhoeae is a major concern globally; however, no comprehensive AMR data for gonococcal isolates cultured after 2006 in Korea have been published internationally. We determined the susceptibility of N. gonorrhoeae isolates cultured in 2011-13, the mechanism of extended-spectrum cephalosporin (ESC) resistance and the molecular epidemiology of gonococcal strains in Korea.
Methods: In 2011-13, 210 gonococcal isolates were collected in Korea and their AMR profiles were examined by the agar dilution method. The penA, mtrR, penB, ponA and pilQ genes were sequenced in 25 isolates that were resistant to ESCs and 70 randomly selected isolates stratified by year. For molecular epidemiology, N. gonorrhoeae multiantigen sequence typing and MLST were performed.
Results: None of the N. gonorrhoeae isolates was susceptible to penicillin G and most were resistant to tetracycline (50%) and ciprofloxacin (97%). The rates of resistance to ceftriaxone, azithromycin, cefpodoxime and cefixime were 3%, 5%, 8% and 9%, respectively. However, all isolates were susceptible to spectinomycin. Twenty-one (84%) of the 25 ESC-resistant isolates contained the non-mosaic PBP2 XIII allele; however, the remaining 4 (16%) possessed the mosaic PBP2 X allele, which has been previously associated with ESC resistance including treatment failures.
Conclusions: In Korea, susceptibility to spectinomycin remains high. However, the recent emergence of ESC-resistant N. gonorrhoeae strains, including strains possessing the PBP2 mosaic X and non-mosaic XIII alleles, is a major concern and enhanced AMR surveillance is necessary to prevent transmission of these strains.
Keywords: MLST; NG-MAST; antimicrobial resistance; antimicrobial treatment; cefixime; ceftriaxone; gonorrhoea; penA.</t>
  </si>
  <si>
    <t>Fuera de rango de tiempo es 2006 y 2011-2013</t>
  </si>
  <si>
    <t>In vitro activity of the ketolide cethromycin in multidrug-resistant clinical Neisseria gonorrhoeae isolates and international reference strains</t>
  </si>
  <si>
    <t>Jacobsson S, Alirol E, Unemo M.</t>
  </si>
  <si>
    <t>J Chemother. 2019 Sep;31(5):246-251. doi: 10.1080/1120009X.2019.1615724. Epub 2019 May 20.</t>
  </si>
  <si>
    <t>Jacobsson S</t>
  </si>
  <si>
    <t>J Chemother</t>
  </si>
  <si>
    <t>10.1080/1120009X.2019.1615724</t>
  </si>
  <si>
    <t>Antimicrobial resistance in Neisseria gonorrhoeae is a major public health problem, which compromises the treatment of gonorrhoea globally. We evaluated the in vitro activity of the ketolide cethromycin against a large panel of clinical gonococcal isolates and international reference strains (n = 254), including numerous multidrug-resistant and extensively drug-resistant isolates. Cethromycin showed potent in vitro activity against most of the gonococcal isolates with the following modal MIC, MIC50 and MIC90: 0.064 mg/L, 0.125 mg/L and 0.5 mg/L, respectively. However, cross-resistance between azithromycin and cethromycin was identified (Spearman's rank correlation coefficient 0.917) and isolates displaying high-level resistance to azithromycin (MIC &gt;256 mg/L; n = 9) also showed high MICs of cethromycin (32-256 mg/L). In conclusion, the cross-resistance with azithromycin indicates that cethromycin may not be considered for empirical first-line monotherapy of gonorrhoea. However, cethromycin might be valuable in combination antimicrobial therapy and for second-line therapy e.g. for cases with ceftriaxone resistance or allergy.</t>
  </si>
  <si>
    <t>Cethromycin generated cross-resistance with azithromycin so it is not considered a first-line choice.</t>
  </si>
  <si>
    <t>A Case-Control Study of Molecular Epidemiology in Relation to Azithromycin Resistance in Neisseria gonorrhoeae Isolates Collected in Amsterdam, the Netherlands, between 2008 and 2015</t>
  </si>
  <si>
    <t>Wind CM, Bruisten SM, Schim van der Loeff MF, Dierdorp M, de Vries HJC, van Dam AP.</t>
  </si>
  <si>
    <t>Antimicrob Agents Chemother. 2017 May 24;61(6):e02374-16. doi: 10.1128/AAC.02374-16. Print 2017 Jun.</t>
  </si>
  <si>
    <t>Wind CM</t>
  </si>
  <si>
    <t>PMC5444120</t>
  </si>
  <si>
    <t>10.1128/AAC.02374-16</t>
  </si>
  <si>
    <t>2017 May 24</t>
  </si>
  <si>
    <t>Neisseria gonorrhoeae resistance to ceftriaxone and azithromycin is increasing, which threatens the recommended dual therapy. We used molecular epidemiology to identify N. gonorrhoeae clusters and associations with azithromycin resistance in Amsterdam, the Netherlands. N. gonorrhoeae isolates (n = 143) were selected from patients visiting the Amsterdam STI Outpatient Clinic from January 2008 through September 2015. We included all 69 azithromycin-resistant isolates (MIC ≥ 2.0 mg/liter) and 74 frequency-matched susceptible controls (MIC ≤ 0.25 mg/liter). The methods used were 23S rRNA and mtrR sequencing, N. gonorrhoeae multiantigen sequence typing (NG-MAST), N. gonorrhoeae multilocus variable-number tandem-repeat analysis (NG-MLVA), and a specific PCR to detect mosaic penA genes. A hierarchical cluster analysis of NG-MLVA related to resistance and epidemiological characteristics was performed. Azithromycin-resistant isolates had C2611T mutations in 23S rRNA (n = 62, 89.9%, P &lt; 0.001) and were NG-MAST genogroup G2992 (P &lt; 0.001), G5108 (P &lt; 0.001), or G359 (P = 0.02) significantly more often than susceptible isolates and were more often part of NG-MLVA clusters (P &lt; 0.001). Two resistant isolates (2.9%) had A2059G mutations, and five (7.3%) had wild-type 23S rRNA. No association between mtrR mutations and azithromycin resistance was found. Twenty-four isolates, including 10 azithromycin-resistant isolates, showed reduced susceptibility to extended-spectrum cephalosporins. Of these, five contained a penA mosaic gene. Four of the five NG-MLVA clusters contained resistant and susceptible isolates. Two clusters consisting mainly of resistant isolates included strains from men who have sex with men and from heterosexual males and females. The co-occurrence of resistant and susceptible strains in NG-MLVA clusters and the frequent occurrence of resistant strains outside of clusters suggest that azithromycin resistance develops independently from the background genome.</t>
  </si>
  <si>
    <t>Resistance to azithromycin and ceftriaxone raises doubts about the use of dual therapy</t>
  </si>
  <si>
    <t>Antimicrobial susceptibility of Neisseria gonorrhoeae isolates from patients attending a public referral center for sexually transmitted diseases in Belo Horizonte, State of Minas Gerais, Brazil</t>
  </si>
  <si>
    <t>Costa LM, Pedroso ER, Vieira Neto V, Souza VC, Teixeira MJ.</t>
  </si>
  <si>
    <t>Rev Soc Bras Med Trop. 2013 May-Jun;46(3):304-9. doi: 10.1590/0037-8682-0009-2013.</t>
  </si>
  <si>
    <t>Costa LM</t>
  </si>
  <si>
    <t>Rev Soc Bras Med Trop</t>
  </si>
  <si>
    <t>10.1590/0037-8682-0009-2013</t>
  </si>
  <si>
    <t>2013 May-Jun</t>
  </si>
  <si>
    <t>Introduction: The aim of this study was to determine the antimicrobial susceptibility of Neisseria gonorrhoeae isolates obtained from patients attending a public referral center for sexually transmitted diseases and specialized care services (STD/SCS) in Belo Horizonte, Brazil.
Methods: Between March 2011 and February 2012, 201 specimens of Neisseria gonorrhoeae were consecutively obtained from men with symptoms of urethritis and women with symptons of cervicitis or were obtained during their initial consultation. The strains were tested using the disk diffusion method, and the minimum inhibitory concentrations of azithromycin, cefixime, ceftriaxone, ciprofloxacin, chloramphenicol, penicillin, tetracycline and spectinomycin were determined using the E-test.
Results: The specimens were 100% sensitive to cefixime, ceftriaxone and spectinomycin and exhibited resistances of 4.5% (9/201), 21.4% (43/201), 11.9% (24/201), 22.4% (45/201) and 32.3% (65/201) to azithromycin, ciprofloxacin, chloramphenicol, penicillin and tetracycline, respectively. Intermediate sensitivities of 17.9% (36/201), 4% (8/201), 16.9% (34/201), 71.1% (143/201) and 22.9% (46/201) were observed for azithromycin, ciprofloxacin, chloramphenicol, penicillin and tetracycline, respectively. The specimens had plasmid-mediated resistance to penicillin PPNG 14.5% (29/201) and tetracycline TRNG 11.5% (23/201).
Conclusions: The high percentage of detected resistance to penicillin, tetracycline, chloramphenicol and ciprofloxacin indicates that these antibiotics are not appropriate for gonorrhea treatment at the Health Clinic and possibly in Belo Horizonte. The resistance and intermediate sensitivity of these isolates indicates that caution is recommended in the use of azithromycin and emphasizes the need to establish mechanisms for the surveillance of antimicrobial resistance for the effective control of gonorrhea.</t>
  </si>
  <si>
    <t>antimicrobial susceptibility of Neisseria gonorrhoeae isolates obtained from patients attending a public referral center for sexually transmitted diseases</t>
  </si>
  <si>
    <t>Antimicrobial resistance prediction and phylogenetic analysis of Neisseria gonorrhoeae isolates using the Oxford Nanopore MinION sequencer</t>
  </si>
  <si>
    <t>Golparian D, Donà V, Sánchez-Busó L, Foerster S, Harris S, Endimiani A, Low N, Unemo M.</t>
  </si>
  <si>
    <t>Sci Rep. 2018 Dec 4;8(1):17596. doi: 10.1038/s41598-018-35750-4.</t>
  </si>
  <si>
    <t>Sci Rep</t>
  </si>
  <si>
    <t>PMC6279828</t>
  </si>
  <si>
    <t>10.1038/s41598-018-35750-4</t>
  </si>
  <si>
    <t>2018 Dec 4</t>
  </si>
  <si>
    <t>Habla de un método para identificar, no de cepas resistentes</t>
  </si>
  <si>
    <t>Genome sequencing of a Neisseria gonorrhoeae isolate of a successful international clone with decreased susceptibility and resistance to extended-spectrum cephalosporins</t>
  </si>
  <si>
    <t>Hess D, Wu A, Golparian D, Esmaili S, Pandori W, Sena E, Klausner JD, Barry P, Unemo M, Pandori M.</t>
  </si>
  <si>
    <t>Antimicrob Agents Chemother. 2012 Nov;56(11):5633-41. doi: 10.1128/AAC.00636-12. Epub 2012 Aug 20.</t>
  </si>
  <si>
    <t>Hess D</t>
  </si>
  <si>
    <t>PMC3486552</t>
  </si>
  <si>
    <t>10.1128/AAC.00636-12</t>
  </si>
  <si>
    <t>2012 Nov</t>
  </si>
  <si>
    <t>New Clinical Strain of Neisseria gonorrhoeae with Decreased Susceptibility to Ceftriaxone, Japan</t>
  </si>
  <si>
    <t>Deguchi T, Yasuda M, Hatazaki K, Kameyama K, Horie K, Kato T, Mizutani K, Seike K, Tsuchiya T, Yokoi S, Nakano M, Yoh M.</t>
  </si>
  <si>
    <t>Emerg Infect Dis. 2016 Jan;22(1):142-4. doi: 10.3201/eid2201.150868.</t>
  </si>
  <si>
    <t>Deguchi T</t>
  </si>
  <si>
    <t>PMC4696695</t>
  </si>
  <si>
    <t>10.3201/eid2201.150868</t>
  </si>
  <si>
    <t xml:space="preserve"> N. gonorrhoeae strain, GU140106, is a ceftriaxone-resistant N. gonorrhoeae pharyngeal gonorrhea</t>
  </si>
  <si>
    <t>The novel 2016 WHO Neisseria gonorrhoeae reference strains for global quality assurance of laboratory investigations: phenotypic, genetic and reference genome characterization</t>
  </si>
  <si>
    <t>Unemo M, Golparian D, Sánchez-Busó L, Grad Y, Jacobsson S, Ohnishi M, Lahra MM, Limnios A, Sikora AE, Wi T, Harris SR.</t>
  </si>
  <si>
    <t>J Antimicrob Chemother. 2016 Nov;71(11):3096-3108. doi: 10.1093/jac/dkw288. Epub 2016 Jul 17.</t>
  </si>
  <si>
    <t>PMC5079299</t>
  </si>
  <si>
    <t>10.1093/jac/dkw288</t>
  </si>
  <si>
    <t>Antimicrobial susceptibility testing, auxotyping, and serotyping of Neisseria gonorrhoeae strains isolated in India</t>
  </si>
  <si>
    <t>Sex Transm Dis. 2012 Mar;39(3):188-90. doi: 10.1097/OLQ.0b013e3182389a24.</t>
  </si>
  <si>
    <t>10.1097/OLQ.0b013e3182389a24</t>
  </si>
  <si>
    <t>Sixty-four Neisseria gonorrhoeae strains isolated from patients attending sexually transmitted disease clinics at Pune and Delhi between January 2007 and June 2008, were subjected to antimicrobial susceptibility testing, auxotyping, and serotyping. We observed 6 antibiotic resistance patterns, 6 auxotypes, 3 serogroups, and 17 serovars. The combination of auxotyping and serotyping is a potential useful method for typing N. gonorrhoeae as a result of high discriminatory index, rapidity, ease, and relatively lower cost.</t>
  </si>
  <si>
    <t>Corresponde a 2007-2008</t>
  </si>
  <si>
    <t>Neisseria gonorrhoeae false-positive result obtained from a pharyngeal swab by using the Roche cobas 4800 CT/NG assay in New Zealand in 2012</t>
  </si>
  <si>
    <t>Upton A, Bromhead C, Whiley DM.</t>
  </si>
  <si>
    <t>J Clin Microbiol. 2013 May;51(5):1609-10. doi: 10.1128/JCM.00485-13. Epub 2013 Mar 13.</t>
  </si>
  <si>
    <t>Upton A</t>
  </si>
  <si>
    <t>PMC3647902</t>
  </si>
  <si>
    <t>10.1128/JCM.00485-13</t>
  </si>
  <si>
    <t>Decreased susceptibility of Neisseria gonorrhoeae isolates from Switzerland to Cefixime and Ceftriaxone: antimicrobial susceptibility data from 1990 and 2000 to 2012</t>
  </si>
  <si>
    <t>Kovari H, de Melo Oliveira MD, Hauser P, Läuchli S, Meyer J, Weber R, Zbinden R.</t>
  </si>
  <si>
    <t>BMC Infect Dis. 2013 Dec 26;13:603. doi: 10.1186/1471-2334-13-603.</t>
  </si>
  <si>
    <t>Kovari H</t>
  </si>
  <si>
    <t>PMC3881505</t>
  </si>
  <si>
    <t>10.1186/1471-2334-13-603</t>
  </si>
  <si>
    <t>2013 Dec 26</t>
  </si>
  <si>
    <t>Background: Neisseria gonorrhoeae can rapidly develop resistance to antimicrobial agents. Over the last years, decreased gonococcal susceptibility to third-generation cephalosporins, especially cefixime, emerged worldwide. Therefore, current international guidelines recommend dual therapy for gonorrhoea with ceftriaxone plus either azithromycin or doxycycline. Gonococcal susceptibility data in Switzerland are sparse.
Methods: We investigated the prevalence of antibiotic susceptibility of N. gonorrhoeae in specimens collected between 1990 and 2012 at the University of Zurich, Switzerland. Minimum inhibitory concentrations (MICs) for cefixime, ceftriaxone, ciprofloxacin, and penicillin were determined by Etests. The European Committee on Antimicrobial Susceptibility Testing (EUCAST) breakpoints were used to define reduced susceptibility.
Results: A total of 320 isolates were tested. Between 1990 and 2006 all tested samples were susceptible to both cephalosporins. Subsequently, the prevalence of elevated MICs for cefixime increased to 10.4% (2007/2008), 11.5% (2009/2010), and 11.4% (2011/2012); and for ceftriaxone to 2.4% (2007/2008), 4.7% (2009/2010), and 0% (2011/2012), respectively. The prevalence of resistance to ciprofloxacin (72.7%) and penicillin (22.7%) was high in 2011/2012.
Conclusions: Decreasing susceptibility of N. gonorrhoeae to third-generation cephalosporins in Switzerland supports treatment recommendations with ceftriaxone plus azithromycin or doxycycline. Health-care providers need to be aware of possible treatment failures with cephalosporins. Continued surveillance of gonococcal antimicrobial resistance is essential.</t>
  </si>
  <si>
    <t>Va del 90 al 2012</t>
  </si>
  <si>
    <t>Alarming increase in prevalence of Neisseria gonorrhoeae infections associated with a high level of antibiotic resistance in Tripoli, Lebanon</t>
  </si>
  <si>
    <t>Hamze M, Osman M, Achkar M, Mallat H, Dabboussi F.</t>
  </si>
  <si>
    <t>Int J Antimicrob Agents. 2016 Nov;48(5):576-577. doi: 10.1016/j.ijantimicag.2016.08.003. Epub 2016 Sep 7.</t>
  </si>
  <si>
    <t>Hamze M</t>
  </si>
  <si>
    <t>10.1016/j.ijantimicag.2016.08.003</t>
  </si>
  <si>
    <t>Resistant strains in Lebanon</t>
  </si>
  <si>
    <t>Performance of the NG OligoGen kit for the diagnosis of Neisseria gonorrhoeae: comparison with cobas 4800 assay</t>
  </si>
  <si>
    <t>Parra-Sánchez M, García-Rey S, Marcuello A, Zakariya-Yousef I, Bernal S, Pueyo I, Martín-Mazuelos E, Palomares JC.</t>
  </si>
  <si>
    <t>Diagn Microbiol Infect Dis. 2016 Jan;84(1):4-6. doi: 10.1016/j.diagmicrobio.2015.09.020. Epub 2015 Oct 9.</t>
  </si>
  <si>
    <t>Parra-Sánchez M</t>
  </si>
  <si>
    <t>10.1016/j.diagmicrobio.2015.09.020</t>
  </si>
  <si>
    <t>Evaluation of rapid measurement of Chlamydia trachomatis and Neisseria gonorrhoeae by using automatic gene analyzer "GENECUBE"</t>
  </si>
  <si>
    <t>Miyazaki N, Yamagishi Y, Izumi K, Kawashima Y, Suematsu H, Mikamo H.</t>
  </si>
  <si>
    <t>Jpn J Antibiot. 2016 Aug;69(4):291-298.</t>
  </si>
  <si>
    <t>Miyazaki N</t>
  </si>
  <si>
    <t>Jpn J Antibiot</t>
  </si>
  <si>
    <t>Antimicrobial susceptibility and genetic characteristics of Neisseria gonorrhoeae isolates from India, Pakistan and Bhutan in 2007-2011</t>
  </si>
  <si>
    <t>Sethi S, Golparian D, Bala M, Dorji D, Ibrahim M, Jabeen K, Unemo M.</t>
  </si>
  <si>
    <t>BMC Infect Dis. 2013 Jan 24;13:35. doi: 10.1186/1471-2334-13-35.</t>
  </si>
  <si>
    <t>Sethi S</t>
  </si>
  <si>
    <t>PMC3565906</t>
  </si>
  <si>
    <t>10.1186/1471-2334-13-35</t>
  </si>
  <si>
    <t>2013 Jan 24</t>
  </si>
  <si>
    <t>Background: Knowledge on antimicrobial drug resistance and genetic characteristics of Neisseria gonorrhoeae isolates circulating in India, Pakistan, and Bhutan is sorely lacking. In this paper, we describe the prevalence of antimicrobial resistance and molecular characteristics of N. gonorrhoeae isolates from India, Pakistan, and Bhutan in 2007-2011.
Methods: Antimicrobial susceptibility and β-lactamase production were tested for 65 N. gonorrhoeae isolates from India (n=40), Pakistan (n=18) and Bhutan (n=7) using Etest methodology (eight antimicrobials) and nitrocefin solution, respectively. Resistance determinants, i.e. penA, mtrR, porB1b, gyrA, and parC, were sequenced. N. gonorrhoeae multiantigen sequence typing (NG-MAST) was performed for molecular epidemiology.
Results: The highest resistance level was observed for ciprofloxacin (94%), followed by penicillin G (68%), erythromycin (62%), tetracycline (55%), and azithromycin (7.7%). All the isolates were susceptible to ceftriaxone, cefixime, and spectinomycin. Thirty-four (52%) of the isolates were producing β-lactamase. No penA mosaic alleles or A501-altered alleles of penicillin-binding protein 2 were identified. Forty-nine NG-MAST STs were identified, of which 42 STs have not been previously described worldwide.
Conclusions: Based on this study, ceftriaxone, cefixime, and spectinomycin can be used as an empirical first-line therapy for gonorrhoea in India, Pakistan, and Bhutan, whereas ciprofloxacin, penicillin G, tetracycline, erythromycin, and azithromycin should not be. It is imperative to strengthen the laboratory infrastructure in this region, as well as to expand the phenotypic and genetic surveillance of antimicrobial resistance, emergence of new resistance, particularly, to extended-spectrum cephalosporins, and molecular epidemiology.</t>
  </si>
  <si>
    <t>Va del 2007 al 2011</t>
  </si>
  <si>
    <t>Clonal expansion and spread of the ceftriaxone-resistant Neisseria gonorrhoeae strain FC428, identified in Japan in 2015, and closely related isolates</t>
  </si>
  <si>
    <t>Lee K, Nakayama SI, Osawa K, Yoshida H, Arakawa S, Furubayashi KI, Kameoka H, Shimuta K, Kawahata T, Unemo M, Ohnishi M.</t>
  </si>
  <si>
    <t>J Antimicrob Chemother. 2019 Jul 1;74(7):1812-1819. doi: 10.1093/jac/dkz129.</t>
  </si>
  <si>
    <t>Lee K</t>
  </si>
  <si>
    <t>10.1093/jac/dkz129</t>
  </si>
  <si>
    <t>In vitro assessment of dual drug combinations to inhibit growth of Neisseria gonorrhoeae</t>
  </si>
  <si>
    <t>Pettus K, Sharpe S, Papp JR.</t>
  </si>
  <si>
    <t>Antimicrob Agents Chemother. 2015 Apr;59(4):2443-5. doi: 10.1128/AAC.04127-14. Epub 2015 Jan 26.</t>
  </si>
  <si>
    <t>Pettus K</t>
  </si>
  <si>
    <t>PMC4356837</t>
  </si>
  <si>
    <t>10.1128/AAC.04127-14</t>
  </si>
  <si>
    <t>The development of resistance to first-line antimicrobial therapies has led to recommendations for combination therapies for the treatment of gonorrhea infection. Recent studies have shown the success of combination therapies in treating patients, but few have reported on the in vitro activities of these drug combinations. An in vitro assessment of azithromycin in combination with gentamicin demonstrated inhibition of growth and suggests that clinical trials may be warranted to assess the utility of this combination in treating gonorrhea infections.</t>
  </si>
  <si>
    <t>Combination of azithromycin and gentamicin demonstrated growth inhibition</t>
  </si>
  <si>
    <t>Identification of TEM-135 β-lactamase in Neisseria gonorrhoeae strains carrying African and Toronto plasmids in Argentina</t>
  </si>
  <si>
    <t>Gianecini R, Oviedo C, Littvik A, Mendez E, Piccoli L, Montibello S, Galarza P.</t>
  </si>
  <si>
    <t>Antimicrob Agents Chemother. 2015 Jan;59(1):717-20. doi: 10.1128/AAC.03838-14. Epub 2014 Nov 3.</t>
  </si>
  <si>
    <t>PMC4291429</t>
  </si>
  <si>
    <t>10.1128/AAC.03838-14</t>
  </si>
  <si>
    <t>2015 Jan</t>
  </si>
  <si>
    <t>Perturbing the acetylation status of the Type IV pilus retraction motor, PilT, reduces Neisseria gonorrhoeae viability</t>
  </si>
  <si>
    <t>Hockenberry AM, Post DMB, Rhodes KA, Apicella M, So M.</t>
  </si>
  <si>
    <t>Mol Microbiol. 2018 Dec;110(5):677-688. doi: 10.1111/mmi.13979. Epub 2018 Oct 28.</t>
  </si>
  <si>
    <t>Mol Microbiol</t>
  </si>
  <si>
    <t>PMC6214798</t>
  </si>
  <si>
    <t>NIHMS964594</t>
  </si>
  <si>
    <t>10.1111/mmi.13979</t>
  </si>
  <si>
    <t>Antibodies with higher bactericidal activity induced by a Neisseria gonorrhoeae Rmp deletion mutant strain</t>
  </si>
  <si>
    <t>Li G, Xie R, Zhu X, Mao Y, Liu S, Jiao H, Yan H, Xiong K, Ji M.</t>
  </si>
  <si>
    <t>PLoS One. 2014 Mar 4;9(3):e90525. doi: 10.1371/journal.pone.0090525. eCollection 2014.</t>
  </si>
  <si>
    <t>Li G</t>
  </si>
  <si>
    <t>PMC3942440</t>
  </si>
  <si>
    <t>10.1371/journal.pone.0090525</t>
  </si>
  <si>
    <t>Neisseria gonorrhoeae (N. gonorrhoeae) outer membrane protein reduction modifiable protein (Rmp) has strong immunogenicity. However, anti-Rmp antibodies block rather than preserve the antibacterial effects of protective antibodies, which hampers the development of vaccines for gonococcal infections. We herein constructed an Rmp deletion mutant strain of N. gonorrhoeae by gene homologous recombination. The 261-460 nucleotide residues of Rmp gene amplified from N. gonorrhoeae WHO-A strain were replaced with a kanamycin-resistant Kan gene amplified from pET-28a. The resultant hybridized DNA was transformed into N. gonorrhoeae WHO-A strain. PCR was used to screen the colonies in which wild-type Rmp gene was replaced with a mutant gene fragment. Western blotting revealed that the Rmp deletion mutant strain did not express Rmp protein. Rmp deletion did not alter the morphological and Gram staining properties of the mutant strain that grew slightly more slowly than the wild-type one. Rmp gene mutated stably throughout 25 generations of passage. Antibody-mediated complement-dependent cytotoxicity assay indicated that the antibodies induced by the mutant strain had evidently higher bactericidal activities than those induced by the wild-type strain. Further modification of the Rmp deletion mutant strain is still required in the development of novel live attenuated vaccines for gonorrhea by Opa genes deletion or screening of phenotypic variant strains that do not express Opa proteins.</t>
  </si>
  <si>
    <t>Modification of the Rmp-deleted mutant strain for the development of new live attenuated gonorrhea vaccines</t>
  </si>
  <si>
    <t>Nationwide surveillance of the antimicrobial susceptibility of Neisseria gonorrhoeae from male urethritis in Japan</t>
  </si>
  <si>
    <t>Hamasuna R, Yasuda M, Ishikawa K, Uehara S, Takahashi S, Hayami H, Yamamoto S, Matsumoto T, Minamitani S, Watanabe A, Iwamoto A, Totsuka K, Kadota J, Sunakawa K, Sato J, Hanaki H, Tsukamoto T, Kiyota H, Egawa S, Tanaka K, Arakawa S, Fujisawa M, Kumon H, Kobayashi K, Matsubara A, Naito S, Tatsugami K, Ito S, Narita H, Kanokogi M, Sumii T, Ito K, Hosobe T, Kawai S, Kawano H, Takayama K, Yamaguchi T, Endo K, Yamauchi T, Maeda S, Yoh M, Horie M, Ito M, Chokyu H, Ihara H, Akiyama K, Uno S, Monden K, Kaji S, Nishimura H, Kawahara M, Sato T, Konishi T, Nishi S, Ishihara S, Yoshioka M.</t>
  </si>
  <si>
    <t>J Infect Chemother. 2013 Aug;19(4):571-8. doi: 10.1007/s10156-013-0637-2. Epub 2013 Jun 28.</t>
  </si>
  <si>
    <t>10.1007/s10156-013-0637-2</t>
  </si>
  <si>
    <t>Neisseria gonorrhoeae is one of the most important pathogens causing sexually transmitted infection, and strains that are resistant to several antimicrobials are increasing. To investigate the trends of antimicrobial susceptibility among N. gonorrhoeae strains isolated from male patients with urethritis, a Japanese surveillance committee conducted the first nationwide surveillance. The urethral discharge was collected from male patients with urethritis at 51 medical facilities from April 2009 to October 2010. Of the 156 specimens, 83 N. gonorrhoeae strains were tested for susceptibility to 18 antimicrobial agents. The prevalence of β-lactamase-producing strains and chromosomally mediated resistant strains were 7.2 % and 16.5 %, respectively. None of the strains was resistant to ceftriaxone, but the minimum inhibitory concentration (MIC) of ceftriaxone for 7 strains (8.4 %) was 0.125 μg/ml. One strain was resistant to cefixime (MIC 0.5 μg/ml). The MICs of fluoroquinolones, such as ciprofloxacin, levofloxacin, and tosufloxacin, showed a bimodal distribution. The MIC of sitafloxacin was lower than those of the three fluoroquinolones listed here, and it was found that the antimicrobial activity of sitafloxacin was stronger than that of the fluoroquinolones. The MIC of azithromycin in 2 strains was 2 μg/ml, but no high-level resistance to macrolides was detected.</t>
  </si>
  <si>
    <t>Muestras de  2009 al 2010</t>
  </si>
  <si>
    <t>Urethral exudates of men with Neisseria gonorrhoeae infections select a restricted lipooligosaccharide phenotype during transmission</t>
  </si>
  <si>
    <t>McLaughlin SE, Cheng H, Ghanem KG, Yang Z, Melendez J, Zenilman J, Griffiss JM.</t>
  </si>
  <si>
    <t>J Infect Dis. 2012 Oct;206(8):1227-32. doi: 10.1093/infdis/jis481. Epub 2012 Aug 16.</t>
  </si>
  <si>
    <t>McLaughlin SE</t>
  </si>
  <si>
    <t>PMC3448965</t>
  </si>
  <si>
    <t>10.1093/infdis/jis481</t>
  </si>
  <si>
    <t>Emerging international strain of multidrug-resistant Neisseria gonorrhoeae: Infection in a man with urethral discharge</t>
  </si>
  <si>
    <t>Smyczek P, Chu A, Berenger B.</t>
  </si>
  <si>
    <t>Can Fam Physician. 2019 Aug;65(8):552-554.</t>
  </si>
  <si>
    <t>Smyczek P</t>
  </si>
  <si>
    <t>Can Fam Physician</t>
  </si>
  <si>
    <t>PMC6693599</t>
  </si>
  <si>
    <t>2019 Aug</t>
  </si>
  <si>
    <t>a case of AMR</t>
  </si>
  <si>
    <t>Quantitative proteomics of the Neisseria gonorrhoeae cell envelope and membrane vesicles for the discovery of potential therapeutic targets</t>
  </si>
  <si>
    <t>Zielke RA, Wierzbicki IH, Weber JV, Gafken PR, Sikora AE.</t>
  </si>
  <si>
    <t>Mol Cell Proteomics. 2014 May;13(5):1299-317. doi: 10.1074/mcp.M113.029538. Epub 2014 Mar 8.</t>
  </si>
  <si>
    <t>PMC4014286</t>
  </si>
  <si>
    <t>10.1074/mcp.M113.029538</t>
  </si>
  <si>
    <t>Dominating types of penicillinase-plasmids in Neisseria gonorrhoeae strains isolated in 2010-2012 in Warsaw</t>
  </si>
  <si>
    <t>Mlynarczyk-Bonikowska B, Kujawa M, Mynarczyk G, Malejczyk M, Majewski S.</t>
  </si>
  <si>
    <t>Med Dosw Mikrobiol. 2016;68(1):34-38.</t>
  </si>
  <si>
    <t>Med Dosw Mikrobiol</t>
  </si>
  <si>
    <t>Va del 2010 al 2012</t>
  </si>
  <si>
    <t>Evidence for a new paradigm of gonorrhoea transmission: cross-sectional analysis of Neisseria gonorrhoeae infections by anatomical site in both partners in 60 male couples</t>
  </si>
  <si>
    <t>Cornelisse VJ, Williamson D, Zhang L, Chen MY, Bradshaw C, Hocking JS, Hoy J, Howden BP, Chow EPF, Fairley CK.</t>
  </si>
  <si>
    <t>Sex Transm Infect. 2019 Sep;95(6):437-442. doi: 10.1136/sextrans-2018-053803. Epub 2019 Apr 17.</t>
  </si>
  <si>
    <t>Cornelisse VJ</t>
  </si>
  <si>
    <t>10.1136/sextrans-2018-053803</t>
  </si>
  <si>
    <t>In vitro activities of antimicrobial combinations against clinical isolates of Neisseria gonorrhoeae</t>
  </si>
  <si>
    <t>Furuya R, Koga Y, Irie S, Ikeda F, Kanayama A, Kobayashi I, Tanaka M.</t>
  </si>
  <si>
    <t>J Infect Chemother. 2013 Dec;19(6):1218-20. doi: 10.1007/s10156-013-0597-6. Epub 2013 Apr 8.</t>
  </si>
  <si>
    <t>Furuya R</t>
  </si>
  <si>
    <t>10.1007/s10156-013-0597-6</t>
  </si>
  <si>
    <t>The Centers for Disease Control and Prevention (CDC) now recommend combination therapy with ceftriaxone 250 mg plus azithromycin (AZM) 1 g as a first-line regimen for gonorrhea because the increase of Neisseria gonorrhoeae resistant to multiple antimicrobial agents. However, reports on the in vitro activity of antimicrobial combinations against clinical isolates of N. gonorrhoeae are very rare. In the present study, a checkerboard method was utilized to examine the in vitro activity of ceftriaxone (CTRX), cefodizime (CDZM), spectinomycin (SPCM), or gentamicin (GM) in combination with AZM against 25 clinical isolates of N. gonorrhoeae. The SPCM + AZM combination demonstrated the lowest mean fractional inhibitory concentration index (FICI) of 0.69, followed by the CDZM + AZM combination (mean FICI, 0.75), the CTRX + AZM combination (mean FICI, 0.81), and the GM + AZM combination (mean FICI, 0.83). Additivity/indifference effect was detected for the SPCM + AZM combination, the CDZM + AZM combination, the CTRX + AZM combination, and the GM + AZM combination, against 96%, 72%, 92%, and 100% of the isolates, respectively. There was no antagonism for any of the antimicrobial combinations against the 25 N. gonorrhoeae isolates. These results suggest that the antimicrobial combinations may be worthy of clinical evaluation as an alternative regimen for gonococcal infections caused by antimicrobial-resistant strains.</t>
  </si>
  <si>
    <t>CDC recommend combination therapy with ceftriaxone + azithromycin as a first-line regimen</t>
  </si>
  <si>
    <t>Mucus digestion improves the detection of Chlamydia trachomatis and Neisseria gonorrhoeae on the cobas 4800</t>
  </si>
  <si>
    <t>Miller A, Bromhead C, Jones M, Tustin P.</t>
  </si>
  <si>
    <t>Sex Transm Dis. 2012 Sep;39(9):733-4. doi: 10.1097/OLQ.0b013e318259efe2.</t>
  </si>
  <si>
    <t>Miller A</t>
  </si>
  <si>
    <t>10.1097/OLQ.0b013e318259efe2</t>
  </si>
  <si>
    <t>Restriction endonucleases from invasive Neisseria gonorrhoeae cause double-strand breaks and distort mitosis in epithelial cells during infection</t>
  </si>
  <si>
    <t>Weyler L, Engelbrecht M, Mata Forsberg M, Brehwens K, Vare D, Vielfort K, Wojcik A, Aro H.</t>
  </si>
  <si>
    <t>PLoS One. 2014 Dec 2;9(12):e114208. doi: 10.1371/journal.pone.0114208. eCollection 2014.</t>
  </si>
  <si>
    <t>Weyler L</t>
  </si>
  <si>
    <t>PMC4252111</t>
  </si>
  <si>
    <t>10.1371/journal.pone.0114208</t>
  </si>
  <si>
    <t>2014 Dec 2</t>
  </si>
  <si>
    <t>[Molecular characteristics of Neisseria gonorrhoeae isolates with decreased susceptibilities to ceftriaxone in Shenzhen from 2009 to 2011]</t>
  </si>
  <si>
    <t>Zhang LJ, Mo JL, Wang F, Peng Y, Zhao GL, Lü DL.</t>
  </si>
  <si>
    <t>Zhonghua Yu Fang Yi Xue Za Zhi. 2013 Oct;47(10):940-4.</t>
  </si>
  <si>
    <t>Zhang LJ</t>
  </si>
  <si>
    <t>Zhonghua Yu Fang Yi Xue Za Zhi</t>
  </si>
  <si>
    <t>2013 Oct</t>
  </si>
  <si>
    <t>Objective: To investigate the genotype and characteristics of Neisseria gonorrhoeae (N.gonorrhoeae) isolates with reduced susceptibility to ceftriaxone in Shenzhen from 2009 to 2011.
Methods: A total of 296 N.gonorrhoeae isolates were collected in Shenzhen from 2009 to 2011.ceftriaxone strains (minimum inhibitory concentration between 0.06 and 0.50 µg/ml) were determined by agar dilution method.Logistic regression was used to analyze the associated factors of ceftriaxone N.gonorrhoeae infection.Neighbor-joining (NJ) phylogenetic tree analysis and N.gonorrhoeae multi antigen sequence typing (NG-MAST) were performed on all ceftriaxone isolates and susceptible control isolates randomly selected in accordance with the principle of 1: 1 sampling.
Results: No isolates displayed resistance to ceftriaxone, whereas 53(17.9%) showed reduced susceptibility to ceftriaxone among 296 isolates.Only antibiotic use in recent two months was associated with ceftriaxone isolates infection (OR = 3.080, 95%CI: 1.376-6.894) . Among the ceftriaxone isolates, 48 different ST were identified including 5 STs (ST1768, ST3927, ST641, ST7076 and ST7078) containing 2 isolates and 43 single STs. There were 26 STs previously reported from HongKong in China.Low sensitive strains clustering was not observed by NJ phylogenetic tree.
Conclusion: The proportion of ceftriaxone strains among the 296 N.gonorrhoeae isolates collected from 2009 to 2011 in Shenzhen is high. The STs of ceftriaxone strains may have unique epidemic features in Shenzhen.</t>
  </si>
  <si>
    <t>Va del 2009 al 2011</t>
  </si>
  <si>
    <t>Neisseria prophage repressor implicated in gonococcal pathogenesis</t>
  </si>
  <si>
    <t>Daou N, Yu C, McClure R, Gudino C, Reed GW, Genco CA.</t>
  </si>
  <si>
    <t>Infect Immun. 2013 Oct;81(10):3652-61. doi: 10.1128/IAI.00298-13. Epub 2013 Jul 22.</t>
  </si>
  <si>
    <t>Daou N</t>
  </si>
  <si>
    <t>PMC3811788</t>
  </si>
  <si>
    <t>10.1128/IAI.00298-13</t>
  </si>
  <si>
    <t>Overproduction of the MtrCDE efflux pump in Neisseria gonorrhoeae produces unexpected changes in cellular transcription patterns</t>
  </si>
  <si>
    <t>Ohneck EA, Goytia M, Rouquette-Loughlin CE, Joseph SJ, Read TD, Jerse AE, Shafer WM.</t>
  </si>
  <si>
    <t>Antimicrob Agents Chemother. 2015 Jan;59(1):724-6. doi: 10.1128/AAC.04148-14. Epub 2014 Nov 3.</t>
  </si>
  <si>
    <t>Ohneck EA</t>
  </si>
  <si>
    <t>PMC4291417</t>
  </si>
  <si>
    <t>10.1128/AAC.04148-14</t>
  </si>
  <si>
    <t>Comparison of E test and agar dilution for testing activity of ceftriaxone against Neisseria gonorrhoeae</t>
  </si>
  <si>
    <t>Shende T, Sood S, Singh R, Kapil A, Kar HK, Sharma VK.</t>
  </si>
  <si>
    <t>J Med Microbiol. 2016 Jul;65(7):701-702. doi: 10.1099/jmm.0.000283. Epub 2016 May 24.</t>
  </si>
  <si>
    <t>Shende T</t>
  </si>
  <si>
    <t>10.1099/jmm.0.000283</t>
  </si>
  <si>
    <t>2016 Jul</t>
  </si>
  <si>
    <t>No corresponde</t>
  </si>
  <si>
    <t>Update on Treatment Options for Gonococcal Infections</t>
  </si>
  <si>
    <t>Lancaster JW, Mahoney MV, Mandal S, Lawrence KR.</t>
  </si>
  <si>
    <t>Pharmacotherapy. 2015 Sep;35(9):856-68. doi: 10.1002/phar.1627. Epub 2015 Sep 6.</t>
  </si>
  <si>
    <t>Lancaster JW</t>
  </si>
  <si>
    <t>Pharmacotherapy</t>
  </si>
  <si>
    <t>10.1002/phar.1627</t>
  </si>
  <si>
    <t>Use of whole genome sequencing to investigate an increase in Neisseria gonorrhoeae infection among women in urban areas of Australia</t>
  </si>
  <si>
    <t>Buckley C, Forde BM, Trembizki E, Lahra MM, Beatson SA, Whiley DM.</t>
  </si>
  <si>
    <t>Sci Rep. 2018 Jan 24;8(1):1503. doi: 10.1038/s41598-018-20015-x.</t>
  </si>
  <si>
    <t>Buckley C</t>
  </si>
  <si>
    <t>PMC5784116</t>
  </si>
  <si>
    <t>10.1038/s41598-018-20015-x</t>
  </si>
  <si>
    <t>2018 Jan 24</t>
  </si>
  <si>
    <t>Constitutively Opa-expressing and Opa-deficient neisseria gonorrhoeae strains differentially stimulate and survive exposure to human neutrophils</t>
  </si>
  <si>
    <t>Ball LM, Criss AK.</t>
  </si>
  <si>
    <t>J Bacteriol. 2013 Jul;195(13):2982-90. doi: 10.1128/JB.00171-13. Epub 2013 Apr 26.</t>
  </si>
  <si>
    <t>Ball LM</t>
  </si>
  <si>
    <t>PMC3697530</t>
  </si>
  <si>
    <t>10.1128/JB.00171-13</t>
  </si>
  <si>
    <t>2013 Jul</t>
  </si>
  <si>
    <t>Antimicrobial susceptibility and genotyping analysis of Hungarian Neisseria gonorrhoeae strains in 2013</t>
  </si>
  <si>
    <t>Nemes-Nikodém É, Brunner A, Pintér D, Mihalik N, Lengyel G, Marschalkó M, Kárpáti S, Szabó D, Ostorházi E.</t>
  </si>
  <si>
    <t>Acta Microbiol Immunol Hung. 2014 Dec;61(4):435-45. doi: 10.1556/AMicr.61.2014.4.5.</t>
  </si>
  <si>
    <t>Acta Microbiol Immunol Hung</t>
  </si>
  <si>
    <t>10.1556/AMicr.61.2014.4.5</t>
  </si>
  <si>
    <t>Emergence and spread of antimicrobial resistance in Neisseria gonorrhoeae is a major public health concern worldwide. The current study aims to determine the antimicrobial resistance in N. gonorrhoeae and associated molecular typing to enhance gonococcal antimicrobial surveillance in Hungary. In the National N. gonorrhoeae Reference Laboratory of Hungary 187 N. gonorrhoeae infections were detected in 2013, antibiograms were determined for all the isolated strains, and 52 (one index strain from every sexually contact related group) of them were also analysed by the N. gonorrhoeae multi-antigen sequence typing (NG-MAST) method. Twenty-two different NG-MAST sequence types (STs) were identified, of which 8 STs had not been previously described. In Hungary, the highly diversified gonococcal population displayed high resistance to penicillin, ciprofloxacin and tetracycline (the antimicrobials previously recommended for gonorrhoea treatment). Resistance to the currently recommended extended spectrum cephalosporines were rare: only two of the expected strains, an ST 1407 and an ST 210, had cefixime MIC above the resistance breakpoint. By the revision of our National Treatment Guideline, it must be considered, that the azithromycin resistance is about 60% among the four most frequently isolated STs in Hungary.</t>
  </si>
  <si>
    <t>Isolated resistant strains in Hungary</t>
  </si>
  <si>
    <t>Coupling electrochemical response of a DNA biosensor with PCR for Neisseria gonorrhoeae detection</t>
  </si>
  <si>
    <t>Verma R, Sood S, Singh R, Sumana G, Bala M, Sharma VK, Samantaray JC, Pandey RM, Malhotra BD.</t>
  </si>
  <si>
    <t>Diagn Microbiol Infect Dis. 2014 Jan;78(1):16-23. doi: 10.1016/j.diagmicrobio.2013.09.010. Epub 2013 Sep 28.</t>
  </si>
  <si>
    <t>Verma R</t>
  </si>
  <si>
    <t>10.1016/j.diagmicrobio.2013.09.010</t>
  </si>
  <si>
    <t>Isolation of Cell Envelopes and Naturally Released Membrane Vesicles of Neisseria gonorrhoeae</t>
  </si>
  <si>
    <t>Zielke RA, Sikora AE.</t>
  </si>
  <si>
    <t>Curr Protoc Microbiol. 2014 Aug 1;34:4A.3.1-17. doi: 10.1002/9780471729259.mc04a03s34.</t>
  </si>
  <si>
    <t>Curr Protoc Microbiol</t>
  </si>
  <si>
    <t>10.1002/9780471729259.mc04a03s34</t>
  </si>
  <si>
    <t>2014 Aug 1</t>
  </si>
  <si>
    <t>Using crude whole-genome assemblies of Neisseria gonorrhoeae as a platform for strain analysis: clonal spread of gonorrhea infection in Saskatchewan, Canada</t>
  </si>
  <si>
    <t>Vidovic S, Caron C, Taheri A, Thakur SD, Read TD, Kusalik A, Dillon JA.</t>
  </si>
  <si>
    <t>J Clin Microbiol. 2014 Oct;52(10):3772-6. doi: 10.1128/JCM.01502-14. Epub 2014 Jul 23.</t>
  </si>
  <si>
    <t>Vidovic S</t>
  </si>
  <si>
    <t>PMC4187769</t>
  </si>
  <si>
    <t>10.1128/JCM.01502-14</t>
  </si>
  <si>
    <t>2014 Oct</t>
  </si>
  <si>
    <t>Phenotypic characterization of a copA mutant of Neisseria gonorrhoeae identifies a link between copper and nitrosative stress</t>
  </si>
  <si>
    <t>Djoko KY, Franiek JA, Edwards JL, Falsetta ML, Kidd SP, Potter AJ, Chen NH, Apicella MA, Jennings MP, McEwan AG.</t>
  </si>
  <si>
    <t>Infect Immun. 2012 Mar;80(3):1065-71. doi: 10.1128/IAI.06163-11. Epub 2011 Dec 19.</t>
  </si>
  <si>
    <t>Djoko KY</t>
  </si>
  <si>
    <t>PMC3294635</t>
  </si>
  <si>
    <t>10.1128/IAI.06163-11</t>
  </si>
  <si>
    <t>Implementation of a Rapid Genotypic Assay to Promote Targeted Ciprofloxacin Therapy of Neisseria gonorrhoeae in a Large Health System</t>
  </si>
  <si>
    <t>Allan-Blitz LT, Humphries RM, Hemarajata P, Bhatti A, Pandori MW, Siedner MJ, Klausner JD.</t>
  </si>
  <si>
    <t>Clin Infect Dis. 2017 May 1;64(9):1268-1270. doi: 10.1093/cid/ciw864.</t>
  </si>
  <si>
    <t>PMC5399946</t>
  </si>
  <si>
    <t>10.1093/cid/ciw864</t>
  </si>
  <si>
    <t>2017 May 1</t>
  </si>
  <si>
    <t>Novel penA mutations identified in Neisseria gonorrhoeae with decreased susceptibility to ceftriaxone isolated between 2000 and 2014 in Japan</t>
  </si>
  <si>
    <t>Seike K, Yasuda M, Hatazaki K, Mizutani K, Yuhara K, Ito Y, Fujimoto Y, Ito S, Tsuchiya T, Yokoi S, Nakano M, Deguchi T.</t>
  </si>
  <si>
    <t>J Antimicrob Chemother. 2016 Sep;71(9):2466-70. doi: 10.1093/jac/dkw161. Epub 2016 May 13.</t>
  </si>
  <si>
    <t>Seike K</t>
  </si>
  <si>
    <t>10.1093/jac/dkw161</t>
  </si>
  <si>
    <t>Objectives: We examined four clinical strains of Neisseria gonorrhoeae (GU030113, GU110095, GU110332 and GU110362) isolated between 2000 and 2014 in Japan, exhibiting ceftriaxone MICs of 0.5 mg/L, for mutations of the genes associated with penicillin resistance.
Methods: The penA, mtrR, porB1b (penB), ponA and pilQ genes of the strains were sequenced. PBP2s of the strains were aligned to the PBP2s associated with decreased susceptibility to oral cephalosporins, and PBP2s of previously reported strains with decreased susceptibility to ceftriaxone.
Results: GU030113 had PBP2 pattern X with an additional substitution of A502T. GU110095 had PBP2 pattern XXVII. GU110332 had PBP2 pattern XXXIV with an additional substitution of P552S. GU110362 had PBP2 composed of pattern X (amino acid positions 1-291) and pattern V (amino acid positions 292-576). GU030113, GU110095 and GU110332 had deletion of A in the mtrR promoter, G120K and A121D or A121N in PorB1b and L421P in PBP1. GU110362 had A40D in the repressor of MtrR and L421P in PBP1. The strains did not have mutations of pilQ1 and pilQ2.
Conclusions: Addition of A502T to PBP2 pattern X in GU030113 and of P552S to PBP2 pattern XXXIV in GU110332 would possibly contribute to decreased susceptibility to ceftriaxone. In GU110095 and GU110362, it was suggested that, in addition to their altered PBP2s, the enhanced efflux pump, reduced permeability in the outer membrane, another altered target of β-lactams and/or other mechanisms not identified in the present study might contribute to decreased susceptibility.</t>
  </si>
  <si>
    <t>gene modification to decrease susceptibility to ceftriaxone</t>
  </si>
  <si>
    <t>Activity of JNJ-Q2, a novel fluoroquinolone, tested against Neisseria gonorrhoeae, including ciprofloxacin-resistant strains</t>
  </si>
  <si>
    <t>Biedenbach DJ, Turner LL, Jones RN, Farrell DJ.</t>
  </si>
  <si>
    <t>Diagn Microbiol Infect Dis. 2012 Oct;74(2):204-6. doi: 10.1016/j.diagmicrobio.2012.06.006. Epub 2012 Jul 21.</t>
  </si>
  <si>
    <t>Biedenbach DJ</t>
  </si>
  <si>
    <t>10.1016/j.diagmicrobio.2012.06.006</t>
  </si>
  <si>
    <t>JNJ-Q2 is a broad-spectrum fluoroquinolone with activity against Gram-positive and -negative pathogens. The in vitro activity of JNJ-Q2 was evaluated when tested against Neisseria gonorrhoeae isolates, including 31 ciprofloxacin-resistant strains with documented mutations in the quinolone resistance determining region. MIC values were determined using reference agar dilution methods using ciprofloxacin, penicillin, ceftriaxone, tetracycline, and azithromycin as comparators. All isolates were inhibited by ≤0.25 μg/mL of JNJ-Q2 (range, 0.004-0.25 μg/mL; MIC(50/90), 0.03/0.25 μg/mL) which was 8-fold (MIC(50)) and 32-fold more potent (MIC(90)) compared to ciprofloxacin. Few strains were susceptible to penicillin (3.0%) and tetracycline (6.1%), and with the use of the European Committee on Antimicrobial Susceptibility Testing interpretive criteria, 13.6% were resistant to azithromycin. All strains were susceptible to ceftriaxone, the most potent agent (MIC(90), 0.06 μg/mL) followed by JNJ-Q2 (MIC(90), 0.25 μg/mL). JNJ-Q2 appears to be a potent fluoroquinolone when tested against contemporary multidrug-resistant N. gonorrhoeae.</t>
  </si>
  <si>
    <t>Evaluation of the in vitro activity of JNJ-Q2, a new fluoroquinolone, against N. gonorrhea</t>
  </si>
  <si>
    <t>Mechanistic Basis for Decreased Antimicrobial Susceptibility in a Clinical Isolate of Neisseria gonorrhoeae Possessing a Mosaic-Like mtr Efflux Pump Locus</t>
  </si>
  <si>
    <t>Rouquette-Loughlin CE, Reimche JL, Balthazar JT, Dhulipala V, Gernert KM, Kersh EN, Pham CD, Pettus K, Abrams AJ, Trees DL, St Cyr S, Shafer WM.</t>
  </si>
  <si>
    <t>mBio. 2018 Nov 27;9(6):e02281-18. doi: 10.1128/mBio.02281-18.</t>
  </si>
  <si>
    <t>Rouquette-Loughlin CE</t>
  </si>
  <si>
    <t>PMC6282211</t>
  </si>
  <si>
    <t>10.1128/mBio.02281-18</t>
  </si>
  <si>
    <t>2018 Nov 27</t>
  </si>
  <si>
    <t>Effect of Variants of Penicillin-Binding Protein 2 on Cephalosporin and Carbapenem Susceptibilities in Neisseria gonorrhoeae</t>
  </si>
  <si>
    <t>Bharat A, Demczuk W, Martin I, Mulvey MR.</t>
  </si>
  <si>
    <t>Antimicrob Agents Chemother. 2015 Aug;59(8):5003-6. doi: 10.1128/AAC.05143-14. Epub 2015 May 18.</t>
  </si>
  <si>
    <t>Bharat A</t>
  </si>
  <si>
    <t>PMC4505281</t>
  </si>
  <si>
    <t>10.1128/AAC.05143-14</t>
  </si>
  <si>
    <t>2015 Aug</t>
  </si>
  <si>
    <t>Whole-genome phylogenomic heterogeneity of Neisseria gonorrhoeae isolates with decreased cephalosporin susceptibility collected in Canada between 1989 and 2013</t>
  </si>
  <si>
    <t>Demczuk W, Lynch T, Martin I, Van Domselaar G, Graham M, Bharat A, Allen V, Hoang L, Lefebvre B, Tyrrell G, Horsman G, Haldane D, Garceau R, Wylie J, Wong T, Mulvey MR.</t>
  </si>
  <si>
    <t>J Clin Microbiol. 2015 Jan;53(1):191-200. doi: 10.1128/JCM.02589-14. Epub 2014 Nov 5.</t>
  </si>
  <si>
    <t>PMC4290921</t>
  </si>
  <si>
    <t>10.1128/JCM.02589-14</t>
  </si>
  <si>
    <t>A large-scale, whole-genome comparison of Canadian Neisseria gonorrhoeae isolates with high-level cephalosporin MICs was used to demonstrate a genomic epidemiology approach to investigate strain relatedness and dynamics. Although current typing methods have been very successful in tracing short-chain transmission of gonorrheal disease, investigating the temporal evolutionary relationships and geographical dissemination of highly clonal lineages requires enhanced resolution only available through whole-genome sequencing (WGS). Phylogenomic cluster analysis grouped 169 Canadian strains into 12 distinct clades. While some N. gonorrhoeae multiantigen sequence types (NG-MAST) agreed with specific phylogenomic clades or subclades, other sequence types (ST) and closely related groups of ST were widely distributed among clades. Decreased susceptibility to extended-spectrum cephalosporins (ESC-DS) emerged among a group of diverse strains in Canada during the 1990s with a variety of nonmosaic penA alleles, followed in 2000/2001 with the penA mosaic X allele and then in 2007 with ST1407 strains with the penA mosaic XXXIV allele. Five genetically distinct ESC-DS lineages were associated with penA mosaic X, XXXV, and XXXIV alleles and nonmosaic XII and XIII alleles. ESC-DS with coresistance to azithromycin was observed in 5 strains with 23S rRNA C2599T or A2143G mutations. As the costs associated with WGS decline and analysis tools are streamlined, WGS can provide a more thorough understanding of strain dynamics, facilitate epidemiological studies to better resolve social networks, and improve surveillance to optimize treatment for gonorrheal infections.</t>
  </si>
  <si>
    <t>A genomic epidemiology approach that investigates the relationship and dynamics of cephalosporin-resistant strains</t>
  </si>
  <si>
    <t>High-throughput informative single nucleotide polymorphism-based typing of Neisseria gonorrhoeae using the Sequenom MassARRAY iPLEX platform</t>
  </si>
  <si>
    <t>Trembizki E, Smith H, Lahra MM, Chen M, Donovan B, Fairley CK, Guy R, Kaldor J, Regan D, Ward J, Nissen MD, Sloots TP, Whiley DM.</t>
  </si>
  <si>
    <t>J Antimicrob Chemother. 2014 Jun;69(6):1526-32. doi: 10.1093/jac/dkt544. Epub 2014 Jan 26.</t>
  </si>
  <si>
    <t>10.1093/jac/dkt544</t>
  </si>
  <si>
    <t>2014 Jun</t>
  </si>
  <si>
    <t>Fur-mediated activation of gene transcription in the human pathogen Neisseria gonorrhoeae</t>
  </si>
  <si>
    <t>Yu C, Genco CA.</t>
  </si>
  <si>
    <t>J Bacteriol. 2012 Apr;194(7):1730-42. doi: 10.1128/JB.06176-11. Epub 2012 Jan 27.</t>
  </si>
  <si>
    <t>Yu C</t>
  </si>
  <si>
    <t>PMC3302472</t>
  </si>
  <si>
    <t>10.1128/JB.06176-11</t>
  </si>
  <si>
    <t>An Escherichia coli expression model reveals the species-specific function of FtsA from Neisseria gonorrhoeae in cell division</t>
  </si>
  <si>
    <t>Zou Y, Li Y, Ekanayake SB, Dillon JR.</t>
  </si>
  <si>
    <t>FEMS Microbiol Lett. 2017 May 1;364(9). doi: 10.1093/femsle/fnx078.</t>
  </si>
  <si>
    <t>10.1093/femsle/fnx078</t>
  </si>
  <si>
    <t>penA, ponA, porB1, and mtrR Mutations and Molecular Epidemiological Typing of Neisseria gonorrhoeae with Decreased Susceptibility to Cephalosporins</t>
  </si>
  <si>
    <t>Osawa K, Shigemura K, Nukata Y, Kitagawa K, Yamamichi F, Yoshida H, Shirakawa T, Arakawa S, Fujisawa M.</t>
  </si>
  <si>
    <t>Antimicrob Agents Chemother. 2017 Jul 25;61(8):e01174-17. doi: 10.1128/AAC.01174-17. Print 2017 Aug.</t>
  </si>
  <si>
    <t>Osawa K</t>
  </si>
  <si>
    <t>PMC5527564</t>
  </si>
  <si>
    <t>10.1128/AAC.01174-17</t>
  </si>
  <si>
    <t>2017 Jul 25</t>
  </si>
  <si>
    <t>Real-Time PCR Targeting the penA Mosaic XXXIV Type for Prediction of Extended-Spectrum-Cephalosporin Susceptibility in Clinical Neisseria gonorrhoeae Isolates</t>
  </si>
  <si>
    <t>Wong LK, Hemarajata P, Soge OO, Humphries RM, Klausner JD.</t>
  </si>
  <si>
    <t>Antimicrob Agents Chemother. 2017 Oct 24;61(11):e01339-17. doi: 10.1128/AAC.01339-17. Print 2017 Nov.</t>
  </si>
  <si>
    <t>Wong LK</t>
  </si>
  <si>
    <t>PMC5655115</t>
  </si>
  <si>
    <t>10.1128/AAC.01339-17</t>
  </si>
  <si>
    <t>2017 Oct 24</t>
  </si>
  <si>
    <t>In Vivo-Selected Compensatory Mutations Restore the Fitness Cost of Mosaic penA Alleles That Confer Ceftriaxone Resistance in Neisseria gonorrhoeae</t>
  </si>
  <si>
    <t>Vincent LR, Kerr SR, Tan Y, Tomberg J, Raterman EL, Dunning Hotopp JC, Unemo M, Nicholas RA, Jerse AE.</t>
  </si>
  <si>
    <t>mBio. 2018 Apr 3;9(2):e01905-17. doi: 10.1128/mBio.01905-17.</t>
  </si>
  <si>
    <t>Vincent LR</t>
  </si>
  <si>
    <t>PMC5885032</t>
  </si>
  <si>
    <t>10.1128/mBio.01905-17</t>
  </si>
  <si>
    <t>2018 Apr 3</t>
  </si>
  <si>
    <t>Reference map and comparative proteomic analysis of Neisseria gonorrhoeae displaying high resistance against spectinomycin</t>
  </si>
  <si>
    <t>Nabu S, Lawung R, Isarankura-Na-Ayudhya P, Isarankura-Na-Ayudhya C, Roytrakul S, Prachayasittikul V.</t>
  </si>
  <si>
    <t>J Med Microbiol. 2014 Mar;63(Pt 3):371-385. doi: 10.1099/jmm.0.067595-0.</t>
  </si>
  <si>
    <t>Nabu S</t>
  </si>
  <si>
    <t>10.1099/jmm.0.067595-0</t>
  </si>
  <si>
    <t>2014 Mar</t>
  </si>
  <si>
    <t>Molecular characterization of two high-level ceftriaxone-resistant Neisseria gonorrhoeae isolates detected in Catalonia, Spain</t>
  </si>
  <si>
    <t>Cámara J, Serra J, Ayats J, Bastida T, Carnicer-Pont D, Andreu A, Ardanuy C.</t>
  </si>
  <si>
    <t>J Antimicrob Chemother. 2012 Aug;67(8):1858-60. doi: 10.1093/jac/dks162. Epub 2012 May 7.</t>
  </si>
  <si>
    <t>Cámara J</t>
  </si>
  <si>
    <t>10.1093/jac/dks162</t>
  </si>
  <si>
    <t>2012 Aug</t>
  </si>
  <si>
    <t>Objectives: The aim of this study was to characterize the first two extended-spectrum cephalosporin-resistant and multidrug-resistant (MDR) Neisseria gonorrhoeae isolates collected from two sexually related patients (men who have sex with men) in Spain.
Methods: Antimicrobial susceptibility was studied by Etest. Genes involved in quinolone, ceftriaxone and multidrug resistance were amplified by PCR and sequenced in both directions. The isolates were typed by N. gonorrhoeae multi-antigen sequence typing (NG-MAST).
Results: The two isolates had the same MDR profile, showing resistance to penicillin (MIC 0.094 mg/L; β-lactamase negative), ceftriaxone (MIC 1.5 mg/L), cefixime (MIC 1.5 mg/L), cefotaxime (MIC 1 mg/L), ciprofloxacin (MIC &gt;32 mg/L) and tetracycline (MIC 1.5 mg/L). NG-MAST showed that both isolates belonged to sequence type (ST) 1407 (porB-908 and tbpB-110). Ciprofloxacin resistance was due to amino acid substitutions in GyrA (S91F and D95G) and ParC (S87R). An A deletion in the promoter of the MtrCDE efflux pump (mtrR) was detected. No changes were detected in the pilQ gene. The outer membrane protein PorB showed two substitutions at G120K and A121N. An L421P substitution was observed in the PBP1A (ponA) sequence. The sequence of PBP2 (penA) showed a mosaic structure related to genotype XXXIV with a single additional amino acid substitution (A501P). This genotype was identical to a recently described French isolate (F89).
Conclusions: This is the first reported case of high-level extended-spectrum cephalosporin-resistant N. gonorrhoeae transmission. The molecular typing and MDR genotype suggest possible European spread of this strain, highlighting the need for surveillance and the importance of testing the susceptibility of N. gonorrhoeae to extended-spectrum cephalosporins.</t>
  </si>
  <si>
    <t>Ttwo extended-spectrum cephalosporin-resistant and multidrug-resistant (MDR) Neisseria gonorrhoeae isolates in Spain</t>
  </si>
  <si>
    <t>TaqMan real-time quantitative PCR assay for detection of fluoroquinolone-resistant Neisseria gonorrhoeae</t>
  </si>
  <si>
    <t>Zhao L, Zhao S.</t>
  </si>
  <si>
    <t>Curr Microbiol. 2012 Dec;65(6):692-5. doi: 10.1007/s00284-012-0212-6. Epub 2012 Sep 2.</t>
  </si>
  <si>
    <t>Curr Microbiol</t>
  </si>
  <si>
    <t>10.1007/s00284-012-0212-6</t>
  </si>
  <si>
    <t>A Single Dual-Function Enzyme Controls the Production of Inflammatory NOD Agonist Peptidoglycan Fragments by Neisseria gonorrhoeae</t>
  </si>
  <si>
    <t>Lenz JD, Hackett KT, Dillard JP.</t>
  </si>
  <si>
    <t>mBio. 2017 Oct 17;8(5):e01464-17. doi: 10.1128/mBio.01464-17.</t>
  </si>
  <si>
    <t>Lenz JD</t>
  </si>
  <si>
    <t>PMC5646250</t>
  </si>
  <si>
    <t>10.1128/mBio.01464-17</t>
  </si>
  <si>
    <t>2017 Oct 17</t>
  </si>
  <si>
    <t>First nationwide study regarding ceftriaxone resistance and molecular epidemiology of Neisseria gonorrhoeae in China</t>
  </si>
  <si>
    <t>Chen SC, Yin YP, Dai XQ, Unemo M, Chen XS.</t>
  </si>
  <si>
    <t>J Antimicrob Chemother. 2016 Jan;71(1):92-9. doi: 10.1093/jac/dkv321. Epub 2015 Oct 15.</t>
  </si>
  <si>
    <t>10.1093/jac/dkv321</t>
  </si>
  <si>
    <t>Objectives: Antimicrobial resistance (AMR) in Neisseria gonorrhoeae is a major public health concern worldwide. This is the first nationwide study, performed within the China Gonococcal Antimicrobial Susceptibility Programme (China-GASP), regarding AMR, including ceftriaxone genetic resistance determinants, and molecular epidemiology of gonococci in China.
Methods: Gonococcal isolates (n = 1257) from consecutive patients were collected at 11 sentinel sites distributed across China during 2012-13. Susceptibility to ceftriaxone, spectinomycin, ciprofloxacin and tetracycline was determined using the agar dilution method. Ceftriaxone resistance determinants penA and penB were examined using sequencing. N. gonorrhoeae multiantigen sequence typing (NG-MAST) was performed for molecular epidemiology.
Results: Among isolates, 0.2% were resistant to spectinomycin, 4.4% to ceftriaxone, 42.9% to tetracyclines (high-level resistance) and 99.8% to ciprofloxacin. Among 890 sequenced isolates, 16 (1.8%) possessed a penA mosaic allele; 4 of these isolates belonged to the MDR internationally spread NG-MAST genogroup G1407 (first description in China). Non-mosaic penA alleles with an A501T mutation and an A102D alteration in porB1b were statistically associated with decreased susceptibility/resistance to ceftriaxone. NG-MAST G10339, G1424 and G1053 were associated with decreased susceptibility/resistance to ceftriaxone.
Conclusions: In China, ceftriaxone and spectinomycin can continue to be recommended for gonorrhoea treatment, with the possible exception of Hainan and Sichuan provinces where ceftriaxone resistance exceeded 5% and AMR surveillance needs to be strengthened. Molecular approaches including genotyping and AMR determinant analysis can be valuable to supplement and enhance conventional surveillance of gonococcal AMR in China.</t>
  </si>
  <si>
    <t xml:space="preserve"> ceftriaxone genetic resistance determinants, and molecular epidemiology of gonococci in China.</t>
  </si>
  <si>
    <t>Whole-Genome Sequencing of a Large Panel of Contemporary Neisseria gonorrhoeae Clinical Isolates Indicates that a Wild-Type mtrA Gene Is Common: Implications for Inducible Antimicrobial Resistance</t>
  </si>
  <si>
    <t>Vidyaprakash E, Abrams AJ, Shafer WM, Trees DL.</t>
  </si>
  <si>
    <t>Antimicrob Agents Chemother. 2017 Mar 24;61(4):e00262-17. doi: 10.1128/AAC.00262-17. Print 2017 Apr.</t>
  </si>
  <si>
    <t>Vidyaprakash E</t>
  </si>
  <si>
    <t>PMC5365652</t>
  </si>
  <si>
    <t>10.1128/AAC.00262-17</t>
  </si>
  <si>
    <t>2017 Mar 24</t>
  </si>
  <si>
    <t>MtrA activation of mtrCDE results in inducible antimicrobial resistance of gonococci to antimicrobials</t>
  </si>
  <si>
    <t>Bacterial carbonic anhydrases: underexploited antibacterial therapeutic targets</t>
  </si>
  <si>
    <t>Flaherty DP, Seleem MN, Supuran CT.</t>
  </si>
  <si>
    <t>Future Med Chem. 2021 Oct;13(19):1619-1622. doi: 10.4155/fmc-2021-0207. Epub 2021 Aug 12.</t>
  </si>
  <si>
    <t>Flaherty DP</t>
  </si>
  <si>
    <t>Future Med Chem</t>
  </si>
  <si>
    <t>PMC8656345</t>
  </si>
  <si>
    <t>10.4155/fmc-2021-0207</t>
  </si>
  <si>
    <t>In vitro synergy testing of novel antimicrobial combination therapies against Neisseria gonorrhoeae</t>
  </si>
  <si>
    <t>Barbee LA, Soge OO, Holmes KK, Golden MR.</t>
  </si>
  <si>
    <t>J Antimicrob Chemother. 2014 Jun;69(6):1572-8. doi: 10.1093/jac/dkt540. Epub 2014 Jan 26.</t>
  </si>
  <si>
    <t>Barbee LA</t>
  </si>
  <si>
    <t>PMC4019328</t>
  </si>
  <si>
    <t>10.1093/jac/dkt540</t>
  </si>
  <si>
    <t>Background: Antimicrobial-resistant Neisseria gonorrhoeae is a major public health threat. Current CDC treatment guidelines for uncomplicated gonorrhoea recommend only ceftriaxone plus either azithromycin or doxycycline. Additional treatment options are needed.
Methods: We used antibiotic gradient synergy testing (the Etest) to evaluate antimicrobial combinations that included a third-generation cephalosporin (cefixime or ceftriaxone) plus azithromycin, doxycycline, gentamicin, rifampicin or fosfomycin. We tested each combination against 28 clinical N. gonorrhoeae isolates and four control strains of varying susceptibility profiles, and compared the results with those obtained using combination antimicrobial testing using agar dilution. We calculated the fractional inhibitory concentration index (FICI) for each combination to determine synergy, the results being interpreted as follows: FICI ≤ 0.5 = synergy; FICI &gt; 4.0 = antagonism; and FICI &gt; 0.5-4 = indifference.
Results: The combinations of a third-generation cephalosporin plus azithromycin, doxycycline, rifampicin, gentamicin or fosfomycin produced FICIs of indifference. The Etest and agar dilution methods produced comparable results.
Conclusions: Combinations of ceftriaxone plus rifampicin, gentamicin or fosfomycin may warrant further clinical investigation as treatments for gonorrhoea. Using the Etest for synergy testing is a viable method that has practical advantages over agar dilution.</t>
  </si>
  <si>
    <t>antibiotic gradient synergy testing with 2 atb</t>
  </si>
  <si>
    <t>Gonococcal Antimicrobial Susceptibility and the Prevalence of bla(TEM-1) and bla(TEM-135) Genes in Neisseria gonorrhoeae Isolates from Thailand</t>
  </si>
  <si>
    <t>Tribuddharat C, Pongpech P, Charoenwatanachokchai A, Lokpichart S, Srifuengfung S, Sonprasert S.</t>
  </si>
  <si>
    <t>Jpn J Infect Dis. 2017 Mar 24;70(2):213-215. doi: 10.7883/yoken.JJID.2016.209. Epub 2016 Aug 31.</t>
  </si>
  <si>
    <t>Tribuddharat C</t>
  </si>
  <si>
    <t>10.7883/yoken.JJID.2016.209</t>
  </si>
  <si>
    <t>We studied the antimicrobial susceptibility and prevalence of the blaTEM-1 and blaTEM-135 genes in Neisseria gonorrhoeae isolates obtained in Thailand. The isolates were tested using the disk diffusion method, and 100% of 370 isolates were found susceptible to cefixime, ceftriaxone, cefotaxime, ceftazidime, cefepime, spectinomycin, and azithromycin. Some of the isolates were resistant to penicillin (85.7%), ciprofloxacin (88.0%), ofloxacin (97.4%), or tetracycline (89.1%). Penicillinase-producing N. gonorrhoeae accounted for 83.8% of isolates, with 70.0% of these further identified as penicillinase-producing plus tetracycline resistant N. gonorrhoeae. Penicillin, tetracycline, and ciprofloxacin are not recommended for treatment because of the high prevalence (89.7%) of multidrug resistant gonococci. A study of genes controlling enzyme of beta-lactamase production (blaTEM-1 and blaTEM-135) was performed using mismatch amplification mutation assay PCR method and DNA sequencing. Beta-lactamase positive N. gonorrhoeae carried blaTEM-1 (69.6%) and blaTEM-135 (30.4%), indicating that there is a significant increase and spread of blaTEM-135 among gonococci in Thailand.</t>
  </si>
  <si>
    <t>antimicrobial susceptibility and prevalence of the blaTEM-1 and blaTEM-135 genes</t>
  </si>
  <si>
    <t>Construction and characterization of a derivative of Neisseria gonorrhoeae strain MS11 devoid of all opa genes</t>
  </si>
  <si>
    <t>LeVan A, Zimmerman LI, Mahle AC, Swanson KV, DeShong P, Park J, Edwards VL, Song W, Stein DC.</t>
  </si>
  <si>
    <t>J Bacteriol. 2012 Dec;194(23):6468-78. doi: 10.1128/JB.00969-12. Epub 2012 Sep 21.</t>
  </si>
  <si>
    <t>LeVan A</t>
  </si>
  <si>
    <t>PMC3497525</t>
  </si>
  <si>
    <t>10.1128/JB.00969-12</t>
  </si>
  <si>
    <t>Suppression of ERK activation in urethral epithelial cells infected with Neisseria gonorrhoeae and its isogenic minD mutant contributes to anti-apoptosis</t>
  </si>
  <si>
    <t>Liu GL, Parti RP, Dillon JA.</t>
  </si>
  <si>
    <t>Microbes Infect. 2015 Apr;17(4):317-22. doi: 10.1016/j.micinf.2014.12.012. Epub 2014 Dec 29.</t>
  </si>
  <si>
    <t>Liu GL</t>
  </si>
  <si>
    <t>Microbes Infect</t>
  </si>
  <si>
    <t>10.1016/j.micinf.2014.12.012</t>
  </si>
  <si>
    <t>Temocillin in vitro activity against recent clinical isolates of Neisseria gonorrhoeae compared with penicillin, ceftriaxone and ciprofloxacin</t>
  </si>
  <si>
    <t>Ghathian K, Calum H, Gyssens IC, Frimodt-Møller N.</t>
  </si>
  <si>
    <t>J Antimicrob Chemother. 2016 Apr;71(4):1122-3. doi: 10.1093/jac/dkv434. Epub 2016 Jan 7.</t>
  </si>
  <si>
    <t>Ghathian K</t>
  </si>
  <si>
    <t>10.1093/jac/dkv434</t>
  </si>
  <si>
    <t>in vitro activity of temocillin against N. gonorrhoeae obtained from urethral or cervical samples</t>
  </si>
  <si>
    <t>Mutations in the gyrA and parC genes of quinolone-resistant Neisseria gonorrhoeae isolates in India</t>
  </si>
  <si>
    <t>Kulkarni S, Bala M, Sane S, Pandey S, Bhattacharya J, Risbud A.</t>
  </si>
  <si>
    <t>Int J Antimicrob Agents. 2012 Dec;40(6):549-53. doi: 10.1016/j.ijantimicag.2012.08.007. Epub 2012 Oct 11.</t>
  </si>
  <si>
    <t>10.1016/j.ijantimicag.2012.08.007</t>
  </si>
  <si>
    <t>A dramatic increase in the number of quinolone-resistant Neisseria gonorrhoeae isolates in India and worldwide has been reported recently. This study was undertaken to identify and characterise mutations in the gyrA and parC genes of N. gonorrhoeae resistant to six different quinolone antibiotics. In total, 64 N. gonorrhoeae clinical isolates were obtained during 2007-2009 from patients attending sexually transmitted diseases clinics (New Delhi, 35; Pune, 16; Mumbai, 6; Hyderabad, 6; and Nagpur, 1). Antimicrobial susceptibility was determined by Etest and mutation patterns in gyrA and parC were determined by sequencing analysis. All strains showed varying resistance to different quinolone analogues, ranging from 17.2% (gatifloxacin) to 98.4% (ofloxacin and norfloxacin). Sequencing of gyrA and parC revealed that 100% of strains showed mutations in gyrA and 46.9% showed mutations both in gyrA and parC. All strains showed single or double mutations at Ser-91→Phe, Ser-91→Thr and Asp-95→Gly/Asn in gyrA and at Glu-91→Gly in parC. Asp-95→Asn mutation was the most prevalent in strains isolated from New Delhi, whilst Asp-95→Gly was prevalent in strains isolated from Pune. Strains were categorised into eight different mutation patterns. Resistant strains with high minimum inhibitory concentrations (≥8 μg/mL) showed mutations both in gyrA and parC. The difference in the proportion of strains showing mutations in gyrA and parC was found to be significant (P&lt;0.001). The mutation Asp-95→Asn was restricted to Pune strains only. These results indicate that mutations in quinolone target enzymes may have resulted in the high-level resistance seen in these isolates.</t>
  </si>
  <si>
    <t>identify and characterise mutations in the gyrA and parC genes of N. gonorrhoeae resistant to six different quinolone antibiotics</t>
  </si>
  <si>
    <t>Neisseria Gonorrhoae and their antimicrobial susceptibility patterns among symptomatic patients from Gondar town, north West Ethiopia</t>
  </si>
  <si>
    <t>Yeshanew AG, Geremew RA.</t>
  </si>
  <si>
    <t>Antimicrob Resist Infect Control. 2018 Jul 17;7:85. doi: 10.1186/s13756-018-0376-3. eCollection 2018.</t>
  </si>
  <si>
    <t>Yeshanew AG</t>
  </si>
  <si>
    <t>Antimicrob Resist Infect Control</t>
  </si>
  <si>
    <t>PMC6050735</t>
  </si>
  <si>
    <t>10.1186/s13756-018-0376-3</t>
  </si>
  <si>
    <t>2018 Jul 17</t>
  </si>
  <si>
    <t>Background: Neisseria gonorrhoeae, the causative agent of gonorrhoea, is a Gram negative, coffee-bean shaped facultative intracellular diplococcus bacterium, the classical sexually transmitted bacteria. Nowadays, N. gonorrhoeae has developed high-level resistance to all traditional antimicrobials used for the treatment of gonorrhoea and makes the treatment complicated. So, the aim of this study was to determine magnitude and antimicrobial resistance patterns of N. gonorrhoeae.
Methods: A cross sectional study was conducted between April and August 2016 among STI clinic clients in Gondar town hospitals and health centers. Urethral swab and cervical swab specimens were inoculated to Thayer Martin media (OXOID, UK) plates. Observation of Gram-negative intracellular diplococcic was a presumptive diagnosis of gonococcal infection. Finally, antimicrobial susceptibility was assessed by using a modified Kirby-Bauer disk diffusion test, with results indicating susceptible, intermediate or resistant. Data were entered and analyzed using SPSS version 20.
Results: The overall prevalence of laboratory confirmed N. gonorrhoeae was 25(20.8%). The isolated N. gonorrhoeae was resistant 100% to tetracycline, penicillin and 80% percent was multidrug resistant.
Conclusion: Prevalence and drug resistance of N. gonorrhoeae were high in the study area. A large study is needed in order to know the magnitude in the community as well as to increase awareness of both regional health bureaus and the Ministry of Health about the treatment guide-lines.
Keywords: Antimicrobial sensitivity test; N. Gonorrhoeae.</t>
  </si>
  <si>
    <t>Study to determine the prevalence of N gonorrhoeae and its resistance patterns in Westh Ethiopia</t>
  </si>
  <si>
    <t>Multiple-locus variable number tandem repeat analysis of Neisseria gonorrhoeae isolates in Russia</t>
  </si>
  <si>
    <t>Kushnir AV, Ilina EN, Malakhova MV, Priputnevich TV, Filipenko ML.</t>
  </si>
  <si>
    <t>Infect Genet Evol. 2013 Mar;14:8-14. doi: 10.1016/j.meegid.2012.11.020. Epub 2012 Dec 19.</t>
  </si>
  <si>
    <t>10.1016/j.meegid.2012.11.020</t>
  </si>
  <si>
    <t>2013 Mar</t>
  </si>
  <si>
    <t>Susceptibility to ceftriaxone and occurrence of penicillinase plasmids in Neisseria gonorrhoeae strains isolated in Poland in 2012-2013</t>
  </si>
  <si>
    <t>Mlynarczyk-Bonikowska B, Kujawa M, Mlynarczyk G, Malejczyk M, Majewski S.</t>
  </si>
  <si>
    <t>Folia Microbiol (Praha). 2016 Jul;61(4):269-73. doi: 10.1007/s12223-015-0434-7. Epub 2015 Nov 23.</t>
  </si>
  <si>
    <t>Folia Microbiol (Praha)</t>
  </si>
  <si>
    <t>10.1007/s12223-015-0434-7</t>
  </si>
  <si>
    <t>Recent years have seen rising concerns over increasing antibiotic resistance of the gonorrhea-causing bacterium, Neisseria gonorrhoeae. This is especially true for third-generation cephalosporins, which are currently recommended for the treatment of such infections. Therefore, susceptibility to these antibiotics should be monitored internationally to the greatest extent possible. The susceptibility of N. gonorrhoeae strains to ceftriaxone and penicillin, as well as production of beta-lactamase by the Cefinase test was determined. Moreover, the presence and type of penicillinase plasmids were determined by PCR. All strains were susceptible to ceftriaxone, the minimal inhibitory concentration (MIC) values ranged from 0.002 to 0.125 mg/L; MIC50 was =0.016 mg/L and MIC90 was =0.064 mg/L. As much as 7.7 % of the strains demonstrated ceftriaxone MIC of 0.125 mg/L. For penicillin, the MICs ranged from 0.064 to 32 mg/L; MIC50 was =0.5 mg/L and MIC90 was =4 mg/L. It was shown that only 1.5 % of the strains were sensitive to penicillin according to The European Committee on Antimicrobial Susceptibility Testing (EUCAST). Among the penicillin-resistant strains, six (30.0 %) produced penicillinase. The MICs of penicillin were substantially higher for penicillinase-producing than for penicillin-resistant, penicillinase-negative strains. MICs of ceftriaxone for penicillinase-producing strains were low (0.002-0.016 mg/L). Three of the penicillinase-producing strains possessed plasmids of African type (50 %) and three Toronto/Rio type (50 %). An increase of the proportion of beta-lactamase-positive strains in the last years as well as emergence of strains with elevated MIC of ceftriaxone indicate a need to constantly monitor N. gonorrhoeae strains for their susceptibility to beta-lactam antibiotics, as well as for their ability to produce beta-lactamases.</t>
  </si>
  <si>
    <t>Multidrug resistant strains</t>
  </si>
  <si>
    <t>Trends in antimicrobial resistance in Neisseria gonorrhoeae in the USA: the Gonococcal Isolate Surveillance Project (GISP), January 2006-June 2012</t>
  </si>
  <si>
    <t>Kirkcaldy RD, Kidd S, Weinstock HS, Papp JR, Bolan GA.</t>
  </si>
  <si>
    <t>Sex Transm Infect. 2013 Dec;89 Suppl 4:iv5-10. doi: 10.1136/sextrans-2013-051162.</t>
  </si>
  <si>
    <t>10.1136/sextrans-2013-051162</t>
  </si>
  <si>
    <t>Background: Neisseria gonorrhoeae has progressively developed resistance to sulfonamides, penicillin, tetracycline and fluoroquinolones, and gonococcal susceptibility to cephalosporins has been declining worldwide.
Methods: We described trends in gonococcal antimicrobial susceptibility in the USA from January 2006 through June 2012. Susceptibility data for cefixime, ceftriaxone, azithromycin, penicillin, tetracycline and ciprofloxacin were obtained from the Gonococcal Isolate Surveillance Project (GISP), a sentinel surveillance system that monitors antimicrobial susceptibility in urethral gonococcal isolates collected from symptomatic men at 25-30 sexually transmitted disease clinics throughout the USA.
Results: The percentage of isolates with elevated cefixime minimum inhibitory concentrations (MICs) (≥ 0.25 µg/mL) increased from 0.1% in 2006 to 1.4% in 2010-2011 and was 1.1% in the first 6 months of 2012. The percentage with elevated ceftriaxone MICs (≥ 0.125 µg/mL) increased from 0.1% in 2006 to 0.3%-0.4% during 2009 through the first 6 months of 2012. There were no temporal trends in the prevalence of elevated azithromycin MICs (≥ 2 µg/mL) (0.2%-0.5%). The prevalence of resistance remained high for penicillin (11.2%-13.2%), tetracycline (16.7%-22.8%) and ciprofloxacin (9.6%-14.8%).
Conclusions: The proportion of gonococcal isolates with elevated cephalosporin MICs increased from 2006 to 2010, but plateaued during 2011 and the first 6 months of 2012. Resistance to previously recommended antimicrobials has persisted. As the number of antimicrobials available for gonorrhoea treatment dwindles, surveillance systems such as GISP will be critical to detect emerging resistance trends and guide treatment decisions.
Keywords: Antimicrobial Resistance; Neisseria Gonorrhoea; Surveillance.</t>
  </si>
  <si>
    <t>trends in gonococcal antimicrobial susceptibility in the USA from January 2006 through June 2012</t>
  </si>
  <si>
    <t>Evaluation of pooled ocular and vaginal swabs by the Cepheid GeneXpert CT/NG assay for the detection of Chlamydia trachomatis and Neisseria gonorrhoeae compared to the GenProbe Aptima Combo 2 Assay</t>
  </si>
  <si>
    <t>Dize L, West SK, Mkocha H, Quinn TC, Gaydos CA.</t>
  </si>
  <si>
    <t>Diagn Microbiol Infect Dis. 2015 Feb;81(2):102-4. doi: 10.1016/j.diagmicrobio.2014.11.010. Epub 2014 Nov 27.</t>
  </si>
  <si>
    <t>Dize L</t>
  </si>
  <si>
    <t>PMC4383745</t>
  </si>
  <si>
    <t>NIHMS674081</t>
  </si>
  <si>
    <t>10.1016/j.diagmicrobio.2014.11.010</t>
  </si>
  <si>
    <t>2015 Feb</t>
  </si>
  <si>
    <t>Antimicrobial susceptibilities and distribution of sequence types of Neisseria gonorrhoeae isolates in Canada: 2010</t>
  </si>
  <si>
    <t>Martin I, Sawatzky P, Liu G, Allen V, Lefebvre B, Hoang L, Lovgren M, Haldane D, Caeseele PV, Horsman G, Garceau R, Ratnam S, Wong T, Gilmour M.</t>
  </si>
  <si>
    <t>Can J Microbiol. 2013 Oct;59(10):671-8. doi: 10.1139/cjm-2013-0357. Epub 2013 Aug 27.</t>
  </si>
  <si>
    <t>Martin I</t>
  </si>
  <si>
    <t>Can J Microbiol</t>
  </si>
  <si>
    <t>10.1139/cjm-2013-0357</t>
  </si>
  <si>
    <t>The monitoring of antimicrobial susceptibilities in Neisseria gonorrhoeae isolates and characterization of N. gonorrhoeae multiantigen sequence types (NG-MAST, ST) provide important surveillance data as resistance rates continue to rise. A total of 2970 N. gonorrhoeae isolates were collected by Canadian provincial public health laboratories in 2010, and 1233 were submitted to the National Microbiology Laboratory for testing. The NG-MAST and minimum inhibitory concentration (MIC) by agar dilution were determined for each isolate. Of the 2970 isolates, 25.1% were resistant to penicillin, 34.6% resistant to tetracycline, 31.5% resistant to erythromycin, 35.9% resistant to ciprofloxacin, and 1.2% resistant to azithromycin. Decreased susceptibility to cefixime (MIC ≥ 0.25 mg/L) and ceftriaxone (MIC ≥ 0.125 mg/L) was identified in 3.2% and 7.3% of the isolates, respectively. The most common STs found in Canada were ST1407 (13.3%), ST3150 (11.3%), and ST3158 (9.0%), with 249 different STs identified among the isolates. Within the ST1407 group, 19.5% and 43.3% isolates have decreased susceptibility to cefixime and ceftriaxone, respectively. ST1407, the most prevalent NG-MAST in Canada in 2010, has been associated with high-level ceftriaxone MICs and with cefixime treatment failure cases worldwide. Identification and monitoring of STs and corresponding antimicrobial resistance profiles may be useful in surveillance programs and be used to inform public health actions.</t>
  </si>
  <si>
    <t>monitoring of antimicrobial susceptibilities and characterization of N. gonorrhoeae multiantigen sequence types (NG-MAST, ST)</t>
  </si>
  <si>
    <t>Phenotypic and molecular characterization of Neisseria gonorrhoeae isolates from Slovenia, 2006-12: rise and fall of the multidrug-resistant NG-MAST genogroup 1407 clone?</t>
  </si>
  <si>
    <t>Jeverica S, Golparian D, Matičič M, Potočnik M, Mlakar B, Unemo M.</t>
  </si>
  <si>
    <t>J Antimicrob Chemother. 2014 Jun;69(6):1517-25. doi: 10.1093/jac/dku026. Epub 2014 Feb 16.</t>
  </si>
  <si>
    <t>Jeverica S</t>
  </si>
  <si>
    <t>10.1093/jac/dku026</t>
  </si>
  <si>
    <t>Objectives: To determine the phenotypic and molecular characteristics of Neisseria gonorrhoeae isolates obtained between 2006 and 2012 in Slovenia.
Methods: Gonococcal isolates obtained between 2006 and 2012 in Slovenia (n = 194) were investigated with Etest for susceptibility to cefixime, ceftriaxone, penicillin, ciprofloxacin, azithromycin, tetracycline, gentamicin and spectinomycin. All isolates were examined with N. gonorrhoeae multiantigen sequence typing for molecular epidemiology and sequencing of the major extended-spectrum cephalosporin (ESC) resistance determinants (penA, mtrR and penB) was performed.
Results: The overall prevalence of decreased susceptibility or resistance to cefixime and ceftriaxone (MIC ≥0.125 mg/L) was 11% and 5%, respectively. The decreased susceptibility or resistance showed an epidemic peak in 2011 (33% for cefixime and 11% for ceftriaxone), decreasing to 6% and 4%, respectively, in 2012. ST1407 (9% of isolates), ST21 (6%) and ST225 (6%) were the most common sequence types (STs) during 2006-12. Genogroup G1407 (ST1407 most prevalent ST), an internationally spread clone with decreased susceptibility or resistance to ESCs, was most prevalent (48%) in 2009. However, the G1407 prevalence then declined: in 2010, 30%; in 2011, 28%; and in 2012, 8%. Instead, in 2012 the ESC- and ciprofloxacin-susceptible G21 was the predominant genogroup (26%).
Conclusions: The prevalence of gonococcal resistance to ESCs in Slovenia has been high, but fluctuating. Fortunately, in 2012 some ESC- and ciprofloxacin-susceptible clones, such as genogroups G21, G1195 and G2992, appeared to have mainly replaced the multidrug-resistant G1407 clone, a replacement also seen in several European countries.
Keywords: ESCs; antimicrobial resistance; cefixime; ceftriaxone; extended-spectrum cephalosporins; gonorrhoea.</t>
  </si>
  <si>
    <t>determine the phenotypic and molecular characteristics of Neisseria gonorrhoeae isolates in Slovenia</t>
  </si>
  <si>
    <t>Performance and Verification of a Real-Time PCR Assay Targeting the gyrA Gene for Prediction of Ciprofloxacin Resistance in Neisseria gonorrhoeae</t>
  </si>
  <si>
    <t>Hemarajata P, Yang S, Soge OO, Humphries RM, Klausner JD.</t>
  </si>
  <si>
    <t>J Clin Microbiol. 2016 Mar;54(3):805-8. doi: 10.1128/JCM.03032-15. Epub 2016 Jan 6.</t>
  </si>
  <si>
    <t>Hemarajata P</t>
  </si>
  <si>
    <t>PMC4767994</t>
  </si>
  <si>
    <t>10.1128/JCM.03032-15</t>
  </si>
  <si>
    <t>2016 Mar</t>
  </si>
  <si>
    <t>Genomic Epidemiology and Molecular Resistance Mechanisms of Azithromycin-Resistant Neisseria gonorrhoeae in Canada from 1997 to 2014</t>
  </si>
  <si>
    <t>Demczuk W, Martin I, Peterson S, Bharat A, Van Domselaar G, Graham M, Lefebvre B, Allen V, Hoang L, Tyrrell G, Horsman G, Wylie J, Haldane D, Archibald C, Wong T, Unemo M, Mulvey MR.</t>
  </si>
  <si>
    <t>J Clin Microbiol. 2016 May;54(5):1304-13. doi: 10.1128/JCM.03195-15. Epub 2016 Mar 2.</t>
  </si>
  <si>
    <t>PMC4844716</t>
  </si>
  <si>
    <t>10.1128/JCM.03195-15</t>
  </si>
  <si>
    <t>The emergence of Neisseria gonorrhoeae strains with decreased susceptibility to cephalosporins and azithromycin (AZM) resistance (AZM(r)) represents a public health threat of untreatable gonorrhea infections. Genomic epidemiology through whole-genome sequencing was used to describe the emergence, dissemination, and spread of AZM(r) strains. The genomes of 213 AZM(r) and 23 AZM-susceptible N. gonorrhoeae isolates collected in Canada from 1989 to 2014 were sequenced. Core single nucleotide polymorphism (SNP) phylogenomic analysis resolved 246 isolates into 13 lineages. High-level AZM(r) (MICs ≥ 256 μg/ml) was found in 5 phylogenetically diverse isolates, all of which possessed the A2059G mutation (Escherichia coli numbering) in all four 23S rRNA alleles. One isolate with high-level AZM(r) collected in 2009 concurrently had decreased susceptibility to ceftriaxone (MIC = 0.125 μg/ml). An increase in the number of 23S rRNA alleles with the C2611T mutations (E. coli numbering) conferred low to moderate levels of AZM(r) (MICs = 2 to 4 and 8 to 32 μg/ml, respectively). Low-level AZM(r) was also associated with mtrR promoter mutations, including the -35A deletion and the presence of Neisseria meningitidis-like sequences. Geographic and temporal phylogenetic clustering indicates that emergent AZM(r) strains arise independently and can then rapidly expand clonally in a region through local sexual networks.</t>
  </si>
  <si>
    <t xml:space="preserve">phylogenomic analysis of multi-resistant strains
</t>
  </si>
  <si>
    <t>Diffusion of antibiotics through the PilQ secretin in Neisseria gonorrhoeae occurs through the immature, sodium dodecyl sulfate-labile form</t>
  </si>
  <si>
    <t>Nandi S, Swanson S, Tomberg J, Nicholas RA.</t>
  </si>
  <si>
    <t>J Bacteriol. 2015 Apr;197(8):1308-21. doi: 10.1128/JB.02628-14. Epub 2015 Jan 20.</t>
  </si>
  <si>
    <t>Nandi S</t>
  </si>
  <si>
    <t>PMC4372736</t>
  </si>
  <si>
    <t>10.1128/JB.02628-14</t>
  </si>
  <si>
    <t>The effect on Neisseria gonorrhoeae screening rates in an integrated clinic following the introduction of dual nucleic acid amplification tests</t>
  </si>
  <si>
    <t>Pease E, Desmond N, Ashby J.</t>
  </si>
  <si>
    <t>Int J STD AIDS. 2013 Mar;24(3):251. doi: 10.1177/0956462412472463.</t>
  </si>
  <si>
    <t>Pease E</t>
  </si>
  <si>
    <t>10.1177/0956462412472463</t>
  </si>
  <si>
    <t>The impact of antimicrobials on gonococcal evolution</t>
  </si>
  <si>
    <t>Sánchez-Busó L, Golparian D, Corander J, Grad YH, Ohnishi M, Flemming R, Parkhill J, Bentley SD, Unemo M, Harris SR.</t>
  </si>
  <si>
    <t>Nat Microbiol. 2019 Nov;4(11):1941-1950. doi: 10.1038/s41564-019-0501-y. Epub 2019 Jul 29.</t>
  </si>
  <si>
    <t>Sánchez-Busó L</t>
  </si>
  <si>
    <t>PMC6817357</t>
  </si>
  <si>
    <t>EMS83238</t>
  </si>
  <si>
    <t>10.1038/s41564-019-0501-y</t>
  </si>
  <si>
    <t>Multitarget PCR Assay for Direct Detection of Penicillinase-Producing Neisseria gonorrhoeae for Enhanced Surveillance of Gonococcal Antimicrobial Resistance</t>
  </si>
  <si>
    <t>Buckley C, Trembizki E, Baird RW, Chen M, Donovan B, Freeman K, Goire N, Guy R, Lahra MM, Regan D, Whiley DM.</t>
  </si>
  <si>
    <t>J Clin Microbiol. 2015 Aug;53(8):2706-8. doi: 10.1128/JCM.00540-15. Epub 2015 May 20.</t>
  </si>
  <si>
    <t>PMC4508450</t>
  </si>
  <si>
    <t>10.1128/JCM.00540-15</t>
  </si>
  <si>
    <t>A multitarget PCR was developed for the direct detection of penicillinase-producing Neisseria gonorrhoeae (PPNG). The assay was validated by testing 342 PPNG isolates and 415 clinical samples. The method is suitable for routine detection of PPNG strains. Its multitarget approach reduces the potential for false-negative results caused by sequence variations.</t>
  </si>
  <si>
    <t>detection of penicillinase-producing Neisseria gonorrhoeae (PPNG)</t>
  </si>
  <si>
    <t>Characterization of a spermine/spermidine transport system reveals a novel DNA sequence duplication in Neisseria gonorrhoeae</t>
  </si>
  <si>
    <t>Goytia M, Hawel L 3rd, Dhulipala VL, Joseph SJ, Read TD, Shafer WM.</t>
  </si>
  <si>
    <t>FEMS Microbiol Lett. 2015 Aug;362(16):fnv125. doi: 10.1093/femsle/fnv125. Epub 2015 Jul 30.</t>
  </si>
  <si>
    <t>PMC4565982</t>
  </si>
  <si>
    <t>10.1093/femsle/fnv125</t>
  </si>
  <si>
    <t>Novel Genes Related to Ceftriaxone Resistance Found among Ceftriaxone-Resistant Neisseria gonorrhoeae Strains Selected In Vitro</t>
  </si>
  <si>
    <t>Gong Z, Lai W, Liu M, Hua Z, Sun Y, Xu Q, Xia Y, Zhao Y, Xie X.</t>
  </si>
  <si>
    <t>Antimicrob Agents Chemother. 2016 Mar 25;60(4):2043-51. doi: 10.1128/AAC.00149-15. Print 2016 Apr.</t>
  </si>
  <si>
    <t>Gong Z</t>
  </si>
  <si>
    <t>PMC4808169</t>
  </si>
  <si>
    <t>10.1128/AAC.00149-15</t>
  </si>
  <si>
    <t>2016 Mar 25</t>
  </si>
  <si>
    <t xml:space="preserve">The emergence of ceftriaxone-resistantNeisseria gonorrhoeaeis currently a global public health concern. However, the mechanism of ceftriaxone resistance is not yet fully understood. To investigate the potential genes related to ceftriaxone resistance inNeisseria gonorrhoeae, we subcultured six gonococcal strains with increasing concentrations of ceftriaxone and isolated the strains that became resistant. After analyzing several frequently reported genes involved in ceftriaxone resistance, we found only a single mutation inpenA(A501V). However, differential analysis of the genomes and transcriptomes between pre- and postselection strains revealed many other mutated genes as well as up- and downregulated genes. Transformation of the mutatedpenAgene into nonresistant strains increased the MIC between 2.0- and 5.3-fold, and transformation of mutatedftsXincreased the MIC between 3.3- and 13.3-fold. Genes encoding the ABC transporters FarB, Tfq, Hfq, and ExbB were overexpressed, whilepilM,pilN, andpilQwere downregulated. Furthermore, the resistant strain developed cross-resistance to penicillin and cefuroxime, had an increased biochemical metabolic rate, and presented fitness defects such as prolonged growth time and downregulated PilMNQ. In conclusion, antimicrobial pressure could result in the emergence of ceftriaxone resistance, and the evolution of resistance ofNeisseria gonorrhoeaeto ceftriaxone is a complicated process at both the pretranscriptional and posttranscriptional levels, involving several resistance mechanisms of increased efflux and decreased entry.
</t>
  </si>
  <si>
    <t>antimicrobial pressure could result in the emergence of ceftriaxone resistance</t>
  </si>
  <si>
    <t>Keeping track of antimicrobial resistance for Neisseria gonorrhoeae in Auckland, New Zealand: past, present and future considerations</t>
  </si>
  <si>
    <t>McAuliffe G, Smith M, Brokenshire M, Forster R, Reid M, Roberts S.</t>
  </si>
  <si>
    <t>N Z Med J. 2018 Jun 22;131(1477):71-77.</t>
  </si>
  <si>
    <t>McAuliffe G</t>
  </si>
  <si>
    <t>N Z Med J</t>
  </si>
  <si>
    <t>2018 Jun 22</t>
  </si>
  <si>
    <t>High-level azithromycin-resistant Neisseria gonorrhoeae clinical isolate in France, March 2014</t>
  </si>
  <si>
    <t>Bercot B, Belkacem A, Goubard A, Mougari F, Sednaoui P, La Ruche G, Cambau E.</t>
  </si>
  <si>
    <t>Euro Surveill. 2014 Nov 6;19(44):20951. doi: 10.2807/1560-7917.es2014.19.44.20951.</t>
  </si>
  <si>
    <t>Bercot B</t>
  </si>
  <si>
    <t>10.2807/1560-7917.es2014.19.44.20951</t>
  </si>
  <si>
    <t>2014 Nov 6</t>
  </si>
  <si>
    <t>We report the first case in France of a high-level azithromycin-resistant Neisseria gonorrhoeae (minimum inhibitory concentration (MIC) = 96 mg/L) assigned to MLST7363 (NG-MAST ST6360), also resistant to ciprofloxacin and tetracycline but susceptible to ceftriaxone. The patient was a 51 year-old heterosexual man who returned following 1g azithromycin monotherapy. Mechanisms of azithromycin resistance were a C2599T mutation in the four copies of the rrl gene and a novel mutation in the promoter of the mtrR gene.</t>
  </si>
  <si>
    <t xml:space="preserve">case in France of a high-level azithromycin-resistant Neisseria gonorrhoeae </t>
  </si>
  <si>
    <t>Amidase Activity of AmiC Controls Cell Separation and Stem Peptide Release and Is Enhanced by NlpD in Neisseria gonorrhoeae</t>
  </si>
  <si>
    <t>Lenz JD, Stohl EA, Robertson RM, Hackett KT, Fisher K, Xiong K, Lee M, Hesek D, Mobashery S, Seifert HS, Davies C, Dillard JP.</t>
  </si>
  <si>
    <t>J Biol Chem. 2016 May 13;291(20):10916-33. doi: 10.1074/jbc.M116.715573. Epub 2016 Mar 16.</t>
  </si>
  <si>
    <t>PMC4865936</t>
  </si>
  <si>
    <t>10.1074/jbc.M116.715573</t>
  </si>
  <si>
    <t>2016 May 13</t>
  </si>
  <si>
    <t>Conjunctivitis caused by Neisseria gonorrhoeae isolates with reduced cephalosporin susceptibility and multidrug resistance</t>
  </si>
  <si>
    <t>Suzuki T, Kitagawa Y, Maruyama Y, Yamaguchi S, Sakane Y, Miyamoto H, Ohashi Y.</t>
  </si>
  <si>
    <t>J Clin Microbiol. 2013 Dec;51(12):4246-8. doi: 10.1128/JCM.01946-13. Epub 2013 Sep 11.</t>
  </si>
  <si>
    <t>Suzuki T</t>
  </si>
  <si>
    <t>PMC3838034</t>
  </si>
  <si>
    <t>10.1128/JCM.01946-13</t>
  </si>
  <si>
    <t>We report two cases of conjunctivitis caused by Neisseria gonorrhoeae with reduced cephalosporin susceptibility. Patients showed no response to cefmenoxime eye drops and intravenous ceftriaxone administration. The patients' condition improved after the addition of oral minocycline. The isolates contained the mosaic penA for reduction of β-lactam susceptibility.</t>
  </si>
  <si>
    <t>isolates contained the mosaic penA for reduction of β-lactam susceptibility</t>
  </si>
  <si>
    <t>cis- and trans-Acting Factors Influence Expression of the norM-Encoded Efflux Pump of Neisseria gonorrhoeae and Levels of Gonococcal Susceptibility to Substrate Antimicrobials</t>
  </si>
  <si>
    <t>Rouquette-Loughlin CE, Dhulipala V, Reimche JL, Raterman E, Begum AA, Jerse AE, Shafer WM.</t>
  </si>
  <si>
    <t>Antimicrob Agents Chemother. 2018 Jul 27;62(8):e00821-18. doi: 10.1128/AAC.00821-18. Print 2018 Aug.</t>
  </si>
  <si>
    <t>PMC6105776</t>
  </si>
  <si>
    <t>10.1128/AAC.00821-18</t>
  </si>
  <si>
    <t>2018 Jul 27</t>
  </si>
  <si>
    <t>Retrospective analysis of antimicrobial susceptibility trends (2000-2009) in Neisseria gonorrhoeae isolates from countries in Latin America and the Caribbean shows evolving resistance to ciprofloxacin, azithromycin and decreased susceptibility to ceftriaxone</t>
  </si>
  <si>
    <t>Starnino S; GASP-LAC Working Group; Galarza P, Carvallo ME, Benzaken AS, Ballesteros AM, Cruz OM, Hernandez AL, Carbajal JL, Borthagaray G, Payares D, Dillon JA.</t>
  </si>
  <si>
    <t>Sex Transm Dis. 2012 Oct;39(10):813-21. doi: 10.1097/OLQ.0b013e3182631c9f.</t>
  </si>
  <si>
    <t>Starnino S</t>
  </si>
  <si>
    <t>10.1097/OLQ.0b013e3182631c9f</t>
  </si>
  <si>
    <t>Background: The emergence of resistance and treatment failures to third generation cephalosporins prompted the revitalization of the global Gonococcal Antimicrobial Surveillance Program (GASP) to ensure that information regarding trends of the antimicrobial susceptibility of Neisseria gonorrhoeae isolates is up-to-date. Accordingly, former and potential GASP participants in Latin America and the Caribbean were contacted to reinitiate the GASP network in the region and to undertake a retrospective analysis of the antimicrobial susceptibility of N. gonorrhoeae isolates between 2000 and 2009.
Methods: Eleven countries participated in this retrospective analysis reporting on the susceptibility of N. gonorrhoeae isolates to up to 6 antibiotics as well as national treatment guidelines over the period. Antimicrobial susceptibility determination was carried out using combination of agar dilution and disk diffusion (Clinical Laboratory and Standards Institute) or Etest. Antimicrobial susceptibility data from each country were aggregated and analyzed for antimicrobial resistance trends in the region.
Results: More than 11,400 N. gonorrhoeae isolates were tested for antimicrobial susceptibility: 6 countries tested N. gonorrhoeae over the entire period and 5 countries tested sporadically. Decreased susceptibility to ceftriaxone was reported from 1 country (7 isolates, MICs &gt;0.25 μg/ml) in 2007. No resistance to spectinomycin was reported. From 2000 to 2009, aggregated ciprofloxacin resistance increased from 2% (19/784) to 31% (311/1015) in 9 countries and azithromycin resistance increased from 6% (39/646) to 23% (225/962) in 4/6 reporting countries. Overall, resistance to penicillin and tetracycline decreased from 35% (441/1241) to 26% (258/975) and from 60% (476/792) to 35% (323/931), respectively.In 2009, resistance to gentamicin (3%, 4/122), chloramphenicol (5%, 6/120), and ofloxacin (2%, 6/120) was reported from 1 country.
Conclusions: The report of ceftriaxone-resistant isolates coupled with the emergence and spread of resistance to ciprofloxacin and azithromycin in Latin America and the Caribbean in the 2000s indicates the importance of active surveillance of N. gonorrhoeae antimicrobial susceptibility to determine antimicrobial resistance emerging trends so as to promptly inform and guide the development of effective treatment options for gonococcal infections.</t>
  </si>
  <si>
    <t>spread of resistance to ciprofloxacin and azithromycin in Latin America and the Caribbean in the 2000s</t>
  </si>
  <si>
    <t>Assessment of Etest as an alternative to agar dilution for antimicrobial susceptibility testing of Neisseria gonorrhoeae</t>
  </si>
  <si>
    <t>Liu H, Taylor TH Jr, Pettus K, Trees D.</t>
  </si>
  <si>
    <t>J Clin Microbiol. 2014 May;52(5):1435-40. doi: 10.1128/JCM.02131-13. Epub 2014 Feb 19.</t>
  </si>
  <si>
    <t>Liu H</t>
  </si>
  <si>
    <t>PMC3993651</t>
  </si>
  <si>
    <t>10.1128/JCM.02131-13</t>
  </si>
  <si>
    <t>Characterization of the novel DNA gyrase inhibitor AZD0914: low resistance potential and lack of cross-resistance in Neisseria gonorrhoeae</t>
  </si>
  <si>
    <t>Alm RA, Lahiri SD, Kutschke A, Otterson LG, McLaughlin RE, Whiteaker JD, Lewis LA, Su X, Huband MD, Gardner H, Mueller JP.</t>
  </si>
  <si>
    <t>Antimicrob Agents Chemother. 2015 Mar;59(3):1478-86. doi: 10.1128/AAC.04456-14. Epub 2014 Dec 22.</t>
  </si>
  <si>
    <t>Alm RA</t>
  </si>
  <si>
    <t>PMC4325766</t>
  </si>
  <si>
    <t>10.1128/AAC.04456-14</t>
  </si>
  <si>
    <t>The unmet medical need for novel intervention strategies to treat Neisseria gonorrhoeae infections is significant and increasing, as rapidly emerging resistance in this pathogen is threatening to eliminate the currently available treatment options. AZD0914 is a novel bacterial gyrase inhibitor that possesses potent in vitro activities against isolates with high-level resistance to ciprofloxacin and extended-spectrum cephalosporins, and it is currently in clinical development for the treatment of N. gonorrhoeae infections. The propensity to develop resistance against AZD0914 was examined in N. gonorrhoeae and found to be extremely low, a finding supported by similar studies with Staphylococcus aureus. The genetic characterization of both first-step and second-step mutants that exhibited decreased susceptibilities to AZD0914 identified substitutions in the conserved GyrB TOPRIM domain, confirming DNA gyrase as the primary target of AZD0914 and providing differentiation from fluoroquinolones. The analysis of available bacterial gyrase and topoisomerase IV structures, including those bound to fluoroquinolone and nonfluoroquinolone inhibitors, has allowed the rationalization of the lack of cross-resistance that AZD0914 shares with fluoroquinolones. Microbiological susceptibility data also indicate that the topoisomerase inhibition mechanisms are subtly different between N. gonorrhoeae and other bacterial species. Taken together, these data support the progression of AZD0914 as a novel treatment option for the oral treatment of N. gonorrhoeae infections.</t>
  </si>
  <si>
    <t>AZD0914 is a novel bacterial gyrase inhibitor possesses potent in vitro activities against high-level resistance to ciprofloxacin and extended-spectrum cephalosporins</t>
  </si>
  <si>
    <t>Characterisation of blaTEM genes and types of β-lactamase plasmids in Neisseria gonorrhoeae - the prevalent and conserved blaTEM-135 has not recently evolved and existed in the Toronto plasmid from the origin</t>
  </si>
  <si>
    <t>Muhammad I, Golparian D, Dillon JA, Johansson A, Ohnishi M, Sethi S, Chen SC, Nakayama S, Sundqvist M, Bala M, Unemo M.</t>
  </si>
  <si>
    <t>BMC Infect Dis. 2014 Aug 22;14:454. doi: 10.1186/1471-2334-14-454.</t>
  </si>
  <si>
    <t>Muhammad I</t>
  </si>
  <si>
    <t>PMC4152594</t>
  </si>
  <si>
    <t>10.1186/1471-2334-14-454</t>
  </si>
  <si>
    <t>2014 Aug 22</t>
  </si>
  <si>
    <t>Use of the UriSwab collection device for testing of Chlamydia trachomatis and Neisseria gonorrhoeae: implications for a postal testing service</t>
  </si>
  <si>
    <t>McNicol J, Debattista J.</t>
  </si>
  <si>
    <t>Int J STD AIDS. 2013 Jun;24(6):477-80. doi: 10.1177/0956462412472834. Epub 2013 Jul 19.</t>
  </si>
  <si>
    <t>McNicol J</t>
  </si>
  <si>
    <t>10.1177/0956462412472834</t>
  </si>
  <si>
    <t>Small transcriptome analysis indicates that the enzyme RppH influences both the quality and quantity of sRNAs in Neisseria gonorrhoeae</t>
  </si>
  <si>
    <t>Wachter J, Hill SA.</t>
  </si>
  <si>
    <t>FEMS Microbiol Lett. 2015 Feb;362(4):1-7. doi: 10.1093/femsle/fnu059. Epub 2014 Dec 20.</t>
  </si>
  <si>
    <t>Wachter J</t>
  </si>
  <si>
    <t>PMC4809996</t>
  </si>
  <si>
    <t>10.1093/femsle/fnu059</t>
  </si>
  <si>
    <t>WGS analysis and molecular resistance mechanisms of azithromycin-resistant (MIC &gt;2 mg/L) Neisseria gonorrhoeae isolates in Europe from 2009 to 2014</t>
  </si>
  <si>
    <t>Jacobsson S, Golparian D, Cole M, Spiteri G, Martin I, Bergheim T, Borrego MJ, Crowley B, Crucitti T, Van Dam AP, Hoffmann S, Jeverica S, Kohl P, Mlynarczyk-Bonikowska B, Pakarna G, Stary A, Stefanelli P, Pavlik P, Tzelepi E, Abad R, Harris SR, Unemo M.</t>
  </si>
  <si>
    <t>J Antimicrob Chemother. 2016 Nov;71(11):3109-3116. doi: 10.1093/jac/dkw279. Epub 2016 Jul 17.</t>
  </si>
  <si>
    <t>10.1093/jac/dkw279</t>
  </si>
  <si>
    <t>Evaluation of the New BD Max GC Real-Time PCR Assay, Analytically and Clinically as a Supplementary Test for the BD ProbeTec GC Qx Amplified DNA Assay, for Molecular Detection of Neisseria gonorrhoeae</t>
  </si>
  <si>
    <t>Golparian D, Boräng S, Sundqvist M, Unemo M.</t>
  </si>
  <si>
    <t>J Clin Microbiol. 2015 Dec;53(12):3935-7. doi: 10.1128/JCM.01962-15. Epub 2015 Oct 14.</t>
  </si>
  <si>
    <t>PMC4652084</t>
  </si>
  <si>
    <t>10.1128/JCM.01962-15</t>
  </si>
  <si>
    <t>Determination of in vitro synergy for dual antimicrobial therapy against resistant Neisseria gonorrhoeae using Etest and agar dilution</t>
  </si>
  <si>
    <t>Wind CM, de Vries HJ, van Dam AP.</t>
  </si>
  <si>
    <t>Int J Antimicrob Agents. 2015 Mar;45(3):305-8. doi: 10.1016/j.ijantimicag.2014.10.020. Epub 2014 Dec 2.</t>
  </si>
  <si>
    <t>10.1016/j.ijantimicag.2014.10.020</t>
  </si>
  <si>
    <t>In response to antimicrobial resistance of Neisseria gonorrhoeae to last-resort extended-spectrum cephalosporins, combination therapy of azithromycin+ceftriaxone is now recommended. Dual therapy can be effective to treat monoresistant strains as well as multidrug-resistant strains, preferably employing the effect of in vitro synergy. As reports on in vitro synergy of azithromycin+ceftriaxone in N. gonorrhoeae are conflicting, in this study an evaluation of this combination was performed using a cross-wise Etest method and agar dilution. Synergy was defined as a fractional inhibitory concentration index (FICI) of ≤0.5. To identify other dual treatment options for gonorrhoea, in vitro synergy was evaluated for 65 dual antimicrobial combinations using Etest. Azithromycin, cefixime, ceftriaxone, colistin, ertapenem, fosfomycin, gentamicin, minocycline, moxifloxacin, rifampicin, spectinomycin and tigecycline were screened for synergy in all possible combinations. No synergy or antagonism was found for any of the 65 combinations. The geometric mean FICI ranged from 0.82 to 2.00. The mean FICI of azithromycin+ceftriaxone was 1.18 (Etest) and 0.55 (agar dilution). The difference between both methods did not result in a difference in interpretation of synergy. Ceftriaxone-resistant strain F89 was tested in all combinations and no synergy was found for any of them. Most importantly, the ceftriaxone minimum inhibitory concentration of F89 was not decreased below the breakpoint with any concentration of azithromycin.</t>
  </si>
  <si>
    <t>combination therapy of azithromycin+ceftriaxone preferably employing the effect of in vitro synergy</t>
  </si>
  <si>
    <t>In Vitro Activity of the Novel Pleuromutilin Lefamulin (BC-3781) and Effect of Efflux Pump Inactivation on Multidrug-Resistant and Extensively Drug-Resistant Neisseria gonorrhoeae</t>
  </si>
  <si>
    <t>Jacobsson S, Paukner S, Golparian D, Jensen JS, Unemo M.</t>
  </si>
  <si>
    <t>Antimicrob Agents Chemother. 2017 Oct 24;61(11):e01497-17. doi: 10.1128/AAC.01497-17. Print 2017 Nov.</t>
  </si>
  <si>
    <t>PMC5655042</t>
  </si>
  <si>
    <t>10.1128/AAC.01497-17</t>
  </si>
  <si>
    <t>We evaluated the activity of the novel semisynthetic pleuromutilin lefamulin, inhibiting protein synthesis and growth, and the effect of efflux pump inactivation on clinical gonococcal isolates and reference strains (n = 251), including numerous multidrug-resistant and extensively drug-resistant isolates. Lefamulin showed potent activity against all gonococcal isolates, and no significant cross-resistance to other antimicrobials was identified. Further studies of lefamulin are warranted, including in vitro selection and mechanisms of resistance, pharmacokinetics/pharmacodynamics, optimal dosing, and performance in randomized controlled trials.
Keywords: MtrCDE efflux pump; antimicrobial resistance; gonorrhea; pleuromutilin; treatment.</t>
  </si>
  <si>
    <t>novel semisynthetic pleuromutilin lefamulin inhibiting protein synthesis and growth, and the effect of efflux pump inactivation</t>
  </si>
  <si>
    <t>Detailed characterization of the first high-level azithromycin-resistant Neisseria gonorrhoeae cases in Ireland</t>
  </si>
  <si>
    <t>Lynagh Y, Mac Aogáin M, Walsh A, Rogers TR, Unemo M, Crowley B.</t>
  </si>
  <si>
    <t>J Antimicrob Chemother. 2015 Aug;70(8):2411-3. doi: 10.1093/jac/dkv106. Epub 2015 Apr 22.</t>
  </si>
  <si>
    <t>Lynagh Y</t>
  </si>
  <si>
    <t>10.1093/jac/dkv106</t>
  </si>
  <si>
    <t>Notes from the Field: First Case in the United States of Neisseria gonorrhoeae Harboring Emerging Mosaic penA60 Allele, Conferring Reduced Susceptibility to Cefixime and Ceftriaxone</t>
  </si>
  <si>
    <t>Picker MA, Knoblock RJ, Hansen H, Bautista I, Griego R, Barber L, Bendik W, Lam K, Adelman E, Qiu-Shultz Z, Raphael BH, Pham CD, Kersh EN, Weinstock H, St Cyr SB.</t>
  </si>
  <si>
    <t>MMWR Morb Mortal Wkly Rep. 2020 Dec 11;69(49):1876-1877. doi: 10.15585/mmwr.mm6949a5.</t>
  </si>
  <si>
    <t>Picker MA</t>
  </si>
  <si>
    <t>MMWR Morb Mortal Wkly Rep</t>
  </si>
  <si>
    <t>PMC7737691</t>
  </si>
  <si>
    <t>10.15585/mmwr.mm6949a5</t>
  </si>
  <si>
    <t>2020 Dec 11</t>
  </si>
  <si>
    <t>Lytic transglycosylases LtgA and LtgD perform distinct roles in remodeling, recycling and releasing peptidoglycan in Neisseria gonorrhoeae</t>
  </si>
  <si>
    <t>Schaub RE, Chan YA, Lee M, Hesek D, Mobashery S, Dillard JP.</t>
  </si>
  <si>
    <t>Mol Microbiol. 2016 Dec;102(5):865-881. doi: 10.1111/mmi.13496. Epub 2016 Sep 26.</t>
  </si>
  <si>
    <t>PMC5463997</t>
  </si>
  <si>
    <t>NIHMS830022</t>
  </si>
  <si>
    <t>10.1111/mmi.13496</t>
  </si>
  <si>
    <t>Loop structures in the 5' untranslated region and antisense RNA mediate pilE gene expression in Neisseria gonorrhoeae</t>
  </si>
  <si>
    <t>Masters TL, Wachter J, Hill SA.</t>
  </si>
  <si>
    <t>Microbiology (Reading). 2016 Nov;162(11):2005-2016. doi: 10.1099/mic.0.000369. Epub 2016 Sep 1.</t>
  </si>
  <si>
    <t>PMC5903267</t>
  </si>
  <si>
    <t>10.1099/mic.0.000369</t>
  </si>
  <si>
    <t>A critical role for the cccA gene product, cytochrome c2, in diverting electrons from aerobic respiration to denitrification in Neisseria gonorrhoeae</t>
  </si>
  <si>
    <t>Hopper AC, Li Y, Cole JA.</t>
  </si>
  <si>
    <t>J Bacteriol. 2013 Jun;195(11):2518-29. doi: 10.1128/JB.02300-12. Epub 2013 Mar 29.</t>
  </si>
  <si>
    <t>Hopper AC</t>
  </si>
  <si>
    <t>PMC3676072</t>
  </si>
  <si>
    <t>10.1128/JB.02300-12</t>
  </si>
  <si>
    <t>Delay in diagnosis resulting in corneal perforation: nucleic acid amplification tests for a rapid identification of ocular Neisseria gonorrhoeae infection</t>
  </si>
  <si>
    <t>Sevilla N, Martin S, Serra-Pladevall J, Kirkegaard E, Bisbe L, Puig JJ.</t>
  </si>
  <si>
    <t>Sex Transm Infect. 2020 Dec;96(8):562. doi: 10.1136/sextrans-2020-054549. Epub 2020 Jul 23.</t>
  </si>
  <si>
    <t>Sevilla N</t>
  </si>
  <si>
    <t>10.1136/sextrans-2020-054549</t>
  </si>
  <si>
    <t>Alanine 501 Mutations in Penicillin-Binding Protein 2 from Neisseria gonorrhoeae: Structure, Mechanism, and Effects on Cephalosporin Resistance and Biological Fitness</t>
  </si>
  <si>
    <t>Tomberg J, Fedarovich A, Vincent LR, Jerse AE, Unemo M, Davies C, Nicholas RA.</t>
  </si>
  <si>
    <t>Biochemistry. 2017 Feb 28;56(8):1140-1150. doi: 10.1021/acs.biochem.6b01030. Epub 2017 Feb 16.</t>
  </si>
  <si>
    <t>Tomberg J</t>
  </si>
  <si>
    <t>Biochemistry</t>
  </si>
  <si>
    <t>PMC5502787</t>
  </si>
  <si>
    <t>NIHMS863632</t>
  </si>
  <si>
    <t>10.1021/acs.biochem.6b01030</t>
  </si>
  <si>
    <t>caracterización</t>
  </si>
  <si>
    <t>2017 Feb 28</t>
  </si>
  <si>
    <t>Analytical evaluation of GeneXpert CT/NG, the first genetic point-of-care assay for simultaneous detection of Neisseria gonorrhoeae and Chlamydia trachomatis</t>
  </si>
  <si>
    <t>Tabrizi SN, Unemo M, Golparian D, Twin J, Limnios AE, Lahra M, Guy R; TTANGO Investigators.</t>
  </si>
  <si>
    <t>J Clin Microbiol. 2013 Jun;51(6):1945-7. doi: 10.1128/JCM.00806-13. Epub 2013 Apr 3.</t>
  </si>
  <si>
    <t>Tabrizi SN</t>
  </si>
  <si>
    <t>PMC3716077</t>
  </si>
  <si>
    <t>10.1128/JCM.00806-13</t>
  </si>
  <si>
    <t>In vitro activity of the new fluoroketolide solithromycin (CEM-101) against a large collection of clinical Neisseria gonorrhoeae isolates and international reference strains, including those with high-level antimicrobial resistance: potential treatment option for gonorrhea?</t>
  </si>
  <si>
    <t>Golparian D, Fernandes P, Ohnishi M, Jensen JS, Unemo M.</t>
  </si>
  <si>
    <t>Antimicrob Agents Chemother. 2012 May;56(5):2739-42. doi: 10.1128/AAC.00036-12. Epub 2012 Feb 21.</t>
  </si>
  <si>
    <t>PMC3346660</t>
  </si>
  <si>
    <t>10.1128/AAC.00036-12</t>
  </si>
  <si>
    <t>2012 May</t>
  </si>
  <si>
    <t>Gonorrhea may become untreatable, and new treatment options are essential. We investigated the in vitro activity of the first fluoroketolide, solithromycin. Clinical Neisseria gonorrhoeae isolates and reference strains (n = 246), including the two extensively drug-resistant strains H041 and F89 and additional isolates with clinical cephalosporin resistance and multidrug resistance, were examined. The activity of solithromycin was mainly superior to that of other antimicrobials (n = 10) currently or previously recommended for gonorrhea treatment. Solithromycin might be an effective treatment option for gonorrhea.</t>
  </si>
  <si>
    <t>in vitro activity of the first fluoroketolide, solithromycin</t>
  </si>
  <si>
    <t>Gonorrhoea treatment failure caused by a Neisseria gonorrhoeae strain with combined ceftriaxone and high-level azithromycin resistance, England, February 2018</t>
  </si>
  <si>
    <t>Eyre DW, Sanderson ND, Lord E, Regisford-Reimmer N, Chau K, Barker L, Morgan M, Newnham R, Golparian D, Unemo M, Crook DW, Peto TE, Hughes G, Cole MJ, Fifer H, Edwards A, Andersson MI.</t>
  </si>
  <si>
    <t>Euro Surveill. 2018 Jul;23(27):1800323. doi: 10.2807/1560-7917.ES.2018.23.27.1800323.</t>
  </si>
  <si>
    <t>Eyre DW</t>
  </si>
  <si>
    <t>PMC6152157</t>
  </si>
  <si>
    <t>10.2807/1560-7917.ES.2018.23.27.1800323</t>
  </si>
  <si>
    <t>We describe a gonorrhoea case with combined high-level azithromycin resistance and ceftriaxone resistance. In February 2018, a heterosexual male was diagnosed with gonorrhoea in the United Kingdom following sexual intercourse with a locally resident female in Thailand and failed treatment with ceftriaxone plus doxycycline and subsequently spectinomycin. Resistance arose from two mechanisms combining for the first time in a genetic background similar to a commonly circulating strain. Urgent action is essential to prevent further spread.</t>
  </si>
  <si>
    <t>Creo que está mal catalogado, es más un caso de resistencias</t>
  </si>
  <si>
    <t>In vitro activities of the novel bicyclolides modithromycin (EDP-420, EP-013420, S-013420) and EDP-322 against MDR clinical Neisseria gonorrhoeae isolates and international reference strains</t>
  </si>
  <si>
    <t>Jacobsson S, Golparian D, Phan LT, Ohnishi M, Fredlund H, Or YS, Unemo M.</t>
  </si>
  <si>
    <t>J Antimicrob Chemother. 2015 Jan;70(1):173-7. doi: 10.1093/jac/dku344. Epub 2014 Sep 1.</t>
  </si>
  <si>
    <t>10.1093/jac/dku344</t>
  </si>
  <si>
    <t>Objectives: New antimicrobials are essential to prevent gonorrhoea becoming an untreatable infection. Herein, the in vitro activities of the novel bicyclolides modithromycin (EDP-420, EP-013420, S-013420) and EDP-322 against Neisseria gonorrhoeae strains were investigated and compared with antimicrobials currently or previously recommended for treatment of gonorrhoea.
Methods: MICs (mg/L) were determined using an agar dilution method (modithromycin and EDP-322) or Etest (seven antimicrobials) for a large geographically, temporally and genetically diverse collection of clinical N. gonorrhoeae isolates (n = 225) and international reference strains (n = 29), including diverse MDR and XDR isolates.
Results: The MIC range, modal MIC, MIC50 and MIC90 of modithromycin and EDP-322 were 0.004-256, 0.25, 0.25 and 1 mg/L and 0.008-16, 0.5, 0.5 and 1 mg/L, respectively. The activities of modithromycin and EDP-322 were mainly superior to those of azithromycin and additional antimicrobials investigated. In general, there was no cross-resistance with other antimicrobials.
Conclusions: Modithromycin and EDP-322 exhibited high levels of in vitro activities against N. gonorrhoeae, including isolates resistant to azithromycin, cefixime, ceftriaxone, spectinomycin, ampicillin, tetracycline and ciprofloxacin. However, some cross-resistance with high-level azithromycin resistance (MIC = 4096 mg/L) was observed. Modithromycin and EDP-322 could be effective options for treatment of gonorrhoea, particularly for cases resistant to extended-spectrum cephalosporins and as a part of an antimicrobial combination therapy regimen. Nevertheless, it is important to detail the in vitro selection, in vivo emergence and mechanisms of resistance, pharmacokinetics/pharmacodynamics in humans and optimal dosing, and perform appropriate randomized controlled clinical trials.
Keywords: N. gonorrhoeae; antimicrobial resistance; gonorrhoea; treatment.</t>
  </si>
  <si>
    <t>novel bicyclolides modithromycin (EDP-420, EP-013420, S-013420) and EDP-322 against Neisseria gonorrhoeae strains</t>
  </si>
  <si>
    <t>Russian gonococcal antimicrobial susceptibility programme (RU-GASP)--resistance in Neisseria gonorrhoeae during 2009-2012 and NG-MAST genotypes in 2011 and 2012</t>
  </si>
  <si>
    <t>Kubanova A, Kubanov A, Frigo N, Solomka V, Semina V, Vorobyev D, Khairullin R, Unemo M.</t>
  </si>
  <si>
    <t>BMC Infect Dis. 2014 Jun 19;14:342. doi: 10.1186/1471-2334-14-342.</t>
  </si>
  <si>
    <t>Kubanova A</t>
  </si>
  <si>
    <t>PMC4075497</t>
  </si>
  <si>
    <t>10.1186/1471-2334-14-342</t>
  </si>
  <si>
    <t>2014 Jun 19</t>
  </si>
  <si>
    <t>Background: Antimicrobial resistance (AMR) in Neisseria gonorrhoeae is a major concern worldwide and gonococcal AMR surveillance globally is imperative for public health purposes. In Eastern Europe, gonococcal AMR surveillance is exceedingly rare. However, in 2004 the Russian gonococcal antimicrobial susceptibility programme (RU-GASP) was initiated. The aims of this study were to describe the prevalence and trends of gonococcal AMR from 2009 to 2012, and molecular epidemiological genotypes in 2011 and 2012 in Russia.
Methods: Gonococcal isolates from 12-46 surveillance sites distributed across Russia, obtained in 2009 (n = 1200), 2010 (n = 407), 2011 (n = 423), and 2012 (n = 106), were examined for antimicrobial susceptibility using agar dilution method. Gonococcal isolates from 2011 and 2012 were investigated with N. gonorrhoeae multi-antigen sequence typing (NG-MAST).
Results: During 2009-2012, the proportions of gonococcal isolates resistant to ciprofloxacin, penicillin G, azithromycin and spectinomycin ranged from 25.5% to 44.4%, 9.6% to 13.2%, 2.3% to 17.0% and 0.9% to 11.6%, respectively. Overall, the resistance level to penicillin G was stable, the resistance level to ciprofloxacin was decreasing, however, the level of resistance to azithromycin increased. All isolates were susceptible to ceftriaxone using the US CLSI breakpoints. However, using the European breakpoints 58 (2.7%) of the isolates were resistant to ceftriaxone. Interestingly, this proportion was decreasing, i.e. from 4.8% in 2009 to 0% in 2012.
Conclusions: In Russia, the diversified gonococcal population showed a high resistance to ciprofloxacin, penicillin G and azithromycin. In general, the MICs of ceftriaxone were relatively high, however, they were decreasing from 2009 to 2012. Ceftriaxone should be the first-line for empiric antimicrobial monotherapy of gonorrhoea in Russia. It is essential to further strengthen the surveillance of gonococcal AMR (ideally also gonorrhoea treatment failures) in Russia.</t>
  </si>
  <si>
    <t>prevalence and trends of gonococcal AMR from 2009 to 2012, and molecular epidemiological genotypes in 2011 and 2012 in Russia</t>
  </si>
  <si>
    <t>Evaluation of matrix-assisted laser desorption ionization-time of flight mass spectrometry (MALDI-TOF MS) for identification and clustering of Neisseria gonorrhoeae</t>
  </si>
  <si>
    <t>Carannante A, De Carolis E, Vacca P, Vella A, Vocale C, De Francesco MA, Cusini M, Del Re S, Dal Conte I, Cristaudo A, Ober P, Sanguinetti M, Stefanelli P.</t>
  </si>
  <si>
    <t>BMC Microbiol. 2015 Jul 24;15:142. doi: 10.1186/s12866-015-0480-y.</t>
  </si>
  <si>
    <t>PMC4514454</t>
  </si>
  <si>
    <t>10.1186/s12866-015-0480-y</t>
  </si>
  <si>
    <t>2015 Jul 24</t>
  </si>
  <si>
    <t>Emergence of multidrug-resistant, extensively drug-resistant and untreatable gonorrhea</t>
  </si>
  <si>
    <t>Unemo M, Nicholas RA.</t>
  </si>
  <si>
    <t>Future Microbiol. 2012 Dec;7(12):1401-22. doi: 10.2217/fmb.12.117.</t>
  </si>
  <si>
    <t>PMC3629839</t>
  </si>
  <si>
    <t>NIHMS436009</t>
  </si>
  <si>
    <t>10.2217/fmb.12.117</t>
  </si>
  <si>
    <t>Response to 'Comparative performance of culture using swabs transported in Amies medium and the Aptima Combo 2 nucleic acid amplification test in detection of Neisseria gonorrhoeae from genital and extra-genital sites: a retrospective study'</t>
  </si>
  <si>
    <t>Mahto M, Mallinson H.</t>
  </si>
  <si>
    <t>Sex Transm Infect. 2012 Apr;88(3):211. doi: 10.1136/sextrans-2011-050424. Epub 2011 Dec 22.</t>
  </si>
  <si>
    <t>Mahto M</t>
  </si>
  <si>
    <t>10.1136/sextrans-2011-050424</t>
  </si>
  <si>
    <t>High in vitro activity of the novel spiropyrimidinetrione AZD0914, a DNA gyrase inhibitor, against multidrug-resistant Neisseria gonorrhoeae isolates suggests a new effective option for oral treatment of gonorrhea</t>
  </si>
  <si>
    <t>Jacobsson S, Golparian D, Alm RA, Huband M, Mueller J, Jensen JS, Ohnishi M, Unemo M.</t>
  </si>
  <si>
    <t>Antimicrob Agents Chemother. 2014 Sep;58(9):5585-8. doi: 10.1128/AAC.03090-14. Epub 2014 Jun 30.</t>
  </si>
  <si>
    <t>PMC4135813</t>
  </si>
  <si>
    <t>10.1128/AAC.03090-14</t>
  </si>
  <si>
    <t>2014 Sep</t>
  </si>
  <si>
    <t>We evaluated the activity of the novel spiropyrimidinetrione AZD0914 (DNA gyrase inhibitor) against clinical gonococcal isolates and international reference strains (n=250), including strains with diverse multidrug resistance and extensive drug resistance. The AZD0914 MICs were substantially lower than those of most other currently or previously recommended antimicrobials. AZD0914 should be further evaluated, including in vitro selection, in vivo emergence and mechanisms of resistance, pharmacokinetics/pharmacodynamics in humans, optimal dosing, and performance, in appropriate randomized and controlled clinical trials.</t>
  </si>
  <si>
    <t>AZD0914 (DNA gyrase inhibitor) against clinical gonococcal isolates and international reference strains</t>
  </si>
  <si>
    <t>Longitudinal analysis of the evolution and dissemination of Neisseria gonorrhoeae strains (Saskatchewan, Canada, 2005 to 2008) reveals three major circulating strains and convergent evolution of ciprofloxacin and azithromycin resistance</t>
  </si>
  <si>
    <t>Vidovic S, Thakur SD, Horsman GB, Levett PN, Anvari V, Dillon JA.</t>
  </si>
  <si>
    <t>J Clin Microbiol. 2012 Dec;50(12):3823-30. doi: 10.1128/JCM.01402-12. Epub 2012 Sep 12.</t>
  </si>
  <si>
    <t>PMC3502962</t>
  </si>
  <si>
    <t>10.1128/JCM.01402-12</t>
  </si>
  <si>
    <t>A longitudinal study combining multilocus sequence typing with molecular evolutionary analysis determined the distribution, population structure, and evolution of antibiotic resistance in Neisseria gonorrhoeae isolates in Saskatchewan that were collected between 2005 and 2008. Of 195 gonococcal isolates examined, 29 sequence types (STs) were identified with 3 major circulating strains (ST-1 through ST-3) comprising 52% of all gonococcal isolates studied. The prevalences, persistence, distribution patterns, and clonalities of these isolates strongly suggest that gonorrhea endemicity within this broad geographic region was driven by these 3 circulating strains. ST-1 exhibited a significantly (P = 0.001) higher prevalence throughout the study than did the others, accounting for ∼25% of the tested isolates each year. The spatial distributions of the gonococcal strains indicated that ST-1 in 2007 entered a linear component of the sexual network, reaching the remote north and resulting in the further spread and maintenance of infection. Ciprofloxacin and azithromycin resistances were observed in distantly related gonococcal lineages, clearly indicating the convergent acquisition of these antibiotic-resistant phenotypes. In addition, all ciprofloxacin- and azithromycin-resistant lineages were found at the edges of the minimum spanning tree, far from the major lineages, suggesting that these antibiotic phenotypes were most likely introduced into the province. In contrast, resistance to penicillin was found mostly in the endemic gonococcal lineages, suggesting that penicillin resistance was probably acquired in Saskatchewan as a result of spontaneous mutations in already-established lineages. Tetracycline resistance was present in all STs except one, indicating its ubiquitous nature in the gonococcal population studied.</t>
  </si>
  <si>
    <t>distribution, population structure, and evolution of antibiotic resistance in Neisseria gonorrhoeae isolates in Saskatchewan</t>
  </si>
  <si>
    <t>Saturating mutagenesis of an essential gene: a majority of the Neisseria gonorrhoeae major outer membrane porin (PorB) is mutable</t>
  </si>
  <si>
    <t>Chen A, Seifert HS.</t>
  </si>
  <si>
    <t>J Bacteriol. 2014 Feb;196(3):540-7. doi: 10.1128/JB.01073-13. Epub 2013 Nov 15.</t>
  </si>
  <si>
    <t>Chen A</t>
  </si>
  <si>
    <t>PMC3911144</t>
  </si>
  <si>
    <t>10.1128/JB.01073-13</t>
  </si>
  <si>
    <t>nagZ Triggers Gonococcal Biofilm Disassembly</t>
  </si>
  <si>
    <t>Bhoopalan SV, Piekarowicz A, Lenz JD, Dillard JP, Stein DC.</t>
  </si>
  <si>
    <t>Sci Rep. 2016 Mar 1;6:22372. doi: 10.1038/srep22372.</t>
  </si>
  <si>
    <t>Bhoopalan SV</t>
  </si>
  <si>
    <t>PMC4772129</t>
  </si>
  <si>
    <t>10.1038/srep22372</t>
  </si>
  <si>
    <t>2016 Mar 1</t>
  </si>
  <si>
    <t>In vitro activity of ertapenem versus ceftriaxone against Neisseria gonorrhoeae isolates with highly diverse ceftriaxone MIC values and effects of ceftriaxone resistance determinants: ertapenem for treatment of gonorrhea?</t>
  </si>
  <si>
    <t>Unemo M, Golparian D, Limnios A, Whiley D, Ohnishi M, Lahra MM, Tapsall JW.</t>
  </si>
  <si>
    <t>Antimicrob Agents Chemother. 2012 Jul;56(7):3603-9. doi: 10.1128/AAC.00326-12. Epub 2012 Apr 30.</t>
  </si>
  <si>
    <t>PMC3393402</t>
  </si>
  <si>
    <t>10.1128/AAC.00326-12</t>
  </si>
  <si>
    <t>2012 Jul</t>
  </si>
  <si>
    <t>Clinical resistance to the currently recommended extended-spectrum cephalosporins (ESCs), the last remaining treatment options for gonorrhea, is being reported. Gonorrhea may become untreatable, and new treatment options are crucial. We investigated the in vitro activity of ertapenem, relative to ceftriaxone, against N. gonorrhoeae isolates and the effects of ESC resistance determinants on ertapenem. MICs were determined using agar dilution technique or Etest for international reference strains (n = 17) and clinical N. gonorrhoeae isolates (n = 257), which included the two extensively drug-resistant (XDR) strains H041 and F89 and additional isolates with high ESC MICs, clinical ESC resistance, and other types of clinical high-level and multidrug resistance (MDR). Genetic resistance determinants for ESCs (penA, mtrR, and penB) were sequenced. In general, the MICs of ertapenem (MIC(50) = 0.032 μg/ml; MIC(90) = 0.064 μg/ml) paralleled those of ceftriaxone (MIC(50) = 0.032 μg/ml; MIC(90) = 0.125 μg/ml). The ESC resistance determinants mainly increased the ertapenem MIC and ceftriaxone MIC at similar levels. However, the MIC ranges for ertapenem (0.002 to 0.125 μg/ml) and ceftriaxone (&lt;0.002 to 4 μg/ml) differed, and the four (1.5%) ceftriaxone-resistant isolates (MIC = 0.5 to 4 μg/ml) had ertapenem MICs of 0.016 to 0.064 μg/ml. Accordingly, ertapenem had in vitro advantages over ceftriaxone for isolates with ceftriaxone resistance. These in vitro results suggest that ertapenem might be an effective treatment option for gonorrhea, particularly for the currently identified ESC-resistant cases and possibly in a dual antimicrobial therapy regimen. However, further knowledge regarding the genetic determinants (and their evolution) conferring resistance to both antimicrobials, and clear correlates between genetic and phenotypic laboratory parameters and clinical treatment outcomes, is essential.</t>
  </si>
  <si>
    <t>in vitro activity of ertapenem, relative to ceftriaxone, against N. gonorrhoeae isolates and the effects of ESC resistance determinants on ertapenem.</t>
  </si>
  <si>
    <t>Is gonococcal disease preventable? The importance of understanding immunity and pathogenesis in vaccine development</t>
  </si>
  <si>
    <t>Edwards JL, Jennings MP, Apicella MA, Seib KL.</t>
  </si>
  <si>
    <t>Crit Rev Microbiol. 2016 Nov;42(6):928-41. doi: 10.3109/1040841X.2015.1105782. Epub 2016 Jan 23.</t>
  </si>
  <si>
    <t>Edwards JL</t>
  </si>
  <si>
    <t>Crit Rev Microbiol</t>
  </si>
  <si>
    <t>PMC4958600</t>
  </si>
  <si>
    <t>NIHMS787842</t>
  </si>
  <si>
    <t>10.3109/1040841X.2015.1105782</t>
  </si>
  <si>
    <t>Antimicrobial susceptibility and penicillin-binding protein 1 and 2 mutations in Neisseria gonorrhoeae isolated from male urethritis in Sapporo, Japan</t>
  </si>
  <si>
    <t>Takahashi S, Kurimura Y, Hashimoto J, Uehara T, Hiyama Y, Iwasawa A, Nishimura M, Sunaoshi K, Takeda K, Suzuki N, Tsukamoto T.</t>
  </si>
  <si>
    <t>J Infect Chemother. 2013 Feb;19(1):50-6. doi: 10.1007/s10156-012-0450-3. Epub 2012 Jul 14.</t>
  </si>
  <si>
    <t>Takahashi S</t>
  </si>
  <si>
    <t>10.1007/s10156-012-0450-3</t>
  </si>
  <si>
    <t>Prevalence of bla TEM-220 gene in Penicillinase-producing Neisseria gonorrhoeae strains carrying Toronto/Rio plasmid in Argentina, 2002 - 2011</t>
  </si>
  <si>
    <t>Gianecini R, Oviedo C, Guantay C, Piccoli L, Stafforini G, Galarza P.</t>
  </si>
  <si>
    <t>BMC Infect Dis. 2015 Dec 16;15:571. doi: 10.1186/s12879-015-1294-0.</t>
  </si>
  <si>
    <t>PMC4681013</t>
  </si>
  <si>
    <t>10.1186/s12879-015-1294-0</t>
  </si>
  <si>
    <t>2015 Dec 16</t>
  </si>
  <si>
    <t>Background: Penicillinase-producing Neisseria gonorroheae (PPNG) was first isolated in 1976. PPNG strains carrying bla TEM-1 and bla TEM-135 gene have been described in different countries. Recently, a novel bla TEM-220 allele was detected in PPNG isolates carrying Toronto/Rio plasmid. The prevalence and characteristics of TEM-220 strains worldwide are unknown, and therefore, it needs to be studied. The purpose of this study was to detect bla TEM-220 gene in PPNG strains possessing Toronto/Rio plasmid over a period of ten years in Argentina, and to evaluate the proportion of isolates producing non-TEM-220 containing the T539C substitution in the bla TEM allele.
Methods: One hundred and fifty one PPNG isolates carrying Toronto/Rio plasmid were studied between 2002 and 2011. A mismatch amplification mutation assay (MAMA) PCR was used to identify the T539C substitution in the bla TEM allele and a MAMA-PCR protocol was developed to detect the G547A substitution in the bla TEM-220. The reference agar dilution method of the Clinical and Laboratory Standard Institute (CLSI) was used for susceptibility testing to five β-lactams antibiotics, ciprofloxacin, tetracycline and azithromycin. In all TEM-220-producing isolates, the whole bla TEM gene was sequenced and the isolates were typed using N. gonorroheae multiantigen sequence typing (NG-MAST).
Results: MAMA PCR successfully identified the G547A substitution in the bla TEM-220 allele. The proportion of isolates that possessed the bla TEM-220 allele was 2.6 %, and 93.2 % MAMA TEM-220 PCR-negative isolates showed the T539C substitution in the bla TEM gene. No differences in the susceptibility to five beta-lactam antibiotics tested were observed in PPNG isolates TEM-220-producing and PPNG isolates carrying the T539C substitution in the bla TEM gene. All TEM-220 isolates were indistinguishable by NG-MAST.
Conclusion: This is the first study which shows the prevalence of bla TEM-220 in N. gonorrhoeae isolates carrying Toronto/Rio plasmid in Argentina. Although the bla TEM-220 allele does not appear to be associated with an extended spectrum beta-lactamase (ESBL) phenotype of resistance, a single nucleotide polymorphism added to the bla TEM-220 or bla TEM containing the T539C substitution could lead to the emergence of ESBL. Thus, it is imperative to investigate in surveillance programs, not only the plasmid type in PPNG isolates and the bla TEM allele associated, but phenotypical characteristics and geographical distribution of isolates.</t>
  </si>
  <si>
    <t>prevalence of bla TEM-220 in N. gonorrhoeae isolates carrying Toronto/Rio plasmid in Argentina</t>
  </si>
  <si>
    <t>Genetic diversity of blaTEM alleles, antimicrobial susceptibility and molecular epidemiological characteristics of penicillinase-producing Neisseria gonorrhoeae from England and Wales</t>
  </si>
  <si>
    <t>Cole MJ, Unemo M, Grigorjev V, Quaye N, Woodford N.</t>
  </si>
  <si>
    <t>J Antimicrob Chemother. 2015 Dec;70(12):3238-43. doi: 10.1093/jac/dkv260. Epub 2015 Aug 27.</t>
  </si>
  <si>
    <t>10.1093/jac/dkv260</t>
  </si>
  <si>
    <t>Identification of amino acids conferring high-level resistance to expanded-spectrum cephalosporins in the penA gene from Neisseria gonorrhoeae strain H041</t>
  </si>
  <si>
    <t>Tomberg J, Unemo M, Ohnishi M, Davies C, Nicholas RA.</t>
  </si>
  <si>
    <t>Antimicrob Agents Chemother. 2013 Jul;57(7):3029-36. doi: 10.1128/AAC.00093-13. Epub 2013 Apr 15.</t>
  </si>
  <si>
    <t>PMC3697319</t>
  </si>
  <si>
    <t>10.1128/AAC.00093-13</t>
  </si>
  <si>
    <t>Future treatment of gonorrhea--novel emerging drugs are essential and in progress?</t>
  </si>
  <si>
    <t>Unemo M, Shafer WM.</t>
  </si>
  <si>
    <t>Expert Opin Emerg Drugs. 2015 Sep;20(3):357-60. doi: 10.1517/14728214.2015.1039981. Epub 2015 Jul 3.</t>
  </si>
  <si>
    <t>Expert Opin Emerg Drugs</t>
  </si>
  <si>
    <t>PMC4550495</t>
  </si>
  <si>
    <t>NIHMS708082</t>
  </si>
  <si>
    <t>10.1517/14728214.2015.1039981</t>
  </si>
  <si>
    <t>excluido</t>
  </si>
  <si>
    <t>Mating pair formation homologue TraG is a variable membrane protein essential for contact-independent type IV secretion of chromosomal DNA by Neisseria gonorrhoeae</t>
  </si>
  <si>
    <t>Kohler PL, Chan YA, Hackett KT, Turner N, Hamilton HL, Cloud-Hansen KA, Dillard JP.</t>
  </si>
  <si>
    <t>J Bacteriol. 2013 Apr;195(8):1666-79. doi: 10.1128/JB.02098-12. Epub 2013 Feb 1.</t>
  </si>
  <si>
    <t>Kohler PL</t>
  </si>
  <si>
    <t>PMC3624559</t>
  </si>
  <si>
    <t>10.1128/JB.02098-12</t>
  </si>
  <si>
    <t>2013 Apr</t>
  </si>
  <si>
    <t>[Susceptibility of Neisseria gonorrhoeae strains isolated in Poland in 2012-2013 to spectinomycin]</t>
  </si>
  <si>
    <t>Młynarczyk-Bonikowska B, Kujawa M, Młynarczyk G, Malejczyk M, Majewski S.</t>
  </si>
  <si>
    <t>Med Dosw Mikrobiol. 2015;67(1):23-8.</t>
  </si>
  <si>
    <t>Introduction: A rapid growth of the antibiotic resistance among Neisseria gonorrhoeae strains was recently observed in many countries. The common resistance or decreased susceptibility to penicillin, tetracyclines, ciprofloxacin, azithromycin as well as emergence of the first strains resistant to ceftriakson and cefixim is a cause of an anxiety worldwide. Spectinomycin may constitute an alternative therapy of gonorrhoea except of pharyngeal infection.
Methods: The susceptibility to spectinomycin of 65 N. gonorrhoeae strains isolated in the second half of 2012 and the first half of 2013 in Dermatology and Venereology Clinic in Warsaw was investigated. The E-Tests (bioMerieux) were performed and the results (sensitive or resistant) were interpreted according to EUCAST and CLSI recommendations.
Results: The MIC (Minimal inhibitory concentration) values of spectinomycin for the investigated strains ranged from 4,0 mg/L to 32 mg/L, MIC50=16,0 mg/L and MIC=90=16,0 mg/L. It was shown that 100% of the strains was sensitive to spectinomycin according to EUCAST as well CLSI tables.
Conclusions: High susceptibility of the investigated strains to spectinomycin suggests that the drug can be used in the therapy of the resistant gonorrhoea in monotherapy or combined with other drugs.</t>
  </si>
  <si>
    <t>High susceptibility of the investigated strains to spectinomycin suggests that the drug can be used in the therapy of the resistant gonorrhoea in monotherapy or combined</t>
  </si>
  <si>
    <t>Point-by-Point Progress: Gonorrhea Point of Care Tests</t>
  </si>
  <si>
    <t>Gaydos CA, Melendez JH.</t>
  </si>
  <si>
    <t>Expert Rev Mol Diagn. 2020 Aug;20(8):803-813. doi: 10.1080/14737159.2020.1778467. Epub 2020 Jun 30.</t>
  </si>
  <si>
    <t>Gaydos CA</t>
  </si>
  <si>
    <t>Expert Rev Mol Diagn</t>
  </si>
  <si>
    <t>PMC7483383</t>
  </si>
  <si>
    <t>NIHMS1603202</t>
  </si>
  <si>
    <t>10.1080/14737159.2020.1778467</t>
  </si>
  <si>
    <t>2020 Aug</t>
  </si>
  <si>
    <t>Gonococcal antimicrobial resistance: perspectives from the African region</t>
  </si>
  <si>
    <t>Ndowa FJ, Francis JM, Machiha A, Faye-Kette H, Fonkoua MC.</t>
  </si>
  <si>
    <t>Sex Transm Infect. 2013 Dec;89 Suppl 4:iv11-5. doi: 10.1136/sextrans-2012-050907.</t>
  </si>
  <si>
    <t>Ndowa FJ</t>
  </si>
  <si>
    <t>10.1136/sextrans-2012-050907</t>
  </si>
  <si>
    <t>A more flexible lipoprotein sorting pathway</t>
  </si>
  <si>
    <t>Chahales P, Thanassi DG.</t>
  </si>
  <si>
    <t>J Bacteriol. 2015 May;197(10):1702-4. doi: 10.1128/JB.00051-15. Epub 2015 Mar 9.</t>
  </si>
  <si>
    <t>Chahales P</t>
  </si>
  <si>
    <t>PMC4402398</t>
  </si>
  <si>
    <t>10.1128/JB.00051-15</t>
  </si>
  <si>
    <t>Legless pathogens: how bacterial physiology provides the key to understanding pathogenicity</t>
  </si>
  <si>
    <t>Cole JA.</t>
  </si>
  <si>
    <t>Microbiology (Reading). 2012 Jun;158(Pt 6):1402-1413. doi: 10.1099/mic.0.059048-0. Epub 2012 Apr 5.</t>
  </si>
  <si>
    <t>Cole JA</t>
  </si>
  <si>
    <t>10.1099/mic.0.059048-0</t>
  </si>
  <si>
    <t>Analyzing bacterial movements on surfaces</t>
  </si>
  <si>
    <t>Munteanu EL, Spielman I, Biais N.</t>
  </si>
  <si>
    <t>Methods Cell Biol. 2015;125:453-69. doi: 10.1016/bs.mcb.2014.10.014. Epub 2015 Jan 8.</t>
  </si>
  <si>
    <t>Munteanu EL</t>
  </si>
  <si>
    <t>Methods Cell Biol</t>
  </si>
  <si>
    <t>10.1016/bs.mcb.2014.10.014</t>
  </si>
  <si>
    <t>Performance and operational characteristics of point-of-care tests for the diagnosis of urogenital gonococcal infections</t>
  </si>
  <si>
    <t>Guy RJ, Causer LM, Klausner JD, Unemo M, Toskin I, Azzini AM, Peeling RW.</t>
  </si>
  <si>
    <t>Sex Transm Infect. 2017 Dec;93(S4):S16-S21. doi: 10.1136/sextrans-2017-053192.</t>
  </si>
  <si>
    <t>Guy RJ</t>
  </si>
  <si>
    <t>10.1136/sextrans-2017-053192</t>
  </si>
  <si>
    <t>2017 Dec</t>
  </si>
  <si>
    <t>Revisiting the Gram-negative lipoprotein paradigm</t>
  </si>
  <si>
    <t>LoVullo ED, Wright LF, Isabella V, Huntley JF, Pavelka MS Jr.</t>
  </si>
  <si>
    <t>J Bacteriol. 2015 May;197(10):1705-15. doi: 10.1128/JB.02414-14. Epub 2015 Mar 9.</t>
  </si>
  <si>
    <t>LoVullo ED</t>
  </si>
  <si>
    <t>PMC4402396</t>
  </si>
  <si>
    <t>10.1128/JB.02414-14</t>
  </si>
  <si>
    <t>[Resistance to ciprofloxacin of Neisseria gonorrhoeae strains isolated in Poland in 2012-2013]</t>
  </si>
  <si>
    <t>Med Dosw Mikrobiol. 2014;66(2):99-104.</t>
  </si>
  <si>
    <t>Introduction: Ciprofloxacin is commonly used in Poland specially for the treatment of urinary tract infections including urethritis. Patients are often treated without pathogen identification and antimicrobial resistance tests. Neisseria gonorrhoeae infection is one of the most common causes of urethritis in Poland. The resistance of bacteria to a wide range of antibiotics including ciprofloxacine makes the therapy of gonorrhoea more difficult. The mechanism of ciprofloxacine action depends on inactivation of bacterial topoisomerase II (gyrase) and topoisomerase IV. A resistance to ciprofloxacine occurring in Neisseria gonorrhoeae is mainly due to mutations in bacterial gyrA (encoding topoisomerase II) and/or parC (encoding topoisomerase IV ) genes. High level resistance is an effect of combination of three or four mutations. Another, less important mechanism of ciprofloxacin resistance, that can coexist with mutations in gyrA and parC genes related to the overproduction of membrane pumps proteins.
Material and methods: 65 Neisseria gonorrhoeae strains isolated from patients of Department of Dermatology and Wenereology in Warsaw in the second half of 2012 and first of 2013 was investigated. The strains were cultured on chocolate agar plates in a 5% CO2 atmosphere at 37 degrees C and identified by colony morphology, Gram stain and oxidase reaction, followed by carbohydrate utilization test. Ciprofloxacin susceptibility was determined by E-Tests (bioMerieux). Bacteria were incubated at 35 degrees C in 5% CO2 for 24 h on chocolate agar plates. Tests were performed according to producers recommendations. The results (sensitive or resistant) were interpreted according to EUCAST recommendations.
Results: The MIC (Minimal inhibitory concentration) of Ciprofloxacin in investigated strains ranged from 0,002 to &gt; 32 mg/L, MIC50 = 8 mg/L, MIC90 = &gt; 32 mg/L. It was shown that only 38.5% of the strains were sensitive to ciprofloxacin according to EUCAST criteria from 2013 year.
Conclusions: Due to the high percentage of ciprofloxacin resistant Neisseria gonorrhoeae strains (more than 61%) the antibiotic should not be used for the treatment of gonorrhoea in Poland.</t>
  </si>
  <si>
    <t>high percentage of ciprofloxacin resistant Neisseria gonorrhoeae strains (more than 61%)</t>
  </si>
  <si>
    <t>[Clinical evaluation of dry chemical enzyme method for detecting Neisseria gonorrhoeae and analysis of external quality assessment results]</t>
  </si>
  <si>
    <t>Wang YF, Tai SS, Yang HY.</t>
  </si>
  <si>
    <t>Zhonghua Yi Xue Za Zhi. 2018 Sep 4;98(33):2671-2674. doi: 10.3760/cma.j.issn.0376-2491.2018.33.012.</t>
  </si>
  <si>
    <t>Wang YF</t>
  </si>
  <si>
    <t>Zhonghua Yi Xue Za Zhi</t>
  </si>
  <si>
    <t>10.3760/cma.j.issn.0376-2491.2018.33.012</t>
  </si>
  <si>
    <t>2018 Sep 4</t>
  </si>
  <si>
    <t>Purification of Type IV Pili and Pilin Subunits</t>
  </si>
  <si>
    <t>Craig L, Altindal T.</t>
  </si>
  <si>
    <t>Methods Mol Biol. 2019;1997:97-110. doi: 10.1007/978-1-4939-9496-0_7.</t>
  </si>
  <si>
    <t>Craig L</t>
  </si>
  <si>
    <t>10.1007/978-1-4939-9496-0_7</t>
  </si>
  <si>
    <t>Emergence of increased azithromycin resistance during unsuccessful treatment of Neisseria gonorrhoeae infection with azithromycin (Portland, OR, 2011)</t>
  </si>
  <si>
    <t>Soge OO, Harger D, Schafer S, Toevs K, Raisler KA, Venator K, Holmes KK, Kirkcaldy RD.</t>
  </si>
  <si>
    <t>Sex Transm Dis. 2012 Nov;39(11):877-9. doi: 10.1097/OLQ.0b013e3182685d2b.</t>
  </si>
  <si>
    <t>Soge OO</t>
  </si>
  <si>
    <t>PMC6746145</t>
  </si>
  <si>
    <t>NIHMS1050113</t>
  </si>
  <si>
    <t>10.1097/OLQ.0b013e3182685d2b</t>
  </si>
  <si>
    <t>We describe the emergence of an azithromycin-resistant Neisseria gonorrhoeae variant in a man from Portland, Oregon, during sole treatment with 2 g azithromycin. This report highlights the ease with which gonococcal macrolide resistance can emerge, the threat of multidrug resistant N. gonorrhoeae, and the need for adherence to Centers for Disease Control and Prevention treatment guidelines.</t>
  </si>
  <si>
    <t>azithromycin-resistant Neisseria gonorrhoeae variant</t>
  </si>
  <si>
    <t>Molecular characterization of decreased susceptibility to ceftriaxone and genotyping of Neisseria gonorrheae isolates in New Delhi, India</t>
  </si>
  <si>
    <t>Mahajan N, Sood S, Das BK, Kapil A, Sreenivas V, Kar HK, Sharma VK.</t>
  </si>
  <si>
    <t>Diagn Microbiol Infect Dis. 2021 Sep;101(1):115423. doi: 10.1016/j.diagmicrobio.2021.115423. Epub 2021 May 11.</t>
  </si>
  <si>
    <t>10.1016/j.diagmicrobio.2021.115423</t>
  </si>
  <si>
    <t>2021 Sep</t>
  </si>
  <si>
    <t>Detection of mutations in mtrR gene in quinolone resistant strains of N. gonorrhoeae isolated from India</t>
  </si>
  <si>
    <t>Kulkarni SV, Bala M, Bhattacharya J, Risbud A.</t>
  </si>
  <si>
    <t>Indian J Med Microbiol. 2015 Apr-Jun;33(2):277-81. doi: 10.4103/0255-0857.154878.</t>
  </si>
  <si>
    <t>10.4103/0255-0857.154878</t>
  </si>
  <si>
    <t>2015 Apr-Jun</t>
  </si>
  <si>
    <t>Gonococcal antimicrobial resistance in the Western Pacific Region</t>
  </si>
  <si>
    <t>Lahra MM, Lo YR, Whiley DM.</t>
  </si>
  <si>
    <t>Sex Transm Infect. 2013 Dec;89 Suppl 4:iv19-23. doi: 10.1136/sextrans-2012-050906.</t>
  </si>
  <si>
    <t>10.1136/sextrans-2012-050906</t>
  </si>
  <si>
    <t>Gonococcal Vaccine Development: Lessons from Group B Meningococcal Vaccines</t>
  </si>
  <si>
    <t>EBioMedicine. 2017 Aug;22:1. doi: 10.1016/j.ebiom.2017.07.026.</t>
  </si>
  <si>
    <t>EBioMedicine</t>
  </si>
  <si>
    <t>PMC5552264</t>
  </si>
  <si>
    <t>10.1016/j.ebiom.2017.07.026</t>
  </si>
  <si>
    <t>2017 Aug</t>
  </si>
  <si>
    <t>A retrospective case-control study MeNZB–a group B meningococcal vaccine–was effective for preventing gonorrhea acquisition</t>
  </si>
  <si>
    <t>Linking an unchained malady</t>
  </si>
  <si>
    <t>Sánchez-Busó L, Harris SR.</t>
  </si>
  <si>
    <t>Nat Rev Microbiol. 2016 Sep 13;14(10):608. doi: 10.1038/nrmicro.2016.137.</t>
  </si>
  <si>
    <t>10.1038/nrmicro.2016.137</t>
  </si>
  <si>
    <t>2016 Sep 13</t>
  </si>
  <si>
    <t>Frequent Transmission of Gonorrhea in Men Who Have Sex with Men</t>
  </si>
  <si>
    <t>Fairley CK, Hocking JS, Zhang L, Chow EP.</t>
  </si>
  <si>
    <t>Emerg Infect Dis. 2017 Jan;23(1):102-104. doi: 10.3201/eid2301.161205.</t>
  </si>
  <si>
    <t>Fairley CK</t>
  </si>
  <si>
    <t>PMC5176237</t>
  </si>
  <si>
    <t>10.3201/eid2301.161205</t>
  </si>
  <si>
    <t>Molecular diagnostics for gonorrhoea: implications for antimicrobial resistance and the threat of untreatable gonorrhoea</t>
  </si>
  <si>
    <t>Low N, Unemo M, Skov Jensen J, Breuer J, Stephenson JM.</t>
  </si>
  <si>
    <t>PLoS Med. 2014 Feb 4;11(2):e1001598. doi: 10.1371/journal.pmed.1001598. eCollection 2014 Feb.</t>
  </si>
  <si>
    <t>Low N</t>
  </si>
  <si>
    <t>PLoS Med</t>
  </si>
  <si>
    <t>PMC3913554</t>
  </si>
  <si>
    <t>10.1371/journal.pmed.1001598</t>
  </si>
  <si>
    <t>2014 Feb 4</t>
  </si>
  <si>
    <t>[Resistance to azithromycin of Neisseria gonorrhoeae strains isolated in Poland in 2012-2013 years]</t>
  </si>
  <si>
    <t>Med Dosw Mikrobiol. 2014;66(3-4):209-14.</t>
  </si>
  <si>
    <t>Introduction: Azithromycin is one of the most commonly used macrolide antibiotics. As other macrolides it inhibits bacterial proteins synthesis by binding with V domene of bacterial 23S rRNA. Resistance to azithromycin can be related to: 1. Mutations in gene encoding 23S rRNA. Significant effect on azithromycin MIC (minimal inhibitory concentration) is not observed when the mutation occurs only in 1 allele. In case of mutations occurring in 4 alleles, more common mutation C2611T is associated with MIC 2-16 mg/L and the second mutation A2059T results in high level resistance to azithromycin MIC &gt; 256 mg/l 2. Over- production of membrane pumps proteins MtrCDE and MacAB, that remove antibiotics from bacterial cells. The mechanism is not able to cause azithromycin resistance itself but coexisting with other mechanisms of resistance can additionally increase MIC. 3. Synthesis of 23S rRNA methylases ErmB, ErmF, ErmC, ErmA. These enzymes cause demethylation of adenine (A2058) in V domain of 23S rRNA. The mechanism was common in the past, but it has been replaced by mutations in in V domain of 23S rRNA. Nowadays 23S rRNA methylases are very rare in N. gonorhoeae.
Methods: Sixty five Neisseria gonorrhoeae strains isolated from patients of the Department of Dermatology and Venereology in Warsaw in the second half of 2012 and first of 2013 were investigated. The strains were cultured on chocolate agar plates in a 5% CO2 atmosphere at 37 °C and identified by colony morphology, Gram staining and oxidase reaction, followed by carbohydrate utilization test. Azithromycin susceptibility was determined by E-Tests (bioMerieux). Bacteria were incubated at 37°C in 5% CO2 for 24 h on chocolate agar plates. Tests were performed according to producers recommendations. The results (sensitive or resistant) were interpreted according to EUCAST recommendations.
Results: The MIC of azithromycin in investigated strains ranged from 0,064 to 4 mg/L, MIC50 = 0.5 mg/L, MIC90 = 2 mg/L. It was shown that only 38.5% of the strains were sensitive to azithromycin according to EUCAST criteria from 2014 year and 89.3% of the strains were sensitive to azithromycin according to CDC criteria from 2014 year.
Conclusions: The percentage of azithromycin resistant Neisseria gonorrhoeae strains is increasing in Poland and the antibiotic should not be used in monotherapy as gonorrhoea patients. It should only be used in combination with ceftriaxone or cefixime.</t>
  </si>
  <si>
    <t>percentage of azithromycin resistant Neisseria gonorrhoeae strains is increasing in Poland and the antibiotic should not be used in monotherapy</t>
  </si>
  <si>
    <t>Inhibitors of macrophage infectivity potentiator-like PPIases affect neisserial and chlamydial pathogenicity</t>
  </si>
  <si>
    <t>Reimer A, Seufert F, Weiwad M, Ebert J, Bzdyl NM, Kahler CM, Sarkar-Tyson M, Holzgrabe U, Rudel T, Kozjak-Pavlovic V.</t>
  </si>
  <si>
    <t>Int J Antimicrob Agents. 2016 Oct;48(4):401-8. doi: 10.1016/j.ijantimicag.2016.06.020. Epub 2016 Aug 1.</t>
  </si>
  <si>
    <t>Reimer A</t>
  </si>
  <si>
    <t>10.1016/j.ijantimicag.2016.06.020</t>
  </si>
  <si>
    <t>[The role of some individual amino acid substitutions in penicillin-binding protein (PBP2) of Neisseria gonorrhoeae in the emergence of resistance to ceftriaxone]</t>
  </si>
  <si>
    <t>Kubanova AA, Kubanov AA, Kozhushnaia OS, Vorob'ev DV, Solomka VS, Frigo NV.</t>
  </si>
  <si>
    <t>Mol Biol (Mosk). 2014 Nov-Dec;48(6):977-82.</t>
  </si>
  <si>
    <t>Kubanova AA</t>
  </si>
  <si>
    <t>2014 Nov-Dec</t>
  </si>
  <si>
    <t>Protein interactions within and between two F-type type IV secretion systems</t>
  </si>
  <si>
    <t>Koch B, Callaghan MM, Tellechea-Luzardo J, Seeger AY, Dillard JP, Krasnogor N.</t>
  </si>
  <si>
    <t>Mol Microbiol. 2020 Nov;114(5):823-838. doi: 10.1111/mmi.14582. Epub 2020 Aug 12.</t>
  </si>
  <si>
    <t>Koch B</t>
  </si>
  <si>
    <t>PMC8015186</t>
  </si>
  <si>
    <t>NIHMS1627843</t>
  </si>
  <si>
    <t>10.1111/mmi.14582</t>
  </si>
  <si>
    <t>Analysis of Peptidoglycan Fragment Release</t>
  </si>
  <si>
    <t>Schaub RE, Lenz JD, Dillard JP.</t>
  </si>
  <si>
    <t>Methods Mol Biol. 2016;1440:185-200. doi: 10.1007/978-1-4939-3676-2_14.</t>
  </si>
  <si>
    <t>PMC5973808</t>
  </si>
  <si>
    <t>NIHMS944955</t>
  </si>
  <si>
    <t>10.1007/978-1-4939-3676-2_14</t>
  </si>
  <si>
    <t>Genomic Characterization of Gonococci from Different Anatomic Sites, Italy, 2007-2014</t>
  </si>
  <si>
    <t>Carannante A, Ciammaruconi A, Vacca P, Anselmo A, Fillo S, Palozzi AM, Fortunato A, Lista F, Stefanelli P.</t>
  </si>
  <si>
    <t>Microb Drug Resist. 2019 Nov;25(9):1316-1324. doi: 10.1089/mdr.2018.0371. Epub 2019 Jun 20.</t>
  </si>
  <si>
    <t>10.1089/mdr.2018.0371</t>
  </si>
  <si>
    <t>Epidemiological surveillance study of gonococcal infection in Northern Spain</t>
  </si>
  <si>
    <t>Ibargoyen García U, Nieto Toboso MC, Azpeitia EM, Imaz Perez M, Hernandez Ragpa L, Álava Menica JA, Cámara Pérez MM, López de Munain López J, Muñoz Sanchez J, Díaz de Tuesta Del Arco JL, Cisterna Cancer R.</t>
  </si>
  <si>
    <t>Enferm Infecc Microbiol Clin (Engl Ed). 2020 Feb;38(2):59-64. doi: 10.1016/j.eimc.2019.05.002. Epub 2019 Jun 27.</t>
  </si>
  <si>
    <t>Ibargoyen García U</t>
  </si>
  <si>
    <t>10.1016/j.eimc.2019.05.002</t>
  </si>
  <si>
    <t>2020 Feb</t>
  </si>
  <si>
    <t>Background: Treatment of gonorrhoea is threatened by antimicrobial resistance, and decreased susceptibility to recommended therapies is emerging. Thus, gonococcal infection (GI) is becoming a public health problem. The objectives of the present study were to monitor the antimicrobial sensitivity in Neisseria gonorrhoeae (NG) during 2011-2015 and to study their genogroups.
Methods: Antimicrobial susceptibility was studied by disc diffusion, in addition to the agar dilution method for cefixime and ceftriaxone and the Etest® for azithromycin. Genotyping was performed by the NG multi-antigen sequence typing (NG-MAST) method. Genogroups of closely related sequence types (STs) were defined.
Results: All the strains were susceptible to cefixime, ceftriaxone and gentamicin and 1.8% of the strains were resistant to azithromycin. A total of 531 STs and 6 genotypes (Gs) were identified during 2012-2015 period. G2992 was the largest and was associated with resistance to azithromycin, and with men who have sex with men (MSM), alongside G2400. G1407 and G2400 strains were related to high minimum inhibitory concentration (MICs) to cefixime and G1407 also to ceftriaxone. For the first time, G1861 and G2018 were described and associated with ciprofloxacin resistance and G2018 also with high MICs to ceftriaxone.
Conclusion: Molecular typing is a useful tool to predict antimicrobial resistance. These results show the need to develop novel antimicrobials or to design new antimicrobial therapies based on drugs that show their efficacy against GI. This also highlights the importance of developing sexually transmitted infection (STI) surveillance in homosexual populations.
Keywords: Antimicrobial susceptibility; Epidemiological surveillance; Gonorrea; Gonorrhoea; Molecular typing; Neisseria gonorrhoeae; Sensibilidad antimicrobiana; Tipado molecular; Vigilancia epidemiológica.</t>
  </si>
  <si>
    <t>monitor the antimicrobial sensitivity in Neisseria gonorrhoeae (NG) during 2011-2015 and to study their genogroups</t>
  </si>
  <si>
    <t>Multi-centric validation of an in-house-developed beacon-based PCR diagnostic assay kit for Chlamydia and Neisseria and portable fluorescence detector</t>
  </si>
  <si>
    <t>Sachdev D, Wasnik K, Patel AL, Sonkar SC, Desai P, Mania-Pramanik J, Kerkar S, Sethi S, Sharma N, Mittal P, Ghope P, Khandhari A, Saluja D.</t>
  </si>
  <si>
    <t>J Med Microbiol. 2018 Sep;67(9):1287-1293. doi: 10.1099/jmm.0.000803. Epub 2018 Jul 27.</t>
  </si>
  <si>
    <t>10.1099/jmm.0.000803</t>
  </si>
  <si>
    <t>How bacterial cells and colonies move on solid substrates</t>
  </si>
  <si>
    <t>Pönisch W, Weber CA, Zaburdaev V.</t>
  </si>
  <si>
    <t>Phys Rev E. 2019 Apr;99(4-1):042419. doi: 10.1103/PhysRevE.99.042419.</t>
  </si>
  <si>
    <t>Pönisch W</t>
  </si>
  <si>
    <t>Phys Rev E</t>
  </si>
  <si>
    <t>10.1103/PhysRevE.99.042419</t>
  </si>
  <si>
    <t>Targeted surveillance strategies for efficient detection of novel antibiotic resistance variants</t>
  </si>
  <si>
    <t>Hicks AL, Kissler SM, Mortimer TD, Ma KC, Taiaroa G, Ashcroft M, Williamson DA, Lipsitch M, Grad YH.</t>
  </si>
  <si>
    <t>Elife. 2020 Jun 30;9:e56367. doi: 10.7554/eLife.56367.</t>
  </si>
  <si>
    <t>Hicks AL</t>
  </si>
  <si>
    <t>PMC7326491</t>
  </si>
  <si>
    <t>10.7554/eLife.56367</t>
  </si>
  <si>
    <t>2020 Jun 30</t>
  </si>
  <si>
    <t>Molecular epidemiology of gonorrhoea in Wales (UK)</t>
  </si>
  <si>
    <t>Cole MJ, Thomas DR, Chisholm SA, Abdullah AN, Birley H, Hosein I, Kubiak E, White D, Martin I, Ison CA.</t>
  </si>
  <si>
    <t>Sex Transm Infect. 2013 May;89(3):267-72. doi: 10.1136/sextrans-2012-050663. Epub 2012 Dec 5.</t>
  </si>
  <si>
    <t>10.1136/sextrans-2012-050663</t>
  </si>
  <si>
    <t>Objectives: After a trend of increasing incidence of gonorrhoea in the 1990s, by 2004 the incidence was declining in England, but continuing to increase in Wales. This prompted an investigation of the epidemiology of gonorrhoea in Wales to inform future prevention and control measures.
Methods: As an extension to Gonococcal Resistance to Antimicrobials Surveillance Programme, between May 2005 and September 2006, 540 consecutive gonococcal isolates were collected from three microbiology laboratories in South Wales. Isolates were typed using Neisseria gonorrhoeae Multi Antigen Sequence Typing tested for susceptibility to therapeutic agents and demographic and behavioural data were collected retrospectively from patient notes.
Results: 163 sequence types (STs) were identified in 475 N gonorrhoeae isolates from 502 patient episodes. The most frequently observed STs (&gt;20 isolates) were: 2, 752, 471, 249 and 8, all of which were susceptible to the antimicrobial agents tested. A significant association between ST and sexual orientation was identified, the most frequently observed STs occurring in young (median age &lt;25 years) heterosexuals. STs 147, 4, 1634 and 64 predominated in men who have sex with men.
Conclusions: We confirm the existence of common STs across the UK, as well as identify a number of types that were novel to Wales. Discrete sexual networks were identified, the most localised being in young heterosexuals. Molecular typing provides a method for identifying local clusters of gonorrhoea, and could assist in the implementation and evaluation of targeted interventions.</t>
  </si>
  <si>
    <t>Habla de diagnóstico, no de cepas resistentes</t>
  </si>
  <si>
    <t>Theoretical modelling of competitive microbial range expansion with heterogeneous mechanical interactions</t>
  </si>
  <si>
    <t>Maikranz E, Santen L.</t>
  </si>
  <si>
    <t>Phys Biol. 2021 Jan 7;18(1):016008. doi: 10.1088/1478-3975/abcae9.</t>
  </si>
  <si>
    <t>Maikranz E</t>
  </si>
  <si>
    <t>Phys Biol</t>
  </si>
  <si>
    <t>10.1088/1478-3975/abcae9</t>
  </si>
  <si>
    <t>2021 Jan 7</t>
  </si>
  <si>
    <t>Intractable problems require novel solutions: it's time to get serious about developing a gonorrhoea vaccine</t>
  </si>
  <si>
    <t>Semchenko EA, Seib KL.</t>
  </si>
  <si>
    <t>Sex Transm Infect. 2016 Dec;92(8):561-562. doi: 10.1136/sextrans-2015-052378. Epub 2016 Apr 1.</t>
  </si>
  <si>
    <t>PMC5256376</t>
  </si>
  <si>
    <t>10.1136/sextrans-2015-052378</t>
  </si>
  <si>
    <t>Comparison between conventional culture and NAATs for the microbiological diagnosis in gonococcal infection</t>
  </si>
  <si>
    <t>Serra-Pladevall J, Caballero E, Roig G, Juvé R, Barbera MJ, Andreu A.</t>
  </si>
  <si>
    <t>Diagn Microbiol Infect Dis. 2015 Dec;83(4):341-3. doi: 10.1016/j.diagmicrobio.2015.08.005. Epub 2015 Aug 8.</t>
  </si>
  <si>
    <t>10.1016/j.diagmicrobio.2015.08.005</t>
  </si>
  <si>
    <t>Use of whole-genome sequencing data to analyze 23S rRNA-mediated azithromycin resistance</t>
  </si>
  <si>
    <t>Johnson SR, Grad Y, Abrams AJ, Pettus K, Trees DL.</t>
  </si>
  <si>
    <t>Int J Antimicrob Agents. 2017 Feb;49(2):252-254. doi: 10.1016/j.ijantimicag.2016.10.023. Epub 2016 Dec 19.</t>
  </si>
  <si>
    <t>PMC6927039</t>
  </si>
  <si>
    <t>NIHMS1062778</t>
  </si>
  <si>
    <t>10.1016/j.ijantimicag.2016.10.023</t>
  </si>
  <si>
    <t>Differential interaction forces govern bacterial sorting in early biofilms</t>
  </si>
  <si>
    <t>Oldewurtel ER, Kouzel N, Dewenter L, Henseler K, Maier B.</t>
  </si>
  <si>
    <t>Elife. 2015 Sep 24;4:e10811. doi: 10.7554/eLife.10811.</t>
  </si>
  <si>
    <t>Oldewurtel ER</t>
  </si>
  <si>
    <t>PMC4625442</t>
  </si>
  <si>
    <t>10.7554/eLife.10811</t>
  </si>
  <si>
    <t>2015 Sep 24</t>
  </si>
  <si>
    <t>[Usefulness of real-time PCR in detecting Chlamydia trachomatis and Neisseria gonorrhoeae in endocervical swabs and first-voided urine specimens]</t>
  </si>
  <si>
    <t>Hamasuna R, Kawai S, Ando Y, Ito K, Kurashima M, Nishimura H, Yamaguchi T, Yoshimura M, Kobayashi T, Muratani T, Matsumoto T.</t>
  </si>
  <si>
    <t>Kansenshogaku Zasshi. 2013 Sep;87(5 Suppl 8):17-23.</t>
  </si>
  <si>
    <t>Kansenshogaku Zasshi</t>
  </si>
  <si>
    <t>Evaluation of alternative antibiotics for susceptibility of gonococcal isolates from China</t>
  </si>
  <si>
    <t>Yang F, Yan J, Zhang J, van der Veen S.</t>
  </si>
  <si>
    <t>Int J Antimicrob Agents. 2020 Feb;55(2):105846. doi: 10.1016/j.ijantimicag.2019.11.003. Epub 2019 Nov 21.</t>
  </si>
  <si>
    <t>Yang F</t>
  </si>
  <si>
    <t>10.1016/j.ijantimicag.2019.11.003</t>
  </si>
  <si>
    <t>The efficacy of the currently recommended first-line treatments for gonococcal infections - ceftriaxone monotherapy or ceftriaxone/azithromycin dual therapy - is waning rapidly, and efficient alternative antimicrobials are needed urgently to ensure that future treatment of gonorrhoea remains available. As such, the aim of this study was to screen alternative clinically approved antimicrobials for in-vitro activity against Neisseria gonorrhoeae. The susceptibility levels of 504 clinical isolates from Zhejiang Province, China to ertapenem, tigecycline, gentamicin, fosfomycin, gemifloxacin, doxycycline and rifampicin were investigated using the agar dilution method. The presence of resistance determinants was identified by polymerase chain reaction and sequencing. The minimum inhibitory concentration inhibiting 90% of growth (MIC90) was 0.06 mg/L for ertapenem, 0.25 mg/L for tigecycline, 16 mg/L for doxycycline, 4 mg/L for gemifloxacin, 16 mg/L for gentamicin, 32 mg/L for fosfomycin and 128 mg/L for rifampicin. All strains appeared to be susceptible to tigecycline (MIC ≤0.5 mg/L), while a poor correlation between tigecycline and tetracycline susceptibility was observed, indicating that tetracycline resistance determinants have little impact on tigecycline susceptibility. For ertapenem, 30 isolates showed an MIC &gt;0.125 mg/L, but the correlation between ertapenem and ceftriaxone susceptibility was low and only two strains showed an MIC &gt;0.125 mg/L for both antibiotics. Therefore, it appeared that most ceftriaxone-resistant isolates were still susceptible to ertapenem. In conclusion, tigecycline and ertapenem showed good activity against N. gonorrhoeae and limited cross-resistance with previously used antibiotics. Therefore, they might be interesting candidates for further evaluation of their suitability as alternative antigonococcal therapies.</t>
  </si>
  <si>
    <t>screen alternative clinically approved antimicrobials for in-vitro activity against Neisseria gonorrhoeae</t>
  </si>
  <si>
    <t>New statistical technique for analyzing MIC-based susceptibility data</t>
  </si>
  <si>
    <t>van de Kassteele J, van Santen-Verheuvel MG, Koedijk FD, van Dam AP, van der Sande MA, de Neeling AJ.</t>
  </si>
  <si>
    <t>Antimicrob Agents Chemother. 2012 Mar;56(3):1557-63. doi: 10.1128/AAC.05777-11. Epub 2012 Jan 9.</t>
  </si>
  <si>
    <t>van de Kassteele J</t>
  </si>
  <si>
    <t>PMC3294928</t>
  </si>
  <si>
    <t>10.1128/AAC.05777-11</t>
  </si>
  <si>
    <t>A highly conserved interaction involving the middle residue of the SXN active-site motif is crucial for function of class B penicillin-binding proteins: mutational and computational analysis of PBP 2 from N. gonorrhoeae</t>
  </si>
  <si>
    <t>Tomberg J, Temple B, Fedarovich A, Davies C, Nicholas RA.</t>
  </si>
  <si>
    <t>Biochemistry. 2012 Apr 3;51(13):2775-84. doi: 10.1021/bi2017987. Epub 2012 Mar 22.</t>
  </si>
  <si>
    <t>PMC3338128</t>
  </si>
  <si>
    <t>NIHMS366000</t>
  </si>
  <si>
    <t>10.1021/bi2017987</t>
  </si>
  <si>
    <t>2012 Apr 3</t>
  </si>
  <si>
    <t>Lessons learnt from ceftriaxone-resistant gonorrhoea in the UK and Australia</t>
  </si>
  <si>
    <t>Fifer H, Hughes G, Whiley D, Lahra MM.</t>
  </si>
  <si>
    <t>Lancet Infect Dis. 2020 Mar;20(3):276-278. doi: 10.1016/S1473-3099(20)30055-4.</t>
  </si>
  <si>
    <t>Fifer H</t>
  </si>
  <si>
    <t>10.1016/S1473-3099(20)30055-4</t>
  </si>
  <si>
    <t>Type IV Pilin Post-Translational Modifications Modulate Material Properties of Bacterial Colonies</t>
  </si>
  <si>
    <t>Zöllner R, Cronenberg T, Kouzel N, Welker A, Koomey M, Maier B.</t>
  </si>
  <si>
    <t>Biophys J. 2019 Mar 5;116(5):938-947. doi: 10.1016/j.bpj.2019.01.020. Epub 2019 Jan 29.</t>
  </si>
  <si>
    <t>Zöllner R</t>
  </si>
  <si>
    <t>Biophys J</t>
  </si>
  <si>
    <t>PMC6400827</t>
  </si>
  <si>
    <t>10.1016/j.bpj.2019.01.020</t>
  </si>
  <si>
    <t>2019 Mar 5</t>
  </si>
  <si>
    <t>Molecular approaches to enhance surveillance of gonococcal antimicrobial resistance</t>
  </si>
  <si>
    <t>Goire N, Lahra MM, Chen M, Donovan B, Fairley CK, Guy R, Kaldor J, Regan D, Ward J, Nissen MD, Sloots TP, Whiley DM.</t>
  </si>
  <si>
    <t>Nat Rev Microbiol. 2014 Mar;12(3):223-9. doi: 10.1038/nrmicro3217. Epub 2014 Feb 10.</t>
  </si>
  <si>
    <t>10.1038/nrmicro3217</t>
  </si>
  <si>
    <t>Return of the clap</t>
  </si>
  <si>
    <t>McKenna M.</t>
  </si>
  <si>
    <t>Sci Am. 2012 May;306(5):30-1. doi: 10.1038/scientificamerican0512-30.</t>
  </si>
  <si>
    <t>McKenna M</t>
  </si>
  <si>
    <t>Sci Am</t>
  </si>
  <si>
    <t>10.1038/scientificamerican0512-30</t>
  </si>
  <si>
    <t>Cryo-EM Structures of a Gonococcal Multidrug Efflux Pump Illuminate a Mechanism of Drug Recognition and Resistance</t>
  </si>
  <si>
    <t>Lyu M, Moseng MA, Reimche JL, Holley CL, Dhulipala V, Su CC, Shafer WM, Yu EW.</t>
  </si>
  <si>
    <t>mBio. 2020 May 26;11(3):e00996-20. doi: 10.1128/mBio.00996-20.</t>
  </si>
  <si>
    <t>Lyu M</t>
  </si>
  <si>
    <t>PMC7251214</t>
  </si>
  <si>
    <t>10.1128/mBio.00996-20</t>
  </si>
  <si>
    <t>Substitutions in SurA and BamA Lead to Reduced Susceptibility to Broad Range Antibiotics in Gonococci</t>
  </si>
  <si>
    <t>Bodoev I, Malakhova M, Bespyatykh J, Bespiatykh D, Arapidi G, Pobeguts O, Zgoda V, Shitikov E, Ilina E.</t>
  </si>
  <si>
    <t>Genes (Basel). 2021 Aug 25;12(9):1312. doi: 10.3390/genes12091312.</t>
  </si>
  <si>
    <t>Bodoev I</t>
  </si>
  <si>
    <t>Genes (Basel)</t>
  </si>
  <si>
    <t>PMC8467665</t>
  </si>
  <si>
    <t>10.3390/genes12091312</t>
  </si>
  <si>
    <t>2021 Aug 25</t>
  </si>
  <si>
    <t>Culture of the gonococcus: a reliable gold standard?</t>
  </si>
  <si>
    <t>Barlow D.</t>
  </si>
  <si>
    <t>Sex Transm Infect. 2017 May;93(3):178. doi: 10.1136/sextrans-2016-053004. Epub 2017 Feb 14.</t>
  </si>
  <si>
    <t>Barlow D</t>
  </si>
  <si>
    <t>10.1136/sextrans-2016-053004</t>
  </si>
  <si>
    <t>Summary and Trends of the Russian Gonococcal Antimicrobial Surveillance Programme, 2005 to 2016</t>
  </si>
  <si>
    <t>Kubanov A, Solomka V, Plakhova X, Chestkov A, Petrova N, Shaskolskiy B, Dementieva E, Leinsoo A, Gryadunov D, Deryabin D.</t>
  </si>
  <si>
    <t>J Clin Microbiol. 2019 May 24;57(6):e02024-18. doi: 10.1128/JCM.02024-18. Print 2019 Jun.</t>
  </si>
  <si>
    <t>Kubanov A</t>
  </si>
  <si>
    <t>PMC6535600</t>
  </si>
  <si>
    <t>10.1128/JCM.02024-18</t>
  </si>
  <si>
    <t>2019 May 24</t>
  </si>
  <si>
    <t>The Russian Gonococcal Antimicrobial Surveillance Programme (RU-GASP) was established in 2004 and operated continuously during the years from 2005 to 2016. The aims of this study were to summarize the RU-GASP results over this 12-year period and evaluate the trends in Neisseria gonorrhoeae antimicrobial resistance in Russia. In total, 5,038 verified N. gonorrhoeae isolates from 40 participating regions were tested for susceptibility to six antimicrobials via an agar dilution method. DNA loci involved in antimicrobial resistance were identified via minisequencing or DNA microarray techniques. From 2005 to 2016, increasing susceptibility to penicillin G (from 22.6% to 63.0%), tetracycline (from 34.8% to 53.0%), and ciprofloxacin (from 50.6% to 68.6%) was observed, but resistance to these drugs remained high. The proportions of isolates nonsusceptible to azithromycin and spectinomycin peaked in 2011 and decreased thereafter. Of the isolates, only 6 and 23 were identified as nonsusceptible to ceftriaxone according to the CLSI definitions and EUCAST breakpoint (0.57% of the total population), respectively. Comparison of N. gonorrhoeae antimicrobial resistance genetic determinants in 2005 versus those in 2016 showed a significant decrease in the number of isolates carrying chromosomal mutations. The proportion of isolates with wild-type genotypes increased from 11.7% in 2005 to 30.3% in 2016. Thus, the RU-GASP can be considered a successful gonorrhea surveillance program, and the current state of N. gonorrhoeae antimicrobial resistance in Russia is less serious than that in other WHO GASP regions.</t>
  </si>
  <si>
    <t>Multidrug resistant strains in Russia</t>
  </si>
  <si>
    <t>Phylogenomic analysis reveals persistence of gonococcal strains with reduced-susceptibility to extended-spectrum cephalosporins and mosaic penA-34</t>
  </si>
  <si>
    <t>Thomas JC 4th, Joseph SJ, Cartee JC, Pham CD, Schmerer MW, Schlanger K, St Cyr SB, Kersh EN, Raphael BH; Antimicrobial Resistant Neisseria gonorrhoeae Working Group.</t>
  </si>
  <si>
    <t>Nat Commun. 2021 Jun 21;12(1):3801. doi: 10.1038/s41467-021-24072-1.</t>
  </si>
  <si>
    <t>Thomas JC 4th</t>
  </si>
  <si>
    <t>Nat Commun</t>
  </si>
  <si>
    <t>PMC8217231</t>
  </si>
  <si>
    <t>10.1038/s41467-021-24072-1</t>
  </si>
  <si>
    <t>2021 Jun 21</t>
  </si>
  <si>
    <t>Population-Dynamic Modeling of Bacterial Horizontal Gene Transfer by Natural Transformation</t>
  </si>
  <si>
    <t>Mao J, Lu T.</t>
  </si>
  <si>
    <t>Biophys J. 2016 Jan 5;110(1):258-68. doi: 10.1016/j.bpj.2015.11.033.</t>
  </si>
  <si>
    <t>Mao J</t>
  </si>
  <si>
    <t>PMC4806214</t>
  </si>
  <si>
    <t>10.1016/j.bpj.2015.11.033</t>
  </si>
  <si>
    <t>2016 Jan 5</t>
  </si>
  <si>
    <t>Twenty-five-year changing pattern of gonococcal antimicrobial susceptibility in Shanghai: surveillance and its impact on treatment guidelines</t>
  </si>
  <si>
    <t>Gu WM, Chen Y, Yang Y, Wu L, Hu WZ, Jin YL.</t>
  </si>
  <si>
    <t>BMC Infect Dis. 2014 Dec 30;14:731. doi: 10.1186/s12879-014-0731-9.</t>
  </si>
  <si>
    <t>Gu WM</t>
  </si>
  <si>
    <t>PMC4334756</t>
  </si>
  <si>
    <t>10.1186/s12879-014-0731-9</t>
  </si>
  <si>
    <t>2014 Dec 30</t>
  </si>
  <si>
    <t>Background: Antimicrobial resistance of Neisseria gonorrhoeae is a serious health problem in China. Gonococcal antimicrobial susceptibility has been monitored in Shanghai since 1988. In this study, we examined the changing pattern of gonococcal antimicrobial susceptibility based on data from N. gonorrhoeae isolates collected over the past 25 years.
Methods: Approximately 100-200 isolates each year (1988-2013) were tested for their susceptibility to penicillin (PEN), tetracycline (TET), ciprofloxacin (CIP), ceftriaxone (CRO) and spectinomycin (SPT), using the agar dilution method. Plasmid-mediated N. gonorrhoeae antimicrobial resistance, comprising penicillinase-producing N. gonorrhoeae (presumed PPNG) and high-level tetracycline resistance N. gonorrhoeae (presumed TRNG), were also determined. Breakpoints for susceptibilities followed those described by the Clinical and Laboratory Standard Institute and the European Committee on Antimicrobial Susceptibility Testing.
Results: A high proportion of isolates were resistant to PEN, TET and CIP, ranging from less than 20% at the beginning of the survey, increasing in the late 1990s and reaching over 90% in recent years. The proportion of isolates exhibiting plasmid-mediated resistance exceeded 38% for presumed PPNG and 20% for presumed TRNG in recent years. The proportion of CRO nonsusceptible isolates (MIC ≥ 0.125 mg/L) ranged from 7% to 13% in most of the study years. Almost all isolates were susceptible to SPT. The SPT MIC90 was 16-32 mg/L for 2008-2013. The proportion of CRO nonsusceptible-associated multiple-drug-resistant (MDR) isolates was over 5% in most of the study years.
Conclusions: N. gonorrhoeae isolates in Shanghai were resistant to PEN, TET and CIP. Furthermore, CRO nonsusceptible and MDR isolates were prevalent. N. gonorrhoeae isolates were also found to be susceptible to SPT. It is recommended that the CRO dose be increased from currently recommended 250 mg to 500 mg and that SPT be an alternative in treating urogenital gonorrhea. Our findings highlight the importance of both regional and national surveillance programs for the prompt modification of treatment guidelines, vital in responding to the changing pattern of gonococcal antimicrobial susceptibility.</t>
  </si>
  <si>
    <t>changing pattern of gonococcal antimicrobial susceptibility based on data from N. gonorrhoeae isolates collected over the past 25 years</t>
  </si>
  <si>
    <t>Antimicrobial resistance markers as a monitoring index of gonorrhoea in Thailand</t>
  </si>
  <si>
    <t>Lawung R, Cherdtrakulkiat R, Charoenwatanachokchai A, Nabu S, Lokpichart S, Prachayasittikul V.</t>
  </si>
  <si>
    <t>Acta Microbiol Immunol Hung. 2012 Jun;59(2):157-69. doi: 10.1556/AMicr.59.2012.2.2.</t>
  </si>
  <si>
    <t>Lawung R</t>
  </si>
  <si>
    <t>10.1556/AMicr.59.2012.2.2</t>
  </si>
  <si>
    <t>Multiplex PCR was applied to explore the antimicrobial-resistance profiles of 145 gonococci isolated from Bangrak Hospital, Thailand in 2007. All isolates were clearly identified for the plasmid-mediated resistant types of penicillin (Asia, Africa and Toronto) and tetracycline (American and Dutch). This method can also predict the decreased susceptibility to ciprofloxacin by detection of Ser-91 mutation. Prevalence rates of penicillinase-producing Neisseria gonorrhoeae (PPNG) and high-level tetracycline-resistance N. gonorrhoeae (TRNG) were shown to be high as 82.1% and 84.1%, respectively. Most PPNG carried the Africa-type (78.2%) while the American-type (61.8%) was harboured in most TRNG. Mono- and triple-resistance patterns were presented in 2.6% and 79.5% of male, 20.7% and 62.1% of men who have sex with men (MSM), 0% and 75.0% of female, and 10% and 70% of female sex workers (FSW). Additionally, the rate of the Dutch type was high in patients among the age of 35-44 years (57.1%) and female patients (43.8%). The changing types of plasmids have been noticed during the time period of study. The multi-resistance patterns of the gonococcal isolates can be used as an epidemiological index of gonorrhoea and human sexual behaviours. This information will support the management of individual patients as well as the public health surveillance.</t>
  </si>
  <si>
    <t>explore the antimicrobial-resistance profiles of 145 gonococci isolated from Bangrak Hospital</t>
  </si>
  <si>
    <t>Evaluation of the activity of ertapenem against gonococcal isolates exhibiting a range of susceptibilities to cefixime</t>
  </si>
  <si>
    <t>Quaye N, Cole MJ, Ison CA.</t>
  </si>
  <si>
    <t>J Antimicrob Chemother. 2014 Jun;69(6):1568-71. doi: 10.1093/jac/dkt537. Epub 2014 Feb 2.</t>
  </si>
  <si>
    <t>Quaye N</t>
  </si>
  <si>
    <t>10.1093/jac/dkt537</t>
  </si>
  <si>
    <t>Objectives: There is a need for new or alternative antimicrobial agents for the treatment of gonorrhoea as antimicrobial resistance emerges to current therapies. The aim was to investigate the activity of ertapenem against isolates of Neisseria gonorrhoeae with decreased susceptibility to cefixime.
Methods: A panel of 52 clinical isolates and 10 control strains of N. gonorrhoeae were selected to represent a range of susceptibilities to cefixime. Susceptibility testing was performed using the methodology used for the Gonococcal Resistance to Antimicrobials Surveillance Programme (GRASP). The isolates were typed by N. gonorrhoeae multi-antigen sequence typing (NG-MAST).
Results: The isolates comprised 42 different molecular types as defined by NG-MAST. The susceptibility of the clinical isolates to ertapenem was similar to that of cefixime, with a Pearson's correlation coefficient of R = 0.89. The MIC90 and MIC50 values of ertapenem were 0.25 and 0.12 mg/L, respectively, while those of cefixime were 0.12 and 0.06 mg/L, respectively. However, these isolates were more susceptible to ceftriaxone than ertapenem, with a Pearson's correlation coefficient of R = 0.65 and ceftriaxone MIC90 and MIC50 values of 0.03 and 0.016 mg/L, respectively. The isolates that were least susceptible to ertapenem were all non-producers of penicillinase. However, one isolate that was highly resistant to cefixime and ceftriaxone was more susceptible to ertapenem than either cefixime or ceftriaxone.
Conclusions: This study has shown that ertapenem is not a suitable alternative for first-line treatment for gonorrhoea but that it may be useful for the treatment of highly resistant infections.</t>
  </si>
  <si>
    <t>ertapenem is not a suitable alternative for first-line treatment for gonorrhoea but that it may be useful for the treatment of highly resistant infections.</t>
  </si>
  <si>
    <t>Pili mediated intercellular forces shape heterogeneous bacterial microcolonies prior to multicellular differentiation</t>
  </si>
  <si>
    <t>Pönisch W, Eckenrode KB, Alzurqa K, Nasrollahi H, Weber C, Zaburdaev V, Biais N.</t>
  </si>
  <si>
    <t>Sci Rep. 2018 Nov 8;8(1):16567. doi: 10.1038/s41598-018-34754-4.</t>
  </si>
  <si>
    <t>PMC6224386</t>
  </si>
  <si>
    <t>10.1038/s41598-018-34754-4</t>
  </si>
  <si>
    <t>2018 Nov 8</t>
  </si>
  <si>
    <t>Phase and antigenic variation govern competition dynamics through positioning in bacterial colonies</t>
  </si>
  <si>
    <t>Zöllner R, Oldewurtel ER, Kouzel N, Maier B.</t>
  </si>
  <si>
    <t>Sci Rep. 2017 Sep 22;7(1):12151. doi: 10.1038/s41598-017-12472-7.</t>
  </si>
  <si>
    <t>PMC5610331</t>
  </si>
  <si>
    <t>10.1038/s41598-017-12472-7</t>
  </si>
  <si>
    <t>2017 Sep 22</t>
  </si>
  <si>
    <t>The Long and Winding Road (Apologies to the Beatles)</t>
  </si>
  <si>
    <t>Seifert H.</t>
  </si>
  <si>
    <t>PLoS Pathog. 2015 Aug 27;11(8):e1005094. doi: 10.1371/journal.ppat.1005094. eCollection 2015 Aug.</t>
  </si>
  <si>
    <t>Seifert H</t>
  </si>
  <si>
    <t>PMC4551737</t>
  </si>
  <si>
    <t>10.1371/journal.ppat.1005094</t>
  </si>
  <si>
    <t>2015 Aug 27</t>
  </si>
  <si>
    <t>Impact of the gonococcal FC428 penA allele 60.001 on ceftriaxone resistance and biological fitness</t>
  </si>
  <si>
    <t>Zhou K, Chen SC, Yang F, van der Veen S, Yin YP.</t>
  </si>
  <si>
    <t>Emerg Microbes Infect. 2020 Dec;9(1):1219-1229. doi: 10.1080/22221751.2020.1773325.</t>
  </si>
  <si>
    <t>Zhou K</t>
  </si>
  <si>
    <t>PMC7448936</t>
  </si>
  <si>
    <t>10.1080/22221751.2020.1773325</t>
  </si>
  <si>
    <t>The ng_ζ1 toxin of the gonococcal epsilon/zeta toxin/antitoxin system drains precursors for cell wall synthesis</t>
  </si>
  <si>
    <t>Rocker A, Peschke M, Kittilä T, Sakson R, Brieke C, Meinhart A.</t>
  </si>
  <si>
    <t>Nat Commun. 2018 Apr 27;9(1):1686. doi: 10.1038/s41467-018-03652-8.</t>
  </si>
  <si>
    <t>Rocker A</t>
  </si>
  <si>
    <t>PMC5923241</t>
  </si>
  <si>
    <t>10.1038/s41467-018-03652-8</t>
  </si>
  <si>
    <t>2018 Apr 27</t>
  </si>
  <si>
    <t>Gonococcal sepsis in a 32-year-old female: a case report</t>
  </si>
  <si>
    <t>Owusu M, Marfo KS, Acheampong G, Arthur A, Sarpong N, Im J, Mogeni OD, Annan A, Chiang HY, Kuo CH, Park SE, Marks F, Owusu-Dabo E, Adu-Sarkodie Y.</t>
  </si>
  <si>
    <t>BMC Res Notes. 2018 Apr 24;11(1):253. doi: 10.1186/s13104-018-3346-1.</t>
  </si>
  <si>
    <t>Owusu M</t>
  </si>
  <si>
    <t>BMC Res Notes</t>
  </si>
  <si>
    <t>PMC5916728</t>
  </si>
  <si>
    <t>10.1186/s13104-018-3346-1</t>
  </si>
  <si>
    <t>2018 Apr 24</t>
  </si>
  <si>
    <t>The Gonococcal NlpD Protein Facilitates Cell Separation by Activating Peptidoglycan Cleavage by AmiC</t>
  </si>
  <si>
    <t>Stohl EA, Lenz JD, Dillard JP, Seifert HS.</t>
  </si>
  <si>
    <t>J Bacteriol. 2015 Nov 16;198(4):615-22. doi: 10.1128/JB.00540-15.</t>
  </si>
  <si>
    <t>PMC4751805</t>
  </si>
  <si>
    <t>10.1128/JB.00540-15</t>
  </si>
  <si>
    <t>2015 Nov 16</t>
  </si>
  <si>
    <t>A systematic review and meta-analysis of different diagnostic procedures to detect gonococcus infection in resource-limited scenario</t>
  </si>
  <si>
    <t>Mallik A, Das N, Mukherjee S, Datta S.</t>
  </si>
  <si>
    <t>Indian J Med Microbiol. 2020 Jul-Dec;38(3 &amp; 4):299-306. doi: 10.4103/ijmm.IJMM_20_312.</t>
  </si>
  <si>
    <t>Mallik A</t>
  </si>
  <si>
    <t>10.4103/ijmm.IJMM_20_312</t>
  </si>
  <si>
    <t>2020 Jul-Dec</t>
  </si>
  <si>
    <t>Genomic Epidemiology of Gonococcal Resistance to Extended-Spectrum Cephalosporins, Macrolides, and Fluoroquinolones in the United States, 2000-2013</t>
  </si>
  <si>
    <t>Grad YH, Harris SR, Kirkcaldy RD, Green AG, Marks DS, Bentley SD, Trees D, Lipsitch M.</t>
  </si>
  <si>
    <t>J Infect Dis. 2016 Nov 15;214(10):1579-1587. doi: 10.1093/infdis/jiw420. Epub 2016 Sep 16.</t>
  </si>
  <si>
    <t>Grad YH</t>
  </si>
  <si>
    <t>PMC5091375</t>
  </si>
  <si>
    <t>10.1093/infdis/jiw420</t>
  </si>
  <si>
    <t>2016 Nov 15</t>
  </si>
  <si>
    <t>Background: Treatment of Neisseria gonorrhoeae infection is empirical and based on population-wide susceptibilities. Increasing antimicrobial resistance underscores the potential importance of rapid diagnostic tests, including sequence-based tests, to guide therapy. However, the usefulness of sequence-based diagnostic tests depends on the prevalence and dynamics of the resistance mechanisms.
Methods: We define the prevalence and dynamics of resistance markers to extended-spectrum cephalosporins, macrolides, and fluoroquinolones in 1102 resistant and susceptible clinical N. gonorrhoeae isolates collected from 2000 to 2013 via the Centers for Disease Control and Prevention's Gonococcal Isolate Surveillance Project.
Results: Reduced extended-spectrum cephalosporin susceptibility is predominantly clonal and associated with the mosaic penA XXXIV allele and derivatives (sensitivity 98% for cefixime and 91% for ceftriaxone), but alternative resistance mechanisms have sporadically emerged. Reduced azithromycin susceptibility has arisen through multiple mechanisms and shows limited clonal spread; the basis for resistance in 36% of isolates with reduced azithromycin susceptibility is unclear. Quinolone-resistant N. gonorrhoeae has arisen multiple times, with extensive clonal spread.
Conclusions: Quinolone-resistant N. gonorrhoeae and reduced cefixime susceptibility appear amenable to development of sequence-based diagnostic tests, whereas the undefined mechanisms of resistance to ceftriaxone and azithromycin underscore the importance of phenotypic surveillance. The identification of multidrug-resistant isolates highlights the need for additional measures to respond to the threat of untreatable gonorrhea.
Keywords: Neisseria gonorrhoeae; antibiotic resistance; cephalosporins; fluoroquinolones; genomic epidemiology; gonorrhea; macrolides; molecular diagnostics.</t>
  </si>
  <si>
    <t>Quinolone-resistant N. gonorrhoeae and reduced cefixime susceptibility</t>
  </si>
  <si>
    <t>The performance and clinical utility of cervical microscopy for the diagnosis of gonorrhoea in women in the era of the NAAT</t>
  </si>
  <si>
    <t>Thorley N, Radcliffe K.</t>
  </si>
  <si>
    <t>Int J STD AIDS. 2015 Aug;26(9):656-60. doi: 10.1177/0956462414551233. Epub 2014 Sep 10.</t>
  </si>
  <si>
    <t>Thorley N</t>
  </si>
  <si>
    <t>10.1177/0956462414551233</t>
  </si>
  <si>
    <t>Oropharyngeal Gonorrhea in Absence of Urogenital Gonorrhea in Sexual Network of Male and Female Participants, Australia, 2018</t>
  </si>
  <si>
    <t>Cornelisse VJ, Bradshaw CS, Chow EPF, Williamson DA, Fairley CK.</t>
  </si>
  <si>
    <t>Emerg Infect Dis. 2019 Jul;25(7):1373-1376. doi: 10.3201/eid2507.181561.</t>
  </si>
  <si>
    <t>PMC6590767</t>
  </si>
  <si>
    <t>10.3201/eid2507.181561</t>
  </si>
  <si>
    <t>Mixed gonococcal infections in a high-risk population, Sydney, Australia 2015: implications for antimicrobial resistance surveillance?</t>
  </si>
  <si>
    <t>Goire N, Kundu R, Trembizki E, Buckley C, Hogan TR, Lewis DA, Branley JM, Whiley DM, Lahra MM.</t>
  </si>
  <si>
    <t>J Antimicrob Chemother. 2017 Feb;72(2):407-409. doi: 10.1093/jac/dkw406. Epub 2016 Oct 5.</t>
  </si>
  <si>
    <t>10.1093/jac/dkw406</t>
  </si>
  <si>
    <t>Objectives: Previous studies have shown that mixed-strain gonococcal infections can occur. However, it remains unclear whether such infections impact upon the reliability of Neisseria gonorrhoeae antimicrobial resistance (AMR) surveillance. In this study, we aimed to resolve this question by intensively sampling isolates from gonorrhoea-positive specimens in a high-risk population in Sydney, Australia.
Methods: A total of 615 N. gonorrhoeae isolates, originating from 63 clinical samples (31 rectal swabs and 32 throat swabs), were characterized. All isolates were subject to N. gonorrhoeae identification, antimicrobial susceptibility testing and genotyping by SNP-based MLST.
Results: Only 2 of the 63 (3.2%) samples provided evidence of mixed-strain infections. These comprised two rectal swabs that harboured isolates of different SNP-based MLST genotypes; however, the AMR susceptibility profiles of the different genotypes from these samples were indistinguishable. Within-sample differences in the AMR susceptibility profiles were observed for a further seven samples; however, the differences were not considered significant; MIC values were typically within a 2-fold difference or were close to test breakpoints.
Conclusions: Results of this study provide further evidence that mixed-strain gonococcal infections do occur, although at low prevalence. Our data indicate that at a population level such infections are unlikely to impact significantly upon N. gonorrhoeae AMR surveillance.</t>
  </si>
  <si>
    <t>Adherence to the 2012 European gonorrhoea guideline in the WHO European Region according to the 2018-19 International Union against Sexually Transmitted Infections European Collaborative Clinical Group gonorrhoea survey</t>
  </si>
  <si>
    <t>Unemo M, Clarke E, Boiko I, Patel C, Patel R; ECCG Core Group.</t>
  </si>
  <si>
    <t>Int J STD AIDS. 2020 Jan;31(1):69-76. doi: 10.1177/0956462419879278. Epub 2019 Dec 16.</t>
  </si>
  <si>
    <t>10.1177/0956462419879278</t>
  </si>
  <si>
    <t>The 2018-19 International Union against Sexually Transmitted Infections European Collaborative Clinical Group report on the diagnosis and treatment of gonorrhoea in Europe</t>
  </si>
  <si>
    <t>Clarke E, Patel C, Patel R, Unemo M; European Collaborative Clinical Group (ECCG).</t>
  </si>
  <si>
    <t>Int J STD AIDS. 2020 Jan;31(1):77-81. doi: 10.1177/0956462419879270. Epub 2019 Dec 2.</t>
  </si>
  <si>
    <t>Clarke E</t>
  </si>
  <si>
    <t>10.1177/0956462419879270</t>
  </si>
  <si>
    <t>Whole-genome sequencing reveals transmission of gonococcal antibiotic resistance among men who have sex with men: an observational study</t>
  </si>
  <si>
    <t>Kwong JC, Chow EPF, Stevens K, Stinear TP, Seemann T, Fairley CK, Chen MY, Howden BP.</t>
  </si>
  <si>
    <t>Sex Transm Infect. 2018 Mar;94(2):151-157. doi: 10.1136/sextrans-2017-053287. Epub 2017 Dec 15.</t>
  </si>
  <si>
    <t>PMC5870456</t>
  </si>
  <si>
    <t>10.1136/sextrans-2017-053287</t>
  </si>
  <si>
    <t>Impact of fluoroquinolone resistance mutations on gonococcal fitness and in vivo selection for compensatory mutations</t>
  </si>
  <si>
    <t>Kunz AN, Begum AA, Wu H, D'Ambrozio JA, Robinson JM, Shafer WM, Bash MC, Jerse AE.</t>
  </si>
  <si>
    <t>J Infect Dis. 2012 Jun 15;205(12):1821-9. doi: 10.1093/infdis/jis277. Epub 2012 Apr 5.</t>
  </si>
  <si>
    <t>Kunz AN</t>
  </si>
  <si>
    <t>PMC3415892</t>
  </si>
  <si>
    <t>10.1093/infdis/jis277</t>
  </si>
  <si>
    <t>Computer Modeling of N-Acetylglutamate Synthase: From Primary Structure to Elemental Stages of Catalysis</t>
  </si>
  <si>
    <t>Polyakov IV, Kniga AE, Grigorenko BL, Nemukhin AV, Varfolomeev SD.</t>
  </si>
  <si>
    <t>Dokl Biochem Biophys. 2020 Nov;495(1):334-337. doi: 10.1134/S1607672920060125. Epub 2020 Dec 25.</t>
  </si>
  <si>
    <t>Polyakov IV</t>
  </si>
  <si>
    <t>Dokl Biochem Biophys</t>
  </si>
  <si>
    <t>10.1134/S1607672920060125</t>
  </si>
  <si>
    <t>Gonococcal surveillance Australia: quarter 3, 2012</t>
  </si>
  <si>
    <t>Lahra MM.</t>
  </si>
  <si>
    <t>Commun Dis Intell Q Rep. 2013 Mar;37(1):E86-7.</t>
  </si>
  <si>
    <t>Gene Transfer Efficiency in Gonococcal Biofilms: Role of Biofilm Age, Architecture, and Pilin Antigenic Variation</t>
  </si>
  <si>
    <t>Kouzel N, Oldewurtel ER, Maier B.</t>
  </si>
  <si>
    <t>J Bacteriol. 2015 Jul;197(14):2422-31. doi: 10.1128/JB.00171-15. Epub 2015 May 11.</t>
  </si>
  <si>
    <t>Kouzel N</t>
  </si>
  <si>
    <t>PMC4524189</t>
  </si>
  <si>
    <t>10.1128/JB.00171-15</t>
  </si>
  <si>
    <t>2015 Jul</t>
  </si>
  <si>
    <t>Australian Gonococcal Surveillance Programme, 1 April to 30 June 2015</t>
  </si>
  <si>
    <t>Lahra MM, Enriquez RP; National Neisseria Network.</t>
  </si>
  <si>
    <t>Commun Dis Intell Q Rep. 2015 Dec 31;39(4):E628-30.</t>
  </si>
  <si>
    <t>2015 Dec 31</t>
  </si>
  <si>
    <t>Gonococcal Conjunctivitis Despite Successful Treatment of Male Urethritis Syndrome</t>
  </si>
  <si>
    <t>Peters RP, Verweij SP, McIntyre JA, Schaftenaar E.</t>
  </si>
  <si>
    <t>Sex Transm Dis. 2016 Feb;43(2):120-1. doi: 10.1097/OLQ.0000000000000404.</t>
  </si>
  <si>
    <t>Peters RP</t>
  </si>
  <si>
    <t>10.1097/OLQ.0000000000000404</t>
  </si>
  <si>
    <t>2016 Feb</t>
  </si>
  <si>
    <t>Crystallographic study of a MATE transporter presents a difficult case in structure determination with low-resolution, anisotropic data and crystal twinning</t>
  </si>
  <si>
    <t>Symersky J, Guo Y, Wang J, Lu M.</t>
  </si>
  <si>
    <t>Acta Crystallogr D Biol Crystallogr. 2015 Nov;71(Pt 11):2287-96. doi: 10.1107/S1399004715016995. Epub 2015 Oct 31.</t>
  </si>
  <si>
    <t>Symersky J</t>
  </si>
  <si>
    <t>Acta Crystallogr D Biol Crystallogr</t>
  </si>
  <si>
    <t>PMC4631480</t>
  </si>
  <si>
    <t>10.1107/S1399004715016995</t>
  </si>
  <si>
    <t>The European Gonococcal Antimicrobial Surveillance Programme (Euro-GASP)--a sentinel approach in the European Union (EU)/European Economic Area (EEA)</t>
  </si>
  <si>
    <t>Spiteri G, Cole M, Unemo M, Hoffmann S, Ison C, van de Laar M.</t>
  </si>
  <si>
    <t>Sex Transm Infect. 2013 Dec;89 Suppl 4:iv16-8. doi: 10.1136/sextrans-2013-051117.</t>
  </si>
  <si>
    <t>Spiteri G</t>
  </si>
  <si>
    <t>10.1136/sextrans-2013-051117</t>
  </si>
  <si>
    <t>Twitching motility of bacteria with type-IV pili: Fractal walks, first passage time, and their consequences on microcolonies</t>
  </si>
  <si>
    <t>Bisht K, Klumpp S, Banerjee V, Marathe R.</t>
  </si>
  <si>
    <t>Phys Rev E. 2017 Nov;96(5-1):052411. doi: 10.1103/PhysRevE.96.052411. Epub 2017 Nov 22.</t>
  </si>
  <si>
    <t>Bisht K</t>
  </si>
  <si>
    <t>10.1103/PhysRevE.96.052411</t>
  </si>
  <si>
    <t>Insights into type IV pilus biogenesis and dynamics from genetic analysis of a C-terminally tagged pilin: a role for O-linked glycosylation</t>
  </si>
  <si>
    <t>Vik Å, Aspholm M, Anonsen JH, Børud B, Roos N, Koomey M.</t>
  </si>
  <si>
    <t>Mol Microbiol. 2012 Sep;85(6):1166-78. doi: 10.1111/j.1365-2958.2012.08166.x. Epub 2012 Aug 13.</t>
  </si>
  <si>
    <t>Vik Å</t>
  </si>
  <si>
    <t>10.1111/j.1365-2958.2012.08166.x</t>
  </si>
  <si>
    <t>PrintrLab incubator: A portable and low-cost CO2 incubator based on an open-source 3D printer architecture</t>
  </si>
  <si>
    <t>Arumugam A, Markham C, Aykar SS, Van Der Pol B, Dixon P, Wu M, Wong S.</t>
  </si>
  <si>
    <t>PLoS One. 2021 Jun 2;16(6):e0251812. doi: 10.1371/journal.pone.0251812. eCollection 2021.</t>
  </si>
  <si>
    <t>Arumugam A</t>
  </si>
  <si>
    <t>PMC8172042</t>
  </si>
  <si>
    <t>10.1371/journal.pone.0251812</t>
  </si>
  <si>
    <t>2021 Jun 2</t>
  </si>
  <si>
    <t>Failure of Dual Antimicrobial Therapy in Treatment of Gonorrhea</t>
  </si>
  <si>
    <t>Fifer H, Natarajan U, Jones L, Alexander S, Hughes G, Golparian D, Unemo M.</t>
  </si>
  <si>
    <t>N Engl J Med. 2016 Jun 23;374(25):2504-6. doi: 10.1056/NEJMc1512757.</t>
  </si>
  <si>
    <t>N Engl J Med</t>
  </si>
  <si>
    <t>10.1056/NEJMc1512757</t>
  </si>
  <si>
    <t>2016 Jun 23</t>
  </si>
  <si>
    <t>PilT2 enhances the speed of gonococcal type IV pilus retraction and of twitching motility</t>
  </si>
  <si>
    <t>Kurre R, Höne A, Clausen M, Meel C, Maier B.</t>
  </si>
  <si>
    <t>Mol Microbiol. 2012 Nov;86(4):857-65. doi: 10.1111/mmi.12022. Epub 2012 Oct 5.</t>
  </si>
  <si>
    <t>Kurre R</t>
  </si>
  <si>
    <t>10.1111/mmi.12022</t>
  </si>
  <si>
    <t>Tracing subsequent dissemination of a cluster of gonococcal infections caused by an ST1407-related clone harbouring mosaic penA alleles in Taiwan</t>
  </si>
  <si>
    <t>Chen CC, Yen MY, Wong WW, Li LH, Huang YL, Chen KW, Li SY.</t>
  </si>
  <si>
    <t>J Antimicrob Chemother. 2013 Jul;68(7):1567-71. doi: 10.1093/jac/dkt059. Epub 2013 Mar 18.</t>
  </si>
  <si>
    <t>Chen CC</t>
  </si>
  <si>
    <t>10.1093/jac/dkt059</t>
  </si>
  <si>
    <t>Oxygen depletion triggers switching between discrete speed modes of gonococcal type IV pili</t>
  </si>
  <si>
    <t>Kurre R, Maier B.</t>
  </si>
  <si>
    <t>Biophys J. 2012 Jun 6;102(11):2556-63. doi: 10.1016/j.bpj.2012.04.020. Epub 2012 Jun 5.</t>
  </si>
  <si>
    <t>PMC3368137</t>
  </si>
  <si>
    <t>10.1016/j.bpj.2012.04.020</t>
  </si>
  <si>
    <t>2012 Jun 6</t>
  </si>
  <si>
    <t>Reduced susceptibility to cefixime but not ceftriaxone: an uncertain perspective for the treatment of gonorrhoea in Brazil</t>
  </si>
  <si>
    <t>Costa-Lourenço APR, Abrams JA, Barros Dos Santos KT, Coelho-Souza T, Moreira BM, Fracalanzza SEL, Trees DL, Bonelli RR.</t>
  </si>
  <si>
    <t>Int J Antimicrob Agents. 2017 Apr;49(4):515-516. doi: 10.1016/j.ijantimicag.2017.02.003. Epub 2017 Feb 21.</t>
  </si>
  <si>
    <t>Costa-Lourenço APR</t>
  </si>
  <si>
    <t>PMC6934037</t>
  </si>
  <si>
    <t>NIHMS1062774</t>
  </si>
  <si>
    <t>10.1016/j.ijantimicag.2017.02.003</t>
  </si>
  <si>
    <t>Gonococcal opa gene as a diagnostic target for nucleic acid amplification tests in Indian Population</t>
  </si>
  <si>
    <t>Verma R, Mahajan N, Sood S.</t>
  </si>
  <si>
    <t>Indian J Med Microbiol. 2016 Oct-Dec;34(4):560-561. doi: 10.4103/0255-0857.195361.</t>
  </si>
  <si>
    <t>10.4103/0255-0857.195361</t>
  </si>
  <si>
    <t>2016 Oct-Dec</t>
  </si>
  <si>
    <t>Molecular Motors Govern Liquidlike Ordering and Fusion Dynamics of Bacterial Colonies</t>
  </si>
  <si>
    <t>Welker A, Cronenberg T, Zöllner R, Meel C, Siewering K, Bender N, Hennes M, Oldewurtel ER, Maier B.</t>
  </si>
  <si>
    <t>Phys Rev Lett. 2018 Sep 14;121(11):118102. doi: 10.1103/PhysRevLett.121.118102.</t>
  </si>
  <si>
    <t>Welker A</t>
  </si>
  <si>
    <t>Phys Rev Lett</t>
  </si>
  <si>
    <t>10.1103/PhysRevLett.121.118102</t>
  </si>
  <si>
    <t>How to do it: lessons identified from investigating and trying to control an outbreak of gonorrhoea in young heterosexual adults</t>
  </si>
  <si>
    <t>Foster K, Cole M, Hotonu O, Stonebridge J, Hughes G, Simms I, Ison C, Waldram A.</t>
  </si>
  <si>
    <t>Sex Transm Infect. 2016 Aug;92(5):396-401. doi: 10.1136/sextrans-2015-052303. Epub 2016 Mar 2.</t>
  </si>
  <si>
    <t>Foster K</t>
  </si>
  <si>
    <t>10.1136/sextrans-2015-052303</t>
  </si>
  <si>
    <t>Treatment failure of pharyngeal gonorrhoea with internationally recommended first-line ceftriaxone verified in Slovenia, September 2011</t>
  </si>
  <si>
    <t>Unemo M, Golparian D, Potočnik M, Jeverica S.</t>
  </si>
  <si>
    <t>Euro Surveill. 2012 Jun 21;17(25):20200.</t>
  </si>
  <si>
    <t>2012 Jun 21</t>
  </si>
  <si>
    <t>We describe the second case in Europe of verified treatment failure of pharyngeal gonorrhoea, caused by an internationally occurring multidrug-resistant gonococcal clone, with recommended first-line ceftriaxone 250 mg in Slovenia. This is of grave concern since ceftriaxone is last remaining option for empirical treatment. Increased awareness of ceftriaxone failures, more frequent test-of-cure, strict adherence to regularly updated treatment guidelines, and thorough verification/falsification of suspected treatment failures are essential globally. New effective treatment options are imperative.</t>
  </si>
  <si>
    <t>multidrug-resistant gonococcal clone</t>
  </si>
  <si>
    <t>Trends in gonorrhoea positivity by nucleic acid amplification test versus culture among Australian heterosexual men with a low prevalence of gonorrhoea, 2007-2014</t>
  </si>
  <si>
    <t>Mannion PK, Fairley CK, Fehler G, Tabrizi SN, Tan WS, Chen MY, Bradshaw CS, Chow EP.</t>
  </si>
  <si>
    <t>Sex Transm Infect. 2016 Dec;92(8):625-628. doi: 10.1136/sextrans-2015-052246. Epub 2016 Feb 17.</t>
  </si>
  <si>
    <t>Mannion PK</t>
  </si>
  <si>
    <t>10.1136/sextrans-2015-052246</t>
  </si>
  <si>
    <t>Four treatment failures of pharyngeal gonorrhoea with ceftriaxone (500 mg) or cefotaxime (500 mg), Sweden, 2013 and 2014</t>
  </si>
  <si>
    <t>Golparian D, Ohlsson A, Janson H, Lidbrink P, Richtner T, Ekelund O, Fredlund H, Unemo M.</t>
  </si>
  <si>
    <t>Euro Surveill. 2014 Jul 31;19(30):20862. doi: 10.2807/1560-7917.es2014.19.30.20862.</t>
  </si>
  <si>
    <t>10.2807/1560-7917.es2014.19.30.20862</t>
  </si>
  <si>
    <t>2014 Jul 31</t>
  </si>
  <si>
    <t>We describe four cases in Sweden of verified treatment failures of pharyngeal gonorrhoea with ceftriaxone (500 mg; n=3) or cefotaxime (500 mg; n=1) monotherapy. All the ceftriaxone treatment failures were caused by the internationally spreading multidrug-resistant gonococcal NG-MAST genogroup 1407 clone. Increased awareness of treatment failures is crucial particularly when antimicrobial monotherapy is used. Frequent test of cure and appropriate verification/falsification of suspected treatment failures, as well as implementation of recommended dual antimicrobial therapy are imperative.</t>
  </si>
  <si>
    <t>multidrug-resistant gonococcal NG-MAST genogroup 1407 clone</t>
  </si>
  <si>
    <t>Type-IV Pilus deformation can explain retraction behavior</t>
  </si>
  <si>
    <t>Ghosh R, Kumar A, Vaziri A.</t>
  </si>
  <si>
    <t>PLoS One. 2014 Dec 12;9(12):e114613. doi: 10.1371/journal.pone.0114613. eCollection 2014.</t>
  </si>
  <si>
    <t>Ghosh R</t>
  </si>
  <si>
    <t>PMC4264779</t>
  </si>
  <si>
    <t>10.1371/journal.pone.0114613</t>
  </si>
  <si>
    <t>2014 Dec 12</t>
  </si>
  <si>
    <t>Systematic review and survey of Neisseria gonorrhoeae ceftriaxone and azithromycin susceptibility data in the Asia Pacific, 2011 to 2016</t>
  </si>
  <si>
    <t>Commun Dis Intell Q Rep. 2015 Jun 30;39(2):E294-6.</t>
  </si>
  <si>
    <t>Background
Antimicrobial resistance in Neisseria gonorrhoeae is a global concern, with the ongoing emergence of ceftriaxone and azithromycin resistance threatening current treatment paradigms. To monitor the emergence of antimicrobial resistance in N. gonorrhoeae, the World Health Organization (WHO) Gonococcal Antimicrobial Surveillance Programme (GASP) has operated in the Western Pacific and South East Asian regions since 1992. The true burden of antimicrobial resistance remains unknown. In response, the objective of this study was to survey ceftriaxone and azithromycin susceptibility in N. gonorrhoeae across the western Pacific and south-east Asia, and interlink this data with systematically reviewed reports of ceftriaxone and azithromycin resistance.
Methods and findings
The WHO Collaborating Centre for Sexually Transmitted Infections and Antimicrobial Resistance, Sydney, coordinated annual surveys of gonococcal susceptibilities with participating laboratories, and additionally undertook a systematic review of reports detailing gonococcal ceftriaxone and azithromycin susceptibility data for locations geographically in the Asia Pacific from 2011 to 2016. It was found that surveillance of gonococcal antimicrobial resistance remains limited in the Asia Pacific, with weaker surveillance of azithromycin versus ceftriaxone. Ninety-three published reports were identified (including national reports) which documented susceptibility data for ceftriaxone and azithromycin. GASP survey data was available for 21 countries, territories or areas, and suggested MICs are increasing for ceftriaxone and azithromycin. Between 2011 and 2016, the percentage of locations reporting &gt;5% of gonococcal isolates with MICs to ceftriaxone meeting WHO’s definition of decreased susceptibility (MIC ≥ 0.125 mg/L) increased from 14.3% to 35.3% and the percentage of locations reporting &gt;5% of gonococcal isolates with azithromycin resistance (MIC ≥ 1 mg/L) increased from 14.3% to 38.9%. Published reports were available for several countries that did not provide GASP surveillance responses for ceftriaxone (n = 5) and azithromycin (n = 3) respectively. Over the study period, there was a 183% increase in the number of countries providing surveillance data for GASP for both ceftriaxone and azithromycin, and a 30.6% increase in ceftriaxone MIC testing across the Asia Pacific facilitated by this project.
Conclusion
This study provides the first comprehensive illustration of increasing MICs to ceftriaxone in the Asia Pacific. The survey and literature review additionally detail increasing resistance to azithromycin. Further surveillance system strengthening is required to monitor these trends in order to address and curb gonococcal AMR in the region.</t>
  </si>
  <si>
    <t>increasing MICs to ceftriaxone in the Asia Pacific</t>
  </si>
  <si>
    <t>Australian Gonococcal Surveillance Programme, 1 July to 30 September 2013</t>
  </si>
  <si>
    <t>Lahra MM; Australian Gonococcal Surveillance Programme.</t>
  </si>
  <si>
    <t>Commun Dis Intell Q Rep. 2013 Dec 31;37(4):E436-7.</t>
  </si>
  <si>
    <t>2013 Dec 31</t>
  </si>
  <si>
    <t>Neisseria gonorrhoeae ciprofloxacin-resistant strains were associated with Chlamydia trachomatis coinfection</t>
  </si>
  <si>
    <t>Corich L, Campisciano G, Zanotta N, Monasta L, Petix V, Favero B, Colli C, De Seta F, Comar M.</t>
  </si>
  <si>
    <t>Future Microbiol. 2019 May;14:653-660. doi: 10.2217/fmb-2019-0015. Epub 2019 May 29.</t>
  </si>
  <si>
    <t>Corich L</t>
  </si>
  <si>
    <t>10.2217/fmb-2019-0015</t>
  </si>
  <si>
    <t>2019 May</t>
  </si>
  <si>
    <t>Aim: This study aims to characterize circulating strains to predict their relationship with sexually transmitted microorganisms, Chlamydia trachomatis, HIV, HCV, Treponema pallidum, HPV, Mycoplasmas, in an Italian multiethnic area, which has revealed a recent increase of Neisseria gonorrhoeae first-line antibiotic resistance. Materials &amp; methods: We performed N. gonorrhoeae multiantigen sequence typing and the N. gonorrhoeae sequence typing for antimicrobial resistance. Results: We identified mutations in genes conferring resistance to cephalosporins, macrolides, fluoroquinolones through por and tbpB loci, and we reported new combinations of already known alleles. N. gonorrhoeae resistance to ciprofloxacin was associated with C. trachomatis coinfection. Conclusion: This study's data proved the utility of a routine N. gonorrhoeae molecular characterization to monitor the evolution of antibiotic resistance and to detect the most effective clinical treatment.
Keywords: ciprofloxacin; productive health.</t>
  </si>
  <si>
    <t>Strains that combine with sexually transmitted diseases increase the resistance of N gonorrhea.</t>
  </si>
  <si>
    <t>Multiplex bead suspension array for screening Neisseria gonorrhoeae antibiotic resistance genetic determinants in noncultured clinical samples</t>
  </si>
  <si>
    <t>Balashov S, Mordechai E, Adelson ME, Gygax SE.</t>
  </si>
  <si>
    <t>J Mol Diagn. 2013 Jan;15(1):116-29. doi: 10.1016/j.jmoldx.2012.08.005. Epub 2012 Nov 14.</t>
  </si>
  <si>
    <t>Balashov S</t>
  </si>
  <si>
    <t>10.1016/j.jmoldx.2012.08.005</t>
  </si>
  <si>
    <t>2013 Jan</t>
  </si>
  <si>
    <t>Clinical Neisseria gonorrhoeae isolate with a N. meningitidis porA gene and no prolyliminopeptidase activity, Sweden, 2011: danger of false-negative genetic and culture diagnostic results</t>
  </si>
  <si>
    <t>Golparian D, Johansson E, Unemo M.</t>
  </si>
  <si>
    <t>Euro Surveill. 2012 Mar 1;17(9):20102.</t>
  </si>
  <si>
    <t>2012 Mar 1</t>
  </si>
  <si>
    <t>Genomic Epidemiology of Azithromycin-Nonsusceptible Neisseria gonorrhoeae, Argentina, 2005-2019</t>
  </si>
  <si>
    <t>Gianecini RA, Poklepovich T, Golparian D, Cuenca N, Tuduri E, Unemo M, Campos J, Galarza P; Gonococcal Antimicrobial Susceptibility Surveillance Programme—Argentina1.</t>
  </si>
  <si>
    <t>Emerg Infect Dis. 2021;27(9):2369-2378. doi: 10.3201/eid2709.204843.</t>
  </si>
  <si>
    <t>Gianecini RA</t>
  </si>
  <si>
    <t>PMC8386799</t>
  </si>
  <si>
    <t>10.3201/eid2709.204843</t>
  </si>
  <si>
    <t>Azithromycin-nonsusceptible Neisseria gonorrhoeae strains are an emerging global public health threat. During 2015-2018, the prevalence of azithromycin-nonsusceptible gonococcal infection increased significantly in Argentina. To investigate the genomic epidemiology and resistance mechanisms of these strains, we sequenced 96 nonsusceptible isolates collected in Argentina during 2005-2019. Phylogenomic analysis revealed 2 main clades, which were characterized by a limited geographic distribution, circulating during January 2015-November 2019. These clades included the internationally spreading multilocus sequence types (STs) 1580 and 9363. The ST1580 isolates, which had MICs of 2-4 μg/mL, had mutations in the 23S rRNA. The ST9363 isolates, which had MICs of 2-4 or &gt;256 μg/mL, had mutations in the 23S rRNA, a mosaic mtr locus, or both. Identifying the geographic dissemination and characteristics of these predominant clones will guide public health policies to control the spread of azithromycin-nonsusceptible N. gonorrhoeae in Argentina.
Keywords: AMR; Argentina; Neisseria gonorrhoeae; antimicrobial resistance; azithromycin; bacteria; bacterial infections; genomics; gonorrhea; sexually transmitted infections; treatment; whole-genome sequencing.</t>
  </si>
  <si>
    <t>Phylogenomic analysis revealed 2 main clades:  multilocus sequence types (STs) 1580 and 9363</t>
  </si>
  <si>
    <t>Structure Determination of Membrane Proteins Using X-Ray Crystallography</t>
  </si>
  <si>
    <t>Billings E, Lundquist K, Overly C, Srinivasan K, Noinaj N.</t>
  </si>
  <si>
    <t>Methods Mol Biol. 2021;2302:101-136. doi: 10.1007/978-1-0716-1394-8_7.</t>
  </si>
  <si>
    <t>Billings E</t>
  </si>
  <si>
    <t>PMC8633976</t>
  </si>
  <si>
    <t>NIHMS1757643</t>
  </si>
  <si>
    <t>10.1007/978-1-0716-1394-8_7</t>
  </si>
  <si>
    <t>Trends and Risk Factors for Antimicrobial-Resistant Neisseria gonorrhoeae, Melbourne, Australia, 2007 to 2018</t>
  </si>
  <si>
    <t>Williamson DA, Fairley CK, Howden BP, Chen MY, Stevens K, De Petra V, Denham I, Chow EPF.</t>
  </si>
  <si>
    <t>Antimicrob Agents Chemother. 2019 Sep 23;63(10):e01221-19. doi: 10.1128/AAC.01221-19. Print 2019 Oct.</t>
  </si>
  <si>
    <t>Williamson DA</t>
  </si>
  <si>
    <t>PMC6761556</t>
  </si>
  <si>
    <t>10.1128/AAC.01221-19</t>
  </si>
  <si>
    <t>2019 Sep 23</t>
  </si>
  <si>
    <t>Antimicrobial resistance (AMR) in Neisseria gonorrhoeae is a major public health problem. Traditionally, AMR surveillance programs for N. gonorrhoeae have focused mainly on laboratory data to describe the prevalence and trends of resistance. However, integrating individual-level risk factors (e.g., sexual orientation or international travel) with laboratory data provides important insights into factors promoting the spread of resistant N. gonorrhoeae Here, over a 12-year period, we assessed the trends and risk factors for resistant N. gonorrhoeae in individuals attending a large publicly funded sexual health center in Melbourne, Australia. A total of 7,588 N. gonorrhoeae isolates were cultured from 5,593 individuals between 1 January 2007 and 31 December 2018. The proportion of isolates with penicillin resistance decreased from 49.5% in 2007 to 18.3% in 2018 (ptrend &lt; 0.001) and from 63.5% in 2007 to 21.1% in 2018 for ciprofloxacin resistance (ptrend &lt; 0.001). In contrast, the proportion of isolates displaying decreased susceptibility to ceftriaxone increased from 0.5% in 2007 to 2.9% in 2018 (ptrend &lt; 0.001), with a significant increase in low-level azithromycin resistance, from 2.5% in 2012 to 8.2% in 2018 (ptrend &lt; 0.001). Multivariate analysis identified risk factors for multidrug-resistant (MDR) N. gonorrhoeae, namely, female sex and country of birth, with MDR isolates more common in individuals born in northeast Asia, further highlighting the importance of this region and international travel as factors in the cross-border transmission of MDR N. gonorrhoeae Future surveillance work should incorporate additional epidemiological and genomic data to provide a comprehensive overview of the emergence and spread of resistant N. gonorrhoeae.
Keywords: Neisseria gonorrhoeae; antibiotic resistance; epidemiology; multidrug resistance; sexually transmitted diseases.</t>
  </si>
  <si>
    <t>trends and risk factors for resistant N. gonorrhoeae in individuals attending a large publicly funded sexual health center in Melbourne, Australia</t>
  </si>
  <si>
    <t>Using genomics to understand antimicrobial resistance and transmission in Neisseria gonorrhoeae</t>
  </si>
  <si>
    <t>Microb Genom. 2019 Feb;5(2):e000239. doi: 10.1099/mgen.0.000239. Epub 2019 Jan 30.</t>
  </si>
  <si>
    <t>PMC6421347</t>
  </si>
  <si>
    <t>10.1099/mgen.0.000239</t>
  </si>
  <si>
    <t>Peptide Inhibitors Targeting the Neisseria gonorrhoeae Pivotal Anaerobic Respiration Factor AniA</t>
  </si>
  <si>
    <t>Sikora AE, Mills RH, Weber JV, Hamza A, Passow BW, Romaine A, Williamson ZA, Reed RW, Zielke RA, Korotkov KV.</t>
  </si>
  <si>
    <t>Antimicrob Agents Chemother. 2017 Jul 25;61(8):e00186-17. doi: 10.1128/AAC.00186-17. Print 2017 Aug.</t>
  </si>
  <si>
    <t>PMC5527597</t>
  </si>
  <si>
    <t>10.1128/AAC.00186-17</t>
  </si>
  <si>
    <t>Structure-function studies of the Neisseria gonorrhoeae major outer membrane porin</t>
  </si>
  <si>
    <t>Infect Immun. 2013 Dec;81(12):4383-91. doi: 10.1128/IAI.00367-13. Epub 2013 Sep 16.</t>
  </si>
  <si>
    <t>PMC3837997</t>
  </si>
  <si>
    <t>10.1128/IAI.00367-13</t>
  </si>
  <si>
    <t>The serious threat of multidrug-resistant and untreatable gonorrhoea: the pressing need for global action to control the spread of antimicrobial resistance, and mitigate the impact on sexual and reproductive health</t>
  </si>
  <si>
    <t>Ndowa F, Lusti-Narasimhan M, Unemo M.</t>
  </si>
  <si>
    <t>Sex Transm Infect. 2012 Aug;88(5):317-8. doi: 10.1136/sextrans-2012-050674.</t>
  </si>
  <si>
    <t>Ndowa F</t>
  </si>
  <si>
    <t>10.1136/sextrans-2012-050674</t>
  </si>
  <si>
    <t>Adaptation to the cervical environment is associated with increased antibiotic susceptibility in Neisseria gonorrhoeae</t>
  </si>
  <si>
    <t>Ma KC, Mortimer TD, Hicks AL, Wheeler NE, Sánchez-Busó L, Golparian D, Taiaroa G, Rubin DHF, Wang Y, Williamson DA, Unemo M, Harris SR, Grad YH.</t>
  </si>
  <si>
    <t>Nat Commun. 2020 Aug 17;11(1):4126. doi: 10.1038/s41467-020-17980-1.</t>
  </si>
  <si>
    <t>Ma KC</t>
  </si>
  <si>
    <t>PMC7431566</t>
  </si>
  <si>
    <t>10.1038/s41467-020-17980-1</t>
  </si>
  <si>
    <t>2020 Aug 17</t>
  </si>
  <si>
    <t>TraK and TraB are conserved outer membrane proteins of the Neisseria gonorrhoeae Type IV secretion system and are expressed at low levels in wild-type cells</t>
  </si>
  <si>
    <t>Ramsey ME, Hackett KT, Bender T, Kotha C, van der Does C, Dillard JP.</t>
  </si>
  <si>
    <t>J Bacteriol. 2014 Aug 15;196(16):2954-68. doi: 10.1128/JB.01825-14. Epub 2014 Jun 9.</t>
  </si>
  <si>
    <t>Ramsey ME</t>
  </si>
  <si>
    <t>PMC4135638</t>
  </si>
  <si>
    <t>10.1128/JB.01825-14</t>
  </si>
  <si>
    <t>2014 Aug 15</t>
  </si>
  <si>
    <t>Successful Combination of Nucleic Acid Amplification Test Diagnostics and Targeted Deferred Neisseria gonorrhoeae Culture</t>
  </si>
  <si>
    <t>Wind CM, de Vries HJ, Schim van der Loeff MF, Unemo M, van Dam AP.</t>
  </si>
  <si>
    <t>J Clin Microbiol. 2015 Jun;53(6):1884-90. doi: 10.1128/JCM.00369-15. Epub 2015 Apr 1.</t>
  </si>
  <si>
    <t>PMC4432034</t>
  </si>
  <si>
    <t>10.1128/JCM.00369-15</t>
  </si>
  <si>
    <t>Trends in antimicrobial resistance in Neisseria gonorrhoeae and molecular characteristics of N. gonorrhoeae with decreased susceptibility to ceftriaxone in Shandong, China, 2007 to 2014</t>
  </si>
  <si>
    <t>Int J Antimicrob Agents. 2018 Jan;51(1):52-56. doi: 10.1016/j.ijantimicag.2017.06.004. Epub 2017 Jul 17.</t>
  </si>
  <si>
    <t>10.1016/j.ijantimicag.2017.06.004</t>
  </si>
  <si>
    <t>In this study, the trends of antimicrobial resistance in Neisseria gonorrhoeae were analysed in Shandong Province of China during 2007 to 2014. Furthermore, the ceftriaxone (CRO) genetic resistance determinants, including penA, mtrR, penB, ponA, and pilQ genes, were sequenced and the molecular mechanisms of decreased susceptibility or resistance to CRO in N. gonorrhoeae were elucidated. Overall, the increasing trends of resistance to penicillin (PEN), tetracycline (TET), and ciprofloxacin (CIP), and decreasing trends of susceptibility to CRO and azithromycin (AZM) were observed in Shandong Province between 2007 and 2014. The proportions of PPNG, TRNG, PP/TRNG, and MDR isolates increased sharply in this district. PenA mosaic structure, the substitution of A501V, and an insertion of aspartate in amino acid position 345 were identified in the N. gonorrhoeae isolates with decreased susceptibility or resistance to CRO. All the 28 N. gonorrhoeae isolates had substitutions at Gly-120 and Ala-121 of porin encoded by penB, substitution of L421P in PBP1, and a single nucleotide (A) deletion in the 13 bp inverted repeat located between the -10 and -35 sequences in the mtrR promoter. Additionally, 21 N.gonorrhoeae isolates had substitutions of A39T/G45D in MtrR, and three new substitutions of R44G, L47R, and/or H105F in MtrR were observed. Therefore, PenA mosaic structure in N. gonorrhoeae and the substitutions of Ala-501 in PBP2 may considerably increase CRO MICs. A close association between the genetic polymorphisms in mtrR, penB, and ponA and the development of decreased susceptibility to CRO might be confirmed.
Keywords: Antimicrobial resistance; Ceftriaxone; China; Decreased susceptibility; Molecular characteristics; Neisseria gonorrhoeae.</t>
  </si>
  <si>
    <t>trends of antimicrobial resistance in Neisseria gonorrhoeae were analysed in Shandong Province of China during 2007 to 2014.</t>
  </si>
  <si>
    <t>Time to Develop Standardized Molecular Diagnostics for the Simultaneous Detection of Neisseria gonorrhoeae and Its Antimicrobial Resistance</t>
  </si>
  <si>
    <t>Thakur SD, Parmar NR, Dillon JR.</t>
  </si>
  <si>
    <t>Sex Transm Dis. 2018 May;45(5):316-318. doi: 10.1097/OLQ.0000000000000834.</t>
  </si>
  <si>
    <t>10.1097/OLQ.0000000000000834</t>
  </si>
  <si>
    <t>Increasing Incidence of High-Level Tetracycline-Resistant Neisseria gonorrhoeae due to Clonal Spread and Foreign Import</t>
  </si>
  <si>
    <t>Lee H, Kim H, Kim HJ, Suh YH, Yong D, Jeong SH, Lee K, Chong Y.</t>
  </si>
  <si>
    <t>Yonsei Med J. 2016 Mar;57(2):350-7. doi: 10.3349/ymj.2016.57.2.350.</t>
  </si>
  <si>
    <t>Yonsei Med J</t>
  </si>
  <si>
    <t>PMC4740526</t>
  </si>
  <si>
    <t>10.3349/ymj.2016.57.2.350</t>
  </si>
  <si>
    <t>Purpose: The detection of high-level tetracycline-resistant strains of Neisseria gonorrhoeae (TRNG) can make important epidemiological contributions that are relevant to controlling infections from this pathogen. In this study, we aimed to determine the incidence of TRNG isolates over time and also to investigate the characteristics and genetic epidemiology of these TRNG isolates in Korea.
Materials and methods: The antimicrobial susceptibilities of 601 isolates of N. gonorrhoeae from 2004 to 2011 were tested by standard Clinical and Laboratory Standards Institute methods. To determine the molecular epidemiological relatedness, N. gonorrhoeae multi-antigen sequence typing was performed.
Results: The incidence of TRNG increased from 2% in 2004 to 21% in 2011. The minimum inhibitory concentration distributions of ceftriaxone and susceptibility of ciprofloxacin in TRNG were different from non-TRNG and varied according to the year of isolation. Most of the TRNG isolates collected from 2004 to 2007 exhibited genetic relatedness, with sequence type (ST) 1798 being the most common. From 2008 to 2011, the STs of the isolates became more variable and introduction of genetically unrelated TRNG were noted.
Conclusion: The increased incidence of TRNG strains until 2007 appears to be due, at least in part, to clonal spread. However, we propose that the emergence of various STs since 2008 could be associated with foreign import.
Keywords: NG-MAST; Neisseria gonorrhoeae; antimicrobial resistance; epidemiology; tetracycline.</t>
  </si>
  <si>
    <t>high-level tetracycline-resistant strains of Neisseria gonorrhoeae</t>
  </si>
  <si>
    <t>Neisseria gonorrhoeae among suspects of sexually transmitted infection in Gambella hospital, Ethiopia: risk factors and drug resistance</t>
  </si>
  <si>
    <t>Ali S, Sewunet T, Sahlemariam Z, Kibru G.</t>
  </si>
  <si>
    <t>BMC Res Notes. 2016 Sep 13;9(1):439. doi: 10.1186/s13104-016-2247-4.</t>
  </si>
  <si>
    <t>Ali S</t>
  </si>
  <si>
    <t>PMC5020457</t>
  </si>
  <si>
    <t>10.1186/s13104-016-2247-4</t>
  </si>
  <si>
    <t>Background: Neisseria gonorrhoeae is a bacterium responsible for one of the classic sexually transmitted infection (STI) gonorrhea. Antibiotic resistant strains are emerging at alarming rate. Multiple sexual partners, unsafe sex and substance use habits are the main host related risk factors for acquiring the infection. Thus, this study aimed at determining the magnitude, its determinants and antimicrobial resistance profile of N. gonorrhoeae in a place where there is risk related cultural practices and relatively high HIV prevalence.
Methods: A cross-sectional study was conducted on 186 STI suspected patients seen in Gambella hospital from March to July 2015. Data on socio-demographic characteristics and associated risk factors was collected using pre-designed questionnaire. Urethral or endo-cervical swabs were collected aseptically by trained nurses. Then, samples were transported to laboratory and processed within 15 min following standard microbiological culture techniques. Antimicrobial susceptibility test was performed by using Kirby-Bauer disk diffusion method. Data entry, transforming and analysis was done using SPSS version 20.
Results: In this study 11.3 % of the STI suspected patients were confirmed to have N. gonorrhoeae. The rate of infection in males was four times higher than in females accounting 16.0 and 5.0 % respectively (p = 0.049). It was also higher (18.9 %) in 20-24 years age group (p = 0.439). Alcohol intake (p = 0.013), less frequent condom use (p = 0.031), and multiple sex partners (p = 0.024) were associated with increased odds of infection. All N. gonorrhoeae isolates were susceptible to ceftriaxone and cefoxitin but all were resistant to penicillin and tetracycline. Alarmingly, 28.6 % of the isolates were resistant to ciprofloxacin.
Conclusions: The proportion of urogenital symptoms attributable to N. gonorrhoeae was high (11 %), with highest prevalence among males and young adults. Hence, prevention efforts should consider behavioral risk reduction. Ceftriaxone and cefoxitin can be considered as excellent first-line treatment options. However, alarming rate of resistance to ciprofloxacin challenges the current use of this antibiotic in the syndromic management package of gonococcal infections. Thus, laboratory based diagnosis and treatment system is need.</t>
  </si>
  <si>
    <t>prevalence of gonorrhea in patients with STIs</t>
  </si>
  <si>
    <t>Identification of Hidden Population Structure in Time-Scaled Phylogenies</t>
  </si>
  <si>
    <t>Volz EM, Carsten W, Grad YH, Frost SDW, Dennis AM, Didelot X.</t>
  </si>
  <si>
    <t>Syst Biol. 2020 Sep 1;69(5):884-896. doi: 10.1093/sysbio/syaa009.</t>
  </si>
  <si>
    <t>Volz EM</t>
  </si>
  <si>
    <t>Syst Biol</t>
  </si>
  <si>
    <t>PMC8559910</t>
  </si>
  <si>
    <t>10.1093/sysbio/syaa009</t>
  </si>
  <si>
    <t>2020 Sep 1</t>
  </si>
  <si>
    <t>Neisseria gonorrhoeae and extended-spectrum cephalosporins in California: surveillance and molecular detection of mosaic penA</t>
  </si>
  <si>
    <t>Gose S, Nguyen D, Lowenberg D, Samuel M, Bauer H, Pandori M.</t>
  </si>
  <si>
    <t>BMC Infect Dis. 2013 Dec 4;13:570. doi: 10.1186/1471-2334-13-570.</t>
  </si>
  <si>
    <t>PMC4235022</t>
  </si>
  <si>
    <t>10.1186/1471-2334-13-570</t>
  </si>
  <si>
    <t>2013 Dec 4</t>
  </si>
  <si>
    <t>Background: The spread of Neisseria gonorrhoeae strains with mosaic penA alleles and reduced susceptibility to extended-spectrum cephalosporins is a major public health problem. While much work has been performed internationally, little is known about the genetics or molecular epidemiology of N. gonorrhoeae isolates with reduced susceptibility to extended-spectrum cephalosporins in the United States. The majority of N. gonorrhoeae infections are diagnosed without a live culture. Molecular tools capable of detecting markers of extended-spectrum cephalosporin resistance are needed.
Methods: Urethral N. gonorrhoeae isolates were collected from 684 men at public health clinics in California in 2011. Minimum inhibitory concentrations (MICs) to ceftriaxone, cefixime, cefpodoxime and azithromycin were determined by Etest and categorized according to the U.S. Centers for Disease Control 2010 alert value breakpoints. 684 isolates were screened for mosaic penA alleles using real-time PCR (RTPCR) and 59 reactive isolates were subjected to DNA sequencing of their penA alleles and Neisseria gonorrhoeae multi-antigen sequence typing (NG-MAST). To increase the specificity of the screening RTPCR in detecting isolates with alert value extended-spectrum cephalosporin MICs, the primers were modified to selectively amplify the mosaic XXXIV penA allele.
Results: Three mosaic penA alleles were detected including two previously described alleles (XXXIV, XXXVIII) and one novel allele (LA-A). Of the 29 isolates with an alert value extended-spectrum cephalosporin MIC, all possessed the mosaic XXXIV penA allele and 18 were sequence type 1407, an internationally successful strain associated with multi-drug resistance. The modified RTPCR detected the mosaic XXXIV penA allele in urethral isolates and urine specimens and displayed no amplification of the other penA alleles detected in this study.
Conclusion: N. gonorrhoeae isolates with mosaic penA alleles and reduced susceptibility to extended-spectrum cephalosporins are currently circulating in California. Isolates with the same NG-MAST ST, penA allele and extended-spectrum cephalosporin MICs have caused treatment failures elsewhere. The RTPCR assay presented here may be useful for the detection of N. gonorrheoae isolates and clinical specimens with reduced extended-spectrum cephalosporin MICs in settings where antimicrobial susceptibility testing is unavailable. In an era of increasing antimicrobial resistance and decreasing culture capacity, molecular assays capable of detecting extended-spectrum cephalosporin of resistance are essential to public health.</t>
  </si>
  <si>
    <t>N. gonorrhoeae isolates with mosaic penA alleles and reduced susceptibility to extended-spectrum cephalosporins causes treatment failures</t>
  </si>
  <si>
    <t>Tripartite efflux pumps: energy is required for dissociation, but not assembly or opening of the outer membrane channel of the pump</t>
  </si>
  <si>
    <t>Janganan TK, Bavro VN, Zhang L, Borges-Walmsley MI, Walmsley AR.</t>
  </si>
  <si>
    <t>Mol Microbiol. 2013 May;88(3):590-602. doi: 10.1111/mmi.12211. Epub 2013 Apr 9.</t>
  </si>
  <si>
    <t>Janganan TK</t>
  </si>
  <si>
    <t>PMC3664412</t>
  </si>
  <si>
    <t>10.1111/mmi.12211</t>
  </si>
  <si>
    <t>Detection of Neisseria gonorrhoeae from Joint Aspirate by Metagenomic Sequencing in Disseminated Gonococcal Infection</t>
  </si>
  <si>
    <t>Asmerom B, Drobish I, Winckler B, Chiang L, Farnaes L, Beauchamp-Walters J, Bradley JS, Ramchandar N.</t>
  </si>
  <si>
    <t>J Pediatric Infect Dis Soc. 2021 Apr 3;10(3):367-369. doi: 10.1093/jpids/piaa108.</t>
  </si>
  <si>
    <t>Asmerom B</t>
  </si>
  <si>
    <t>J Pediatric Infect Dis Soc</t>
  </si>
  <si>
    <t>10.1093/jpids/piaa108</t>
  </si>
  <si>
    <t>2021 Apr 3</t>
  </si>
  <si>
    <t>Analysis of Pilin Antigenic Variation in Neisseria meningitidis by Next-Generation Sequencing</t>
  </si>
  <si>
    <t>Xu J, Seifert HS.</t>
  </si>
  <si>
    <t>J Bacteriol. 2018 Oct 23;200(22):e00465-18. doi: 10.1128/JB.00465-18. Print 2018 Nov 15.</t>
  </si>
  <si>
    <t>Xu J</t>
  </si>
  <si>
    <t>PMC6199478</t>
  </si>
  <si>
    <t>10.1128/JB.00465-18</t>
  </si>
  <si>
    <t>2018 Oct 23</t>
  </si>
  <si>
    <t>Applications of genomics to slow the spread of multidrug-resistant Neisseria gonorrhoeae</t>
  </si>
  <si>
    <t>Mortimer TD, Grad YH.</t>
  </si>
  <si>
    <t>Ann N Y Acad Sci. 2019 Jan;1435(1):93-109. doi: 10.1111/nyas.13871. Epub 2018 Jun 6.</t>
  </si>
  <si>
    <t>Mortimer TD</t>
  </si>
  <si>
    <t>Ann N Y Acad Sci</t>
  </si>
  <si>
    <t>PMC6281808</t>
  </si>
  <si>
    <t>NIHMS966803</t>
  </si>
  <si>
    <t>10.1111/nyas.13871</t>
  </si>
  <si>
    <t>Molecular Characterization of Markers Associated With Antimicrobial Resistance in Neisseria gonorrhoeae Identified From Residual Clinical Samples</t>
  </si>
  <si>
    <t>Melendez JH, Hardick J, Barnes M, Barnes P, Geddes CD, Gaydos CA.</t>
  </si>
  <si>
    <t>Sex Transm Dis. 2018 May;45(5):312-315. doi: 10.1097/OLQ.0000000000000755.</t>
  </si>
  <si>
    <t>PMC5895510</t>
  </si>
  <si>
    <t>NIHMS917435</t>
  </si>
  <si>
    <t>10.1097/OLQ.0000000000000755</t>
  </si>
  <si>
    <t>Background: The emergence and spread of antimicrobial-resistant (AMR) Neisseria gonorrhoeae (NG) is a major public health concern. In the era of nucleic acid amplifications tests, rapid and accurate molecular approaches are needed to help increase surveillance, guide antimicrobial stewardship, and prevent outbreaks.
Methods: Residual urethral swabs, collected prospectively in the Baltimore City Health Department during a 6-month period, were analyzed by real-time polymerase chain reaction assays for NG DNA and AMR determinants to fluoroquinolones, penicillin, and extended-spectrum cephalosporins.
Results: N. gonorrhoeae DNA was detected in 34.8% (73/210) of samples, including 67.3% (68/101) of the swabs that had been previously identified as NG positive by culture. Markers associated with decreased susceptibility to fluoroquinolones were detected in 22.4% of the polymerase chain reaction NG-positive samples. The rate of penicillinase-producing NG was very low (1.6%), and no markers associated with decreased susceptibility to extended-spectrum cephalosporins were detected in this cohort of men using the AMR assays herein described.
Conclusions: Detection of molecular markers associated with AMR in NG can be performed directly from residual clinical samples, although the recovery rate of adequate DNA for molecular testing from these samples can be suboptimal. A high number of samples with mutations associated with decreased susceptibility to fluoroquinolones were identified.</t>
  </si>
  <si>
    <t>Current and future treatment options for gonorrhoea</t>
  </si>
  <si>
    <t>Ison CA, Deal C, Unemo M.</t>
  </si>
  <si>
    <t>Sex Transm Infect. 2013 Dec;89 Suppl 4:iv52-6. doi: 10.1136/sextrans-2012-050913. Epub 2013 Oct 8.</t>
  </si>
  <si>
    <t>10.1136/sextrans-2012-050913</t>
  </si>
  <si>
    <t>A real-time PCR assay for direct characterization of the Neisseria gonorrhoeae GyrA 91 locus associated with ciprofloxacin susceptibility</t>
  </si>
  <si>
    <t>Buckley C, Trembizki E, Donovan B, Chen M, Freeman K, Guy R, Kundu R, Lahra MM, Regan DG, Smith H, Whiley DM; GRAND Study Investigators.</t>
  </si>
  <si>
    <t>J Antimicrob Chemother. 2016 Feb;71(2):353-6. doi: 10.1093/jac/dkv366. Epub 2015 Nov 3.</t>
  </si>
  <si>
    <t>10.1093/jac/dkv366</t>
  </si>
  <si>
    <t>A Case of Decreased Susceptibility to Ceftriaxone in Neisseria gonorrhoeae in the Absence of a Mosaic Penicillin-Binding Protein 2 (penA) Allele</t>
  </si>
  <si>
    <t>Abrams AJ, Kirkcaldy RD, Pettus K, Fox JL, Kubin G, Trees DL.</t>
  </si>
  <si>
    <t>Sex Transm Dis. 2017 Aug;44(8):492-494. doi: 10.1097/OLQ.0000000000000645.</t>
  </si>
  <si>
    <t>PMC6932624</t>
  </si>
  <si>
    <t>NIHMS1062132</t>
  </si>
  <si>
    <t>10.1097/OLQ.0000000000000645</t>
  </si>
  <si>
    <t>Is confirmatory testing of Roche cobas 4800 CT/NG test Neisseria gonorrhoeae positive samples required? Comparison of the Roche cobas 4800 CT/NG test with an opa/pap duplex assay for the detection of N gonorrhoeae</t>
  </si>
  <si>
    <t>Perry MD, Jones RN, Corden SA.</t>
  </si>
  <si>
    <t>Sex Transm Infect. 2014 Jun;90(4):303-8. doi: 10.1136/sextrans-2013-051410. Epub 2014 Mar 20.</t>
  </si>
  <si>
    <t>Perry MD</t>
  </si>
  <si>
    <t>10.1136/sextrans-2013-051410</t>
  </si>
  <si>
    <t>Antimicrobial resistance genetic factor identification from whole-genome sequence data using deep feature selection</t>
  </si>
  <si>
    <t>Shi J, Yan Y, Links MG, Li L, Dillon JR, Horsch M, Kusalik A.</t>
  </si>
  <si>
    <t>BMC Bioinformatics. 2019 Dec 24;20(Suppl 15):535. doi: 10.1186/s12859-019-3054-4.</t>
  </si>
  <si>
    <t>Shi J</t>
  </si>
  <si>
    <t>BMC Bioinformatics</t>
  </si>
  <si>
    <t>PMC6929425</t>
  </si>
  <si>
    <t>10.1186/s12859-019-3054-4</t>
  </si>
  <si>
    <t>2019 Dec 24</t>
  </si>
  <si>
    <t>Escherichia coli and Neisseria gonorrhoeae UvrD helicase unwinds G4 DNA structures</t>
  </si>
  <si>
    <t>Shukla K, Thakur RS, Ganguli D, Rao DN, Nagaraju G.</t>
  </si>
  <si>
    <t>Biochem J. 2017 Oct 18;474(21):3579-3597. doi: 10.1042/BCJ20170587.</t>
  </si>
  <si>
    <t>Shukla K</t>
  </si>
  <si>
    <t>Biochem J</t>
  </si>
  <si>
    <t>10.1042/BCJ20170587</t>
  </si>
  <si>
    <t>2017 Oct 18</t>
  </si>
  <si>
    <t>Screening for Neisseria gonorrhoeae using the BD ProbeTec nucleic acid amplification test in a low prevalence genitourinary medicine clinic</t>
  </si>
  <si>
    <t>Killick V, Kell P, Plumb H, Hurd N, Turner P.</t>
  </si>
  <si>
    <t>Int J STD AIDS. 2012 Jun;23(6):e1-3. doi: 10.1258/ijsa.2009.009527.</t>
  </si>
  <si>
    <t>Killick V</t>
  </si>
  <si>
    <t>10.1258/ijsa.2009.009527</t>
  </si>
  <si>
    <t>Sharp increase in ciprofloxacin resistance of Neisseria gonorrhoeae in Yaounde, Cameroon: analyses of a laboratory database period 2012-2018</t>
  </si>
  <si>
    <t>Crucitti T, Belinga S, Fonkoua MC, Abanda M, Mbanzouen W, Sokeng E, Nzouankeu A.</t>
  </si>
  <si>
    <t>Int J STD AIDS. 2020 May;31(6):579-586. doi: 10.1177/0956462419897227. Epub 2020 Apr 21.</t>
  </si>
  <si>
    <t>Crucitti T</t>
  </si>
  <si>
    <t>10.1177/0956462419897227</t>
  </si>
  <si>
    <t>Multidrug-resistant Neisseria gonorrhoeae infection with ceftriaxone resistance and intermediate resistance to azithromycin, Denmark, 2017</t>
  </si>
  <si>
    <t>Terkelsen D, Tolstrup J, Johnsen CH, Lund O, Larsen HK, Worning P, Unemo M, Westh H.</t>
  </si>
  <si>
    <t>Euro Surveill. 2017 Oct;22(42):17-00659. doi: 10.2807/1560-7917.ES.2017.22.42.17-00659.</t>
  </si>
  <si>
    <t>Terkelsen D</t>
  </si>
  <si>
    <t>PMC5710115</t>
  </si>
  <si>
    <t>10.2807/1560-7917.ES.2017.22.42.17-00659</t>
  </si>
  <si>
    <t>2017 Oct</t>
  </si>
  <si>
    <t>We describe a multidrug-resistant Neisseria gonorrhoeae infection with ceftriaxone resistance and azithromycin intermediate resistance in a heterosexual man in Denmark, 2017. Whole genome sequencing of the strain GK124 identified MSLT ST1903, NG-MAST ST1614 and all relevant resistance determinants including similar penA resistance mutations previously described in ceftriaxone-resistant gonococcal strains. Although treatment with ceftriaxone 0.5 g plus azithromycin 2 g was successful, increased awareness of spread of gonococcal strains threatening the recommended dual therapy is crucial.
Keywords: Neisseria gonorrhoeae; Resfinder; STD; antibiotic; multidrug-resistant; treatment.</t>
  </si>
  <si>
    <t>multidrug-resistant Neisseria gonorrhoeae infection with ceftriaxone resistance and azithromycin intermediate resistance</t>
  </si>
  <si>
    <t>Molecular Assay for Detection of Ciprofloxacin Resistance in Neisseria gonorrhoeae Isolates from Cultures and Clinical Nucleic Acid Amplification Test Specimens</t>
  </si>
  <si>
    <t>Peterson SW, Martin I, Demczuk W, Bharat A, Hoang L, Wylie J, Allen V, Lefebvre B, Tyrrell G, Horsman G, Haldane D, Garceau R, Wong T, Mulvey MR.</t>
  </si>
  <si>
    <t>J Clin Microbiol. 2015 Nov;53(11):3606-8. doi: 10.1128/JCM.01632-15. Epub 2015 Aug 19.</t>
  </si>
  <si>
    <t>Peterson SW</t>
  </si>
  <si>
    <t>PMC4609720</t>
  </si>
  <si>
    <t>10.1128/JCM.01632-15</t>
  </si>
  <si>
    <t>We developed a real-time PCR assay to detect single nucleotide polymorphisms associated with ciprofloxacin resistance in specimens submitted for nucleic acid amplification testing (NAAT). All three single nucleotide polymorphism (SNP) targets produced high sensitivity and specificity values. The presence of ≥2 SNPs was sufficient to predict ciprofloxacin resistance in an organism.</t>
  </si>
  <si>
    <t>Habla del ensayo de PCR, más que de las cepas.</t>
  </si>
  <si>
    <t>A misleading false-negative result using Neisseria gonorrhoeae opa MGB multiplex PCR assay in patient's rectal sample due to partial mutations of the opa gene</t>
  </si>
  <si>
    <t>Vahidnia A, van Empel PJ, Costa S, Oud RT, van der Straaten T, Bliekendaal H, Spaargaren J.</t>
  </si>
  <si>
    <t>New Microbiol. 2015 Jul;38(3):431-4. Epub 2015 Jul 6.</t>
  </si>
  <si>
    <t>Vahidnia A</t>
  </si>
  <si>
    <t>Australian Gonococcal Surveillance Programme, 1 January to 31 March 2015</t>
  </si>
  <si>
    <t>Lahra MM, Enriquez RP.</t>
  </si>
  <si>
    <t>Commun Dis Intell Q Rep. 2015 Jun 30;39(2):E297-8.</t>
  </si>
  <si>
    <t>REPETIDO</t>
  </si>
  <si>
    <t>Australian Gonococcal Surveillance Programme, 1 April to 30 June 2013</t>
  </si>
  <si>
    <t>Commun Dis Intell Q Rep. 2013 Sep 30;37(3):E280-1.</t>
  </si>
  <si>
    <t>2013 Sep 30</t>
  </si>
  <si>
    <t>Determining the in vitro susceptibility of Neisseria gonorrhoeae isolates from 8 cities in Guangdong Province through an improved microdilution method</t>
  </si>
  <si>
    <t>Wu X, Qin X, Huang J, Wang F, Li M, Wu Z, Liu X, Pei J, Wu S, Chen H, Guo C, Xue Y, Tang S, Fang M, Lan Y, Ou J, Xie Z, Yu Y, Yang J, Chen W, Zhao Y, Zheng H.</t>
  </si>
  <si>
    <t>Diagn Microbiol Infect Dis. 2018 Dec;92(4):325-331. doi: 10.1016/j.diagmicrobio.2018.06.004. Epub 2018 Jun 12.</t>
  </si>
  <si>
    <t>Wu X</t>
  </si>
  <si>
    <t>10.1016/j.diagmicrobio.2018.06.004</t>
  </si>
  <si>
    <t>A microdilution method for the antibiotic susceptibility testing of Neisseria gonorrhoeae was established and improved, and the antibiotic resistance of N. gonorrhoeae samples isolated from 8 cities of Guangdong in 2016 was determined. The improved microdilution method was compared with the agar dilution method recommend by the World Health Organization (WHO) Western Pacific Region by testing the susceptibility of 100 clinical N. gonorrhoeae isolates. The essential agreement (EA), categorical agreement (CA), very major error (VME), major error (ME), and minor error (MIE) levels of the two methods were analyzed; the acceptable performance rates were measured as follows: ≥90% for EA or CA, ≤3% for VME or ME, and ≤7% for MIE. The EA, CA, VME, ME, and MIE of each method for 7 antibiotics, penicillin, tetracycline, ciprofloxacin, spectinomycin, ceftriaxone, cefixime, and azithromycin, were 96%-100%, 94%-100%, 0%-3%, 0%-2%, and 0%-6%, respectively. The Wilcoxon signed-rank test results indicated 94%-100% agreement between the 2 methods after excluding off-scale values (P &gt; 0.05). The susceptibility of 634 N. gonorrhoeae strains to the 7 antibiotics above were tested through the microdilution method. The resistant rates of the isolates against ciprofloxacin, tetracycline, penicillin, and azithromycin were 99.8%, 88.3%, 53.8%, and 11%, and the percentages of the isolates with decreased susceptibility to ceftriaxone (minimum inhibitory concentration [MIC] ≥0.125 μg/mL) and cefixime (MIC ≥0.25 μg/mL) were 2.1% and 12%, respectively, in Guangdong. Among 8 cities, Shenzhen had the highest rates of resistance against penicillin (77.8%) and decreased susceptibility against ceftriaxone (5.6%). Zhuhai had the highest rates of decreased susceptibility against cefixime (30.1%), and Jiangmen had the highest azithromycin-resistant isolates (16.8%). The findings from this study indicated that the improved microdilution method is an alternative for testing the antimicrobial susceptibility of N. gonorrhoeae. The resistance rates of N. gonorrhoeae against penicillin, tetracycline, and ciprofloxacin were high. While ceftriaxone, cefixime, and spectinomycin remained effective against N. gonorrhoeae, their effectiveness seemed to be decreasing over time. Azithromycin therapy requires timely susceptibility test results.
Keywords: Antibiotic; Microdilution method; Minimum inhibitory concentration; Neisseria gonorrhoeae; Susceptibility.</t>
  </si>
  <si>
    <t>Habla del nuevo método de detección, más que de las cepas.</t>
  </si>
  <si>
    <t>In Vitro Activity of Delafloxacin against Clinical Neisseria gonorrhoeae Isolates and Selection of Gonococcal Delafloxacin Resistance</t>
  </si>
  <si>
    <t>Soge OO, Salipante SJ, No D, Duffy E, Roberts MC.</t>
  </si>
  <si>
    <t>Antimicrob Agents Chemother. 2016 Apr 22;60(5):3106-11. doi: 10.1128/AAC.02798-15. Print 2016 May.</t>
  </si>
  <si>
    <t>PMC4862482</t>
  </si>
  <si>
    <t>10.1128/AAC.02798-15</t>
  </si>
  <si>
    <t>2016 Apr 22</t>
  </si>
  <si>
    <t>We evaluated the in vitro activity of delafloxacin against a panel of 117 Neisseria gonorrhoeae strains, including 110 clinical isolates collected from 2012 to 2015 and seven reference strains, compared with the activities of seven antimicrobials currently or previously recommended for treatment of gonorrhea. We examined the potential for delafloxacin to select for resistant mutants in ciprofloxacin-susceptible and ciprofloxacin-resistant N. gonorrhoeae We characterized mutations in the gyrA, gyrB, parC, and parE genes and the multidrug-resistant efflux pumps (MtrC-MtrD-MtrE and NorM) by PCR and sequencing and by whole-genome sequencing. The MIC50, MIC90, and MIC ranges of delafloxacin were 0.06 μg/ml, 0.125 μg/ml, and ≤0.001 to 0.25 μg/ml, respectively. The frequency of spontaneous mutation ranged from 10(-7) to &lt;10(-9) The multistep delafloxacin resistance selection of 30 daily passages resulted in stable resistant mutants. There was no obvious cross-resistance to nonfluoroquinolone comparator antimicrobials. A mutant with reduced susceptibility to ciprofloxacin (MIC, 0.25 μg/ml) obtained from the ciprofloxacin-susceptible parental strain had a novel Ser91Tyr alteration in the gyrA gene. We also identified new mutations in the gyrA and/or parC and parE genes and the multidrug-resistant efflux pumps (MtrC-MtrD-MtrE and NorM) of two mutant strains with elevated delafloxacin MICs of 1 μg/ml. Although delafloxacin exhibited potent in vitro activity against N. gonorrhoeae isolates and reference strains with diverse antimicrobial resistance profiles and demonstrated a low tendency to select for spontaneous mutants, it is important to establish the correlation between these excellent in vitro data and treatment outcomes through appropriate randomized controlled clinical trials.</t>
  </si>
  <si>
    <t>delafloxacin exhibited potent in vitro activity against N. gonorrhoeae isolates and reference strains with diverse antimicrobial resistance profiles</t>
  </si>
  <si>
    <t>Complement interactions with the pathogenic Neisseriae: clinical features, deficiency states, and evasion mechanisms</t>
  </si>
  <si>
    <t>Lewis LA, Ram S.</t>
  </si>
  <si>
    <t>FEBS Lett. 2020 Aug;594(16):2670-2694. doi: 10.1002/1873-3468.13760. Epub 2020 Mar 3.</t>
  </si>
  <si>
    <t>FEBS Lett</t>
  </si>
  <si>
    <t>10.1002/1873-3468.13760</t>
  </si>
  <si>
    <t>Selective Inhibition of Neisseria gonorrhoeae by a Dithiazoline in Mixed Infections with Lactobacillus gasseri</t>
  </si>
  <si>
    <t>Lenz JD, Shirk KA, Jolicoeur A, Dillard JP.</t>
  </si>
  <si>
    <t>Antimicrob Agents Chemother. 2018 Nov 26;62(12):e00826-18. doi: 10.1128/AAC.00826-18. Print 2018 Dec.</t>
  </si>
  <si>
    <t>PMC6256793</t>
  </si>
  <si>
    <t>10.1128/AAC.00826-18</t>
  </si>
  <si>
    <t>2018 Nov 26</t>
  </si>
  <si>
    <t>The Gram-negative human pathogen Neisseria gonorrhoeae has progressively developed resistance to antibiotic monotherapies, and recent failures of dual-drug therapy have heightened concerns that strains resistant to all available antibiotics will begin circulating globally. Targeting bacterial cell wall assembly has historically been effective at treating infections with N. gonorrhoeae, but as the effectiveness of β-lactams (including cephalosporins) is challenged by increasing resistance, research has expanded into compounds that target the numerous other enzymes with roles in peptidoglycan metabolism. One example is the dithiazoline compound JNJ-853346 (DTZ), which inhibits the activity of an Escherichia coli serine protease l,d-carboxypeptidase (LdcA). Recently, the characterization of an LdcA homolog in N. gonorrhoeae revealed localization and activity differences from the characterized E. coli LdcA, prompting us to explore the effectiveness of DTZ against N. gonorrhoeae We found that DTZ is effective at inhibiting N. gonorrhoeae in all growth phases, unlike the specific stationary-phase inhibition seen in E. coli Surprisingly, DTZ does not inhibit gonococcal LdcA enzyme activity, and DTZ sensitivity is not significantly decreased in ldcA mutants. While effective against numerous N. gonorrhoeae strains, including recent multidrug-resistant isolates, DTZ is much less effective at inhibiting growth of the commensal species Lactobacillus gasseri DTZ treatment during coinfections of epithelial cells resulted in significant lowering of gonococcal burden and interleukin-8 secretion without significantly impacting recovery of viable L. gasseri This selective toxicity presents a possible pathway for the use of DTZ as an effective antigonococcal agent at concentrations that do not impact vaginal commensals.
Keywords: Lactobacillus; Neisseria gonorrhoeae; antibiotic resistance; antimicrobial agents; inflammation; microbial communities; peptidoglycan.</t>
  </si>
  <si>
    <t>DTZ against N. gonorrhoeae</t>
  </si>
  <si>
    <t>Australian Gonococcal Surveillance Programme, 1 January to 31 March 2013</t>
  </si>
  <si>
    <t>Commun Dis Intell Q Rep. 2013 Sep 30;37(3):E278-9.</t>
  </si>
  <si>
    <t>High in vitro activity of a novel dual bacterial topoisomerase inhibitor of the ATPase activities of GyrB and ParE (VT12-008911) against Neisseria gonorrhoeae isolates with various high-level antimicrobial resistance and multidrug resistance</t>
  </si>
  <si>
    <t>Jeverica S, Golparian D, Hanzelka B, Fowlie AJ, Matičič M, Unemo M.</t>
  </si>
  <si>
    <t>J Antimicrob Chemother. 2014 Jul;69(7):1866-72. doi: 10.1093/jac/dku073. Epub 2014 Mar 20.</t>
  </si>
  <si>
    <t>10.1093/jac/dku073</t>
  </si>
  <si>
    <t>Objectives: Clinical resistance to the currently recommended extended-spectrum cephalosporins (ESCs), the last remaining options for empirical antimicrobial monotherapy of gonorrhoea globally, has been reported. New antimicrobials are essential to avoid the emergence of untreatable gonorrhoea. We have investigated the in vitro activity of a novel dual bacterial topoisomerase inhibitor of the ATPase activities of GyrB and ParE (Vertex aminobenzimidazole VT12-008911), compared with antimicrobials currently or previously recommended for gonorrhoea treatment.
Methods: MICs were determined using agar dilution (VT12-008911) or Etest (seven antimicrobials) for international reference strains (n = 28) and clinical Neisseria gonorrhoeae isolates (n = 220). The latter included three extensively drug-resistant isolates with high-level ceftriaxone resistance, additional isolates with clinical ESC resistance and a high number of isolates with ciprofloxacin resistance and multidrug resistance.
Results: The MIC(50), MIC(90) and MIC range of VT12-008911 were 0.064, 0.125 and ≤0.002-0.25 mg/L, respectively. One-hundred and seventy (69%) isolates were ciprofloxacin resistant; however, only 54 of those isolates had a VT12-008911 MIC &gt;0.064 mg/L (47 and 7 with MIC = 0.125 mg/L and MIC = 0.25 mg/L, respectively). The in vitro activity of VT12-008911 was superior to that of ciprofloxacin and all additional antimicrobials investigated. Time-kill curve analysis showed that VT12-008911 exhibited potent time-dependent bactericidal activity, at or very close to the MIC, against N. gonorrhoeae.
Conclusions: In vitro results suggest that VT12-008911 might be an effective treatment option for gonorrhoea. However, it will be important to detail the pharmacokinetics/pharmacodynamics, toxicity, selection and mechanisms of VT12-008911 resistance in N. gonorrhoeae and, finally, to perform well-designed in vivo randomized clinical trials.
Keywords: N. gonorrhoeae; antimicrobial treatment; ceftriaxone; gonorrhoea.</t>
  </si>
  <si>
    <t>VT12-008911 might be an effective treatment option for gonorrhoea</t>
  </si>
  <si>
    <t>What do UK sexual health clinicians think about saliva as a transmissible vector for Neisseriagonorrhoeae in men who have sex with men?</t>
  </si>
  <si>
    <t>Norcross C, Parkes L, Finnerty F, Richardson D.</t>
  </si>
  <si>
    <t>Sex Transm Infect. 2019 Sep;95(6):469. doi: 10.1136/sextrans-2018-053911.</t>
  </si>
  <si>
    <t>Norcross C</t>
  </si>
  <si>
    <t>10.1136/sextrans-2018-053911</t>
  </si>
  <si>
    <t>Concerted spatio-temporal dynamics of imported DNA and ComE DNA uptake protein during gonococcal transformation</t>
  </si>
  <si>
    <t>Gangel H, Hepp C, Müller S, Oldewurtel ER, Aas FE, Koomey M, Maier B.</t>
  </si>
  <si>
    <t>PLoS Pathog. 2014 Apr 24;10(4):e1004043. doi: 10.1371/journal.ppat.1004043. eCollection 2014 Apr.</t>
  </si>
  <si>
    <t>Gangel H</t>
  </si>
  <si>
    <t>PMC3999279</t>
  </si>
  <si>
    <t>10.1371/journal.ppat.1004043</t>
  </si>
  <si>
    <t>2014 Apr 24</t>
  </si>
  <si>
    <t>Spontaneous clearance of genital and extragenital Neisseria gonorrhoeae: data from GToG</t>
  </si>
  <si>
    <t>Mensforth S, Ayinde OC, Ross J.</t>
  </si>
  <si>
    <t>Sex Transm Infect. 2020 Dec;96(8):556-561. doi: 10.1136/sextrans-2020-054500. Epub 2020 Jul 30.</t>
  </si>
  <si>
    <t>Mensforth S</t>
  </si>
  <si>
    <t>10.1136/sextrans-2020-054500</t>
  </si>
  <si>
    <t>Synthesis and Biological Evaluation of 1,3-Dideazapurine-Like 7-Amino-5-Hydroxymethyl-Benzimidazole Ribonucleoside Analogues as Aminoacyl-tRNA Synthetase Inhibitors</t>
  </si>
  <si>
    <t>Zhang B, Pang L, Nautiyal M, De Graef S, Gadakh B, Lescrinier E, Rozenski J, Strelkov SV, Weeks SD, Van Aerschot A.</t>
  </si>
  <si>
    <t>Molecules. 2020 Oct 16;25(20):4751. doi: 10.3390/molecules25204751.</t>
  </si>
  <si>
    <t>Zhang B</t>
  </si>
  <si>
    <t>Molecules</t>
  </si>
  <si>
    <t>PMC7587597</t>
  </si>
  <si>
    <t>10.3390/molecules25204751</t>
  </si>
  <si>
    <t>2020 Oct 16</t>
  </si>
  <si>
    <t>Antimicrobial Susceptibility of Neisseria gonorrhoeae in Japan from 2000 to 2015</t>
  </si>
  <si>
    <t>Yasuda M, Hatazaki K, Ito S, Kitanohara M, Yoh M, Kojima M, Narita H, Kido A, Miyata K, Deguch T.</t>
  </si>
  <si>
    <t>Sex Transm Dis. 2017 Mar;44(3):149-153. doi: 10.1097/OLQ.0000000000000556.</t>
  </si>
  <si>
    <t>Yasuda M</t>
  </si>
  <si>
    <t>10.1097/OLQ.0000000000000556</t>
  </si>
  <si>
    <t>Background: Gonococcal infections are difficult to treat because of their multidrug antimicrobial resistance. The outbreak of antimicrobial-resistant Neisseria gonorrhoeae has begun in Asia and particularly in Japan. Therefore, it is very important that we understand the trend of antimicrobial resistance of N. gonorrhoeae in Asia including Japan. Our surveillance of the antimicrobial susceptibility of N. gonorrhoeae began in 2000 under the guidance of the Department of Urology, Gifu University. We report our surveillance data from 2000 to 2015.
Methods: We collected N. gonorrhoeae strains isolated from patients with gonococcal infections who visited our cooperating medical institutions in Japan from 2000 to 2015. MICs of penicillin G, cefixime, ceftriaxone, tetracycline, spectinomycin, azithromycin, and levofloxacin were determined by the agar dilution method approved by the Clinical and Laboratory Standards Institute.
Results: From 2000 to 2015, 2471 isolates of N. gonorrhoeae were collected in Japan. High rates of nonsusceptibility to penicillin, tetracycline, levofloxacin, cefixime, and azithromycin were shown. Around 5% to 10% of the strains isolated had a 0.25-mg/L MIC of ceftriaxone in each year, and 6 strains (0.24%) with a 0.5-mg/L MIC of ceftriaxone were isolated throughout the study period. Approximately 5% to 10% of the strains were resistant to each of ceftriaxone, azithromycin, and levofloxacin according to European Committee on Antimicrobial Susceptibility Testing breakpoints, and the rate has not increased significantly.
Conclusions: From this study and previous pharmacodynamic analyses, a single 1-g dose of ceftriaxone is recommended to treat gonorrhea. As strains with high-level ceftriaxone resistance continue to spread, higher doses of ceftriaxone in monotherapy or multiple doses of ceftriaxone should be considered.</t>
  </si>
  <si>
    <t>As strains with high-level ceftriaxone resistance continue to spread, higher doses of ceftriaxone in monotherapy or multiple doses of ceftriaxone should be considered.</t>
  </si>
  <si>
    <t>Gonococcal Osteomyelitis Resulting in Permanent Sequelae</t>
  </si>
  <si>
    <t>Rehnström M, Unemo M, Tunbäck P.</t>
  </si>
  <si>
    <t>Acta Derm Venereol. 2016 May;96(4):562-3. doi: 10.2340/00015555-2296.</t>
  </si>
  <si>
    <t>Rehnström M</t>
  </si>
  <si>
    <t>Acta Derm Venereol</t>
  </si>
  <si>
    <t>10.2340/00015555-2296</t>
  </si>
  <si>
    <t>Changing antimicrobial resistance profiles among Neisseria gonorrhoeae isolates in Italy, 2003 to 2012</t>
  </si>
  <si>
    <t>Carannante A, Renna G, Dal Conte I, Ghisetti V, Matteelli A, Prignano G, Impara G, Cusini M, D'Antuono A, Vocale C, Antonetti R, Gaino M, Busetti M, Latino MA, Mencacci A, Bonanno C, Cava MC, Giraldi C, Stefanelli P.</t>
  </si>
  <si>
    <t>Antimicrob Agents Chemother. 2014 Oct;58(10):5871-6. doi: 10.1128/AAC.00103-14. Epub 2014 Jul 28.</t>
  </si>
  <si>
    <t>PMC4187924</t>
  </si>
  <si>
    <t>10.1128/AAC.00103-14</t>
  </si>
  <si>
    <t>The emergence of Neisseria gonorrhoeae isolates displaying resistance to antimicrobial agents is a major public health concern and a serious issue related to the occurrence of further untreatable gonorrhea infections. A retrospective analysis on 1,430 N. gonorrhoeae isolates, collected from 2003 through 2012, for antimicrobial susceptibility by Etest and molecular characterization by Neisseria gonorrhoeae multiantigen sequence typing (NG-MAST) was carried out in Italy. Azithromycin-resistant gonococci decreased from 14% in 2007 to 2.2% in 2012. Similarly, isolates with high MICs to cefixime (&gt;0.125 mg/liter) decreased from 11% in 2008 to 3.3% in 2012. The ciprofloxacin resistance rate remains quite stable, following an increasing trend up to 64% in 2012. The percentage of penicillinase-producing N. gonorrhoeae (PPNG) significantly declined from 77% in 2003 to 7% in 2012. A total of 81 multidrug-resistant (MDR) gonococci were identified, showing 11 different antimicrobial resistance patterns. These were isolated from men who have sex with men (MSM) and from heterosexual patients. Two sequence types (STs), ST661 and ST1407, were the most common. Genogroup 1407, which included cefixime-, ciprofloxacin-, and azithromycin-resistant isolates, was found. In conclusion, a change in the antimicrobial resistance profiles among gonococci was identified in Italy together with a percentage of MDR isolates.</t>
  </si>
  <si>
    <t>Annual report of the Australian Gonococcal Surveillance Programme, 2011</t>
  </si>
  <si>
    <t>Commun Dis Intell Q Rep. 2012 Jun 30;36(2):E166-73.</t>
  </si>
  <si>
    <t>2012 Jun 30</t>
  </si>
  <si>
    <t>Loop-mediated isothermal amplification test for detection of Neisseria gonorrhoeae in urine samples and tolerance of the assay to the presence of urea</t>
  </si>
  <si>
    <t>Edwards T, Burke PA, Smalley HB, Gillies L, Hobbs G.</t>
  </si>
  <si>
    <t>J Clin Microbiol. 2014 Jun;52(6):2163-5. doi: 10.1128/JCM.00314-14. Epub 2014 Mar 12.</t>
  </si>
  <si>
    <t>Edwards T</t>
  </si>
  <si>
    <t>PMC4042760</t>
  </si>
  <si>
    <t>10.1128/JCM.00314-14</t>
  </si>
  <si>
    <t>An era of untreatable gonorrhoea?</t>
  </si>
  <si>
    <t>Sutton B, Ivan M.</t>
  </si>
  <si>
    <t>Med J Aust. 2018 Aug 20;209(4):188. doi: 10.5694/mja18.00564.</t>
  </si>
  <si>
    <t>Sutton B</t>
  </si>
  <si>
    <t>Med J Aust</t>
  </si>
  <si>
    <t>10.5694/mja18.00564</t>
  </si>
  <si>
    <t>2018 Aug 20</t>
  </si>
  <si>
    <t>Identification of Neisseria gonorrhoeae isolates with a recombinant porA gene in Scotland, United Kingdom, 2010 to 2011</t>
  </si>
  <si>
    <t>Eastick K, Winter A, Jamdar S.</t>
  </si>
  <si>
    <t>Euro Surveill. 2012 Mar 1;17(9):20101.</t>
  </si>
  <si>
    <t>Eastick K</t>
  </si>
  <si>
    <t>Mitigating the emergence and spread of multidrug- and extensively drug-resistant gonorrhea: is there sufficient support in resource-poor settings in Africa?</t>
  </si>
  <si>
    <t>Unemo M, Dillon JA.</t>
  </si>
  <si>
    <t>Sex Transm Dis. 2014 Apr;41(4):238-9. doi: 10.1097/OLQ.0000000000000117.</t>
  </si>
  <si>
    <t>10.1097/OLQ.0000000000000117</t>
  </si>
  <si>
    <t>2014 Apr</t>
  </si>
  <si>
    <t>Neisseria gonorrhoeae employs two protein inhibitors to evade killing by human lysozyme</t>
  </si>
  <si>
    <t>Ragland SA, Humbert MV, Christodoulides M, Criss AK.</t>
  </si>
  <si>
    <t>PLoS Pathog. 2018 Jul 5;14(7):e1007080. doi: 10.1371/journal.ppat.1007080. eCollection 2018 Jul.</t>
  </si>
  <si>
    <t>PMC6033460</t>
  </si>
  <si>
    <t>10.1371/journal.ppat.1007080</t>
  </si>
  <si>
    <t>Biochemical characterization of the bacterial peroxidase from the human pathogen Neisseria gonorrhoeae</t>
  </si>
  <si>
    <t>Nóbrega CS, Raposo M, Van Driessche G, Devreese B, Pauleta SR.</t>
  </si>
  <si>
    <t>J Inorg Biochem. 2017 Jun;171:108-119. doi: 10.1016/j.jinorgbio.2017.03.007. Epub 2017 Mar 27.</t>
  </si>
  <si>
    <t>Nóbrega CS</t>
  </si>
  <si>
    <t>J Inorg Biochem</t>
  </si>
  <si>
    <t>10.1016/j.jinorgbio.2017.03.007</t>
  </si>
  <si>
    <t>Phosphoethanolamine decoration of Neisseria gonorrhoeae lipid A plays a dual immunostimulatory and protective role during experimental genital tract infection</t>
  </si>
  <si>
    <t>Packiam M, Yedery RD, Begum AA, Carlson RW, Ganguly J, Sempowski GD, Ventevogel MS, Shafer WM, Jerse AE.</t>
  </si>
  <si>
    <t>Infect Immun. 2014 Jun;82(6):2170-9. doi: 10.1128/IAI.01504-14. Epub 2014 Mar 31.</t>
  </si>
  <si>
    <t>Packiam M</t>
  </si>
  <si>
    <t>PMC4019182</t>
  </si>
  <si>
    <t>10.1128/IAI.01504-14</t>
  </si>
  <si>
    <t>Monitoring antimicrobial resistance in Neisseria gonorrhoeae in selected countries of the WHO South-East Asia Region between 2009 and 2012: a retrospective analysis</t>
  </si>
  <si>
    <t>Bala M, Kakran M, Singh V, Sood S, Ramesh V; Members of WHO GASP SEAR Network.</t>
  </si>
  <si>
    <t>Sex Transm Infect. 2013 Dec;89 Suppl 4:iv28-35. doi: 10.1136/sextrans-2012-050904.</t>
  </si>
  <si>
    <t>10.1136/sextrans-2012-050904</t>
  </si>
  <si>
    <t>Objective: The aim of the present study was to retrospectively analyse the data reported on antimicrobial resistance (AMR) in Neisseria gonorrhoeae in six South-East Asia Region countries from 2009 to 2012 following the revitalisation of the WHO global Gonococcal Antimicrobial Surveillance Program (GASP).
Methods: AMR data were generated for 7 antibiotics of 4675 isolates in 18 focal point laboratories using the calibrated dichotomous sensitivity (CDS) or Clinical and Laboratory Standards Institute (CLSI) methods and minimal inhibitory concentration testing by Etest in some of the centres. The results were interpreted using the breakpoints recommended.
Results: High-level resistance to traditional antibiotics, penicillin (25% to 100%) and tetracycline (10% to 100%) and the previously recommended ciprofloxacin (38% to 100%) was observed in all the countries. Overall, &gt;90% of less susceptible and resistant isolates to penicillin and ciprofloxacin were identified from 15 laboratories. Decreased susceptibility to ceftriaxone and cefpodoxime was reported by nine and eight centres, respectively. Resistance to spectinomycin (0.6% to 10.5%) and azithromycin (&lt;5%) was reported only by three centres. The increasing trends of resistance towards penicillin, tetracycline and ciprofloxacin were demonstrated in Bhutan, India, Sri Lanka and Thailand, and no large intercountry variations were evident. Insignificant trends in decreased susceptibility towards ceftriaxone were reported.
Conclusions: Expansion of the WHO GASP facilitated enhanced AMR surveillance to meet the ongoing challenges of control of gonococcal AMR. The results highlight that the emergence of decreased susceptibility to ceftriaxone and resistance to spectinomycin and azithromycin will unavoidably lead to loss of therapeutic options, and a search for new effective agents needs to be initiated to respond to the emergence of resistant isolates.
Keywords: Antibiotic Resistance; Neisseria Gonorrhoea; Surveillance; Syndromic Management.</t>
  </si>
  <si>
    <t>decreased susceptibility to ceftriaxone and resistance to spectinomycin and azithromycin</t>
  </si>
  <si>
    <t>Accuracy and reproducibility of the Etest to detect drug-resistant Neisseria gonorrhoeae to contemporary treatment</t>
  </si>
  <si>
    <t>Papp JR, Rowlinson MC, O'Connor NP, Wholehan J, Razeq JH, Glennen A, Ware D, Iwen PC, Lee LV, Hagan C.</t>
  </si>
  <si>
    <t>J Med Microbiol. 2018 Jan;67(1):68-73. doi: 10.1099/jmm.0.000651. Epub 2017 Dec 8.</t>
  </si>
  <si>
    <t>PMC6739835</t>
  </si>
  <si>
    <t>NIHMS1049720</t>
  </si>
  <si>
    <t>10.1099/jmm.0.000651</t>
  </si>
  <si>
    <t>Antimicrobial effects of copper(II) bis(thiosemicarbazonato) complexes provide new insight into their biochemical mode of action</t>
  </si>
  <si>
    <t>Djoko KY, Paterson BM, Donnelly PS, McEwan AG.</t>
  </si>
  <si>
    <t>Metallomics. 2014 Apr;6(4):854-63. doi: 10.1039/c3mt00348e.</t>
  </si>
  <si>
    <t>Metallomics</t>
  </si>
  <si>
    <t>10.1039/c3mt00348e</t>
  </si>
  <si>
    <t>A Comparison of Real-Time Polymerase Chain Reaction Assays for the Detection of Antimicrobial Resistance Markers and Sequence Typing From Clinical Nucleic Acid Amplification Test Samples and Matched Neisseria gonorrhoeae Culture</t>
  </si>
  <si>
    <t>Peterson SW, Martin I, Demczuk W, Hoang L, Wylie J, Lefebvre B, Labbé AC, Naidu P, Haldane D, Mulvey MR.</t>
  </si>
  <si>
    <t>Sex Transm Dis. 2018 Feb;45(2):92-95. doi: 10.1097/OLQ.0000000000000707.</t>
  </si>
  <si>
    <t>10.1097/OLQ.0000000000000707</t>
  </si>
  <si>
    <t>Disulfide Cross-linking of a Multidrug and Toxic Compound Extrusion Transporter Impacts Multidrug Efflux</t>
  </si>
  <si>
    <t>Radchenko M, Nie R, Lu M.</t>
  </si>
  <si>
    <t>J Biol Chem. 2016 Apr 29;291(18):9818-26. doi: 10.1074/jbc.M116.715227. Epub 2016 Mar 14.</t>
  </si>
  <si>
    <t>Radchenko M</t>
  </si>
  <si>
    <t>PMC4850317</t>
  </si>
  <si>
    <t>10.1074/jbc.M116.715227</t>
  </si>
  <si>
    <t>2016 Apr 29</t>
  </si>
  <si>
    <t>Recent advances in the development and use of molecular tests to predict antimicrobial resistance in Neisseria gonorrhoeae</t>
  </si>
  <si>
    <t>Donà V, Low N, Golparian D, Unemo M.</t>
  </si>
  <si>
    <t>Expert Rev Mol Diagn. 2017 Sep;17(9):845-859. doi: 10.1080/14737159.2017.1360137. Epub 2017 Aug 3.</t>
  </si>
  <si>
    <t>10.1080/14737159.2017.1360137</t>
  </si>
  <si>
    <t>2017 Sep</t>
  </si>
  <si>
    <t>Remarkable increase of Neisseria gonorrhoeae with decreased susceptibility of azithromycin and increase in the failure of azithromycin therapy in male gonococcal urethritis in Sendai in 2015</t>
  </si>
  <si>
    <t>Yasuda M, Ito S, Hatazaki K, Deguchi T.</t>
  </si>
  <si>
    <t>J Infect Chemother. 2016 Dec;22(12):841-843. doi: 10.1016/j.jiac.2016.07.012. Epub 2016 Aug 28.</t>
  </si>
  <si>
    <t>10.1016/j.jiac.2016.07.012</t>
  </si>
  <si>
    <t>The antimicrobial resistance of Neisseria gonorrhoeae is a serious problem worldwide. In this study, we examined the susceptibility of N. gonorrhoeae isolated from male gonococcal urethritis in Sendai in 2014 and 2015. Furthermore, of all cases, we investigated the clinical efficacy of a single 2-g dose of extended-release azithromycin (AZM-SR) in the treatment of male gonococcal urethritis retrospectively. Sixty N. gonorrhoeae strains in 2014 and 54 strains in 2015 were isolated from male gonococcal urethritis and stored each year. The MIC of AZM was ≥1 mg/L in 4 strains (6.7%) in 2014 and in 13 strains (24.1%) in 2015 and the number of strains having ≥1 mg/L MIC increased significantly (P = 0.016). Microbiological efficacy was evaluated in 32 and 29 of these patients, and the rates of treatment success were 93.8% and 79.3%, respectively. All of the treatment failures were caused by strains having a MIC of AZM of ≥0.5 mg/L. In particular, the increase in the isolates having a MIC of AZM of ≥1 mg/L was remarkable. Therefore, it was thought that the increase in these strains was the reason for the increase in treatment failures in 2015. Because no other drug is effective, it is currently necessary to use AZM-SR to treat gonococcal infections caused by ceftriaxone-resistant strains or patients allergic to ceftriaxone. To prevent a further increase in resistance to AZM, we should not use AZM-SR to treat normal cases of gonococcal infection.
Keywords: Azithromycin; Male urethritis; Neisseria gonorrhoeae.</t>
  </si>
  <si>
    <t>susceptibility of N. gonorrhoeae isolated from male gonococcal urethritis</t>
  </si>
  <si>
    <t>Emerging azithromycin-resistance among the Neisseria gonorrhoeae strains isolated in Hungary</t>
  </si>
  <si>
    <t>Brunner A, Nemes-Nikodem E, Jeney C, Szabo D, Marschalko M, Karpati S, Ostorhazi E.</t>
  </si>
  <si>
    <t>Ann Clin Microbiol Antimicrob. 2016 Sep 20;15(1):53. doi: 10.1186/s12941-016-0166-9.</t>
  </si>
  <si>
    <t>Brunner A</t>
  </si>
  <si>
    <t>PMC5029006</t>
  </si>
  <si>
    <t>10.1186/s12941-016-0166-9</t>
  </si>
  <si>
    <t>2016 Sep 20</t>
  </si>
  <si>
    <t>Background: In the 1990s, azithromycin became the drug of choice for many infectious diseases but emerging resistance to the drug has only been reported in the last decade. In the last 5 years, the National Neisseria gonorrhoeae Reference Laboratory of Hungary (NNGRLH) has also observed an increased number of N. gonorrhoeae strains resistant to azithromycin. The aim of this study was to determine the most frequent sequence types (ST) of N. gonorrhoeae related to elevated levels of azithromycin MIC (minimal inhibitory concentration). Previously and currently isolated azithromycin-resistant strains have been investigated for the existence of molecular relationship.
Methods: Maldi-Tof technic was applied for the identification of the strains isolated from outpatients attending the reference laboratory. Testing antibiotic susceptibility of azithromycin, cefixime, ceftriaxone, tetracycline, spectinomycin and ciprofloxacin was carried out for all the identified strains, using MIC strip test Liofilchem(®). N. gonorrhoeae multiantigen sequence typing (NG-MAST) was performed exclusively on azithromycin-resistant isolates. A phylogenetic tree was drawn using MEGA6 (Molecular Evolutionary Genetics Analysis Version 6.0) Neighbour-Joining method.
Results: Out of 192 N. gonorrhoeae isolates, 30.0 % (58/192) proved resistant to azithromycin (MIC &gt; 0.5 mg/L). Of the azithromycin-resistant isolates, ST1407, ST4995 and ST11064 were the most prevalent. Based on the phylogenetic analysis, the latter two STs are closely related.
Conclusions: In contrast to West-European countries, in our region, resistance to azithromycin has increased up to 30 % in the last 5 years, so the recommendation of the European Guideline -500 mg of ceftriaxone combined with 2 g of azithromycin as first choice therapy against N. gonorrhoeae- should be seriously considered in case of Hungary.
Keywords: Azithromycin-resistance; Neisseria gonorrhoeae; Phylogenetic tree; Sequence types.</t>
  </si>
  <si>
    <t>resistance to azithromycin has increased up to 30 % in the last 5 years</t>
  </si>
  <si>
    <t>Molecular Assay for Detection of Genetic Markers Associated with Decreased Susceptibility to Cephalosporins in Neisseria gonorrhoeae</t>
  </si>
  <si>
    <t>J Clin Microbiol. 2015 Jul;53(7):2042-8. doi: 10.1128/JCM.00493-15. Epub 2015 Apr 15.</t>
  </si>
  <si>
    <t>PMC4473228</t>
  </si>
  <si>
    <t>10.1128/JCM.00493-15</t>
  </si>
  <si>
    <t>Neisseria gonorrhoeae PIII has a role on NG1873 outer membrane localization and is involved in bacterial adhesion to human cervical and urethral epithelial cells</t>
  </si>
  <si>
    <t>Leuzzi R, Nesta B, Monaci E, Cartocci E, Serino L, Soriani M, Rappuoli R, Pizza M.</t>
  </si>
  <si>
    <t>BMC Microbiol. 2013 Nov 9;13:251. doi: 10.1186/1471-2180-13-251.</t>
  </si>
  <si>
    <t>Leuzzi R</t>
  </si>
  <si>
    <t>PMC4226279</t>
  </si>
  <si>
    <t>10.1186/1471-2180-13-251</t>
  </si>
  <si>
    <t>2013 Nov 9</t>
  </si>
  <si>
    <t>Direct real-time PCR-based detection of Neisseria gonorrhoeae 23S rRNA mutations associated with azithromycin resistance</t>
  </si>
  <si>
    <t>Trembizki E, Buckley C, Donovan B, Chen M, Guy R, Kaldor J, Lahra MM, Regan DG, Smith H, Ward J, Whiley DM.</t>
  </si>
  <si>
    <t>J Antimicrob Chemother. 2015 Dec;70(12):3244-9. doi: 10.1093/jac/dkv274. Epub 2015 Sep 3.</t>
  </si>
  <si>
    <t>10.1093/jac/dkv274</t>
  </si>
  <si>
    <t>Multidrug Resistance in Neisseria gonorrhoeae: Identification of Functionally Important Residues in the MtrD Efflux Protein</t>
  </si>
  <si>
    <t>Chitsaz M, Booth L, Blyth MT, O'Mara ML, Brown MH.</t>
  </si>
  <si>
    <t>mBio. 2019 Nov 19;10(6):e02277-19. doi: 10.1128/mBio.02277-19.</t>
  </si>
  <si>
    <t>PMC6867893</t>
  </si>
  <si>
    <t>10.1128/mBio.02277-19</t>
  </si>
  <si>
    <t>2019 Nov 19</t>
  </si>
  <si>
    <t>Azithromycin-resistant Neisseria gonorrhoeae isolates in Guangzhou, China (2009-2013): coevolution with decreased susceptibilities to ceftriaxone and genetic characteristics</t>
  </si>
  <si>
    <t>Liang JY, Cao WL, Li XD, Bi C, Yang RD, Liang YH, Li P, Ye XD, Chen XX, Zhang XB.</t>
  </si>
  <si>
    <t>BMC Infect Dis. 2016 Apr 14;16:152. doi: 10.1186/s12879-016-1469-3.</t>
  </si>
  <si>
    <t>Liang JY</t>
  </si>
  <si>
    <t>PMC4832481</t>
  </si>
  <si>
    <t>10.1186/s12879-016-1469-3</t>
  </si>
  <si>
    <t>2016 Apr 14</t>
  </si>
  <si>
    <t>Background: The recent emergence of azithromycin-resistant (AZM-R) N. gonorrhoeae isolates that have coevolved decreased susceptibility to extended-spectrum cephalosporins has caused great concern. Here we investigated the prevalence of decreased susceptibility to ceftriaxone (CRO(D)) in AZM-R isolates and genetically characterized AZM-R isolates in Guangzhou, China from 2009 to 2013.
Methods: The minimum inhibitory concentration (MIC) of AZM and ceftriaxone was determined using an agar-dilution method. All AZM-R isolates were screened for mutations in 23S rRNA, mtrR and penA genes and genotyped using N. gonorrhoeae multi-antigen sequence typing (NG-MAST).
Results: Of the 485 identified N. gonorrhoeae isolates, 445 (91.8%) were isolated from male urethritis subjects, and 77 (15.9%) were AZM-R (MIC ≥ 1 mg/L), including 33 (6.8%) with AZM low-level resistant (AZM-LLR, MIC = 1 mg/L) and 44 (9.1%) with AZM middle-level resistant (AZM-MLR, MIC ≥ 2 mg/L). Significantly more CRO(D) (MIC ≥ 0.125 mg/L) showed in AZM-MLR isolates (43.2%, 19/44) as compared with that in AZM-LLR isolates (18.2%, 6/33) (p &lt; 0.05). For the 23S rRNA, mtrR, penA or combined 23S rRNA/MtrR/penA mutations, no significant difference was found between AZM-LLR isolates and AZM-MLR isolates (P &gt; 0.05); similar results were detected between combined AZM-LLR/CRO(D) isolates and combined AZM-MLR/CRO(D) isolates (P &gt; 0.05). No mutation A2059G or AZM high-level resistant (AZM-HLR, MIC ≥ 256 mg/L) isolate was detected. Among 77 AZM-R isolates, 67 sequence types (STs) were identified by NG-MAST, of which 30 were novel. Most STs were represented by a single isolate.
Conclusions: The AZM-R together CRO(D) isolates are now present in Guangzhou, China, which deserve continuous surveillance and the mechanism of concurrent resistance needs further study.
Keywords: Antimicrobial resistance; Azithromycin; NG-MAST; Neisseria gonorrhoeae.</t>
  </si>
  <si>
    <t>the AZM-R together CRO(D) isolates are now present in Guangzhou, China</t>
  </si>
  <si>
    <t>Acute syphilitic posterior placoid chorioretinitis</t>
  </si>
  <si>
    <t>Demas A, Vandendriessche A, Vermuso L, De Menibus-Demas L.</t>
  </si>
  <si>
    <t>QJM. 2019 Jun 1;112(6):443-444. doi: 10.1093/qjmed/hcz032.</t>
  </si>
  <si>
    <t>Demas A</t>
  </si>
  <si>
    <t>QJM</t>
  </si>
  <si>
    <t>10.1093/qjmed/hcz032</t>
  </si>
  <si>
    <t>2019 Jun 1</t>
  </si>
  <si>
    <t>Gonorrhoea and gonococcal antimicrobial resistance surveillance networks in the WHO European Region, including the independent countries of the former Soviet Union</t>
  </si>
  <si>
    <t>Unemo M, Ison CA, Cole M, Spiteri G, van de Laar M, Khotenashvili L.</t>
  </si>
  <si>
    <t>Sex Transm Infect. 2013 Dec;89 Suppl 4:iv42-6. doi: 10.1136/sextrans-2012-050909.</t>
  </si>
  <si>
    <t>10.1136/sextrans-2012-050909</t>
  </si>
  <si>
    <t>Antimicrobial resistance (AMR) in Neisseria gonorrhoeae has emerged for essentially all antimicrobials following their introduction into clinical practice. During the latest decade, susceptibility to the last remaining options for antimicrobial monotherapy, the extended-spectrum cephalosporins (ESC), has markedly decreased internationally and treatment failures with these ESCs have been verified. In response to this developing situation, WHO and the European Centre for Disease Prevention and Control (ECDC) have published global and region-specific response plans, respectively. One main component of these action/response plans is to enhance the surveillance of AMR and treatment failures. This paper describes the perspectives from the diverse WHO European Region (53 countries), including the independent countries of the former Soviet Union, regarding gonococcal AMR surveillance networks. The WHO European Region has a high prevalence of resistance to all previously recommended antimicrobials, and most of the first strictly verified treatment failures with cefixime and ceftriaxone were also reported from Europe. In the European Union/European Economic Area (EU/EEA), the European gonococcal antimicrobial surveillance programme (Euro-GASP) funded by the ECDC is running. In 2011, the Euro-GASP included 21/31 (68%) EU/EEA countries, and the programme is further strengthened annually. However, in the non-EU/EEA countries, internationally reported and quality assured gonococcal AMR data are lacking in 87% of the countries and, worryingly, appropriate support for establishment of a GASP is still lacking. Accordingly, national and international support, including political and financial commitment, for gonococcal AMR surveillance in the non-EU/EEA countries of the WHO European Region is essential.
Keywords: ANTIBIOTIC RESISTANCE; GONOCOCCI; GONORRHOEA; SURVEILLANCE.</t>
  </si>
  <si>
    <t>the perspectives  regarding gonococcal AMR surveillance networks</t>
  </si>
  <si>
    <t>Could vaccination against Neisseria gonorrhoeae be on the horizon?</t>
  </si>
  <si>
    <t>Russell MW.</t>
  </si>
  <si>
    <t>Future Microbiol. 2018 Apr;13:495-497. doi: 10.2217/fmb-2017-0262. Epub 2018 Mar 8.</t>
  </si>
  <si>
    <t>Russell MW</t>
  </si>
  <si>
    <t>10.2217/fmb-2017-0262</t>
  </si>
  <si>
    <t>Anion inhibition studies of the α-carbonic anhydrases from Neisseria gonorrhoeae</t>
  </si>
  <si>
    <t>Nocentini A, Hewitt CS, Mastrolorenzo MD, Flaherty DP, Supuran CT.</t>
  </si>
  <si>
    <t>J Enzyme Inhib Med Chem. 2021 Dec;36(1):1061-1066. doi: 10.1080/14756366.2021.1929202.</t>
  </si>
  <si>
    <t>Nocentini A</t>
  </si>
  <si>
    <t>J Enzyme Inhib Med Chem</t>
  </si>
  <si>
    <t>PMC8158254</t>
  </si>
  <si>
    <t>10.1080/14756366.2021.1929202</t>
  </si>
  <si>
    <t>Outbreak or illusion: consequences of 'improved' diagnostics for gonorrhoea</t>
  </si>
  <si>
    <t>Bennett A, Jeffery K, O'Neill E, Sherrard J.</t>
  </si>
  <si>
    <t>Int J STD AIDS. 2017 Jun;28(7):667-671. doi: 10.1177/0956462416660928. Epub 2016 Jul 12.</t>
  </si>
  <si>
    <t>Bennett A</t>
  </si>
  <si>
    <t>10.1177/0956462416660928</t>
  </si>
  <si>
    <t>Analytical specificity and sensitivity of the APTIMA Combo 2 and APTIMA GC assays for detection of commensal Neisseria species and Neisseria gonorrhoeae on the Gen-Probe Panther instrument</t>
  </si>
  <si>
    <t>Golparian D, Tabrizi SN, Unemo M.</t>
  </si>
  <si>
    <t>Sex Transm Dis. 2013 Feb;40(2):175-8. doi: 10.1097/OLQ.0b013e3182787e45.</t>
  </si>
  <si>
    <t>10.1097/OLQ.0b013e3182787e45</t>
  </si>
  <si>
    <t>Determination of Neisseria gonorrhoeae susceptibility to ciprofloxacin in clinical specimens from men using a real-time PCR assay</t>
  </si>
  <si>
    <t>Magooa MP, Müller EE, Gumede L, Lewis DA.</t>
  </si>
  <si>
    <t>Int J Antimicrob Agents. 2013 Jul;42(1):63-7. doi: 10.1016/j.ijantimicag.2013.02.026. Epub 2013 Apr 24.</t>
  </si>
  <si>
    <t>Magooa MP</t>
  </si>
  <si>
    <t>10.1016/j.ijantimicag.2013.02.026</t>
  </si>
  <si>
    <t>A real-time PCR (RT-PCR) assay was modified to simultaneously detect Neisseria gonorrhoeae and to determine gonococcal susceptibility to ciprofloxacin using clinical samples. The modified RT-PCR assay was validated using DNA extracted from 40 linked isolates and urethral swabs, 24 of which had linked first-pass urine samples, obtained from men presenting with urethral gonorrhoea. The RT-PCR assay enabled amplification of N. gonorrhoeae dcmH, gyrA and parC genes. The quinolone resistance-determining regions (QRDRs) of the isolates' gyrA and parC genes were sequenced. Following successful validation, 33 first-pass urine-derived DNA extracts, obtained from men with gonorrhoea, were tested with the assay and results were compared with blinded ciprofloxacin susceptibility data. Gonococcal susceptibility to ciprofloxacin correlated perfectly with gyrA amplicon generation. No gyrA amplicons were detected for gonococcal infections due to ciprofloxacin-intermediate/resistant organisms. Amplification of parC correlated less well with ciprofloxacin susceptibility phenotypes. Simultaneous non-generation of gyrA and parC amplicons consistently predicted the presence of ciprofloxacin-resistant gonococci. Characteristic point mutations in the gyrA/parC QRDRs were found in DNA amplified from those extracts that failed to produce gyrA/parC amplicons. The RT-PCR assay performed well with DNA extracted from first-pass urine specimens and results correlated perfectly with ciprofloxacin susceptibility phenotypes. In conclusion, the modified RT-PCR assay can detect N. gonorrhoeae in DNA extracted from first-pass urine specimens of men with urethral gonorrhoea and accurately predicts gonococcal susceptibility to ciprofloxacin. This molecular assay provides a useful tool for surveillance and patient management in settings where fluoroquinolones can still be used for treatment of gonorrhoea.</t>
  </si>
  <si>
    <t>detect Neisseria gonorrhoeae and to determine gonococcal susceptibility to ciprofloxacin using clinical samples</t>
  </si>
  <si>
    <t>Editorial: Immunity to Neisseria gonorrhoeae</t>
  </si>
  <si>
    <t>Russell MW, Gray-Owen SD, Jerse AE.</t>
  </si>
  <si>
    <t>Front Immunol. 2020 Jul 2;11:1375. doi: 10.3389/fimmu.2020.01375. eCollection 2020.</t>
  </si>
  <si>
    <t>PMC7343768</t>
  </si>
  <si>
    <t>10.3389/fimmu.2020.01375</t>
  </si>
  <si>
    <t>2020 Jul 2</t>
  </si>
  <si>
    <t>Targeting an Essential GTPase Obg for the Development of Broad-Spectrum Antibiotics</t>
  </si>
  <si>
    <t>Bonventre JA, Zielke RA, Korotkov KV, Sikora AE.</t>
  </si>
  <si>
    <t>PLoS One. 2016 Feb 5;11(2):e0148222. doi: 10.1371/journal.pone.0148222. eCollection 2016.</t>
  </si>
  <si>
    <t>Bonventre JA</t>
  </si>
  <si>
    <t>PMC4743925</t>
  </si>
  <si>
    <t>10.1371/journal.pone.0148222</t>
  </si>
  <si>
    <t>2016 Feb 5</t>
  </si>
  <si>
    <t>A promising new drug target for the development of novel broad-spectrum antibiotics is the highly conserved small GTPase Obg (YhbZ, CgtA), a protein essential for the survival of all bacteria including Neisseria gonorrhoeae (GC). GC is the agent of gonorrhea, a prevalent sexually transmitted disease resulting in serious consequences on reproductive and neonatal health. A preventive anti-gonorrhea vaccine does not exist, and options for effective antibiotic treatments are increasingly limited. To address the dire need for alternative antimicrobial strategies, we have designed and optimized a 384-well GTPase assay to identify inhibitors of Obg using as a model Obg protein from GC, ObgGC. The assay was validated with a pilot screen of 40,000 compounds and achieved an average Z' value of 0.58 ± 0.02, which suggests a robust assay amenable to high-throughput screening. We developed secondary assessments for identified lead compounds that utilize the interaction between ObgGC and fluorescent guanine nucleotide analogs, mant-GTP and mant-GDP, and an ObgGC variant with multiple alterations in the G-domains that prevent nucleotide binding. To evaluate the broad-spectrum potential of ObgGC inhibitors, Obg proteins of Klebsiella pneumoniae and methicillin-resistant Staphylococcus aureus were assessed using the colorimetric and fluorescence-based activity assays. These approaches can be useful in identifying broad-spectrum Obg inhibitors and advancing the therapeutic battle against multidrug resistant bacteria.</t>
  </si>
  <si>
    <t>development of novel broad-spectrum antibiotics</t>
  </si>
  <si>
    <t>The Gonococcal Transcriptome during Infection of the Lower Genital Tract in Women</t>
  </si>
  <si>
    <t>McClure R, Nudel K, Massari P, Tjaden B, Su X, Rice PA, Genco CA.</t>
  </si>
  <si>
    <t>PLoS One. 2015 Aug 5;10(8):e0133982. doi: 10.1371/journal.pone.0133982. eCollection 2015.</t>
  </si>
  <si>
    <t>McClure R</t>
  </si>
  <si>
    <t>PMC4526530</t>
  </si>
  <si>
    <t>10.1371/journal.pone.0133982</t>
  </si>
  <si>
    <t>2015 Aug 5</t>
  </si>
  <si>
    <t>Crystal structure of the open state of the Neisseria gonorrhoeae MtrE outer membrane channel</t>
  </si>
  <si>
    <t>Lei HT, Chou TH, Su CC, Bolla JR, Kumar N, Radhakrishnan A, Long F, Delmar JA, Do SV, Rajashankar KR, Shafer WM, Yu EW.</t>
  </si>
  <si>
    <t>PLoS One. 2014 Jun 5;9(6):e97475. doi: 10.1371/journal.pone.0097475. eCollection 2014.</t>
  </si>
  <si>
    <t>Lei HT</t>
  </si>
  <si>
    <t>PMC4046963</t>
  </si>
  <si>
    <t>10.1371/journal.pone.0097475</t>
  </si>
  <si>
    <t>2014 Jun 5</t>
  </si>
  <si>
    <t>Evaluation of the ResistancePlus GC (beta) assay: a commercial diagnostic test for the direct detection of ciprofloxacin susceptibility or resistance in Neisseria gonorrhoeae</t>
  </si>
  <si>
    <t>Ebeyan S, Windsor M, Bordin A, Mhango L, Erskine S, Trembizki E, Mokany E, Tan LY, Whiley D; GRAND2 Study Investigators.</t>
  </si>
  <si>
    <t>J Antimicrob Chemother. 2019 Jul 1;74(7):1820-1824. doi: 10.1093/jac/dkz108.</t>
  </si>
  <si>
    <t>Ebeyan S</t>
  </si>
  <si>
    <t>10.1093/jac/dkz108</t>
  </si>
  <si>
    <t>Could Dampening Expression of the Neisseria gonorrhoeae mtrCDE-Encoded Efflux Pump Be a Strategy To Preserve Currently or Resurrect Formerly Used Antibiotics To Treat Gonorrhea?</t>
  </si>
  <si>
    <t>Chen S, Connolly KL, Rouquette-Loughlin C, D'Andrea A, Jerse AE, Shafer WM.</t>
  </si>
  <si>
    <t>mBio. 2019 Aug 13;10(4):e01576-19. doi: 10.1128/mBio.01576-19.</t>
  </si>
  <si>
    <t>Chen S</t>
  </si>
  <si>
    <t>PMC6692510</t>
  </si>
  <si>
    <t>10.1128/mBio.01576-19</t>
  </si>
  <si>
    <t>2019 Aug 13</t>
  </si>
  <si>
    <t>Emergence and Spread of Neisseria gonorrhoeae Isolates With Decreased Susceptibility to Extended-Spectrum Cephalosporins in Argentina, 2009 to 2013</t>
  </si>
  <si>
    <t>Gianecini R, Romero MLM, Oviedo C, Vacchino M, Galarza P; Gonococcal Antimicrobial Susceptibility Surveillance Programme-Argentina (GASSP-AR) Working Group.</t>
  </si>
  <si>
    <t>Sex Transm Dis. 2017 Jun;44(6):351-355. doi: 10.1097/OLQ.0000000000000603.</t>
  </si>
  <si>
    <t>10.1097/OLQ.0000000000000603</t>
  </si>
  <si>
    <t>Background: The emergence of Neisseria gonorrhoeae strains with decreased susceptibility to cephalosporins represents a major concern globally. The aim of this study was to examine the phenotypic and molecular characteristics of N. gonorrhoeae isolates with decreased susceptibility to ceftriaxone and cefixime in Argentina.
Methods: A total of 1987 isolates were collected during 2009 and 2013. The susceptibility to penicillin G, tetracycline, ciprofloxacin, cefixime, ceftriaxone, and azithromycin was determined using the agar dilution method. The major extended-spectrum cephalosporin resistance determinants (penA, mtrR, and porB1b) were sequenced in 42 N. gonorrhoeae isolates that showed decreased susceptibility to ceftriaxone (minimum inhibitory concentration [MIC], 0.06-0.125 mg/L) and cefixime (MIC, 0.125-0.25 mg/L). Genotyping by N. gonorrhoeae multiantigen sequence typing (NG-MAST) was performed.
Results: Between 2009 and 2013, there was a shift in the modal MICs for ceftriaxone. Among the 42 isolates exhibiting decreased susceptibility to ceftriaxone and cefixime, 95.2% were resistant to penicillin G, 95.2% to tetracycline, 97.6% to ciprofloxacin, and 33.3% to azithromycin. Thirty-five (83.3%) of the 42 isolates had a mosaic penA allele XXXIV, which has been previously associated with resistance to ceftriaxone and cefixime as well as treatment failures. The isolates that contained the mosaic penicillin-binding protein 2 (PBP2) XXXIV were associated with NG-MAST ST1407 or closely related genotypes.
Conclusions: In Argentina, N. gonorrhoeae isolates with decreased susceptibility to cefixime and ceftriaxone have now emerged, mostly due to the introduction of the internationally spread multidrug-resistant NG-MAST ST1407.</t>
  </si>
  <si>
    <t>multidrug-resistant NG-MAST ST1407 in Argentina</t>
  </si>
  <si>
    <t>Factors associated with anorectal Chlamydia trachomatis or Neisseria gonorrhoeae test positivity in women: a systematic review and meta-analysis</t>
  </si>
  <si>
    <t>Lau A, Kong FYS, Huston W, Chow EPF, Fairley CK, Hocking JS.</t>
  </si>
  <si>
    <t>Sex Transm Infect. 2019 Aug;95(5):361-367. doi: 10.1136/sextrans-2018-053950. Epub 2019 May 16.</t>
  </si>
  <si>
    <t>Lau A</t>
  </si>
  <si>
    <t>10.1136/sextrans-2018-053950</t>
  </si>
  <si>
    <t>The prevalence and antibiotics susceptibility pattern of Neisseria gonorrhoeae in patients attending OPD clinics at St. Mary's Hospital Lacor Uganda</t>
  </si>
  <si>
    <t>Amito Florence P, Otim F, Okongo F, Ogwang M, Greco D.</t>
  </si>
  <si>
    <t>J Prev Med Hyg. 2012 Dec;53(4):186-9.</t>
  </si>
  <si>
    <t>Amito Florence P</t>
  </si>
  <si>
    <t>J Prev Med Hyg</t>
  </si>
  <si>
    <t>Epidemiology of Neisseria gonorrhoeae Gyrase A Genotype, Los Angeles, California, USA</t>
  </si>
  <si>
    <t>Bhatti AA, Allan-Blitz LT, Castrejon M, Humphries RM, Hemarajata P, Klausner JD.</t>
  </si>
  <si>
    <t>Emerg Infect Dis. 2017 Sep;23(9):1581-1584. doi: 10.3201/eid2309.170215.</t>
  </si>
  <si>
    <t>Bhatti AA</t>
  </si>
  <si>
    <t>PMC5572865</t>
  </si>
  <si>
    <t>10.3201/eid2309.170215</t>
  </si>
  <si>
    <t>We investigated the epidemiology of the mutant gyrase A gene, a reliable predictor of ciprofloxacin resistance, in Neisseria gonorrhoeae infections at UCLA Health in Los Angeles, California, USA, during November 1, 2015-August 31, 2016. Among 110 patients with N. gonorrhoeae infections, 48 (44%) had the mutant gyrase A gene.
Keywords: California; Los Angeles; Neisseria gonorrhoeae; USA; antimicrobial resistance; bacteria; ciprofloxacin; epidemiology; genotype; gonorrhea; gyrA; gyrase A; gyrase A gene; men who have sex with men; sexually transmitted infections.</t>
  </si>
  <si>
    <t>mutant gyrase A gene, a reliable predictor of ciprofloxacin resistance, in Neisseria gonorrhoeae infections</t>
  </si>
  <si>
    <t>Surveillance of gonococcal antimicrobial susceptibility resulting in early detection of emerging resistance</t>
  </si>
  <si>
    <t>Lo JY, Ho KM, Lo AC.</t>
  </si>
  <si>
    <t>J Antimicrob Chemother. 2012 Jun;67(6):1422-6. doi: 10.1093/jac/dks036. Epub 2012 Feb 14.</t>
  </si>
  <si>
    <t>Lo JY</t>
  </si>
  <si>
    <t>10.1093/jac/dks036</t>
  </si>
  <si>
    <t>Objectives: To undertake laboratory and clinical surveillance of gonococcal antimicrobial susceptibility to various therapeutic agents in Hong Kong, so as to monitor for emerging resistance and to inform on appropriate choice of empirical therapy.
Methods: Trends in susceptibility of gonococci to ceftriaxone, spectinomycin, ceftibuten and azithromycin were monitored over time. Isolates with reduced susceptibility to oral extended-spectrum cephalosporins were further characterized by detection of the mosaic penA gene and typing by Neisseria gonorrhoeae multi-antigen sequence typing (NG-MAST). Correlation with clinical and epidemiological findings was undertaken on isolates positive for the mosaic penA gene.
Results: Trends in susceptibility of gonococci to ceftriaxone, spectinomycin and ceftibuten remained stable between 2005 and 2010. In 2010, 30.3% of tested strains were not susceptible to azithromycin. The percentage of gonococcal strains harbouring the mosaic penA gene increased from 1.0% during April to December 2010 to 8.2% during January to September 2011 (P &lt; 0.0001). Review of available clinical records showed that, out of 35 patients infected by strains positive for the mosaic penA gene, 30 had laboratory-documented treatment failure.
Conclusions: This study showed that ceftriaxone and spectinomycin remained effective against gonorrhoea in Hong Kong. There was an alarming increase in strains with reduced susceptibility to oral extended-spectrum cephalosporins associated with clinical treatment failure. One-third of gonococcal isolates were non-susceptible to azithromycin. The need to switch to agents other than oral extended-spectrum cephalosporins for empirical treatment is imminent. Continued surveillance with strain characterization is essential to monitor the effectiveness of currently recommended therapy.</t>
  </si>
  <si>
    <t>multidrug resistant strains</t>
  </si>
  <si>
    <t>Whole-genome sequencing as an improved means of investigating Neisseria gonorrhoeae treatment failures</t>
  </si>
  <si>
    <t>Buckley C, Beatson SA, Limnios A, Lahra MM, Whiley DM, Forde BM.</t>
  </si>
  <si>
    <t>Sex Health. 2019 Sep;16(5):500-507. doi: 10.1071/SH19012.</t>
  </si>
  <si>
    <t>10.1071/SH19012</t>
  </si>
  <si>
    <t>Strategies for Global RNA Sequencing of the Human Pathogen Neisseria gonorrhoeae</t>
  </si>
  <si>
    <t>McClure R, Genco CA.</t>
  </si>
  <si>
    <t>Methods Mol Biol. 2019;1997:163-183. doi: 10.1007/978-1-4939-9496-0_11.</t>
  </si>
  <si>
    <t>10.1007/978-1-4939-9496-0_11</t>
  </si>
  <si>
    <t>Australian Gonococcal Surveillance Programme annual report, 2013</t>
  </si>
  <si>
    <t>Commun Dis Intell Q Rep. 2015 Mar 31;39(1):E137-45.</t>
  </si>
  <si>
    <t>The Australian Gonococcal Surveillance Programme has continuously monitored antimicrobial resistance in clinical isolates of Neisseria gonorrhoeae from all states and territories since 1981. In 2013, 4,897 clinical isolates of gonococci from public and private sector sources were tested for in vitro antimicrobial susceptibility by standardised methods. Decreased susceptibility to ceftriaxone (MIC value 0.06-0.125 mg/L) was found nationally in 8.8% of isolates, double that reported in 2012 (4.4%). The highest proportions were reported from New South Wales and Victoria (both states reporting 11.8%), with a high proportion of strains also reported from Tasmania but a low number of isolates were tested. In addition, there was a multi-drug-resistant strain of N. gonorrhoeae isolated from a traveller to Australia, with a ceftraixone MIC value of 0.5 mgL-the highest ever reported in Australia. These antimicrobial resistance data from Australia in 2013 are cause for considerable concern. With the exception of remote Northern Territory where penicillin resistance rates remain low (1.3%) the proportion of strains resistant to penicillin remained high in all jurisdictions ranging from 15.6% in the Australian Capital Territory to 44.1% in Victoria. Quinolone resistance ranged from 16% in the Australian Capital Territory to 46% in Victoria. Azithromycin susceptibility testing was performed in all jurisdictions and resistance ranged from 0.3% in the Northern Territory to 5.7% in Queensland. High level resistance to azithromycin (MIC value was &gt; 256 mg/L) was reported for the first time in Australia, in 4 strains: 2 each from Queensland and Victoria. Azithromycin resistant gonococci were not detected in the Australian Capital Territory, Tasmania or from the remote Northern Territory. Nationally, all isolates remained susceptible to spectinomycin.</t>
  </si>
  <si>
    <t>Disseminated gonococcal infection in an elderly Japanese man</t>
  </si>
  <si>
    <t>Hagiya H, Onishi N, Ebara H, Hanayama Y, Kokeguchi S, Nose M, Kusano N, Otsuka F.</t>
  </si>
  <si>
    <t>Intern Med. 2013;52(23):2669-73. doi: 10.2169/internalmedicine.52.1033.</t>
  </si>
  <si>
    <t>Hagiya H</t>
  </si>
  <si>
    <t>Intern Med</t>
  </si>
  <si>
    <t>10.2169/internalmedicine.52.1033</t>
  </si>
  <si>
    <t>Phage proteins are expressed on the surface of Neisseria gonorrhoeae and are potential vaccine candidates</t>
  </si>
  <si>
    <t>Kłyż A, Piekarowicz A.</t>
  </si>
  <si>
    <t>PLoS One. 2018 Aug 23;13(8):e0202437. doi: 10.1371/journal.pone.0202437. eCollection 2018.</t>
  </si>
  <si>
    <t>Kłyż A</t>
  </si>
  <si>
    <t>PMC6107182</t>
  </si>
  <si>
    <t>10.1371/journal.pone.0202437</t>
  </si>
  <si>
    <t>2018 Aug 23</t>
  </si>
  <si>
    <t>Molecular epidemiology of Neisseria gonorrhoeae isolates from Saskatchewan, Canada: utility of NG-MAST in predicting antimicrobial susceptibility regionally</t>
  </si>
  <si>
    <t>Thakur SD, Levett PN, Horsman GB, Dillon JA.</t>
  </si>
  <si>
    <t>Sex Transm Infect. 2014 Jun;90(4):297-302. doi: 10.1136/sextrans-2013-051229. Epub 2014 Feb 6.</t>
  </si>
  <si>
    <t>10.1136/sextrans-2013-051229</t>
  </si>
  <si>
    <t>Objectives: To investigate the molecular epidemiology of isolates of Neisseria gonorrhoeae from Saskatchewan, Canada, using Neisseria gonorrhoeae multi antigen sequence typing (NG-MAST), and to assess associations between antimicrobial susceptibility (AMS) and specific strain types (STs).
Methods: 320 consecutive gonococcal isolates, collected between 2003 and 2008, were typed by NG-MAST. STs were grouped if one of their alleles was common and the other differed by ≤1% in DNA sequence. AMS was determined by agar dilution (CLSI) to seven antibiotics.
Results: N gonorrhoeae isolates were resolved into 82 individual NG-MAST STs and 18 NG-MAST ST groups with groups 25, 3655, 921, 3654, 3657 and 3656 comprising 53.4% (171/320) of the isolates. N gonorrhoeae isolates susceptible to all the tested antimicrobials were significantly (p&lt;0.05) associated with ST 25 (87%). Other significant associations between ST and AMS included: ST 3654 and isolates with minimum inhibitory concentrations of ≥0.03 mg/L to third generation cephalosporins; ST 3711 (100%) and TRNG; and ST/group 3654 (43%) and chromosomal resistance to penicillin and tetracycline. Several NG-MAST STs/groups were significantly associated with isolates with chromosomal resistance to tetracycline. Isolates resistant to ciprofloxacin (n=5) and azithromycin (n=2) appeared as individual STs. Significant associations were observed among individual STs, sex and age of the patient, and regional and temporal distributions.
Conclusions: Associations between N gonorrhoeae AMS and NG-MAST STs were identified and may be useful in predicting AMS regionally. Because STs in different countries vary considerably, the use of NG-MAST for the prediction of AMS globally requires further study.
Keywords: Antibiotic Sensitivity; Molecular Epidemiology; Molecular Typing; Neisseria Gonorrhoea.</t>
  </si>
  <si>
    <t>Associations between N gonorrhoeae AMS and NG-MAST STs</t>
  </si>
  <si>
    <t>Cloning, Expression, and Purification of Recombinant Neisseria gonorrhoeae Proteins</t>
  </si>
  <si>
    <t>Humbert MV.</t>
  </si>
  <si>
    <t>Methods Mol Biol. 2019;1997:233-266. doi: 10.1007/978-1-4939-9496-0_15.</t>
  </si>
  <si>
    <t>Humbert MV</t>
  </si>
  <si>
    <t>10.1007/978-1-4939-9496-0_15</t>
  </si>
  <si>
    <t>Coordination of Substrate Binding and Protonation in the N. gonorrhoeae MtrD Efflux Pump Controls the Functionally Rotating Transport Mechanism</t>
  </si>
  <si>
    <t>Fairweather SJ, Gupta V, Chitsaz M, Booth L, Brown MH, O'Mara ML.</t>
  </si>
  <si>
    <t>ACS Infect Dis. 2021 Jun 11;7(6):1833-1847. doi: 10.1021/acsinfecdis.1c00149. Epub 2021 May 13.</t>
  </si>
  <si>
    <t>Fairweather SJ</t>
  </si>
  <si>
    <t>10.1021/acsinfecdis.1c00149</t>
  </si>
  <si>
    <t>2021 Jun 11</t>
  </si>
  <si>
    <t>Multidrug-resistant Neisseria gonorrhoeae: future therapeutic options</t>
  </si>
  <si>
    <t>Future Microbiol. 2018 Apr;13:499-501. doi: 10.2217/fmb-2017-0258. Epub 2018 Mar 8.</t>
  </si>
  <si>
    <t>10.2217/fmb-2017-0258</t>
  </si>
  <si>
    <t>Structural effect of the Asp345a insertion in penicillin-binding protein 2 from penicillin-resistant strains of Neisseria gonorrhoeae</t>
  </si>
  <si>
    <t>Fedarovich A, Cook E, Tomberg J, Nicholas RA, Davies C.</t>
  </si>
  <si>
    <t>Biochemistry. 2014 Dec 9;53(48):7596-603. doi: 10.1021/bi5011317. Epub 2014 Dec 1.</t>
  </si>
  <si>
    <t>Fedarovich A</t>
  </si>
  <si>
    <t>PMC4263433</t>
  </si>
  <si>
    <t>10.1021/bi5011317</t>
  </si>
  <si>
    <t>2014 Dec 9</t>
  </si>
  <si>
    <t>Pathogenesis of Neisseria gonorrhoeae in the female reproductive tract: neutrophilic host response, sustained infection, and clinical sequelae</t>
  </si>
  <si>
    <t>Stevens JS, Criss AK.</t>
  </si>
  <si>
    <t>Curr Opin Hematol. 2018 Jan;25(1):13-21. doi: 10.1097/MOH.0000000000000394.</t>
  </si>
  <si>
    <t>Stevens JS</t>
  </si>
  <si>
    <t>Curr Opin Hematol</t>
  </si>
  <si>
    <t>PMC5753798</t>
  </si>
  <si>
    <t>NIHMS929632</t>
  </si>
  <si>
    <t>10.1097/MOH.0000000000000394</t>
  </si>
  <si>
    <t>Transcriptional regulation of a gonococcal gene encoding a virulence factor (L-lactate permease)</t>
  </si>
  <si>
    <t>Ayala JC, Shafer WM.</t>
  </si>
  <si>
    <t>PLoS Pathog. 2019 Dec 20;15(12):e1008233. doi: 10.1371/journal.ppat.1008233. eCollection 2019 Dec.</t>
  </si>
  <si>
    <t>Ayala JC</t>
  </si>
  <si>
    <t>PMC6957213</t>
  </si>
  <si>
    <t>10.1371/journal.ppat.1008233</t>
  </si>
  <si>
    <t>Control of pili and sialyltransferase expression in Neisseria gonorrhoeae is mediated by the transcriptional regulator CrgA</t>
  </si>
  <si>
    <t>Matthias KA, Rest RF.</t>
  </si>
  <si>
    <t>Mol Microbiol. 2014 Mar;91(6):1120-35. doi: 10.1111/mmi.12522. Epub 2014 Feb 13.</t>
  </si>
  <si>
    <t>Matthias KA</t>
  </si>
  <si>
    <t>10.1111/mmi.12522</t>
  </si>
  <si>
    <t>Penicillinase plasmid Australia type in Neisseria gonorrhoeae isolated in Poland</t>
  </si>
  <si>
    <t>Walter de Walthoffen S.</t>
  </si>
  <si>
    <t>Arch Microbiol. 2022 Jan 9;204(2):130. doi: 10.1007/s00203-021-02623-w.</t>
  </si>
  <si>
    <t>Walter de Walthoffen S</t>
  </si>
  <si>
    <t>Arch Microbiol</t>
  </si>
  <si>
    <t>PMC8743264</t>
  </si>
  <si>
    <t>10.1007/s00203-021-02623-w</t>
  </si>
  <si>
    <t>2022 Jan 9</t>
  </si>
  <si>
    <t>Association of Neisseria gonorrhoeae genogroups and specific PBP2/MtrR/PorB mutation patterns with susceptibility to penicillin in a susceptible gonococcal population</t>
  </si>
  <si>
    <t>Thakur SD, Levett PN, Horsman GB, Dillon JR.</t>
  </si>
  <si>
    <t>J Antimicrob Chemother. 2018 Oct 1;73(10):2682-2686. doi: 10.1093/jac/dky233.</t>
  </si>
  <si>
    <t>10.1093/jac/dky233</t>
  </si>
  <si>
    <t>2018 Oct 1</t>
  </si>
  <si>
    <t>Potential Therapy for Neisseria Gonorrhoeae Infections With Human Chorionic Gonadotropin</t>
  </si>
  <si>
    <t>Rao CV.</t>
  </si>
  <si>
    <t>Reprod Sci. 2015 Dec;22(12):1484-7. doi: 10.1177/1933719115580998. Epub 2015 Apr 12.</t>
  </si>
  <si>
    <t>Rao CV</t>
  </si>
  <si>
    <t>Reprod Sci</t>
  </si>
  <si>
    <t>10.1177/1933719115580998</t>
  </si>
  <si>
    <t>Effects of chameleon dispense-to-plunge speed on particle concentration, complex formation, and final resolution: A case study using the Neisseria gonorrhoeae ribonucleotide reductase inactive complex</t>
  </si>
  <si>
    <t>Levitz TS, Brignole EJ, Fong I, Darrow MC, Drennan CL.</t>
  </si>
  <si>
    <t>J Struct Biol. 2022 Mar;214(1):107825. doi: 10.1016/j.jsb.2021.107825. Epub 2021 Dec 11.</t>
  </si>
  <si>
    <t>Levitz TS</t>
  </si>
  <si>
    <t>J Struct Biol</t>
  </si>
  <si>
    <t>PMC8994553</t>
  </si>
  <si>
    <t>NIHMS1789070</t>
  </si>
  <si>
    <t>10.1016/j.jsb.2021.107825</t>
  </si>
  <si>
    <t>2022 Mar</t>
  </si>
  <si>
    <t>Cobas® 4800: a fully automated system for the detection of Chlamydia trachomatis and Neisseria gonorrhoeae</t>
  </si>
  <si>
    <t>Van Der Pol B.</t>
  </si>
  <si>
    <t>Expert Rev Mol Diagn. 2013 Mar;13(2):131-40. doi: 10.1586/erm.12.141.</t>
  </si>
  <si>
    <t>Van Der Pol B</t>
  </si>
  <si>
    <t>10.1586/erm.12.141</t>
  </si>
  <si>
    <t>Challenges in implementing the new BASHH guidelines for the management of gonorrhoea</t>
  </si>
  <si>
    <t>Rodgers S, Murgatroyd M, Perez K, Kingston M, Lee V.</t>
  </si>
  <si>
    <t>Int J STD AIDS. 2014 Feb;25(2):145-7. doi: 10.1177/0956462413495822. Epub 2013 Jul 19.</t>
  </si>
  <si>
    <t>Rodgers S</t>
  </si>
  <si>
    <t>10.1177/0956462413495822</t>
  </si>
  <si>
    <t>High-volume workflow and performance comparisons for Chlamydia trachomatis and Neisseria gonorrhoeae testing using automated molecular platforms</t>
  </si>
  <si>
    <t>Frontzek A, Aretzweiler G, Winkens D, Duncan D, Marlowe EM.</t>
  </si>
  <si>
    <t>BMC Infect Dis. 2019 Sep 11;19(1):797. doi: 10.1186/s12879-019-4442-0.</t>
  </si>
  <si>
    <t>Frontzek A</t>
  </si>
  <si>
    <t>PMC6737607</t>
  </si>
  <si>
    <t>10.1186/s12879-019-4442-0</t>
  </si>
  <si>
    <t>2019 Sep 11</t>
  </si>
  <si>
    <t>In Vitro Susceptibility to Closthioamide among Clinical and Reference Strains of Neisseria gonorrhoeae</t>
  </si>
  <si>
    <t>Miari VF, Solanki P, Hleba Y, Stabler RA, Heap JT.</t>
  </si>
  <si>
    <t>Antimicrob Agents Chemother. 2017 Sep 22;61(10):e00929-17. doi: 10.1128/AAC.00929-17. Print 2017 Oct.</t>
  </si>
  <si>
    <t>Miari VF</t>
  </si>
  <si>
    <t>PMC5610491</t>
  </si>
  <si>
    <t>10.1128/AAC.00929-17</t>
  </si>
  <si>
    <t>Neisseria gonorrhoeae is one of the leading antimicrobial resistance threats worldwide. This study determined the MICs of closthioamide to be 0.008 to 0.5 mg/liter for clinical N. gonorrhoeae strains and related species. Cross-resistance with existing antimicrobial resistance was not detected, indicating that closthioamide could be used to treat drug-resistant N. gonorrhoeae.
Keywords: Neisseria gonorrhoeae; antimicrobial agents; closthioamide.</t>
  </si>
  <si>
    <t xml:space="preserve"> MICs of closthioamide to be 0.008 to 0.5 mg/liter for clinical N. gonorrhoeae strains</t>
  </si>
  <si>
    <t>Real-time PCR detection of Neisseria gonorrhoeae susceptibility to penicillin</t>
  </si>
  <si>
    <t>Buckley C, Trembizki E, Donovan B, Chen M, Freeman K, Guy R, Lahra MM, Kundu RL, Regan DG, Smith HV, Whiley DM; Gonorrhoea Resistance Assessment by Nucleic Acid Detection (GRAND) Study Investigators.</t>
  </si>
  <si>
    <t>J Antimicrob Chemother. 2016 Nov;71(11):3090-3095. doi: 10.1093/jac/dkw291. Epub 2016 Jul 25.</t>
  </si>
  <si>
    <t>10.1093/jac/dkw291</t>
  </si>
  <si>
    <t>Characteristics of males infected with common Neisseria gonorrhoeae sequence types in the Gonococcal Isolate Surveillance Project, San Francisco, California, 2009</t>
  </si>
  <si>
    <t>Bernstein KT, Marcus JL, Barry PM, Pandori MW, Buono S, Hess D, Philip SS.</t>
  </si>
  <si>
    <t>Am J Epidemiol. 2013 Oct 15;178(8):1289-95. doi: 10.1093/aje/kwt115. Epub 2013 Sep 18.</t>
  </si>
  <si>
    <t>Bernstein KT</t>
  </si>
  <si>
    <t>Am J Epidemiol</t>
  </si>
  <si>
    <t>10.1093/aje/kwt115</t>
  </si>
  <si>
    <t>2013 Oct 15</t>
  </si>
  <si>
    <t>We analyzed 265 urethral Neisseria gonorrhoeae specimens collected from symptomatic males at San Francisco's municipal sexually transmitted disease clinic, a participant in the Gonococcal Isolate Surveillance Project, during 2009. We used N. gonorrhoeae multiantigen sequence typing to describe characteristics of patients infected with common sequence type families. Specimens were classified into 6 homology-based families and 1 additional family of all other identified strains. Strain family results were combined with results of culture-based antibiotic sensitivity minimum inhibitory concentration, sociodemographic and behavioral risk data collected at the clinic, and presence or absence of the mosaic penicillin-binding protein 2 (penA) allele. Characteristics of patients were compared across strain families through the use of χ(2) statistics. Among men who have sex with men, strain distribution differed by those reporting receptive oral sex as their only urethral exposure (P = 0.04), by number of sex partners (P = 0.03), and by race/ethnicity (P &lt; 0.001); there were no differences by age or human immunodeficiency virus status. Also, among men who have sex with men, strain family distributions differed for culture specimens with reduced susceptibility to a range of antibiotics, as well as with presence of the mosaic penA allele (all P &lt; 0.001). The combination of molecular, phenotypic, and epidemiologic data on N. gonorrhoeae infection could help develop a more complete epidemiology of gonorrhea in the United States.
Keywords: Neisseria gonorrhoeae; Neisseria gonorrhoeae multiantigen sequence typing; antimicrobial resistance; men who have sex with men.</t>
  </si>
  <si>
    <t>epidemiology of gonorrhea in the United States</t>
  </si>
  <si>
    <t>Characterization of antimicrobial resistance genes from Neisseria gonorrhoeae positive remnant Aptima urine specimens</t>
  </si>
  <si>
    <t>Parmar NR, Perera SR, Wang J, Levett PN, Minion J, Dillon JR.</t>
  </si>
  <si>
    <t>Future Microbiol. 2019 Dec;14:1559-1571. doi: 10.2217/fmb-2019-0161. Epub 2020 Jan 29.</t>
  </si>
  <si>
    <t>Parmar NR</t>
  </si>
  <si>
    <t>10.2217/fmb-2019-0161</t>
  </si>
  <si>
    <t>Does the Cervicovaginal Microbiome Facilitate Transmission of Neisseria gonorrhoeae From Women to Men? Implications for Understanding Transmission of Gonorrhea and Advancing Vaccine Development</t>
  </si>
  <si>
    <t>Shafer WM.</t>
  </si>
  <si>
    <t>J Infect Dis. 2016 Dec 1;214(11):1615-1617. doi: 10.1093/infdis/jiw331. Epub 2016 Jul 28.</t>
  </si>
  <si>
    <t>Shafer WM</t>
  </si>
  <si>
    <t>PMC5144726</t>
  </si>
  <si>
    <t>10.1093/infdis/jiw331</t>
  </si>
  <si>
    <t>2016 Dec 1</t>
  </si>
  <si>
    <t>Structural and genetic analyses of glycan O-acetylation in a bacterial protein glycosylation system: evidence for differential effects on glycan chain length</t>
  </si>
  <si>
    <t>Anonsen JH, Børud B, Vik Å, Viburiene R, Koomey M.</t>
  </si>
  <si>
    <t>Glycobiology. 2017 Sep 1;27(9):888-899. doi: 10.1093/glycob/cwx032.</t>
  </si>
  <si>
    <t>Anonsen JH</t>
  </si>
  <si>
    <t>Glycobiology</t>
  </si>
  <si>
    <t>10.1093/glycob/cwx032</t>
  </si>
  <si>
    <t>2017 Sep 1</t>
  </si>
  <si>
    <t>Characterization of the Neisseria gonorrhoeae Iron and Fur Regulatory Network</t>
  </si>
  <si>
    <t>Yu C, McClure R, Nudel K, Daou N, Genco CA.</t>
  </si>
  <si>
    <t>J Bacteriol. 2016 Jul 28;198(16):2180-91. doi: 10.1128/JB.00166-16. Print 2016 Aug 15.</t>
  </si>
  <si>
    <t>PMC4966432</t>
  </si>
  <si>
    <t>10.1128/JB.00166-16</t>
  </si>
  <si>
    <t>Neisseria gonorrhoeae Bacterial DNA Load in the Pharynges and Saliva of Men Who Have Sex with Men</t>
  </si>
  <si>
    <t>Chow EP, Tabrizi SN, Phillips S, Lee D, Bradshaw CS, Chen MY, Fairley CK.</t>
  </si>
  <si>
    <t>J Clin Microbiol. 2016 Oct;54(10):2485-90. doi: 10.1128/JCM.01186-16. Epub 2016 Jul 13.</t>
  </si>
  <si>
    <t>Chow EP</t>
  </si>
  <si>
    <t>PMC5035428</t>
  </si>
  <si>
    <t>10.1128/JCM.01186-16</t>
  </si>
  <si>
    <t>Opa+ Neisseria gonorrhoeae exhibits reduced survival in human neutrophils via Src family kinase-mediated bacterial trafficking into mature phagolysosomes</t>
  </si>
  <si>
    <t>Johnson MB, Ball LM, Daily KP, Martin JN, Columbus L, Criss AK.</t>
  </si>
  <si>
    <t>Cell Microbiol. 2015 May;17(5):648-65. doi: 10.1111/cmi.12389. Epub 2014 Nov 25.</t>
  </si>
  <si>
    <t>PMC4402142</t>
  </si>
  <si>
    <t>NIHMS669202</t>
  </si>
  <si>
    <t>10.1111/cmi.12389</t>
  </si>
  <si>
    <t>International Forum on Gonococcal Infections and Resistance</t>
  </si>
  <si>
    <t>De Ambrogi M.</t>
  </si>
  <si>
    <t>Lancet Infect Dis. 2017 Nov;17(11):1127. doi: 10.1016/S1473-3099(17)30585-6.</t>
  </si>
  <si>
    <t>De Ambrogi M</t>
  </si>
  <si>
    <t>10.1016/S1473-3099(17)30585-6</t>
  </si>
  <si>
    <t>Universal vs. targeted screening for Chlamydia trachomatis and Neisseria gonorrhoeae among HIV-infected older adults</t>
  </si>
  <si>
    <t>Clark RA, Shambharker S, Haman T, Frontini M.</t>
  </si>
  <si>
    <t>HIV Clin. 2012 Summer;24(3):13-4.</t>
  </si>
  <si>
    <t>Clark RA</t>
  </si>
  <si>
    <t>HIV Clin</t>
  </si>
  <si>
    <t>2012 Summer</t>
  </si>
  <si>
    <t>Summer</t>
  </si>
  <si>
    <t>Lateral gates: β-barrels get in on the act</t>
  </si>
  <si>
    <t>van den Berg B.</t>
  </si>
  <si>
    <t>Nat Struct Mol Biol. 2013 Nov;20(11):1237-9. doi: 10.1038/nsmb.2709.</t>
  </si>
  <si>
    <t>van den Berg B</t>
  </si>
  <si>
    <t>Nat Struct Mol Biol</t>
  </si>
  <si>
    <t>10.1038/nsmb.2709</t>
  </si>
  <si>
    <t>Introduction of routine polymerase chain reaction testing for Neisseria gonorrhoeae in a community laboratory</t>
  </si>
  <si>
    <t>Upton A, Wilson J, Bissessor L.</t>
  </si>
  <si>
    <t>Sex Health. 2013 Aug;10(4):387-8. doi: 10.1071/SH12213.</t>
  </si>
  <si>
    <t>10.1071/SH12213</t>
  </si>
  <si>
    <t>In vitro potency and combination testing of antimicrobial agents against Neisseria gonorrhoeae</t>
  </si>
  <si>
    <t>Bharat A, Martin I, Zhanel GG, Mulvey MR.</t>
  </si>
  <si>
    <t>J Infect Chemother. 2016 Mar;22(3):194-7. doi: 10.1016/j.jiac.2015.10.002. Epub 2015 Nov 18.</t>
  </si>
  <si>
    <t>10.1016/j.jiac.2015.10.002</t>
  </si>
  <si>
    <t>Antimicrobial resistant Neisseria gonorrhoeae is a major concern to public health due to decreased susceptibility to frontline antimicrobials. To find agents that are active against N. gonorrhoeae, we tested antimicrobials alone or in combination by Etest gradient strips. The potencies (as assessed by minimum inhibitory concentrations) of twenty-five antimicrobials were evaluated against nine reference strains of N. gonorrhoeae (WHO F, G, K, L, M, N, O, P and ATCC 49226). Potency was greatest for netilmicin, quinupristin-dalfopristin, ceftriaxone, ertapenem and piperacillin-tazobactam. Combinations of azithromycin, moxifloxacin, or gentamicin with ceftriaxone, doripenem, or aztreonam were tested against reference isolates and the fractional inhibitory concentration index (FICI) was calculated. All nine combinations resulted in indifference (&gt;0.5 FICI ≤ 4). Combinations with FICI &lt; 1 were further evaluated in nine clinical isolates which supported the finding of indifference. No antagonism was observed in any of the combinations tested. This is the first report in which the six combinations of azithromycin, moxifloxacin or gentamcin in combination with doripenem or aztreonam were tested in N. gonorrhoeae. These data on antimicrobials with higher potency and combinations that did not show antagonism can help to guide larger scale susceptibility studies for antimicrobial resistant N. gonorrhoeae.
Keywords: Antimicrobial combinations; Antimicrobial susceptibility; Neisseria gonorrhoeae; Synergy.</t>
  </si>
  <si>
    <t>antimicrobials alone or in combination by Etest gradient strips</t>
  </si>
  <si>
    <t>Fitness cost and benefit of antimicrobial resistance in Neisseria gonorrhoeae: Multidisciplinary approaches are needed</t>
  </si>
  <si>
    <t>Unemo M, Althaus CL.</t>
  </si>
  <si>
    <t>PLoS Med. 2017 Oct 31;14(10):e1002423. doi: 10.1371/journal.pmed.1002423. eCollection 2017 Oct.</t>
  </si>
  <si>
    <t>PMC5663331</t>
  </si>
  <si>
    <t>10.1371/journal.pmed.1002423</t>
  </si>
  <si>
    <t>2017 Oct 31</t>
  </si>
  <si>
    <t>Bacteriocins and other bioactive substances of probiotic lactobacilli as biological weapons against Neisseria gonorrhoeae</t>
  </si>
  <si>
    <t>Ruíz FO, Pascual L, Giordano W, Barberis L.</t>
  </si>
  <si>
    <t>Pathog Dis. 2015 Apr;73(3):ftv013. doi: 10.1093/femspd/ftv013. Epub 2015 Feb 11.</t>
  </si>
  <si>
    <t>Ruíz FO</t>
  </si>
  <si>
    <t>10.1093/femspd/ftv013</t>
  </si>
  <si>
    <t>In the search of new antimicrobial agents against Neisseria gonorrhoeae, the bacteriocins-producing probiotic lactobacilli deserve special attention. The inhibitory effects of biosubstances such as organic acids, hydrogen peroxide and each bacteriocin-like inhibitory substance (BLIS) L23 and L60 on the growth of different gonococcal strains were investigated. Different non-treated and treated cell-free supernatants of two probiotic lactobacilli containing these metabolites were used. The aims of this work were (i) to evaluate the antimicrobial activity of the biosubstances produced by two probiotic lactobacilli, estimating the proportion in which each of them is responsible for the inhibitory effect, (ii) to define their minimum inhibitory concentrations (MICs) and, (iii) to determine the potential interactions between these biosubstances against N. gonorrhoeae. The main antimicrobial metabolites were the BLIS-es L23 and L60 in comparison with other biosubstances. Proportionally, their contributions to the inhibition on the gonococcal growth were 87.28% and 80.66%, respectively. The MIC values of bacteriocins were promising since these substances, when diluted, showed considerable inhibitory activity for all gonococci. In the interaction between bacteriocins, 100% of synergism was found on the gonococcal growth. In summary, this study indicates that both L23 and L60 could potentially serve to design new bioproducts against N. gonorrhoeae.
Keywords: Gram-negative diplococci; antagonistic activity; beneficial microorganisms; biostrategy; secondary metabolites; synergistic activity; therapeutic option.</t>
  </si>
  <si>
    <t xml:space="preserve"> inhibitory effects of biosubstances such as organic acids, hydrogen peroxide and each bacteriocin-like inhibitory substance (BLIS) L23 and L60</t>
  </si>
  <si>
    <t>High-resolution melting analysis for rapid detection of the internationally spreading ceftriaxone-resistant Neisseria gonorrhoeae FC428 clone</t>
  </si>
  <si>
    <t>Xiu L, Zhang C, Li Y, Wang F, Peng J.</t>
  </si>
  <si>
    <t>J Antimicrob Chemother. 2020 Jan 1;75(1):106-109. doi: 10.1093/jac/dkz395.</t>
  </si>
  <si>
    <t>10.1093/jac/dkz395</t>
  </si>
  <si>
    <t>2020 Jan 1</t>
  </si>
  <si>
    <t>Objectives: Increased awareness of the international spread of the ceftriaxone-resistant Neisseria gonorrhoeae FC428 clone, which threatens recommended dual therapy, is essential. The objective of the present study was to develop and evaluate a rapid, simple and cost-effective method based on high-resolution melting (HRM) analysis for direct detection of the FC428 clone from clinical isolates and specimens.
Methods: The singleplex HRM assay was designed to identify the FC428 clone by using specific primers, which flank the alteration A311V in the penA-60.001 allele. Analytical performance was initially evaluated by testing 623 isolates and a panel of non-gonococcal strains. To ensure the method can be directly applied in clinical samples, two internal control targets (opa and porA) were also designed and included in the final multiplex HRM assay. Two hundred and eighty-two clinical samples (94 urine and 188 urethral/genital swabs) were then analysed using this multiplex HRM assay.
Results: The FC428 clone was easily differentiated from the non-mosaic alleles and other mosaic alleles without A311 mutations by comparing the differences in melt curves. Cross-reactivity was not observed for the penA-60.001 allele when testing 15 non-gonococcal Neisseria strains. When applied to the 623 isolates, the HRM assay successfully characterized one isolate as an FC428 clone (MLST1903, NG-MAST3435, NG-STAR233). Our data show that the multiplex HRM assay with high specificity can be directly applied in clinical samples.
Conclusions: This method can generate results within 90 min at a cost of less than US$0.5 per isolate or sample, making this assay an ideal tool for large epidemiological studies to enhance surveillance of the internationally transmitted ceftriaxone-resistant N. gonorrhoeae FC428 clone.</t>
  </si>
  <si>
    <t>Habla más del método que de las cepas</t>
  </si>
  <si>
    <t>Application of Loop-Mediated Isothermal Amplification Assay for the Detection of Chlamydia trachomatis and Neisseria gonorrhoeae</t>
  </si>
  <si>
    <t>Eboigbodin KE.</t>
  </si>
  <si>
    <t>Methods Mol Biol. 2019;2042:19-25. doi: 10.1007/978-1-4939-9694-0_3.</t>
  </si>
  <si>
    <t>Eboigbodin KE</t>
  </si>
  <si>
    <t>10.1007/978-1-4939-9694-0_3</t>
  </si>
  <si>
    <t>Neisseria gonorrhoeae MlaA influences gonococcal virulence and membrane vesicle production</t>
  </si>
  <si>
    <t>Baarda BI, Zielke RA, Le Van A, Jerse AE, Sikora AE.</t>
  </si>
  <si>
    <t>PLoS Pathog. 2019 Mar 7;15(3):e1007385. doi: 10.1371/journal.ppat.1007385. eCollection 2019 Mar.</t>
  </si>
  <si>
    <t>PMC6424457</t>
  </si>
  <si>
    <t>10.1371/journal.ppat.1007385</t>
  </si>
  <si>
    <t>2019 Mar 7</t>
  </si>
  <si>
    <t>Genotypic and Phenotypic Characterization of Antimicrobial Resistance in Neisseria gonorrhoeae: a Cross-Sectional Study of Isolates Recovered from Routine Urine Cultures in a High-Incidence Setting</t>
  </si>
  <si>
    <t>Bailey AL, Potter RF, Wallace MA, Johnson C, Dantas G, Burnham CA.</t>
  </si>
  <si>
    <t>mSphere. 2019 Jul 24;4(4):e00373-19. doi: 10.1128/mSphere.00373-19.</t>
  </si>
  <si>
    <t>Bailey AL</t>
  </si>
  <si>
    <t>PMC6656870</t>
  </si>
  <si>
    <t>10.1128/mSphere.00373-19</t>
  </si>
  <si>
    <t>2019 Jul 24</t>
  </si>
  <si>
    <t>Antibacterial Activity of Chitosan Nanoparticles Against Pathogenic N. gonorrhoea</t>
  </si>
  <si>
    <t>Alqahtani F, Aleanizy F, El Tahir E, Alhabib H, Alsaif R, Shazly G, AlQahtani H, Alsarra I, Mahdavi J.</t>
  </si>
  <si>
    <t>Int J Nanomedicine. 2020 Oct 13;15:7877-7887. doi: 10.2147/IJN.S272736. eCollection 2020.</t>
  </si>
  <si>
    <t>Alqahtani F</t>
  </si>
  <si>
    <t>Int J Nanomedicine</t>
  </si>
  <si>
    <t>PMC7568623</t>
  </si>
  <si>
    <t>10.2147/IJN.S272736</t>
  </si>
  <si>
    <t>2020 Oct 13</t>
  </si>
  <si>
    <t>Purpose: The emergence of Neisseria gonorrhoeae strains that are resistant to the most commonly used antibiotics represents a great concern for global public health. This challenges the effectiveness of clinical treatment regimens and demands the development of alternative antigonococcal agent. In this regard, chitosan nanoparticles (CNPs) are known to have antimicrobial activity against a wide range of pathogens. Thus, they have become a potential candidate for combatting this era of multi-drug resistance. This study aims to formulate CNPs, characterize their physicochemical properties, and examine their antimicrobial activity against gonococcus.
Materials and methods: The ionic gelation method was used to prepare CNPs of different concentrations. Characterization for their particle size (PZ), polydispersity index (PDI), and zeta potential (ZP) was performed. The anti-microbial activity of CNPs was investigated against 13 WHO N. gonorrhoeae reference strains, using the broth dilution method. Cytotoxicity of CNPs and their effect on bacterial adhesion to HeLa cells were investigated.
Results: The average PZ and ZP of the prepared NPs were increased when the concentration of chitosan was increased from 1 to 5 mg/mL and found to be in the range of 193 nm ± 1.9 to 530 nm ± 13.3, and 14 mV ± 0.5 to 20 mV ± 1, respectively. Transmission electron microscopes (TEM) images revealed spherical NPs, and the NPs had a low PDI value of ≤0.27. The formed CNPs produced antibacterial activity against all tested strains, including those resistant to multiple antibiotics, with a minimum inhibitory concentration (MIC90) of 0.16 to 0.31 mg/mL and a minimum bactericidal concentration (MBC) of 0.31 to 0.61 mg/mL. Of note, at all MIC90 and MBC, the CNPs had no significant cytotoxic effect on HeLa cells and reduced bacterial adhesion to these cells at MBC doses.
Conclusion: The present work findings suggest the potential of the CNPs for the treatment of gonorrhoea.
Keywords: N. gonorrhoeae; adhesion; antimicrobial; chitosan nanoparticles.</t>
  </si>
  <si>
    <t>potential of the CNPs for the treatment of gonorrhoea.</t>
  </si>
  <si>
    <t>Evaluation of the cobas 4800 CT/NG Test for detecting Chlamydia trachomatis and Neisseria gonorrhoeae DNA in urogenital swabs and urine specimens</t>
  </si>
  <si>
    <t>Parra-Sánchez M, Palomares JC, Bernal S, González MT, Sivianes N, Pérez L, Pueyo I, Martín-Mazuelos E.</t>
  </si>
  <si>
    <t>Diagn Microbiol Infect Dis. 2012 Dec;74(4):338-42. doi: 10.1016/j.diagmicrobio.2012.08.004. Epub 2012 Sep 17.</t>
  </si>
  <si>
    <t>10.1016/j.diagmicrobio.2012.08.004</t>
  </si>
  <si>
    <t>Gonococcal antimicrobial resistance: challenges for public health control</t>
  </si>
  <si>
    <t>Ndowa FJ, Ison CA, Cole MJ, Lusti-Narasimhan M.</t>
  </si>
  <si>
    <t>Sex Transm Infect. 2013 Dec;89 Suppl 4:iv3-4. doi: 10.1136/sextrans-2013-051395.</t>
  </si>
  <si>
    <t>10.1136/sextrans-2013-051395</t>
  </si>
  <si>
    <t>Deciphering the Impact of Bystander Selection for Antibiotic Resistance in Neisseria gonorrhoeae</t>
  </si>
  <si>
    <t>Olesen SW, Grad YH.</t>
  </si>
  <si>
    <t>J Infect Dis. 2020 Mar 16;221(7):1033-1035. doi: 10.1093/infdis/jiz156.</t>
  </si>
  <si>
    <t>PMC7360351</t>
  </si>
  <si>
    <t>10.1093/infdis/jiz156</t>
  </si>
  <si>
    <t>2020 Mar 16</t>
  </si>
  <si>
    <t>Identification of Novel Immunogenic Proteins of Neisseria gonorrhoeae by Phage Display</t>
  </si>
  <si>
    <t>Connor DO, Zantow J, Hust M, Bier FF, von Nickisch-Rosenegk M.</t>
  </si>
  <si>
    <t>PLoS One. 2016 Feb 9;11(2):e0148986. doi: 10.1371/journal.pone.0148986. eCollection 2016.</t>
  </si>
  <si>
    <t>Connor DO</t>
  </si>
  <si>
    <t>PMC4747489</t>
  </si>
  <si>
    <t>10.1371/journal.pone.0148986</t>
  </si>
  <si>
    <t>2016 Feb 9</t>
  </si>
  <si>
    <t>Use of Whole Genome Sequencing for the Molecular Comparison of Neisseria gonorrhoeae Isolates With Decreased Susceptibility to Extended Spectrum Cephalosporins From 2 Geographically Different Regions in America</t>
  </si>
  <si>
    <t>Gianecini RA, Zittermann S, Oviedo C, Galas M, Pardo PR, Allen VG, Galarza P, Melano RG.</t>
  </si>
  <si>
    <t>Sex Transm Dis. 2019 Aug;46(8):548-555. doi: 10.1097/OLQ.0000000000001011.</t>
  </si>
  <si>
    <t>10.1097/OLQ.0000000000001011</t>
  </si>
  <si>
    <t>Formation and dissolution of bacterial colonies</t>
  </si>
  <si>
    <t>Weber CA, Lin YT, Biais N, Zaburdaev V.</t>
  </si>
  <si>
    <t>Phys Rev E Stat Nonlin Soft Matter Phys. 2015 Sep;92(3):032704. doi: 10.1103/PhysRevE.92.032704. Epub 2015 Sep 3.</t>
  </si>
  <si>
    <t>Weber CA</t>
  </si>
  <si>
    <t>Phys Rev E Stat Nonlin Soft Matter Phys</t>
  </si>
  <si>
    <t>10.1103/PhysRevE.92.032704</t>
  </si>
  <si>
    <t>DprA is required for natural transformation and affects pilin variation in Neisseria gonorrhoeae</t>
  </si>
  <si>
    <t>Duffin PM, Barber DA.</t>
  </si>
  <si>
    <t>Microbiology (Reading). 2016 Sep;162(9):1620-1628. doi: 10.1099/mic.0.000343. Epub 2016 Jul 28.</t>
  </si>
  <si>
    <t>Duffin PM</t>
  </si>
  <si>
    <t>10.1099/mic.0.000343</t>
  </si>
  <si>
    <t>Neisseria cinerea with High Ceftriaxone MIC Is a Source of Ceftriaxone and Cefixime Resistance-Mediating penA Sequences in Neisseria gonorrhoeae</t>
  </si>
  <si>
    <t>Igawa G, Yamagishi Y, Lee KI, Dorin M, Shimuta K, Suematsu H, Nakayama SI, Mikamo H, Unemo M, Ohnishi M.</t>
  </si>
  <si>
    <t>Antimicrob Agents Chemother. 2018 Feb 23;62(3):e02069-17. doi: 10.1128/AAC.02069-17. Print 2018 Mar.</t>
  </si>
  <si>
    <t>Igawa G</t>
  </si>
  <si>
    <t>PMC5826163</t>
  </si>
  <si>
    <t>10.1128/AAC.02069-17</t>
  </si>
  <si>
    <t>2018 Feb 23</t>
  </si>
  <si>
    <t>Mosaic penA alleles have caused most of the cephalosporin resistance in Neisseria gonorrhoeae, but their evolution is mostly unknown. The penA gene from Neisseria cinerea strain AM1601 (ceftriaxone MIC, 1.0 μg/ml) caused ceftriaxone resistance (MIC, 1 μg/ml) in a ceftriaxone-susceptible gonococcal strain. The 3'-terminal half of AM1601 penA was almost identical to that of the ceftriaxone-resistant gonococcal GU140106 and FC428 strains. N. cinerea can serve as a reservoir of ceftriaxone resistance-mediating penA sequences that can be transferred to gonococci.
Keywords: Neisseria cinerea; Neisseria gonorrhoeae; antimicrobial resistance; cefixime; ceftriaxone; penA; penicillin-binding protein 2.</t>
  </si>
  <si>
    <t>Mosaic penA alleles have caused most of the cephalosporin resistance in Neisseria gonorrhoeae</t>
  </si>
  <si>
    <t>Phase-variable expression of lptA modulates the resistance of Neisseria gonorrhoeae to cationic antimicrobial peptides</t>
  </si>
  <si>
    <t>Kandler JL, Joseph SJ, Balthazar JT, Dhulipala V, Read TD, Jerse AE, Shafer WM.</t>
  </si>
  <si>
    <t>Antimicrob Agents Chemother. 2014 Jul;58(7):4230-3. doi: 10.1128/AAC.03108-14. Epub 2014 May 12.</t>
  </si>
  <si>
    <t>Kandler JL</t>
  </si>
  <si>
    <t>PMC4068544</t>
  </si>
  <si>
    <t>10.1128/AAC.03108-14</t>
  </si>
  <si>
    <t>Azithromycin resistance is coevolving with reduced susceptibility to cephalosporins in Neisseria gonorrhoeae in Ontario, Canada</t>
  </si>
  <si>
    <t>Allen VG, Seah C, Martin I, Melano RG.</t>
  </si>
  <si>
    <t>Antimicrob Agents Chemother. 2014 May;58(5):2528-34. doi: 10.1128/AAC.02608-13. Epub 2014 Feb 10.</t>
  </si>
  <si>
    <t>Allen VG</t>
  </si>
  <si>
    <t>PMC3993249</t>
  </si>
  <si>
    <t>10.1128/AAC.02608-13</t>
  </si>
  <si>
    <t>Azithromycin (AZM) is routinely recommended as a component of dual therapy for gonorrhea in combination with third-generation cephalosporins (3GC). In this study, we examined the prevalence of AZM-resistant (AZM(r)) Neisseria gonorrhoeae from July 2010 to February 2013, assessed the rate of concurrent cephalosporin resistance under the current treatment recommendations, and analyzed the clonal distribution of AZM(r) isolates in Ontario, Canada. Nineteen AZM(r) clinical isolates (one per patient; MIC, ≥2 μg/ml) were included in the study. Susceptibility profiles of these isolates to 11 antibiotics, molecular typing, characterization of macrolide resistance mechanisms, and penicillin-binding protein 2 (PBP2) patterns were determined for all the isolates. Two groups were defined based on AZM(r) level; group A isolates displayed high-level resistance (MIC, ≥2,048 μg/ml) due to mutations (A2143G) in the four copies of the 23S rRNA rrl gene, and group B isolates had moderate resistance to AZM (MICs, 2 to 8 μg/ml, C2599T mutation in the rrl gene), with a subgroup belonging to sequence type 3158 (ST3158) (n = 8), which also showed reduced susceptibility to 3GC (MICs, 0.12 to 0.25 μg/ml, PBP2 pattern XXXIV). This AZM(r) phenotype was not observed in previous provincial surveillance in 2008 (the ST3158 clone was found, with AZM MICs of 0.25 to 0.5 μg/ml associated with mtrR mutations). We hypothesized that the AZM mutant prevention concentration (MPC) in the ST3158 subpopulation we found in 2008 was higher than the MPC in wild-type isolates (AZM MIC, ≤0.031 μg/ml), increasing the chances of additional selection of AZM(r) mutations. Full AZM resistance is now emerging in this clone together with reduced susceptibility to 3GC, threatening the future efficacy of these antibiotics as therapeutic options for treatment of gonorrhea.</t>
  </si>
  <si>
    <t>prevalence of AZM-resistant (AZM(r)) Neisseria gonorrhoeae</t>
  </si>
  <si>
    <t>Genetic determinants of genus-level glycan diversity in a bacterial protein glycosylation system</t>
  </si>
  <si>
    <t>Hadjineophytou C, Anonsen JH, Wang N, Ma KC, Viburiene R, Vik Å, Harrison OB, Maiden MCJ, Grad YH, Koomey M.</t>
  </si>
  <si>
    <t>PLoS Genet. 2019 Dec 23;15(12):e1008532. doi: 10.1371/journal.pgen.1008532. eCollection 2019 Dec.</t>
  </si>
  <si>
    <t>Hadjineophytou C</t>
  </si>
  <si>
    <t>PLoS Genet</t>
  </si>
  <si>
    <t>PMC6959607</t>
  </si>
  <si>
    <t>10.1371/journal.pgen.1008532</t>
  </si>
  <si>
    <t>2019 Dec 23</t>
  </si>
  <si>
    <t>Two decades of the gonococcal antimicrobial surveillance program in South America and the Caribbean: challenges and opportunities</t>
  </si>
  <si>
    <t>Dillon JA, Trecker MA, Thakur SD; Gonococcal Antimicrobial Surveillance Program Network in Latin America and Caribbean 1990-2011.</t>
  </si>
  <si>
    <t>Sex Transm Infect. 2013 Dec;89 Suppl 4:iv36-41. doi: 10.1136/sextrans-2012-050905.</t>
  </si>
  <si>
    <t>10.1136/sextrans-2012-050905</t>
  </si>
  <si>
    <t>Molecular epidemiological typing within the European Gonococcal Antimicrobial Resistance Surveillance Programme reveals predominance of a multidrug-resistant clone</t>
  </si>
  <si>
    <t>Chisholm SA, Unemo M, Quaye N, Johansson E, Cole MJ, Ison CA, Van de Laar MJ.</t>
  </si>
  <si>
    <t>Euro Surveill. 2013 Jan 17;18(3):20358.</t>
  </si>
  <si>
    <t>Chisholm SA</t>
  </si>
  <si>
    <t>2013 Jan 17</t>
  </si>
  <si>
    <t>Treatment of gonorrhoea is threatened by antimicrobial resistance, and decreased susceptibility and resistance to recommended therapies is emerging in Europe. Current associations between resistance and molecular type remain poorly understood. Gonococcal isolates (n=1,066) collected for the 2009 and 2010 European Gonococcal Antimicrobial Surveillance Programme were typed by Neisseria gonorrhoeae multi-antigen sequence typing (NG-MAST). A total of 406 sequence types (STs) were identified, 125 of which occurred in ≥two isolates. Seven major genogroups of closely related STs (varying by ≤1% at just one of the two target loci) were defined. Genogroup 1407 (G1407), observed in 20/21 countries and predominant in 13/21 countries, accounted for 23% of all isolates and was associated with decreased susceptibility to cefixime and resistance to ciprofloxacin and raised minimum inhibitory concentrations for ceftriaxone and azithromycin. Genogroup 225 (G225), associated with ciprofloxacin resistance, was observed in 10% of isolates from 19/21 countries. None of the other genogroups were associated with antimicrobial resistance. The predominance of a multidrug-resistant clone (G1407) in Europe is worrying given the recent reports of recommended third generation cephalosporins failing to treat infections with this clone. Identifying associations between ST and antimicrobial resistance aids the understanding of the dissemination of resistant clones within a population and could facilitate development of targeted intervention strategies.</t>
  </si>
  <si>
    <t>predominance of a multidrug-resistant clone (G1407) in Europe</t>
  </si>
  <si>
    <t>In-silico Hierarchical Approach for the Identification of Potential Universal Vaccine Candidates (PUVCs) from Neisseria gonorrhoeae</t>
  </si>
  <si>
    <t>Jain R, Sonkar SC, Chaudhry U, Bala M, Saluja D.</t>
  </si>
  <si>
    <t>J Theor Biol. 2016 Dec 7;410:36-43. doi: 10.1016/j.jtbi.2016.09.004. Epub 2016 Sep 3.</t>
  </si>
  <si>
    <t>Jain R</t>
  </si>
  <si>
    <t>10.1016/j.jtbi.2016.09.004</t>
  </si>
  <si>
    <t>2016 Dec 7</t>
  </si>
  <si>
    <t>Objectives: Resistance to the currently recommended extended-spectrum cephalosporins, which is used to treat Gonorrhea, is increasing continuously and leading to a threat of untreatable infection. It is, therefore, becoming extremely essential to search for new therapeutic strategies to control Gonorrhea. Vaccination may be considered as an effective control measure to control this disease, which is caused by Neisseria gonorrhoeae.
Methods: In-silico hierarchical approach was used to help identify candidate proteins of N. gonorrhoeae that might contribute significantly in vaccine research. In contrast to the conventional vaccine research which requires at least 10-12 years, the present approach would reduce the time period drastically and help to identify Potential Universal Vaccine Candidates (PUVCs). These proteins were further analyzed for the presence of T-cell and linear B-cell epitopes, by using HLAPred and ABCpred servers respectively, in order to facilitate the identification of Multi Epitope Peptide Vaccine Constructs.
Results: We have identified 23 non-host candidate proteins, using the proteomic information of four sequenced strains of N. gonorrhoeae namely FA 1090, TCDC_NG08107, NCCP11945 and MS11 and labeled them as PUVCs. Since all these identified 23 PUVCs contained both T cell and B cell epitopes, these have been further reiterated as PUVCs which could be used as promising leads for vaccine development.
Conclusions: This hierarchical approach is the first comprehensive study to identify potential vaccine candidates which once utilized for vaccine development would surely serve as promising tools for effective control of Gonorrhea.
Keywords: Multi Epitope Peptide Vaccine; Neisseria gonorrhoeae; Potential Universal Vaccine Candidates.</t>
  </si>
  <si>
    <t xml:space="preserve">identify potential vaccine candidates </t>
  </si>
  <si>
    <t>Implementation of a standardised and quality-assured enhanced gonococcal antimicrobial surveillance programme in accordance with WHO protocols in Kampala, Uganda</t>
  </si>
  <si>
    <t>Kakooza F, Musinguzi P, Workneh M, Walwema R, Kyambadde P, Mande E, Lubega C, Nakasi JM, Kiggundu R, Hamill MM, Bagaya BS, Lamorde M, Unemo M, Manabe YC.</t>
  </si>
  <si>
    <t>Sex Transm Infect. 2021 Jun;97(4):312-316. doi: 10.1136/sextrans-2020-054581. Epub 2020 Oct 20.</t>
  </si>
  <si>
    <t>Kakooza F</t>
  </si>
  <si>
    <t>10.1136/sextrans-2020-054581</t>
  </si>
  <si>
    <t>2021 Jun</t>
  </si>
  <si>
    <t>¹H, ¹³C and ¹⁵N resonance assignment of the soluble form of the lipid-modified Azurin from Neisseria gonorrhoeae</t>
  </si>
  <si>
    <t>Nóbrega CS, Matzapetakis M, Pauleta SR.</t>
  </si>
  <si>
    <t>Biomol NMR Assign. 2013 Oct;7(2):311-4. doi: 10.1007/s12104-012-9434-6. Epub 2012 Oct 16.</t>
  </si>
  <si>
    <t>10.1007/s12104-012-9434-6</t>
  </si>
  <si>
    <t>Cephalosporin resistance in Neisseria gonorrhoeae infections</t>
  </si>
  <si>
    <t>Klausner JD, Kerndt P.</t>
  </si>
  <si>
    <t>JAMA. 2013 May 15;309(19):1989. doi: 10.1001/jama.2013.4078.</t>
  </si>
  <si>
    <t>Klausner JD</t>
  </si>
  <si>
    <t>JAMA</t>
  </si>
  <si>
    <t>10.1001/jama.2013.4078</t>
  </si>
  <si>
    <t>2013 May 15</t>
  </si>
  <si>
    <t>Emergence and evolution of internationally disseminated cephalosporin-resistant Neisseria gonorrhoeae clones from 1995 to 2005 in Japan</t>
  </si>
  <si>
    <t>Shimuta K, Watanabe Y, Nakayama S, Morita-Ishihara T, Kuroki T, Unemo M, Ohnishi M.</t>
  </si>
  <si>
    <t>BMC Infect Dis. 2015 Sep 17;15:378. doi: 10.1186/s12879-015-1110-x.</t>
  </si>
  <si>
    <t>PMC4574456</t>
  </si>
  <si>
    <t>10.1186/s12879-015-1110-x</t>
  </si>
  <si>
    <t>2015 Sep 17</t>
  </si>
  <si>
    <t>Background: Neisseria gonorrhoeae strains with resistance to extended-spectrum cephalosporins (ESCs), last options for first-line monotherapy of gonorrhoea, likely emerged and initially disseminated in Japan, followed by international transmission. In recent years, multi-locus sequence typing (MLST) ST1901 and N. gonorrhoeae multiantigen sequence typing (NG-MAST) ST1407 isolates with the mosaic penicillin-binding protein (PBP) 2 XXXIV have accounted for most ESC resistance globally. Our aim was to elucidate the initial emergence and transmission of ESC-resistant strains by detailed examination of N. gonorrhoeae isolates from 1995 to 2005 in Kanagawa, Japan.
Methods: N. gonorrhoeae isolates were examined phenotypically (n = 690) and genetically (n = 372) by agar dilution method (cefixime, ceftriaxone and ciprofloxacin), penA gene sequencing, MLST and NG-MAST.
Results: Already in 1995, one cefixime-resistant (CFM-R) isolate was found, which is the first CFM-R isolate described globally. After 1996, the prevalence of CFM-R and CFM-decreased susceptibility (CFM-DS) isolates significantly increased, with the peak resistance level in 2002 (57.1% CFM-R). In 1997-2002, the CFM-R MLST ST7363 strain type with the mosaic PBP 2 X was predominant among CFM-R/DS isolates. The first CFM-R/DS MLST ST1901 clone(s), which became the predominant CFM-R/DS strain type(s) already in 2003-2005, possessed the mosaic PBP 2 X, which was possibly originally transferred from the MLST ST7363 strains, and subsequently acquired the mosaic PBP 2 XXXIV. The first MLST ST1901 and NG-MAST ST1407 isolate was identified in Kanagawa already in 2003.
Conclusions: The two main internationally spread cefixime-resistant gonococcal clones, MLST ST7363 and ST1901 (NG-MAST ST1407 most frequent internationally) that also have shown their capacity to develop high-level ceftriaxone resistance (superbugs H041 and F89), likely emerged, evolved and started to disseminate in the metropolitan area, including Kanagawa, in Japan, which was followed by global transmission.</t>
  </si>
  <si>
    <t xml:space="preserve"> cefixime-resistant gonococcal clones, MLST ST7363 and ST1901</t>
  </si>
  <si>
    <t>A community-driven resource for genomic epidemiology and antimicrobial resistance prediction of Neisseria gonorrhoeae at Pathogenwatch</t>
  </si>
  <si>
    <t>Sánchez-Busó L, Yeats CA, Taylor B, Goater RJ, Underwood A, Abudahab K, Argimón S, Ma KC, Mortimer TD, Golparian D, Cole MJ, Grad YH, Martin I, Raphael BH, Shafer WM, Town K, Wi T, Harris SR, Unemo M, Aanensen DM.</t>
  </si>
  <si>
    <t>Genome Med. 2021 Apr 19;13(1):61. doi: 10.1186/s13073-021-00858-2.</t>
  </si>
  <si>
    <t>PMC8054416</t>
  </si>
  <si>
    <t>10.1186/s13073-021-00858-2</t>
  </si>
  <si>
    <t>[The development of resistance must be monitored--gonococci as an example]</t>
  </si>
  <si>
    <t>Melby KK, Olsen AO, Dedi L, Gaustad P, Syversen G, Moi H.</t>
  </si>
  <si>
    <t>Tidsskr Nor Laegeforen. 2014 Mar 11;134(5):507-8. doi: 10.4045/tidsskr.14.0033. eCollection 2014 Mar 11.</t>
  </si>
  <si>
    <t>Melby KK</t>
  </si>
  <si>
    <t>Tidsskr Nor Laegeforen</t>
  </si>
  <si>
    <t>10.4045/tidsskr.14.0033</t>
  </si>
  <si>
    <t>2014 Mar 11</t>
  </si>
  <si>
    <t>Genotyping Neisseria gonorrhoeae gyrA and penA antimicrobial genes from remnant Neisseria gonorrhoeae positive Cepheid Xpert® clinical specimens - A feasibility study</t>
  </si>
  <si>
    <t>Qadir S, Ellis O, Keizur EM, Stafylis C, Cortado R, Klausner JD; Adolescent Trials Network (ATN) CARES Team.</t>
  </si>
  <si>
    <t>J Microbiol Methods. 2020 Jan;168:105783. doi: 10.1016/j.mimet.2019.105783. Epub 2019 Nov 21.</t>
  </si>
  <si>
    <t>Qadir S</t>
  </si>
  <si>
    <t>10.1016/j.mimet.2019.105783</t>
  </si>
  <si>
    <t>Cryoelectron Microscopy Reconstructions of the Pseudomonas aeruginosa and Neisseria gonorrhoeae Type IV Pili at Sub-nanometer Resolution</t>
  </si>
  <si>
    <t>Wang F, Coureuil M, Osinski T, Orlova A, Altindal T, Gesbert G, Nassif X, Egelman EH, Craig L.</t>
  </si>
  <si>
    <t>Structure. 2017 Sep 5;25(9):1423-1435.e4. doi: 10.1016/j.str.2017.07.016.</t>
  </si>
  <si>
    <t>Wang F</t>
  </si>
  <si>
    <t>Structure</t>
  </si>
  <si>
    <t>PMC8189185</t>
  </si>
  <si>
    <t>NIHMS1703725</t>
  </si>
  <si>
    <t>10.1016/j.str.2017.07.016</t>
  </si>
  <si>
    <t>2017 Sep 5</t>
  </si>
  <si>
    <t>Neisseria gonorrhoeae confirmatory testing: helpful or a hindrance?</t>
  </si>
  <si>
    <t>Moore JS, Gaukrodger N, Bignardi G.</t>
  </si>
  <si>
    <t>Sex Transm Infect. 2014 Dec;90(8):595. doi: 10.1136/sextrans-2014-051802. Epub 2014 Sep 24.</t>
  </si>
  <si>
    <t>Moore JS</t>
  </si>
  <si>
    <t>10.1136/sextrans-2014-051802</t>
  </si>
  <si>
    <t>Prevalence of and factors associated with MDR Neisseria gonorrhoeae in England and Wales between 2004 and 2015: analysis of annual cross-sectional surveillance surveys</t>
  </si>
  <si>
    <t>Clifton S, Bolt H, Mohammed H, Town K, Furegato M, Cole M, Campbell O, Fifer H, Hughes G.</t>
  </si>
  <si>
    <t>J Antimicrob Chemother. 2018 Apr 1;73(4):923-932. doi: 10.1093/jac/dkx520.</t>
  </si>
  <si>
    <t>Clifton S</t>
  </si>
  <si>
    <t>10.1093/jac/dkx520</t>
  </si>
  <si>
    <t>2018 Apr 1</t>
  </si>
  <si>
    <t>Objectives: To describe trends in prevalence, susceptibility profile and risk factors for MDR Neisseria gonorrhoeae (MDR-NG) in England and Wales.
Methods: Isolates from 16 242 gonorrhoea episodes at sexual health clinics within the Gonococcal Resistance to Antimicrobials Surveillance Programme (GRASP) underwent antimicrobial susceptibility testing. MDR-NG was defined as resistance to ceftriaxone, cefixime or azithromycin, plus at least two of penicillin, ciprofloxacin and spectinomycin. Trends in resistance are presented for 2004-15; prevalence and logistic regression analyses for MDR-NG cover the period of the most recent treatment guideline (ceftriaxone plus azithromycin), 2011-15.
Results: Between 2004 and 2015, the proportion of N. gonorrhoeae isolates fully susceptible to all antimicrobial classes fell from 80% to 46%, with the proportion resistant to multiple (two or more) classes increasing from 7.3% to 17.5%. In 2011-15, 3.5% of isolates were MDR-NG, most of which were resistant to cefixime (100% in 2011, decreasing to 36.9% in 2015) and/or azithromycin (4.2% in 2011, increasing to 84.3% in 2015). After excluding azithromycin-resistant isolates, modal azithromycin MICs were higher in MDR versus non-MDR isolates (0.5 versus 0.125 mg/L), with similar results for ceftriaxone (modal MICs 0.03 versus ≤0.002 mg/L). After adjustment for confounders, MDR-NG was more common among isolates from heterosexual men, although absolute differences in prevalence were small [4.6% versus 3.3% (MSM) and 2.5% (women)].
Conclusions: N. gonorrhoeae is becoming less susceptible to available antimicrobials. Since 2011, a minority of isolates were MDR-NG; however, MICs of azithromycin or ceftriaxone (first-line therapies) for many of these were elevated. These findings highlight the importance of continued antimicrobial stewardship for gonorrhoea.</t>
  </si>
  <si>
    <t>N. gonorrhoeae is becoming less susceptible to available antimicrobials</t>
  </si>
  <si>
    <t>Antimicrobial resistance monitoring in Neisseria gonorrhoeae and strategic use of funds from the Global Fund to set up a systematic Moroccan gonococcal antimicrobial surveillance programme</t>
  </si>
  <si>
    <t>Hançali A, Ndowa F, Bellaji B, Bennani A, Kettani A, Charof R, El Aouad R.</t>
  </si>
  <si>
    <t>Sex Transm Infect. 2013 Dec;89 Suppl 4:iv24-7. doi: 10.1136/sextrans-2013-051166. Epub 2013 Sep 13.</t>
  </si>
  <si>
    <t>Hançali A</t>
  </si>
  <si>
    <t>10.1136/sextrans-2013-051166</t>
  </si>
  <si>
    <t>Objectives: The aims of this study were to assess antimicrobial resistance in Neisseria gonorrhoeae infections and update the treatment in the national guidelines for the syndromic management of sexually transmitted infections in Morocco.
Methods: 171 men complaining of urethral discharge were recruited from basic health services during 2009. Urethral swab samples were collected and N gonorrhoeae identification was performed by culture. Antimicrobial susceptibility testing was performed using the Etest method and the antimicrobial agents tested were ciprofloxacin, penicillin, spectinomycin, tetracycline, ceftriaxone and cefixime.
Results: A total of 72 isolates were examined. Significant resistance to tetracycline (92.8%) and ciprofloxacin (86.8%), which was used as first-line treatment in gonococcal infections, was noted. No resistance to spectinomycin, ceftriaxone or cefixime was detected in all the isolates.
Conclusions: Following these results the Ministry of Health of Morocco replaced ciprofloxacin and introduced ceftriaxone 250 mg as a single dose in the treatment of gonococcal infections. Using funds from the Global Fund to Fight AIDS, Tuberculosis and Malaria (the Global Fund), a surveillance programme was set up for antimicrobial resistance testing in N gonorrhoeae.
Keywords: ANTIMICROBIAL RESISTANCE; NEISSERIA GONORRHOEA; SURVEILLANCE.</t>
  </si>
  <si>
    <t>assess antimicrobial resistance in Neisseria gonorrhoeae infections and update the treatment</t>
  </si>
  <si>
    <t>Use of genomics to investigate Neisseria gonorrhoeae antimicrobial susceptibility testing discrepancies</t>
  </si>
  <si>
    <t>Fifer H, Schaefer U, Pitt R, Allen H, Day M, Woodford N, Cole MJ.</t>
  </si>
  <si>
    <t>J Antimicrob Chemother. 2022 Feb 23;77(3):849-850. doi: 10.1093/jac/dkab438.</t>
  </si>
  <si>
    <t>10.1093/jac/dkab438</t>
  </si>
  <si>
    <t>2022 Feb 23</t>
  </si>
  <si>
    <t>Quantitative Examination of Antibiotic Susceptibility of Neisseria gonorrhoeae Aggregates Using ATP-utilization Commercial Assays and Live/Dead Staining</t>
  </si>
  <si>
    <t>Wang LC, Wagner J, Capino A, Nesbit E, Song W, Stein DC.</t>
  </si>
  <si>
    <t>J Vis Exp. 2019 Feb 8;(144):10.3791/58978. doi: 10.3791/58978.</t>
  </si>
  <si>
    <t>Wang LC</t>
  </si>
  <si>
    <t>PMC6581039</t>
  </si>
  <si>
    <t>NIHMS1029705</t>
  </si>
  <si>
    <t>10.3791/58978</t>
  </si>
  <si>
    <t>2019 Feb 8</t>
  </si>
  <si>
    <t>Gonococcal antimicrobial resistance: the implications for public health control</t>
  </si>
  <si>
    <t>Ndowa FJ, Ison CA, Lusti-Narasimhan M.</t>
  </si>
  <si>
    <t>Sex Transm Infect. 2013 Dec;89 Suppl 4:iv1-2. doi: 10.1136/sextrans-2013-051394.</t>
  </si>
  <si>
    <t>10.1136/sextrans-2013-051394</t>
  </si>
  <si>
    <t>Utilization of Nucleic Acid Amplification Testing Samples for Antimicrobial Resistance Surveillance in Remote Canadian Communities</t>
  </si>
  <si>
    <t>Mulvey MR, Martin I, Wong T.</t>
  </si>
  <si>
    <t>Sex Transm Dis. 2018 Aug;45(8):e61. doi: 10.1097/OLQ.0000000000000860.</t>
  </si>
  <si>
    <t>Mulvey MR</t>
  </si>
  <si>
    <t>10.1097/OLQ.0000000000000860</t>
  </si>
  <si>
    <t>Successful treatment of gonococcal osteomyelitis with one week of intravenous antibiotic therapy</t>
  </si>
  <si>
    <t>Gharamti AA, Pinto NC, Henao-SanMartin V, Franco-Paredes C, Henao-Martínez AF.</t>
  </si>
  <si>
    <t>Int J STD AIDS. 2019 May;30(6):610-612. doi: 10.1177/0956462418816496. Epub 2019 Feb 4.</t>
  </si>
  <si>
    <t>Gharamti AA</t>
  </si>
  <si>
    <t>10.1177/0956462418816496</t>
  </si>
  <si>
    <t>Performance of the Abbott Real Time CT/NG assay in urines and cervico-vaginal samples from Senegal</t>
  </si>
  <si>
    <t>Gueye SB, Diop-Ndiaye H, Gningue A, Ndiaye O, Mbengue AS, Gaye-Diallo A, Ndjioyi A, Mboup S, Touré-Kane C.</t>
  </si>
  <si>
    <t>J Infect Dev Ctries. 2014 Jul 14;8(7):898-903. doi: 10.3855/jidc.4026.</t>
  </si>
  <si>
    <t>Gueye SB</t>
  </si>
  <si>
    <t>J Infect Dev Ctries</t>
  </si>
  <si>
    <t>10.3855/jidc.4026</t>
  </si>
  <si>
    <t>2014 Jul 14</t>
  </si>
  <si>
    <t>Antimicrobial susceptibility profile of Gonococcal isolates obtained from men presenting with urethral discharge in Addis Ababa, Ethiopia: Implications for national syndromic treatment guideline</t>
  </si>
  <si>
    <t>Fentaw S, Abubeker R, Asamene N, Assefa M, Bekele Y, Tigabu E.</t>
  </si>
  <si>
    <t>PLoS One. 2020 Jun 1;15(6):e0233753. doi: 10.1371/journal.pone.0233753. eCollection 2020.</t>
  </si>
  <si>
    <t>Fentaw S</t>
  </si>
  <si>
    <t>PMC7263590</t>
  </si>
  <si>
    <t>10.1371/journal.pone.0233753</t>
  </si>
  <si>
    <t>2020 Jun 1</t>
  </si>
  <si>
    <t>Background: Neisseria gonorrhoeae (gonococcus) is the etiologic agent for the sexually transmitted Infection gonorrhea, a disease with a significant global public health impact. The treatment regimen for gonorrhea has been changed frequently over the past few decades due to the organism's propensity for developing antibiotic resistance. This study investigated antimicrobial susceptibility patterns of quinolones, third-generation cephalosporin, and other relevant antimicrobials found in N. gonorrhoeae isolated from men presenting with urethral discharge at selected healthcare facilities in Addis Ababa, Ethiopia, with the aim of revising the national treatment regimen based on the information generated from this study.
Methods: A total of 599 male patients presenting with urethral discharge were included in the current study. Urethral discharge specimens were cultured on Modified Thayer Martín media and suspected gonococcal colonies were confirmed using Oxidase and Superoxol tests followed by identification through a commercial kit (API-NHR). Antimicrobial susceptibility testing was performed by the Kirby-Bauer disc diffusion method using ciprofloxacin (5μg), ceftriaxone (30μg), cefixime (5μg), cefoxitin (30 μg), penicillin (10μg) and spectinomycin (100 μg) on enriched GC agar. Minimum Inhibitory Concentration (MIC) was also carried out using concentration gradient strips (E-tests) of the same antimicrobial agents.
Results: The prevalence of gonococcal isolates in the current study was 69%. Out of the 361 gonococcal isolates, close to 68% were fluoroquinolone non-susceptible, with 60% resistant and 7% having an intermediate status. However, all tested isolates were susceptible to ceftriaxone. In addition, all of the isolates have shown reduced non-susceptibility to spectinomycin and cefoxitin.
Conclusion: The prevalence of gonococcal isolates in men presenting with urethral discharge at selected healthcare facilities in Addis Ababa, Ethiopia was found to be high. The high level of fluoroquinolone resistance observed in gonococcal isolates recovered in this study necessitates revision of the national syndromic treatment guideline.</t>
  </si>
  <si>
    <t>high level of fluoroquinolone resistance</t>
  </si>
  <si>
    <t>Detection in the United Kingdom of the Neisseria gonorrhoeae FC428 clone, with ceftriaxone resistance and intermediate resistance to azithromycin, October to December 2018</t>
  </si>
  <si>
    <t>Eyre DW, Town K, Street T, Barker L, Sanderson N, Cole MJ, Mohammed H, Pitt R, Gobin M, Irish C, Gardiner D, Sedgwick J, Beck C, Saunders J, Turbitt D, Cook C, Phin N, Nathan B, Horner P, Fifer H.</t>
  </si>
  <si>
    <t>Euro Surveill. 2019 Mar;24(10):1900147. doi: 10.2807/1560-7917.ES.2019.24.10.1900147.</t>
  </si>
  <si>
    <t>PMC6415501</t>
  </si>
  <si>
    <t>10.2807/1560-7917.ES.2019.24.10.1900147</t>
  </si>
  <si>
    <t>Where does Neisseria acquire foreign DNA from: an examination of the source of genomic and pathogenic islands and the evolution of the Neisseria genus</t>
  </si>
  <si>
    <t>Putonti C, Nowicki B, Shaffer M, Fofanov Y, Nowicki S.</t>
  </si>
  <si>
    <t>BMC Evol Biol. 2013 Sep 4;13:184. doi: 10.1186/1471-2148-13-184.</t>
  </si>
  <si>
    <t>Putonti C</t>
  </si>
  <si>
    <t>BMC Evol Biol</t>
  </si>
  <si>
    <t>PMC3848584</t>
  </si>
  <si>
    <t>10.1186/1471-2148-13-184</t>
  </si>
  <si>
    <t>2013 Sep 4</t>
  </si>
  <si>
    <t>Factors That Influence Confirmation of Neisseria gonorrhoeae Positivity by Molecular Methods</t>
  </si>
  <si>
    <t>Cuschieri K, Shepherd J, Graham C, Guerendiain D, Templeton KE.</t>
  </si>
  <si>
    <t>J Clin Microbiol. 2019 May 24;57(6):e02068-18. doi: 10.1128/JCM.02068-18. Print 2019 Jun.</t>
  </si>
  <si>
    <t>Cuschieri K</t>
  </si>
  <si>
    <t>PMC6535617</t>
  </si>
  <si>
    <t>10.1128/JCM.02068-18</t>
  </si>
  <si>
    <t>Neisseria gonorrhoeae treatment failure and susceptibility to cefixime in Toronto, Canada</t>
  </si>
  <si>
    <t>Allen VG, Mitterni L, Seah C, Rebbapragada A, Martin IE, Lee C, Siebert H, Towns L, Melano RG, Low DE.</t>
  </si>
  <si>
    <t>JAMA. 2013 Jan 9;309(2):163-70. doi: 10.1001/jama.2012.176575.</t>
  </si>
  <si>
    <t>10.1001/jama.2012.176575</t>
  </si>
  <si>
    <t>2013 Jan 9</t>
  </si>
  <si>
    <t>Importance: Although cephalosporins are the cornerstone of treatment of Neisseria gonorrhoeae infections, cefixime is the only oral antimicrobial option. Increased minimum inhibitory concentrations (MICs) to cefixime have been identified worldwide and have been associated with reports of clinical failure.
Objective: To assess the risk of clinical treatment failure of N. gonorrhoeae infections associated with the use of cefixime.
Design, setting, and population: A retrospective cohort study of culture-positive N. gonorrhoeae infections at a single sexual health clinic in Toronto, Canada, that routinely performs test of cure. The cohort comprised N. gonorrhoeae culture-positive individuals identified between May 1, 2010, and April 30, 2011, treated with cefixime as recommended by Public Health Agency of Canada guidelines.
Main outcome measures: Cefixime treatment failure, defined as the repeat isolation of N. gonorrhoeae at the test-of-cure visit identical to the pretreatment isolate by molecular typing and explicit denial of reexposure.
Results: There were 291 N. gonorrhoeae culture-positive individuals identified. Of 133 who returned for test of cure, 13 were culture positive; 9 patients were determined to have experienced cefixime treatment failure, involving urethral (n = 4), pharyngeal (n = 2), and rectal (n = 3) sites. The overall rate of clinical treatment failure among those who had a test of cure was 6.77% (95% CI, 3.14%-12.45%; 9/133). The rate of clinical failure associated with a cefixime MIC of 0.12 μg/mL or greater was 25.0% (95% CI, 10.69%-44.87%; 7/28) compared with 1.90% (95% CI, 0.23%-6.71%; 2/105) of infections with cefixime MICs less than 0.12 μg/mL, with a relative risk of 13.13 (95% CI, 2.88-59.72; P &lt; .001).
Conclusion and relevance: The rate of clinical failure following treatment of N. gonorrhoeae infections with cefixime was relatively high at a Toronto clinic and was associated with elevated MICs.</t>
  </si>
  <si>
    <t>failure following treatment of N. gonorrhoeae infections with cefixime was relatively high at a Toronto clinic and was associated with elevated MICs</t>
  </si>
  <si>
    <t>Continuum Theory of Active Phase Separation in Cellular Aggregates</t>
  </si>
  <si>
    <t>Kuan HS, Pönisch W, Jülicher F, Zaburdaev V.</t>
  </si>
  <si>
    <t>Phys Rev Lett. 2021 Jan 8;126(1):018102. doi: 10.1103/PhysRevLett.126.018102.</t>
  </si>
  <si>
    <t>Kuan HS</t>
  </si>
  <si>
    <t>10.1103/PhysRevLett.126.018102</t>
  </si>
  <si>
    <t>2021 Jan 8</t>
  </si>
  <si>
    <t>Azithromycin Resistance through Interspecific Acquisition of an Epistasis-Dependent Efflux Pump Component and Transcriptional Regulator in Neisseria gonorrhoeae</t>
  </si>
  <si>
    <t>Wadsworth CB, Arnold BJ, Sater MRA, Grad YH.</t>
  </si>
  <si>
    <t>mBio. 2018 Aug 7;9(4):e01419-18. doi: 10.1128/mBio.01419-18.</t>
  </si>
  <si>
    <t>PMC6083905</t>
  </si>
  <si>
    <t>10.1128/mBio.01419-18</t>
  </si>
  <si>
    <t>2018 Aug 7</t>
  </si>
  <si>
    <t>Using the genetic characteristics of Neisseria gonorrhoeae strains with decreased susceptibility to cefixime to develop a molecular assay to predict cefixime susceptibility</t>
  </si>
  <si>
    <t>Deng X, Allan-Blitz LT, Klausner JD.</t>
  </si>
  <si>
    <t>Sex Health. 2019 Sep;16(5):488-499. doi: 10.1071/SH18227.</t>
  </si>
  <si>
    <t>Deng X</t>
  </si>
  <si>
    <t>PMC7386398</t>
  </si>
  <si>
    <t>NIHMS1045249</t>
  </si>
  <si>
    <t>10.1071/SH18227</t>
  </si>
  <si>
    <t>Cephalosporin resistance in Neisseria gonorrhoeae infections--reply</t>
  </si>
  <si>
    <t>Allen VG, Melano RG, Low DE.</t>
  </si>
  <si>
    <t>JAMA. 2013 May 15;309(19):1989-90. doi: 10.1001/jama.2013.4087.</t>
  </si>
  <si>
    <t>10.1001/jama.2013.4087</t>
  </si>
  <si>
    <t>A Case of Persistent and Possibly Treatment Resistant Pharyngeal Gonorrhea</t>
  </si>
  <si>
    <t>Levy V, Pandori M, Berrada ZL, Relucio KI, Lopez TP, Samuel MC, Park IU.</t>
  </si>
  <si>
    <t>Sex Transm Dis. 2016 Apr;43(4):258-9. doi: 10.1097/OLQ.0000000000000430.</t>
  </si>
  <si>
    <t>Levy V</t>
  </si>
  <si>
    <t>10.1097/OLQ.0000000000000430</t>
  </si>
  <si>
    <t>An HIV-negative man with pharyngeal gonorrhea had a positive test-of-cure (nucleic acid amplification test) result 7 days after treatment with ceftriaxone/azithromycin. Neisseria gonorrhoeae Multi-Antigen Sequencing Type 1407 and mosaic pen A (XXXIV) gene were identified in the test-of-cure specimen, and culture was negative. Retreatment with ceftriaxone 500 mg intramuscularly plus azithromycin 2 g orally yielded a negative test-of-cure result.</t>
  </si>
  <si>
    <t>mosaic pen A (XXXIV) gene ceftriaxone 500 mg intramuscularly plus azithromycin 2 g orally</t>
  </si>
  <si>
    <t>CpG DNA analysis of bacterial STDs</t>
  </si>
  <si>
    <t>Singer M, de Waaij DJ, Morré SA, Ouburg S.</t>
  </si>
  <si>
    <t>BMC Infect Dis. 2015 Jul 16;15:273. doi: 10.1186/s12879-015-1016-7.</t>
  </si>
  <si>
    <t>Singer M</t>
  </si>
  <si>
    <t>PMC4504089</t>
  </si>
  <si>
    <t>10.1186/s12879-015-1016-7</t>
  </si>
  <si>
    <t>2015 Jul 16</t>
  </si>
  <si>
    <t>Australian Gonococcal Surveillance Programme 1 July to 30 September 2020</t>
  </si>
  <si>
    <t>Lahra MM, Shoushtari M, Hogan TR.</t>
  </si>
  <si>
    <t>Commun Dis Intell (2018). 2020 Nov 21;44. doi: 10.33321/cdi.2020.44.96.</t>
  </si>
  <si>
    <t>Commun Dis Intell (2018)</t>
  </si>
  <si>
    <t>10.33321/cdi.2020.44.96</t>
  </si>
  <si>
    <t>2020 Nov 21</t>
  </si>
  <si>
    <t>Evaluation of Susceptibilities to Carbapenems and Faropenem Against Cephalosporin-Resistant Neisseria gonorrhoeae Clinical Isolates with penA Mosaic Alleles</t>
  </si>
  <si>
    <t>Hiyama Y, Takahashi S, Sato T, Shinagawa M, Fukushima Y, Nakajima C, Suzuki Y, Masumori N, Yokota SI.</t>
  </si>
  <si>
    <t>Microb Drug Resist. 2019 Apr;25(3):427-433. doi: 10.1089/mdr.2018.0263. Epub 2019 Jan 24.</t>
  </si>
  <si>
    <t>Hiyama Y</t>
  </si>
  <si>
    <t>10.1089/mdr.2018.0263</t>
  </si>
  <si>
    <t>Neisseria gonorrhoeae is a principal pathogen for sexually transmitted infections, especially for male urethritis. Currently, the prevalence of multidrug resistance is increasing. Carbapenems are broad-spectrum antimicrobials that are widely used in the clinical setting, especially for multidrug-resistant Gram-negative bacteria. However, susceptibility to carbapenems has not been well evaluated for cephalosporin-resistant N. gonorrhoeae isolates. In this study, we determined the susceptibility to a series of carbapenems (meropenem, imipenem, doripenem, and biapenem) and faropenem against cephalosporin-resistant (resistant to cefixime, but susceptible to ceftriaxone) and cephalosporin-susceptible N. gonorrhoeae clinical isolates. The gene mutations associated with β-lactam resistance were evaluated. All cephalosporin-resistant N. gonorrhoeae isolates possessed mosaic mutation alleles in penA (NG-STAR penA-10.001, 27.001, or 108.001). They exhibited a low minimum inhibitory concentration (MIC) (≤0.125 mg/L) for meropenem and markedly high MICs (0.5-2 mg/L) for other carbapenems and faropenem. The strongest association was observed between the mosaic alleles in penA and decreased susceptibility to carbapenems and faropenem compared with mutations in mtrR, porB, and ponA. These results suggest that meropenem may serve as an alternative therapeutic agent for cephalosporin-resistant N. gonorrhoeae with a mosaic allele in penA, whereas other carbapenems and faropenem may be ineffective.
Keywords: antimicrobial susceptibility; carbapenem; meropenem; penicillin binding protein.</t>
  </si>
  <si>
    <t>susceptibility to a series of carbapenems</t>
  </si>
  <si>
    <t>Neisseria gonorrhoeae infection: State of the art</t>
  </si>
  <si>
    <t>Serra-Pladevall J, Domingo AA.</t>
  </si>
  <si>
    <t>Enferm Infecc Microbiol Clin. 2016 Jan;34(1):1-2. doi: 10.1016/j.eimc.2015.12.001.</t>
  </si>
  <si>
    <t>10.1016/j.eimc.2015.12.001</t>
  </si>
  <si>
    <t>Antimicrobial resistance in Neisseria gonorrhoeae in the 21st century: past, evolution, and future</t>
  </si>
  <si>
    <t>Clin Microbiol Rev. 2014 Jul;27(3):587-613. doi: 10.1128/CMR.00010-14.</t>
  </si>
  <si>
    <t>Clin Microbiol Rev</t>
  </si>
  <si>
    <t>PMC4135894</t>
  </si>
  <si>
    <t>10.1128/CMR.00010-14</t>
  </si>
  <si>
    <t>Gonococcal Defenses against Antimicrobial Activities of Neutrophils</t>
  </si>
  <si>
    <t>Palmer A, Criss AK.</t>
  </si>
  <si>
    <t>Trends Microbiol. 2018 Dec;26(12):1022-1034. doi: 10.1016/j.tim.2018.07.003. Epub 2018 Aug 13.</t>
  </si>
  <si>
    <t>Palmer A</t>
  </si>
  <si>
    <t>Trends Microbiol</t>
  </si>
  <si>
    <t>PMC6251743</t>
  </si>
  <si>
    <t>NIHMS1501637</t>
  </si>
  <si>
    <t>10.1016/j.tim.2018.07.003</t>
  </si>
  <si>
    <t>Delaying the widespread emergence of cephalosporin-resistant gonorrhoea: what is the best target?</t>
  </si>
  <si>
    <t>Tuddenham S, Ghanem KG.</t>
  </si>
  <si>
    <t>Sex Transm Infect. 2015 Jun;91(4):232-3. doi: 10.1136/sextrans-2015-052009.</t>
  </si>
  <si>
    <t>Tuddenham S</t>
  </si>
  <si>
    <t>PMC5554945</t>
  </si>
  <si>
    <t>NIHMS874827</t>
  </si>
  <si>
    <t>10.1136/sextrans-2015-052009</t>
  </si>
  <si>
    <t>Antimicrobial susceptibility of Neisseria gonorrhoeae isolates in Vientiane, Lao PDR</t>
  </si>
  <si>
    <t>Phouangsouvanh S, Mayxay M, Keoluangkhot V, Vongsouvath M, Davong V, Dance DAB.</t>
  </si>
  <si>
    <t>J Glob Antimicrob Resist. 2018 Jun;13:91-93. doi: 10.1016/j.jgar.2017.12.001. Epub 2017 Dec 8.</t>
  </si>
  <si>
    <t>Phouangsouvanh S</t>
  </si>
  <si>
    <t>PMC6004598</t>
  </si>
  <si>
    <t>10.1016/j.jgar.2017.12.001</t>
  </si>
  <si>
    <t>Objectives: The aim of this study was to determine the antimicrobial susceptibility of Neisseria gonorrhoeae isolates in the Lao People's Democratic Republic (Laos).
Methods: A total of 165 gonococcal isolates (1.3%) were obtained from 12 281 genital samples routinely submitted to a diagnostic laboratory in Vientiane, Laos, between 2011 and 2015. Susceptibility to five antibiotics was determined by the standard disk diffusion method for 158 of the isolates.
Results: Rates of resistance to penicillin (by β-lactamase production), tetracycline and ciprofloxacin were 89.9%, 99.4% and 84.8%, respectively. All isolates were susceptible to ceftriaxone and spectinomycin.
Conclusions: The situation in Laos is similar to that in neighbouring countries; this fortunately means that the latest Lao national guidelines for treating gonorrhoea should still be effective.
Keywords: Antimicrobial resistance; Antimicrobial susceptibility; Gonorrhoea; Lao PDR; Laos; Neisseria gonorrhoeae.</t>
  </si>
  <si>
    <t>antimicrobial susceptibility of Neisseria gonorrhoeae isolates in the Lao People's Democratic Republic (Laos)</t>
  </si>
  <si>
    <t>Alarming resistance of Neisseria gonorrhoeae in a tertiary care hospital of North India</t>
  </si>
  <si>
    <t>Sharma M, Rizvi M, Gupta R, Azam M, Khan HM, Parvez A, Shukla I.</t>
  </si>
  <si>
    <t>Indian J Med Microbiol. 2018 Apr-Jun;36(2):285-288. doi: 10.4103/ijmm.IJMM_18_123.</t>
  </si>
  <si>
    <t>Sharma M</t>
  </si>
  <si>
    <t>10.4103/ijmm.IJMM_18_123</t>
  </si>
  <si>
    <t>2018 Apr-Jun</t>
  </si>
  <si>
    <t>Background: This study attempted to elucidate the spectrum of sexually transmitted infections in a tertiary care centre in North India and to assess the antimicrobial resistance in Neisseria gonorrhoeae.
Materials and methods: Antimicrobial resistance pattern of N. gonorrhoeae was determined by the standard techniques. Genotypic detection of gyrA, parC and blaTEM genes was also carried out. The results of gyrA gene by polymerase chain reaction were confirmed by DNA sequencing.
Results: N. gonorrhoea was identified in 10 (4.98%) patients, and antimicrobial sensitivity was performed in seven patients. All the seven patients tested were quinolone-resistant N. gonorrhoeae (QRNG), 5/7 were penicillinase-producing N. gonorrhoeae, 1/7 was chromosomally mediated penicillin-resistant N. gonorrhoeae and 3/7 were tetracycline-resistant N. gonorrhoeae. Minimal inhibitory concentration (MIC) by E-test was performed in five strains, and we observed that MIC90 for ciprofloxacin was ≥4 μg/ml, for penicillin was ≥6 μg/ml and for tetracycline was 12 μg/ml, which clearly brackets them as resistant isolates. The presence of TEM gene was confirmed genotypically in six out of seven cases. In all seven cases, gyrA and parC were observed, thus confirming their QRNG status.
Conclusion: Alarming increase in the resistance to commonly used antimicrobials for gonorrhoea in our study, especially of fluoroquinolones, is a clarion call for the urgent need for prudence in prescribing them. Observing the rampant resistance exhibited by N. gonorrhoeae, it is clear that the day is not far when it will acquire a superbug status and become intractable to treatment by the available antibiotics.
Keywords: Antimicrobial resistance; Neisseria gonorrhoea; TEM; gyrA; parC gene.</t>
  </si>
  <si>
    <t>Emergence of decreased susceptibility to extended-spectrum cephalosporins in Neisseria gonorrhoeae in India</t>
  </si>
  <si>
    <t>Sood S, Mahajan N, Verma R, Kar HK, Sharma VK.</t>
  </si>
  <si>
    <t>Natl Med J India. 2013 Jan-Feb;26(1):26-8.</t>
  </si>
  <si>
    <t>Natl Med J India</t>
  </si>
  <si>
    <t>2013 Jan-Feb</t>
  </si>
  <si>
    <t>Background: In the past, Neisseria gonorrhoeae has developed resistance to antimicrobial agents used for its treatment. Consequently, extended-spectrum cephalosporins form the mainstay of treatment for gonorrhoea.
Methods: Samples from 88 patients attending the sexually transmitted diseases clinics from December 2009 to January 2011 in two referral hospitals in New Delhi were studied. Antimicrobial susceptibility testing was done using the disc diffusion method as per the calibrated dichotomous sensitivity technique against the following antibiotics: penicillin (0.5 i.u.), tetracycline (10 μg), nalidixic acid (30 μg), ciprofloxacin (1 μg), spectinomycin (100 μg), ceftriaxone (0.5 μg) and cefpodoxime (10 μg) (Oxoid UK). Azithromycin (15 μg) (Oxoid, UK) was tested as per the guidelines of the Clinical and Laboratory Standards Institute. Minimum inhibitory concentrations were determined using the Etest for penicillin, tetracycline, ciprofloxacin, ceftriaxone, spectinomycin and azithromycin as per the manufacturer's instruction (Biomerieux, France).
Results: Eighteen isolates of Neisseria gonorrhoeae were obtained. Three of these had decreased susceptibility to ceftriaxone and cefpodoxime by the disc diffusion method. The minimum inhibitory concentrations of ceftriaxone for two isolates were 0.064 μg/ml and for one isolate it was 0.125 μg/ml.
Conclusion: Higher minimum inhibitory concentrations to extended-spectrum cephalosporins is of concern as it has been shown to precede treatment failure. This may warrant its use in increased/multiple dosages alone or possibly in combination (dual therapy), thereby complicating effective disease control. Our report is in accordance with earlier reports from different parts of the world. Therefore, a continuous surveillance of antimicrobial resistance is crucial to tailor treatment schedules for Neisseria gonorrhoeae in a particular geographical region.</t>
  </si>
  <si>
    <t>surveillance of antimicrobial resistance</t>
  </si>
  <si>
    <t>Antimicrobial resistance, genetic resistance determinants for ceftriaxone and molecular epidemiology of Neisseria gonorrhoeae isolates in Nanjing, China</t>
  </si>
  <si>
    <t>J Antimicrob Chemother. 2014 Nov;69(11):2959-65. doi: 10.1093/jac/dku245. Epub 2014 Jul 9.</t>
  </si>
  <si>
    <t>10.1093/jac/dku245</t>
  </si>
  <si>
    <t>Objectives: Antimicrobial resistance (AMR) in Neisseria gonorrhoeae is a major problem worldwide. This study investigated the AMR, genetic ceftriaxone resistance determinants and molecular epidemiology of N. gonorrhoeae in Nanjing, China.
Methods: N. gonorrhoeae isolates were collected in 2007 (n = 198) and 2012 (n = 80). The susceptibility to ceftriaxone, spectinomycin, ciprofloxacin and tetracycline was determined using an agar-dilution method. The ceftriaxone resistance determinants penA, mtrR and penB were examined using sequencing. N. gonorrhoeae multi-antigen sequence typing (NG-MAST) was performed for molecular epidemiology.
Results: All isolates were resistant to ciprofloxacin, 42.4% produced β-lactamase and 34.9% showed high-level resistance to tetracycline (MIC ≥16 mg/L). In total, 5.4% of isolates were resistant to ceftriaxone; however, all of these isolates were obtained in 2007 and the susceptibility to ceftriaxone appeared to have increased. All isolates were susceptible to spectinomycin. No penA mosaic alleles were found. Non-mosaic penA alleles with A501T and G542S alterations, an H105Y alteration in mtrR and an A102D/N alteration in porB1b were statistically associated with decreased susceptibility or resistance to ceftriaxone. The most prevalent NG-MAST sequence types (STs) were ST568 (n = 13), ST270 (n = 9) and ST421 (n = 7). ST270 was the most common ST in isolates with decreased susceptibility or resistance to ceftriaxone.
Conclusions: Ceftriaxone, ideally 500 mg and together with azithromycin (1-2 g), should be recommended for treatment of gonorrhoea in Nanjing, China. However, N. gonorrhoeae strains with resistance to ceftriaxone have been found in Nanjing. NG-MAST and ceftriaxone resistance determinant analysis can be valuable to supplement the antimicrobial resistance surveillance in China, which needs to be further strengthened.
Keywords: NG-MAST; gonorrhoea; mtrR; penA; porB; treatment.</t>
  </si>
  <si>
    <t>N. gonorrhoeae strains with resistance to ceftriaxone have been found in Nanjing</t>
  </si>
  <si>
    <t>Antimicrobial Drug Prescription and Neisseria gonorrhoeae Susceptibility, United States, 2005-2013</t>
  </si>
  <si>
    <t>Kirkcaldy RD, Bartoces MG, Soge OO, Riedel S, Kubin G, Del Rio C, Papp JR, Hook EW 3rd, Hicks LA.</t>
  </si>
  <si>
    <t>Emerg Infect Dis. 2017 Oct;23(10):1657-1663. doi: 10.3201/eid2310.170488.</t>
  </si>
  <si>
    <t>PMC5621530</t>
  </si>
  <si>
    <t>10.3201/eid2310.170488</t>
  </si>
  <si>
    <t>We investigated whether outpatient antimicrobial drug prescribing is associated with Neisseria gonorrhoeae antimicrobial drug susceptibility in the United States. Using susceptibility data from the Gonococcal Isolate Surveillance Project during 2005-2013 and QuintilesIMS data on outpatient cephalosporin, macrolide, and fluoroquinolone prescribing, we constructed multivariable linear mixed models for each antimicrobial agent with 1-year lagged annual prescribing per 1,000 persons as the exposure and geometric mean MIC as the outcome of interest. Multivariable models did not demonstrate associations between antimicrobial drug prescribing and N. gonorrhoeae susceptibility for any of the studied antimicrobial drugs during 2005-2013. Elucidation of epidemiologic factors contributing to resistance, including further investigation of the potential role of antimicrobial drug use, is needed.
Keywords: Neisseria gonorrhoeae; United States; antibacterial agents; antimicrobial drug; bacterial; drug resistance; drug susceptibility; gonorrhea; utilization.</t>
  </si>
  <si>
    <t>antimicrobial drug prescribing is associated with Neisseria gonorrhoeae antimicrobial drug susceptibility in the United States</t>
  </si>
  <si>
    <t>Antimicrobial susceptibility of Neisseria gonorrhoeae isolates from Hefei (2014-2015): genetic characteristics of antimicrobial resistance</t>
  </si>
  <si>
    <t>Jiang FX, Lan Q, Le WJ, Su XH.</t>
  </si>
  <si>
    <t>BMC Infect Dis. 2017 May 25;17(1):366. doi: 10.1186/s12879-017-2472-z.</t>
  </si>
  <si>
    <t>Jiang FX</t>
  </si>
  <si>
    <t>PMC5445337</t>
  </si>
  <si>
    <t>10.1186/s12879-017-2472-z</t>
  </si>
  <si>
    <t>2017 May 25</t>
  </si>
  <si>
    <t>Background: Antimicrobial resistance (AMR) and genetic determinants of resistance of N. gonorrhoeae isolates from Hefei, China, were characterized adding a breadth of information to the molecular epidemiology of gonococcal resistance in China.
Methods: 126 N. gonorrhoeae isolates from a hospital clinic in Hefei, were collected between January, 2014, and November, 2015. The minimum inhibitory concentration (MIC) of N. gonorrhoeae isolates for seven antimicrobials were determined by the agar dilution method. Isolates were tested for mutations in penA and mtrR genes and 23S rRNA, and also genotyped using N. gonorrhoeae multi-antigen sequence typing (NG-MAST).
Results: All N. gonorrhoeae isolates were resistant to ciprofloxacin; 81.7% (103/126) to tetracycline and 73.8% (93/126) to penicillin. 39.7% (50/126) of isolates were penicillinase producing N. gonorrhoeae (PPNG), 31.7% (40/126) were tetracycline resistant N. gonorrhoeae (TRNG) and 28.6% (36/126) were resistant to azithromycin. While not fully resistant to extended spectrum cephalosporins (ESCs), a total of 14 isolates (11.1%) displayed decreased susceptibility to ceftriaxone (MIC ≥ 0.125 mg/L, n = 10), cefixime (MIC ≥ 0. 25 mg/L, n = 1) or to both ESCs (n = 3). penA mosaic alleles XXXV were found in all isolates that harbored decreased susceptibility to cefixime, except for one. Four mutations were found in mtrR genes and mutations A2143G and C2599T were identified in 23S rRNA. No isolates were resistant to spectinomycin. Gonococcal isolates were distributed into diverse NG-MAST sequence types (STs); 86 separate STs were identified.
Conclusions: N. gonorrhoeae isolates from Hefei during 2014-2015, displayed high levels of resistance to antimicrobials that had been recommended previously for treatment of gonorrhea, e.g., penicillin, tetracycline and ciprofloxacin. The prevalence of resistance to azithromycin was also high (28.6%). No isolates were found to be fully resistant to spectinomycin, ceftriaxone or cefixime; however, 11.1% isolates, overall, had decreased susceptibility to ESCs.
Keywords: Antimicrobial resistance; Azithromycin; Cephalosporins; Neisseria gonorrhoeae; Resistance determinants.</t>
  </si>
  <si>
    <t>high levels of resistance to antimicrobials</t>
  </si>
  <si>
    <t>A high-throughput method to examine protein-nucleotide interactions identifies targets of the bacterial transcriptional regulatory protein fur</t>
  </si>
  <si>
    <t>Yu C, Lopez CA, Hu H, Xia Y, Freedman DS, Reddington AP, Daaboul GG, Unlü MS, Genco CA.</t>
  </si>
  <si>
    <t>PLoS One. 2014 May 8;9(5):e96832. doi: 10.1371/journal.pone.0096832. eCollection 2014.</t>
  </si>
  <si>
    <t>PMC4014563</t>
  </si>
  <si>
    <t>10.1371/journal.pone.0096832</t>
  </si>
  <si>
    <t>2014 May 8</t>
  </si>
  <si>
    <t>Post-transcriptional regulation of target genes by the sRNA FnrS in Neisseria gonorrhoeae</t>
  </si>
  <si>
    <t>Tanwer P, Bauer S, Heinrichs E, Panda G, Saluja D, Rudel T, Beier D.</t>
  </si>
  <si>
    <t>Microbiology (Reading). 2017 Jul;163(7):1081-1092. doi: 10.1099/mic.0.000484. Epub 2017 Jul 21.</t>
  </si>
  <si>
    <t>10.1099/mic.0.000484</t>
  </si>
  <si>
    <t>Tackling multidrug-resistant gonorrhea: how should we prepare for the untreatable?</t>
  </si>
  <si>
    <t>Kidd S, Kirkcaldy R, Weinstock H, Bolan G.</t>
  </si>
  <si>
    <t>Expert Rev Anti Infect Ther. 2012 Aug;10(8):831-3. doi: 10.1586/eri.12.69.</t>
  </si>
  <si>
    <t>Kidd S</t>
  </si>
  <si>
    <t>Expert Rev Anti Infect Ther</t>
  </si>
  <si>
    <t>PMC6743485</t>
  </si>
  <si>
    <t>NIHMS1049548</t>
  </si>
  <si>
    <t>10.1586/eri.12.69</t>
  </si>
  <si>
    <t>Low gonorrhoea antimicrobial resistance and culture positivity rates in general practice: a pilot study</t>
  </si>
  <si>
    <t>Visser M, van Westreenen M, van Bergen J, van Benthem BHB.</t>
  </si>
  <si>
    <t>Sex Transm Infect. 2020 May;96(3):220-222. doi: 10.1136/sextrans-2019-054006. Epub 2019 Apr 30.</t>
  </si>
  <si>
    <t>Visser M</t>
  </si>
  <si>
    <t>PMC7231444</t>
  </si>
  <si>
    <t>10.1136/sextrans-2019-054006</t>
  </si>
  <si>
    <t>Objective: In the Netherlands, the Gonococcal Resistance to Antimicrobials Surveillance (GRAS) programme is carried out at Centres for Sexual Health (CSH), which provide care for sexual high-risk populations. However, half of gonorrhoea infections are diagnosed in general practice (GP). We performed a pilot study to explore expanding GRAS to GPs using laboratory-based surveillance. Additionally, antimicrobial resistance patterns of GP and CSH patients were compared.
Methods: Three laboratories from different regions were included, which all perform gonorrhoea diagnostics for GPs and used ESwab for patient sampling. Additional culturing for all GP patients with gonorrhoea took place from February to July 2018. After positive PCR-nucleic acid amplification test, residual ESwab material was used for culture. In positive cultures, susceptibility testing was performed for azithromycin, ciprofloxacin, cefotaxime and ceftriaxone using Etest.
Results: During the study period, 484 samples were put in culture. 16.5% of cultures were positive (n=80). Antimicrobial resistance levels were low, with 2.6% resistance to azithromycin, 21.5% to ciprofloxacin and 0.0% to cefotaxime and ceftriaxone. Resistance levels in CSH GRAS data (first half of 2018) were 19.2% for azithromycin, 31.5% for ciprofloxacin, 1.9% for cefotaxime and 0.0% for ceftriaxone.
Conclusions: Culture positivity rates for GP patients were low, probably due to long transportation times and awaiting PCR test results before attempting culture. Positivity rates might be improved by making changes in sampling and/or transportation methods, but that would require involvement of GPs and patients instead of keeping the surveillance lab based. Resistance levels appeared to be lower at GPs than at the CSH, indicating that resistance might emerge first in more high-risk populations. It is important to consider all potentially relevant patient populations when establishing a gonococcal antimicrobial resistance surveillance programme. However, based on the findings from this study the current GRAS programme will not be extended to GPs.
Keywords: Neisseria gonorrhoeae; antimicrobial resistance; general practice; surveillance.</t>
  </si>
  <si>
    <t>study to explore expanding GRAS to GPs using laboratory-based surveillance. Additionally, antimicrobial resistance patterns of GP and CSH patients were compared</t>
  </si>
  <si>
    <t>Molecular tests for the detection of antimicrobial resistant Neisseria gonorrhoeae: when, where, and how to use?</t>
  </si>
  <si>
    <t>Low N, Unemo M.</t>
  </si>
  <si>
    <t>Curr Opin Infect Dis. 2016 Feb;29(1):45-51. doi: 10.1097/QCO.0000000000000230.</t>
  </si>
  <si>
    <t>10.1097/QCO.0000000000000230</t>
  </si>
  <si>
    <t>Gonococcal Conjunctivitis in Adults: Case Report and Retrospective Review of Cases in Alberta, Canada, 2000-2016</t>
  </si>
  <si>
    <t>Belga S, Gratrix J, Smyczek P, Bertholet L, Read R, Roelofs K, Singh AE.</t>
  </si>
  <si>
    <t>Sex Transm Dis. 2019 Jan;46(1):47-51. doi: 10.1097/OLQ.0000000000000897.</t>
  </si>
  <si>
    <t>Belga S</t>
  </si>
  <si>
    <t>10.1097/OLQ.0000000000000897</t>
  </si>
  <si>
    <t>Purification of DNA eluates from the ProbeTec GC Q(x) assay on BD Viper™ XTR allows for further analysis and confirmation of gonorrhea</t>
  </si>
  <si>
    <t>Tunsjø HS, Smedsrud E, Holm PC, Rokvam K, Schie C, Rognlien V, Augustin I, Fostervold A.</t>
  </si>
  <si>
    <t>Eur J Clin Microbiol Infect Dis. 2014 Jan;33(1):49-54. doi: 10.1007/s10096-013-1927-4. Epub 2013 Aug 1.</t>
  </si>
  <si>
    <t>Tunsjø HS</t>
  </si>
  <si>
    <t>10.1007/s10096-013-1927-4</t>
  </si>
  <si>
    <t>The emergence of the ceftriaxone-resistant Neisseria gonorrhoeae FC428 clone by transfer of resistance from an oral Neisseria subflava reservoir of resistance</t>
  </si>
  <si>
    <t>Kanesaka I, Ohno A, Katsuse AK, Takahashi H, Kobayashi I.</t>
  </si>
  <si>
    <t>J Antimicrob Chemother. 2022 Feb 2;77(2):364-373. doi: 10.1093/jac/dkab390.</t>
  </si>
  <si>
    <t>Kanesaka I</t>
  </si>
  <si>
    <t>10.1093/jac/dkab390</t>
  </si>
  <si>
    <t>2022 Feb 2</t>
  </si>
  <si>
    <t>Background: The ceftriaxone-resistant Neisseria gonorrhoeae FC428 clone was first discovered in Japan in 2015.
Objectives: We investigated the possibility of horizontal gene transfer from Neisseria subflava harbouring the mosaic-like PBP-2 in the emergence of the FC428 clone. We also analysed whether there were fitness costs associated with the sustained international dissemination of the clone.
Methods: Sequencing of the penA gene in ceftriaxone-resistant N. subflava strains was performed. For transformation experiments between donor N. subflava and ciprofloxacin-resistant wild-type penA N. gonorrhoeae recipient, the full-length PCR amplification product of the penA gene, including DUS regions, was used as the donor DNA. Biological fitness of the transformants was measured by growth competition assays. The impact of QRDR and mtrR mutations, which have been reported as compensatory mutations, on fitness was also assessed.
Results: The penA mosaic allele of the FC428 clone showed 100%, 91.8%, and 89.8% homology, respectively, with penA genes of three ceftriaxone-resistant N. subflava strains, No. 30, No. 9 and No. 14. Results were consistent with homologous recombination with the donated penA mosaic allele. In co-cultures with the parent strain, transformants showed comparable growth indicating that a gyrA mutation compensates for the fitness cost of mosaic penA alleles.
Conclusions: Our findings support the hypothesis that the FC428 clone was generated by transformation of the mosaic penA allele from oropharyngeal N. subflava to N. gonorrhoeae. Furthermore, it suggests that mutations in the gyrA QRDR region compensate for fitness costs and contribute to the continued transmission of the FC428 clone.</t>
  </si>
  <si>
    <t>the FC428 clone was generated by transformation of the mosaic penA allele from oropharyngeal N. subflava to N. gonorrhoeae</t>
  </si>
  <si>
    <t>Identification and initial characterization of a new pair of sibling sRNAs of Neisseria gonorrhoeae involved in type IV pilus biogenesis</t>
  </si>
  <si>
    <t>Zachary M, Bauer S, Klepsch M, Wagler K, Hüttel B, Rudel T, Beier D.</t>
  </si>
  <si>
    <t>Microbiology (Reading). 2021 Sep;167(9). doi: 10.1099/mic.0.001080.</t>
  </si>
  <si>
    <t>Zachary M</t>
  </si>
  <si>
    <t>10.1099/mic.0.001080</t>
  </si>
  <si>
    <t>Stemming the tide of drug-resistant Neisseria gonorrhoeae: the need for an individualized approach to treatment</t>
  </si>
  <si>
    <t>Buono SA, Watson TD, Borenstein LA, Klausner JD, Pandori MW, Godwin HA.</t>
  </si>
  <si>
    <t>J Antimicrob Chemother. 2015 Feb;70(2):374-81. doi: 10.1093/jac/dku396. Epub 2014 Oct 19.</t>
  </si>
  <si>
    <t>Buono SA</t>
  </si>
  <si>
    <t>10.1093/jac/dku396</t>
  </si>
  <si>
    <t>Use of the mtrR Gene for Rapid Molecular Diagnosis of Neisseria gonorrhoeae and Identification of the Reduction of Susceptibility to Antibiotics in Endocervical Swabs</t>
  </si>
  <si>
    <t>Escobedo-Guerra MR, Katoku-Herrera M, Lopez-Hurtado M, Gutierrez-Trujillo R, Guerra-Infante FM.</t>
  </si>
  <si>
    <t>Mol Diagn Ther. 2018 Jun;22(3):361-368. doi: 10.1007/s40291-018-0328-x.</t>
  </si>
  <si>
    <t>Escobedo-Guerra MR</t>
  </si>
  <si>
    <t>Mol Diagn Ther</t>
  </si>
  <si>
    <t>10.1007/s40291-018-0328-x</t>
  </si>
  <si>
    <t>Importance of multidrug efflux pumps in the antimicrobial resistance property of clinical multidrug-resistant isolates of Neisseria gonorrhoeae</t>
  </si>
  <si>
    <t>Golparian D, Shafer WM, Ohnishi M, Unemo M.</t>
  </si>
  <si>
    <t>Antimicrob Agents Chemother. 2014 Jun;58(6):3556-9. doi: 10.1128/AAC.00038-14. Epub 2014 Apr 14.</t>
  </si>
  <si>
    <t>PMC4068427</t>
  </si>
  <si>
    <t>10.1128/AAC.00038-14</t>
  </si>
  <si>
    <t>Development of electrochemical microbiochip for the biological diagnosis of Neisseria gonorrhoeae</t>
  </si>
  <si>
    <t>Lee SY, Jeong JS, Ahn JJ, Lee SW, Seo H, Ahn Y, Hwang SY.</t>
  </si>
  <si>
    <t>Anal Sci. 2013;29(12):1203-8. doi: 10.2116/analsci.29.1203.</t>
  </si>
  <si>
    <t>Lee SY</t>
  </si>
  <si>
    <t>Anal Sci</t>
  </si>
  <si>
    <t>10.2116/analsci.29.1203</t>
  </si>
  <si>
    <t>Gonococcal endocarditis: a case report and review of the literature</t>
  </si>
  <si>
    <t>Ramos A, García-Pavía P, Orden B, Cobo M, Sánchez-Castilla M, Sánchez-Romero I, Múñez E, Marín M, García-Montero C.</t>
  </si>
  <si>
    <t>Infection. 2014 Apr;42(2):425-8. doi: 10.1007/s15010-013-0541-9. Epub 2013 Oct 27.</t>
  </si>
  <si>
    <t>Ramos A</t>
  </si>
  <si>
    <t>Infection</t>
  </si>
  <si>
    <t>10.1007/s15010-013-0541-9</t>
  </si>
  <si>
    <t>Exploring quinolone resistance-determining region in Neisseria gonorrhoeae isolates from across India</t>
  </si>
  <si>
    <t>Sood S, Agarwal M, Bala M, Mahajan N, Singh R, Kapil A, Sreenivas V, Ram RJ, Kar HK, Sharma VK; for ICMR Collaborative Study*.</t>
  </si>
  <si>
    <t>Indian J Med Res. 2017 Jul;146(Supplement):S64-S69. doi: 10.4103/ijmr.IJMR_730_15.</t>
  </si>
  <si>
    <t>PMC5735573</t>
  </si>
  <si>
    <t>10.4103/ijmr.IJMR_730_15</t>
  </si>
  <si>
    <t>Background &amp; objectives: Antimicrobial resistance in Neisseria gonorrhoeae, the causative agent of gonorrhoea, is a subject of worldwide attention. The present study was undertaken to examine the rates of ciprofloxacin resistance, to correlate mutations in gyrA and parC genes with the level of resistance and to look for a variation in mutation pattern, if any, in isolates from across the country.
Methods: A total of 113 isolates of N. gonorrhoeae collected from sexually transmitted infection patients in six centres during November 2010 to October 2013 were investigated. Minimum inhibitory concentration (MIC) determination was done by E-test and results interpreted as per Calibrated Dichotomous Sensitivity criteria. DNA sequence analysis of gyrA and parC genes was done.
Results: Of the 113 isolates, only three (2.6%) were susceptible whereas eight (7.07%) were less susceptible, 32 [28.3%, 95% confidence interval (CI): 20.4-37.6%] resistant (MIC 1-3 μg/ml) and 70 (61.9%, 95% CI: 52.2-70.7%) exhibited high-level resistance (HLR) (MIC ≥4 μg/ml) to ciprofloxacin. A S91F substitution in gyrA gene was demonstrated in all ciprofloxacin non-susceptible isolates. All resistant and HLR isolates had a double mutation in gyrA gene. However, only 5.7 per cent of HLR isolates showed double mutations in parC gene. One isolate (MIC 32 μg/ml) had a previously undescribed G85D substitution in the parC gene.
Interpretation &amp; conclusions: A S91F substitution in gyrA gene was seen in all non-susceptible isolates of N. gonorrhoeae. It may be used as a marker for ciprofloxacin resistance for molecular surveillance approaches to complement the culture-based methods.</t>
  </si>
  <si>
    <t>S91F substitution in gyrA gene was seen in all non-susceptible isolates of N. gonorrhoeae.</t>
  </si>
  <si>
    <t>Epidemic plasmids in Neisseria gonorrhoeae isolated from high-risk population in Bangladesh</t>
  </si>
  <si>
    <t>Alam MA, Chowdhury ZU, Chowdhury AH, Rahman M.</t>
  </si>
  <si>
    <t>Mymensingh Med J. 2012 Apr;21(2):220-5.</t>
  </si>
  <si>
    <t>Mymensingh Med J</t>
  </si>
  <si>
    <t>Gonorrhoea still remains as one of the most common venereal diseases, causing a wide range of morbidity among the sexually active people. Characterization of the circulating strains of gonococcus containing epidemic plasmids is important to formulate control strategy. Keeping in mind the above consideration, a total of 495 Neisseria gonorrhoeae isolates with known minimum inhibitory concentration (MIC) values and antimicrobial susceptibility to penicillin and tetracycline were investigated for plasmid content of either PPNG (penicillinase producing N. gonorrhoeae) or TRNG (tetracycline resistant N. gonorrhoeae) or both. Isolates of N. gonorrhoeae showing resistance to penicillin (penicillin MIC ≥ 2 μg/ml, n=255) and high-level tetracycline resistance (tetracycline MIC ≥ 8 μg/ml, n=396) were tested by polymerase chain reaction. The oligonucleotide primers developed to differentiate between three related, epidemic PPNG plasmids (Asia type, Africa type or Toronto/New Zealand type) were used to identify PPNG plasmids and the primers developed to distinguish between American and Dutch variants of Tet-M gene were used to identify TRNG plasmids. A total 169 (34.1%) of the N. gonorrhoeae isolates were found to carry PPNG plasmids and all of them were Africa type showing the amplified products of 3.1 kb. A total 382(77.2%) of the isolates were found positive for TRNG plasmids and almost all were Dutch type (377, 98.7%) with a few American type (5, 1.3%). Although the rate of plasmid infection of either PPNG or TRNG types were very high, because of the presence of only one variant, they are supposed to be endogenously acquired. Therefore, a control strategy, considering the sexual behaviour of the local high risk populations as well as the susceptibility pattern of the circulating N. gonorrhoeae-derived treatment regimen might suffice to control the disease in Bangladesh.</t>
  </si>
  <si>
    <t>rate of plasmid infection of either PPNG or TRNG types were very high</t>
  </si>
  <si>
    <t>Urethral discharge</t>
  </si>
  <si>
    <t>Dal Moro F.</t>
  </si>
  <si>
    <t>CMAJ. 2013 Jul 9;185(10):899-900. doi: 10.1503/cmaj.113-2122.</t>
  </si>
  <si>
    <t>Dal Moro F</t>
  </si>
  <si>
    <t>CMAJ</t>
  </si>
  <si>
    <t>PMC3708000</t>
  </si>
  <si>
    <t>10.1503/cmaj.113-2122</t>
  </si>
  <si>
    <t>Emergence and characterization of Neisseria gonorrhoeae isolates with decreased susceptibilities to ceftriaxone and cefixime in Canada: 2001-2010</t>
  </si>
  <si>
    <t>Martin I, Sawatzky P, Allen V, Hoang L, Lefebvre B, Mina N, Wong T, Gilmour M.</t>
  </si>
  <si>
    <t>Sex Transm Dis. 2012 Apr;39(4):316-23. doi: 10.1097/OLQ.0b013e3182401b69.</t>
  </si>
  <si>
    <t>10.1097/OLQ.0b013e3182401b69</t>
  </si>
  <si>
    <t>Background: Globally, Neisseria gonorrhoeae antimicrobial resistance has been increasing, and in particular, reports of isolates with reduced susceptibility to third-generation cephalosporins have surfaced. We examined the phenotypic and genetic characteristics of 155 N. gonorrhoeae isolates with decreased susceptibilities to third-generation cephalosporins isolated in Canada between 2001 and mid-2010.
Methods: Minimum inhibitory concentrations (MICs) were determined by agar dilution on N. gonorrhoeae isolates, and those displaying elevated MICs to cefixime (MIC = 0.25 μg/mL and 0.5 μg/mL) and ceftriaxone (MIC = 0.125 μg/mL and 0.25 μg/mL) were examined using N. gonorrhoeae multiantigen sequence typing (NG-MAST) and sequencing of resistance determinants associated with decreased cephalosporin susceptibilities (penA, mtrR, ponA, porB1b (penB alteration).
Results: Between 2001 and 2010, there has been a shift in the modal MICs from 0.016 to 0.125 μg/mL for cefixime and from 0.016 to 0.063 μg/mL for ceftriaxone. Thirty-seven different sequence types (STs) were identified among the isolates using N. gonorrhoeae multiantigen sequence typing; ST3158, ST225, and ST1407 were most prevalent at 25.9%, 19.4%, and 14.8%, respectively. The penA mosaic was present in 60% of the isolates, with the most common penA mosaic types XXXII and X identified at 51.0% and 7.7%, respectively, whereas the nonmosaic penA type XII was identified in 36.8% of the isolates.
Conclusions: In Canada, N. gonorrhoeae isolates with decreased susceptibilities to third-generation cephalosporins have increased over the years. The alterations in penA, mtrR, and porB1b (penB alteration) are important determinants identified in these isolates. The most common STs identified among these Canadian isolates have also been reported worldwide.</t>
  </si>
  <si>
    <t>Alterations in penA, mtrR, and porB1b (penB alteration) are important determinants identified in these isolates</t>
  </si>
  <si>
    <t>Control of RNA stability by NrrF, an iron-regulated small RNA in Neisseria gonorrhoeae</t>
  </si>
  <si>
    <t>Jackson LA, Pan JC, Day MW, Dyer DW.</t>
  </si>
  <si>
    <t>J Bacteriol. 2013 Nov;195(22):5166-73. doi: 10.1128/JB.00839-13. Epub 2013 Sep 13.</t>
  </si>
  <si>
    <t>PMC3811587</t>
  </si>
  <si>
    <t>10.1128/JB.00839-13</t>
  </si>
  <si>
    <t>Opacity proteins of neisseria gonorrhoeae in lipooligosaccharide mutants lost ability to interact with neutrophil-restricted CEACAM3 (CD66d)</t>
  </si>
  <si>
    <t>Zhang S, Tu YT, Cai HH, Ding HH, Li Q, He YX, Liu XX, Wang X, Hu F, Chen T, Chen HX.</t>
  </si>
  <si>
    <t>J Huazhong Univ Sci Technolog Med Sci. 2016 Jun;36(3):344-349. doi: 10.1007/s11596-016-1589-4. Epub 2016 Jul 5.</t>
  </si>
  <si>
    <t>Zhang S</t>
  </si>
  <si>
    <t>J Huazhong Univ Sci Technolog Med Sci</t>
  </si>
  <si>
    <t>10.1007/s11596-016-1589-4</t>
  </si>
  <si>
    <t>Gonorrhea surveillance in Ghana, Africa</t>
  </si>
  <si>
    <t>Duplessis C, Puplampu N, Nyarko E, Carroll J, Dela H, Mensah A, Amponsah A, Sanchez J.</t>
  </si>
  <si>
    <t>Mil Med. 2015 Jan;180(1):17-22. doi: 10.7205/MILMED-D-13-00418.</t>
  </si>
  <si>
    <t>Duplessis C</t>
  </si>
  <si>
    <t>Mil Med</t>
  </si>
  <si>
    <t>10.7205/MILMED-D-13-00418</t>
  </si>
  <si>
    <t>Objectives: We face the specter of global transmission of highly resistant Neisseria gonorrhoeae. The U.S. Department of Defense's Armed Forces Health Surveillance Center has engaged many military and civilian partners (including Ghana) in a sexually transmitted infections (STI) program to address emerging needs in STI surveillance. We implemented gonorrhea surveillance in Ghana to fill the gap in knowledge regarding gonorrhea prevalence and antimicrobial resistance characterization in Ghana.
Methods: Gonorrhea surveillance was conducted from June 2012 to March 2013 as one of the AFHSC surveillance network partners at two Ghana Armed Forces (GAF) military clinics. The population encompassed a convenience sampling of patients presenting with STI symptoms. Urine was taken for nucleic acid amplification testing (NAAT). A urethral or cervical/vaginal specimen was obtained for culture and antibiotic susceptibility testing.
Results: 13/220 (6%) specimens tested were positive by culture (7 of which were confirmed); and 39/213 (18%) specimens tested were positive by NAAT. Positive results were biased toward men. Cultures were resistant to ciprofloxacin, penicillin and tetracycline and sensitive to cephalosporins.
Conclusion: This investigation provides data on gonorrhea prevalence and resistance profiles in Ghana hitherto poorly characterized. We note significant resistance to fluoroquinolones without the presence of resistance yet to the cephalosporins.</t>
  </si>
  <si>
    <t xml:space="preserve">gonorrhea prevalence and resistance profiles in Ghana </t>
  </si>
  <si>
    <t>Preservation of Neisseria gonorrhoeae: should swabs be refrigerated or not?: Neisseria gonorrhoeae preservation</t>
  </si>
  <si>
    <t>Serra-Pladevall J, Gulin Blanco C, Vila Olmo N, Arjona Camacho P, Andreu Domingo A.</t>
  </si>
  <si>
    <t>J Microbiol Methods. 2018 Feb;145:37-39. doi: 10.1016/j.mimet.2017.12.012. Epub 2017 Dec 29.</t>
  </si>
  <si>
    <t>10.1016/j.mimet.2017.12.012</t>
  </si>
  <si>
    <t>Implementation of Oral and Rectal Gonococcal and Chlamydial Nucleic Acid Amplification-Based Testing as a Component of Local Health Department Activities</t>
  </si>
  <si>
    <t>Nall J, Barr B, McNeil CJ, Bachmann LH.</t>
  </si>
  <si>
    <t>Sex Transm Dis. 2016 Oct;43(10):605-7. doi: 10.1097/OLQ.0000000000000491.</t>
  </si>
  <si>
    <t>Nall J</t>
  </si>
  <si>
    <t>10.1097/OLQ.0000000000000491</t>
  </si>
  <si>
    <t>Molecular Antimicrobial Resistance Surveillance for Neisseria gonorrhoeae, Northern Territory, Australia</t>
  </si>
  <si>
    <t>Whiley DM, Trembizki E, Buckley C, Freeman K, Baird RW, Beaman M, Chen M, Donovan B, Kundu RL, Fairley CK, Guy R, Hogan T, Kaldor JM, Karimi M, Limnios A, Regan DG, Ryder N, Su JY, Ward J, Lahra MM.</t>
  </si>
  <si>
    <t>Emerg Infect Dis. 2017 Sep;23(9):1478-1485. doi: 10.3201/eid2309.170427.</t>
  </si>
  <si>
    <t>PMC5572890</t>
  </si>
  <si>
    <t>10.3201/eid2309.170427</t>
  </si>
  <si>
    <t>Neisseria gonorrhoeae antimicrobial resistance (AMR) is a globally recognized health threat; new strategies are needed to enhance AMR surveillance. The Northern Territory of Australia is unique in that 2 different first-line therapies, based primarily on geographic location, are used for gonorrhea treatment. We tested 1,629 N. gonorrhoeae nucleic acid amplification test-positive clinical samples, collected from regions where ceftriaxone plus azithromycin or amoxicillin plus azithromycin are recommended first-line treatments, by using 8 N. gonorrhoeae AMR PCR assays. We compared results with those from routine culture-based surveillance data. PCR data confirmed an absence of ceftriaxone resistance and a low level of azithromycin resistance (0.2%), and that penicillin resistance was &lt;5% in amoxicillin plus azithromycin regions. Rates of ciprofloxacin resistance and penicillinase-producing N. gonorrhoeae were lower when molecular methods were used. Molecular methods to detect N. gonorrhoeae AMR can increase the evidence base for treatment guidelines, particularly in settings where culture-based surveillance is limited.
Keywords: AMR; Australia; Neisseria gonorrhoeae; Northern Territory; antimicrobial drugs; antimicrobial resistance; bacteria; culture; gonococcus; gonorrhea; molecular; surveillance.</t>
  </si>
  <si>
    <t>Following the guidelines reduces resistance</t>
  </si>
  <si>
    <t>Transcription of a cis-acting, noncoding, small RNA is required for pilin antigenic variation in Neisseria gonorrhoeae</t>
  </si>
  <si>
    <t>Cahoon LA, Seifert HS.</t>
  </si>
  <si>
    <t>PLoS Pathog. 2013 Jan;9(1):e1003074. doi: 10.1371/journal.ppat.1003074. Epub 2013 Jan 17.</t>
  </si>
  <si>
    <t>PMC3547852</t>
  </si>
  <si>
    <t>10.1371/journal.ppat.1003074</t>
  </si>
  <si>
    <t>16S ribosomal assay for early diagnosis of gonococcal meningitis with negative CSF culture: A case report</t>
  </si>
  <si>
    <t>Gao S, Xia L, Huang M, Chen Z, Chen A, Yang J, Min X, Huang J.</t>
  </si>
  <si>
    <t>J Infect Chemother. 2022 Feb;28(2):283-285. doi: 10.1016/j.jiac.2021.09.004. Epub 2021 Sep 15.</t>
  </si>
  <si>
    <t>Gao S</t>
  </si>
  <si>
    <t>10.1016/j.jiac.2021.09.004</t>
  </si>
  <si>
    <t>Prediction of Minimum Inhibitory Concentrations of Antimicrobials for Neisseria gonorrhoeae Using Whole-Genome Sequencing</t>
  </si>
  <si>
    <t>Eyre DW, Golparian D, Unemo M.</t>
  </si>
  <si>
    <t>Methods Mol Biol. 2019;1997:59-76. doi: 10.1007/978-1-4939-9496-0_4.</t>
  </si>
  <si>
    <t>10.1007/978-1-4939-9496-0_4</t>
  </si>
  <si>
    <t>A single 2 g oral dose of extended-release azithromycin for treatment of gonococcal urethritis</t>
  </si>
  <si>
    <t>Yasuda M, Ito S, Kido A, Hamano K, Uchijima Y, Uwatoko N, Kusuyama H, Watanabe A, Miyamura R, Miyata K, Deguchi T.</t>
  </si>
  <si>
    <t>J Antimicrob Chemother. 2014 Nov;69(11):3116-8. doi: 10.1093/jac/dku221. Epub 2014 Jun 19.</t>
  </si>
  <si>
    <t>10.1093/jac/dku221</t>
  </si>
  <si>
    <t>Australian Gonococcal Surveillance Programme annual report, 2012</t>
  </si>
  <si>
    <t>Commun Dis Intell Q Rep. 2013 Sep 30;37(3):E233-9.</t>
  </si>
  <si>
    <t>The Australian Gonococcal Surveillance Programme has continuously monitored antimicrobial resistance in clinical isolates of Neisseria gonorrhoeae from all states and territories since 1981. In 2012, 4,718 clinical isolates of gonococci from public and private sector sources were tested for in vitro antimicrobial susceptibility by standardised methods. Variation in antibiotic susceptibility patterns were reported between jurisdictions and regions. Resistance to the penicillins and quinolones was high in all jurisdictions except the Northern Territory and Tasmania. Penicillin resistance ranged from 21% in Western Australia to 53% in Victoria. Quinolone resistance ranged from 17% in Queensland to 46% in Victoria, and the resistance was mostly high level. Decreased susceptibility to ceftriaxone (MIC 0.06-0.25 mg/L or greater) was found nationally in 4.4% of isolates, an increase from 3.2% in 2011, but lower than in 2010. To date, there has not been an isolate of N. gonorrhoeae with a ceftriaxone MIC value greater than 0.125 mg/L reported in Australia. Azithromycin susceptibility testing was performed in all jurisdictions and resistance ranged from 0.3% in the Northern Territory to 2.7% in Victoria. The highest reported azithromycin MIC value was 16 mg/L and azithromycin resistant gonococci were not detected in the Australian Capital Territory or Tasmania. Nationally, all isolates remained susceptible to spectinomycin.</t>
  </si>
  <si>
    <t>monitored antimicrobial resistance in clinical isolates of Neisseria gonorrhoeae</t>
  </si>
  <si>
    <t>High levels of susceptibility to new and older antibiotics in Neisseria gonorrhoeae isolates from Saskatchewan (2003-15): time to consider point-of-care or molecular testing for precision treatment?</t>
  </si>
  <si>
    <t>J Antimicrob Chemother. 2018 Jan 1;73(1):118-125. doi: 10.1093/jac/dkx333.</t>
  </si>
  <si>
    <t>10.1093/jac/dkx333</t>
  </si>
  <si>
    <t>2018 Jan 1</t>
  </si>
  <si>
    <t>Objectives: The antimicrobial susceptibility of Neisseria gonorrhoeae isolates from Saskatchewan was determined retrospectively (2003-15) to ascertain temporal trends to both current and older antimicrobials used for treatment.
Method: The agar dilution method was used to test the antimicrobial susceptibilities of 685 isolates to seven antibiotics.
Results: Over the period, only three (0.4%) gonococcal isolates had reduced susceptibility to cefixime and/or ceftriaxone. All isolates were susceptible to spectinomycin. Over 95% of the isolates tested were susceptible to azithromycin except in 2010 and 2013 (27.6% and 7.2% resistant, respectively). One isolate was resistant to both azithromycin and cefixime. Ciprofloxacin resistance was seen in &lt; 5% of isolates prior to 2010, but in &gt; 5% thereafter. From 2006 to 2012, and in 2015, penicillin resistance was detected in &lt; 5% (0%-4.0%) of isolates, but in &gt; 5% for the rest of the study period. Tetracycline resistance remained &gt;5% (11.8%-89.1%) throughout the study. Plasmid-mediated resistance to tetracycline fluctuated between 0% and 17.5% of isolates tested. Four isolates were MDR and two isolates were XDR.
Conclusions: N. gonorrhoeae isolates were largely susceptible (∼85%) to antibiotics no longer recommended for treatment, such as penicillin and ciprofloxacin. Gonorrhoea in Saskatchewan is primarily (&gt;95%) diagnosed by nucleic acid amplification testing, which does not permit antimicrobial susceptibility testing. The development of molecular testing, or point-of-care tests, to evaluate antimicrobial susceptibility, would enhance knowledge of true levels of resistance and allow discretion as to whether older but still effective antibiotics could be used in individual patient care.</t>
  </si>
  <si>
    <t>antimicrobial susceptibility of Neisseria gonorrhoeae isolates</t>
  </si>
  <si>
    <t>Versatile Electrochemical Sensing Platform for Bacteria</t>
  </si>
  <si>
    <t>Kuss S, Couto RAS, Evans RM, Lavender H, Tang CC, Compton RG.</t>
  </si>
  <si>
    <t>Anal Chem. 2019 Apr 2;91(7):4317-4322. doi: 10.1021/acs.analchem.9b00326. Epub 2019 Mar 12.</t>
  </si>
  <si>
    <t>Kuss S</t>
  </si>
  <si>
    <t>Anal Chem</t>
  </si>
  <si>
    <t>10.1021/acs.analchem.9b00326</t>
  </si>
  <si>
    <t>2019 Apr 2</t>
  </si>
  <si>
    <t>Determination of Disk Diffusion and MIC Quality Control Guidelines for Solithromycin, a Novel Fluoroketolide Antibacterial, against Neisseria gonorrhoeae</t>
  </si>
  <si>
    <t>Riedel S, Ross JE, Farrell DJ, Flamm RK, Jones RN.</t>
  </si>
  <si>
    <t>J Clin Microbiol. 2015 Dec;53(12):3888-90. doi: 10.1128/JCM.02250-15. Epub 2015 Sep 16.</t>
  </si>
  <si>
    <t>Riedel S</t>
  </si>
  <si>
    <t>PMC4652126</t>
  </si>
  <si>
    <t>10.1128/JCM.02250-15</t>
  </si>
  <si>
    <t>This solithromycin quality control study was performed to establish quality control (QC) ranges for the N. gonorrhoeae ATCC 49226 control strain for MIC agar dilution testing (AD) and zones by disk diffusion testing (DD). The following ranges were established: AD, 0.03 to 0.25 μg/ml, and DD, 33 to 43 mm. In January 2015, the CLSI Subcommittee on Antimicrobial Susceptibility Testing approved these ranges, which will be important when evaluating solithromycin against clinical isolates of N. gonorrhoeae.</t>
  </si>
  <si>
    <t>solithromycin against clinical isolates of N. gonorrhoeae.</t>
  </si>
  <si>
    <t>Transformation in Neisseria gonorrhoeae</t>
  </si>
  <si>
    <t>Callaghan MM, Dillard JP.</t>
  </si>
  <si>
    <t>Methods Mol Biol. 2019;1997:143-162. doi: 10.1007/978-1-4939-9496-0_10.</t>
  </si>
  <si>
    <t>Callaghan MM</t>
  </si>
  <si>
    <t>10.1007/978-1-4939-9496-0_10</t>
  </si>
  <si>
    <t>Location, Location, Location-Commensalism, Damage and Evolution of the Pathogenic Neisseria</t>
  </si>
  <si>
    <t>Seifert HS.</t>
  </si>
  <si>
    <t>J Mol Biol. 2019 Jul 26;431(16):3010-3014. doi: 10.1016/j.jmb.2019.04.007. Epub 2019 Apr 12.</t>
  </si>
  <si>
    <t>Seifert HS</t>
  </si>
  <si>
    <t>J Mol Biol</t>
  </si>
  <si>
    <t>10.1016/j.jmb.2019.04.007</t>
  </si>
  <si>
    <t>2019 Jul 26</t>
  </si>
  <si>
    <t>Adverse pregnancy and neonatal outcomes associated with Neisseria gonorrhoeae: systematic review and meta-analysis</t>
  </si>
  <si>
    <t>Vallely LM, Egli-Gany D, Wand H, Pomat WS, Homer CSE, Guy R, Silver B, Rumbold AR, Kaldor JM, Vallely AJ, Low N.</t>
  </si>
  <si>
    <t>Sex Transm Infect. 2021 Mar;97(2):104-111. doi: 10.1136/sextrans-2020-054653. Epub 2021 Jan 12.</t>
  </si>
  <si>
    <t>Vallely LM</t>
  </si>
  <si>
    <t>PMC7892372</t>
  </si>
  <si>
    <t>10.1136/sextrans-2020-054653</t>
  </si>
  <si>
    <t>2021 Mar</t>
  </si>
  <si>
    <t>Antiseptic mouthwash against pharyngeal Neisseria gonorrhoeae: a randomised controlled trial and an in vitro study</t>
  </si>
  <si>
    <t>Chow EP, Howden BP, Walker S, Lee D, Bradshaw CS, Chen MY, Snow A, Cook S, Fehler G, Fairley CK.</t>
  </si>
  <si>
    <t>Sex Transm Infect. 2017 Mar;93(2):88-93. doi: 10.1136/sextrans-2016-052753. Epub 2016 Dec 20.</t>
  </si>
  <si>
    <t>10.1136/sextrans-2016-052753</t>
  </si>
  <si>
    <t>Genomic Characterization of Neisseria gonorrhoeae Strains from 2016 U.S. Sentinel Surveillance Displaying Reduced Susceptibility to Azithromycin</t>
  </si>
  <si>
    <t>Schmerer MW, Abrams AJ, Seby S, Thomas JC 4th, Cartee J, Lucking S, Vidyaprakash E, Pham CD, Sharpe S, Pettus K, St Cyr SB, Torrone EA, Kersh EN; Antimicrobial-Resistant Neisseria gonorrhoeae Working Group; Gernert KM; Antimicrobial-Resistant Neisseria gonorrhoeae Working Group.</t>
  </si>
  <si>
    <t>Antimicrob Agents Chemother. 2020 Apr 21;64(5):e02420-19. doi: 10.1128/AAC.02420-19. Print 2020 Apr 21.</t>
  </si>
  <si>
    <t>Schmerer MW</t>
  </si>
  <si>
    <t>PMC7179607</t>
  </si>
  <si>
    <t>10.1128/AAC.02420-19</t>
  </si>
  <si>
    <t>2020 Apr 21</t>
  </si>
  <si>
    <t>In 2016, the proportion of Neisseria gonorrhoeae isolates with reduced susceptibility to azithromycin rose to 3.6%. A phylogenetic analysis of 334 N. gonorrhoeae isolates collected in 2016 revealed a single, geographically diverse lineage of isolates with MICs of 2 to 16 μg/ml that carried a mosaic-like mtr locus, whereas the majority of isolates with MICs of ≥16 μg/ml appeared sporadically and carried 23S rRNA mutations. Continued molecular surveillance of N. gonorrhoeae isolates will identify new resistance mechanisms.
Keywords: 23S rRNA; Neisseria gonorrhoeae; antimicrobial resistance; azithromycin; mosaic-like mtrR.</t>
  </si>
  <si>
    <t>molecular surveillance of N. gonorrhoeae isolates will identify new resistance mechanisms.</t>
  </si>
  <si>
    <t>A Subpopulation of Intracellular Neisseria gonorrhoeae Escapes Autophagy-Mediated Killing Inside Epithelial Cells</t>
  </si>
  <si>
    <t>Lu P, Wang S, Lu Y, Neculai D, Sun Q, van der Veen S.</t>
  </si>
  <si>
    <t>J Infect Dis. 2019 Jan 1;219(1):133-144. doi: 10.1093/infdis/jiy237.</t>
  </si>
  <si>
    <t>Lu P</t>
  </si>
  <si>
    <t>10.1093/infdis/jiy237</t>
  </si>
  <si>
    <t>Antimicrobial resistance in Neisseria gonorrhoeae and Mycoplasma genitalium isolates from the private healthcare sector in South Africa: A pilot study</t>
  </si>
  <si>
    <t>Maduna LD, Peters RPH, Kingsburgh C, Strydom KA, Kock MM.</t>
  </si>
  <si>
    <t>S Afr Med J. 2021 Oct 5;111(10):995-997. doi: 10.7196/SAMJ.2021.v111i10.15714.</t>
  </si>
  <si>
    <t>Maduna LD</t>
  </si>
  <si>
    <t>S Afr Med J</t>
  </si>
  <si>
    <t>10.7196/SAMJ.2021.v111i10.15714</t>
  </si>
  <si>
    <t>2021 Oct 5</t>
  </si>
  <si>
    <t>Background: Reports have emerged globally of antimicrobial resistance (AMR) in Neisseria gonorrhoeae and Mycoplasma genitalium infections. In South Africa (SA), there are substantial differences between private and public healthcare with regard to antimicrobial drug prescribing practice, which could affect AMR patterns of private and public healthcare patients.
Objectives: To perform a pilot study to determine the frequency of AMR of N. gonorrhoeae and M. genitalium in patients accessing SA's private healthcare sector.
Methods: In this cross-sectional study, N. gonorrhoeae-positive cultures and M. genitalium DNA samples were collected from a private healthcare reference laboratory from August 2018 to August 2019. In N. gonorrhoeae-positive cultures, antimicrobial susceptibility testing was performed, followed by N. gonorrhoeae multiantigen sequence typing (NG-MAST) to determine genetic relatedness of the isolates. To determine macrolide and fluoroquinolone resistance rates, M. genitalium-positive samples were analysed by sequencing the 23S rRNA, gyrA and parC genes.
Results: Twenty-one N. gonorrhoeae- and 27 M. genitalium-positive specimens were included in this analysis. High rates of resistance were detected among gonococcal isolates, with 90% resistance to tetracycline, 86% to penicillin and 62% to ciprofloxacin, but no resistance to azithromycin, cefixime and ceftriaxone. NG-MAST revealed genetically diverse isolates with 83% novel NG-MAST sequence types. Macrolide and fluoroquinolone resistance-associated mutations were detected in 18.5% (n=5/27) and 7.4% (n=2/27) of M. genitalium strains, respectively.
Conclusions: We observed high frequencies of ciprofloxacin, penicillin and tetracycline resistance in N. gonorrhoeae and macrolide resistance-associated mutations in M. genitalium in private healthcare sector patients in SA. This finding highlights the need to use diagnostics for sexually transmitted infections and to include the private healthcare sector in antimicrobial surveillance and stewardship programmes.</t>
  </si>
  <si>
    <t>high frequencies of ciprofloxacin, penicillin and tetracycline resistance in N. gonorrhoeae and macrolide resistance-associated mutations in M. genitalium</t>
  </si>
  <si>
    <t>Antibiotic Treatment Regimes as a Driver of the Global Population Dynamics of a Major Gonorrhea Lineage</t>
  </si>
  <si>
    <t>Osnes MN, Dorp LV, Brynildsrud OB, Alfsnes K, Schneiders T, Templeton KE, Yahara K, Balloux F, Caugant DA, Eldholm V.</t>
  </si>
  <si>
    <t>Mol Biol Evol. 2021 Apr 13;38(4):1249-1261. doi: 10.1093/molbev/msaa282.</t>
  </si>
  <si>
    <t>Mol Biol Evol</t>
  </si>
  <si>
    <t>PMC8042733</t>
  </si>
  <si>
    <t>10.1093/molbev/msaa282</t>
  </si>
  <si>
    <t>2021 Apr 13</t>
  </si>
  <si>
    <t>The Neisseria gonorrhoeae multilocus sequence type (ST) 1901 is among the lineages most commonly associated with treatment failure. Here, we analyze a global collection of ST-1901 genomes to shed light on the emergence and spread of alleles associated with reduced susceptibility to extended-spectrum cephalosporins (ESCs).
The genetic diversity of ST-1901 falls into a minor and a major clade, both of which were inferred to have originated in East Asia. The dispersal of the major clade from Asia happened in two separate waves expanding from ∼1987 and 1996, respectively. Both waves first reached North America, and from there spread to Europe and Oceania, with multiple secondary reintroductions to Asia.
The ancestor of the second wave acquired the penA 34.001 allele, which significantly reduces susceptibility to ESCs. Our results suggest that the acquisition of this allele granted the second wave a fitness advantage at a time when ESCs became the key drug class used to treat gonorrhea. Following its establishment globally, the lineage has served as a reservoir for the repeated emergence of clones fully resistant to the ESC ceftriaxone, an essential drug for effective treatment of gonorrhea.
We infer that the effective population sizes of both clades went into decline as treatment schemes shifted from fluoroquinolones via ESC monotherapy to dual therapy with ceftriaxone and azithromycin in Europe and the United States. Despite the inferred recent population size decline, the short evolutionary path from the penA 34.001 allele to alleles providing full ceftriaxone resistance is a cause of concern.
Keywords: Neisseria gonorrhoeae, antibiotic resistance, evolution, phylogeography</t>
  </si>
  <si>
    <t>Corregido en pmid: 35024865</t>
  </si>
  <si>
    <t>Kirkcaldy RD, Bolan GA, Wasserheit JN.</t>
  </si>
  <si>
    <t>JAMA. 2013 May 15;309(19):1990-1. doi: 10.1001/jama.2013.4084.</t>
  </si>
  <si>
    <t>PMC6748386</t>
  </si>
  <si>
    <t>NIHMS1050120</t>
  </si>
  <si>
    <t>10.1001/jama.2013.4084</t>
  </si>
  <si>
    <t>Long term storage of fastidious bacteria (Neisseria spp. and Haemophilus spp.) with swab preservation at -80 °C</t>
  </si>
  <si>
    <t>Villa L, Torreblanca A, Otero L, Carreño F, Campo R, López-Escobar M, Vazquez F.</t>
  </si>
  <si>
    <t>J Microbiol Methods. 2020 Aug;175:105969. doi: 10.1016/j.mimet.2020.105969. Epub 2020 Jun 5.</t>
  </si>
  <si>
    <t>Villa L</t>
  </si>
  <si>
    <t>10.1016/j.mimet.2020.105969</t>
  </si>
  <si>
    <t>Resistance, molecular characterization and viability of Neisseria gonorrhoeae recent clinical isolates</t>
  </si>
  <si>
    <t>Calatrava-Hernández E, Foronda-García-Hidalgo C, Gutiérrez-Fernández J.</t>
  </si>
  <si>
    <t>Med Clin (Barc). 2021 Mar 12;156(5):249-250. doi: 10.1016/j.medcli.2020.01.007. Epub 2020 Feb 28.</t>
  </si>
  <si>
    <t>Calatrava-Hernández E</t>
  </si>
  <si>
    <t>Med Clin (Barc)</t>
  </si>
  <si>
    <t>10.1016/j.medcli.2020.01.007</t>
  </si>
  <si>
    <t>2021 Mar 12</t>
  </si>
  <si>
    <t>Targeted mutagenesis of intergenic regions in the Neisseria gonorrhoeae gonococcal genetic island reveals multiple regulatory mechanisms controlling type IV secretion</t>
  </si>
  <si>
    <t>Ramsey ME, Bender T, Klimowicz AK, Hackett KT, Yamamoto A, Jolicoeur A, Callaghan MM, Wassarman KM, van der Does C, Dillard JP.</t>
  </si>
  <si>
    <t>Mol Microbiol. 2015 Sep;97(6):1168-85. doi: 10.1111/mmi.13094. Epub 2015 Jul 17.</t>
  </si>
  <si>
    <t>PMC4652943</t>
  </si>
  <si>
    <t>NIHMS730154</t>
  </si>
  <si>
    <t>10.1111/mmi.13094</t>
  </si>
  <si>
    <t>Simultaneous Detection of Neisseria gonorrhoeae and Fluoroquinolone Resistance Mutations to Enable Rapid Prescription of Oral Antibiotics</t>
  </si>
  <si>
    <t>de Korne-Elenbaas J, Pol A, Vet J, Dierdorp M, van Dam AP, Bruisten SM.</t>
  </si>
  <si>
    <t>Sex Transm Dis. 2020 Apr;47(4):238-242. doi: 10.1097/OLQ.0000000000001141.</t>
  </si>
  <si>
    <t>de Korne-Elenbaas J</t>
  </si>
  <si>
    <t>PMC7077958</t>
  </si>
  <si>
    <t>10.1097/OLQ.0000000000001141</t>
  </si>
  <si>
    <t>Sustained transmission of high-level azithromycin-resistant Neisseria gonorrhoeae in England: an observational study</t>
  </si>
  <si>
    <t>Fifer H, Cole M, Hughes G, Padfield S, Smolarchuk C, Woodford N, Wensley A, Mustafa N, Schaefer U, Myers R, Templeton K, Shepherd J, Underwood A.</t>
  </si>
  <si>
    <t>Lancet Infect Dis. 2018 May;18(5):573-581. doi: 10.1016/S1473-3099(18)30122-1. Epub 2018 Mar 6.</t>
  </si>
  <si>
    <t>10.1016/S1473-3099(18)30122-1</t>
  </si>
  <si>
    <t>Background: Between Nov 3, 2014, and Feb 24, 2017, 70 cases of high-level azithromycin-resistant (HL-AziR; minimum inhibitory concentration [MIC] ≥256 mg/L) Neisseria gonorrhoeae were reported from across England. Whole-genome sequencing was done to investigate this outbreak to determine whether the ongoing outbreak represented clonal spread of an HL-AziR N gonorrhoeae strain identified in Leeds. We also wanted to elucidate the molecular mechanisms of azithromycin resistance in N gonorrhoeae in the UK.
Methods: In this observational study, whole-genome sequencing was done on the HL-AziR N gonorrhoeae isolates from England. As comparators, 110 isolates from the UK and Ireland with a range of azithromycin MICs were also sequenced, including eight isolates from Scotland with azithromycin MICs ranging from 0·12 mg/L to 1·00 mg/L that were N gonorrhoeae multi-antigen sequence type 9768 (ST9768), which was the sequence type initially responsible for the outbreak. The presence of mutations or genes associated with azithromycin resistance was also investigated.
Findings: 37 of the 60 HL-AziR isolates from England belonged to ST9768, and were genetically similar (mean 4·3 single-nucleotide polymorphisms). A 2059A→G mutation was detected in three or all four alleles of the 23S rRNA gene. Five susceptible ST9768 isolates had one mutated 23S rRNA allele and one low-level resistant ST9768 isolate had two mutated alleles.
Interpretation: Sustained transmission of a successful HL-AziR clone was seen across England. Mutation 2059A→G was found in isolates with lower azithromycin MICs. Azithromycin exposure might have provided the selection pressure for one or two mutated copies of the 23S rRNA gene to recombine with wild-type copies, leading to three or four mutated copies and the HL-AziR phenotype. HL-AziR could emerge in isolates with low azithromycin MICs and eliminate the effectiveness of azithromycin as part of dual therapy for the treatment of gonorrhoea.
Funding: Public Health England.</t>
  </si>
  <si>
    <t>transmission of a successful HL-AziR clone was seen and Mutation 2059A→G was found</t>
  </si>
  <si>
    <t>The Molecular Epidemiology and Antimicrobial Resistance of Neisseria gonorrhoeae in Australia: A Nationwide Cross-Sectional Study, 2012</t>
  </si>
  <si>
    <t>Trembizki E, Wand H, Donovan B, Chen M, Fairley CK, Freeman K, Guy R, Kaldor JM, Lahra MM, Lawrence A, Lau C, Pearson J, Regan DG, Ryder N, Smith H, Stevens K, Su JY, Ward J, Whiley DM.</t>
  </si>
  <si>
    <t>Clin Infect Dis. 2016 Dec 15;63(12):1591-1598. doi: 10.1093/cid/ciw648. Epub 2016 Sep 28.</t>
  </si>
  <si>
    <t>10.1093/cid/ciw648</t>
  </si>
  <si>
    <t>2016 Dec 15</t>
  </si>
  <si>
    <t>Background: Antimicrobial resistance (AMR) by Neisseria gonorrhoeae is considered a serious global threat.
Methods: In this nationwide study, we used MassARRAY iPLEX genotyping technology to examine the epidemiology of N. gonorrhoeae and associated AMR in the Australian population. All available N. gonorrhoeae isolates (n = 2452) received from Australian reference laboratories from January to June 2012 were included in the study. Genotypic data were combined with phenotypic AMR information to define strain types.
Results: A total of 270 distinct strain types were observed. The 40 most common strain types accounted for over 80% of isolates, and the 10 most common strain types accounted for almost half of all isolates. The high male to female ratios (&gt;94% male) suggested that at least 22 of the top 40 strain types were primarily circulating within networks of men who have sex with men (MSM). Particular strain types were also concentrated among females: two strain types accounted for 37.5% of all isolates from females. Isolates harbouring the mosaic penicillin binding protein 2 (PBP2)-considered a key mechanism for cephalosporin resistance-comprised 8.9% of all N. gonorrhoeae isolates and were primarily observed in males (95%).
Conclusions: This large scale epidemiological investigation demonstrated that N. gonorrhoeae infections are dominated by relatively few strain types. The commonest strain types were concentrated in MSM in urban areas and Indigenous heterosexuals in remote areas, and we were able to confirm a resurgent epidemic in heterosexual networks in urban areas. The prevalence of mosaic PBP2 harboring N. gonorrhoeae strains highlight the ability for new N. gonorrhoeae strains to spread and become established across populations.
Keywords: gonorrhea; molecular; resistance; surveillance; typing.</t>
  </si>
  <si>
    <t>mosaic PBP2 harboring N. gonorrhoeae strains highlight the ability for new N. gonorrhoeae strains to spread</t>
  </si>
  <si>
    <t>Rapid inference of antibiotic resistance and susceptibility by genomic neighbour typing</t>
  </si>
  <si>
    <t>Břinda K, Callendrello A, Ma KC, MacFadden DR, Charalampous T, Lee RS, Cowley L, Wadsworth CB, Grad YH, Kucherov G, O'Grady J, Baym M, Hanage WP.</t>
  </si>
  <si>
    <t>Nat Microbiol. 2020 Mar;5(3):455-464. doi: 10.1038/s41564-019-0656-6. Epub 2020 Feb 10.</t>
  </si>
  <si>
    <t>Břinda K</t>
  </si>
  <si>
    <t>PMC7044115</t>
  </si>
  <si>
    <t>EMS85138</t>
  </si>
  <si>
    <t>10.1038/s41564-019-0656-6</t>
  </si>
  <si>
    <t>High prevalence of TEM-135 expression from the Asian plasmid in penicillinase-producing Neisseria gonorrhoeae from Hangzhou, China</t>
  </si>
  <si>
    <t>Yan J, Zhang J, van der Veen S.</t>
  </si>
  <si>
    <t>Int J Antimicrob Agents. 2019 Sep;54(3):361-366. doi: 10.1016/j.ijantimicag.2019.06.012. Epub 2019 Jun 13.</t>
  </si>
  <si>
    <t>10.1016/j.ijantimicag.2019.06.012</t>
  </si>
  <si>
    <t>Penicillinase-producing Neisseria gonorrhoeae (PPNG) expressing the TEM β-lactamase variant TEM-135 are a global public-health concern as this variant requires only a single amino acid substitution to develop into an extended-spectrum β-lactamase. The aim of this study was to investigate the epidemiology of blaTEM-135 in 505 N. gonorrhoeae isolates from Hangzhou, China, during the periods 2011-2012 and 2015-2017. Investigation by nitrocefin test and mismatch amplification PCR showed that 41.0% (207/505) of the isolates were PPNG, of which 37.2% (77/207) contained the blaTEM-135 gene. Further PCR-based plasmid typing showed that blaTEM-135 was predominantly expressed from the Asian plasmid (94%). PPNG isolates consisted of three major clusters, namely Asian plasmid/blaTEM-135 (34.8%), Asian plasmid/blaTEM-1 (32.4%) and African plasmid/blaTEM-1 (28.0%), which showed significant differences in penicillin minimum inhibitory concentrations (MICs) determined by the agar dilution method. Representative isolates were investigated by quantitative real-time PCR (plasmid copy number and blaTEM gene expression), western blot analysis (TEM levels and TEM stability) and in vivo β-lactamase activity assays to elucidate the cause of the observed differences in penicillin MIC. Overall, isolates of the Asian plasmid/blaTEM-135 cluster showed the highest β-lactamase activity, which was explained by higher blaTEM gene expression (Asian versus African plasmid) and higher TEM stability (TEM-135 versus TEM-1). In conclusion, the blaTEM-135 gene is commonly present on the Asian plasmid in PPNG isolates from Hangzhou. The PPNG isolate cluster containing the Asian plasmid and blaTEM-135 showed the highest penicillin MICs, which might explain its abundance in the Hangzhou population.
Keywords: Gonococcus; PPNG; Penicillin; Penicillinase-producing Neisseria gonorrhoeae; bla genes; β-Lactamase.</t>
  </si>
  <si>
    <t>Penicillinase-producing Neisseria gonorrhoeae (PPNG) expressing the TEM β-lactamase variant TEM-135</t>
  </si>
  <si>
    <t>Performance of the Cepheid CT/NG Xpert Rapid PCR Test for Detection of Chlamydia trachomatis and Neisseria gonorrhoeae</t>
  </si>
  <si>
    <t>Gaydos CA, Van Der Pol B, Jett-Goheen M, Barnes M, Quinn N, Clark C, Daniel GE, Dixon PB, Hook EW 3rd; CT/NG Study Group.</t>
  </si>
  <si>
    <t>J Clin Microbiol. 2013 Jun;51(6):1666-72. doi: 10.1128/JCM.03461-12. Epub 2013 Mar 6.</t>
  </si>
  <si>
    <t>PMC3716060</t>
  </si>
  <si>
    <t>10.1128/JCM.03461-12</t>
  </si>
  <si>
    <t>Prevention of Ophthalmia Neonatorum Caused by Neisseria gonorrhoeae Using a Fatty Acid-Based Formulation</t>
  </si>
  <si>
    <t>Churchward CP, Alany RG, Kirk RS, Walker AJ, Snyder LAS.</t>
  </si>
  <si>
    <t>mBio. 2017 Jul 25;8(4):e00534-17. doi: 10.1128/mBio.00534-17.</t>
  </si>
  <si>
    <t>Churchward CP</t>
  </si>
  <si>
    <t>PMC5527305</t>
  </si>
  <si>
    <t>10.1128/mBio.00534-17</t>
  </si>
  <si>
    <t>Antimicrobial resistance in Neisseria gonorrhoeae isolates and gonorrhoea treatment in the Republic of Belarus, Eastern Europe, 2009-2019</t>
  </si>
  <si>
    <t>Aniskevich A, Shimanskaya I, Boiko I, Golubovskaya T, Golparian D, Stanislavova I, Jacobsson S, Adaskevich A, Unemo M.</t>
  </si>
  <si>
    <t>BMC Infect Dis. 2021 Jun 2;21(1):520. doi: 10.1186/s12879-021-06184-7.</t>
  </si>
  <si>
    <t>Aniskevich A</t>
  </si>
  <si>
    <t>PMC8173742</t>
  </si>
  <si>
    <t>10.1186/s12879-021-06184-7</t>
  </si>
  <si>
    <t>Background: Limited antimicrobial resistance (AMR) data for Neisseria gonorrhoeae are available in Eastern Europe. We investigated AMR in N. gonorrhoeae isolates in the Republic of Belarus from 2009 to 2019, antimicrobial treatment recommended nationally, and treatment given to patients with gonorrhoea.
Methods: N. gonorrhoeae isolates (n = 522) cultured in three regions of Belarus in 2009-2019 were examined. Determination of minimum inhibitory concentrations (MICs) of eight antimicrobials was performed using Etest. Resistance breakpoints from the European Committee on Antimicrobial Susceptibility Testing were applied where available. A Nitrocefin test identified β-lactamase production. Gonorrhoea treatment for 1652 patients was also analysed. Statistical significance was determined by the Z-test, Fisher's exact test, or Mann-Whitney U test with p-values of &lt; 0.05 indicating significance.
Results: In total, 27.8% of the N. gonorrhoeae isolates were resistant to tetracycline, 24.7% to ciprofloxacin, 7.0% to benzylpenicillin, 2.7% to cefixime, and 0.8% to azithromycin. No isolates were resistant to ceftriaxone, spectinomycin, or gentamicin. However, 14 (2.7%) isolates had a ceftriaxone MIC of 0.125 mg/L, exactly at the resistance breakpoint (MIC &gt; 0.125 mg/L). Only one (0.2%) isolate, from 2013, produced β-lactamase. From 2009 to 2019, the levels of resistance to ciprofloxacin and tetracycline were relatively high and stable. Resistance to cefixime was not identified before 2013 but peaked at 22.2% in 2017. Only sporadic isolates with resistance to azithromycin were found in 2009 (n = 1), 2012 (n = 1), and 2018-2019 (n = 2). Overall, 862 (52.2%) patients received first-line treatment according to national guidelines (ceftriaxone 1 g). However, 154 (9.3%) patients received a nationally recommended alternative treatment (cefixime 400 mg or ofloxacin 400 mg), and 636 (38.5%) were given non-recommended treatment.
Conclusions: The gonococcal resistance to ciprofloxacin and tetracycline was high, however, the resistance to azithromycin was low and no resistance to ceftriaxone was identified. Ceftriaxone 1 g can continuously be recommended as empiric first-line gonorrhoea therapy in Belarus. Fluoroquinolones should not be prescribed for treatment if susceptibility has not been confirmed by testing. Timely updating and high compliance with national evidence-based gonorrhoea treatment guidelines based on quality-assured AMR data are imperative. The need for continued, improved and enhanced surveillance of gonococcal AMR in Belarus is evident.
Keywords: Antimicrobial resistance; Azithromycin; Belarus; Ceftriaxone; Eastern Europe; Neisseria gonorrhoeae; Surveillance; Treatment.</t>
  </si>
  <si>
    <t>AMR in N. gonorrhoeae isolates in the Republic of Belarus, antimicrobial treatment recommended nationally, and treatment given to patients with gonorrhoea</t>
  </si>
  <si>
    <t>Are we seeing a true rise in Neisseria gonorrhoeae and Chlamydia trachomatis in men who have sex with men in the U.K.?</t>
  </si>
  <si>
    <t>Haidari G, Perry ME, White JA.</t>
  </si>
  <si>
    <t>Sex Transm Infect. 2014 Jun;90(4):308. doi: 10.1136/sextrans-2014-051532. Epub 2014 Mar 4.</t>
  </si>
  <si>
    <t>Haidari G</t>
  </si>
  <si>
    <t>10.1136/sextrans-2014-051532</t>
  </si>
  <si>
    <t>[Appropriate recommendations?]</t>
  </si>
  <si>
    <t>Brekke M.</t>
  </si>
  <si>
    <t>Tidsskr Nor Laegeforen. 2014 Jan 14;134(1):51. doi: 10.4045/tidsskr.13.1158.</t>
  </si>
  <si>
    <t>Brekke M</t>
  </si>
  <si>
    <t>10.4045/tidsskr.13.1158</t>
  </si>
  <si>
    <t>2014 Jan 14</t>
  </si>
  <si>
    <t>Simultaneous Detection of Chlamydia trachomatis and Neisseria gonorrhoeae Using Real-Time Multiplex qPCR Assay</t>
  </si>
  <si>
    <t>Methods Mol Biol. 2019;2042:27-32. doi: 10.1007/978-1-4939-9694-0_4.</t>
  </si>
  <si>
    <t>10.1007/978-1-4939-9694-0_4</t>
  </si>
  <si>
    <t>Treatment of human challenge and MDR strains of Neisseria gonorrhoeae with LpxC inhibitors</t>
  </si>
  <si>
    <t>John CM, Feng D, Jarvis GA.</t>
  </si>
  <si>
    <t>J Antimicrob Chemother. 2018 Aug 1;73(8):2064-2071. doi: 10.1093/jac/dky151.</t>
  </si>
  <si>
    <t>John CM</t>
  </si>
  <si>
    <t>10.1093/jac/dky151</t>
  </si>
  <si>
    <t>2018 Aug 1</t>
  </si>
  <si>
    <t>Objectives: Inhibitors of UDP-3-O-(R-3-hydroxymyristoyl)-N-acetylglucosamine deacetylase (LpxC), which catalyses the second step in the biosynthesis of lipid A, have been developed as potential antibiotics for Gram-negative infections. Our objectives were to determine the effect of LpxC inhibition on the in vitro survival and inflammatory potential of Neisseria gonorrhoeae.
Methods: Survival of four human challenge strains was determined after treatment with two LpxC inhibitors for 2 and 4 h. To confirm results from treatment and assess their anti-inflammatory effect, the expression of TNF-α by human THP-1 monocytic cells infected with bacteria in the presence of the LpxC inhibitors was quantified. Cytotoxicity of inhibitors for THP-1 cells was evaluated by release of lactate dehydrogenase. Survival of five MDR strains was determined after 2 h of treatment with an LpxC inhibitor and the effect of co-treatment on MICs of ceftriaxone and azithromycin was examined.
Results: The inhibitors had bactericidal activity against the four human challenge and five MDR strains with one compound exhibiting complete killing at ≥5 mg/L after either 2 or 4 h of treatment. Treatment of gonococci infecting THP-1 monocytic cells reduced the levels of TNF-α probably owing to reduced numbers of bacteria and a lower level of expression of lipooligosaccharide. Neither inhibitor exhibited cytotoxicity for THP-1 cells. The MIC of azithromycin was slightly lowered by sublethal treatment of two MDR strains with an LpxC inhibitor.
Conclusions: Our in vitro results demonstrated promising efficacy of LpxC inhibition of N. gonorrhoeae that warrants further investigation particularly owing to the rise in MDR gonorrhoea.</t>
  </si>
  <si>
    <t>in vitro results demonstrated promising efficacy of LpxC inhibition of N. gonorrhoeae</t>
  </si>
  <si>
    <t>Unique combined penA/mtrR/porB mutations and NG-MAST strain types associated with ceftriaxone and cefixime MIC increases in a 'susceptible' Neisseria gonorrhoeae population</t>
  </si>
  <si>
    <t>Thakur SD, Starnino S, Horsman GB, Levett PN, Dillon JR.</t>
  </si>
  <si>
    <t>J Antimicrob Chemother. 2014 Jun;69(6):1510-6. doi: 10.1093/jac/dkt543. Epub 2014 Feb 13.</t>
  </si>
  <si>
    <t>10.1093/jac/dkt543</t>
  </si>
  <si>
    <t>[Sexual history taking in medical school]</t>
  </si>
  <si>
    <t>Myren S, Melby K.</t>
  </si>
  <si>
    <t>Tidsskr Nor Laegeforen. 2014 Mar 11;134(5):498. doi: 10.4045/tidsskr.14.0206. eCollection 2014 Mar 11.</t>
  </si>
  <si>
    <t>Myren S</t>
  </si>
  <si>
    <t>10.4045/tidsskr.14.0206</t>
  </si>
  <si>
    <t>The emerging threat of untreatable gonococcal infection</t>
  </si>
  <si>
    <t>Duncan S, Duncan CJ.</t>
  </si>
  <si>
    <t>N Engl J Med. 2012 May 31;366(22):2136. doi: 10.1056/NEJMc1203138.</t>
  </si>
  <si>
    <t>Duncan S</t>
  </si>
  <si>
    <t>10.1056/NEJMc1203138</t>
  </si>
  <si>
    <t>2012 May 31</t>
  </si>
  <si>
    <t>A multisite implementation of a real-time polymerase chain reaction assay to predict ciprofloxacin susceptibility in Neisseria gonorrhoeae</t>
  </si>
  <si>
    <t>Ellis O, Hemarajata P, Shahkolahi A, Masinde G, Buchs K, Humphries RM, Klausner JD.</t>
  </si>
  <si>
    <t>Diagn Microbiol Infect Dis. 2019 Jul;94(3):213-217. doi: 10.1016/j.diagmicrobio.2018.12.018. Epub 2019 Jan 14.</t>
  </si>
  <si>
    <t>Ellis O</t>
  </si>
  <si>
    <t>PMC7427424</t>
  </si>
  <si>
    <t>NIHMS1615794</t>
  </si>
  <si>
    <t>10.1016/j.diagmicrobio.2018.12.018</t>
  </si>
  <si>
    <t>Genomic epidemiology and population structure of Neisseria gonorrhoeae in Norway, 2016-2017</t>
  </si>
  <si>
    <t>Alfsnes K, Eldholm V, Olsen AO, Brynildsrud OB, Bohlin J, Steinbakk M, Caugant DA.</t>
  </si>
  <si>
    <t>Microb Genom. 2020 Apr;6(4):e000359. doi: 10.1099/mgen.0.000359. Epub 2020 Mar 19.</t>
  </si>
  <si>
    <t>Alfsnes K</t>
  </si>
  <si>
    <t>PMC7276708</t>
  </si>
  <si>
    <t>10.1099/mgen.0.000359</t>
  </si>
  <si>
    <t>[A case of gonococcal arthritis: Diagnostic difficulties and usefulness of synovial fluid PCR]</t>
  </si>
  <si>
    <t>Rouanes N, Sanchez R, Cazanave C.</t>
  </si>
  <si>
    <t>Rev Med Interne. 2018 Jan;39(1):54-56. doi: 10.1016/j.revmed.2017.07.004. Epub 2017 Aug 24.</t>
  </si>
  <si>
    <t>Rouanes N</t>
  </si>
  <si>
    <t>Rev Med Interne</t>
  </si>
  <si>
    <t>10.1016/j.revmed.2017.07.004</t>
  </si>
  <si>
    <t>Resistance to Ceftriaxone and Azithromycin in Neisseria gonorrhoeae Isolates From 7 Countries of South America and the Caribbean: 2010-2011</t>
  </si>
  <si>
    <t>Thakur SD, Araya P, Borthagaray G, Galarza P, Hernandez AL, Payares D, Sanabria Cruz OM, Carvallo ME, Corredor AH, Dillon JR.</t>
  </si>
  <si>
    <t>Sex Transm Dis. 2017 Mar;44(3):157-160. doi: 10.1097/OLQ.0000000000000587.</t>
  </si>
  <si>
    <t>10.1097/OLQ.0000000000000587</t>
  </si>
  <si>
    <t>Seven countries in Latin America and the Caribbean report on (2010 and 2011) the susceptibility of 2235 isolates of Neisseria gonorrhoeae to 6 antibiotics. Thirteen isolates had ceftriaxone minimum inhibitory concentrations (MICs) of 0.125 to ≥ 0.25 mg/L. The percentage of resistant isolates to the following antibiotics was: azithromycin, 1.0% to 1.7%; ciprofloxacin, 42.1% to 36.2%; penicillin, 31% to 35%; tetracycline, 21.8% to 22.6%.</t>
  </si>
  <si>
    <t>[Sex and risk]</t>
  </si>
  <si>
    <t>Haugstvedt Å, Moi H.</t>
  </si>
  <si>
    <t>Tidsskr Nor Laegeforen. 2014 Mar 11;134(5):498-9.</t>
  </si>
  <si>
    <t>Haugstvedt Å</t>
  </si>
  <si>
    <t>[Å. Haugstvedt &amp; H. Moi reply]</t>
  </si>
  <si>
    <t>Tidsskr Nor Laegeforen. 2014 Mar 11;134(5):498. doi: 10.4045/tidsskr.14.0207. eCollection 2014 Mar 11.</t>
  </si>
  <si>
    <t>10.4045/tidsskr.14.0207</t>
  </si>
  <si>
    <t>Decreased susceptibility to cephalosporins among gonococci: data from the Gonococcal Resistance to Antimicrobials Surveillance Programme (GRASP) in England and Wales, 2007-2011</t>
  </si>
  <si>
    <t>Ison CA, Town K, Obi C, Chisholm S, Hughes G, Livermore DM, Lowndes CM; GRASP collaborative group.</t>
  </si>
  <si>
    <t>Lancet Infect Dis. 2013 Sep;13(9):762-8. doi: 10.1016/S1473-3099(13)70143-9. Epub 2013 Jun 11.</t>
  </si>
  <si>
    <t>10.1016/S1473-3099(13)70143-9</t>
  </si>
  <si>
    <t>Background: Effective treatment of gonorrhoea is fundamental to public health control; however, the ability of Neisseria gonorrhoeae to successively develop resistance to different treatments has hampered control efforts. The extended-spectrum cephalosporins--cefixime and ceftriaxone--have been recommended in the UK for treatment of gonorrhoea since 2005. We looked at surveillance data from England and Wales to ascertain the current usefulness of these drugs and to inform changes to national treatment guidelines.
Methods: We obtained data from the Gonococcal Resistance to Antimicrobials Surveillance Programme (GRASP) for patients attending 26 genitourinary medicine clinics in England and Wales between 2007 and 2011. We did analyses with univariate and multivariable logistic regression methods to identify trends in susceptibility to cephalosporins and risk factors associated with infection with isolates with decreased susceptibility to cefixime, and we assessed changes in prescribing practices. We did molecular typing to investigate genetic relatedness of non-susceptible isolates.
Findings: The prevalence of decreased susceptibility to both cefixime and ceftriaxone rose between 2007 and 2010 but was more noticeable for cefixime (an increase from 1·5% in 2007 to 17·1% in 2010), with a bimodal distribution of minimum inhibitory concentration recorded between 2009 and 2010. By multivariable analysis, isolates with decreased susceptibility to cefixime were associated with infection in men who have sex with men (odds ratio 5·47, 95% CI 3·99-7·48; p&lt;0·0001) and year of isolation (in 2010, 13·08, 7·49-22·8; p&lt;0·0001). Such isolates had a largely clonal population, with most belonging to genogroup G1407 and harbouring the penA mosaic gene. Data from 2011 showed a significant decline in prevalence of isolates with decreased cefixime susceptibility, falling from 17·1% in 2010 to 10·8% in 2011 (p&lt;0·0001), concomitant with the change in prescribing practice in 2010 from cefixime to ceftriaxone plus azithromycin.
Interpretation: Guidance for treatment of gonorrhoea in England and Wales was changed in 2010 to prolong the use of cephalosporins. The decline in prevalence of isolates with decreased cefixime susceptibility cannot be attributed unequivocally to this change in prescribing practice; however, the association is striking.
Funding: Department of Health (England), Public Health England.</t>
  </si>
  <si>
    <t>Neisserial Opa Protein-CEACAM Interactions: Competition for Receptors as a Means of Bacterial Invasion and Pathogenesis</t>
  </si>
  <si>
    <t>Martin JN, Ball LM, Solomon TL, Dewald AH, Criss AK, Columbus L.</t>
  </si>
  <si>
    <t>Biochemistry. 2016 Aug 9;55(31):4286-94. doi: 10.1021/acs.biochem.6b00124. Epub 2016 Aug 1.</t>
  </si>
  <si>
    <t>Martin JN</t>
  </si>
  <si>
    <t>PMC4980159</t>
  </si>
  <si>
    <t>NIHMS806715</t>
  </si>
  <si>
    <t>10.1021/acs.biochem.6b00124</t>
  </si>
  <si>
    <t>2016 Aug 9</t>
  </si>
  <si>
    <t>Fluorescence microscopy methods for determining the viability of bacteria in association with mammalian cells</t>
  </si>
  <si>
    <t>J Vis Exp. 2013 Sep 5;(79):50729. doi: 10.3791/50729.</t>
  </si>
  <si>
    <t>PMC3814296</t>
  </si>
  <si>
    <t>10.3791/50729</t>
  </si>
  <si>
    <t>2013 Sep 5</t>
  </si>
  <si>
    <t>Secreted single-stranded DNA is involved in the initial phase of biofilm formation by Neisseria gonorrhoeae</t>
  </si>
  <si>
    <t>Zweig M, Schork S, Koerdt A, Siewering K, Sternberg C, Thormann K, Albers SV, Molin S, van der Does C.</t>
  </si>
  <si>
    <t>Environ Microbiol. 2014 Apr;16(4):1040-52. doi: 10.1111/1462-2920.12291. Epub 2013 Nov 1.</t>
  </si>
  <si>
    <t>Zweig M</t>
  </si>
  <si>
    <t>Environ Microbiol</t>
  </si>
  <si>
    <t>10.1111/1462-2920.12291</t>
  </si>
  <si>
    <t>In Vitro Susceptibility of Neisseria gonorrhoeae Strains to Mupirocin, an Antibiotic Reformulated for Parenteral Administration in Nanoliposomes</t>
  </si>
  <si>
    <t>Cern A, Connolly KL, Jerse AE, Barenholz Y.</t>
  </si>
  <si>
    <t>Antimicrob Agents Chemother. 2018 Mar 27;62(4):e02377-17. doi: 10.1128/AAC.02377-17. Print 2018 Apr.</t>
  </si>
  <si>
    <t>Cern A</t>
  </si>
  <si>
    <t>PMC5913977</t>
  </si>
  <si>
    <t>10.1128/AAC.02377-17</t>
  </si>
  <si>
    <t>2018 Mar 27</t>
  </si>
  <si>
    <t>Neisseria gonorrhoeae is an urgent antibiotic-resistant threat. This study determined the MICs of mupirocin to be 0.0039 to 0.0625 μg/ml for 94 N. gonorrhoeae strains. Cross-resistance with other antibiotics was not detected. Mupirocin, which is currently limited to topical administration, demonstrated activity by injection when delivered in nanoliposomes. The nanoliposomal formulation of mupirocin is a potential treatment for drug-resistant N. gonorrhoeae.
Keywords: Nano-mupirocin; antibiotic resistance; antimicrobial activity; antimicrobial resistance; cross-resistance; liposomes.</t>
  </si>
  <si>
    <t>Mupirocin in nanopolisomes</t>
  </si>
  <si>
    <t>Factors related to increasing prevalence of resistance to ciprofloxacin and other antimicrobial drugs in Neisseria gonorrhoeae, United States</t>
  </si>
  <si>
    <t>Goldstein E, Kirkcaldy RD, Reshef D, Berman S, Weinstock H, Sabeti P, Del Rio C, Hall G, Hook EW, Lipsitch M.</t>
  </si>
  <si>
    <t>Emerg Infect Dis. 2012 Aug;18(8):1290-7. doi: 10.3201/eid1808.111202.</t>
  </si>
  <si>
    <t>Goldstein E</t>
  </si>
  <si>
    <t>PMC3414012</t>
  </si>
  <si>
    <t>10.3201/eid1808.111202</t>
  </si>
  <si>
    <t>In vitro evaluation of antimicrobial resistance selection in Neisseria gonorrhoeae</t>
  </si>
  <si>
    <t>Allen GP, Deao KM, Hill SA, Schipelliti SM, Tran T.</t>
  </si>
  <si>
    <t>Int J Antimicrob Agents. 2021 Oct;58(4):106417. doi: 10.1016/j.ijantimicag.2021.106417. Epub 2021 Aug 12.</t>
  </si>
  <si>
    <t>Allen GP</t>
  </si>
  <si>
    <t>10.1016/j.ijantimicag.2021.106417</t>
  </si>
  <si>
    <t>Multicenter Investigation of Gepotidacin (GSK2140944) Agar Dilution Quality Control Determinations for Neisseria gonorrhoeae ATCC 49226</t>
  </si>
  <si>
    <t>Jones RN, Fedler KA, Scangarella-Oman NE, Ross JE, Flamm RK.</t>
  </si>
  <si>
    <t>Antimicrob Agents Chemother. 2016 Jun 20;60(7):4404-6. doi: 10.1128/AAC.00527-16. Print 2016 Jul.</t>
  </si>
  <si>
    <t>Jones RN</t>
  </si>
  <si>
    <t>PMC4914643</t>
  </si>
  <si>
    <t>10.1128/AAC.00527-16</t>
  </si>
  <si>
    <t>Family resemblances: A common fold for some dimeric ion-coupled secondary transporters</t>
  </si>
  <si>
    <t>Vergara-Jaque A, Fenollar-Ferrer C, Mulligan C, Mindell JA, Forrest LR.</t>
  </si>
  <si>
    <t>J Gen Physiol. 2015 Nov;146(5):423-34. doi: 10.1085/jgp.201511481.</t>
  </si>
  <si>
    <t>Vergara-Jaque A</t>
  </si>
  <si>
    <t>J Gen Physiol</t>
  </si>
  <si>
    <t>PMC4621753</t>
  </si>
  <si>
    <t>10.1085/jgp.201511481</t>
  </si>
  <si>
    <t>Neisseria gonorrhoeae: Drug Resistance, Mouse Models, and Vaccine Development</t>
  </si>
  <si>
    <t>Rice PA, Shafer WM, Ram S, Jerse AE.</t>
  </si>
  <si>
    <t>Annu Rev Microbiol. 2017 Sep 8;71:665-686. doi: 10.1146/annurev-micro-090816-093530.</t>
  </si>
  <si>
    <t>Rice PA</t>
  </si>
  <si>
    <t>Annu Rev Microbiol</t>
  </si>
  <si>
    <t>10.1146/annurev-micro-090816-093530</t>
  </si>
  <si>
    <t>2017 Sep 8</t>
  </si>
  <si>
    <t>Comparison of analytical performances of the Roche Cobas 6800 CT/NG assay with the Abbott m2000 Real Time CT/NG assay for detecting Chlamydia trachomatis and Neisseria gonorrhoeae</t>
  </si>
  <si>
    <t>Cherkaoui A, Renzi G, Mombelli M, Jaton K, Yerly S, Vuilleumier N, Schrenzel J.</t>
  </si>
  <si>
    <t>J Med Microbiol. 2019 Feb;68(2):197-200. doi: 10.1099/jmm.0.000909. Epub 2019 Jan 3.</t>
  </si>
  <si>
    <t>Cherkaoui A</t>
  </si>
  <si>
    <t>10.1099/jmm.0.000909</t>
  </si>
  <si>
    <t>Rapid spread of Neisseria gonorrhoeae ciprofloxacin resistance due to a newly introduced resistant strain in Nuuk, Greenland, 2012-2015: a community-based prospective cohort study</t>
  </si>
  <si>
    <t>Pedersen ML, Poulsen P, Berthelsen L, Nørgaard C, Hoffmann S, Jensen JS.</t>
  </si>
  <si>
    <t>BMJ Open. 2016 Aug 30;6(8):e011998. doi: 10.1136/bmjopen-2016-011998.</t>
  </si>
  <si>
    <t>Pedersen ML</t>
  </si>
  <si>
    <t>BMJ Open</t>
  </si>
  <si>
    <t>PMC5013479</t>
  </si>
  <si>
    <t>10.1136/bmjopen-2016-011998</t>
  </si>
  <si>
    <t>2016 Aug 30</t>
  </si>
  <si>
    <t>Objectives: To determine the antimicrobial susceptibility and genotype distribution of Neisseria gonorrhoeae strains isolated from a cohort of patients in Nuuk, Greenland in order to assess the risk of rapid spread in the event of introduction of new strains.
Methods: Gonococcal isolates (n=102) obtained from a prospective cohort study of ciprofloxacin resistance were collected between March 2012 and February 2013. Etest minimal inhibitory concentrations (MICs) were determined for ciprofloxacin, azithromycin, ceftriaxone, penicillin, tetracycline, spectinomycin and gentamicin. All isolates were subjected to molecular typing using N. gonorrhoeae multiantigen sequence typing (NG-MAST). After the introduction of a ciprofloxacin-resistant strain in early 2014, an additional 18 isolates were characterised.
Results: During the study period, all 102 isolates were fully susceptible to ciprofloxacin (≤0.03 mg/L), azithromycin, spectinomycin, gentamicin and ceftriaxone. 10 different NG-MAST types circulated in Nuuk but 7 were found as single isolates, and 3 of the 7 belonged to 1 of the 3 major genogroups (G210, G9816 and G9817) together comprising 96% of the 102 isolates. ST210 accounted for 55% of the 102 strains. The newly introduced ciprofloxacin resistant strain belonged to ST2400 and dominated the population with 59% resistant strains within 6 months after its introduction. All G2400 strains had MICs≥2 mg/L.
Conclusions: Introduction of a ciprofloxacin-resistant strain into a very homogeneous N. gonorrhoeae population led to an explosive spread of the resistant clone, probably as a result of large sexual networks suggested by the strain homogeneity. Careful surveillance of antimicrobial susceptibility is essential to avoid widespread treatment failure in closed populations.
Keywords: GENITOURINARY MEDICINE; SEXUAL MEDICINE.</t>
  </si>
  <si>
    <t>Australian Gonococcal Surveillance Programme, 1 July to 30 September 2018</t>
  </si>
  <si>
    <t>Lahra MM, Enriquez RP, George CRR; The National Neisseria Network.</t>
  </si>
  <si>
    <t>Commun Dis Intell (2018). 2019 May 15;43. doi: 10.33321/cdi.2019.43.19.</t>
  </si>
  <si>
    <t>10.33321/cdi.2019.43.19</t>
  </si>
  <si>
    <t>2019 May 15</t>
  </si>
  <si>
    <t>A real-time PCR assay for detecting a penA mutation associated with ceftriaxone resistance in Neisseria gonorrhoeae</t>
  </si>
  <si>
    <t>Shimuta K, Igawa G, Yasuda M, Deguchi T, Nakayama SI, Ohnishi M.</t>
  </si>
  <si>
    <t>J Glob Antimicrob Resist. 2019 Dec;19:46-49. doi: 10.1016/j.jgar.2019.02.011. Epub 2019 Feb 27.</t>
  </si>
  <si>
    <t>10.1016/j.jgar.2019.02.011</t>
  </si>
  <si>
    <t>Nucleic acid amplification tests for the diagnosis of Neisseria gonorrhoeae in low-prevalence settings: a review of the evidence</t>
  </si>
  <si>
    <t>Fifer H, Ison CA.</t>
  </si>
  <si>
    <t>Sex Transm Infect. 2014 Dec;90(8):577-9. doi: 10.1136/sextrans-2014-051588. Epub 2014 Jul 10.</t>
  </si>
  <si>
    <t>10.1136/sextrans-2014-051588</t>
  </si>
  <si>
    <t>Antimicrobial resistance in Africa: a systematic review</t>
  </si>
  <si>
    <t>Tadesse BT, Ashley EA, Ongarello S, Havumaki J, Wijegoonewardena M, González IJ, Dittrich S.</t>
  </si>
  <si>
    <t>BMC Infect Dis. 2017 Sep 11;17(1):616. doi: 10.1186/s12879-017-2713-1.</t>
  </si>
  <si>
    <t>Tadesse BT</t>
  </si>
  <si>
    <t>PMC5594539</t>
  </si>
  <si>
    <t>10.1186/s12879-017-2713-1</t>
  </si>
  <si>
    <t>2017 Sep 11</t>
  </si>
  <si>
    <t>Influence of storage time on DNA of Chlamydia trachomatis, Ureaplasma urealyticum, and Neisseria gonorrhoeae for accurate detection by quantitative real-time polymerase chain reaction</t>
  </si>
  <si>
    <t>Lu Y, Rong CZ, Zhao JY, Lao XJ, Xie L, Li S, Qin X.</t>
  </si>
  <si>
    <t>Braz J Med Biol Res. 2016 Aug 25;49(10):e5303. doi: 10.1590/1414-431X20165303.</t>
  </si>
  <si>
    <t>Lu Y</t>
  </si>
  <si>
    <t>Braz J Med Biol Res</t>
  </si>
  <si>
    <t>PMC5007074</t>
  </si>
  <si>
    <t>10.1590/1414-431X20165303</t>
  </si>
  <si>
    <t>Structure and function of the PorB porin from disseminating Neisseria gonorrhoeae</t>
  </si>
  <si>
    <t>Zeth K, Kozjak-Pavlovic V, Faulstich M, Fraunholz M, Hurwitz R, Kepp O, Rudel T.</t>
  </si>
  <si>
    <t>Biochem J. 2013 Feb 1;449(3):631-42. doi: 10.1042/BJ20121025.</t>
  </si>
  <si>
    <t>Zeth K</t>
  </si>
  <si>
    <t>10.1042/BJ20121025</t>
  </si>
  <si>
    <t>2013 Feb 1</t>
  </si>
  <si>
    <t>Comparison of disk diffusion and agar dilution methods for gentamicin susceptibility testing of Neisseria gonorrhoeae</t>
  </si>
  <si>
    <t>Gianecini R, Oviedo C, Irazu L, Rodríguez M; GASSP-AR Working Group. Electronic address: ets@anlis.gov.ar; Galarza P.</t>
  </si>
  <si>
    <t>Diagn Microbiol Infect Dis. 2018 Aug;91(4):299-304. doi: 10.1016/j.diagmicrobio.2018.03.005. Epub 2018 Mar 29.</t>
  </si>
  <si>
    <t>10.1016/j.diagmicrobio.2018.03.005</t>
  </si>
  <si>
    <t>Uncovering the mechanism of trapping and cell orientation during Neisseria gonorrhoeae twitching motility</t>
  </si>
  <si>
    <t>Zaburdaev V, Biais N, Schmiedeberg M, Eriksson J, Jonsson AB, Sheetz MP, Weitz DA.</t>
  </si>
  <si>
    <t>Biophys J. 2014 Oct 7;107(7):1523-31. doi: 10.1016/j.bpj.2014.07.061.</t>
  </si>
  <si>
    <t>Zaburdaev V</t>
  </si>
  <si>
    <t>PMC4190650</t>
  </si>
  <si>
    <t>10.1016/j.bpj.2014.07.061</t>
  </si>
  <si>
    <t>2014 Oct 7</t>
  </si>
  <si>
    <t>Predicting Homogeneous Pilus Structure from Monomeric Data and Sparse Constraints</t>
  </si>
  <si>
    <t>Xiao K, Shu C, Yan Q, Sun X.</t>
  </si>
  <si>
    <t>Biomed Res Int. 2015;2015:817134. doi: 10.1155/2015/817134. Epub 2015 May 4.</t>
  </si>
  <si>
    <t>Xiao K</t>
  </si>
  <si>
    <t>Biomed Res Int</t>
  </si>
  <si>
    <t>PMC4434193</t>
  </si>
  <si>
    <t>10.1155/2015/817134</t>
  </si>
  <si>
    <t>[Gonorrhoea]</t>
  </si>
  <si>
    <t>Tolstrup J, Westh H, Vestergaard T.</t>
  </si>
  <si>
    <t>Ugeskr Laeger. 2018 May 14;180(20):V01180041.</t>
  </si>
  <si>
    <t>Tolstrup J</t>
  </si>
  <si>
    <t>Ugeskr Laeger</t>
  </si>
  <si>
    <t>2018 May 14</t>
  </si>
  <si>
    <t>HRM confirmation of Neisseria gonorrhoeae in clinical specimens by G→A (position 857) mutation detection in the 16S rRNA gene before sequencing and after porA confirmation</t>
  </si>
  <si>
    <t>Gurtler V, Mayall BC, Wang J.</t>
  </si>
  <si>
    <t>J Microbiol Methods. 2012 May;89(2):148-52. doi: 10.1016/j.mimet.2012.03.002. Epub 2012 Mar 10.</t>
  </si>
  <si>
    <t>Gurtler V</t>
  </si>
  <si>
    <t>10.1016/j.mimet.2012.03.002</t>
  </si>
  <si>
    <t>Trends in antimicrobial resistance in Neisseria gonorrhoeae in Hanoi, Vietnam, 2017-2019</t>
  </si>
  <si>
    <t>Adamson PC, Van Le H, Le HHL, Le GM, Nguyen TV, Klausner JD.</t>
  </si>
  <si>
    <t>BMC Infect Dis. 2020 Nov 5;20(1):809. doi: 10.1186/s12879-020-05532-3.</t>
  </si>
  <si>
    <t>PMC7643326</t>
  </si>
  <si>
    <t>10.1186/s12879-020-05532-3</t>
  </si>
  <si>
    <t>2020 Nov 5</t>
  </si>
  <si>
    <t>Background: Antimicrobial resistance (AMR) in Neisseria gonorrhoeae is an emerging global health threat. Surveillance of AMR in N. gonorrhoeae in the Western Pacific Region is important, as resistant strains have typically emerged from this region. There are sparse data regarding antibiotic susceptibility of N. gonorrhoeae from Vietnam. This study aimed to provide updated data on antibiotic susceptibilities in N. gonorrhoeae isolates from Hanoi, Vietnam.
Methods: From 2017 to 2019, 409 N. gonorrhoeae clinical isolates were collected at the National Hospital for Venereology and Dermatology in Hanoi, Vietnam. Antibiotic susceptibility testing was performed by disk diffusion method according to the Clinical and Laboratory Standards Institute (CLSI) protocol. The zone diameters of inhibition were recorded and interpreted according to standard CLSI criteria, except for azithromycin, due to the absence of CLSI interpretation. Categorical variables were analyzed by Chi-square and Fisher's exact tests. Linear regression was used to evaluate zones of inhibition by year.
Results: Among the 409 isolates, no isolates were susceptible to penicillin, 98.3% were resistant to ciprofloxacin, and all isolates were susceptible to spectinomycin. There were 122/407 (30.0%) isolates resistant to azithromycin and there was an association between resistance and year (p &lt; 0.01), ranging from 15.3% of isolates in 2017 to 46.7% of the isolates in 2018. Resistance to cefixime was found in 13/406 (3.2%) of isolates and there was no association by year (p = 0.30). Resistance to ceftriaxone occurred in 3/408 (0.7%) of isolates. Linear regression indicated the zone of inhibition diameters decreased by 0.83 mm each year for ceftriaxone (95% CI: - 1.3, - 0.4; p &lt; 0.01) and decreased by 0.83 mm each year (95% CI: - 1.33, - 0.33; p &lt; 0.01) for azithromycin; the association was not significant for cefixime (p = 0.07).
Conclusions: We found decreasing susceptibility of N. gonorrhoeae to ceftriaxone and azithromycin, as well as a high prevalence of resistance to azithromycin, among isolates in Hanoi, Vietnam from 2017 to 2019. The trends of decreasing susceptibility to first-line treatments are concerning and highlight the urgency of addressing antimicrobial resistance in N. gonorrhoeae. Expanded surveillance efforts within the Western Pacific Region are critical to monitoring trends and informing treatment guidelines.
Keywords: Anti-bacterial agents; Azithromycin; Ceftriaxone; Drug resistance, bacterial; Gonorrhea; Neisseria gonorrhoeae.</t>
  </si>
  <si>
    <t>A β-lactamase-producing plasmid from Neisseria gonorrhoeae carrying a unique 6 bp deletion in blaTEM-1 encoding a truncated 24 kDa TEM-1 penicillinase that hydrolyses ampicillin slowly</t>
  </si>
  <si>
    <t>Singh R, Perera SR, Katselis GS, Chumala P, Martin I, Kusalik A, Mitzel KM, Dillon JR.</t>
  </si>
  <si>
    <t>J Antimicrob Chemother. 2019 Oct 1;74(10):2904-2912. doi: 10.1093/jac/dkz306.</t>
  </si>
  <si>
    <t>10.1093/jac/dkz306</t>
  </si>
  <si>
    <t>Rapid Detection of Neisseria gonorrhoeae Genomic DNA Using Gold Nanoprobes Which Target the Gonococcal DNA Uptake Sequence</t>
  </si>
  <si>
    <t>Carter E, Davis SA, Hill DJ.</t>
  </si>
  <si>
    <t>Front Cell Infect Microbiol. 2022 Jul 8;12:920447. doi: 10.3389/fcimb.2022.920447. eCollection 2022.</t>
  </si>
  <si>
    <t>Carter E</t>
  </si>
  <si>
    <t>Front Cell Infect Microbiol</t>
  </si>
  <si>
    <t>PMC9304934</t>
  </si>
  <si>
    <t>10.3389/fcimb.2022.920447</t>
  </si>
  <si>
    <t>2022 Jul 8</t>
  </si>
  <si>
    <t>[MOLECULAR MECHANISMS OF DRUG RESISTANCE NEISSERIA GONORRHOEAE HISTORY AND PROSPECTS]</t>
  </si>
  <si>
    <t>Bodoev IN, Il'ina EN.</t>
  </si>
  <si>
    <t>Mol Gen Mikrobiol Virusol. 2015;33(3):22-7.</t>
  </si>
  <si>
    <t>Bodoev IN</t>
  </si>
  <si>
    <t>Mol Gen Mikrobiol Virusol</t>
  </si>
  <si>
    <t>Emergence of Neisseria gonorrhoeae Strains Harboring a Novel Combination of Azithromycin-Attenuating Mutations</t>
  </si>
  <si>
    <t>Pham CD, Sharpe S, Schlanger K, St Cyr S, Holderman J, Steece R, Soge OO, Masinde G, Arno J, Schmerer M, Kersh EN; SURRG Working Group.</t>
  </si>
  <si>
    <t>Antimicrob Agents Chemother. 2019 Mar 27;63(4):e02313-18. doi: 10.1128/AAC.02313-18. Print 2019 Apr.</t>
  </si>
  <si>
    <t>Pham CD</t>
  </si>
  <si>
    <t>PMC6437510</t>
  </si>
  <si>
    <t>10.1128/AAC.02313-18</t>
  </si>
  <si>
    <t>2019 Mar 27</t>
  </si>
  <si>
    <t>The nimbleness of Neisseria gonorrhoeae to evade the effect of antibiotics has perpetuated the fight against antibiotic-resistant gonorrhea for more than 80 years. The ability to develop resistance to antibiotics is attributable to its indiscriminate nature in accepting and integrating exogenous DNA into its genome. Here, we provide data demonstrating a novel combination of the 23S rRNA A2059G mutation with a mosaic-multiple transferable resistance (mosaic-mtr) locus haplotype in 14 N. gonorrhoeae isolates with high-level azithromycin MICs (≥256 μg/ml), a combination that may confer more fitness than in previously identified isolates with high-level azithromycin resistance. To our knowledge, this is the first description of N. gonorrhoeae strains harboring this novel combination of resistance determinants. These strains were isolated at two independent jurisdictions participating in the Gonococcal Isolate Surveillance Project (GISP) and in the Strengthening the U.S. Response to Resistant Gonorrhea (SURRG) project. The data suggest that the genome of N. gonorrhoeae continues to shuffle its genetic material. These findings further illuminate the genomic plasticity of N. gonorrhoeae, which allows this pathogen to develop mutations to escape the inhibitory effects of antibiotics.
Keywords: 23S rRNA mutation; MTR mutations; Neisseria gonorrhoeae; azithromycin resistance.</t>
  </si>
  <si>
    <t>[Re: A man in his 30s with urethral discharge and dysuria]</t>
  </si>
  <si>
    <t>Tollan A.</t>
  </si>
  <si>
    <t>Tidsskr Nor Laegeforen. 2014 May 27;134(10):1021. doi: 10.4045/tidsskr.14.0581. eCollection 2014 May 27.</t>
  </si>
  <si>
    <t>Tollan A</t>
  </si>
  <si>
    <t>10.4045/tidsskr.14.0581</t>
  </si>
  <si>
    <t>2014 May 27</t>
  </si>
  <si>
    <t>Aetiology of neonatal conjunctivitis evaluated in a population-based setting</t>
  </si>
  <si>
    <t>Honkila M, Renko M, Ikäheimo I, Pokka T, Uhari M, Tapiainen T.</t>
  </si>
  <si>
    <t>Acta Paediatr. 2018 May;107(5):774-779. doi: 10.1111/apa.14227. Epub 2018 Feb 6.</t>
  </si>
  <si>
    <t>Honkila M</t>
  </si>
  <si>
    <t>Acta Paediatr</t>
  </si>
  <si>
    <t>PMC7159510</t>
  </si>
  <si>
    <t>10.1111/apa.14227</t>
  </si>
  <si>
    <t>Antimicrobial resistance and molecular typing of Neisseria gonorrhoeae isolates in Kyoto and Osaka, Japan, 2010 to 2012: intensified surveillance after identification of the first strain (H041) with high-level ceftriaxone resistance</t>
  </si>
  <si>
    <t>Shimuta K, Unemo M, Nakayama S, Morita-Ishihara T, Dorin M, Kawahata T, Ohnishi M; Antibiotic-Resistant Gonorrhea Study Group.</t>
  </si>
  <si>
    <t>Antimicrob Agents Chemother. 2013 Nov;57(11):5225-32. doi: 10.1128/AAC.01295-13. Epub 2013 Aug 12.</t>
  </si>
  <si>
    <t>PMC3811299</t>
  </si>
  <si>
    <t>10.1128/AAC.01295-13</t>
  </si>
  <si>
    <t>In 2009, the first high-level ceftriaxone-resistant Neisseria gonorrhoeae strain (H041) was isolated in Kyoto, Japan. The present study describes an intensified surveillance (antimicrobial resistance and molecular typing) of Neisseria gonorrhoeae isolates in Kyoto and its neighboring prefecture Osaka, Japan, in 2010 to 2012, which was initiated after the identification of H041. From April 2010 to March 2012, 193 N. gonorrhoeae isolates were collected and the MICs (μg/ml) to six antimicrobials, including ceftriaxone, were determined. All isolates showed susceptibility to ceftriaxone and cefixime (MIC values, &lt;0.5 μg/ml), and spectinomycin. The rates of resistance (intermediate susceptibility) to azithromycin, penicillin G, and ciprofloxacin were 3.6% (19.7%), 24.4% (71.0%), and 78.2% (0.5%), respectively. Multilocus sequence typing (MLST) showed that 40.9%, 19.2%, and 17.1% of isolates belonged to ST1901, ST7359, and ST7363, respectively. Furthermore, N. gonorrhoeae multiantigen sequence typing (NG-MAST) revealed that 12 (63%) of the 19 isolates with decreased susceptibility to ceftriaxone (MIC &gt; 0.064 μg/ml) were of ST1407. NG-MAST ST1407 was also the most prevalent ST (16.1%; 31 of 193 isolates). In those NG-MAST ST1407 strains, several mosaic type penA alleles were found, including SF-A type (penicillin binding protein 2 allele XXXIV) and its derivatives. These were confirmed using transformation of the penA mosaic alleles as critical determinants for enhanced cefixime and ceftriaxone MICs. The intensified surveillance in Kyoto and Osaka, Japan, did not identify any dissemination of the high-level ceftriaxone-resistant N. gonorrhoeae strain H041, suggesting that H041 might have caused only a sporadic case and has not spread further.</t>
  </si>
  <si>
    <t>Mutation of the conserved calcium-binding motif in Neisseria gonorrhoeae PilC1 impacts adhesion but not piliation</t>
  </si>
  <si>
    <t>Cheng Y, Johnson MD, Burillo-Kirch C, Mocny JC, Anderson JE, Garrett CK, Redinbo MR, Thomas CE.</t>
  </si>
  <si>
    <t>Infect Immun. 2013 Nov;81(11):4280-9. doi: 10.1128/IAI.00493-13. Epub 2013 Sep 3.</t>
  </si>
  <si>
    <t>Cheng Y</t>
  </si>
  <si>
    <t>PMC3811810</t>
  </si>
  <si>
    <t>10.1128/IAI.00493-13</t>
  </si>
  <si>
    <t>Neisseria gonorrhoeae 23S rRNA A2059G mutation is the only determinant necessary for high-level azithromycin resistance and improves in vivo biological fitness</t>
  </si>
  <si>
    <t>Zhang J, van der Veen S.</t>
  </si>
  <si>
    <t>J Antimicrob Chemother. 2019 Feb 1;74(2):407-415. doi: 10.1093/jac/dky438.</t>
  </si>
  <si>
    <t>Zhang J</t>
  </si>
  <si>
    <t>10.1093/jac/dky438</t>
  </si>
  <si>
    <t>2019 Feb 1</t>
  </si>
  <si>
    <t>Changes in the six most common sequence types of Neisseria gonorrhoeae, including ST4378, identified by surveillance of antimicrobial resistance in northern Taiwan from 2006 to 2013</t>
  </si>
  <si>
    <t>Cheng CW, Li LH, Su CY, Li SY, Yen MY.</t>
  </si>
  <si>
    <t>J Microbiol Immunol Infect. 2016 Oct;49(5):708-716. doi: 10.1016/j.jmii.2014.08.016. Epub 2014 Nov 1.</t>
  </si>
  <si>
    <t>Cheng CW</t>
  </si>
  <si>
    <t>J Microbiol Immunol Infect</t>
  </si>
  <si>
    <t>10.1016/j.jmii.2014.08.016</t>
  </si>
  <si>
    <t>Background
There has been no longitudinal study of drug susceptibility in Neisseria gonorrhoeae in Taiwan since 2006.
Methods
We collected 1090 gonococcal isolates from Taipei City Hospital, Taiwan from April 2006 to August 2013. We used a disk diffusion assay to determine the susceptibility to five antibiotics and an E-test to determine the minimum inhibitory concentrations for cefixime and ceftriaxone in isolates with resistance. Neisseria gonorrhoeae-multi Antigen Sequence Typing and DNA sequencing of the por and tbpB genes were used to identify sequence types.
Results
Among the 1090 isolates, the resistances to penicillin, ciprofloxacin, cefpodoxime, cefixime, and ceftriaxone were 61.01%, 83.39%, 9.63%, 6.70%, and 2.39%, respectively. The highest minimum inhibitory concentrations of cefixime and ceftriaxone were 0.19 mg/L and 0.50 mg/L, respectively. There were 327 sequence types. The four most common sequence types in homosexuals were ST4378, ST359, ST4654, and ST547; the two most common sequence types in heterosexuals were ST421 and ST419. Each of these sequence types had more than 25 isolates. There were significant differences in the sequence types in patients with different sexual orientations (p &lt; 0.001).
Conclusion
Oral cefixime or ceftriaxone injections were used as first-line drugs for the treatment of gonorrhea from 2006 to 2013 because gonorrhea isolates had low minimum inhibitory concentrations for these two drugs. The abrupt emergence of ST4378 (closely related to the notorious ST1407) since 2009 is a cause for alarm. Changes in sexual behavior, including an increase in sexual activity without the use of condoms, may have contributed to the peak in gonorrhea in 2010. Further molecular epidemiological investigations are required.</t>
  </si>
  <si>
    <t>Comparison of the cobas 4800 CT/NG test with culture for detecting Neisseria gonorrhoeae in genital and nongenital specimens in a low-prevalence population in New Zealand</t>
  </si>
  <si>
    <t>Bromhead C, Miller A, Jones M, Whiley D.</t>
  </si>
  <si>
    <t>J Clin Microbiol. 2013 May;51(5):1505-9. doi: 10.1128/JCM.03223-12. Epub 2013 Mar 6.</t>
  </si>
  <si>
    <t>Bromhead C</t>
  </si>
  <si>
    <t>PMC3647945</t>
  </si>
  <si>
    <t>10.1128/JCM.03223-12</t>
  </si>
  <si>
    <t>Role of Gonococcal Neisserial Surface Protein A (NspA) in Serum Resistance and Comparison of Its Factor H Binding Properties with Those of Its Meningococcal Counterpart</t>
  </si>
  <si>
    <t>Lewis LA, Rice PA, Ram S.</t>
  </si>
  <si>
    <t>Infect Immun. 2019 Jan 24;87(2):e00658-18. doi: 10.1128/IAI.00658-18. Print 2019 Feb.</t>
  </si>
  <si>
    <t>PMC6346132</t>
  </si>
  <si>
    <t>10.1128/IAI.00658-18</t>
  </si>
  <si>
    <t>2019 Jan 24</t>
  </si>
  <si>
    <t>Gonorrhoea diagnostics: An update</t>
  </si>
  <si>
    <t>Verma R, Sood S.</t>
  </si>
  <si>
    <t>Indian J Med Microbiol. 2016 Apr-Jun;34(2):139-45. doi: 10.4103/0255-0857.180278.</t>
  </si>
  <si>
    <t>10.4103/0255-0857.180278</t>
  </si>
  <si>
    <t>2016 Apr-Jun</t>
  </si>
  <si>
    <t>Complete ciprofloxacin resistance in gonococcal isolates in an urban Ugandan clinic: findings from a cross-sectional study</t>
  </si>
  <si>
    <t>Mabonga E, Parkes-Ratanshi R, Riedel S, Nabweyambo S, Mbabazi O, Taylor C, Gaydos C, Manabe YC.</t>
  </si>
  <si>
    <t>Int J STD AIDS. 2019 Mar;30(3):256-263. doi: 10.1177/0956462418799017. Epub 2018 Nov 4.</t>
  </si>
  <si>
    <t>Mabonga E</t>
  </si>
  <si>
    <t>PMC6693629</t>
  </si>
  <si>
    <t>NIHMS1019011</t>
  </si>
  <si>
    <t>10.1177/0956462418799017</t>
  </si>
  <si>
    <t>Antimicrobial resistance (AMR) to gonorrhoea is a threat to global health security. There have been concerns expressed that countries with high rates of disease have poor surveillance. The objectives of the study were to determine the AMR patterns of Neisseria gonorrhoeae clinical isolates to antimicrobial agents in patients with HIV or high risk of HIV acquisition, to compare the concordance of disk diffusion and agar dilution as methods for determining AMR to N. gonorrhoeae, and to describe methodological challenges to carrying out AMR testing. The study was conducted at an HIV outpatient service for at-risk populations and an outreach clinic for commercial sex workers in Kampala. Patients were offered a sexually transmitted infection screen using a polymerase chain reaction (PCR)-based assay. Samples positive for gonorrhoea were cultured. Antimicrobial susceptibility testing was performed using disk diffusion and isolates were sent to a reference laboratory for agar dilution direct susceptibility testing. Five hundred and seventy-five patients were screened. There were 33 (5.7%) patients with gonorrhoea detected by PCR. Of the 16 viable N. gonorrhoeae isolates, 100% were resistant to ciprofloxacin and tetracycline by disk diffusion and 31% exhibited reduced susceptibility to ceftriaxone and cefixime. By agar dilution, 100% of isolates were resistant to ciprofloxacin and all isolates were susceptible to ceftriaxone and cefixime. There was concordance between disk diffusion and agar dilution for ciprofloxacin and tetracycline resistance and a significant discordance for third-generation cephalosporins. More than half the women with gonorrhoea were asymptomatic and represent a potential reservoir for ongoing transmission. AMR testing of N. gonorrhoeae isolates is needed to ensure optimal treatment and prevention of antibiotic resistance progression.</t>
  </si>
  <si>
    <t>Crystal structure of the Neisseria gonorrhoeae MtrD inner membrane multidrug efflux pump</t>
  </si>
  <si>
    <t>Bolla JR, Su CC, Do SV, Radhakrishnan A, Kumar N, Long F, Chou TH, Delmar JA, Lei HT, Rajashankar KR, Shafer WM, Yu EW.</t>
  </si>
  <si>
    <t>PLoS One. 2014 Jun 5;9(6):e97903. doi: 10.1371/journal.pone.0097903. eCollection 2014.</t>
  </si>
  <si>
    <t>Bolla JR</t>
  </si>
  <si>
    <t>PMC4046932</t>
  </si>
  <si>
    <t>10.1371/journal.pone.0097903</t>
  </si>
  <si>
    <t>Antimicrobial Susceptibility Evaluation and Multiple-Locus Variable Number Tandem Repeat Analysis of Neisseria gonorrhoeae Isolates in China in 2012</t>
  </si>
  <si>
    <t>Yu RX, Yin Y, Dai XQ, Chen SC, Han Y, Zheng BJ, Zhang GY, Chen XS.</t>
  </si>
  <si>
    <t>Sex Transm Dis. 2017 Apr;44(4):197-201. doi: 10.1097/OLQ.0000000000000580.</t>
  </si>
  <si>
    <t>10.1097/OLQ.0000000000000580</t>
  </si>
  <si>
    <t>Objective: This study aimed to gain information on the antimicrobial susceptibility and molecular epidemiological typing of Neisseria gonorrhoeae (NG) isolates in China in 2012.
Methods: A total of 244 NG isolates were consecutively recovered from patients with uncomplicated gonorrhea attending sexually transmitted disease clinics in 3 Chinese cities-Guangzhou, Nanjing, and Tianjin-in 2012. Neisseria gonorrhoeae susceptibilities to penicillin and tetracycline were examined by detecting penicillinase-producing NG (PPNG) and high-level tetracycline-resistant NG, and NG susceptibilities to ciprofloxacin, spectinomycin, ceftriaxone, and cefixime were determined using an agar dilution method. Neisseria gonorrhoeae isolates were typed by multiple-locus variable number tandem repeat analysis. We conducted a χ analysis to compare clusters with Bonferroni correction and Kruskal-Wallis test.
Results: Neisseria gonorrhoeae isolates gathered from the 3 cities differed significantly in the prevalence of tetracycline-resistant NG (P &lt; 0.001) and NG treated with ceftriaxone with a minimum inhibitory concentration of 0.125 mg/L or higher (P &lt; 0.001). The analysis of the combination of the 7 variable number of tandem repeats loci for all of the 244 isolates yielded 110 multiple-locus variable number tandem repeat analysis types falling into 5 clusters. Cluster III was associated with PPNG, whereas cluster II was associated with non-PPNG (P &lt; 0.05) and NG treated with ceftriaxone with a minimum inhibitory concentration of 0.125 mg/L or higher (P &lt; 0.05).
Conclusions: Antimicrobials that can be used with confidence to treat NG infection currently in China include ceftriaxone and spectinomycin, but not penicillin, tetracycline, ciprofloxacin, and cefixime. Moreover, some of the resulting clusters were associated with PPNG and NG with decreased ceftriaxone susceptibility.</t>
  </si>
  <si>
    <t>Epitope determination of immunogenic proteins of Neisseria gonorrhoeae</t>
  </si>
  <si>
    <t>Connor DO, Danckert L, Hoppe S, Bier FF, von Nickisch-Rosenegk M.</t>
  </si>
  <si>
    <t>PLoS One. 2017 Jul 19;12(7):e0180962. doi: 10.1371/journal.pone.0180962. eCollection 2017.</t>
  </si>
  <si>
    <t>PMC5516995</t>
  </si>
  <si>
    <t>10.1371/journal.pone.0180962</t>
  </si>
  <si>
    <t>2017 Jul 19</t>
  </si>
  <si>
    <t>Structures of a Na+-coupled, substrate-bound MATE multidrug transporter</t>
  </si>
  <si>
    <t>Lu M, Symersky J, Radchenko M, Koide A, Guo Y, Nie R, Koide S.</t>
  </si>
  <si>
    <t>Proc Natl Acad Sci U S A. 2013 Feb 5;110(6):2099-104. doi: 10.1073/pnas.1219901110. Epub 2013 Jan 22.</t>
  </si>
  <si>
    <t>Lu M</t>
  </si>
  <si>
    <t>Proc Natl Acad Sci U S A</t>
  </si>
  <si>
    <t>PMC3568332</t>
  </si>
  <si>
    <t>10.1073/pnas.1219901110</t>
  </si>
  <si>
    <t>2013 Feb 5</t>
  </si>
  <si>
    <t>Tissue Models for Neisseria gonorrhoeae Research-From 2D to 3D</t>
  </si>
  <si>
    <t>Heydarian M, Rühl E, Rawal R, Kozjak-Pavlovic V.</t>
  </si>
  <si>
    <t>Front Cell Infect Microbiol. 2022 Feb 11;12:840122. doi: 10.3389/fcimb.2022.840122. eCollection 2022.</t>
  </si>
  <si>
    <t>Heydarian M</t>
  </si>
  <si>
    <t>PMC8873371</t>
  </si>
  <si>
    <t>10.3389/fcimb.2022.840122</t>
  </si>
  <si>
    <t>2022 Feb 11</t>
  </si>
  <si>
    <t>Structural and Functional Annotation and Molecular Docking Analysis of a Hypothetical Protein from Neisseria gonorrhoeae: An In-Silico Approach</t>
  </si>
  <si>
    <t>Mazumder L, Hasan MR, Fatema K, Islam MZ, Tamanna SK.</t>
  </si>
  <si>
    <t>Biomed Res Int. 2022 Sep 5;2022:4302625. doi: 10.1155/2022/4302625. eCollection 2022.</t>
  </si>
  <si>
    <t>Mazumder L</t>
  </si>
  <si>
    <t>PMC9467719</t>
  </si>
  <si>
    <t>10.1155/2022/4302625</t>
  </si>
  <si>
    <t>2022 Sep 5</t>
  </si>
  <si>
    <t>Value of repeat testing using Cepheid GeneXpert CT/NG for indeterminate PCR results when diagnosing Chlamydia trachomatis and Neisseria gonorrhoeae</t>
  </si>
  <si>
    <t>Parcell BJ, Ratnayake L, Kaminski G, Olver WJ, Yirrell DL.</t>
  </si>
  <si>
    <t>Int J STD AIDS. 2015 Jan;26(1):65-7. doi: 10.1177/0956462414531938. Epub 2014 May 8.</t>
  </si>
  <si>
    <t>Parcell BJ</t>
  </si>
  <si>
    <t>10.1177/0956462414531938</t>
  </si>
  <si>
    <t>Interaction between Neisseria gonorrhoeae bacterial peroxidase and its electron donor, the lipid-modified azurin</t>
  </si>
  <si>
    <t>Nóbrega CS, Pauleta SR.</t>
  </si>
  <si>
    <t>FEBS Lett. 2018 May;592(9):1473-1483. doi: 10.1002/1873-3468.13053. Epub 2018 Apr 27.</t>
  </si>
  <si>
    <t>10.1002/1873-3468.13053</t>
  </si>
  <si>
    <t>Neisseria genomics: current status and future perspectives</t>
  </si>
  <si>
    <t>Harrison OB, Schoen C, Retchless AC, Wang X, Jolley KA, Bray JE, Maiden MCJ.</t>
  </si>
  <si>
    <t>Pathog Dis. 2017 Aug 31;75(6):ftx060. doi: 10.1093/femspd/ftx060.</t>
  </si>
  <si>
    <t>PMC5827584</t>
  </si>
  <si>
    <t>10.1093/femspd/ftx060</t>
  </si>
  <si>
    <t>Susceptibility of Neisseria gonorrhoeae to azithromycin and ceftriaxone in China: A retrospective study of national surveillance data from 2013 to 2016</t>
  </si>
  <si>
    <t>Yin YP, Han Y, Dai XQ, Zheng HP, Chen SC, Zhu BY, Yong G, Zhong N, Hu LH, Cao WL, Zheng ZJ, Wang F, Zhi Q, Zhu XY, Chen XS.</t>
  </si>
  <si>
    <t>PLoS Med. 2018 Feb 6;15(2):e1002499. doi: 10.1371/journal.pmed.1002499. eCollection 2018 Feb.</t>
  </si>
  <si>
    <t>Yin YP</t>
  </si>
  <si>
    <t>PMC5800545</t>
  </si>
  <si>
    <t>10.1371/journal.pmed.1002499</t>
  </si>
  <si>
    <t>2018 Feb 6</t>
  </si>
  <si>
    <t>Background: Gonorrhea remains one of the most common sexually transmitted diseases worldwide. Successful treatment has been hampered by emerging resistance to each of the antibiotics recommended as first-line therapies. We retrospectively analyzed the susceptibility of gonorrhea to azithromycin and ceftriaxone using data from the China Gonococcal Resistance Surveillance Programme (China-GRSP) in order to provide evidence for updating the treatment recommendations in China.
Methods and findings: In this study, we included 3,849 isolates collected from patients with a confirmed positive Neisseria gonorrhoeae (N. gonorrhoeae) culture at clinic visits during the period of 1 January 2013 through 31 December 2016 in 7 provinces. Antimicrobial susceptibility testing of gonorrhea isolates using agar dilution was conducted to determine minimum inhibitory concentration (MIC). Resistance to azithromycin (RTA) was defined as MIC ≥ 1.0 mg/l, and decreased susceptibility to ceftriaxone (DSC) was defined as MIC ≥ 0.125 mg/l. The prevalence of isolates with RTA was 18.6% (710/3,827; 95% CI 17.4%-19.8%). The percentage of patients with DSC fluctuated between 9.7% and 12.2% over this period. The overall prevalence of isolates with both RTA and DSC was 2.3% (87/3,827; 95% CI 1.9%-2.8%) and it increased from 1.9% in 2013 to 3.3% in 2016 (chi-squared test for trend, P = 0.03). Study limitations include the retrospective study design and potential biases in the sample, which may overrepresent men with symptomatic infection, coastal residents, and people reporting as heterosexual.
Conclusions: To our knowledge, this is the first national study on susceptibility of N. gonorrhoeae to azithromycin and ceftriaxone in China. Our findings indicate high rates of RTA and DSC from 2013 to 2016. Although dual therapy with azithromycin and ceftriaxone has been recommended by WHO and many countries to treat gonorrhea, reevaluation of this therapy is needed prior to its introduction in China.</t>
  </si>
  <si>
    <t>Nucleic acid amplification tests (NAATs) for gonorrhoea diagnosis in women: experience of a tertiary care hospital in north India</t>
  </si>
  <si>
    <t>Sood S, Verma R, Mir SS, Agarwal M, Singh N, Kar HK, Sharma VK.</t>
  </si>
  <si>
    <t>Indian J Med Res. 2014 Nov;140(5):649-52.</t>
  </si>
  <si>
    <t>PMC4311319</t>
  </si>
  <si>
    <t>Molecular screening for Neisseria gonorrhoeae antimicrobial resistance markers in Nigerian men who have sex with men and transgender women</t>
  </si>
  <si>
    <t>Hardick J, Crowell TA, Lombardi K, Akintunde A, Odeyemi S, Ivo A, Eluwa G, Njab J, Baral SD, Nowak RG, Quinn TC, Barbian K, Anzick S, Adebajo S, Charurat ME, Ake J, Gaydos CA.</t>
  </si>
  <si>
    <t>Int J STD AIDS. 2018 Nov;29(13):1273-1281. doi: 10.1177/0956462418780050. Epub 2018 Jul 4.</t>
  </si>
  <si>
    <t>Hardick J</t>
  </si>
  <si>
    <t>PMC6391878</t>
  </si>
  <si>
    <t>NIHMS984479</t>
  </si>
  <si>
    <t>10.1177/0956462418780050</t>
  </si>
  <si>
    <t>Antimicrobial-resistant Neisseria gonorrhoeae (NG) is a global public health issue that threatens effectiveness of current treatments of NG. Increased use of nucleic acid amplification tests (NAATs) in lieu of cultures makes obtaining clinical isolates for susceptibility testing difficult and samples collected in commercial transport buffer for NAATs do not preserve viable organism, while molecular methods of assessing antibiotic susceptibility do not require viable organism. We evaluated 243 NG-positive samples in Aptima transport media including urine, oral, and rectal swabs from Nigerian men who have sex with men for markers to penicillinase-producing NG, ciprofloxacin ( GyrA and ParC mutations), and extended spectrum cephalosporins (ESCs, PenA mosaic [allele X], PonA, mtrR, PorB mutations) by real-time PCR. NG DNA was recovered in 75% (183/243) of samples. Of these, 93% (171/183) were positive for at least one resistance marker. We observed a prevalence of dual resistance markers to penicillin and ciprofloxacin at 46.2% (79/171). Six percent of samples (10/171) tested positive for the PenA mosaic (allele X) ESC marker. These data indicate that antibiotic-resistant NG is common in Nigeria. Laboratory and clinical capacity building in Nigeria should include development of methods to culture NG and determine antimicrobial susceptibility.
Keywords: Africa; antibiotic; gonorrhea.</t>
  </si>
  <si>
    <t>Neisseria gonorrhoeae Population Genomics: Use of the Gonococcal Core Genome to Improve Surveillance of Antimicrobial Resistance</t>
  </si>
  <si>
    <t>Harrison OB, Cehovin A, Skett J, Jolley KA, Massari P, Genco CA, Tang CM, Maiden MCJ.</t>
  </si>
  <si>
    <t>J Infect Dis. 2020 Nov 9;222(11):1816-1825. doi: 10.1093/infdis/jiaa002.</t>
  </si>
  <si>
    <t>PMC7653085</t>
  </si>
  <si>
    <t>10.1093/infdis/jiaa002</t>
  </si>
  <si>
    <t>Licensing Nucleic Acid Amplification Tests for Extragenital Gonorrhea and Chlamydia: Innovative Science and a Call to Arms</t>
  </si>
  <si>
    <t>Berry SA, Ghanem KG.</t>
  </si>
  <si>
    <t>Clin Infect Dis. 2020 Dec 3;71(9):2323-2325. doi: 10.1093/cid/ciz1110.</t>
  </si>
  <si>
    <t>Berry SA</t>
  </si>
  <si>
    <t>10.1093/cid/ciz1110</t>
  </si>
  <si>
    <t>2020 Dec 3</t>
  </si>
  <si>
    <t>The prevalence and epidemiology of plasmid-mediated penicillin and tetracycline resistance among Neisseria gonorrhoeae isolates in Guangzhou, China, 2002-2012</t>
  </si>
  <si>
    <t>Zheng H, Wu X, Huang J, Qin X, Xue Y, Zeng W, Lan Y, Ou J, Tang S, Fang M.</t>
  </si>
  <si>
    <t>BMC Infect Dis. 2015 Oct 9;15:412. doi: 10.1186/s12879-015-1148-9.</t>
  </si>
  <si>
    <t>Zheng H</t>
  </si>
  <si>
    <t>PMC4600260</t>
  </si>
  <si>
    <t>10.1186/s12879-015-1148-9</t>
  </si>
  <si>
    <t>2015 Oct 9</t>
  </si>
  <si>
    <t>Background: Gonococcal antimicrobial resistance is a global problem. Different resistance plasmids have emerged and spread among the isolates of Neisseria gonorrhoeae worldwide and in China. We conducted this study to monitor the plasmid-mediated penicillin and tetracycline resistance among N. gonorrhoeae isolates in Guangzhou from 2002 to 2012.
Methods: Consecutive isolates of N. gonorrhoeae were collected from outpatients with gonorrhea attending the STD clinic in Guangdong Provincial Centre for Skin Diseases and STIs Control and Prevention. Penicillinase-producing N. gonorrhoeae (PPNG) isolates were analyzed by the paper acidometric method. Plasmid-mediated resistance to tetracycline in N. gonorrhoeae (TRNG) isolates was screened by the agar plate dilution method. Plasmid types were determined for TRNG and PPNG isolates using polymerase chain reaction (PCR). Minimum inhibitory concentrations (MICs) to penicillin and tetracycline were detected by the agar plate dilution.
Results: Of 1378 consecutive N. gonorrhoeae isolates, 429 PPNG and 639 TRNG isolates were identified. The prevalence of PPNG, TRNG, and PPNG/TRNG increased from 18.3 to 47.1 % (χ (2) = 31.57, p &lt; 0.001), from 29.4 to 52.1 % (χ (2) = 16.28, p &lt; 0.001) and from 10.0 to 26.2 % (χ (2) = 10.46, p &lt; 0.001) between 2002 and 2012, respectively. Genotyping of plasmids among PPNGs showed that the majority (93.7 %) of the isolates were the Asian type plasmids, while the African type plasmid emerged in 2008 and rapidly increased to 14.0 % in 2012 (χ (2) = 25.03, p &lt; 0.001). For TRNGs, all 639 isolates carried the Dutch type plasmid. MICs of penicillin G and tetracycline persisted at high levels and the MIC90s were 32-fold higher than the resistant cutoff point over 11 years. The prevalence rates of penicillin- and tetracycline-resistant N. gonorrhoeae varied from 90.9 to 91.1 % and from 88.3 to 89.3 % during 2002 to 2012, respectively.
Conclusions: Resistance to penicillin and tetracycline among N. gonorrhoeae isolates remained at high levels in Guangzhou. The Asian type PPNG continued to spread and Dutch type TRNG was still the dominant strain. The African type PPNG has emerged and is spreading rapidly.</t>
  </si>
  <si>
    <t>A capillary-based multiplexed isothermal nucleic acid-based test for sexually transmitted diseases in patients</t>
  </si>
  <si>
    <t>Xu G, Zhao H, Cooper JM, Reboud J.</t>
  </si>
  <si>
    <t>Chem Commun (Camb). 2016 Oct 6;52(82):12187-12190. doi: 10.1039/c6cc05679b.</t>
  </si>
  <si>
    <t>Xu G</t>
  </si>
  <si>
    <t>Chem Commun (Camb)</t>
  </si>
  <si>
    <t>PMC5058349</t>
  </si>
  <si>
    <t>10.1039/c6cc05679b</t>
  </si>
  <si>
    <t>2016 Oct 6</t>
  </si>
  <si>
    <t>Molecular epidemiology of Neisseria gonorrhoeae strains circulating in Indonesia using multi-locus variable number tandem repeat analysis (MLVA) and Neisseria gonorrhoeae multi-antigen sequence typing (NG-MAST) techniques</t>
  </si>
  <si>
    <t>Hananta IPY, van Dam AP, Schim van der Loeff MF, Dierdorp M, Wind CM, Soebono H, de Vries HJC, Bruisten SM.</t>
  </si>
  <si>
    <t>BMC Infect Dis. 2018 Jan 5;18(1):7. doi: 10.1186/s12879-017-2940-5.</t>
  </si>
  <si>
    <t>Hananta IPY</t>
  </si>
  <si>
    <t>PMC5755298</t>
  </si>
  <si>
    <t>10.1186/s12879-017-2940-5</t>
  </si>
  <si>
    <t>2018 Jan 5</t>
  </si>
  <si>
    <t>Efflux Pump Antibiotic Binding Site Mutations Are Associated with Azithromycin Nonsusceptibility in Clinical Neisseria gonorrhoeae Isolates</t>
  </si>
  <si>
    <t>Ma KC, Mortimer TD, Grad YH.</t>
  </si>
  <si>
    <t>mBio. 2020 Aug 25;11(4):e01509-20. doi: 10.1128/mBio.01509-20.</t>
  </si>
  <si>
    <t>PMC7448274</t>
  </si>
  <si>
    <t>10.1128/mBio.01509-20</t>
  </si>
  <si>
    <t>2020 Aug 25</t>
  </si>
  <si>
    <t>Genotypic determinants of fluoroquinolone and macrolide resistance in Neisseria gonorrhoeae</t>
  </si>
  <si>
    <t>Hall CL, Harrison MA, Pond MJ, Chow C, Harding-Esch EM, Sadiq ST.</t>
  </si>
  <si>
    <t>Sex Health. 2019 Sep;16(5):479-487. doi: 10.1071/SH18225.</t>
  </si>
  <si>
    <t>Hall CL</t>
  </si>
  <si>
    <t>10.1071/SH18225</t>
  </si>
  <si>
    <t>Performance characteristics of newer MIC gradient strip tests compared with the Etest for antimicrobial susceptibility testing of Neisseria gonorrhoeae</t>
  </si>
  <si>
    <t>Jönsson A, Jacobsson S, Foerster S, Cole MJ, Unemo M.</t>
  </si>
  <si>
    <t>APMIS. 2018 Oct;126(10):822-827. doi: 10.1111/apm.12887. Epub 2018 Sep 6.</t>
  </si>
  <si>
    <t>Jönsson A</t>
  </si>
  <si>
    <t>10.1111/apm.12887</t>
  </si>
  <si>
    <t>2018 Oct</t>
  </si>
  <si>
    <t>The ticking time bomb: escalating antibiotic resistance in Neisseria gonorrhoeae is a public health disaster in waiting</t>
  </si>
  <si>
    <t>Whiley DM, Goire N, Lahra MM, Donovan B, Limnios AE, Nissen MD, Sloots TP.</t>
  </si>
  <si>
    <t>J Antimicrob Chemother. 2012 Sep;67(9):2059-61. doi: 10.1093/jac/dks188. Epub 2012 May 17.</t>
  </si>
  <si>
    <t>10.1093/jac/dks188</t>
  </si>
  <si>
    <t>Genetic Resistance Determinants for Cefixime and Molecular Analysis of Gonococci Isolated in Italy</t>
  </si>
  <si>
    <t>Carannante A, Vacca P, Ghisetti V, Latino MA, Cusini M, Matteelli A, Vocale C, Prignano G, Leli C, Ober P, Antonetti R, Poletti F, Stefanelli P.</t>
  </si>
  <si>
    <t>Microb Drug Resist. 2017 Mar;23(2):247-252. doi: 10.1089/mdr.2016.0086. Epub 2016 Jun 27.</t>
  </si>
  <si>
    <t>10.1089/mdr.2016.0086</t>
  </si>
  <si>
    <t>Genetic Resistance Determinants for Cefixime and Molecular Analysis of Gonococci Isolated in Italy
Anna Carannante 1, Paola Vacca 1, Valeria Ghisetti 2, Maria Agnese Latino 3, Marco Cusini 4, Alberto Matteelli 5, Caterina Vocale 6, Grazia Prignano 7, Christian Leli 8, Patrizia Ober 9, Raffaele Antonetti 10, Federica Poletti 11, Paola Stefanelli 1
Affiliations Expand
PMID: 27347854 DOI: 10.1089/mdr.2016.0086
Abstract
A strictly defined subset of gonococci (n = 65) isolated in Italy from 2011 to 2014 was characterized by antimicrobial susceptibility for cefixime (CFM) and ceftriaxone (CRO) and by sequencing of resistance determinant genes (penA, mtrR, porB1b, ponA) for extended-spectrum cephalosporins and Neisseria gonorrhoeae multiantigen sequence typing (NG-MAST). The penA mosaic alleles XXXIV and XXXV were found in all resistant (R) and decreased susceptibility (DS) gonococci to CFM, except for one. They were associated with an adenine deletion in the mtrR promoter plus amino acid substitutions, H105Y or G45D, in the coding region and ponA L421P. The penA mosaic allele XXXIV, and one variant, was found exclusively among genogroup (G) 1407 and its closely related sequence types (STs), as in CFM-DS as well as in CFM-R isolates. Single or combined mutation patterns in penA, mtrR, porB1b, and ponA genes were associated with different CFM susceptibility patterns and NG-MAST STs. Genotyping and antimicrobial resistance (AMR) determinant analyses can be valuable to enhance the gonococcal AMR surveillance.</t>
  </si>
  <si>
    <t>Analysis of Neisseria gonorrhoeae azithromycin susceptibility in the United States by the Gonococcal Isolate Surveillance Project, 2005 to 2013</t>
  </si>
  <si>
    <t>Kirkcaldy RD, Soge O, Papp JR, Hook EW 3rd, del Rio C, Kubin G, Weinstock HS.</t>
  </si>
  <si>
    <t>Antimicrob Agents Chemother. 2015 Feb;59(2):998-1003. doi: 10.1128/AAC.04337-14. Epub 2014 Dec 1.</t>
  </si>
  <si>
    <t>PMC4335827</t>
  </si>
  <si>
    <t>10.1128/AAC.04337-14</t>
  </si>
  <si>
    <t>Azithromycin, administered with ceftriaxone, is recommended by the CDC for the treatment of gonorrhea. Many experts have expressed concern about the ease with which Neisseria gonorrhoeae can acquire macrolide resistance. We sought to describe gonococcal azithromycin susceptibility in the United States and to determine whether azithromycin susceptibility has changed over time. We analyzed data from 2005 to 2013 from the Gonococcal Isolate Surveillance Project, a CDC-supported sentinel surveillance network that monitors gonococcal antimicrobial susceptibility. A total of 44,144 N. gonorrhoeae isolates were tested for azithromycin susceptibility by agar dilution methods. The overall azithromycin MIC50 was 0.25 μg/ml, and the MIC90 was 0.5 μg/ml. There were no overall temporal trends in geometric means. Isolates from men who had sex with men had significantly higher geometric mean MICs than isolates from men who had sex exclusively with women. The overall prevalence of reduced azithromycin susceptibility (MIC, ≥2 μg/ml) was 0.4% and varied by year from 0.3% (2006 and 2009) to 0.6% (2013). We did not find a clear temporal trend in gonococcal azithromycin MICs in the United States, and the prevalence of reduced azithromycin susceptibility remains low. These findings support the continued use of azithromycin in a combination therapy regimen for gonorrhea.</t>
  </si>
  <si>
    <t>Generalized Testing for Gonococcal Antibiotic Susceptibility or Sentinel Surveillance</t>
  </si>
  <si>
    <t>Hook EW 3rd.</t>
  </si>
  <si>
    <t>Sex Transm Dis. 2015 Aug;42(8):417-8. doi: 10.1097/OLQ.0000000000000321.</t>
  </si>
  <si>
    <t>Hook EW 3rd</t>
  </si>
  <si>
    <t>10.1097/OLQ.0000000000000321</t>
  </si>
  <si>
    <t>Editorial commentary: persistent gonococcal DNA: artifact or real? Further insights into the biology of a remarkable pathogen</t>
  </si>
  <si>
    <t>Zenilman JM.</t>
  </si>
  <si>
    <t>Clin Infect Dis. 2015 Feb 15;60(4):564-5. doi: 10.1093/cid/ciu876. Epub 2014 Nov 3.</t>
  </si>
  <si>
    <t>Zenilman JM</t>
  </si>
  <si>
    <t>10.1093/cid/ciu876</t>
  </si>
  <si>
    <t>2015 Feb 15</t>
  </si>
  <si>
    <t>Diagnosis of common bacterial causes of urethritis in men by Gram stain, culture and multiplex PCR</t>
  </si>
  <si>
    <t>Jahan F, Shamsuzzaman SM, Akter S.</t>
  </si>
  <si>
    <t>Malays J Pathol. 2014 Dec;36(3):175-80.</t>
  </si>
  <si>
    <t>Jahan F</t>
  </si>
  <si>
    <t>Malays J Pathol</t>
  </si>
  <si>
    <t>Australian Gonococcal Surveillance Programme annual report, 2015</t>
  </si>
  <si>
    <t>Commun Dis Intell Q Rep. 2017 Mar 31;41(1):E.</t>
  </si>
  <si>
    <t>2017 Mar 31</t>
  </si>
  <si>
    <t>The Australian Gonococcal Surveillance Programme (AGSP) has continuously monitored antimicrobial resistance in clinical isolates of Neisseria gonorrhoeae from all Australian states and territories since 1981. In 2015, there were 5,411 clinical isolates of gonococci from public and private sector sources tested for in vitro antimicrobial susceptibility by standardised methods. Current treatment recommendations for the majority of Australian states and territories is a dual therapeutic strategy of ceftriaxone and azithromycin. Decreased susceptibility to ceftriaxone (minimum inhibitory concentration or MIC value 0.06-0.125 mg/L) was found nationally in 1.8% of isolates, which was lower than that reported in the AGSP annual report 2014 (5.4%). The highest proportions were reported from South Australia and New South Wales (3.6% and 2.7% respectively). High level resistance to azithromycin (MIC value ≥ 256 mg/L) was again reported in 2015, with 1 strain in each of New South Wales and urban Western Australia. There was no reported Azithromycin resistance in the Australian Capital Territory, the Northern Territory, or remote Western Australia. The proportion of strains resistant to penicillin in urban and rural Australia ranged from 8.7% in Tasmania to 33% in the Australian Capital Territory. In rural and remote Northern Territory, penicillin resistance rates remain low (2.2%). In remote Western Australia relatively low numbers of strains are available for testing, however there is now widespread molecular testing for penicillin resistance in Western Australia to monitor resistance and inform guidelines and these data are included in the AGSP annual report. Quinolone resistance ranged from 11% in the urban and rural areas of the Northern Territory, to 41% in South Australia. Quinolone resistance rates remain comparatively low in remote areas of the Northern Territory (3.3%) and remote areas of Western Australia (3.4%). There was no reported quinolone resistance in Tasmania, but the number of isolates tested was relatively low. Azithromycin resistance ranged from 1.8% in Victoria to 5.8% in Queensland.</t>
  </si>
  <si>
    <t>FtsK translocation permits discrimination between an endogenous and an imported Xer/dif recombination complex</t>
  </si>
  <si>
    <t>Fournes F, Crozat E, Pages C, Tardin C, Salomé L, Cornet F, Rousseau P.</t>
  </si>
  <si>
    <t>Proc Natl Acad Sci U S A. 2016 Jul 12;113(28):7882-7. doi: 10.1073/pnas.1523178113. Epub 2016 Jun 17.</t>
  </si>
  <si>
    <t>Fournes F</t>
  </si>
  <si>
    <t>PMC4948362</t>
  </si>
  <si>
    <t>10.1073/pnas.1523178113</t>
  </si>
  <si>
    <t>2016 Jul 12</t>
  </si>
  <si>
    <t>A comparison of cotton-tipped and nylon flocked swabs for culture of Neisseria gonorrhoeae from oropharyngeal samples</t>
  </si>
  <si>
    <t>Phillips TR, Tabesh M, Fairley CK, Maddaford K, Pasricha S, Wigan R, De Petra V, Williamson DA, Chow EPF.</t>
  </si>
  <si>
    <t>Diagn Microbiol Infect Dis. 2021 Nov;101(3):115455. doi: 10.1016/j.diagmicrobio.2021.115455. Epub 2021 Jun 18.</t>
  </si>
  <si>
    <t>Phillips TR</t>
  </si>
  <si>
    <t>10.1016/j.diagmicrobio.2021.115455</t>
  </si>
  <si>
    <t>2021 Nov</t>
  </si>
  <si>
    <t>Six penA Codons Accurately and Reliably Predict Cefixime-Decreased Susceptibility in Neisseria gonorrhoeae</t>
  </si>
  <si>
    <t>Deng X, Klausner JD.</t>
  </si>
  <si>
    <t>J Infect Dis. 2020 Feb 18;221(5):851-852. doi: 10.1093/infdis/jiz504.</t>
  </si>
  <si>
    <t>PMC8202096</t>
  </si>
  <si>
    <t>10.1093/infdis/jiz504</t>
  </si>
  <si>
    <t>2020 Feb 18</t>
  </si>
  <si>
    <t>Peptidoglycan-binding protein TsaP functions in surface assembly of type IV pili</t>
  </si>
  <si>
    <t>Siewering K, Jain S, Friedrich C, Webber-Birungi MT, Semchonok DA, Binzen I, Wagner A, Huntley S, Kahnt J, Klingl A, Boekema EJ, Søgaard-Andersen L, van der Does C.</t>
  </si>
  <si>
    <t>Proc Natl Acad Sci U S A. 2014 Mar 11;111(10):E953-61. doi: 10.1073/pnas.1322889111. Epub 2014 Feb 20.</t>
  </si>
  <si>
    <t>Siewering K</t>
  </si>
  <si>
    <t>PMC3956165</t>
  </si>
  <si>
    <t>10.1073/pnas.1322889111</t>
  </si>
  <si>
    <t>In Vitro Activity of Lefamulin against Sexually Transmitted Bacterial Pathogens</t>
  </si>
  <si>
    <t>Paukner S, Gruss A, Jensen JS.</t>
  </si>
  <si>
    <t>Antimicrob Agents Chemother. 2018 Apr 26;62(5):e02380-17. doi: 10.1128/AAC.02380-17. Print 2018 May.</t>
  </si>
  <si>
    <t>Paukner S</t>
  </si>
  <si>
    <t>PMC5923106</t>
  </si>
  <si>
    <t>10.1128/AAC.02380-17</t>
  </si>
  <si>
    <t>The pleuromutilin antibiotic lefamulin demonstrated in vitro activity against the most relevant bacterial pathogens causing sexually transmitted infections (STI), including Chlamydia trachomatis (MIC50/90, 0.02/0.04 mg/liter; n = 15), susceptible and multidrug-resistant Mycoplasma genitalium (MIC range, 0.002 to 0.063 mg/liter; n = 6), and susceptible and resistant Neisseria gonorrhoeae (MIC50/90, 0.12/0.5 mg/liter; n = 25). The results suggest that lefamulin could be a promising first-line antibiotic for the treatment of STI, particularly in populations with high rates of resistance to standard-of-care antibiotics.
Keywords: Chlamydia trachomatis; Mycoplasma genitalium; Neisseria gonorrhoeae; lefamulin; pleuromutilin; sexually transmitted diseases; sexually transmitted infection.</t>
  </si>
  <si>
    <t>lefamulin in vitro</t>
  </si>
  <si>
    <t>Treatment failure with 2 g of azithromycin (extended-release formulation) in gonorrhoea in Japan caused by the international multidrug-resistant ST1407 strain of Neisseria gonorrhoeae</t>
  </si>
  <si>
    <t>Morita-Ishihara T, Unemo M, Furubayashi K, Kawahata T, Shimuta K, Nakayama S, Ohnishi M.</t>
  </si>
  <si>
    <t>J Antimicrob Chemother. 2014 Aug;69(8):2086-90. doi: 10.1093/jac/dku118. Epub 2014 Apr 28.</t>
  </si>
  <si>
    <t>Morita-Ishihara T</t>
  </si>
  <si>
    <t>10.1093/jac/dku118</t>
  </si>
  <si>
    <t>Detection of Chlamydia trachomatis and Neisseria gonorrhoeae based on cross-priming amplification</t>
  </si>
  <si>
    <t>Yu B, An Y, Xu G, Shan H.</t>
  </si>
  <si>
    <t>Lett Appl Microbiol. 2016 May;62(5):399-403. doi: 10.1111/lam.12560.</t>
  </si>
  <si>
    <t>Yu B</t>
  </si>
  <si>
    <t>Lett Appl Microbiol</t>
  </si>
  <si>
    <t>10.1111/lam.12560</t>
  </si>
  <si>
    <t>Neisseria gonorrhoeae physiology and pathogenesis</t>
  </si>
  <si>
    <t>Green LR, Cole J, Parga EFD, Shaw JG.</t>
  </si>
  <si>
    <t>Adv Microb Physiol. 2022;80:35-83. doi: 10.1016/bs.ampbs.2022.01.002. Epub 2022 Feb 18.</t>
  </si>
  <si>
    <t>Green LR</t>
  </si>
  <si>
    <t>Adv Microb Physiol</t>
  </si>
  <si>
    <t>10.1016/bs.ampbs.2022.01.002</t>
  </si>
  <si>
    <t>Kinetics of DNA uptake during transformation provide evidence for a translocation ratchet mechanism</t>
  </si>
  <si>
    <t>Hepp C, Maier B.</t>
  </si>
  <si>
    <t>Proc Natl Acad Sci U S A. 2016 Nov 1;113(44):12467-12472. doi: 10.1073/pnas.1608110113. Epub 2016 Oct 17.</t>
  </si>
  <si>
    <t>Hepp C</t>
  </si>
  <si>
    <t>PMC5098643</t>
  </si>
  <si>
    <t>10.1073/pnas.1608110113</t>
  </si>
  <si>
    <t>2016 Nov 1</t>
  </si>
  <si>
    <t>Antimicrobial activity of plant extracts against sexually transmitted pathogens</t>
  </si>
  <si>
    <t>Jadhav N, Kulkarni S, Mane A, Kulkarni R, Palshetker A, Singh K, Joshi S, Risbud A, Kulkarni S.</t>
  </si>
  <si>
    <t>Nat Prod Res. 2015;29(16):1562-6. doi: 10.1080/14786419.2014.983919. Epub 2014 Nov 27.</t>
  </si>
  <si>
    <t>Jadhav N</t>
  </si>
  <si>
    <t>Nat Prod Res</t>
  </si>
  <si>
    <t>10.1080/14786419.2014.983919</t>
  </si>
  <si>
    <t>Comprehensive management of sexually transmitted infections (STIs) using vaginal or rectal microbicide-based intervention is one of the strategies for prevention of HIV infection. Herbal products have been used for treating STIs traditionally. Herein, we present in vitro activity of 10 plant extracts and their 34 fractions against three sexually transmitted/reproductive tract pathogens - Neisseria gonorrhoeae, Haemophilus ducreyi and Candida albicans. The plant parts were selected; the extracts/fractions were prepared and screened by disc diffusion method. The minimum inhibitory and minimum cidal concentrations were determined. The qualitative phytochemical analysis of selected extracts/fractions showing activity was performed. Of the extracts/fractions tested, three inhibited C. albicans, ten inhibited N. gonorrhoeae and five inhibited H. ducreyi growth. Our study demonstrated that Terminalia paniculata Roth. extracts/fractions inhibited growth of all three organisms. The ethyl acetate fraction of Syzygium cumini Linn. and Bridelia retusa (L.) Spreng. extracts was found to inhibit N. gonorrhoeae at lowest concentrations.
Keywords: Candida albicans; Haemophilus ducreyi; Neisseria gonorrhoeae; anti-STI activity; microbicide; plant extracts/fractions.</t>
  </si>
  <si>
    <t>microbicide-based intervention</t>
  </si>
  <si>
    <t>Detection of Chlamydia trachomatis and Neisseria gonorrhoeae Using Multiplex Strand Invasion Based Amplification (mSIBA)</t>
  </si>
  <si>
    <t>Eboigbodin KE, Hoser M.</t>
  </si>
  <si>
    <t>Methods Mol Biol. 2019;2042:1-9. doi: 10.1007/978-1-4939-9694-0_1.</t>
  </si>
  <si>
    <t>10.1007/978-1-4939-9694-0_1</t>
  </si>
  <si>
    <t>Assessment of Serum Bactericidal and Opsonophagocytic Activity of Antibodies to Gonococcal Vaccine Targets</t>
  </si>
  <si>
    <t>Semchenko EA, Jen FE, Jennings MP, Seib KL.</t>
  </si>
  <si>
    <t>Methods Mol Biol. 2022;2414:363-372. doi: 10.1007/978-1-0716-1900-1_19.</t>
  </si>
  <si>
    <t>10.1007/978-1-0716-1900-1_19</t>
  </si>
  <si>
    <t>There is no vaccine available to prevent Neisseria gonorrhoeae infection, however there is currently a high level of interest in developing gonococcal vaccines due to the increasing number of cases and continuing emergence of antimicrobial resistance worldwide. A key aspect of vaccine development is the investigation of the functional immune response raised to the vaccine targets under investigation. Here, we describe two assays used to assess the functional immune response raised against gonococcal vaccine targets: the serum bactericidal assay (SBA) and the opsonophagocytic assay (OPA).
Keywords: Antibody; Antigen; Complement; Immune response; N. gonorrhoeae; Neutrophil; Opsonophagocytic assay (OPA); Polymorphonuclear leukocyte (PMN); Serum bactericidal assay (SBA ); Vaccine.</t>
  </si>
  <si>
    <t>developing gonococcal vaccines</t>
  </si>
  <si>
    <t>An evaluation of Neisseria gonorrhoeae antimicrobial susceptibility testing in the UK</t>
  </si>
  <si>
    <t>Jain A, Cole MJ, Planche T, Ison CA.</t>
  </si>
  <si>
    <t>J Clin Pathol. 2014 Nov;67(11):1013-6. doi: 10.1136/jclinpath-2014-202392. Epub 2014 Jul 30.</t>
  </si>
  <si>
    <t>Jain A</t>
  </si>
  <si>
    <t>J Clin Pathol</t>
  </si>
  <si>
    <t>10.1136/jclinpath-2014-202392</t>
  </si>
  <si>
    <t>The only method currently available to perform Neisseria gonorrhoeae antimicrobial susceptibility testing (Ng-AST) requires a viable organism obtained by culture. Reports of in vitro resistance to extended-spectrum cephalosporins, the treatment of choice for gonorrhoea, coupled with increasing gonorrhoea diagnoses is worrying. The aim of this study was to identify various methodologies employed by the UK microbiology laboratories to perform Ng-AST. Of the 118 laboratories that responded, 114 offered Ng-AST; the majority (82.5%, 94/114) of the laboratories used British Society for Antimicrobial Chemotherapy methodology for Ng-AST. The other main findings were infrequent use of quality control procedures and inconsistent susceptibility testing of the antibiotics used routinely for treatment.
Keywords: Antibiotics; Antimicrobial Resistance; Laboratory Tests; Microbiology; Sexually Transmitted Diseases.</t>
  </si>
  <si>
    <t>Habla más de los métodos de diagnóstico que cepas</t>
  </si>
  <si>
    <t>Evaluation of an opa gene-based nucleic acid amplification test for detection of Neisseria gonorrhoeae in urogenital samples in North India</t>
  </si>
  <si>
    <t>Verma R, Sood S, Bala M, Mahajan N, Kapil A, Sharma VK, Pandey RM, Samantaray JC.</t>
  </si>
  <si>
    <t>Epidemiol Infect. 2012 Nov;140(11):2110-6. doi: 10.1017/S0950268811002883. Epub 2012 Jan 16.</t>
  </si>
  <si>
    <t>10.1017/S0950268811002883</t>
  </si>
  <si>
    <t>Exploring the Benefits of Molecular Testing for Gonorrhoea Antibiotic Resistance Surveillance in Remote Settings</t>
  </si>
  <si>
    <t>Hui BB, Ryder N, Su JY, Ward J, Chen MY, Donovan B, Fairley CK, Guy RJ, Lahra MM, Law MG, Whiley DM, Regan DG.</t>
  </si>
  <si>
    <t>PLoS One. 2015 Jul 16;10(7):e0133202. doi: 10.1371/journal.pone.0133202. eCollection 2015.</t>
  </si>
  <si>
    <t>Hui BB</t>
  </si>
  <si>
    <t>PMC4504484</t>
  </si>
  <si>
    <t>10.1371/journal.pone.0133202</t>
  </si>
  <si>
    <t>Background: Surveillance for gonorrhoea antimicrobial resistance (AMR) is compromised by a move away from culture-based testing in favour of more convenient nucleic acid amplification test (NAAT) tests. We assessed the potential benefit of a molecular resistance test in terms of the timeliness of detection of gonorrhoea AMR.
Methods and findings: An individual-based mathematical model was developed to describe the transmission of gonorrhoea in a remote Indigenous population in Australia. We estimated the impact of the molecular test on the time delay between first importation and the first confirmation that the prevalence of gonorrhoea AMR (resistance proportion) has breached the WHO-recommended 5% threshold (when a change in antibiotic should occur). In the remote setting evaluated in this study, the model predicts that when culture is the only available means of testing for AMR, the breach will only be detected when the actual prevalence of AMR in the population has already reached 8 - 18%, with an associated delay of ~43 - 69 months between first importation and detection. With the addition of a molecular resistance test, the number of samples for which AMR can be determined increases facilitating earlier detection at a lower resistance proportion. For the best case scenario, where AMR can be determined for all diagnostic samples, the alert would be triggered at least 8 months earlier than using culture alone and the resistance proportion will have only slightly exceeded the 5% notification threshold.
Conclusions: Molecular tests have the potential to provide more timely warning of the emergence of gonorrhoea AMR. This in turn will facilitate earlier treatment switching and more targeted treatment, which has the potential to reduce the population impact of gonorrhoea AMR.</t>
  </si>
  <si>
    <t xml:space="preserve"> Surveillance for gonorrhoea antimicrobial resistance (AMR)</t>
  </si>
  <si>
    <t>Molecular characteristics and antimicrobial susceptibility of penicillinase-producing Neisseria gonorrhoeae isolates in Fukuoka, Japan, 1996-2018</t>
  </si>
  <si>
    <t>Tanaka M, Furuya R, Kobayashi I, Ohno A, Kanesaka I.</t>
  </si>
  <si>
    <t>J Glob Antimicrob Resist. 2021 Sep;26:45-51. doi: 10.1016/j.jgar.2021.04.014. Epub 2021 May 23.</t>
  </si>
  <si>
    <t>10.1016/j.jgar.2021.04.014</t>
  </si>
  <si>
    <t>Objectives: The objective of this study was to investigate the molecular characteristics and antimicrobial susceptibility of penicillinase-producing Neisseria gonorrhoeae (PPNG) isolates collected in Fukuoka, Japan, from 1996-2018.
Methods: Antimicrobial susceptibility to seven antibiotics was determined by the agar dilution method. Molecular characteristics were determined by Sanger sequencing of the blaTEM allele, plasmid typing and N. gonorrhoeae multiantigen sequence typing (NG-MAST). Furthermore, full sequences of the penA gene, encoding penicillin-binding protein 2 (PBP2), of PPNG isolates with reduced susceptibility to cefixime were analysed.
Results: Among 50 PPNG isolates, 17 and 33 were collected during 1996-2006 and 2007-2018, respectively. In 1996-2006, blaTEM-1 in African plasmid was most frequent (64.7%), followed by blaTEM-1 in Asian plasmid (29.4%) and blaTEM-135 in Toronto/Rio plasmid (5.9%). In 2007-2018, blaTEM-135 in Toronto/Rio plasmid was predominant (54.5%), followed by blaTEM-1 in African plasmid (36.4%) and blaTEM-135 in Asian plasmid (6.1%). Among isolates with the blaTEM-135-carrying Toronto/Rio plasmid in 2007-2018, a novel genogroup G15576 was predominant (66.7%). Isolates with the TEM-135 β-lactamase were more resistant to ciprofloxacin but were more susceptible to ceftriaxone and tetracycline than isolates with TEM-1. Seven PPNG isolates less susceptible to cefixime possessed the plasmidic blaTEM-1 allele and had mosaic or non-mosaic alterations within PBP2.
Conclusion: The proportion of PPNG with the blaTEM135-carrying Toronto/Rio plasmid increased during the last 12 years. The increase in PPNG carrying the blaTEM-135 allele is of particular concern as it is considered a possible direct precursor of an extended-spectrum β-lactamase (ESBL).
Keywords: NG-MAST; PPNG; Penicillinase-producing Neisseria gonorrhoeae; Plasmid; bla(TEM); penA.</t>
  </si>
  <si>
    <t>proportion of PPNG with the blaTEM135-carrying Toronto/Rio plasmid increased during the last 12 years</t>
  </si>
  <si>
    <t>Biology of the Gonococcus: Disease and Pathogenesis</t>
  </si>
  <si>
    <t>Shaughnessy J, Ram S, Rice PA.</t>
  </si>
  <si>
    <t>Methods Mol Biol. 2019;1997:1-27. doi: 10.1007/978-1-4939-9496-0_1.</t>
  </si>
  <si>
    <t>Shaughnessy J</t>
  </si>
  <si>
    <t>10.1007/978-1-4939-9496-0_1</t>
  </si>
  <si>
    <t>Gentamicin in vitro activity and tentative gentamicin interpretation criteria for the CLSI and calibrated dichotomous sensitivity disc diffusion methods for Neisseria gonorrhoeae</t>
  </si>
  <si>
    <t>Bala M, Singh V, Philipova I, Bhargava A, Chandra Joshi N, Unemo M.</t>
  </si>
  <si>
    <t>J Antimicrob Chemother. 2016 Jul;71(7):1856-9. doi: 10.1093/jac/dkw102. Epub 2016 Apr 12.</t>
  </si>
  <si>
    <t>10.1093/jac/dkw102</t>
  </si>
  <si>
    <t>Objectives: XDR Neisseria gonorrhoeae imposes the threat of untreatable gonorrhoea. Gentamicin is considered for future treatment; however, no interpretation criteria for the CLSI and calibrated dichotomous sensitivity (CDS) disc diffusion (DD) techniques are available for N. gonorrhoeae. We investigated the in vitro gentamicin activity by MIC and DD methods, proposed DD breakpoints and determined DD ranges for 10 international quality control (QC) strains.
Methods: Gentamicin susceptibility of 333 N. gonorrhoeae isolates, including 323 clinical isolates and 10 QC strains, was determined. MIC determination (Etest) and DD methods (CLSI and CDS) were performed. The relationship between MIC, inhibition zone diameter and annular radius was determined by linear regression analysis and the correlation coefficient (r) was calculated.
Results: Gentamicin MICs for the QC strains were within published ranges. Of the 323 clinical isolates, according to published breakpoints 75.9%, 23.5% and 0.6% were susceptible, intermediately susceptible and resistant, respectively. Based on error minimization with MICs of ≤4, 8-16 and ≥32 mg/L, breakpoints proposed are susceptible ≥16 mm, intermediately susceptible 13-15 mm and resistant ≤12 mm for the CLSI method and susceptible ≥6 mm, less susceptible 3-5 mm and resistant ≤2 mm for the CDS technique.
Conclusions: Low resistance to gentamicin was identified and gentamicin might be a future treatment option for gonorrhoea. Tentative gentamicin zone breakpoints were defined for two DD methods and QC ranges for 10 international reference strains were established. Our findings suggest that in resource-poor settings where MIC testing is not a feasible option, the DD methods can be used to indicate gentamicin resistance.</t>
  </si>
  <si>
    <t>gentamicin might be a future treatment option for gonorrhoea</t>
  </si>
  <si>
    <t>Molecular Antimicrobial Resistance of Neisseria gonorrhoeae in a Moroccan Area</t>
  </si>
  <si>
    <t>Karim S, Bouchikhi C, Banani A, El Fatemi H, Souho T, Erraghay S, Bennani B.</t>
  </si>
  <si>
    <t>Infect Dis Obstet Gynecol. 2018 Nov 21;2018:7263849. doi: 10.1155/2018/7263849. eCollection 2018.</t>
  </si>
  <si>
    <t>Karim S</t>
  </si>
  <si>
    <t>Infect Dis Obstet Gynecol</t>
  </si>
  <si>
    <t>PMC6280242</t>
  </si>
  <si>
    <t>10.1155/2018/7263849</t>
  </si>
  <si>
    <t>2018 Nov 21</t>
  </si>
  <si>
    <t>Objectives: To identify the prevalence and the types of Neisseria gonorrhoeae (NG) resistance plasmids-mediated penicillin (PPNG) and tetracycline (TRNG), the ciprofloxacin resistance (CRNG), and related risk factors of each types of resistance.
Methods: The beta-lactamase-producing plasmid types (Africa, Asia, and Toronto), tetM tetracycline resistance plasmid types (America and Dutch), and the determination of the Ser-91 mutation of GyrA were detected by specifics PCRs on 149 diagnosed NG positives samples followed by Hinf1 digestion for tetM and gyrA mutation.
Results: 135 (90.1%) samples showed a profile of molecular resistance to at least one antibiotic with predominance of ciprofloxacin resistance. In fact, 36 (24.2%) and 69 (46.3%) cases harbored PPNG and TRNG, respectively, and 116 (77.9%) cases showed the mutation Ser-91 of GyrA (CRNG). From a total of 36 PPNG isolates, the Toronto, Asian, and Toronto/Asian types were detected in 13 (36.1%), 10 (27.8%), and 13 (36.1%) cases, respectively, whereas the African type was not detected. In addition, the American type of TRNG was detected in 92.8% (64/69) of cases, while the Dutch type was detected in 7.2% (5/69) of cases. The association of demographics and clinical variables with NG resistance to ciprofloxacin, penicillin, and tetracycline was studied and the risk factors have been determined.
Conclusion: Resistance to penicillin, tetracycline, and ciprofloxacin among NG samples positives remained at high levels in Morocco as determined by molecular profile. So, the use of molecular tools for NG antimicrobial resistance detection can help in the management and spread limitation of this infection.</t>
  </si>
  <si>
    <t>Resistance to penicillin, tetracycline, and ciprofloxacin among NG samples positives remained at high levels in Morocco</t>
  </si>
  <si>
    <t>Oxygen governs gonococcal microcolony stability by enhancing the interaction force between type IV pili</t>
  </si>
  <si>
    <t>Dewenter L, Volkmann TE, Maier B.</t>
  </si>
  <si>
    <t>Integr Biol (Camb). 2015 Oct;7(10):1161-70. doi: 10.1039/c5ib00018a. Epub 2015 Apr 20.</t>
  </si>
  <si>
    <t>Dewenter L</t>
  </si>
  <si>
    <t>Integr Biol (Camb)</t>
  </si>
  <si>
    <t>10.1039/c5ib00018a</t>
  </si>
  <si>
    <t>2015 Oct</t>
  </si>
  <si>
    <t>Non-cytotoxic nanomaterials enhance antimicrobial activities of cefmetazole against multidrug-resistant Neisseria gonorrhoeae</t>
  </si>
  <si>
    <t>Li LH, Yen MY, Ho CC, Wu P, Wang CC, Maurya PK, Chen PS, Chen W, Hsieh WY, Chen HW.</t>
  </si>
  <si>
    <t>PLoS One. 2013 May 21;8(5):e64794. doi: 10.1371/journal.pone.0064794. Print 2013.</t>
  </si>
  <si>
    <t>Li LH</t>
  </si>
  <si>
    <t>PMC3660602</t>
  </si>
  <si>
    <t>10.1371/journal.pone.0064794</t>
  </si>
  <si>
    <t>2013 May 21</t>
  </si>
  <si>
    <t>The emergence and spread of antibiotic-resistant Neisseria gonorrhoeae has led to difficulties in treating patients, and novel strategies to prevent and treat this infection are urgently needed. Here, we examined 21 different nanomaterials for their potential activity against N. gonorrhoeae (ATCC 49226). Silver nanoparticles (Ag NPs, 120 nm) showed the greatest potency for reducing N. gonorrhoeae colony formation (MIC: 12.5 µg/ml) and possessed the dominant influence on the antibacterial activity with their properties of the nanoparticles within a concentration range that did not induce cytotoxicity in human fibroblasts or epithelial cells. Electron microscopy revealed that the Ag NPs significantly reduced bacterial cell membrane integrity. Furthermore, the use of clinical isolates of multidrug-resistant N. gonorrhoeae showed that combined treatment with 120 nm Ag NPs and cefmetazole produced additive effects. This is the first report to screen the effectiveness of nanomaterials against N. gonorrhoeae, and our results indicate that 120 nm Ag NPs deliver low levels of toxicity to human epithelial cells and could be used as an adjuvant with antibiotic therapy, either for topical use or as a coating for biomaterials, to prevent or treat multidrug-resistant N.</t>
  </si>
  <si>
    <t>21 different nanomaterials for their potential activity against N. gonorrhoea</t>
  </si>
  <si>
    <t>Closing the Brief Case: Disseminated Neisseria gonorrhoeae in an 18-Year-Old Female</t>
  </si>
  <si>
    <t>J Clin Microbiol. 2018 Mar 26;56(4):e00933-17. doi: 10.1128/JCM.00933-17. Print 2018 Apr.</t>
  </si>
  <si>
    <t>PMC5869809</t>
  </si>
  <si>
    <t>10.1128/JCM.00933-17</t>
  </si>
  <si>
    <t>The lytic transglycosylases of Neisseria gonorrhoeae</t>
  </si>
  <si>
    <t>Chan YA, Hackett KT, Dillard JP.</t>
  </si>
  <si>
    <t>Microb Drug Resist. 2012 Jun;18(3):271-9. doi: 10.1089/mdr.2012.0001. Epub 2012 Mar 20.</t>
  </si>
  <si>
    <t>Chan YA</t>
  </si>
  <si>
    <t>PMC3412582</t>
  </si>
  <si>
    <t>10.1089/mdr.2012.0001</t>
  </si>
  <si>
    <t>Cross-protection induced by VA-MENGOC-BC® vaccine</t>
  </si>
  <si>
    <t>Ochoa-Azze RF.</t>
  </si>
  <si>
    <t>Hum Vaccin Immunother. 2018 May 4;14(5):1064-1068. doi: 10.1080/21645515.2018.1438028. Epub 2018 Feb 26.</t>
  </si>
  <si>
    <t>Ochoa-Azze RF</t>
  </si>
  <si>
    <t>Hum Vaccin Immunother</t>
  </si>
  <si>
    <t>PMC5989903</t>
  </si>
  <si>
    <t>10.1080/21645515.2018.1438028</t>
  </si>
  <si>
    <t>2018 May 4</t>
  </si>
  <si>
    <t>I would like to comment on the article "Commentary: Impact of meningococcal group B OMV vaccines, beyond their brief", DOI: 10.1080/21645515.2017.1381810. The author states that meningococcal group B OMVs vaccines -such as VA-MENGOC-BC®- may induce moderate protection against Neisseria gonorrhoeae. I agree. However, the author states that "there was no evidence of effectiveness in the younger children." The effectiveness of VA-MENGOC-BC® in heterologous contexts has been higher than 80% in individuals older than 4 years old, but the effectiveness in younger children should not be undervalued; it has usually been higher than 60%, and results markedly higher when evaluated based on mortality rates. There is strong evidence that VA-MENGOC-BC® may induce cross-protection against heterologous N. meningitidis strains and N. gonorrhoeae.</t>
  </si>
  <si>
    <t>¿Es una respuesta a otra investigación?</t>
  </si>
  <si>
    <t>Expression of Opacity Proteins Interferes with the Transmigration of Neisseria gonorrhoeae across Polarized Epithelial Cells</t>
  </si>
  <si>
    <t>Stein DC, LeVan A, Hardy B, Wang LC, Zimmerman L, Song W.</t>
  </si>
  <si>
    <t>PLoS One. 2015 Aug 5;10(8):e0134342. doi: 10.1371/journal.pone.0134342. eCollection 2015.</t>
  </si>
  <si>
    <t>Stein DC</t>
  </si>
  <si>
    <t>PMC4526573</t>
  </si>
  <si>
    <t>10.1371/journal.pone.0134342</t>
  </si>
  <si>
    <t>Altering the Neisseria gonorrhoeae pilE Guanine Quadruplex Loop Bases Affects Pilin Antigenic Variation</t>
  </si>
  <si>
    <t>Prister LL, Yin S, Cahoon LA, Seifert HS.</t>
  </si>
  <si>
    <t>Biochemistry. 2020 Mar 17;59(10):1104-1112. doi: 10.1021/acs.biochem.9b01038. Epub 2020 Feb 27.</t>
  </si>
  <si>
    <t>Prister LL</t>
  </si>
  <si>
    <t>PMC7750920</t>
  </si>
  <si>
    <t>NIHMS1651429</t>
  </si>
  <si>
    <t>10.1021/acs.biochem.9b01038</t>
  </si>
  <si>
    <t>2020 Mar 17</t>
  </si>
  <si>
    <t>Mosaic Drug Efflux Gene Sequences from Commensal Neisseria Can Lead to Low-Level Azithromycin Resistance Expressed by Neisseria gonorrhoeae Clinical Isolates</t>
  </si>
  <si>
    <t>mBio. 2018 Sep 11;9(5):e01747-18. doi: 10.1128/mBio.01747-18.</t>
  </si>
  <si>
    <t>PMC6134098</t>
  </si>
  <si>
    <t>10.1128/mBio.01747-18</t>
  </si>
  <si>
    <t>2018 Sep 11</t>
  </si>
  <si>
    <t>Genetic variation regulates the activation and specificity of Restriction-Modification systems in Neisseria gonorrhoeae</t>
  </si>
  <si>
    <t>Sánchez-Busó L, Golparian D, Parkhill J, Unemo M, Harris SR.</t>
  </si>
  <si>
    <t>Sci Rep. 2019 Oct 11;9(1):14685. doi: 10.1038/s41598-019-51102-2.</t>
  </si>
  <si>
    <t>PMC6789123</t>
  </si>
  <si>
    <t>10.1038/s41598-019-51102-2</t>
  </si>
  <si>
    <t>2019 Oct 11</t>
  </si>
  <si>
    <t>Analytical specificity and sensitivity of the novel dual-target GeneProof Neisseria gonorrhoeae PCR kit for detection of N. gonorrhoeae</t>
  </si>
  <si>
    <t>Golparian D, Hellmark B, Unemo M.</t>
  </si>
  <si>
    <t>APMIS. 2015 Nov;123(11):955-8. doi: 10.1111/apm.12440. Epub 2015 Sep 2.</t>
  </si>
  <si>
    <t>10.1111/apm.12440</t>
  </si>
  <si>
    <t>Gonorrhoea</t>
  </si>
  <si>
    <t>Unemo M, Seifert HS, Hook EW 3rd, Hawkes S, Ndowa F, Dillon JR.</t>
  </si>
  <si>
    <t>Nat Rev Dis Primers. 2019 Nov 21;5(1):79. doi: 10.1038/s41572-019-0128-6.</t>
  </si>
  <si>
    <t>Nat Rev Dis Primers</t>
  </si>
  <si>
    <t>10.1038/s41572-019-0128-6</t>
  </si>
  <si>
    <t>2019 Nov 21</t>
  </si>
  <si>
    <t>Equations To Predict Antimicrobial MICs in Neisseria gonorrhoeae Using Molecular Antimicrobial Resistance Determinants</t>
  </si>
  <si>
    <t>Demczuk W, Martin I, Sawatzky P, Allen V, Lefebvre B, Hoang L, Naidu P, Minion J, VanCaeseele P, Haldane D, Eyre DW, Mulvey MR.</t>
  </si>
  <si>
    <t>Antimicrob Agents Chemother. 2020 Feb 21;64(3):e02005-19. doi: 10.1128/AAC.02005-19. Print 2020 Feb 21.</t>
  </si>
  <si>
    <t>PMC7038236</t>
  </si>
  <si>
    <t>10.1128/AAC.02005-19</t>
  </si>
  <si>
    <t>2020 Feb 21</t>
  </si>
  <si>
    <t>Disseminated gonococcal infection in women</t>
  </si>
  <si>
    <t>Bleich AT, Sheffield JS, Wendel GD Jr, Sigman A, Cunningham FG.</t>
  </si>
  <si>
    <t>Obstet Gynecol. 2012 Mar;119(3):597-602. doi: 10.1097/AOG.0b013e318244eda9.</t>
  </si>
  <si>
    <t>Bleich AT</t>
  </si>
  <si>
    <t>Obstet Gynecol</t>
  </si>
  <si>
    <t>10.1097/AOG.0b013e318244eda9</t>
  </si>
  <si>
    <t>Current and future antimicrobial treatment of gonorrhoea - the rapidly evolving Neisseria gonorrhoeae continues to challenge</t>
  </si>
  <si>
    <t>Unemo M.</t>
  </si>
  <si>
    <t>BMC Infect Dis. 2015 Aug 21;15:364. doi: 10.1186/s12879-015-1029-2.</t>
  </si>
  <si>
    <t>PMC4546108</t>
  </si>
  <si>
    <t>10.1186/s12879-015-1029-2</t>
  </si>
  <si>
    <t>2015 Aug 21</t>
  </si>
  <si>
    <t>Self-Inhibitory Peptides Targeting the Neisseria gonorrhoeae MtrCDE Efflux Pump Increase Antibiotic Susceptibility</t>
  </si>
  <si>
    <t>Evert BJ, Slesarenko VA, Punnasseril JMJ, Taha, Zhan J, Zhou Y, Semchenko EA, Seib KL.</t>
  </si>
  <si>
    <t>Antimicrob Agents Chemother. 2022 Jan 18;66(1):e0154221. doi: 10.1128/AAC.01542-21. Epub 2021 Oct 11.</t>
  </si>
  <si>
    <t>Evert BJ</t>
  </si>
  <si>
    <t>PMC8765275</t>
  </si>
  <si>
    <t>10.1128/AAC.01542-21</t>
  </si>
  <si>
    <t>2022 Jan 18</t>
  </si>
  <si>
    <t>Neisseria gonorrhoeae is an increasing public health threat due to its rapidly rising incidence and antibiotic resistance. There are an estimated 106 million cases per year worldwide, there is no vaccine available to prevent infection, and N. gonorrhoeae strains that are resistant to all antibiotics routinely used to treat the infection have emerged. In many strains, antibiotic resistance is mediated by overexpression of the MtrCDE efflux pump, which enables the bacteria to transport toxic antibiotics out of the cell. Genetic mutations that inactivate MtrCDE have previously been shown to render resistant strains susceptible to certain antibiotics. Here, we show that peptides rationally designed to target and disrupt the activity of each of the three protein components of MtrCDE were able to increase the susceptibility of N. gonorrhoeae strains to antibiotics in a dose-dependent manner and with no toxicity to human cells. Cotreatment of bacteria with subinhibitory concentrations of the peptide led to 2- to 64-fold increases in susceptibility to erythromycin, azithromycin, ciprofloxacin, and/or ceftriaxone in N. gonorrhoeae strains FA1090, WHO K, WHO P, and WHO X. The cotreatment experiments with peptides P-MtrC1 and P-MtrE1 resulted in increased susceptibilities of WHO P and WHO X to azithromycin, ciprofloxacin, and ceftriaxone that were of the same magnitude seen in MtrCDE mutants. P-MtrE1 was able to change the azithromycin resistance profile of WHO P from resistant to susceptible. Data presented here demonstrate that these peptides may be developed for use as a dual treatment with existing antibiotics to treat multidrug-resistant gonococcal infections.
Keywords: MtrCDE efflux pump; antibiotic; antimicrobial resistance; gonorrhoea; peptide.</t>
  </si>
  <si>
    <t>peptides rationally designed to target and disrupt the activity of each of the three protein components of MtrCDE were able to increase the susceptibility of N. gonorrhoeae strains to antibiotics</t>
  </si>
  <si>
    <t>Mutations in Neisseria gonorrhoeae grown in sub-lethal concentrations of monocaprin do not confer resistance</t>
  </si>
  <si>
    <t>Churchward CP, Calder A, Snyder LAS.</t>
  </si>
  <si>
    <t>PLoS One. 2018 Apr 5;13(4):e0195453. doi: 10.1371/journal.pone.0195453. eCollection 2018.</t>
  </si>
  <si>
    <t>PMC5886539</t>
  </si>
  <si>
    <t>10.1371/journal.pone.0195453</t>
  </si>
  <si>
    <t>2018 Apr 5</t>
  </si>
  <si>
    <t>Cluster of Neisseria gonorrhoeae Isolates With High-level Azithromycin Resistance and Decreased Ceftriaxone Susceptibility, Hawaii, 2016</t>
  </si>
  <si>
    <t>Katz AR, Komeya AY, Kirkcaldy RD, Whelen AC, Soge OO, Papp JR, Kersh EN, Wasserman GM, O'Connor NP, O'Brien PS, Sato DT, Maningas EV, Kunimoto GY, Tomas JE.</t>
  </si>
  <si>
    <t>Clin Infect Dis. 2017 Sep 15;65(6):918-923. doi: 10.1093/cid/cix485.</t>
  </si>
  <si>
    <t>PMC6748320</t>
  </si>
  <si>
    <t>NIHMS904634</t>
  </si>
  <si>
    <t>10.1093/cid/cix485</t>
  </si>
  <si>
    <t>2017 Sep 15</t>
  </si>
  <si>
    <t>Background: The Centers for Disease Control and Prevention (CDC) currently recommends dual therapy with ceftriaxone and azithromycin for gonorrhea to ensure effective treatment and slow emergence of antimicrobial resistance. Since 2013, the prevalence of reduced azithromycin susceptibility increased in the United States; however, these strains were highly susceptible to cephalosporins. We identified a cluster of Neisseria gonorrhoeae isolates with high-level azithromycin resistance, several of which also demonstrated decreased ceftriaxone susceptibility.
Methods: Eight N. gonorrhoeae isolates collected from 7 patients on Oahu, Hawaii, seen 21 April 2016 through 10 May 2016 underwent routine Etest antimicrobial susceptibility testing by the Hawaii Department of Health. All demonstrated elevated azithromycin minimum inhibitory concentrations (MICs) &gt;256 μg/mL and elevated ceftriaxone MICs (≥0.125 μg/mL). Isolates were sent to the University of Washington and CDC for confirmatory agar dilution testing; sequence data were sent to CDC for analysis. All patients were interviewed and treated, and when possible, partners were interviewed, tested, and treated.
Results: All isolates had azithromycin MICs &gt;16 µg/mL and 5 had ceftriaxone MICs = 0.125 µg/mL by agar dilution. All isolates were β-lactamase positive and were resistant to penicillin, tetracycline, and ciprofloxacin. Genomic analysis revealed genetic relatedness. No patients reported recent travel or antibiotic use, and no male patients reported male sex partners. All patients were successfully treated.
Conclusions: This cluster of genetically related gonococcal isolates with decreased ceftriaxone susceptibility and high-level azithromycin resistance may bring the threat of treatment failure in the United States with the current recommended dual therapy one step closer.
Keywords: antimicrobial drug resistance; gonorrhea.</t>
  </si>
  <si>
    <t xml:space="preserve"> ceftriaxone and azithromycin for gonorrhea to slow emergence of antimicrobial resistance</t>
  </si>
  <si>
    <t>Challenges with antimicrobial susceptibility testing for Neisseria gonorrhoeae in the era of extensively drug-resistant gonorrhoea - molecular antimicrobial resistance testing crucial</t>
  </si>
  <si>
    <t>Pathog Glob Health. 2014 Jul;108(5):214-5. doi: 10.1179/2047772414Z.000000000216.</t>
  </si>
  <si>
    <t>Pathog Glob Health</t>
  </si>
  <si>
    <t>PMC4153821</t>
  </si>
  <si>
    <t>10.1179/2047772414Z.000000000216</t>
  </si>
  <si>
    <t>Multiplexed nanoplasmonic biosensor for one-step simultaneous detection of Chlamydia trachomatis and Neisseria gonorrhoeae in urine</t>
  </si>
  <si>
    <t>Soler M, Belushkin A, Cavallini A, Kebbi-Beghdadi C, Greub G, Altug H.</t>
  </si>
  <si>
    <t>Biosens Bioelectron. 2017 Aug 15;94:560-567. doi: 10.1016/j.bios.2017.03.047. Epub 2017 Mar 21.</t>
  </si>
  <si>
    <t>Soler M</t>
  </si>
  <si>
    <t>Biosens Bioelectron</t>
  </si>
  <si>
    <t>10.1016/j.bios.2017.03.047</t>
  </si>
  <si>
    <t>2017 Aug 15</t>
  </si>
  <si>
    <t>Detection and analysis of two cases of the internationally spreading ceftriaxone-resistant Neisseria gonorrhoeae FC428 clone in China</t>
  </si>
  <si>
    <t>Yang F, Zhang H, Chen Y, Zhai Y, Zhao F, Yu Y, van der Veen S.</t>
  </si>
  <si>
    <t>J Antimicrob Chemother. 2019 Dec 1;74(12):3635-3636. doi: 10.1093/jac/dkz384.</t>
  </si>
  <si>
    <t>10.1093/jac/dkz384</t>
  </si>
  <si>
    <t>2019 Dec 1</t>
  </si>
  <si>
    <t>Gonococcal infections and emergence of gonococcal decreased susceptibility to cephalosporins in France, 2001 to 2012</t>
  </si>
  <si>
    <t>La Ruche G, Goubard A, Bercot B, Cambau E, Semaille C, Sednaoui P.</t>
  </si>
  <si>
    <t>Euro Surveill. 2014 Aug 28;19(34):20885. doi: 10.2807/1560-7917.es2014.19.34.20885.</t>
  </si>
  <si>
    <t>La Ruche G</t>
  </si>
  <si>
    <t>10.2807/1560-7917.es2014.19.34.20885</t>
  </si>
  <si>
    <t>2014 Aug 28</t>
  </si>
  <si>
    <t>Arginine- and Polyamine-Induced Lactic Acid Resistance in Neisseria gonorrhoeae</t>
  </si>
  <si>
    <t>Gong Z, Tang MM, Wu X, Phillips N, Galkowski D, Jarvis GA, Fan H.</t>
  </si>
  <si>
    <t>PLoS One. 2016 Jan 25;11(1):e0147637. doi: 10.1371/journal.pone.0147637. eCollection 2016.</t>
  </si>
  <si>
    <t>PMC4726613</t>
  </si>
  <si>
    <t>10.1371/journal.pone.0147637</t>
  </si>
  <si>
    <t>2016 Jan 25</t>
  </si>
  <si>
    <t>Background review for the '2020 European guideline for the diagnosis and treatment of gonorrhoea in adults'</t>
  </si>
  <si>
    <t>Unemo M, Ross J, Serwin AB, Gomberg M, Cusini M, Jensen JS.</t>
  </si>
  <si>
    <t>Int J STD AIDS. 2021 Feb;32(2):108-126. doi: 10.1177/0956462420948739. Epub 2020 Dec 15.</t>
  </si>
  <si>
    <t>10.1177/0956462420948739</t>
  </si>
  <si>
    <t>Decline in Decreased Cephalosporin Susceptibility and Increase in Azithromycin Resistance in Neisseria gonorrhoeae, Canada</t>
  </si>
  <si>
    <t>Martin I, Sawatzky P, Liu G, Allen V, Lefebvre B, Hoang L, Drews S, Horsman G, Wylie J, Haldane D, Garceau R, Ratnam S, Wong T, Archibald C, Mulvey MR.</t>
  </si>
  <si>
    <t>Emerg Infect Dis. 2016 Jan;22(1):65-7. doi: 10.3201/eid2201.151247.</t>
  </si>
  <si>
    <t>PMC4696705</t>
  </si>
  <si>
    <t>10.3201/eid2201.151247</t>
  </si>
  <si>
    <t>Neisseria gonorrhoeae PBP3 and PBP4 Facilitate NOD1 Agonist Peptidoglycan Fragment Release and Survival in Stationary Phase</t>
  </si>
  <si>
    <t>Schaub RE, Perez-Medina KM, Hackett KT, Garcia DL, Dillard JP.</t>
  </si>
  <si>
    <t>Infect Immun. 2019 Jan 24;87(2):e00833-18. doi: 10.1128/IAI.00833-18. Print 2019 Feb.</t>
  </si>
  <si>
    <t>PMC6346134</t>
  </si>
  <si>
    <t>10.1128/IAI.00833-18</t>
  </si>
  <si>
    <t>The first year of the global Enhanced Gonococcal Antimicrobial Surveillance Programme (EGASP) in Bangkok, Thailand, 2015-2016</t>
  </si>
  <si>
    <t>Sirivongrangson P, Girdthep N, Sukwicha W, Buasakul P, Tongtoyai J, Weston E, Papp J, Wi T, Cherdtrakulkiat T, Dunne EF; EGASP Thailand Workgroup.</t>
  </si>
  <si>
    <t>PLoS One. 2018 Nov 9;13(11):e0206419. doi: 10.1371/journal.pone.0206419. eCollection 2018.</t>
  </si>
  <si>
    <t>Sirivongrangson P</t>
  </si>
  <si>
    <t>PMC6226150</t>
  </si>
  <si>
    <t>10.1371/journal.pone.0206419</t>
  </si>
  <si>
    <t>2018 Nov 9</t>
  </si>
  <si>
    <t>Antimicrobial-resistant Neisseria gonorrhoeae (NG) infection is a global public health threat, and there is a critical need to monitor patterns of resistance and risk factors. In collaboration with the World Health Organization (WHO), the U.S. Centers for Disease Control and Prevention (CDC), and the Thailand Department of Disease Control (DDC), Ministry of Public Health (MoPH) implemented the first Enhanced Gonococcal Antimicrobial Surveillance Programme (EGASP) in November 2015. Men presenting with urethritis at two clinical settings in Bangkok, Thailand (Bangrak Hospital [BH] and Silom Community Clinic @TropMed [SCC @TropMed]) provided demographic and behavioral information and had a urethral swab for Gram's stain and NG culture collected. The NG isolates were evaluated for antimicrobial susceptibility by the Epsilometer test (Etest) to determine minimum inhibitory concentrations (MICs) for cefixime (CFM), ceftriaxone (CRO), azithromycin (AZI), gentamicin (GEN), and ciprofloxacin (CIP). From November 2015 -October 2016, 1,102 specimens were collected from 1,026 symptomatic men; 861 (78.1%) specimens were from BH and 241 (21.9%) specimens were from SCC @TropMed. Among the 1,102 specimens, 582 (52.8%) had intracellular Gram-negative diplococci and 591 (53.6%) had NG growth (i.e., NG infection); antimicrobial susceptibility testing (AST) was performed on 590 (99.8%) NG isolates. Among all symptomatic men, 293 (28.6%) had sex with men only, 430 (41.9%) were ages 18-29 years, 349 (34.0%) had antibiotic use in the last 2 weeks, and 564 (55.0%) had NG infection. Among 23 men with repeat NG infection during this first year of surveillance, 20 (87.0%) were infected twice, 2 (8.7%) were infected three times, and 1 (4.3%) was infected more than four times. All NG isolates were susceptible to CFM and CRO, and had MICs below 2 μg/mL for AZI and below 16 μg/mL for GEN. Overall, 545 (92.4%) isolates were resistant to CIP. This surveillance activity assessed individual patients, and included demographic and behavioral data linked to laboratory data. The inclusion of both individual and laboratory information in EGASP could help identify possible persistent infection and NG treatment failures. Expansion of EGASP to additional global settings is critical to assess trends and risk factors for NG, and to monitor for the emergence of resistance.</t>
  </si>
  <si>
    <t>Core groups, antimicrobial resistance and rebound in gonorrhoea in North America</t>
  </si>
  <si>
    <t>Chan CH, McCabe CJ, Fisman DN.</t>
  </si>
  <si>
    <t>Sex Transm Infect. 2012 Apr;88(3):200-4. doi: 10.1136/sextrans-2011-050049. Epub 2011 Dec 14.</t>
  </si>
  <si>
    <t>Chan CH</t>
  </si>
  <si>
    <t>10.1136/sextrans-2011-050049</t>
  </si>
  <si>
    <t>Background: Genital tract infections caused by Neisseria gonorrhoeae are a major cause of sexually transmitted disease worldwide. Surveillance data suggest that incidence has increased in recent years after initially falling in the face of intensified control efforts.
Objectives: The authors sought to evaluate the potential contribution of antimicrobial resistance to such rebound and to identify optimal treatment strategies in the face of resistance using a mathematical model of gonorrhoea.
Methods: The authors built risk-structured 'susceptible-infectious-susceptible' models with and without the possibility of antibiotic resistance and used these models as a platform for the evaluation of competing plausible treatment strategies, including changing antimicrobial choice when resistance prevalence surpassed fixed thresholds, random assignment of treatment and use of combination antimicrobial therapy.
Results: Absent antimicrobial resistance, strategies that focus on treatment of highest risk individuals (the so-called core group) result in collapse of disease transmission. When antimicrobial resistance exists, a focus on the core group causes rebound in incidence, with maximal dissemination of antibiotic resistance. Random assignment of antimicrobial treatment class outperformed the use of fixed resistance thresholds with respect to sustained reduction in gonorrhoea prevalence.
Conclusions: Gonorrhoea control is achievable only when core groups are treated, but treatment of core groups maximises dissemination of antimicrobial-resistant strains. This paradox poses a great dilemma to the control and prevention of gonorrhoea and underlines the need for gonococcal vaccines.</t>
  </si>
  <si>
    <t>Bacterial outer membrane vesicles in trafficking, communication and the host-pathogen interaction</t>
  </si>
  <si>
    <t>Schertzer JW, Whiteley M.</t>
  </si>
  <si>
    <t>J Mol Microbiol Biotechnol. 2013;23(1-2):118-30. doi: 10.1159/000346770. Epub 2013 Apr 18.</t>
  </si>
  <si>
    <t>Schertzer JW</t>
  </si>
  <si>
    <t>J Mol Microbiol Biotechnol</t>
  </si>
  <si>
    <t>10.1159/000346770</t>
  </si>
  <si>
    <t>Bacterial twitching motility is coordinated by a two-dimensional tug-of-war with directional memory</t>
  </si>
  <si>
    <t>Marathe R, Meel C, Schmidt NC, Dewenter L, Kurre R, Greune L, Schmidt MA, Müller MJ, Lipowsky R, Maier B, Klumpp S.</t>
  </si>
  <si>
    <t>Nat Commun. 2014 May 7;5:3759. doi: 10.1038/ncomms4759.</t>
  </si>
  <si>
    <t>Marathe R</t>
  </si>
  <si>
    <t>10.1038/ncomms4759</t>
  </si>
  <si>
    <t>2014 May 7</t>
  </si>
  <si>
    <t>Emergence of fluoroquinolone resistance in Neisseria gonorrhoeae isolates from four clinics in three regions of Kenya</t>
  </si>
  <si>
    <t>Lagace-Wiens PR, Duncan S, Kimani J, Thiong'o A, Shafi J, McClelland S, Sanders EJ, Zhanel G, Muraguri N, Mehta SD.</t>
  </si>
  <si>
    <t>Sex Transm Dis. 2012 May;39(5):332-4. doi: 10.1097/OLQ.0b013e318248a85f.</t>
  </si>
  <si>
    <t>Lagace-Wiens PR</t>
  </si>
  <si>
    <t>PMC3328140</t>
  </si>
  <si>
    <t>NIHMS353331</t>
  </si>
  <si>
    <t>10.1097/OLQ.0b013e318248a85f</t>
  </si>
  <si>
    <t>We have recently reported high levels of fluoroquinolone resistance in a single region of Kenya. In this article, we report high prevalence of fluoroquinolone resistance (53.2%) in Neisseria gonorrhoeae isolates from 4 clinics in 3 additional regions of Kenya. These findings highlight the need to change first-line treatment in these settings and the need to evaluate empirical management guidelines for treatment of gonococcal infection in Kenya.</t>
  </si>
  <si>
    <t>Prevalence of Chlamydia trachomatis, Trichomonas vaginalis and Neisseria gonorrhoeae Based on Data Collected by a Network of Clinical Microbiology Laboratories, in Italy</t>
  </si>
  <si>
    <t>Salfa MC, Suligoi B; Italian STI Laboratory-based Surveillance Working Group.</t>
  </si>
  <si>
    <t>Adv Exp Med Biol. 2016;901:47-57. doi: 10.1007/5584_2015_5015.</t>
  </si>
  <si>
    <t>Salfa MC</t>
  </si>
  <si>
    <t>Adv Exp Med Biol</t>
  </si>
  <si>
    <t>10.1007/5584_2015_5015</t>
  </si>
  <si>
    <t>Neisseria gonorrhoeae filamentous phage NgoΦ6 is capable of infecting a variety of Gram-negative bacteria</t>
  </si>
  <si>
    <t>Piekarowicz A, Kłyż A, Majchrzak M, Szczêsna E, Piechucki M, Kwiatek A, Maugel TK, Stein DC.</t>
  </si>
  <si>
    <t>J Virol. 2014 Jan;88(2):1002-10. doi: 10.1128/JVI.02707-13. Epub 2013 Nov 6.</t>
  </si>
  <si>
    <t>J Virol</t>
  </si>
  <si>
    <t>PMC3911633</t>
  </si>
  <si>
    <t>10.1128/JVI.02707-13</t>
  </si>
  <si>
    <t>Most but not all laboratories can detect the recently emerged Neisseria gonorrhoeae porA mutants - results from the QCMD 2013 N. gonorrhoeae external quality assessment programme</t>
  </si>
  <si>
    <t>Luijt D, Di Lorenzo C, van Loon AM, Unemo M.</t>
  </si>
  <si>
    <t>Euro Surveill. 2014 Feb 27;19(8):20711. doi: 10.2807/1560-7917.es2014.19.8.20711.</t>
  </si>
  <si>
    <t>Luijt D</t>
  </si>
  <si>
    <t>10.2807/1560-7917.es2014.19.8.20711</t>
  </si>
  <si>
    <t>2014 Feb 27</t>
  </si>
  <si>
    <t>Quality Assurance for Antimicrobial Susceptibility Testing of Neisseria gonorrhoeae in Canada, 2003 to 2012</t>
  </si>
  <si>
    <t>Sawatzky P, Liu G, Dillon JA, Allen V, Lefebvre B, Hoang L, Tyrrell G, Van Caeseele P, Levett P, Martin I.</t>
  </si>
  <si>
    <t>J Clin Microbiol. 2015 Nov;53(11):3646-9. doi: 10.1128/JCM.02303-15. Epub 2015 Sep 2.</t>
  </si>
  <si>
    <t>Sawatzky P</t>
  </si>
  <si>
    <t>PMC4609721</t>
  </si>
  <si>
    <t>10.1128/JCM.02303-15</t>
  </si>
  <si>
    <t>Data from the Canadian National Gonococcal Antimicrobial Susceptibility Comparison Program, including results from 25 proficiency panels distributed between 2003 and 2012, were analyzed. The average MIC agreement between the participating laboratories ranged from 85.6% to 98.8% over the 10-year period, with the interpretation agreement ranging from 85.7% to 98.1%.</t>
  </si>
  <si>
    <t>No creo que entre¿?</t>
  </si>
  <si>
    <t>MpeR regulates the mtr efflux locus in Neisseria gonorrhoeae and modulates antimicrobial resistance by an iron-responsive mechanism</t>
  </si>
  <si>
    <t>Mercante AD, Jackson L, Johnson PJ, Stringer VA, Dyer DW, Shafer WM.</t>
  </si>
  <si>
    <t>Antimicrob Agents Chemother. 2012 Mar;56(3):1491-501. doi: 10.1128/AAC.06112-11. Epub 2012 Jan 3.</t>
  </si>
  <si>
    <t>Mercante AD</t>
  </si>
  <si>
    <t>PMC3294918</t>
  </si>
  <si>
    <t>10.1128/AAC.06112-11</t>
  </si>
  <si>
    <t>A 3-year-old girl with a recent history of yellow-green vaginal discharge</t>
  </si>
  <si>
    <t>Butterfield R.</t>
  </si>
  <si>
    <t>Pediatr Ann. 2014 Mar;43(3):101-3. doi: 10.3928/00904481-20140221-05.</t>
  </si>
  <si>
    <t>Butterfield R</t>
  </si>
  <si>
    <t>Pediatr Ann</t>
  </si>
  <si>
    <t>10.3928/00904481-20140221-05</t>
  </si>
  <si>
    <t>Australian Gonococcal Surveillance Programme, 1 July to 30 September 2016 </t>
  </si>
  <si>
    <t>Lahra MM, Enriquez RP; Prince of Wales Hospital, Randwick, for The National Neisseria Network.</t>
  </si>
  <si>
    <t>Commun Dis Intell Q Rep. 2017 Mar 31;41(1):E109-E110.</t>
  </si>
  <si>
    <t>Analysis of the potential for point-of-care test to enable individualised treatment of infections caused by antimicrobial-resistant and susceptible strains of Neisseria gonorrhoeae: a modelling study</t>
  </si>
  <si>
    <t>Turner KM, Christensen H, Adams EJ, McAdams D, Fifer H, McDonnell A, Woodford N.</t>
  </si>
  <si>
    <t>BMJ Open. 2017 Jun 14;7(6):e015447. doi: 10.1136/bmjopen-2016-015447.</t>
  </si>
  <si>
    <t>Turner KM</t>
  </si>
  <si>
    <t>PMC5734280</t>
  </si>
  <si>
    <t>10.1136/bmjopen-2016-015447</t>
  </si>
  <si>
    <t>2017 Jun 14</t>
  </si>
  <si>
    <t>Objective: To create a mathematical model to investigate the treatment impact and economic implications of introducing an antimicrobial resistance point-of-care test (AMR POCT) for gonorrhoea as a way of extending the life of current last-line treatments.
Design: Modelling study.
Setting: England.
Population: Patients accessing sexual health services.
Interventions: Incremental impact of introducing a hypothetical AMR POCT that could detect susceptibility to previous first-line antibiotics, for example, ciprofloxacin or penicillin, so that patients are given more tailored treatment, compared with the current situation where all patients are given therapy with ceftriaxone and azithromycin. The hypothetical intervention was assessed using a mathematical model developed in Excel. The model included initial and follow-up attendances, loss to follow-up, use of standard or tailored treatment, time taken to treatment and the costs of testing and treatment.
Main outcome measures: Number of doses of ceftriaxone saved, mean time to most appropriate treatment, mean number of visits per (infected) patient, number of patients lost to follow-up and total cost of testing.
Results: In the current situation, an estimated 33 431 ceftriaxone treatments are administered annually and 792 gonococcal infections remain untreated due to loss to follow-up. The use of an AMR POCT for ciprofloxacin could reduce these ceftriaxone treatments by 66%, and for an AMR POCT for penicillin by 79%. The mean time for patients receiving an antibiotic treatment is reduced by 2 days in scenarios including POCT and no positive patients remain untreated through eliminating loss to follow-up. Such POCTs are estimated to add £34 million to testing costs, but this does not take into account reductions in costs of repeat attendances and the reuse of older, cheaper antimicrobials.
Conclusions: The introduction of AMR POCT could allow clinicians to discern between the majority of gonorrhoea-positive patients with strains that could be treated with older, previously abandoned first-line treatments, and those requiring our current last-line dual therapy. Such tests could extend the useful life of dual ceftriaxone and azithromycin therapy, thus pushing back the time when gonorrhoea may become untreatable.
Keywords: antimicrobial-resistance; neisseria gonorrhoeae; point-of-care test.</t>
  </si>
  <si>
    <t>¿?</t>
  </si>
  <si>
    <t>Serum Complement Activation by C4BP-IgM Fusion Protein Can Restore Susceptibility to Antibiotics in Neisseria gonorrhoeae</t>
  </si>
  <si>
    <t>Bettoni S, Maziarz K, Stone MRL, Blaskovich MAT, Potempa J, Bazzo ML, Unemo M, Ram S, Blom AM.</t>
  </si>
  <si>
    <t>Front Immunol. 2021 Sep 1;12:726801. doi: 10.3389/fimmu.2021.726801. eCollection 2021.</t>
  </si>
  <si>
    <t>Bettoni S</t>
  </si>
  <si>
    <t>PMC8440848</t>
  </si>
  <si>
    <t>10.3389/fimmu.2021.726801</t>
  </si>
  <si>
    <t>2021 Sep 1</t>
  </si>
  <si>
    <t>Neisseria gonorrhoeae is the etiological agent of gonorrhea, the second most common bacterial sexually transmitted infection worldwide. Reproductive sequelae of gonorrhea include infertility, ectopic pregnancy and chronic pelvic pain. Most antibiotics currently in clinical use have been rendered ineffective due to the rapid spread of antimicrobial resistance among gonococci. The developmental pipeline of new antibiotics is sparse and novel therapeutic approaches are urgently needed. Previously, we utilized the ability of N. gonorrhoeae to bind the complement inhibitor C4b-binding protein (C4BP) to evade killing by human complement to design a chimeric protein that linked the two N-terminal gonococcal binding domains of C4BP with the Fc domain of IgM. The resulting molecule, C4BP-IgM, enhanced complement-mediated killing of gonococci. Here we show that C4BP-IgM induced membrane perturbation through complement deposition and membrane attack complex pore insertion facilitates the access of antibiotics to their intracellular targets. Consequently, bacteria become more susceptible to killing by antibiotics. Remarkably, C4BP-IgM restored susceptibility to azithromycin of two azithromycin-resistant clinical gonococcal strains because of overexpression of the MtrC-MtrD-MtrE efflux pump. Our data show that complement activation can potentiate activity of antibiotics and suggest a role for C4BP-IgM as an adjuvant for antibiotic treatment of drug-resistant gonorrhea.
Keywords: C4b binding protein; Neisseria gonorrhoeae; antibiotic resisitance; complement; membrane attack complex (MAC).</t>
  </si>
  <si>
    <t>C4BP-IgM as an adjuvant for antibiotic treatment of drug-resistant gonorrhe</t>
  </si>
  <si>
    <t>Biomedical Response to Neisseria gonorrhoeae and Other Sexually Transmitted Infections in the US Military</t>
  </si>
  <si>
    <t>Garges E, Early J, Waggoner S, Rahman N, Golden D, Agan B, Jerse A.</t>
  </si>
  <si>
    <t>Mil Med. 2019 Nov 1;184(Suppl 2):51-58. doi: 10.1093/milmed/usy431.</t>
  </si>
  <si>
    <t>Garges E</t>
  </si>
  <si>
    <t>10.1093/milmed/usy431</t>
  </si>
  <si>
    <t>2019 Nov 1</t>
  </si>
  <si>
    <t>2018 UK national guideline for the management of infection with Neisseria gonorrhoeae</t>
  </si>
  <si>
    <t>Fifer H, Saunders J, Soni S, Sadiq ST, FitzGerald M.</t>
  </si>
  <si>
    <t>Int J STD AIDS. 2020 Jan;31(1):4-15. doi: 10.1177/0956462419886775.</t>
  </si>
  <si>
    <t>10.1177/0956462419886775</t>
  </si>
  <si>
    <t>Genetic transformation of Neisseria gonorrhoeae shows a strand preference</t>
  </si>
  <si>
    <t>Duffin PM, Seifert HS.</t>
  </si>
  <si>
    <t>FEMS Microbiol Lett. 2012 Sep;334(1):44-8. doi: 10.1111/j.1574-6968.2012.02612.x. Epub 2012 Jul 3.</t>
  </si>
  <si>
    <t>PMC3466376</t>
  </si>
  <si>
    <t>NIHMS385689</t>
  </si>
  <si>
    <t>10.1111/j.1574-6968.2012.02612.x</t>
  </si>
  <si>
    <t>Neisseria gonorrhoeae Lytic Transglycosylases LtgA and LtgD Reduce Host Innate Immune Signaling through TLR2 and NOD2</t>
  </si>
  <si>
    <t>Knilans KJ, Hackett KT, Anderson JE, Weng C, Dillard JP, Duncan JA.</t>
  </si>
  <si>
    <t>ACS Infect Dis. 2017 Sep 8;3(9):624-633. doi: 10.1021/acsinfecdis.6b00088. Epub 2017 Jun 21.</t>
  </si>
  <si>
    <t>Knilans KJ</t>
  </si>
  <si>
    <t>PMC5839173</t>
  </si>
  <si>
    <t>NIHMS945010</t>
  </si>
  <si>
    <t>10.1021/acsinfecdis.6b00088</t>
  </si>
  <si>
    <t>Commensal defence</t>
  </si>
  <si>
    <t>Du Toit A.</t>
  </si>
  <si>
    <t>Nat Rev Microbiol. 2019 Nov;17(11):646-647. doi: 10.1038/s41579-019-0263-9.</t>
  </si>
  <si>
    <t>Du Toit A</t>
  </si>
  <si>
    <t>10.1038/s41579-019-0263-9</t>
  </si>
  <si>
    <t>gyrA and parC mutations in fluoroquinolone-resistant Neisseria gonorrhoeae isolates from Kenya</t>
  </si>
  <si>
    <t>Kivata MW, Mbuchi M, Eyase FL, Bulimo WD, Kyanya CK, Oundo V, Muriithi SW, Andagalu B, Mbinda WM, Soge OO, McClelland RS, Sang W, Mancuso JD.</t>
  </si>
  <si>
    <t>BMC Microbiol. 2019 Apr 8;19(1):76. doi: 10.1186/s12866-019-1439-1.</t>
  </si>
  <si>
    <t>Kivata MW</t>
  </si>
  <si>
    <t>PMC6454682</t>
  </si>
  <si>
    <t>10.1186/s12866-019-1439-1</t>
  </si>
  <si>
    <t>2019 Apr 8</t>
  </si>
  <si>
    <t>Background: Phenotypic fluoroquinolone resistance was first reported in Western Kenya in 2009 and later in Coastal Kenya and Nairobi. Until recently gonococcal fluoroquinolone resistance mechanisms in Kenya had not been elucidated. The aim of this paper is to analyze mutations in both gyrA and parC responsible for elevated fluoroquinolone Minimum Inhibitory Concentrations (MICs) in Neisseria gonorrhoeae (GC) isolated from heterosexual individuals from different locations in Kenya between 2013 and 2017.
Methods: Antimicrobial Susceptibility Tests were done on 84 GC in an ongoing Sexually Transmitted Infections (STI) surveillance program. Of the 84 isolates, 22 resistant to two or more classes of antimicrobials were chosen for analysis. Antimicrobial susceptibility tests were done using E-test (BioMerieux) and the results were interpreted with reference to European Committee on Antimicrobial Susceptibility Testing (EUCAST) standards. The isolates were sub-cultured, and whole genomes were sequenced using Illumina platform. Reads were assembled de novo using Velvet, and mutations in the GC Quinolone Resistant Determining Regions identified using Bioedit sequence alignment editor. Single Nucleotide Polymorphism based phylogeny was inferred using RaxML.
Results: Double GyrA amino acid substitutions; S91F and D95G/D95A were identified in 20 isolates. Of these 20 isolates, 14 had an additional E91G ParC substitution and significantly higher ciprofloxacin MICs (p = 0.0044*). On the contrary, norfloxacin MICs of isolates expressing both GyrA and ParC QRDR amino acid changes were not significantly high (p = 0.82) compared to MICs of isolates expressing GyrA substitutions alone. No single GyrA substitution was found in the analyzed isolates, and no isolate contained a ParC substitution without the simultaneous presence of double GyrA substitutions. Maximum likelihood tree clustered the 22 isolates into 6 distinct clades.
Conclusion: Simultaneous presence of amino acid substitutions in ParC and GyrA has been reported to increase gonococcal fluoroquinolone resistance from different regions in the world. Our findings indicate that GyrA S91F, D95G/D95A and ParC E91G amino acid substitutions mediate high fluoroquinolone resistance in the analyzed Kenyan GC.
Keywords: Antimicrobial resistance (AMR); Fluoroquinolones; Mutation; Neisseria gonorrhoeae; Quinolone resistant determining regions (QRDR).</t>
  </si>
  <si>
    <t>Australian gonococcal surveillance programme, 1 April to 30 June 2014</t>
  </si>
  <si>
    <t>Commun Dis Intell Q Rep. 2014 Dec 31;38(4):E390-2.</t>
  </si>
  <si>
    <t>2014 Dec 31</t>
  </si>
  <si>
    <t>The Pilin N-terminal Domain Maintains Neisseria gonorrhoeae Transformation Competence during Pilus Phase Variation</t>
  </si>
  <si>
    <t>Obergfell KP, Seifert HS.</t>
  </si>
  <si>
    <t>PLoS Genet. 2016 May 23;12(5):e1006069. doi: 10.1371/journal.pgen.1006069. eCollection 2016 May.</t>
  </si>
  <si>
    <t>Obergfell KP</t>
  </si>
  <si>
    <t>PMC4877100</t>
  </si>
  <si>
    <t>10.1371/journal.pgen.1006069</t>
  </si>
  <si>
    <t>2016 May 23</t>
  </si>
  <si>
    <t>Potent and rapid antigonococcal activity of the venom peptide BmKn2 and its derivatives against different Maldi biotype of multidrug-resistant Neisseria gonorrhoeae</t>
  </si>
  <si>
    <t>Arpornsuwan T, Buasakul B, Jaresitthikunchai J, Roytrakul S.</t>
  </si>
  <si>
    <t>Peptides. 2014 Mar;53:315-20. doi: 10.1016/j.peptides.2013.10.020. Epub 2013 Oct 31.</t>
  </si>
  <si>
    <t>Arpornsuwan T</t>
  </si>
  <si>
    <t>Peptides</t>
  </si>
  <si>
    <t>10.1016/j.peptides.2013.10.020</t>
  </si>
  <si>
    <t>The emergence of multidrug-resistant strains of Neisseria gonorrhoeae constitutes a serious threat to public health and necessitates the discovery of new types of antimicrobial agents. Among the 18 clinical isolates of N. gonorrhoeae with susceptible to spectinomycin, ceftriaxone and cefixime, 14 isolates were resistance to penicillin, tetracycline and ciprofloxacin, while 2 isolates were susceptible to tetracycline and another was penicillin intermediate isolate. Significant differences between laboratory strain and multidrug resistant strains were revealed by means of matrix-assisted laser desorption/ionization time-of-flight mass spectrometry profiling and bioinformatics examination using the MALDI BioTyper software. However, Maldi Biotyper was not successfully separated ciprofloxacin-penicillin resistance and ciprofloxacin-tetracycline resistance from ciprofloxacin-penicillin-tetracycline resistant N. gonorrhoeae isolates. BmKn2 is a basic, alpha-helical peptide with no disulfide-bridge venom peptides that was first isolated from Buthus martensii Kasch. A panel of BmKn2 scorpion venom peptide and its derivatives of varying length and characteristics were synthesized chemically and evaluated for their ability to inhibit the growth of clinical N. gonorrhoeae isolates. Synthetic BmKn2 displayed potent activity against 18 clinical isolates of N. gonorrhoeae with MIC50 values of 6.9-27.6 μM. BmKn2 exerted its antibacterial activity via a bactericidal mechanism. Cyclic BmKn1 did not show antigonococcal activity. Decreasing the cationicity and helix percentage at the C-terminus of BmKn2 reduced the potency against N. gonorrhoeae. Taken together, the BmKn1 peptide can be developed as a topical therapeutic agent for treating multidrug-resistant strains of N. gonorrhoeae infections.
Keywords: Antibiotic-resistant N. gonorrhoeae; Antimicrobial peptide; MALDI Biotyper.</t>
  </si>
  <si>
    <t xml:space="preserve"> BmKn1 peptide can be developed as a topical therapeutic agent for treating multidrug-resistant strains of N. gonorrhoeae infections.</t>
  </si>
  <si>
    <t>Disseminated gonococcal infection: the importance of testing all mucosal sites</t>
  </si>
  <si>
    <t>Gunaratne K, Gold WL, Wu PE.</t>
  </si>
  <si>
    <t>CMAJ. 2020 Jun 15;192(24):E652. doi: 10.1503/cmaj.191361.</t>
  </si>
  <si>
    <t>Gunaratne K</t>
  </si>
  <si>
    <t>PMC7828842</t>
  </si>
  <si>
    <t>10.1503/cmaj.191361</t>
  </si>
  <si>
    <t>2020 Jun 15</t>
  </si>
  <si>
    <t>Transcriptome Analysis of Neisseria gonorrhoeae during Natural Infection Reveals Differential Expression of Antibiotic Resistance Determinants between Men and Women</t>
  </si>
  <si>
    <t>Nudel K, McClure R, Moreau M, Briars E, Abrams AJ, Tjaden B, Su XH, Trees D, Rice PA, Massari P, Genco CA.</t>
  </si>
  <si>
    <t>mSphere. 2018 Jun 27;3(3):e00312-18. doi: 10.1128/mSphereDirect.00312-18. Print 2018 Aug 29.</t>
  </si>
  <si>
    <t>Nudel K</t>
  </si>
  <si>
    <t>PMC6021601</t>
  </si>
  <si>
    <t>10.1128/mSphereDirect.00312-18</t>
  </si>
  <si>
    <t>2018 Jun 27</t>
  </si>
  <si>
    <t>[Neisseria gonorrhoeae identification. Usefulness of the Vitek 2C NH card]</t>
  </si>
  <si>
    <t>Soloaga RN, Carrión N, Pagano I, Oviedo C, Diez A, Pidone JC, Almuzara M, Vay C, Galarza P.</t>
  </si>
  <si>
    <t>Rev Argent Microbiol. 2013 Jan-Mar;45(1):54-6.</t>
  </si>
  <si>
    <t>Soloaga RN</t>
  </si>
  <si>
    <t>Rev Argent Microbiol</t>
  </si>
  <si>
    <t>2013 Jan-Mar</t>
  </si>
  <si>
    <t>Identification of demographic and behavioral risk factors for antibiotic resistant gonorrhea infections to combat the emergence of potentially untreatable infections</t>
  </si>
  <si>
    <t>Trecker MA, Dillon JA.</t>
  </si>
  <si>
    <t>Sex Transm Dis. 2014 Dec;41(12):730-1. doi: 10.1097/OLQ.0000000000000214.</t>
  </si>
  <si>
    <t>Trecker MA</t>
  </si>
  <si>
    <t>10.1097/OLQ.0000000000000214</t>
  </si>
  <si>
    <t>In vitro activity and time-kill curve analysis of sitafloxacin against a global panel of antimicrobial-resistant and multidrug-resistant Neisseria gonorrhoeae isolates</t>
  </si>
  <si>
    <t>Jönsson A, Foerster S, Golparian D, Hamasuna R, Jacobsson S, Lindberg M, Jensen JS, Ohnishi M, Unemo M.</t>
  </si>
  <si>
    <t>APMIS. 2018 Jan;126(1):29-37. doi: 10.1111/apm.12777. Epub 2017 Nov 20.</t>
  </si>
  <si>
    <t>10.1111/apm.12777</t>
  </si>
  <si>
    <t>Treatment of gonorrhoea is a challenge worldwide because of emergence of resistance in N. gonorrhoeae to all therapeutic antimicrobials available and novel antimicrobials are imperative. The newer-generation fluoroquinolone sitafloxacin, mostly used for respiratory tract infections in Japan, can have a high in vitro activity against gonococci. However, only a limited number of recent antimicrobial-resistant isolates from Japan have been examined. We investigated the sitafloxacin activity against a global gonococcal panel (250 isolates cultured in 1991-2013), including multidrug-resistant geographically, temporally and genetically diverse isolates, and performed time-kill curve analysis for sitafloxacin. The susceptibility to sitafloxacin (agar dilution) and seven additional therapeutic antimicrobials (Etest) was determined. Sitafloxacin was rapidly bactericidal, and the MIC range, MIC50 and MIC90 was ≤0.001-1, 0.125 and 0.25 mg/L, respectively. There was a high correlation between the MICs of sitafloxacin and ciprofloxacin; however, the MIC50 and MIC90 of sitafloxacin were 6-fold and &gt;6-fold lower, respectively. Sitafloxacin might be an option for particularly dual antimicrobial therapy of gonorrhoea and for cases with ceftriaxone resistance or allergy. However, further in vitro and particularly in vivo evaluations of potential resistance, pharmacokinetics/pharmacodynamics and ideal dosing for gonorrhoea, as well as performance of randomized controlled clinical, trials are crucial.
Keywords: Gonorrhoea; bactericidal; fluoroquinolone; gyrA; in vitro potency; quinolone resistance-determining region; time-kill curve analysis.</t>
  </si>
  <si>
    <t>sitafloxacin</t>
  </si>
  <si>
    <t>Recent trends in gonorrhoea and syphilis epidemiology in Sweden: 2007 to 2011</t>
  </si>
  <si>
    <t>Velicko I, Unemo M.</t>
  </si>
  <si>
    <t>Euro Surveill. 2012 Jul 19;17(29):20223.</t>
  </si>
  <si>
    <t>Velicko I</t>
  </si>
  <si>
    <t>2012 Jul 19</t>
  </si>
  <si>
    <t>Preparing for an era of untreatable gonorrhea</t>
  </si>
  <si>
    <t>Barbee LA.</t>
  </si>
  <si>
    <t>Curr Opin Infect Dis. 2014 Jun;27(3):282-7. doi: 10.1097/QCO.0000000000000058.</t>
  </si>
  <si>
    <t>PMC4097387</t>
  </si>
  <si>
    <t>NIHMS597440</t>
  </si>
  <si>
    <t>10.1097/QCO.0000000000000058</t>
  </si>
  <si>
    <t>George CRR, Enriquez RP, Gatus BJ, Whiley DM, Lo YR, Ishikawa N, Wi T, Lahra MM.</t>
  </si>
  <si>
    <t>PLoS One. 2019 Apr 3;14(4):e0213312. doi: 10.1371/journal.pone.0213312. eCollection 2019.</t>
  </si>
  <si>
    <t>George CRR</t>
  </si>
  <si>
    <t>PMC6447224</t>
  </si>
  <si>
    <t>10.1371/journal.pone.0213312</t>
  </si>
  <si>
    <t>2019 Apr 3</t>
  </si>
  <si>
    <t>Screening of Neisseria gonorrhoeae and Chlamydia trachomatis by self collected vaginal sample</t>
  </si>
  <si>
    <t>Joob B.</t>
  </si>
  <si>
    <t>Rev Chilena Infectol. 2014 Apr;31(2):227. doi: 10.4067/S0716-10182014000200020.</t>
  </si>
  <si>
    <t>Joob B</t>
  </si>
  <si>
    <t>10.4067/S0716-10182014000200020</t>
  </si>
  <si>
    <t>Comparative Evaluation of 2 Nucleic Acid Amplification Tests for the Detection of Chlamydia trachomatis and Neisseria gonorrhoeae at Extragenital Sites</t>
  </si>
  <si>
    <t>Bristow CC, McGrath MR, Cohen AC, Anderson LJ, Gordon KK, Klausner JD.</t>
  </si>
  <si>
    <t>Sex Transm Dis. 2017 Jul;44(7):398-400. doi: 10.1097/OLQ.0000000000000627.</t>
  </si>
  <si>
    <t>PMC5486408</t>
  </si>
  <si>
    <t>NIHMS861292</t>
  </si>
  <si>
    <t>10.1097/OLQ.0000000000000627</t>
  </si>
  <si>
    <t>Continued Evolution of Gonococcal Antimicrobial Resistance</t>
  </si>
  <si>
    <t>Clin Infect Dis. 2017 Sep 15;65(6):924-926. doi: 10.1093/cid/cix492.</t>
  </si>
  <si>
    <t>10.1093/cid/cix492</t>
  </si>
  <si>
    <t>Use of first-line treatment for Neisseria gonorrhoeae after treatment guideline changes</t>
  </si>
  <si>
    <t>Anschuetz G, Asbel L, Salmon ME, Johnson CC.</t>
  </si>
  <si>
    <t>Sex Transm Dis. 2014 Jan;41(1):64-6. doi: 10.1097/OLQ.0000000000000061.</t>
  </si>
  <si>
    <t>Anschuetz G</t>
  </si>
  <si>
    <t>10.1097/OLQ.0000000000000061</t>
  </si>
  <si>
    <t>Transcriptional initiation of a small RNA, not R-loop stability, dictates the frequency of pilin antigenic variation in Neisseria gonorrhoeae</t>
  </si>
  <si>
    <t>Prister LL, Ozer EA, Cahoon LA, Seifert HS.</t>
  </si>
  <si>
    <t>Mol Microbiol. 2019 Oct;112(4):1219-1234. doi: 10.1111/mmi.14356. Epub 2019 Aug 8.</t>
  </si>
  <si>
    <t>PMC6800796</t>
  </si>
  <si>
    <t>NIHMS1043213</t>
  </si>
  <si>
    <t>10.1111/mmi.14356</t>
  </si>
  <si>
    <t>2019 Oct</t>
  </si>
  <si>
    <t>Comparison of self-obtained penile-meatal swabs to urine for the detection of C. trachomatis, N. gonorrhoeae and T. vaginalis</t>
  </si>
  <si>
    <t>Dize L, Agreda P, Quinn N, Barnes MR, Hsieh YH, Gaydos CA.</t>
  </si>
  <si>
    <t>Sex Transm Infect. 2013 Jun;89(4):305-7. doi: 10.1136/sextrans-2012-050686. Epub 2012 Oct 23.</t>
  </si>
  <si>
    <t>PMC3671873</t>
  </si>
  <si>
    <t>NIHMS473240</t>
  </si>
  <si>
    <t>10.1136/sextrans-2012-050686</t>
  </si>
  <si>
    <t>Microbiological Analysis from a Phase 2 Randomized Study in Adults Evaluating Single Oral Doses of Gepotidacin in the Treatment of Uncomplicated Urogenital Gonorrhea Caused by Neisseria gonorrhoeae</t>
  </si>
  <si>
    <t>Scangarella-Oman NE, Hossain M, Dixon PB, Ingraham K, Min S, Tiffany CA, Perry CR, Raychaudhuri A, Dumont EF, Huang J, Hook EW 3rd, Miller LA.</t>
  </si>
  <si>
    <t>Antimicrob Agents Chemother. 2018 Nov 26;62(12):e01221-18. doi: 10.1128/AAC.01221-18. Print 2018 Dec.</t>
  </si>
  <si>
    <t>PMC6256812</t>
  </si>
  <si>
    <t>10.1128/AAC.01221-18</t>
  </si>
  <si>
    <t>Comparative evaluation of Roche Aurora FLOW, Becton and Dickinson Viper system, and Dynex DS2 for detection of Chlamydia trachomatis, Neisseria gonorrhoeae, and Trichomonas vaginalis in various clinical specimens</t>
  </si>
  <si>
    <t>Vahidnia A, Costa S, Veenings S, Tuin H, van Loon L, Bliekendaal H.</t>
  </si>
  <si>
    <t>Diagn Microbiol Infect Dis. 2014 Nov;80(3):191-2. doi: 10.1016/j.diagmicrobio.2014.07.011. Epub 2014 Aug 12.</t>
  </si>
  <si>
    <t>10.1016/j.diagmicrobio.2014.07.011</t>
  </si>
  <si>
    <t>Neisseria gonorrhoeae Becomes Susceptible to Polymyxin B and Colistin in the Presence of PBT2</t>
  </si>
  <si>
    <t>Jen FE, Everest-Dass AV, El-Deeb IM, Singh S, Haselhorst T, Walker MJ, von Itzstein M, Jennings MP.</t>
  </si>
  <si>
    <t>ACS Infect Dis. 2020 Jan 10;6(1):50-55. doi: 10.1021/acsinfecdis.9b00307. Epub 2019 Nov 11.</t>
  </si>
  <si>
    <t>10.1021/acsinfecdis.9b00307</t>
  </si>
  <si>
    <t>2020 Jan 10</t>
  </si>
  <si>
    <t>Can proteomics elucidate mechanisms of antimicrobial resistance in Neisseria gonorrhoeae that whole genome sequencing is unable to identify? An analysis of protein expression within the 2016 WHO N. gonorrhoeae reference strains</t>
  </si>
  <si>
    <t>Peng J, Russell J, Alexander S.</t>
  </si>
  <si>
    <t>Sex Transm Infect. 2020 Aug;96(5):330-334. doi: 10.1136/sextrans-2019-054220. Epub 2019 Dec 4.</t>
  </si>
  <si>
    <t>Peng J</t>
  </si>
  <si>
    <t>10.1136/sextrans-2019-054220</t>
  </si>
  <si>
    <t>Substrate specificity and kinetic characterization of peptidoglycan O-acetyltransferase B from Neisseria gonorrhoeae</t>
  </si>
  <si>
    <t>Moynihan PJ, Clarke AJ.</t>
  </si>
  <si>
    <t>J Biol Chem. 2014 Jun 13;289(24):16748-60. doi: 10.1074/jbc.M114.567388. Epub 2014 May 2.</t>
  </si>
  <si>
    <t>Moynihan PJ</t>
  </si>
  <si>
    <t>PMC4059119</t>
  </si>
  <si>
    <t>10.1074/jbc.M114.567388</t>
  </si>
  <si>
    <t>2014 Jun 13</t>
  </si>
  <si>
    <t>PopNetD3-A Network-Based Web Resource for Exploring Population Structure</t>
  </si>
  <si>
    <t>Zhang J, Parkinson J.</t>
  </si>
  <si>
    <t>Genome Biol Evol. 2019 Jul 1;11(7):1730-1735. doi: 10.1093/gbe/evz100.</t>
  </si>
  <si>
    <t>Genome Biol Evol</t>
  </si>
  <si>
    <t>PMC6668580</t>
  </si>
  <si>
    <t>10.1093/gbe/evz100</t>
  </si>
  <si>
    <t>High Prevalence of Azithromycin-Resistant Neisseria gonorrhoeae Isolates With a Multidrug Resistance Phenotype in Fukuoka, Japan</t>
  </si>
  <si>
    <t>Tanaka M, Furuya R, Irie S, Kanayama A, Kobayashi I.</t>
  </si>
  <si>
    <t>Sex Transm Dis. 2015 Jun;42(6):337-41. doi: 10.1097/OLQ.0000000000000279.</t>
  </si>
  <si>
    <t>10.1097/OLQ.0000000000000279</t>
  </si>
  <si>
    <t>Background: The current guidelines recommend a combination of ceftriaxone and azithromycin as a first-line treatment of gonorrhea in the United States and Europe. Despite not being recommended as a first-line regimen in Japan, an oral 2-g dose of azithromycin did become available for gonococcal infections in 2009. Recently, the emergence of azithromycin-resistant Neisseria gonorrhoeae isolates has been reported in several countries, including Japan.
Methods: Antimicrobial susceptibility testing was performed on a total of 677 clinical isolates of N. gonorrhoeae obtained from January 2010 to December 2013 in Fukuoka, Japan. A molecular analysis by N. gonorrhoeae multiantigen sequence typing was conducted on the azithromycin-resistant isolates.
Results: The proportion of azithromycin-resistant isolates (minimum inhibitory concentration &gt; 0.5 μg/mL) increased significantly from 1.8% in 2010 to 22.6% in 2013 (P &lt; 0.001). Among 50 azithromycin-resistant isolates, 30 (60%) exhibited a resistant phenotype to multiple drugs including cefixime. The 2 predominant sequence types (STs) identified by N. gonorrhoeae multiantigen sequence typing were ST6798 (por allele 4033 and tbpB allele 110) and ST1407 (por allele 908 and tbpB allele 110) at 40.0% (20/50) and 12.0% (6/50), respectively. There was a statistically significant increase of the proportion of ST6798 from 0% (0/19) in 2010-2012 to 64.5% (20/31) in 2013 (P &lt; 0.001).
Conclusions: Over the previous 4 years, an increasing prevalence of azithromycin-resistant N. gonorrhoeae isolates with a multidrug-resistant phenotype was observed. Furthermore, the azithromycin-resistant isolates seemed to belong to 2 predominant STs. As a result, continued surveillance of gonococci resistant to antimicrobial agents, including azithromycin in Fukuoka, Japan, is necessary.</t>
  </si>
  <si>
    <t>Gonococcal invasion into epithelial cells depends on both cell polarity and ezrin</t>
  </si>
  <si>
    <t>Yu Q, Wang LC, Di Benigno S, Stein DC, Song W.</t>
  </si>
  <si>
    <t>PLoS Pathog. 2021 Dec 1;17(12):e1009592. doi: 10.1371/journal.ppat.1009592. eCollection 2021 Dec.</t>
  </si>
  <si>
    <t>Yu Q</t>
  </si>
  <si>
    <t>PMC8668114</t>
  </si>
  <si>
    <t>10.1371/journal.ppat.1009592</t>
  </si>
  <si>
    <t>2021 Dec 1</t>
  </si>
  <si>
    <t>Neutral sphingomyelinase 2 is a key factor for PorB-dependent invasion of Neisseria gonorrhoeae</t>
  </si>
  <si>
    <t>Faulstich M, Hagen F, Avota E, Kozjak-Pavlovic V, Winkler AC, Xian Y, Schneider-Schaulies S, Rudel T.</t>
  </si>
  <si>
    <t>Cell Microbiol. 2015 Feb;17(2):241-53. doi: 10.1111/cmi.12361. Epub 2014 Oct 31.</t>
  </si>
  <si>
    <t>Faulstich M</t>
  </si>
  <si>
    <t>10.1111/cmi.12361</t>
  </si>
  <si>
    <t>Neisseria gonorrhoeae evades autophagic killing by downregulating CD46-cyt1 and remodeling lysosomes</t>
  </si>
  <si>
    <t>Kim WJ, Mai A, Weyand NJ, Rendón MA, Van Doorslaer K, So M.</t>
  </si>
  <si>
    <t>PLoS Pathog. 2019 Feb 12;15(2):e1007495. doi: 10.1371/journal.ppat.1007495. eCollection 2019 Feb.</t>
  </si>
  <si>
    <t>PMC6388937</t>
  </si>
  <si>
    <t>10.1371/journal.ppat.1007495</t>
  </si>
  <si>
    <t>2019 Feb 12</t>
  </si>
  <si>
    <t>The power and limitations of genomic surveillance of bacteria</t>
  </si>
  <si>
    <t>González-Candelas F, Francés-Cuesta C, García-González N.</t>
  </si>
  <si>
    <t>Future Microbiol. 2019 Nov;14:1345-1348. doi: 10.2217/fmb-2019-0259. Epub 2019 Dec 19.</t>
  </si>
  <si>
    <t>González-Candelas F</t>
  </si>
  <si>
    <t>10.2217/fmb-2019-0259</t>
  </si>
  <si>
    <t>Optimizing DNA Extraction Methods for Nanopore Sequencing of Neisseria gonorrhoeae Directly from Urine Samples</t>
  </si>
  <si>
    <t>Street TL, Barker L, Sanderson ND, Kavanagh J, Hoosdally S, Cole K, Newnham R, Selvaratnam M, Andersson M, Llewelyn MJ, O'Grady J, Crook DW, Eyre DW.</t>
  </si>
  <si>
    <t>J Clin Microbiol. 2020 Feb 24;58(3):e01822-19. doi: 10.1128/JCM.01822-19. Print 2020 Feb 24.</t>
  </si>
  <si>
    <t>Street TL</t>
  </si>
  <si>
    <t>PMC7041563</t>
  </si>
  <si>
    <t>10.1128/JCM.01822-19</t>
  </si>
  <si>
    <t>2020 Feb 24</t>
  </si>
  <si>
    <t>4-Hydroxy-tetrahydrodipicolinate reductase from Neisseria gonorrhoeae - structure and interactions with coenzymes and substrate analog</t>
  </si>
  <si>
    <t>Pote S, Pye SE, Sheahan TE, Gawlicka-Chruszcz A, Majorek KA, Chruszcz M.</t>
  </si>
  <si>
    <t>Biochem Biophys Res Commun. 2018 Sep 10;503(3):1993-1999. doi: 10.1016/j.bbrc.2018.07.147. Epub 2018 Aug 6.</t>
  </si>
  <si>
    <t>Pote S</t>
  </si>
  <si>
    <t>Biochem Biophys Res Commun</t>
  </si>
  <si>
    <t>PMC6192261</t>
  </si>
  <si>
    <t>NIHMS991909</t>
  </si>
  <si>
    <t>10.1016/j.bbrc.2018.07.147</t>
  </si>
  <si>
    <t>2018 Sep 10</t>
  </si>
  <si>
    <t>Emergence and Spread of Neisseria gonorrhoeae Strains with High-Level Resistance to Azithromycin in Taiwan from 2001 to 2018</t>
  </si>
  <si>
    <t>Liu YH, Wang YH, Liao CH, Hsueh PR.</t>
  </si>
  <si>
    <t>Antimicrob Agents Chemother. 2019 Aug 23;63(9):e00773-19. doi: 10.1128/AAC.00773-19. Print 2019 Sep.</t>
  </si>
  <si>
    <t>PMC6709496</t>
  </si>
  <si>
    <t>10.1128/AAC.00773-19</t>
  </si>
  <si>
    <t>2019 Aug 23</t>
  </si>
  <si>
    <t>A total of 598 Neisseria gonorrhoeae isolates obtained from patients in Taiwan from 2001 to 2018 were evaluated. The MICs of ceftriaxone (CRO) and azithromycin (AZM) against the isolates were determined by the agar dilution method. N. gonorrhoeae isolates with AZM MICs of ≥1 μg/ml were identified and characterized by the presence of AZM resistance determinants. For high-level AZM-resistant (AZM-HLR) isolates (MIC ≥ 256 μg/ml), genotyping was performed using multilocus sequence typing (MLST) and N. gonorrhoeae multiantigen sequence typing (NG-MAST). Among the N. gonorrhoeae isolates studied, 8.7% (52/598) exhibited AZM MICs of ≥1 μg/ml. Thirteen of the 52 isolates contained A2059G (23S rRNA NG-STAR type 1) or C2611T (23S rRNA NG-STAR type 2) mutations. The prevalence of the A2059G mutation was higher in AZM-HLR isolates (P &lt; 0.001). The -35A deletion in the promoter region of the mtrR gene did not differ between AZM-HLR isolates (100%, 10/10) and the isolates with AZM MICs of 1 μg/ml to 64 μg/ml (95.2%, 40/42) (P = 1.000). The presence of mutations in the mtrR coding region was significantly different between these two groups at 90% (9/10) and 26.2% (11/42), respectively (P &lt; 0.001). The AZM-HLR isolates, all carrying four mutated A2059G alleles, a -35A deletion, and G45D, were classified as MLST 12039/10899 and NG-MAST 1866/16497. In conclusion, Taiwan is among the countries reporting gonococci with high-level resistance to AZM so that a single dose of 1 g ceftriaxone intramuscularly as the first choice for management of N. gonorrhoeae infection should be evaluated.
Keywords: Neisseria gonorrhoeae; Taiwan; azithromycin resistance; ceftriaxone.</t>
  </si>
  <si>
    <t>The MisR Response Regulator Is Necessary for Intrinsic Cationic Antimicrobial Peptide and Aminoglycoside Resistance in Neisseria gonorrhoeae</t>
  </si>
  <si>
    <t>Kandler JL, Holley CL, Reimche JL, Dhulipala V, Balthazar JT, Muszyński A, Carlson RW, Shafer WM.</t>
  </si>
  <si>
    <t>Antimicrob Agents Chemother. 2016 Jul 22;60(8):4690-700. doi: 10.1128/AAC.00823-16. Print 2016 Aug.</t>
  </si>
  <si>
    <t>PMC4958169</t>
  </si>
  <si>
    <t>10.1128/AAC.00823-16</t>
  </si>
  <si>
    <t>A Novel Platform Using RNA Signatures To Accelerate Antimicrobial Susceptibility Testing in Neisseria gonorrhoeae</t>
  </si>
  <si>
    <t>Hashemi MM, Ram-Mohan N, Yang X, Andini N, Gessner NR, Carroll KC, Wang TH, Yang S.</t>
  </si>
  <si>
    <t>J Clin Microbiol. 2020 Nov 18;58(12):e01152-20. doi: 10.1128/JCM.01152-20. Print 2020 Nov 18.</t>
  </si>
  <si>
    <t>Hashemi MM</t>
  </si>
  <si>
    <t>PMC7685871</t>
  </si>
  <si>
    <t>10.1128/JCM.01152-20</t>
  </si>
  <si>
    <t>2020 Nov 18</t>
  </si>
  <si>
    <t>Beyond the Crystal Structure: Insight into the Function and Vaccine Potential of TbpA Expressed by Neisseria gonorrhoeae</t>
  </si>
  <si>
    <t>Cash DR, Noinaj N, Buchanan SK, Cornelissen CN.</t>
  </si>
  <si>
    <t>Infect Immun. 2015 Nov;83(11):4438-49. doi: 10.1128/IAI.00762-15. Epub 2015 Sep 8.</t>
  </si>
  <si>
    <t>Cash DR</t>
  </si>
  <si>
    <t>PMC4598392</t>
  </si>
  <si>
    <t>10.1128/IAI.00762-15</t>
  </si>
  <si>
    <t>Neisseria gonorrhoeae, the causative agent of the sexually transmitted infection gonorrhea, is not preventable by vaccination and is rapidly developing resistance to antibiotics. However, the transferrin (Tf) receptor system, composed of TbpA and TbpB, is an ideal target for novel therapeutics and vaccine development. Using a three-dimensional structure of gonococcal TbpA, we investigated two hypotheses, i.e., that loop-derived antibodies can interrupt ligand-receptor interactions in the native bacterium and that the loop 3 helix is a critical functional domain. Preliminary loop-derived antibodies, as well as optimized second-generation antibodies, demonstrated similar modest ligand-blocking effects on the gonococcal surface but different effects in Escherichia coli. Mutagenesis of loop 3 helix residues was employed, generating 11 mutants. We separately analyzed the mutants' abilities to (i) bind Tf and (ii) internalize Tf-bound iron in the absence of the coreceptor TbpB. Single residue mutations resulted in up to 60% reductions in ligand binding and up to 85% reductions in iron utilization. All strains were capable of growing on Tf as the sole iron source. Interestingly, in the presence of TbpB, only a 30% reduction in Tf-iron utilization was observed, indicating that the coreceptor can compensate for TbpA impairment. Complete deletion of the loop 3 helix of TbpA eliminated the abilities to bind Tf, internalize iron, and grow with Tf as the sole iron source. Our studies demonstrate that while the loop 3 helix is a key functional domain, its function does not exclusively rely on any single residue.</t>
  </si>
  <si>
    <t>the transferrin (Tf) receptor system, composed of TbpA and TbpB, is an ideal target for novel therapeutics and vaccine development</t>
  </si>
  <si>
    <t>Tackling Antimicrobial Resistance in the Shadow of COVID-19</t>
  </si>
  <si>
    <t>Patel A.</t>
  </si>
  <si>
    <t>mBio. 2021 Aug 31;12(4):e0047321. doi: 10.1128/mBio.00473-21. Epub 2021 Jul 20.</t>
  </si>
  <si>
    <t>Patel A</t>
  </si>
  <si>
    <t>PMC8406180</t>
  </si>
  <si>
    <t>10.1128/mBio.00473-21</t>
  </si>
  <si>
    <t>The coronavirus disease 2019 (COVID-19) pandemic is a challenge for ongoing efforts to combat antimicrobial-resistant (AMR) bacterial infections. As we learn more about COVID-19 disease and drug stewardship evolves, there is likely to be a lasting impact of increased use of antimicrobial agents and antibiotics, as well as a lack of consistent access to health care across many populations. Sexually transmitted infections have been underreported during the pandemic and are often caused by some of the most drug-resistant pathogens. In their recent article in mBio, Parzych et al. (E. M. Parzych, S. Gulati, B. Zheng, M. A. Bah, et al., mBio 12:e00242-21, 2021, https://doi.org/10.1128/mBio.00242-21) focus on protection against Neisseria gonorrhoeae infection via in vivo delivery of an antigonococcal DNA-encoded antibody that has been modified for increased complement activation. Nucleic acid approaches are highly adaptable and could be tremendously beneficial for personalized strategies to combat AMR pathogens.
Keywords: AMR; DNA-encoded antibodies; antimicrobial resistance; bacteria; gene-encoded antibodies; personalized medicine.</t>
  </si>
  <si>
    <t>lasting impact of increased use of antimicrobial agents and antibiotics</t>
  </si>
  <si>
    <t>Enhanced Recovery of Fastidious Organisms from Urine Culture in the Setting of Total Laboratory Automation</t>
  </si>
  <si>
    <t>Lainhart W, Burnham CA.</t>
  </si>
  <si>
    <t>J Clin Microbiol. 2018 Jul 26;56(8):e00546-18. doi: 10.1128/JCM.00546-18. Print 2018 Aug.</t>
  </si>
  <si>
    <t>Lainhart W</t>
  </si>
  <si>
    <t>PMC6062796</t>
  </si>
  <si>
    <t>10.1128/JCM.00546-18</t>
  </si>
  <si>
    <t>2018 Jul 26</t>
  </si>
  <si>
    <t>Increased power from conditional bacterial genome-wide association identifies macrolide resistance mutations in Neisseria gonorrhoeae</t>
  </si>
  <si>
    <t>Ma KC, Mortimer TD, Duckett MA, Hicks AL, Wheeler NE, Sánchez-Busó L, Grad YH.</t>
  </si>
  <si>
    <t>Nat Commun. 2020 Oct 23;11(1):5374. doi: 10.1038/s41467-020-19250-6.</t>
  </si>
  <si>
    <t>PMC7584619</t>
  </si>
  <si>
    <t>10.1038/s41467-020-19250-6</t>
  </si>
  <si>
    <t>2020 Oct 23</t>
  </si>
  <si>
    <t>First nationwide antimicrobial susceptibility surveillance for Neisseria gonorrhoeae in Brazil, 2015-16</t>
  </si>
  <si>
    <t>Bazzo ML, Golfetto L, Gaspar PC, Pires AF, Ramos MC, Franchini M, Ferreira WA, Unemo M, Benzaken AS; Brazilian-GASP Network.</t>
  </si>
  <si>
    <t>J Antimicrob Chemother. 2018 Jul 1;73(7):1854-1861. doi: 10.1093/jac/dky090.</t>
  </si>
  <si>
    <t>Bazzo ML</t>
  </si>
  <si>
    <t>10.1093/jac/dky090</t>
  </si>
  <si>
    <t>2018 Jul 1</t>
  </si>
  <si>
    <t>Objectives: Gonorrhoea and antimicrobial resistance (AMR) in Neisseria gonorrhoeae are major public health concerns globally. Enhanced AMR surveillance for gonococci is essential worldwide; however, recent quality-assured gonococcal AMR surveillance in Latin America, including Brazil, has been limited. Our aims were to (i) establish the first nationwide gonococcal AMR surveillance, quality assured according to WHO standards, in Brazil, and (ii) describe the antimicrobial susceptibility of clinical gonococcal isolates collected from 2015 to 2016 in all five main regions (seven sentinel sites) of Brazil.
Methods: Gonococcal isolates from 550 men with urethral discharge were examined for susceptibility to ceftriaxone, cefixime, azithromycin, ciprofloxacin, benzylpenicillin and tetracycline using the agar dilution method, according to CLSI recommendations and quality assured according to WHO standards.
Results: The levels of resistance (intermediate susceptibility) to tetracycline, ciprofloxacin, benzylpenicillin and azithromycin were 61.6% (34.2%), 55.6% (0.5%), 37.1% (60.4%) and 6.9% (8.9%), respectively. All isolates were susceptible to ceftriaxone and cefixime using the US CLSI breakpoints. However, according to the European EUCAST cefixime breakpoints, 0.2% (n = 1) of isolates were cefixime resistant and 6.9% (n = 38) of isolates had a cefixime MIC bordering on resistance.
Conclusions: This study describes the first national surveillance of gonococcal AMR in Brazil, which was quality assured according to WHO standards. The high resistance to ciprofloxacin (which promptly informed a revision of the Brazilian sexually transmitted infection treatment guideline), emerging resistance to azithromycin and decreasing susceptibility to extended-spectrum cephalosporins necessitate continuous surveillance of gonococcal AMR and ideally treatment failures, and increased awareness when prescribing treatment in Brazil.</t>
  </si>
  <si>
    <t>Time trend analysis (2009-2016) of antimicrobial susceptibility in Neisseria gonorrhoeae isolated in Italy following the introduction of the combined antimicrobial therapy</t>
  </si>
  <si>
    <t>Stefanelli P, Vescio MF, Landini MP, Dal Conte I, Matteelli A, Cristaudo A, Gaino M, Cusini M, Barbui AM, Mencacci A, De Nittis R, Ghisetti V, Stroppiana E, Carannante A; Neisseria gonorrhoeae antimicrobials resistant Study Group.</t>
  </si>
  <si>
    <t>PLoS One. 2017 Dec 14;12(12):e0189484. doi: 10.1371/journal.pone.0189484. eCollection 2017.</t>
  </si>
  <si>
    <t>PMC5730201</t>
  </si>
  <si>
    <t>10.1371/journal.pone.0189484</t>
  </si>
  <si>
    <t>2017 Dec 14</t>
  </si>
  <si>
    <t>Introduction: Neisseria gonorrhoeae (NG) antimicrobial susceptibility trends to azithromycin, cefixime and ceftriaxone were analyzed, from 2009 to 2016, to monitor changing antimicrobial susceptibility concomitant with the change in prescribing practice in 2012 from cefixime, or ceftriaxone, to ceftriaxone plus azithromycin. Patient characteristics predictive to be infected by antibiotic resistant N. gonorrhoeae were estimated. Finally, the protocol for the treatment of gonorrhoea, in comparison with the international guidelines, was also evaluated.
Materials and methods: Data on NG antimicrobial resistance were obtained from a network of sexually transmitted diseases clinics and other laboratories in 12 cities in Italy. We tested the 1,433 gonococci for antimicrobial susceptibility to azithromycin, cefixime and ceftriaxone using a gradient diffusion method. Logistic-regression methods with cluster robust standard errors were used to investigate the association of resistance categories with demographic and clinical patient characteristics and to assess changes in prescribing practices. To minimize bias due to missing data, all statistical models were fitted to data with forty rounds of multiple imputation, using chained equations.
Results: The percentage of isolates resistant to cefixime was 17.10% in 2009 and declined up to 1.39% in 2016; at the same time, those resistant to azithromycin was 23.68% in 2009 and 3.00% in 2012. Starting from 2013, azithromycin resistant gonococci tended to increase up to 7.44% in 2016. No ceftriaxone resistant isolates were observed. By multivariate analysis, the men who have sex with women (MSW) and women had a proportional adjusted OR of resistance of 1.25 (95%CI: 0.90; 1.73) and 1.67 (95%CI: 1.16; 2.40), respectively, in comparison with men who have sex with men (MSM). An aOR of resistance of 0.48 (95%CI: 0.21; 1.12) among NG isolated in the pharynx, compared with those isolated in genital sites, was calculated. The proportional aOR of resistance was 0.58 (95%CI: 0.38; 0.89) for presence vs absence of co-infection and 2.00 (95%CI: 1.36; 2.96) for past history vs no history of gonorrhoea.Finally, at least for the period 2013-2016, the older, subjects with anorectal or pharyngeal gonorrhoea infection, subjects with a co-infection, subjects with a previous gonorrhoea infection were not always correctly treated.
Conclusions: Overall, our findings suggest the shifts in N. gonorrhoeae susceptibility to cefixime and azithromycin in the time frame period. First of all, the increasing rate of azithromycin resistance in 2015-2016 in NG isolated in the country need to be monitor in the future. Finally, extensive information on treatment regimens may be useful to asses treatment adherence particularly for the older subjects, subjects with an anorectal or pharyngeal infection, subjects with a co-infection and subjects with a previous history of gonorrhoea. Gonorrhoea treatment strategy should be based on the evidence obtained by the local antimicrobial surveillance system and data about treatment failures.</t>
  </si>
  <si>
    <t>[Non-viral sexually transmitted infections - Epidemiology, clinical manifestations, diagnostics and therapy : Part 1: Gonococci]</t>
  </si>
  <si>
    <t>Nenoff P, Manos A, Ehrhard I, Krüger C, Paasch U, Helmbold P, Handrick W.</t>
  </si>
  <si>
    <t>Hautarzt. 2017 Jan;68(1):43-49. doi: 10.1007/s00105-016-3905-0.</t>
  </si>
  <si>
    <t>Nenoff P</t>
  </si>
  <si>
    <t>Hautarzt</t>
  </si>
  <si>
    <t>10.1007/s00105-016-3905-0</t>
  </si>
  <si>
    <t>Prevalence and molecular epidemiological typing of penicillinase-producing Neisseria gonorrhoeae and their bla(TEM-135) gene variants in Nanjing, China</t>
  </si>
  <si>
    <t>Chen SC, Yin YP, Dai XQ, Yu RX, Han Y, Sun HH, Ohnishi M, Unemo M, Chen XS.</t>
  </si>
  <si>
    <t>Sex Transm Dis. 2013 Nov;40(11):872-6. doi: 10.1097/OLQ.0000000000000037.</t>
  </si>
  <si>
    <t>10.1097/OLQ.0000000000000037</t>
  </si>
  <si>
    <t>Background: This study aimed to investigate the prevalence of penicillinase-producing Neisseria gonorrhoeae (PPNG) and their blaTEM-135 gene variant in 2007 and 2012 in Nanjing, China. In addition, molecular epidemiological typing of all isolates was performed to elucidate the genetic relationships of the PPNG strains.
Methods: A total of 199 and 77 N. gonorrhoeae isolates were collected at the National Center for STD Control in 2007 and 2012, respectively. Nitrocefin tests were performed to identify PPNG. Mismatch amplification mutation assay was used to identify blaTEM-135. All isolates were genotyped using N. gonorrhoeae multiantigen sequence typing (NG-MAST), and additionally, porB-based phylogenetic analysis was performed for the PPNG isolates.
Results: The total prevalence of PPNG isolates was 41% (114/276) and 58% (66/114) of these PPNG isolates possessed bla(TEM-135). In 2007, 45% (90/199) produced β-lactamase, and of those PPNG, 58% (52/90) possessed bla(TEM-135). In 2012, 31% (24/77) were PPNG, and 58% (14/24) of those isolates contained bla(TEM-135). There were 162 NG-MAST STs among the 276 isolates, and 89 of those were novel STs. A strong association between specific NG-MAST STs and bla(TEM-135) was found, and the porB-based phylogenetic analysis showed a distant evolutionary relationship between isolates in 2007 and isolates in 2012.
Conclusions: A high prevalence of PPNG and blaTEM-135 was found in Nanjing, China. bla(TEM-135) might be a precursor in the evolution into an extended-spectrum β-lactamase that can degrade ceftriaxone, which stresses the need to continuously monitor PPNG, blaTEM-135, and additional evolving blaTEM gene variants.</t>
  </si>
  <si>
    <t>High-level cefixime- and ceftriaxone-resistant Neisseria gonorrhoeae in France: novel penA mosaic allele in a successful international clone causes treatment failure</t>
  </si>
  <si>
    <t>Unemo M, Golparian D, Nicholas R, Ohnishi M, Gallay A, Sednaoui P.</t>
  </si>
  <si>
    <t>Antimicrob Agents Chemother. 2012 Mar;56(3):1273-80. doi: 10.1128/AAC.05760-11. Epub 2011 Dec 12.</t>
  </si>
  <si>
    <t>PMC3294892</t>
  </si>
  <si>
    <t>10.1128/AAC.05760-11</t>
  </si>
  <si>
    <t>Appropriate time for test-of-cure when diagnosing gonorrhoea with a nucleic acid amplification test</t>
  </si>
  <si>
    <t>Hjelmevoll SO, Olsen ME, Sollid JU, Haaheim H, Melby KK, Moi H, Unemo M, Skogen V.</t>
  </si>
  <si>
    <t>Acta Derm Venereol. 2012 May;92(3):316-9. doi: 10.2340/00015555-1275.</t>
  </si>
  <si>
    <t>10.2340/00015555-1275</t>
  </si>
  <si>
    <t>Gonorrhea in Indonesia: High Prevalence of Asymptomatic Urogenital Gonorrhea but No Circulating Extended Spectrum Cephalosporins-Resistant Neisseria gonorrhoeae Strains in Jakarta, Yogyakarta, and Denpasar, Indonesia</t>
  </si>
  <si>
    <t>Hananta IP, van Dam AP, Bruisten SM, Schim van der Loeff MF, Soebono H, de Vries HJ.</t>
  </si>
  <si>
    <t>Sex Transm Dis. 2016 Oct;43(10):608-16. doi: 10.1097/OLQ.0000000000000510.</t>
  </si>
  <si>
    <t>Hananta IP</t>
  </si>
  <si>
    <t>10.1097/OLQ.0000000000000510</t>
  </si>
  <si>
    <t>An audit of pharyngeal gonorrhoea treatment in a public sexual health clinic in Adelaide, South Australia</t>
  </si>
  <si>
    <t>Hustig A, Bell C, Waddell R.</t>
  </si>
  <si>
    <t>Int J STD AIDS. 2013 May;24(5):399-400. doi: 10.1177/0956462412472792. Epub 2013 Jun 14.</t>
  </si>
  <si>
    <t>Hustig A</t>
  </si>
  <si>
    <t>10.1177/0956462412472792</t>
  </si>
  <si>
    <t>Will use of combination cephalosporin/azithromycin therapy forestall resistance to cephalosporins in Neisseria gonorrhoeae?</t>
  </si>
  <si>
    <t>Rice LB.</t>
  </si>
  <si>
    <t>Sex Transm Infect. 2015 Jun;91(4):238-40. doi: 10.1136/sextrans-2014-051730. Epub 2015 Apr 29.</t>
  </si>
  <si>
    <t>Rice LB</t>
  </si>
  <si>
    <t>10.1136/sextrans-2014-051730</t>
  </si>
  <si>
    <t>Structural analysis of haemoglobin binding by HpuA from the Neisseriaceae family</t>
  </si>
  <si>
    <t>Wong CT, Xu Y, Gupta A, Garnett JA, Matthews SJ, Hare SA.</t>
  </si>
  <si>
    <t>Nat Commun. 2015 Dec 16;6:10172. doi: 10.1038/ncomms10172.</t>
  </si>
  <si>
    <t>Wong CT</t>
  </si>
  <si>
    <t>PMC4703857</t>
  </si>
  <si>
    <t>10.1038/ncomms10172</t>
  </si>
  <si>
    <t>A vaccine for meningococcal B disease and gonorrhoea</t>
  </si>
  <si>
    <t>Kirby T.</t>
  </si>
  <si>
    <t>Lancet Infect Dis. 2020 Apr;20(4):417. doi: 10.1016/S1473-3099(20)30184-5.</t>
  </si>
  <si>
    <t>Kirby T</t>
  </si>
  <si>
    <t>10.1016/S1473-3099(20)30184-5</t>
  </si>
  <si>
    <t>[Screening of Neisseria gonorrhoeae and Chlamydia trachomatis using techniques of self collected vaginal sample in young women]</t>
  </si>
  <si>
    <t>Conejero C, Cannoni G, Merino PM, Bollmann J, Hidalgo C, Castro M, Schulin-Zeuthen C.</t>
  </si>
  <si>
    <t>Rev Chilena Infectol. 2013 Oct;30(5):489-93. doi: 10.4067/S0716-10182013000500004.</t>
  </si>
  <si>
    <t>Conejero C</t>
  </si>
  <si>
    <t>10.4067/S0716-10182013000500004</t>
  </si>
  <si>
    <t>Australian Gonococcal Surveillance Programme, 1 July to 30 September 2015</t>
  </si>
  <si>
    <t>Commun Dis Intell Q Rep. 2016 Mar 31;40(1):E179-81.</t>
  </si>
  <si>
    <t>2016 Mar 31</t>
  </si>
  <si>
    <t>Upregulation of ATF3 inhibits expression of the pro-inflammatory cytokine IL-6 during Neisseria gonorrhoeae infection</t>
  </si>
  <si>
    <t>Calton CM, Wade LK, So M.</t>
  </si>
  <si>
    <t>Cell Microbiol. 2013 Nov;15(11):1837-50. doi: 10.1111/cmi.12153. Epub 2013 May 23.</t>
  </si>
  <si>
    <t>Calton CM</t>
  </si>
  <si>
    <t>PMC3796059</t>
  </si>
  <si>
    <t>NIHMS482171</t>
  </si>
  <si>
    <t>10.1111/cmi.12153</t>
  </si>
  <si>
    <t>Phosphoethanolamine Modification of Neisseria gonorrhoeae Lipid A Reduces Autophagy Flux in Macrophages</t>
  </si>
  <si>
    <t>Zughaier SM, Kandler JL, Balthazar JT, Shafer WM.</t>
  </si>
  <si>
    <t>PLoS One. 2015 Dec 7;10(12):e0144347. doi: 10.1371/journal.pone.0144347. eCollection 2015.</t>
  </si>
  <si>
    <t>PMC4671640</t>
  </si>
  <si>
    <t>10.1371/journal.pone.0144347</t>
  </si>
  <si>
    <t>2015 Dec 7</t>
  </si>
  <si>
    <t>Genomic epidemiology and population structure of Neisseria gonorrhoeae from remote highly endemic Western Australian populations</t>
  </si>
  <si>
    <t>Al Suwayyid BA, Coombs GW, Speers DJ, Pearson J, Wise MJ, Kahler CM.</t>
  </si>
  <si>
    <t>BMC Genomics. 2018 Feb 27;19(1):165. doi: 10.1186/s12864-018-4557-5.</t>
  </si>
  <si>
    <t>Al Suwayyid BA</t>
  </si>
  <si>
    <t>PMC6889462</t>
  </si>
  <si>
    <t>10.1186/s12864-018-4557-5</t>
  </si>
  <si>
    <t>2018 Feb 27</t>
  </si>
  <si>
    <t>Background: Neisseria gonorrhoeae causes gonorrhoea, the second most commonly notified sexually transmitted infection in Australia. One of the highest notification rates of gonorrhoea is found in the remote regions of Western Australia (WA). Unlike isolates from the major Australian population centres, the remote community isolates have low rates of antimicrobial resistance (AMR). Population structure and whole-genome comparison of 59 isolates from the Western Australian N. gonorrhoeae collection were used to investigate relatedness of isolates cultured in the metropolitan and remote areas. Core genome phylogeny, multilocus sequencing typing (MLST), N. gonorrhoeae multi-antigen sequence typing (NG-MAST) and N. gonorrhoeae sequence typing for antimicrobial resistance (NG-STAR) in addition to hierarchical clustering of sequences were used to characterize the isolates.
Results: Population structure analysis of the 59 isolates together with 72 isolates from an international collection, revealed six population groups suggesting that N. gonorrhoeae is a weakly clonal species. Two distinct population groups, Aus1 and Aus2, represented 63% of WA isolates and were mostly composed of the remote community isolates that carried no chromosomal AMR genotypes. In contrast, the Western Australian metropolitan isolates were frequently multi-drug resistant and belonged to population groups found in the international database, suggesting international transmission of the isolates.
Conclusions: Our study suggests that the population structure of N. gonorrhoeae is distinct between the communities in remote and metropolitan WA. Given the high rate of AMR in metropolitan regions, ongoing surveillance is essential to ensure the enduring efficacy of the empiric gonorrhoea treatment in remote WA.
Keywords: Australia; Gonorrhoea; Neisseria gonorrhoeae; Population structure; Western Australia; Whole genome sequencing.</t>
  </si>
  <si>
    <t>Antibiotic resistance in Neisseria gonorrhoea and treatment outcomes of gonococcal urethritis suspected patients in two large hospitals in Bhutan, 2015</t>
  </si>
  <si>
    <t>Tshokey T, Tshering T, Pradhan AR, Adhikari D, Sharma R, Gurung K, Dorji T, Wangmo S, Dorji U, Wangdi K.</t>
  </si>
  <si>
    <t>PLoS One. 2018 Aug 1;13(8):e0201721. doi: 10.1371/journal.pone.0201721. eCollection 2018.</t>
  </si>
  <si>
    <t>Tshokey T</t>
  </si>
  <si>
    <t>PMC6070275</t>
  </si>
  <si>
    <t>10.1371/journal.pone.0201721</t>
  </si>
  <si>
    <t>Introduction: Gonorrhea is a major sexually transmitted infection (STI) globally with increasing trends. Despite limited data, gonorrhea remains an important public health problem in Bhutan.
Methods: A descriptive study was carried out in two Bhutanese hospitals; Jigme Dorji Wangchuck National Referral Hospital and Phuentsholing General Hospital in 2015. Patients suspected of gonococcal urethritis were sampled, treated and followed up at two weeks. Gonococcal isolates were identified and tested for antibiotic susceptibility by the Calibrated Dichotomous Sensitivity Test (CDS) method.
Results: Of the 524 patients, 2.3% (12) were females. Most (46.6%) patients belonged to the 26-35 years age group. About 58% were lost to follow up; 62% (277) of males and all (12) females. N. gonorrhoea was positive in 76% (398) of microscopy and 73.1% (383) by culture. Resistance against ciprofloxacin, penicillin, tetracycline and nalidixic acid were 85.1%, 99.2%, 84.8% and 99.7% respectively. Nearly all the isolates were sensitive to cefpodoxime, ceftriaxone and azithromycin. Sixty-seven percent (350) were treated with injection ceftriaxone alone, 32% (169) with ceftriaxone and oral doxycycline and 1% (5) with ceftriaxone, doxycycline and metronidazole. Probable treatment failure was seen only in one patient (0.5%).
Conclusions: Gonococcal resistance to currently used antibiotics was low and there was a high clinical cure rate. Compliance to treatment guidelines need reinforcement addressing antibiotic regimen, tracing sexual partners and addressing the social stigma. National STI programs should be more women-friendly for effective management, prevention and control of STIs. Laboratories must adopt more reliable susceptibility testing methods, the Minimum Inhibition Concentration method.</t>
  </si>
  <si>
    <t>Gonococcal resistance to currently used antibiotics was low and there was a high clinical cure rate</t>
  </si>
  <si>
    <t>Emergence of ceftriaxone-resistant Neisseria gonorrhoeae strains harbouring a novel mosaic penA gene in China</t>
  </si>
  <si>
    <t>Xiu L, Yuan Q, Li Y, Zhang C, Tang L, Peng J.</t>
  </si>
  <si>
    <t>J Antimicrob Chemother. 2020 Apr 1;75(4):907-910. doi: 10.1093/jac/dkz530.</t>
  </si>
  <si>
    <t>10.1093/jac/dkz530</t>
  </si>
  <si>
    <t>2020 Apr 1</t>
  </si>
  <si>
    <t>Objectives: The continuous emergence of ceftriaxone-resistant Neisseria gonorrhoeae strains threatens the effectiveness of current treatment regimens for gonorrhoea. The objective of the present study was to characterize three ceftriaxone-resistant N. gonorrhoeae strains with a novel mosaic penA allele isolated in China.
Methods: Three ceftriaxone-resistant Neisseria gonorrhoeae strains (GC150, GC161 and GC208) isolated in 2017 were characterized by N. gonorrhoeae multiantigen sequence typing (NG-MAST), MLST and N. gonorrhoeae sequence typing for antimicrobial resistance (NG-STAR). Recombination analyses were performed using the SimPlot software.
Results: Three strains had the same antibiotic resistance profiles, with resistance to ceftriaxone (MIC 0.5 mg/L), ciprofloxacin (MIC 8.0 mg/L), penicillin (MIC 2.0 mg/L) and tetracycline (MIC 2.0-8.0 mg/L). STs were assigned as MLST7360, NG-MAST14292 and NG-STAR1611/NG-STAR1612. The penA gene of these three strains differed from previous ceftriaxone-resistant gonococcal strains and harboured a novel mosaic allele (penA-121.001). Like N. gonorrhoeae FC428, a widely disseminated ceftriaxone-resistant strain that was initially described in Japan in 2015, all strains also possessed substitutions A311V and T483S in PBP2, which are associated with resistance to ceftriaxone. Potential recombination events were detected in penA between N. gonorrhoeae strain FC428 and commensal Neisseria species. Our results provide further evidence that the commensal Neisseria species (Neisseria cinerea and Neisseria perflava) can serve as a reservoir of ceftriaxone resistance-mediating penA sequences in clinical gonococcal strains.
Conclusions: The emergence of such strains may be the result of the interspecies recombination of penA genes between N. gonorrhoeae strain FC428 and commensal Neisseria species.</t>
  </si>
  <si>
    <t>ECDC public health response to the threat of resistant gonorrhoea in Europe</t>
  </si>
  <si>
    <t>Van de Laar M.</t>
  </si>
  <si>
    <t>Euro Surveill. 2012 Jun 14;17(24):20196.</t>
  </si>
  <si>
    <t>Van de Laar M</t>
  </si>
  <si>
    <t>2012 Jun 14</t>
  </si>
  <si>
    <t>Refinement of immunizing antigens to produce functional blocking antibodies against the AniA nitrite reductase of Neisseria gonorrhoeae</t>
  </si>
  <si>
    <t>Shewell LK, Jen FE, Jennings MP.</t>
  </si>
  <si>
    <t>PLoS One. 2017 Aug 3;12(8):e0182555. doi: 10.1371/journal.pone.0182555. eCollection 2017.</t>
  </si>
  <si>
    <t>Shewell LK</t>
  </si>
  <si>
    <t>PMC5542605</t>
  </si>
  <si>
    <t>10.1371/journal.pone.0182555</t>
  </si>
  <si>
    <t>2017 Aug 3</t>
  </si>
  <si>
    <t>The emergence of multi-drug resistant Neisseria gonorrhoeae has generated an urgent need for novel therapies or a vaccine to prevent gonococcal disease. In this study we investigate the potential of targeting the surface exposed nitrite reductase, AniA, to block activity by producing functional blocking antibodies. AniA activity is essential for anaerobic growth and biofilm formation of N. gonorrhoeae and functional blocking antibodies may prevent colonisation and disease. Seven peptides covering regions adjacent to the active site were designed based on the AniA structure. Six of the seven peptide conjugates generated immune responses. Peptide 7, GALGQLKVEGAEN, was able to elicit antibodies capable of blocking AniA activity. Antiserum raised against the peptide 7 conjugate detected AniA in 20 N. gonorrhoeae clinical isolates. Recombinant AniA protein antigens were also assessed in this study and generated high-titre, functional blocking antibody responses. Peptide 7 conjugates or truncated recombinant AniA antigens have potential for inclusion in a vaccine against N. gonorrhoeae.</t>
  </si>
  <si>
    <t>the potential of targeting the surface exposed nitrite reductase, AniA, to block activity by producing functional blocking antibodies</t>
  </si>
  <si>
    <t>[Doctor, can one contract gonorrhea from an "unaffected woman"?]</t>
  </si>
  <si>
    <t>Nau JY.</t>
  </si>
  <si>
    <t>Rev Med Suisse. 2014 Oct 8;10(445):1894-5.</t>
  </si>
  <si>
    <t>Nau JY</t>
  </si>
  <si>
    <t>Rev Med Suisse</t>
  </si>
  <si>
    <t>2014 Oct 8</t>
  </si>
  <si>
    <t>Surveillance and molecular epidemiology of Neisseria gonorrhoeae isolates in Shenzhen, China, 2010-2017</t>
  </si>
  <si>
    <t>Wang F, Liu JW, Li YZ, Zhang LJ, Huang J, Chen XS, Chen SC, Yin YP.</t>
  </si>
  <si>
    <t>J Glob Antimicrob Resist. 2020 Dec;23:269-274. doi: 10.1016/j.jgar.2020.08.013. Epub 2020 Sep 2.</t>
  </si>
  <si>
    <t>10.1016/j.jgar.2020.08.013</t>
  </si>
  <si>
    <t>Objectives: The development and emergence of antimicrobial resistance in Neisseria gonorrhoeae (NG) have become a major public-health problem worldwide. This study aimed to analyse the antimicrobial susceptibility and molecular characteristics of NG isolates in Shenzhen, China.
Methods: A total of 1282 NG isolates were consecutively collected between 2010 and 2017. Patient demographic information was also collected. MICs of ceftriaxone, spectinomycin, ciprofloxacin, azithromycin and penicillin were determined by agar dilution. Isolates were genotyped using N. gonorrhoeae multi-antigen sequence typing (NG-MAST).
Results: Among the isolates, 97.4% were resistant to ciprofloxacin and 68.2% to penicillin. Moreover, 5.0% showed decreased susceptibility to ceftriaxone (CROD) and 17.3% were resistant to azithromycin (AZM-R); 1.3% were simultaneously CROD and AZM-R. All isolates were susceptible to spectinomycin. Increasing ceftriaxone MICs were found from 2010 to 2017. A total of 427 sequence types (STs) and 68 genogroups were identified from 724 isolates. ST5061, ST3741 and ST1766 were observed across the study years. ST14638 (n = 3) was predominant among 32 CROD isolates. Prevalent STs were ST5061 (n = 6), ST1866 (n = 5) and ST11133 (n = 5) among 96 AZM-R isolates.
Conclusions: A high prevalence of isolates resistant to ciprofloxacin and penicillin was found in this study. Azithromycin, one antimicrobial of dual antimicrobial therapy recommended by the WHO, showed a high prevalence of resistance. The other, ceftriaxone, can be used continuously in this region owing to lower resistance levels. However, the emergence of CROD and decreasing susceptibility to ceftriaxone indicate that continuous antimicrobial resistance surveillance is essential.
Keywords: Antimicrobial resistance; Azithromycin; Ceftriaxone; NG-MAST; Neisseria gonorrhoeae.</t>
  </si>
  <si>
    <t>analyse the antimicrobial susceptibility and molecular characteristics of NG isolates in Shenzhen, China.</t>
  </si>
  <si>
    <t>Structural insight into the dual function of LbpB in mediating Neisserial pathogenesis</t>
  </si>
  <si>
    <t>Yadav R, Govindan S, Daczkowski C, Mesecar A, Chakravarthy S, Noinaj N.</t>
  </si>
  <si>
    <t>Elife. 2021 Nov 9;10:e71683. doi: 10.7554/eLife.71683.</t>
  </si>
  <si>
    <t>Yadav R</t>
  </si>
  <si>
    <t>PMC8577839</t>
  </si>
  <si>
    <t>10.7554/eLife.71683</t>
  </si>
  <si>
    <t>2021 Nov 9</t>
  </si>
  <si>
    <t>Retrospective review of pharyngeal gonorrhea treatment failures in Alberta, Canada</t>
  </si>
  <si>
    <t>Gratrix J, Bergman J, Egan C, Drews SJ, Read R, Singh AE.</t>
  </si>
  <si>
    <t>Sex Transm Dis. 2013 Nov;40(11):877-9. doi: 10.1097/OLQ.0000000000000033.</t>
  </si>
  <si>
    <t>Gratrix J</t>
  </si>
  <si>
    <t>10.1097/OLQ.0000000000000033</t>
  </si>
  <si>
    <t>In vitro antimicrobial effect and mechanism of action of plasma-activated liquid on planktonic Neisseria gonorrhoeae</t>
  </si>
  <si>
    <t>Liu J, Yang C, Cheng C, Zhang C, Zhao J, Fu C.</t>
  </si>
  <si>
    <t>Bioengineered. 2021 Dec;12(1):4605-4619. doi: 10.1080/21655979.2021.1955548.</t>
  </si>
  <si>
    <t>Liu J</t>
  </si>
  <si>
    <t>Bioengineered</t>
  </si>
  <si>
    <t>PMC8806901</t>
  </si>
  <si>
    <t>10.1080/21655979.2021.1955548</t>
  </si>
  <si>
    <t>Neisseria gonorrhoeae (Ng) is highly resistant to treatment, and there is an urgent need for new treatments to alleviate gonococcal resistance caused by antibiotic monotherapy. The antimicrobial effect and mechanism of plasma-activated liquid (PAL) on Ng were evaluated in this study. Upon PAL treatment, extensively analyses on cell culturability, metabolic capacity, intracellular reactive oxygen species (ROS),membrane integrity and nucleic acids for Ng were carried out and significant antimicrobial effects observed.PAL exerted antibacterial effect on Ng and induced bacterial death (6.71-log) following immersion for 30 min and treatment for 120 s. However, bacterial viability test revealed that after immersion in the same PAL, 10.17% of bacteria retained their metabolic capacity. This indicates that bacteria enter a physiological viable but non-culturable state to protect themselves from environmental stress. Confocal fluorescence microscopy and transmission electron microscopy demonstrated that PAL exerts bactericidal effect on Ng and disrupts its morphological structure. PAL may upregulate inflammatory factors and genes to modulate the resistance of Ng and affect the immune status of the host during infection.
Keywords: Neisseria gonorrhoeae; antimicrobial mechanism; biocidal efficacy; inflammation; plasma-activated liquid.</t>
  </si>
  <si>
    <t>PAL may upregulate inflammatory factors and genes to modulate the resistance of Ng and affect the immune status of the host during infection.</t>
  </si>
  <si>
    <t>Neisseria gonorrhoeae Antimicrobial Susceptibility Surveillance - The Gonococcal Isolate Surveillance Project, 27 Sites, United States, 2014</t>
  </si>
  <si>
    <t>Kirkcaldy RD, Harvey A, Papp JR, Del Rio C, Soge OO, Holmes KK, Hook EW 3rd, Kubin G, Riedel S, Zenilman J, Pettus K, Sanders T, Sharpe S, Torrone E.</t>
  </si>
  <si>
    <t>MMWR Surveill Summ. 2016 Jul 15;65(7):1-19. doi: 10.15585/mmwr.ss6507a1.</t>
  </si>
  <si>
    <t>MMWR Surveill Summ</t>
  </si>
  <si>
    <t>10.15585/mmwr.ss6507a1</t>
  </si>
  <si>
    <t>2016 Jul 15</t>
  </si>
  <si>
    <t>Problem/condition: Gonorrhea is the second most commonly reported notifiable disease in the United States; 350,062 gonorrhea cases were reported in 2014. Sexually transmitted infections caused by Neisseria gonorrhoeae are a cause of pelvic inflammatory disease in women, which can lead to serious reproductive complications including tubal infertility, ectopic pregnancy, and chronic pelvic pain. Prevention of sequelae and of transmission to sexual partners relies largely on prompt detection and effective antimicrobial treatment. However, treatment has been compromised by the absence of routine antimicrobial susceptibility testing in clinical care and evolution of antimicrobial resistance to the antibiotics used to treat gonorrhea.
Period covered: 2014.
Description of the system: The Gonococcal Isolate Surveillance Project (GISP) was established in 1986 as a sentinel surveillance system to monitor trends in antimicrobial susceptibilities of N. gonorrhoeae strains in the United States. Each month, N. gonorrhoeae isolates are collected from up to the first 25 men with gonococcal urethritis attending each of the participating sexually transmitted disease (STD) clinics at 27 sites. The number of participating sites has varied over time (21-30 per year). Selected demographic and clinical data are abstracted from medical records. Isolates are tested for antimicrobial susceptibility using agar dilution at one of five regional laboratories.
Results: A total of 5,093 isolates were collected in 2014. Of these, 25.3% were resistant to tetracycline, 19.2% to ciprofloxacin, and 16.2% to penicillin (plasmid-based, chromosomal, or both). Reduced azithromycin susceptibility (Azi-RS) (defined as minimum inhibitory concentration [MIC] ≥2.0 µg/mL) increased from 0.6% in 2013 to 2.5% in 2014. The increase occurred in all geographic regions, but was greatest in the Midwest, and among all categories of sex of sex partners (men who have sex with men [MSM], men who have sex with men and women [MSMW], and men who have sex with women [MSW]). No Azi-RS isolates exhibited reduced cefixime or ceftriaxone susceptibility (Cfx-RS and Cro-RS, respectively). The prevalence of Cfx-RS (MIC ≥0.25 µg/mL) increased from 0.1% in 2006 to 1.4% in both 2010 and 2011, decreased to 0.4% in 2013, and increased to 0.8% in 2014. Cro-RS (MIC ≥0.125 µg/mL) increased following a similar pattern but at lesser percentages (increased from 0.1% in 2008 to 0.4% in 2011 and decreased to 0.1% in 2013 and 2014). The percentage of isolates resistant to tetracycline, ciprofloxacin, penicillin, or all three antimicrobials, was greater in isolates from MSM than from MSW.
Interpretation: This is the first report to present comprehensive surveillance data from GISP and summarize gonococcal susceptibility over time, as well as underscore the history and public health implications of emerging cephalosporin resistance. Antimicrobial susceptibility patterns vary by geographic region within the United States and by sex of sex partner. Because dual therapy with ceftriaxone plus azithromycin is the only recommended gonorrhea treatment, increases in azithromycin and cephalosporin MICs are cause for concern that resistance to these antimicrobial agents might be emerging. It is unclear whether increases in the percentage of isolates with Azi-RS mark the beginning of a trend. The percentage of isolates with elevated cefixime MICs increased during 2009-2010, then decreased during 2012-2013 after treatment recommendations were changed in 2010 to recommend dual therapy (with a cephalosporin and a second antibiotic) and a higher dosage of ceftriaxone. Subsequently, the treatment recommendations were changed again in 2012 to no longer recommend cefixime as part of first-line therapy (leaving ceftriaxone-based dual therapy as the only recommended therapy). Despite the MIC decrease (i.e., trend of improved cefixime susceptibility) during 2012-2013, the increase in the number of strains with Cfx-RS in 2014 underscores the potential threat of cephalosporin-resistant N. gonorrhoeae.
Public health action: The National Strategy for Combating Antibiotic-Resistant Bacteria identifies prevention, rapid detection, and control of outbreaks of ceftriaxone-resistant N. gonorrhoeae infection as a priority for U.S.
Public health action: Antimicrobial susceptibility surveillance is conducted to guide development of treatment recommendations for effective therapy and prevention of complications from and transmission of gonorrhea. Federal agencies can use GISP data to develop national treatment recommendations and set research and prevention priorities. Local and state health departments can use GISP data to determine allocation of STD prevention services and resources, guide prevention planning, and communicate best treatment practices to health care providers. Continued surveillance, appropriate treatment, development of new antibiotics, and prevention of transmission remain the best strategies to reduce gonorrhea incidence and morbidity.</t>
  </si>
  <si>
    <t>Recent Progress Towards a Gonococcal Vaccine</t>
  </si>
  <si>
    <t>Maurakis SA, Cornelissen CN.</t>
  </si>
  <si>
    <t>Front Cell Infect Microbiol. 2022 Apr 11;12:881392. doi: 10.3389/fcimb.2022.881392. eCollection 2022.</t>
  </si>
  <si>
    <t>Maurakis SA</t>
  </si>
  <si>
    <t>PMC9038166</t>
  </si>
  <si>
    <t>10.3389/fcimb.2022.881392</t>
  </si>
  <si>
    <t>2022 Apr 11</t>
  </si>
  <si>
    <t>Katz AR.</t>
  </si>
  <si>
    <t>Emerg Infect Dis. 2018 Mar;24(3):608. doi: 10.3201/eid2403.171892. Epub 2018 Mar 17.</t>
  </si>
  <si>
    <t>PMC5824665</t>
  </si>
  <si>
    <t>10.3201/eid2403.171892</t>
  </si>
  <si>
    <t>Pharyngeal Gonococcal Infections: A Cross-Sectional Study in a Network of Sexually Transmitted Disease Clinics; Sexually Transmitted Disease Surveillance Network-January 2016 to June 2018</t>
  </si>
  <si>
    <t>Llata E, Braxton J, Asbel L, Huspeni D, Hsu K, Kerani RP, Nguyen TQ, Pathela P, Schumacher C, Toevs K, Torrone E.</t>
  </si>
  <si>
    <t>Sex Transm Dis. 2019 Dec;46(12):777-779. doi: 10.1097/OLQ.0000000000001073.</t>
  </si>
  <si>
    <t>Llata E</t>
  </si>
  <si>
    <t>10.1097/OLQ.0000000000001073</t>
  </si>
  <si>
    <t>Inhibition of Neisseria gonorrhoeae Type II Topoisomerases by the Novel Spiropyrimidinetrione AZD0914</t>
  </si>
  <si>
    <t>Kern G, Palmer T, Ehmann DE, Shapiro AB, Andrews B, Basarab GS, Doig P, Fan J, Gao N, Mills SD, Mueller J, Sriram S, Thresher J, Walkup GK.</t>
  </si>
  <si>
    <t>J Biol Chem. 2015 Aug 21;290(34):20984-20994. doi: 10.1074/jbc.M115.663534. Epub 2015 Jul 6.</t>
  </si>
  <si>
    <t>Kern G</t>
  </si>
  <si>
    <t>PMC4543657</t>
  </si>
  <si>
    <t>10.1074/jbc.M115.663534</t>
  </si>
  <si>
    <t>Efficacy of a Novel Tricyclic Topoisomerase Inhibitor in a Murine Model of Neisseria gonorrhoeae Infection</t>
  </si>
  <si>
    <t>Savage VJ, Charrier C, Salisbury AM, Box H, Chaffer-Malam N, Huxley A, Kirk R, Noonan GM, Mohmed S, Craighead MW, Ratcliffe AJ, Best SA, Stokes NR.</t>
  </si>
  <si>
    <t>Antimicrob Agents Chemother. 2016 Aug 22;60(9):5592-4. doi: 10.1128/AAC.00913-16. Print 2016 Sep.</t>
  </si>
  <si>
    <t>Savage VJ</t>
  </si>
  <si>
    <t>PMC4997832</t>
  </si>
  <si>
    <t>10.1128/AAC.00913-16</t>
  </si>
  <si>
    <t>2016 Aug 22</t>
  </si>
  <si>
    <t>Neisseria gonorrhoeae Antimicrobial Resistance: Past to Present to Future</t>
  </si>
  <si>
    <t>Aitolo GL, Adeyemi OS, Afolabi BL, Owolabi AO.</t>
  </si>
  <si>
    <t>Curr Microbiol. 2021 Mar;78(3):867-878. doi: 10.1007/s00284-021-02353-8. Epub 2021 Feb 2.</t>
  </si>
  <si>
    <t>Aitolo GL</t>
  </si>
  <si>
    <t>10.1007/s00284-021-02353-8</t>
  </si>
  <si>
    <t>Isolated pharyngeal Neisseria gonorrhoeae in heterosexual male contacts</t>
  </si>
  <si>
    <t>Thomson-Glover R, Brown R, Edirisinghe DN.</t>
  </si>
  <si>
    <t>Int J STD AIDS. 2013 Dec;24(12):983-5. doi: 10.1177/0956462413491238. Epub 2013 Jul 22.</t>
  </si>
  <si>
    <t>Thomson-Glover R</t>
  </si>
  <si>
    <t>10.1177/0956462413491238</t>
  </si>
  <si>
    <t>Antimicrobial susceptibility in Neisseria gonorrhoeae isolates from five sentinel surveillance sites in Zimbabwe, 2015-2016</t>
  </si>
  <si>
    <t>Latif AS, Gwanzura L, Machiha A, Ndowa F, Tarupiwa A, Gudza-Mugabe M, Shukusho FD, Chakanyuka Musanhu C, Wi T, Unemo M.</t>
  </si>
  <si>
    <t>Sex Transm Infect. 2018 Feb;94(1):62-66. doi: 10.1136/sextrans-2016-053090. Epub 2017 May 5.</t>
  </si>
  <si>
    <t>Latif AS</t>
  </si>
  <si>
    <t>10.1136/sextrans-2016-053090</t>
  </si>
  <si>
    <t>Objectives: Gonorrhoea and antimicrobial resistance (AMR) in Neisseria gonorrhoeae are major public health concerns worldwide. Enhanced AMR surveillance for gonococci is essential globally. In Zimbabwe, very limited gonococcal AMR data were reported. Our aims were to (i) implement quality-assured gonococcal AMR surveillance in Zimbabwe and (ii) investigate gonococcal AMR at five health centres in 2015-2016.
Methods: Gonococcal isolates from 104 men with urethral discharge were tested for susceptibility to kanamycin, ceftriaxone, cefixime, ciprofloxacin and azithromycin using Etest.
Results: All isolates (102 possible to test) were susceptible to ceftriaxone and cefixime. The level of resistance (intermediate resistance) to kanamycin and ciprofloxacin was 2.0% (2.0%) and 18.6% (27.5%), respectively. The two kanamycin-resistant isolates (R≥128 mg/L) had a kanamycin minimum inhibitory concentration (MIC) of &gt;256 mg/L. The ciprofloxacin resistance ranged from 9.5% to 30.8% in the five sentinel sites. Only 10 (9.6%) of the isolates were tested for susceptibility to azithromycin and 1 (10.0%) was resistant (MIC=4 mg/L).
Conclusions: The emergence of multidrug-resistant gonorrhoea internationally is a major public health concern and gonococcal AMR surveillance is crucial globally. In Zimbabwe, gonococcal AMR surveillance has now been implemented and quality assured according to WHO standards. The results of this first surveillance will be used to directly inform revisions of the national treatment guidelines. It is imperative to further strengthen the surveillance of gonococcal AMR, and ideally also treatment failures, in Zimbabwe and most countries in the WHO African region, which requires continuous national and international support, including technical support, and political and financial commitment.
Keywords: AFRICA; ANTIMICROBIAL RESISTANCE; GONORRHOEA; NEISSERIA GONORRHOEA; TREATMENT.</t>
  </si>
  <si>
    <t>Demographic and behavioural factors were not associated with differences in ceftriaxone MICs</t>
  </si>
  <si>
    <t>New complementation constructs for inducible and constitutive gene expression in Neisseria gonorrhoeae and Neisseria meningitidis</t>
  </si>
  <si>
    <t>Ramsey ME, Hackett KT, Kotha C, Dillard JP.</t>
  </si>
  <si>
    <t>Appl Environ Microbiol. 2012 May;78(9):3068-78. doi: 10.1128/AEM.07871-11. Epub 2012 Feb 10.</t>
  </si>
  <si>
    <t>Appl Environ Microbiol</t>
  </si>
  <si>
    <t>PMC3346468</t>
  </si>
  <si>
    <t>10.1128/AEM.07871-11</t>
  </si>
  <si>
    <t>Screening tests for gonorrhoea should first do no harm</t>
  </si>
  <si>
    <t>Konecny P.</t>
  </si>
  <si>
    <t>Med J Aust. 2015 Aug 17;203(4):172-3. doi: 10.5694/mja15.r18559.</t>
  </si>
  <si>
    <t>Konecny P</t>
  </si>
  <si>
    <t>10.5694/mja15.r18559</t>
  </si>
  <si>
    <t>2015 Aug 17</t>
  </si>
  <si>
    <t>Cervical gonorrhea in a transgender man post hysterectomy</t>
  </si>
  <si>
    <t>Katz AR, Hahn SA, Tomas JE, Komeya AY.</t>
  </si>
  <si>
    <t>Int J STD AIDS. 2019 Oct;30(12):1232-1234. doi: 10.1177/0956462419866048. Epub 2019 Sep 27.</t>
  </si>
  <si>
    <t>10.1177/0956462419866048</t>
  </si>
  <si>
    <t>A new rapid resazurin-based microdilution assay for antimicrobial susceptibility testing of Neisseria gonorrhoeae</t>
  </si>
  <si>
    <t>Foerster S, Desilvestro V, Hathaway LJ, Althaus CL, Unemo M.</t>
  </si>
  <si>
    <t>J Antimicrob Chemother. 2017 Jul 1;72(7):1961-1968. doi: 10.1093/jac/dkx113.</t>
  </si>
  <si>
    <t>Foerster S</t>
  </si>
  <si>
    <t>PMC5890744</t>
  </si>
  <si>
    <t>10.1093/jac/dkx113</t>
  </si>
  <si>
    <t>2017 Jul 1</t>
  </si>
  <si>
    <t>Stability Studies on Dry Swabs and Wet Mailed Swabs for Detection of Chlamydia trachomatis and Neisseria gonorrhoeae in Aptima Assays</t>
  </si>
  <si>
    <t>Moncada J, Clark CB, Holden J, Hook EW 3rd, Gaydos CA, Schachter J.</t>
  </si>
  <si>
    <t>J Clin Microbiol. 2017 Mar;55(3):971-977. doi: 10.1128/JCM.02235-16. Epub 2017 Jan 11.</t>
  </si>
  <si>
    <t>Moncada J</t>
  </si>
  <si>
    <t>PMC5328466</t>
  </si>
  <si>
    <t>10.1128/JCM.02235-16</t>
  </si>
  <si>
    <t>Functional and structural studies on the Neisseria gonorrhoeae GmhA, the first enzyme in the glycero-manno-heptose biosynthesis pathways, demonstrate a critical role in lipooligosaccharide synthesis and gonococcal viability</t>
  </si>
  <si>
    <t>Wierzbicki IH, Zielke RA, Korotkov KV, Sikora AE.</t>
  </si>
  <si>
    <t>Microbiologyopen. 2017 Apr;6(2):e00432. doi: 10.1002/mbo3.432. Epub 2017 Jan 7.</t>
  </si>
  <si>
    <t>Wierzbicki IH</t>
  </si>
  <si>
    <t>Microbiologyopen</t>
  </si>
  <si>
    <t>PMC5387315</t>
  </si>
  <si>
    <t>10.1002/mbo3.432</t>
  </si>
  <si>
    <t>Demographic and behavioural factors associated with antimicrobial susceptibility to azithromycin and ceftriaxone in Neisseria gonorrhoeae</t>
  </si>
  <si>
    <t>Forster RF, Smith M, Cooper G, Brokenshire M, Roberts SA, McAuliffe GN.</t>
  </si>
  <si>
    <t>Int J STD AIDS. 2021 Jan;32(1):67-74. doi: 10.1177/0956462420959171. Epub 2020 Nov 16.</t>
  </si>
  <si>
    <t>Forster RF</t>
  </si>
  <si>
    <t>10.1177/0956462420959171</t>
  </si>
  <si>
    <t>2021 Jan</t>
  </si>
  <si>
    <t>Antimicrobial resistance of Neisseria gonorrhoeae (NG) is of global public health concern. The aim of this study was to explore demographic and behavioural factors associated with antimicrobial susceptibility of NG to ceftriaxone and azithromycin. Gonococcal isolates (n = 391) from clients attending the Auckland Sexual Health Service, New Zealand, from July 2014 - June 2015 (n = 206), and July 2017 - June 2018 (n = 185), were tested for susceptibility to ceftriaxone and azithromycin. Laboratory data were linked with behavioural and demographic data. Geometric mean azithromycin MICs increased across the two time periods (0.239 mg/L in 2014/15 to 0.347 mg/L in 2017/18, p &lt; 0.001), and ceftriaxone MICs decreased (0.007 mg/L in 2014/15 to 0.005 mg/L in 2017/18, p &lt; 0.001). Demographic and behavioural factors were not associated with differences in ceftriaxone MICs; however azithromycin MICs were higher in men who have sex with men (0.356 mg/L) compared with the heterosexual study population (0.192 mg/L, p &lt; 0.001) and were lower in Pacific peoples (0.201 mg/L, p &lt; 0.001) and Māori (0.244 mg/L, p = 0.05) compared with those of European ethnicity (0.321 mg/L). Our findings show that azithromycin MICs increased in our region between 2014 and 2018; associations were seen with sexual orientation and ethnicity.</t>
  </si>
  <si>
    <t>Using rapid point-of-care tests to inform antibiotic choice to mitigate drug resistance in gonorrhoea</t>
  </si>
  <si>
    <t>Vegvari C, Grad YH, White PJ, Didelot X, Whittles LK, Scangarella-Oman NE, Mitrani-Gold FS, Dumont E, Perry CR, Gilchrist K, Hossain M, Mortimer TD, Anderson RM, Gardiner D.</t>
  </si>
  <si>
    <t>Euro Surveill. 2020 Oct;25(43):1900210. doi: 10.2807/1560-7917.ES.2020.25.43.1900210.</t>
  </si>
  <si>
    <t>Vegvari C</t>
  </si>
  <si>
    <t>PMC7596916</t>
  </si>
  <si>
    <t>10.2807/1560-7917.ES.2020.25.43.1900210</t>
  </si>
  <si>
    <t>Performance of self-collected penile-meatal swabs compared to clinician-collected urethral swabs for the detection of Chlamydia trachomatis, Neisseria gonorrhoeae, Trichomonas vaginalis, and Mycoplasma genitalium by nucleic acid amplification assays</t>
  </si>
  <si>
    <t>Dize L, Barnes P Jr, Barnes M, Hsieh YH, Marsiglia V, Duncan D, Hardick J, Gaydos CA.</t>
  </si>
  <si>
    <t>Diagn Microbiol Infect Dis. 2016 Oct;86(2):131-5. doi: 10.1016/j.diagmicrobio.2016.07.018. Epub 2016 Jul 25.</t>
  </si>
  <si>
    <t>PMC5028267</t>
  </si>
  <si>
    <t>NIHMS805437</t>
  </si>
  <si>
    <t>10.1016/j.diagmicrobio.2016.07.018</t>
  </si>
  <si>
    <t>Further evidence to support the individualised treatment of gonorrhoea with ciprofloxacin</t>
  </si>
  <si>
    <t>Trembizki E, Guy R, Donovan B, Kaldor JM, Lahra MM, Whiley DM; GRAND study investigators.</t>
  </si>
  <si>
    <t>Lancet Infect Dis. 2016 Sep;16(9):1005-1006. doi: 10.1016/S1473-3099(16)30271-7.</t>
  </si>
  <si>
    <t>10.1016/S1473-3099(16)30271-7</t>
  </si>
  <si>
    <t>Chlamydia and gonorrhoea contamination of clinic surfaces</t>
  </si>
  <si>
    <t>Lewis N, Dube G, Carter C, Pitt R, Alexander S, Ison CA, Harding J, Brown L, Fryer J, Hodson J, Ross J.</t>
  </si>
  <si>
    <t>Sex Transm Infect. 2012 Oct;88(6):418-21. doi: 10.1136/sextrans-2012-050543. Epub 2012 Apr 25.</t>
  </si>
  <si>
    <t>Lewis N</t>
  </si>
  <si>
    <t>10.1136/sextrans-2012-050543</t>
  </si>
  <si>
    <t>Susceptibility of Neisseria gonorrhoeae to Gentamicin-Gonococcal Isolate Surveillance Project, 2015-2016</t>
  </si>
  <si>
    <t>Mann LM, Kirkcaldy RD, Papp JR, Torrone EA.</t>
  </si>
  <si>
    <t>Sex Transm Dis. 2018 Feb;45(2):96-98. doi: 10.1097/OLQ.0000000000000693.</t>
  </si>
  <si>
    <t>Mann LM</t>
  </si>
  <si>
    <t>PMC5861718</t>
  </si>
  <si>
    <t>NIHMS950764</t>
  </si>
  <si>
    <t>10.1097/OLQ.0000000000000693</t>
  </si>
  <si>
    <t>The gentamicin minimum inhibitory concentrations (MICs) of Neisseria gonorrhoeae isolates were determined. Seventy-three percent of isolates demonstrated an MIC range of 8 to 16 μg/mL, and 27% demonstrated an MIC of 4 μg/mL or less. Significant associations between gentamicin MIC and resistance or reduced susceptibility to other antimicrobials were found.</t>
  </si>
  <si>
    <t>Significant associations between gentamicin MIC and resistance or reduced susceptibility to other antimicrobials were found</t>
  </si>
  <si>
    <t>Prediction of epitopes of Neisseria Gonorrhoeae against USA human leukocyte antigen background: An immunoinformatic approach towards development of future vaccines for USA population</t>
  </si>
  <si>
    <t>Mahmood MS, Asad-Ullah M, Batool H, Batool S, Ashraf NM.</t>
  </si>
  <si>
    <t>Mol Cell Probes. 2019 Feb;43:40-44. doi: 10.1016/j.mcp.2018.11.007. Epub 2018 Nov 29.</t>
  </si>
  <si>
    <t>Mahmood MS</t>
  </si>
  <si>
    <t>Mol Cell Probes</t>
  </si>
  <si>
    <t>10.1016/j.mcp.2018.11.007</t>
  </si>
  <si>
    <t>Disseminated gonorrhea with laryngeal involvement in a 25-year-old man</t>
  </si>
  <si>
    <t>Voruz F, Leuchter I.</t>
  </si>
  <si>
    <t>CMAJ. 2021 May 3;193(18):E646. doi: 10.1503/cmaj.202183.</t>
  </si>
  <si>
    <t>Voruz F</t>
  </si>
  <si>
    <t>PMC8112627</t>
  </si>
  <si>
    <t>10.1503/cmaj.202183</t>
  </si>
  <si>
    <t>2021 May 3</t>
  </si>
  <si>
    <t>ASM Microbe 2017</t>
  </si>
  <si>
    <t>McConnell J.</t>
  </si>
  <si>
    <t>Lancet Infect Dis. 2017 Jul;17(7):699. doi: 10.1016/S1473-3099(17)30351-1. Epub 2017 Jun 21.</t>
  </si>
  <si>
    <t>McConnell J</t>
  </si>
  <si>
    <t>10.1016/S1473-3099(17)30351-1</t>
  </si>
  <si>
    <t>Exploring and Comparing the Structure of Sexual Networks Affected by Neisseria gonorrhoeae Using Sexual Partner Services Investigation and Genomic Data</t>
  </si>
  <si>
    <t>Town K, Learner ER, Chivukula VL, Mauk K, Reimche JL, Schmerer MW, Black J, Pathela P, Bhattacharyya S, Kerani RP, Gieseker KE, Fukuda A, Sankaran M, McNeil CJ, Spicknall IH, Raphael BH, St Cyr SB, Bernstein K, Kersh EN, Kirkcaldy RD, Schlanger K, Gernert KM; SURRG Working Group.</t>
  </si>
  <si>
    <t>Sex Transm Dis. 2021 Dec 1;48(12S Suppl 2):S131-S136. doi: 10.1097/OLQ.0000000000001520.</t>
  </si>
  <si>
    <t>10.1097/OLQ.0000000000001520</t>
  </si>
  <si>
    <t>Fine-Scale Haplotype Structure Reveals Strong Signatures of Positive Selection in a Recombining Bacterial Pathogen</t>
  </si>
  <si>
    <t>Arnold B, Sohail M, Wadsworth C, Corander J, Hanage WP, Sunyaev S, Grad YH.</t>
  </si>
  <si>
    <t>Mol Biol Evol. 2020 Feb 1;37(2):417-428. doi: 10.1093/molbev/msz225.</t>
  </si>
  <si>
    <t>Arnold B</t>
  </si>
  <si>
    <t>PMC6993868</t>
  </si>
  <si>
    <t>10.1093/molbev/msz225</t>
  </si>
  <si>
    <t>2020 Feb 1</t>
  </si>
  <si>
    <t>Multiplex Real-Time PCR Assay with High-Resolution Melting Analysis for Characterization of Antimicrobial Resistance in Neisseria gonorrhoeae</t>
  </si>
  <si>
    <t>Donà V, Kasraian S, Lupo A, Guilarte YN, Hauser C, Furrer H, Unemo M, Low N, Endimiani A.</t>
  </si>
  <si>
    <t>J Clin Microbiol. 2016 Aug;54(8):2074-81. doi: 10.1128/JCM.03354-15. Epub 2016 May 25.</t>
  </si>
  <si>
    <t>PMC4963482</t>
  </si>
  <si>
    <t>10.1128/JCM.03354-15</t>
  </si>
  <si>
    <t>Resistance to antibiotics used against Neisseria gonorrhoeae infections is a major public health concern. Antimicrobial resistance (AMR) testing relies on time-consuming culture-based methods. Development of rapid molecular tests for detection of AMR determinants could provide valuable tools for surveillance and epidemiological studies and for informing individual case management. We developed a fast (&lt;1.5-h) SYBR green-based real-time PCR method with high-resolution melting (HRM) analysis. One triplex and three duplex reactions included two sequences for N. gonorrhoeae identification and seven determinants of resistance to extended-spectrum cephalosporins (ESCs), azithromycin, ciprofloxacin, and spectinomycin. The method was validated by testing 39 previously fully characterized N. gonorrhoeae strains, 19 commensal Neisseria species strains, and an additional panel of 193 gonococcal isolates. Results were compared with results of culture-based AMR determination. The assay correctly identified N. gonorrhoeae and the presence or absence of the seven AMR determinants. There was some cross-reactivity with nongonococcal Neisseria species, and the detection limit was 10(3) to 10(4) genomic DNA (gDNA) copies/reaction. Overall, the platform accurately detected resistance to ciprofloxacin (sensitivity and specificity, 100%), ceftriaxone (sensitivity, 100%; specificity, 90%), cefixime (sensitivity, 92%; specificity, 94%), azithromycin (sensitivity and specificity, 100%), and spectinomycin (sensitivity and specificity, 100%). In conclusion, our methodology accurately detects mutations that generate resistance to antibiotics used to treat gonorrhea. Low assay sensitivity prevents direct diagnostic testing of clinical specimens, but this method can be used to screen collections of gonococcal isolates for AMR more quickly than current culture-based AMR testing.</t>
  </si>
  <si>
    <t>method can be used to screen collections of gonococcal isolates for AMR more quickly than current culture-based AMR testing.</t>
  </si>
  <si>
    <t>Dynamic Observation of the Morphological Changes in Paraurethral Ducts Infected with Gonococci in Men before and after Ceftriaxone Therapy Using High-Frequency Ultrasound</t>
  </si>
  <si>
    <t>Fan W, Zhang Q, Ye X, Fan Z.</t>
  </si>
  <si>
    <t>Urol Int. 2018;100(2):240-244. doi: 10.1159/000484697. Epub 2017 Dec 22.</t>
  </si>
  <si>
    <t>Fan W</t>
  </si>
  <si>
    <t>Urol Int</t>
  </si>
  <si>
    <t>10.1159/000484697</t>
  </si>
  <si>
    <t>Assessment of antibacterial activity of crude leaf and root extracts of Cassia alata against Neisseria gonorrhea</t>
  </si>
  <si>
    <t>Otto RB, Ameso S, Onegi B.</t>
  </si>
  <si>
    <t>Afr Health Sci. 2014 Dec;14(4):840-8. doi: 10.4314/ahs.v14i4.11.</t>
  </si>
  <si>
    <t>Otto RB</t>
  </si>
  <si>
    <t>Afr Health Sci</t>
  </si>
  <si>
    <t>PMC4370063</t>
  </si>
  <si>
    <t>10.4314/ahs.v14i4.11</t>
  </si>
  <si>
    <t>Septic Arthritis: Diagnosis and Treatment</t>
  </si>
  <si>
    <t>Earwood JS, Walker TR, Sue GJC.</t>
  </si>
  <si>
    <t>Am Fam Physician. 2021 Dec 1;104(6):589-597.</t>
  </si>
  <si>
    <t>Earwood JS</t>
  </si>
  <si>
    <t>Am Fam Physician</t>
  </si>
  <si>
    <t>Antimicrobial resistance in Neisseria gonorrhoeae: Global surveillance and a call for international collaborative action</t>
  </si>
  <si>
    <t>Wi T, Lahra MM, Ndowa F, Bala M, Dillon JR, Ramon-Pardo P, Eremin SR, Bolan G, Unemo M.</t>
  </si>
  <si>
    <t>PLoS Med. 2017 Jul 7;14(7):e1002344. doi: 10.1371/journal.pmed.1002344. eCollection 2017 Jul.</t>
  </si>
  <si>
    <t>Wi T</t>
  </si>
  <si>
    <t>PMC5501266</t>
  </si>
  <si>
    <t>10.1371/journal.pmed.1002344</t>
  </si>
  <si>
    <t>2017 Jul 7</t>
  </si>
  <si>
    <t>In a Policy Forum, Teodora Wi and colleagues discuss the challenges of antimicrobial resistance in gonococci.</t>
  </si>
  <si>
    <t>Antibiotic susceptibility of Neisseria gonorrhoeae isolates from Guangzhou, China, during 2002-2011</t>
  </si>
  <si>
    <t>Zheng H, Yang B, Wu X, Huang J, Zeng W, Xue Y, Qin X, Lan Y, Tang S, Ou J, Li Y.</t>
  </si>
  <si>
    <t>Jpn J Infect Dis. 2014;67(4):288-91. doi: 10.7883/yoken.67.288.</t>
  </si>
  <si>
    <t>10.7883/yoken.67.288</t>
  </si>
  <si>
    <t>Antibiotic susceptibility of Neisseria gonorrhoeae in Guangzhou during 2002-2011 showed that resistance to penicillin and ciprofloxacin was high, while ceftriaxone remained effective although there was a trend towards reduced sensitivity.</t>
  </si>
  <si>
    <t>Auditing the use and assessing the clinical utility of microscopy as a point-of-care test for Neisseria gonorrhoeae in a Sexual Health clinic</t>
  </si>
  <si>
    <t>Mensforth S, Thorley N, Radcliffe K.</t>
  </si>
  <si>
    <t>Int J STD AIDS. 2018 Feb;29(2):157-163. doi: 10.1177/0956462417721062. Epub 2017 Jul 14.</t>
  </si>
  <si>
    <t>10.1177/0956462417721062</t>
  </si>
  <si>
    <t>Antimicrobial resistance of Neisseria gonorrhoeae isolates in south-west Germany, 2004 to 2015: increasing minimal inhibitory concentrations of tetracycline but no resistance to third-generation cephalosporins</t>
  </si>
  <si>
    <t>Regnath T, Mertes T, Ignatius R.</t>
  </si>
  <si>
    <t>Euro Surveill. 2016 Sep 8;21(36):30335. doi: 10.2807/1560-7917.ES.2016.21.36.30335.</t>
  </si>
  <si>
    <t>Regnath T</t>
  </si>
  <si>
    <t>PMC5048714</t>
  </si>
  <si>
    <t>10.2807/1560-7917.ES.2016.21.36.30335</t>
  </si>
  <si>
    <t>2016 Sep 8</t>
  </si>
  <si>
    <t>Increasing antimicrobial resistance of Neisseria gonorrhoeae, particularly to third-generation cephalosporins, has been reported in many countries. We examined the susceptibility (determined by Etest and evaluated using the breakpoints of the European Committee on Antimicrobial Susceptibility Testing) of 434 N. gonorrhoeae isolates collected from 107 female and 327 male patients in Stuttgart, south-west Germany, between 2004 and 2015. During the study period, high proportions of isolates were resistant to ciprofloxacin (70.3%), tetracycline (48.4%; increasing from 27.5% in 2004/2005 to 57.7% in 2014/2015; p = 0.0002) and penicillin (25.6%). The proportion of isolates resistant to azithromycin was low (5.5%) but tended to increase (p = 0.08). No resistance and stable minimum inhibitory concentrations were found for cefixime, ceftriaxone, and spectinomycin. High-level resistance was found for ciprofloxacin (39.6%) and tetracycline (20.0%) but not for azithromycin; 16.3% of the isolates produced betalactamase. Thus, cephalosporins can still be used for the treatment of gonorrhoea in the study area. To avoid further increasing resistance to azithromycin, its usage should be limited to patients allergic to cephalosporins, or (in combination with cephalosporins) to patients for whom no susceptibility testing could be performed or those co-infected with chlamydiae.
Keywords: Neisseria gonorrhoeae; antimicrobial resistance; emerging or re-emerging diseases; gonorrhoea; sexually transmitted infections.</t>
  </si>
  <si>
    <t>Nanobiocomposite platform based on polyaniline-iron oxide-carbon nanotubes for bacterial detection</t>
  </si>
  <si>
    <t>Singh R, Verma R, Sumana G, Srivastava AK, Sood S, Gupta RK, Malhotra BD.</t>
  </si>
  <si>
    <t>Bioelectrochemistry. 2012 Aug;86:30-7. doi: 10.1016/j.bioelechem.2012.01.005. Epub 2012 Jan 17.</t>
  </si>
  <si>
    <t>Bioelectrochemistry</t>
  </si>
  <si>
    <t>10.1016/j.bioelechem.2012.01.005</t>
  </si>
  <si>
    <t>Rapid change in the ciprofloxacin resistance pattern among Neisseria gonorrhoeae strains in Nuuk, Greenland: time to reconsider preventive and treatment strategies</t>
  </si>
  <si>
    <t>Rolskov AS, Bjorn-Mortensen K, Mulvad G, Poulsen P, Jensen JS, Pedersen ML.</t>
  </si>
  <si>
    <t>Int J Circumpolar Health. 2015 May 5;74:26916. doi: 10.3402/ijch.v74.26916. eCollection 2015.</t>
  </si>
  <si>
    <t>Rolskov AS</t>
  </si>
  <si>
    <t>Int J Circumpolar Health</t>
  </si>
  <si>
    <t>PMC4422841</t>
  </si>
  <si>
    <t>10.3402/ijch.v74.26916</t>
  </si>
  <si>
    <t>2015 May 5</t>
  </si>
  <si>
    <t>Objectives: Sexually transmitted infections (STIs), including infections with Neisseria gonorrhoeae (GC), are highly incident in Greenland. Since January 2011, GC testing has been performed on urine with nucleic acid amplification tests (NAATs) by strand displacement amplification (Becton Dickinson ProbeTec). Monitoring of GC antibiotic susceptibility by culture was introduced in Nuuk in 2012. Until 2014, no cases of ciprofloxacin-resistant GC strains were reported. In this paper, we report the finding of ciprofloxacin-resistant GC and describe the most recent incidence of GC infections in Greenland.
Methods: The number of urine NAATs and culture-positive swabs from January to October 2014 were obtained from the Central Laboratory at Queens Ingrid's Hospital in Nuuk and stratified on gender, place and period of testing. Incidence rates were estimated as number of urine NAAT * (12/10) per 100,000 inhabitants. Men in Nuuk with a positive NAAT for GC were encouraged to provide a urethral swab for culture and susceptibility testing.
Results: From January to October 2014, a total of 5,436 urine GC NAATs were performed on patients from Nuuk and 9,031 from the rest of Greenland. Of these, 422 (8%) and 820 (9%) were positive, respectively. From January to August, 6 (15%) cultures from Nuuk were ciprofloxacin resistant while in September and October, 26 (59%) were ciprofloxacin resistant (p&lt;0.01). In total, 35 (40%) of 88 culture-positive isolates showed ciprofloxacin resistance. GC incidence in Nuuk was 3,017 per 100,000 inhabitants per year, compared to 2,491 per 100,000 inhabitants per year in the rest of Greenland.
Conclusion: Within a short period, a rapid and dramatic change in ciprofloxacin susceptibility among GC strains isolated in Nuuk was documented and recommendation for first line treatments has changed. Continued monitoring and rethinking of primary and secondary preventive initiatives is highly recommended in this high GC incidence setting.
Keywords: Neisseria gonorrhoeae; antimicrobial resistance; ciprofloxacin resistance; sexually transmitted infections.</t>
  </si>
  <si>
    <t>Comparison of an in-house real-time duplex PCR assay with commercial HOLOGIC® APTIMA assays for the detection of Neisseria gonorrhoeae and Chlamydia trachomatis in urine and extra-genital specimens</t>
  </si>
  <si>
    <t>Venter JME, Mahlangu PM, Müller EE, Lewis DA, Rebe K, Struthers H, McIntyre J, Kularatne RS.</t>
  </si>
  <si>
    <t>BMC Infect Dis. 2019 Jan 3;19(1):6. doi: 10.1186/s12879-018-3629-0.</t>
  </si>
  <si>
    <t>Venter JME</t>
  </si>
  <si>
    <t>PMC6318993</t>
  </si>
  <si>
    <t>10.1186/s12879-018-3629-0</t>
  </si>
  <si>
    <t>2019 Jan 3</t>
  </si>
  <si>
    <t>In vitro antimicrobial combination testing of and evolution of resistance to the first-in-class spiropyrimidinetrione zoliflodacin combined with six therapeutically relevant antimicrobials for Neisseria gonorrhoeae</t>
  </si>
  <si>
    <t>Foerster S, Drusano G, Golparian D, Neely M, Piddock LJV, Alirol E, Unemo M.</t>
  </si>
  <si>
    <t>J Antimicrob Chemother. 2019 Dec 1;74(12):3521-3529. doi: 10.1093/jac/dkz376.</t>
  </si>
  <si>
    <t>10.1093/jac/dkz376</t>
  </si>
  <si>
    <t>Just Google it! Impact of media coverage of an outbreak of high-level azithromycin-resistant Neisseria gonorrhoeae on online searches, and attendances, testing and diagnoses at sexual health clinics in England between 2015 and 2016: an interrupted time series analysis using surveillance data</t>
  </si>
  <si>
    <t>Smolarchuk C, Mohammed H, Furegato M, Town K, Fifer H, Wilson J, Nardone A, Lee A, Hughes G.</t>
  </si>
  <si>
    <t>Sex Transm Infect. 2019 Dec;95(8):594-601. doi: 10.1136/sextrans-2019-053986. Epub 2019 Apr 30.</t>
  </si>
  <si>
    <t>Smolarchuk C</t>
  </si>
  <si>
    <t>10.1136/sextrans-2019-053986</t>
  </si>
  <si>
    <t>Confirmatory testing of Neisseria gonorrhoeae in a sexual health clinic: implications for epidemiology and treatment policy</t>
  </si>
  <si>
    <t>Tielemans M, van Westreenen M, Klaassen C, Götz HM.</t>
  </si>
  <si>
    <t>Sex Transm Infect. 2022 Mar;98(2):121-124. doi: 10.1136/sextrans-2020-054525. Epub 2021 Feb 25.</t>
  </si>
  <si>
    <t>Tielemans M</t>
  </si>
  <si>
    <t>10.1136/sextrans-2020-054525</t>
  </si>
  <si>
    <t>Prevalence of Neisseria gonorrhoeae infection among women of reproductive age in sub-Saharan Africa: a systematic review and meta-analysis</t>
  </si>
  <si>
    <t>Kassa ZY, Hussen S, Hadra N, Moges Y, Bonja F.</t>
  </si>
  <si>
    <t>Eur J Contracept Reprod Health Care. 2020 Oct;25(5):365-371. doi: 10.1080/13625187.2020.1779688. Epub 2020 Aug 26.</t>
  </si>
  <si>
    <t>Kassa ZY</t>
  </si>
  <si>
    <t>Eur J Contracept Reprod Health Care</t>
  </si>
  <si>
    <t>10.1080/13625187.2020.1779688</t>
  </si>
  <si>
    <t>The lipooligosaccharide-modifying enzyme LptA enhances gonococcal defence against human neutrophils</t>
  </si>
  <si>
    <t>Handing JW, Criss AK.</t>
  </si>
  <si>
    <t>Cell Microbiol. 2015 Jun;17(6):910-21. doi: 10.1111/cmi.12411. Epub 2015 Feb 4.</t>
  </si>
  <si>
    <t>Handing JW</t>
  </si>
  <si>
    <t>PMC4437829</t>
  </si>
  <si>
    <t>NIHMS669206</t>
  </si>
  <si>
    <t>10.1111/cmi.12411</t>
  </si>
  <si>
    <t>Antimicrobial action of copper is amplified via inhibition of heme biosynthesis</t>
  </si>
  <si>
    <t>Djoko KY, McEwan AG.</t>
  </si>
  <si>
    <t>ACS Chem Biol. 2013 Oct 18;8(10):2217-23. doi: 10.1021/cb4002443. Epub 2013 Aug 22.</t>
  </si>
  <si>
    <t>ACS Chem Biol</t>
  </si>
  <si>
    <t>10.1021/cb4002443</t>
  </si>
  <si>
    <t>2013 Oct 18</t>
  </si>
  <si>
    <t>Preparation and characterization of latex films photo-immobilized with IFN-α</t>
  </si>
  <si>
    <t>Wu L, Hu K, Zhang L, Chen W, Chen X, You R, Yin L, Guan YQ.</t>
  </si>
  <si>
    <t>Colloids Surf B Biointerfaces. 2016 Sep 1;145:104-113. doi: 10.1016/j.colsurfb.2016.04.037. Epub 2016 Apr 22.</t>
  </si>
  <si>
    <t>Wu L</t>
  </si>
  <si>
    <t>Colloids Surf B Biointerfaces</t>
  </si>
  <si>
    <t>10.1016/j.colsurfb.2016.04.037</t>
  </si>
  <si>
    <t>2016 Sep 1</t>
  </si>
  <si>
    <t>Hyperacute Gonococcal Keratoconjunctivitis</t>
  </si>
  <si>
    <t>Lessing JN, Slingsby TJ, Betz M.</t>
  </si>
  <si>
    <t>J Gen Intern Med. 2019 Mar;34(3):477-478. doi: 10.1007/s11606-018-4825-8. Epub 2019 Jan 16.</t>
  </si>
  <si>
    <t>Lessing JN</t>
  </si>
  <si>
    <t>J Gen Intern Med</t>
  </si>
  <si>
    <t>PMC6420672</t>
  </si>
  <si>
    <t>10.1007/s11606-018-4825-8</t>
  </si>
  <si>
    <t>Cephalosporin-resistant gonorrhea in North America</t>
  </si>
  <si>
    <t>JAMA. 2013 Jan 9;309(2):185-7. doi: 10.1001/jama.2012.205107.</t>
  </si>
  <si>
    <t>PMC6749818</t>
  </si>
  <si>
    <t>NIHMS1050118</t>
  </si>
  <si>
    <t>10.1001/jama.2012.205107</t>
  </si>
  <si>
    <t>Global epidemiology of Neisseria gonorrhoeae in infertile populations: protocol for a systematic review</t>
  </si>
  <si>
    <t>Chemaitelly H, Harfouche M, Blondeel K, Matsaseng TC, Kiarie J, Toskin I, Abu-Raddad LJ.</t>
  </si>
  <si>
    <t>BMJ Open. 2019 May 22;9(5):e025808. doi: 10.1136/bmjopen-2018-025808.</t>
  </si>
  <si>
    <t>Chemaitelly H</t>
  </si>
  <si>
    <t>PMC6538097</t>
  </si>
  <si>
    <t>10.1136/bmjopen-2018-025808</t>
  </si>
  <si>
    <t>2019 May 22</t>
  </si>
  <si>
    <t>Determining antimicrobial resistance profiles and identifying novel mutations of Neisseria gonorrhoeae genomes obtained by multiplexed MinION sequencing</t>
  </si>
  <si>
    <t>Zhang C, Wang F, Zhu C, Xiu L, Li Y, Li L, Liu B, Li Y, Zeng Y, Guo B, Peng J.</t>
  </si>
  <si>
    <t>Sci China Life Sci. 2020 Jul;63(7):1063-1070. doi: 10.1007/s11427-019-1558-8. Epub 2019 Nov 28.</t>
  </si>
  <si>
    <t>Sci China Life Sci</t>
  </si>
  <si>
    <t>10.1007/s11427-019-1558-8</t>
  </si>
  <si>
    <t>Gonorrhea is one of the most common sexually transmitted diseases worldwide. To cure infection and prevent transmission, timely and appropriate antimicrobial therapy is necessary. Unfortunately, Neisseria gonorrhoeae, the etiological agent of gonorrhea, has acquired nearly all known mechanisms of antimicrobial resistance (AMR), thereby compromising the efficacy of antimicrobial therapy. Treatment failure resulting from AMR has become a global public health concern. Whole-genome sequencing is an effective method to determine the AMR characteristics of N. gonorrhoeae. Compared with next-generation sequencing, the MinION sequencer (Oxford Nanopore Technologies (ONT)) has the advantages of long read length and portability. Based on a pilot study using MinION to sequence the genome of N. gonorrhoeae, we optimized the workflow of sequencing and data analysis in the current study. Here we sequenced nine isolates within one flow cell using a multiplexed sequencing strategy. After hybrid assembly with Illumina reads, nine integral circular chromosomes were obtained. By using the online tool Pathogenwatch and a BLAST-based workflow, we acquired complete AMR profiles related to seven classes of antibiotics. We also evaluated the performance of ONT-only assemblies. Most AMR determinants identified by ONT-only assemblies were the same as those identified by hybrid assemblies. Moreover, one of the nine assemblies indicated a potentially novel antimicrobial-related mutation located in mtrR which results in a frame-shift, premature stop codon, and truncated peptide. In addition, this is the first study using the MinION sequencer to obtain complete genome sequences of N. gonorrhoeae strains which are epidemic in China. This study shows that complete genome sequences and antimicrobial characteristics of N. gonorrhoeae can be obtained using the MinION sequencer in a simple and cost-effective manner, with hardly any knowledge of bioinformatics required. More importantly, this strategy provides us with a potential approach to discover new AMR determinants.
Keywords: MinION sequencer; Neisseria gonorrhoeae; antimicrobial resistance; nanopore sequencing; whole-genome sequencing.</t>
  </si>
  <si>
    <t>The sibling sRNAs NgncR_162 and NgncR_163 of Neisseria gonorrhoeae participate in the expression control of metabolic, transport and regulatory proteins</t>
  </si>
  <si>
    <t>Bauer S, Helmreich J, Zachary M, Kaethner M, Heinrichs E, Rudel T, Beier D.</t>
  </si>
  <si>
    <t>Microbiology (Reading). 2017 Nov;163(11):1720-1734. doi: 10.1099/mic.0.000548. Epub 2017 Oct 23.</t>
  </si>
  <si>
    <t>Bauer S</t>
  </si>
  <si>
    <t>10.1099/mic.0.000548</t>
  </si>
  <si>
    <t>A Role of Sphingosine in the Intracellular Survival of Neisseria gonorrhoeae</t>
  </si>
  <si>
    <t>Solger F, Kunz TC, Fink J, Paprotka K, Pfister P, Hagen F, Schumacher F, Kleuser B, Seibel J, Rudel T.</t>
  </si>
  <si>
    <t>Front Cell Infect Microbiol. 2020 May 12;10:215. doi: 10.3389/fcimb.2020.00215. eCollection 2020.</t>
  </si>
  <si>
    <t>Solger F</t>
  </si>
  <si>
    <t>PMC7235507</t>
  </si>
  <si>
    <t>10.3389/fcimb.2020.00215</t>
  </si>
  <si>
    <t>2020 May 12</t>
  </si>
  <si>
    <t>Evidence of Fe3+ interaction with the plug domain of the outer membrane transferrin receptor protein of Neisseria gonorrhoeae: implications for Fe transport</t>
  </si>
  <si>
    <t>Banerjee S, Siburt CJ, Mistry S, Noto JM, DeArmond P, Fitzgerald MC, Lambert LA, Cornelissen CN, Crumbliss AL.</t>
  </si>
  <si>
    <t>Metallomics. 2012 Apr;4(4):361-72. doi: 10.1039/c2mt20037f. Epub 2012 Mar 8.</t>
  </si>
  <si>
    <t>Banerjee S</t>
  </si>
  <si>
    <t>PMC3391718</t>
  </si>
  <si>
    <t>NIHMS385739</t>
  </si>
  <si>
    <t>10.1039/c2mt20037f</t>
  </si>
  <si>
    <t>Association between STI screening intensity in men who have sex with men and gonococcal susceptibility in 21 States in the USA: an ecological study</t>
  </si>
  <si>
    <t>Van Dijck C, Laumen J, Zlotorzynska M, Manoharan-Basil SS, Kenyon C.</t>
  </si>
  <si>
    <t>Sex Transm Infect. 2020 Nov;96(7):537-540. doi: 10.1136/sextrans-2019-054313. Epub 2020 Feb 17.</t>
  </si>
  <si>
    <t>Van Dijck C</t>
  </si>
  <si>
    <t>10.1136/sextrans-2019-054313</t>
  </si>
  <si>
    <t>Cephalosporin and azithromycin susceptibility in Neisseria gonorrhoeae isolates by site of infection, British Columbia, 2006 to 2011</t>
  </si>
  <si>
    <t>Hottes TS, Lester RT, Hoang LM, McKay R, Imperial M, Gilbert M, Patrick D, Wong T, Martin I, Ogilvie G.</t>
  </si>
  <si>
    <t>Sex Transm Dis. 2013 Jan;40(1):46-51. doi: 10.1097/OLQ.0b013e31827bd64c.</t>
  </si>
  <si>
    <t>Hottes TS</t>
  </si>
  <si>
    <t>10.1097/OLQ.0b013e31827bd64c</t>
  </si>
  <si>
    <t>Background: Widespread resistance of Neisseria gonorrhoeae to penicillin, tetracycline, and fluoroquinolones has challenged effective treatment and control; recent international case reports of cefixime, ceftriaxone, and azithromycin resistance suggest that the remaining treatment options are now additionally threatened. To explore trends in antimicrobial susceptibility of N. gonorrhoeae, we reviewed provincial laboratory data from British Columbia, 2006 to 2011.
Methods: Susceptibility testing was performed for all N. gonorrhoeae isolates detected in-house or forwarded to the reference laboratory. Resistance or intermediate resistance (nonsusceptibility) was defined by standard breakpoints for penicillin, tetracycline, ciprofloxacin, and spectinomycin. Elevated minimum inhibitory concentrations (MICs) at serial dilutions of 0.064 μg/mL or greater were explored for cefixime/ceftriaxone and 0.5 μg/mL or greater for azithromycin. Nonsusceptibility/elevated MIC was compared by year, site of infection, sex, and age.
Results: A total of 1837 isolates representing 22% of all reported gonorrhea cases were analyzed. Nonsusceptibility to penicillin was established at baseline. Nonsusceptibility to tetracycline and ciprofloxacin increased over the study period, reaching 96% and 36%, respectively, in 2011. Sixteen isolates (1%) had a cefixime MIC of 0.25 μg/mL (none ≥0.5), none had a ceftriaxone MIC of 0.25 μg/mL or greater, and 15 (1%) had an azithromycin MIC of 2.0 μg/mL or greater. Elevated MIC of these agents showed an increasing trend over time. Nonsusceptibility and elevated MIC were consistently highest at the rectal and pharyngeal sites and higher in isolates from males, including when stratified to the pharyngeal site.
Interpretation: Increases in elevated MIC of cefixime/ceftriaxone/azithromycin were superimposed on a background of established resistance to penicillin, tetracycline, and ciprofloxacin and may signal impending gonococcal resistance to first-line treatments. Ongoing surveillance will inform timely shifts in treatment recommendations.</t>
  </si>
  <si>
    <t>Epidemiology, Treatments, and Vaccine Development for Antimicrobial-Resistant Neisseria gonorrhoeae: Current Strategies and Future Directions</t>
  </si>
  <si>
    <t>Lin EY, Adamson PC, Klausner JD.</t>
  </si>
  <si>
    <t>Drugs. 2021 Jul;81(10):1153-1169. doi: 10.1007/s40265-021-01530-0. Epub 2021 Jun 7.</t>
  </si>
  <si>
    <t>Drugs</t>
  </si>
  <si>
    <t>PMC8182353</t>
  </si>
  <si>
    <t>10.1007/s40265-021-01530-0</t>
  </si>
  <si>
    <t>2021 Jul</t>
  </si>
  <si>
    <t>Performance of cobas® 4800 and m2000 real-time™ assays for detection of Chlamydia trachomatis and Neisseria gonorrhoeae in rectal and self-collected vaginal specimen</t>
  </si>
  <si>
    <t>Geelen TH, Rossen JW, Beerens AM, Poort L, Morré SA, Ritmeester WS, van Kruchten HE, van de Pas MM, Savelkoul PH.</t>
  </si>
  <si>
    <t>Diagn Microbiol Infect Dis. 2013 Oct;77(2):101-5. doi: 10.1016/j.diagmicrobio.2013.06.020. Epub 2013 Jul 23.</t>
  </si>
  <si>
    <t>Geelen TH</t>
  </si>
  <si>
    <t>10.1016/j.diagmicrobio.2013.06.020</t>
  </si>
  <si>
    <t>Self-collected glans/meatal 'dry' swab specimen and NAAT technology detects Chlamydia trachomatis and Neisseria gonorrhoeae - implications for public policy changes</t>
  </si>
  <si>
    <t>Ferrero DV, Meyers HN, Ferrero GM, Schultz DE.</t>
  </si>
  <si>
    <t>Int J STD AIDS. 2017 Sep;28(10):985-990. doi: 10.1177/0956462416684693. Epub 2016 Dec 20.</t>
  </si>
  <si>
    <t>Ferrero DV</t>
  </si>
  <si>
    <t>10.1177/0956462416684693</t>
  </si>
  <si>
    <t>Men at risk of gonococcal urethritis: a case-control study in a Darwin sexual health clinic</t>
  </si>
  <si>
    <t>Chen W, Connor S, Gunathilake M.</t>
  </si>
  <si>
    <t>BMC Infect Dis. 2019 Nov 21;19(1):991. doi: 10.1186/s12879-019-4625-8.</t>
  </si>
  <si>
    <t>Chen W</t>
  </si>
  <si>
    <t>PMC6873514</t>
  </si>
  <si>
    <t>10.1186/s12879-019-4625-8</t>
  </si>
  <si>
    <t>Is the tide turning again for cephalosporin resistance in Neisseria gonorrhoeae in Europe? Results from the 2013 European surveillance</t>
  </si>
  <si>
    <t>Cole MJ, Spiteri G, Jacobsson S, Pitt R, Grigorjev V, Unemo M; Euro-GASP Network.</t>
  </si>
  <si>
    <t>BMC Infect Dis. 2015 Aug 11;15:321. doi: 10.1186/s12879-015-1013-x.</t>
  </si>
  <si>
    <t>PMC4531485</t>
  </si>
  <si>
    <t>10.1186/s12879-015-1013-x</t>
  </si>
  <si>
    <t>2015 Aug 11</t>
  </si>
  <si>
    <t>Background: The emerging resistance to the extended-spectrum cephalosporins (ESCs) in Neisseria gonorrhoeae together with increasing incidence of gonorrhoea cases in many countries have been global public health concerns. However, in recent years the levels of ESC resistance have decreased in several regions worldwide. We describe the European Gonococcal Antimicrobial Surveillance Programme (Euro-GASP) data from 2013, and compare them to corresponding data from 2009-2012.
Methods: During 2013, N. gonorrhoeae isolates from 21 participating countries were examined. Antimicrobial susceptibility testing (Etest or agar dilution) was performed for cefixime, ceftriaxone, ciprofloxacin, azithromycin, spectinomycin and gentamicin. Statistical analyses were performed to identify significant changes in resistance between years and to investigate associations between patients with resistant gonococcal isolates and collected epidemiological variables.
Results: In total, 93 (4.7 %) of 1994 isolates displayed resistance to cefixime, representing an increase compared to the 3.9 % detected in 2012 (p = 0.23). Cefixime resistance was detected in 13 (61.9 %) of the 21 countries. Cefixime resistance among men who have sex with men was only 1.2 %, compared to 5.6 % and 6.1 % in females and male heterosexuals, respectively. The univariate analysis confirmed that isolates resistant to cefixime were more likely to be from females (OR 4.87, p &lt; 0.01) or male heterosexuals (OR 5.32, p &lt; 0.01). Seven (0.4 %) isolates displayed ceftriaxone resistance (in addition to cefixime resistance) compared to three and 10 isolates in 2012 and 2011, respectively. All 93 isolates with cefixime resistance were additionally resistant to ciprofloxacin and 16 (17.2 %) were also resistant to azithromycin. Among all tested isolates (n = 1994), the ciprofloxacin resistance level (52.9 %) was higher than in 2012 (50.1 %; p = 0.08), and azithromycin resistance (5.4 %) increased since 2012 (4.5 %; p = 0.16).
Conclusions: In 2013, the ESC resistance was again slightly increasing in Europe. This emphasises the importance of implementing the actions outlined in the European and additional response plans, particularly activities strengthening the surveillance of antimicrobial resistance. Ceftriaxone combined with azithromycin remains a satisfactory option for the first-line treatment of gonorrhoea. However novel antimicrobials (new derivatives of previously developed antimicrobials or newly developed antimicrobials) for effective monotherapy or at least inclusion in new dual antimicrobial therapy regimens (combined with previously developed antimicrobials or novel antimicrobials) will likely be required.</t>
  </si>
  <si>
    <t>Antimicrobial susceptibility profile of Neisseria gonorrhoeae isolated in Cotonou, Benin (2015-2017)</t>
  </si>
  <si>
    <t>Affolabi D, Goma E, Sogbo F, Ahotin G, Orekan J, Massou F, Behanzin L, Guédou F, Alary M.</t>
  </si>
  <si>
    <t>Sex Transm Infect. 2018 Feb;94(1):20. doi: 10.1136/sextrans-2017-053340. Epub 2017 Oct 11.</t>
  </si>
  <si>
    <t>Affolabi D</t>
  </si>
  <si>
    <t>10.1136/sextrans-2017-053340</t>
  </si>
  <si>
    <t>Use of Andromas and Bruker MALDI-TOF MS in the identification of Neisseria</t>
  </si>
  <si>
    <t>Morel F, Jacquier H, Desroches M, Fihman V, Kumanski S, Cambau E, Decousser JW, Berçot B.</t>
  </si>
  <si>
    <t>Eur J Clin Microbiol Infect Dis. 2018 Dec;37(12):2273-2277. doi: 10.1007/s10096-018-3368-6. Epub 2018 Sep 3.</t>
  </si>
  <si>
    <t>Morel F</t>
  </si>
  <si>
    <t>10.1007/s10096-018-3368-6</t>
  </si>
  <si>
    <t>Molecular epidemiology of drug-resistant Neisseria gonorrhoeae in Russia (Current Status, 2015)</t>
  </si>
  <si>
    <t>Kubanov A, Vorobyev D, Chestkov A, Leinsoo A, Shaskolskiy B, Dementieva E, Solomka V, Plakhova X, Gryadunov D, Deryabin D.</t>
  </si>
  <si>
    <t>BMC Infect Dis. 2016 Aug 9;16:389. doi: 10.1186/s12879-016-1688-7.</t>
  </si>
  <si>
    <t>PMC4977856</t>
  </si>
  <si>
    <t>10.1186/s12879-016-1688-7</t>
  </si>
  <si>
    <t>Background: The widespread distribution of Neisseria gonorrhoeae strains that are resistant to previously used and clinically implemented antibiotics is a significant global public health problem. In line with WHO standards, the national Gonococcal Antimicrobial Surveillance Programme (RU-GASP) has been in existence in Russia since 2004; herein, the current status (2015) is described, including associations between N. gonorrhoeae antimicrobial susceptibility, primary genetic resistance determinants and specific strain sequence types.
Methods: A total of 124 N. gonorrhoeae strains obtained from 9 regions in Russia in 2015 were examined using N. gonorrhoeae Multi-Antigen Sequence Typing (NG-MAST), an antimicrobial susceptibility test according to European Committee on Antimicrobial Susceptibility Testing (EUCAST) criteria and an oligonucleotide microarray for the identification of mutations in the penA, ponA, rpsJ, gyrA and parC genes responsible for penicillin G, tetracycline, and fluoroquinolone resistance. Genogroup (G) isolates were evaluated based on their porB and tbpB sequence types (STs).
Results: NG-MAST analysis showed a diversified population of N. gonorrhoeae in Russia with 58 sequence types, 35 of which were described for the first time. The STs 807, 1544, 1993, 5714, 9476 and 12531, which were typical for some Russian Federation regions and several countries of the former Soviet Union, were represented by five or more isolates. The internationally widespread ST 1407 was represented by a single strain in the present study. Division into genogroups facilitated an exploration of the associations between N. gonorrhoeae sequence type, antimicrobial resistance spectra and genetic resistance determinant contents. Preliminarily susceptible (G-807, G-12531) and resistant (G-5714, G-9476) genogroups were revealed. The variability in the most frequently observed STs and genogroups in each participating region indicated geographically restricted antimicrobial susceptibility in N. gonorrhoeae populations.
Conclusions: Resistance or intermediate susceptibility to previously recommended antimicrobials, such as penicillin G (60.5 %), ciprofloxacin (41.1 %) and tetracycline (25 %), is common in the N. gonorrhoeae population. Based on previous reports and current data, ceftriaxone and spectinomycin should be recommended for first-line empiric antimicrobial monotherapy for gonorrhoea in Russia.
Keywords: Antimicrobial resistance; Epidemiology; Genetic determinants of drug resistance; NG-MAST; Neisseria gonorrhoeae; Russia.</t>
  </si>
  <si>
    <t>Proteomics-driven Antigen Discovery for Development of Vaccines Against Gonorrhea</t>
  </si>
  <si>
    <t>Zielke RA, Wierzbicki IH, Baarda BI, Gafken PR, Soge OO, Holmes KK, Jerse AE, Unemo M, Sikora AE.</t>
  </si>
  <si>
    <t>Mol Cell Proteomics. 2016 Jul;15(7):2338-55. doi: 10.1074/mcp.M116.058800. Epub 2016 May 2.</t>
  </si>
  <si>
    <t>PMC4937508</t>
  </si>
  <si>
    <t>10.1074/mcp.M116.058800</t>
  </si>
  <si>
    <t>Despite Excellent Test Characteristics of the cobas 4800 CT/NG Assay, Detection of Oropharyngeal Chlamydia trachomatis and Neisseria gonorrhoeae Remains Challenging</t>
  </si>
  <si>
    <t>van Niekerk JM, van der Veer BMJW, Hoebe CJPA, van de Bovenkamp J, van Herk C, van Loo IHM, van Alphen LB, Wolffs PFG.</t>
  </si>
  <si>
    <t>J Clin Microbiol. 2021 Jan 21;59(2):e02137-20. doi: 10.1128/JCM.02137-20. Print 2021 Jan 21.</t>
  </si>
  <si>
    <t>van Niekerk JM</t>
  </si>
  <si>
    <t>PMC8111131</t>
  </si>
  <si>
    <t>10.1128/JCM.02137-20</t>
  </si>
  <si>
    <t>2021 Jan 21</t>
  </si>
  <si>
    <t>Trends in Neisseria gonorrhoeae Susceptibility to Cephalosporins in the United States, 2006-2014</t>
  </si>
  <si>
    <t>Kirkcaldy RD, Hook EW 3rd, Soge OO, del Rio C, Kubin G, Zenilman JM, Papp JR.</t>
  </si>
  <si>
    <t>JAMA. 2015 Nov 3;314(17):1869-71. doi: 10.1001/jama.2015.10347.</t>
  </si>
  <si>
    <t>PMC4788090</t>
  </si>
  <si>
    <t>NIHMS758944</t>
  </si>
  <si>
    <t>10.1001/jama.2015.10347</t>
  </si>
  <si>
    <t>2015 Nov 3</t>
  </si>
  <si>
    <t>Codon 91 Gyrase A Testing Is Necessary and Sufficient to Predict Ciprofloxacin Susceptibility in Neisseria gonorrhoeae</t>
  </si>
  <si>
    <t>Allan-Blitz LT, Klausner JD.</t>
  </si>
  <si>
    <t>J Infect Dis. 2017 Feb 1;215(3):491. doi: 10.1093/infdis/jiw551.</t>
  </si>
  <si>
    <t>PMC5993095</t>
  </si>
  <si>
    <t>10.1093/infdis/jiw551</t>
  </si>
  <si>
    <t>2017 Feb 1</t>
  </si>
  <si>
    <t>Recommendations for the laboratory-based detection of Chlamydia trachomatis and Neisseria gonorrhoeae--2014</t>
  </si>
  <si>
    <t>Centers for Disease Control and Prevention.</t>
  </si>
  <si>
    <t>MMWR Recomm Rep. 2014 Mar 14;63(RR-02):1-19.</t>
  </si>
  <si>
    <t>Centers for Disease Control and Prevention</t>
  </si>
  <si>
    <t>MMWR Recomm Rep</t>
  </si>
  <si>
    <t>PMC4047970</t>
  </si>
  <si>
    <t>NIHMS584676</t>
  </si>
  <si>
    <t>2014 Mar 14</t>
  </si>
  <si>
    <t>A Cost Analysis of Gyrase A Testing and Targeted Ciprofloxacin Therapy Versus Recommended 2-Drug Therapy for Neisseria gonorrhoeae Infection</t>
  </si>
  <si>
    <t>Allan-Blitz LT, Hemarajata P, Humphries RM, Wynn A, Segura ER, Klausner JD.</t>
  </si>
  <si>
    <t>Sex Transm Dis. 2018 Feb;45(2):87-91. doi: 10.1097/OLQ.0000000000000698.</t>
  </si>
  <si>
    <t>PMC6879096</t>
  </si>
  <si>
    <t>NIHMS1046996</t>
  </si>
  <si>
    <t>10.1097/OLQ.0000000000000698</t>
  </si>
  <si>
    <t>Prevalence of Ureaplasma urealyticum, Chlamydia trachomatis, and Neisseria gonorrhoeae in gynecological outpatients, Taizhou, China</t>
  </si>
  <si>
    <t>Cai S, Pan J, Duan D, Yu C, Yang Z, Zou J.</t>
  </si>
  <si>
    <t>J Clin Lab Anal. 2020 Feb;34(2):e23072. doi: 10.1002/jcla.23072. Epub 2019 Nov 1.</t>
  </si>
  <si>
    <t>Cai S</t>
  </si>
  <si>
    <t>J Clin Lab Anal</t>
  </si>
  <si>
    <t>PMC7031556</t>
  </si>
  <si>
    <t>10.1002/jcla.23072</t>
  </si>
  <si>
    <t>Comparison of GMT presto assay and Roche cobas® 4800 CT/NG assay for detection of Chlamydia trachomatis and Neisseria gonorrhoeae in dry swabs</t>
  </si>
  <si>
    <t>de Waaij DJ, Dubbink JH, Peters RP, Ouburg S, Morré SA.</t>
  </si>
  <si>
    <t>J Microbiol Methods. 2015 Nov;118:70-4. doi: 10.1016/j.mimet.2015.08.020. Epub 2015 Aug 29.</t>
  </si>
  <si>
    <t>de Waaij DJ</t>
  </si>
  <si>
    <t>10.1016/j.mimet.2015.08.020</t>
  </si>
  <si>
    <t>Low prevalence of ciprofloxacin-resistant Neisseria gonorrhoeae in Nuuk, Greenland</t>
  </si>
  <si>
    <t>Pedersen ML, Clausen-Dichow P, Poulsen P, Nyborg H, Jensen JS.</t>
  </si>
  <si>
    <t>Sex Transm Dis. 2013 Aug;40(8):639-40. doi: 10.1097/01.OLQ.0000430780.79488.0f.</t>
  </si>
  <si>
    <t>10.1097/01.OLQ.0000430780.79488.0f</t>
  </si>
  <si>
    <t xml:space="preserve">During a 35-day period, 32 isolates of Neisseria gonorrhoeae strains were collected by culture from patients with positive nucleic acid amplification test results in Nuuk, Greenland, where ciprofloxacin is the preferred treatment. All isolates were quinolone susceptible, suggesting that resistance is rare. Sampling patients for culture before treatment may prove useful in reestablishing surveillance.
</t>
  </si>
  <si>
    <t>Prevalence of ciprofloxacin-resistant Neisseria gonorrhoeae in Nuuk, Greenland</t>
  </si>
  <si>
    <t>A Neisseria gonorrhoeae strain with a meningococcal mtrR sequence</t>
  </si>
  <si>
    <t>Trembizki E, Doyle C, Jennison A, Smith H, Bates J, Lahra M, Whiley D, On Behalf Of The Grand Study Investigators.</t>
  </si>
  <si>
    <t>J Med Microbiol. 2014 Aug;63(Pt 8):1113-1115. doi: 10.1099/jmm.0.074286-0. Epub 2014 May 16.</t>
  </si>
  <si>
    <t>10.1099/jmm.0.074286-0</t>
  </si>
  <si>
    <t>The role of penicillin-binding protein 2 (PBP2) in the cephalosporin susceptibility of Neisseria gonorrhoeae and the need for consensus in naming of PBP2</t>
  </si>
  <si>
    <t>Chen CC, Lin KY, Li SY.</t>
  </si>
  <si>
    <t>J Formos Med Assoc. 2012 Dec;111(12):665-6. doi: 10.1016/j.jfma.2012.03.015. Epub 2012 Oct 1.</t>
  </si>
  <si>
    <t>10.1016/j.jfma.2012.03.015</t>
  </si>
  <si>
    <t>Conjunctivitis Caused by a Strain of Neisseria gonorrhoeae That Was Less Susceptible to Ceftriaxone</t>
  </si>
  <si>
    <t>Iwata A, Shimuta K, Ohnishi M.</t>
  </si>
  <si>
    <t>Intern Med. 2017;56(11):1443-1445. doi: 10.2169/internalmedicine.56.7656. Epub 2017 Jun 1.</t>
  </si>
  <si>
    <t>Iwata A</t>
  </si>
  <si>
    <t>PMC5498215</t>
  </si>
  <si>
    <t>10.2169/internalmedicine.56.7656</t>
  </si>
  <si>
    <t>Human Immune Responses and the Natural History of Neisseria gonorrhoeae Infection</t>
  </si>
  <si>
    <t>Lovett A, Duncan JA.</t>
  </si>
  <si>
    <t>Front Immunol. 2019 Feb 19;9:3187. doi: 10.3389/fimmu.2018.03187. eCollection 2018.</t>
  </si>
  <si>
    <t>Lovett A</t>
  </si>
  <si>
    <t>PMC6389650</t>
  </si>
  <si>
    <t>10.3389/fimmu.2018.03187</t>
  </si>
  <si>
    <t>2019 Feb 19</t>
  </si>
  <si>
    <t>Molecular pathways to high-level azithromycin resistance in Neisseria gonorrhoeae</t>
  </si>
  <si>
    <t>Laumen JGE, Manoharan-Basil SS, Verhoeven E, Abdellati S, De Baetselier I, Crucitti T, Xavier BB, Chapelle S, Lammens C, Van Dijck C, Malhotra-Kumar S, Kenyon C.</t>
  </si>
  <si>
    <t>J Antimicrob Chemother. 2021 Jun 18;76(7):1752-1758. doi: 10.1093/jac/dkab084.</t>
  </si>
  <si>
    <t>Laumen JGE</t>
  </si>
  <si>
    <t>10.1093/jac/dkab084</t>
  </si>
  <si>
    <t>2021 Jun 18</t>
  </si>
  <si>
    <t>Is nucleic acid amplification point-of-care testing for chlamydia and gonorrhoea cost-effective?</t>
  </si>
  <si>
    <t>Miners A.</t>
  </si>
  <si>
    <t>Sex Transm Infect. 2014 Mar;90(2):82. doi: 10.1136/sextrans-2013-051428. Epub 2014 Jan 15.</t>
  </si>
  <si>
    <t>Miners A</t>
  </si>
  <si>
    <t>10.1136/sextrans-2013-051428</t>
  </si>
  <si>
    <t>An old dilemma: is the pap smear a valid test to detect Neisseria gonorrhoeae in asymptomatic women?</t>
  </si>
  <si>
    <t>Martínez-Girón R, Martínez-Torre S, Mosquera-Martínez J.</t>
  </si>
  <si>
    <t>Diagn Cytopathol. 2014 Dec;42(12):1099-101. doi: 10.1002/dc.23138. Epub 2014 Feb 28.</t>
  </si>
  <si>
    <t>Martínez-Girón R</t>
  </si>
  <si>
    <t>Diagn Cytopathol</t>
  </si>
  <si>
    <t>10.1002/dc.23138</t>
  </si>
  <si>
    <t>Culture obtained from urethral swab of asymptomatic men who screen positive for Neisseria gonorrhoeae by urine nucleic acid amplification testing</t>
  </si>
  <si>
    <t>Ratnappuli A, Bissessor M, Arumugam S, Williamson DA, Chow EPF, Fairley CK, Ong JJ, De Petra V, Chen MY.</t>
  </si>
  <si>
    <t>Sex Transm Infect. 2022 Mar;98(2):139-141. doi: 10.1136/sextrans-2020-054690. Epub 2021 Feb 1.</t>
  </si>
  <si>
    <t>Ratnappuli A</t>
  </si>
  <si>
    <t>10.1136/sextrans-2020-054690</t>
  </si>
  <si>
    <t>Prevalence of Chlamydia trachomatis, Neisseria gonorrhoeae, Mycoplasma genitalium and Ureaplasma urealyticum infections using a novel isothermal simultaneous RNA amplification testing method in infertile males</t>
  </si>
  <si>
    <t>Qing L, Song QX, Feng JL, Li HY, Liu G, Jiang HH.</t>
  </si>
  <si>
    <t>Ann Clin Microbiol Antimicrob. 2017 Jun 24;16(1):45. doi: 10.1186/s12941-017-0220-2.</t>
  </si>
  <si>
    <t>Qing L</t>
  </si>
  <si>
    <t>PMC5482940</t>
  </si>
  <si>
    <t>10.1186/s12941-017-0220-2</t>
  </si>
  <si>
    <t>2017 Jun 24</t>
  </si>
  <si>
    <t>A genetic screen reveals a periplasmic copper chaperone required for nitrite reductase activity in pathogenic Neisseria</t>
  </si>
  <si>
    <t>Jen FE, Djoko KY, Bent SJ, Day CJ, McEwan AG, Jennings MP.</t>
  </si>
  <si>
    <t>FASEB J. 2015 Sep;29(9):3828-38. doi: 10.1096/fj.15-270751. Epub 2015 Jun 1.</t>
  </si>
  <si>
    <t>FASEB J</t>
  </si>
  <si>
    <t>10.1096/fj.15-270751</t>
  </si>
  <si>
    <t>Reply to Allan-Blitz and Klausner</t>
  </si>
  <si>
    <t>Grad YH, Lipsitch M.</t>
  </si>
  <si>
    <t>J Infect Dis. 2017 Feb 1;215(3):491-492. doi: 10.1093/infdis/jiw552.</t>
  </si>
  <si>
    <t>PMC5873214</t>
  </si>
  <si>
    <t>10.1093/infdis/jiw552</t>
  </si>
  <si>
    <t>Combined Testing for Chlamydia, Gonorrhea, and Trichomonas by Use of the BD Max CT/GC/TV Assay with Genitourinary Specimen Types</t>
  </si>
  <si>
    <t>Van Der Pol B, Williams JA, Fuller D, Taylor SN, Hook EW 3rd.</t>
  </si>
  <si>
    <t>J Clin Microbiol. 2016 Dec 28;55(1):155-164. doi: 10.1128/JCM.01766-16. Print 2017 Jan.</t>
  </si>
  <si>
    <t>PMC5228226</t>
  </si>
  <si>
    <t>10.1128/JCM.01766-16</t>
  </si>
  <si>
    <t>2016 Dec 28</t>
  </si>
  <si>
    <t>Comparison of Workflow, Maintenance, and Consumables in the GeneXpert Infinity 80 and Panther Instruments While Testing for Chlamydia trachomatis and Neisseria gonorrhoeae</t>
  </si>
  <si>
    <t>Jang D, Ratnam S, Gilchrist J, Arias M, Smieja M, Mayne D, Chernesky MA.</t>
  </si>
  <si>
    <t>Sex Transm Dis. 2016 Jun;43(6):377-81. doi: 10.1097/OLQ.0000000000000444.</t>
  </si>
  <si>
    <t>Jang D</t>
  </si>
  <si>
    <t>10.1097/OLQ.0000000000000444</t>
  </si>
  <si>
    <t>Treatment of gonorrhoea in Auckland, New Zealand: marked variation in prescriber adherence to treatment guidelines</t>
  </si>
  <si>
    <t>Forster R, Ng D, Upton A, Franklin R, Thomas M.</t>
  </si>
  <si>
    <t>Intern Med J. 2017 Jun;47(6):640-648. doi: 10.1111/imj.13433.</t>
  </si>
  <si>
    <t>Forster R</t>
  </si>
  <si>
    <t>Intern Med J</t>
  </si>
  <si>
    <t>10.1111/imj.13433</t>
  </si>
  <si>
    <t>The Detroit 562 Pharyngeal Immortalized Cell Line Model for the Assessment of Infectivity of Pathogenic Neisseria sp</t>
  </si>
  <si>
    <t>Kibble EA, Sarkar-Tyson M, Coombs GW, Kahler CM.</t>
  </si>
  <si>
    <t>Methods Mol Biol. 2019;1969:123-133. doi: 10.1007/978-1-4939-9202-7_9.</t>
  </si>
  <si>
    <t>Kibble EA</t>
  </si>
  <si>
    <t>10.1007/978-1-4939-9202-7_9</t>
  </si>
  <si>
    <t>How to Identify Exposed Women Who Are Infected with Neisseria gonorrhoeae</t>
  </si>
  <si>
    <t>McLaughlin SE, Griffiss JM.</t>
  </si>
  <si>
    <t>Methods Mol Biol. 2019;1997:29-36. doi: 10.1007/978-1-4939-9496-0_2.</t>
  </si>
  <si>
    <t>10.1007/978-1-4939-9496-0_2</t>
  </si>
  <si>
    <t>Second- and third-generation commercial Neisseria gonorrhoeae screening assays and the ongoing issues of false-positive results and confirmatory testing</t>
  </si>
  <si>
    <t>Pryce TM, Hiew VJ, Haygarth EJ, Whiley DM.</t>
  </si>
  <si>
    <t>Eur J Clin Microbiol Infect Dis. 2021 Jan;40(1):67-75. doi: 10.1007/s10096-020-04004-5. Epub 2020 Aug 7.</t>
  </si>
  <si>
    <t>Pryce TM</t>
  </si>
  <si>
    <t>10.1007/s10096-020-04004-5</t>
  </si>
  <si>
    <t>Saccharobipyrimicin, a new antibiotic from the leaf-litter actinomycete Saccharothrix sp. MM696L-181F4</t>
  </si>
  <si>
    <t>Takehana Y, Muramatsu H, Umekita M, Hayashi C, Kimura T, Sawa R, Igarashi M.</t>
  </si>
  <si>
    <t>J Antibiot (Tokyo). 2021 Jul;74(7):470-473. doi: 10.1038/s41429-021-00418-1. Epub 2021 Mar 23.</t>
  </si>
  <si>
    <t>Takehana Y</t>
  </si>
  <si>
    <t>J Antibiot (Tokyo)</t>
  </si>
  <si>
    <t>10.1038/s41429-021-00418-1</t>
  </si>
  <si>
    <t>[Solanum torvum, toxicological evaluation on microorganisms and sperm cells]</t>
  </si>
  <si>
    <t>Domínguez-Odio A, Puente-Zapata E, Pérez-Andrés IY, Salas-Pérez H.</t>
  </si>
  <si>
    <t>Rev Med Inst Mex Seguro Soc. 2012 Jul-Aug;50(4):363-70.</t>
  </si>
  <si>
    <t>Domínguez-Odio A</t>
  </si>
  <si>
    <t>Rev Med Inst Mex Seguro Soc</t>
  </si>
  <si>
    <t>2012 Jul-Aug</t>
  </si>
  <si>
    <t>Objective: to evaluate the toxic effect of an aqueous extract of Solanum torvum on microorganisms responsible for genitourinary infections as well as the adverse effects on sperm cells.
Methods: it was determined the microbial toxicity of a freeze-dried aqueous extract (obtained from the leaves and stems of Solanum torvum), against wild strains of Escherichia coli, Neisseria gonorrhoeae and Candida albicans, using the test of poisoning in culture medium at concentrations of 50, 100 and 200 mg/mL. The response-was evaluated with the colony diameter (mm). Then, it was evaluated the toxicological potential on male reproductive system using the testing of morphology of the sperm head in NMRI mice.
Results: the Solanum torvum had bacteriostatic antibacterial activity. There were not observed alterations in quantity and quality characteristics in semen with the oral and doses used of 500, 1000 and 2000 mg/kg of weight.
Conclusions: the Solanum torvum described, inhibits the growth of bacteria and produces no disturbance on semen quality in the species studied.</t>
  </si>
  <si>
    <t>Solanum torvum described, inhibits the growth of bacteria and produces no disturbance on semen quality in the species studied</t>
  </si>
  <si>
    <t>Recognition of the β-lactam carboxylate triggers acylation of Neisseria gonorrhoeae penicillin-binding protein 2</t>
  </si>
  <si>
    <t>Singh A, Tomberg J, Nicholas RA, Davies C.</t>
  </si>
  <si>
    <t>J Biol Chem. 2019 Sep 20;294(38):14020-14032. doi: 10.1074/jbc.RA119.009942. Epub 2019 Jul 30.</t>
  </si>
  <si>
    <t>PMC6755799</t>
  </si>
  <si>
    <t>10.1074/jbc.RA119.009942</t>
  </si>
  <si>
    <t>Neisseria gonorrhoeae infection in female sex workers in an STI clinic in Nairobi, Kenya</t>
  </si>
  <si>
    <t>Abdullahi A, Nzou SM, Kikuvi G, Mwau M.</t>
  </si>
  <si>
    <t>PLoS One. 2022 Feb 25;17(2):e0263531. doi: 10.1371/journal.pone.0263531. eCollection 2022.</t>
  </si>
  <si>
    <t>Abdullahi A</t>
  </si>
  <si>
    <t>PMC8880920</t>
  </si>
  <si>
    <t>10.1371/journal.pone.0263531</t>
  </si>
  <si>
    <t>2022 Feb 25</t>
  </si>
  <si>
    <t>A case of gonococcal meningitis caused by Neisseria gonorrhoeae MLST ST7363 in a healthy young adult</t>
  </si>
  <si>
    <t>Oh S, Kim SH, Baek JY, Huh K, Cho SY, Kang CI, Chung DR, Huh HJ, Lee NY, Peck KR.</t>
  </si>
  <si>
    <t>J Infect Chemother. 2020 Sep;26(9):995-998. doi: 10.1016/j.jiac.2020.04.002. Epub 2020 May 10.</t>
  </si>
  <si>
    <t>Oh S</t>
  </si>
  <si>
    <t>10.1016/j.jiac.2020.04.002</t>
  </si>
  <si>
    <t>Risks of Antimicrobial Resistance in N. gonorrhoeae Associated with Intensive Screening Programs in Pre-Exposure Prophylaxis Programs</t>
  </si>
  <si>
    <t>Kenyon C.</t>
  </si>
  <si>
    <t>Clin Infect Dis. 2018 Jun 18;67(1):154-155. doi: 10.1093/cid/ciy048.</t>
  </si>
  <si>
    <t>Kenyon C</t>
  </si>
  <si>
    <t>10.1093/cid/ciy048</t>
  </si>
  <si>
    <t>2018 Jun 18</t>
  </si>
  <si>
    <t>The Lst Sialyltransferase of Neisseria gonorrhoeae Can Transfer Keto-Deoxyoctanoate as the Terminal Sugar of Lipooligosaccharide: a Glyco-Achilles Heel That Provides a New Strategy for Vaccines to Prevent Gonorrhea</t>
  </si>
  <si>
    <t>Jen FE, Ketterer MR, Semchenko EA, Day CJ, Seib KL, Apicella MA, Jennings MP.</t>
  </si>
  <si>
    <t>mBio. 2021 Mar 23;12(2):e03666-20. doi: 10.1128/mBio.03666-20.</t>
  </si>
  <si>
    <t>PMC8092323</t>
  </si>
  <si>
    <t>10.1128/mBio.03666-20</t>
  </si>
  <si>
    <t>Duration of polymerase chain reaction-detectable DNA after treatment of Chlamydia trachomatis, Neisseria gonorrhoeae, and Trichomonas vaginalis infections in women</t>
  </si>
  <si>
    <t>Williams JA, Ofner S, Batteiger BE, Fortenberry JD, Van Der Pol B.</t>
  </si>
  <si>
    <t>Sex Transm Dis. 2014 Mar;41(3):215-9. doi: 10.1097/OLQ.0000000000000102.</t>
  </si>
  <si>
    <t>Williams JA</t>
  </si>
  <si>
    <t>10.1097/OLQ.0000000000000102</t>
  </si>
  <si>
    <t>Cephalosporin resistance in gonorrhoea</t>
  </si>
  <si>
    <t>Wright DJ, Azadian B.</t>
  </si>
  <si>
    <t>Lancet Infect Dis. 2013 Sep;13(9):728-30. doi: 10.1016/S1473-3099(13)70161-0. Epub 2013 Jun 11.</t>
  </si>
  <si>
    <t>Wright DJ</t>
  </si>
  <si>
    <t>10.1016/S1473-3099(13)70161-0</t>
  </si>
  <si>
    <t>Pilot study for the 'Test n Treat' trial of on-site rapid chlamydia/gonorrhoea tests and same day treatment</t>
  </si>
  <si>
    <t>Balendra A, Cousins E, Lamplough H, Oakeshott P, Majewska W, Kerry SR.</t>
  </si>
  <si>
    <t>Sex Transm Infect. 2017 Jun;93(4):283. doi: 10.1136/sextrans-2016-053084.</t>
  </si>
  <si>
    <t>Balendra A</t>
  </si>
  <si>
    <t>10.1136/sextrans-2016-053084</t>
  </si>
  <si>
    <t>Conserved regions of gonococcal TbpB are critical for surface exposure and transferrin iron utilization</t>
  </si>
  <si>
    <t>Ostberg KL, DeRocco AJ, Mistry SD, Dickinson MK, Cornelissen CN.</t>
  </si>
  <si>
    <t>Infect Immun. 2013 Sep;81(9):3442-50. doi: 10.1128/IAI.00280-13. Epub 2013 Jul 8.</t>
  </si>
  <si>
    <t>Ostberg KL</t>
  </si>
  <si>
    <t>PMC3754215</t>
  </si>
  <si>
    <t>10.1128/IAI.00280-13</t>
  </si>
  <si>
    <t>Utility of Whole Genome Sequencing in Assessing and Enhancing Partner Notification of Neisseria gonorrhoeae Infection</t>
  </si>
  <si>
    <t>Kong LY, Wilson JD, Moura IB, Fawley W, Kelly L, Walker AS, Eyre DW, Wilcox MH.</t>
  </si>
  <si>
    <t>Sex Transm Dis. 2021 Oct 1;48(10):773-780. doi: 10.1097/OLQ.0000000000001419.</t>
  </si>
  <si>
    <t>Kong LY</t>
  </si>
  <si>
    <t>10.1097/OLQ.0000000000001419</t>
  </si>
  <si>
    <t>2021 Oct 1</t>
  </si>
  <si>
    <t>Comparison between Abbott m2000 RealTime and Alinity m STI systems for detection of Chlamydia trachomatis, Neisseria gonorrhoeae, and Mycoplasma genitalium</t>
  </si>
  <si>
    <t>Herrmann B, Malm K.</t>
  </si>
  <si>
    <t>Eur J Clin Microbiol Infect Dis. 2021 Oct;40(10):2217-2220. doi: 10.1007/s10096-020-04135-9. Epub 2021 Mar 15.</t>
  </si>
  <si>
    <t>Herrmann B</t>
  </si>
  <si>
    <t>PMC8449771</t>
  </si>
  <si>
    <t>10.1007/s10096-020-04135-9</t>
  </si>
  <si>
    <t>Spontaneous Clearance of Pharyngeal Gonococcal Infections: A Retrospective Study in Patients of the Sexually Transmitted Infections Clinic; Amsterdam, the Netherlands; 2012 to 2015</t>
  </si>
  <si>
    <t>Hananta IPY, de Vries HJC, van Dam AP, van Rooijen MS, Soebono H, Schim van der Loeff MF.</t>
  </si>
  <si>
    <t>Sex Transm Dis. 2018 Sep;45(9):594-599. doi: 10.1097/OLQ.0000000000000807.</t>
  </si>
  <si>
    <t>10.1097/OLQ.0000000000000807</t>
  </si>
  <si>
    <t>New Hope for a Gonorrhea Vaccine</t>
  </si>
  <si>
    <t>Abbasi J.</t>
  </si>
  <si>
    <t>JAMA. 2017 Sep 12;318(10):894-895. doi: 10.1001/jama.2017.11037.</t>
  </si>
  <si>
    <t>Abbasi J</t>
  </si>
  <si>
    <t>10.1001/jama.2017.11037</t>
  </si>
  <si>
    <t>2017 Sep 12</t>
  </si>
  <si>
    <t>Phylogenomics for drug-resistant Neisseria gonorrhoeae</t>
  </si>
  <si>
    <t>Ohnishi M, Unemo M.</t>
  </si>
  <si>
    <t>Lancet Infect Dis. 2014 Mar;14(3):179-80. doi: 10.1016/S1473-3099(13)70700-X. Epub 2014 Jan 22.</t>
  </si>
  <si>
    <t>Ohnishi M</t>
  </si>
  <si>
    <t>10.1016/S1473-3099(13)70700-X</t>
  </si>
  <si>
    <t>Evolving gonococcal antimicrobial resistance: research priorities and implications for management</t>
  </si>
  <si>
    <t>Hook EW, Van Der Pol B.</t>
  </si>
  <si>
    <t>Sex Transm Infect. 2013 Dec;89 Suppl 4:iv60-2. doi: 10.1136/sextrans-2013-051021.</t>
  </si>
  <si>
    <t>Hook EW</t>
  </si>
  <si>
    <t>10.1136/sextrans-2013-051021</t>
  </si>
  <si>
    <t>Genomics against gonorrhoea</t>
  </si>
  <si>
    <t>Medland N.</t>
  </si>
  <si>
    <t>Elife. 2020 Jun 30;9:e59379. doi: 10.7554/eLife.59379.</t>
  </si>
  <si>
    <t>Medland N</t>
  </si>
  <si>
    <t>PMC7326486</t>
  </si>
  <si>
    <t>10.7554/eLife.59379</t>
  </si>
  <si>
    <t>Distinct binding and immunogenic properties of the gonococcal homologue of meningococcal factor h binding protein</t>
  </si>
  <si>
    <t>Jongerius I, Lavender H, Tan L, Ruivo N, Exley RM, Caesar JJ, Lea SM, Johnson S, Tang CM.</t>
  </si>
  <si>
    <t>PLoS Pathog. 2013;9(8):e1003528. doi: 10.1371/journal.ppat.1003528. Epub 2013 Aug 1.</t>
  </si>
  <si>
    <t>Jongerius I</t>
  </si>
  <si>
    <t>PMC3731240</t>
  </si>
  <si>
    <t>10.1371/journal.ppat.1003528</t>
  </si>
  <si>
    <t>The prospect of untreatable gonorrhoea</t>
  </si>
  <si>
    <t>Johnson AP, Hughes G.</t>
  </si>
  <si>
    <t>BMJ. 2017 Aug 25;358:j3973. doi: 10.1136/bmj.j3973.</t>
  </si>
  <si>
    <t>Johnson AP</t>
  </si>
  <si>
    <t>BMJ</t>
  </si>
  <si>
    <t>10.1136/bmj.j3973</t>
  </si>
  <si>
    <t>2017 Aug 25</t>
  </si>
  <si>
    <t>Phylogenomic analysis of Neisseria gonorrhoeae transmission to assess sexual mixing and HIV transmission risk in England: a cross-sectional, observational, whole-genome sequencing study</t>
  </si>
  <si>
    <t>Town K, Field N, Harris SR, Sánchez-Busó L, Cole MJ, Pitt R, Fifer H, Mohammed H, Hughes G.</t>
  </si>
  <si>
    <t>Lancet Infect Dis. 2020 Apr;20(4):478-486. doi: 10.1016/S1473-3099(19)30610-3. Epub 2020 Jan 21.</t>
  </si>
  <si>
    <t>PMC7099395</t>
  </si>
  <si>
    <t>10.1016/S1473-3099(19)30610-3</t>
  </si>
  <si>
    <t>Commensal Strains of Neisseria Use DNA to Poison Their Pathogenic Rivals</t>
  </si>
  <si>
    <t>Fleming BA, Mulvey MA.</t>
  </si>
  <si>
    <t>Cell Host Microbe. 2019 Aug 14;26(2):156-158. doi: 10.1016/j.chom.2019.07.014.</t>
  </si>
  <si>
    <t>Fleming BA</t>
  </si>
  <si>
    <t>10.1016/j.chom.2019.07.014</t>
  </si>
  <si>
    <t>Control of gdhR Expression in Neisseria gonorrhoeae via Autoregulation and a Master Repressor (MtrR) of a Drug Efflux Pump Operon</t>
  </si>
  <si>
    <t>Rouquette-Loughlin CE, Zalucki YM, Dhulipala VL, Balthazar JT, Doyle RG, Nicholas RA, Begum AA, Raterman EL, Jerse AE, Shafer WM.</t>
  </si>
  <si>
    <t>mBio. 2017 Apr 11;8(2):e00449-17. doi: 10.1128/mBio.00449-17.</t>
  </si>
  <si>
    <t>PMC5388806</t>
  </si>
  <si>
    <t>10.1128/mBio.00449-17</t>
  </si>
  <si>
    <t>2017 Apr 11</t>
  </si>
  <si>
    <t>Spatiotemporal dynamics of growth and death within spherical bacterial colonies</t>
  </si>
  <si>
    <t>Welker A, Hennes M, Bender N, Cronenberg T, Schneider G, Maier B.</t>
  </si>
  <si>
    <t>Biophys J. 2021 Aug 17;120(16):3418-3428. doi: 10.1016/j.bpj.2021.06.022. Epub 2021 Jun 30.</t>
  </si>
  <si>
    <t>PMC8391034</t>
  </si>
  <si>
    <t>10.1016/j.bpj.2021.06.022</t>
  </si>
  <si>
    <t>2021 Aug 17</t>
  </si>
  <si>
    <t>Preparation and Standardization of Nosodes Sourced from Klebsiella Pneumoniae, Salmonella Typhi, Neisseria Gonorrhoeae and Candida Albicans Strains</t>
  </si>
  <si>
    <t>Munshi R, Talele G, Shah R.</t>
  </si>
  <si>
    <t>Homeopathy. 2021 Nov;110(4):263-270. doi: 10.1055/s-0041-1726009. Epub 2021 Jun 9.</t>
  </si>
  <si>
    <t>Munshi R</t>
  </si>
  <si>
    <t>Homeopathy</t>
  </si>
  <si>
    <t>10.1055/s-0041-1726009</t>
  </si>
  <si>
    <t>Rapid accurate point-of-care tests combining diagnostics and antimicrobial resistance prediction for Neisseria gonorrhoeae and Mycoplasma genitalium</t>
  </si>
  <si>
    <t>Sadiq ST, Mazzaferri F, Unemo M.</t>
  </si>
  <si>
    <t>Sex Transm Infect. 2017 Dec;93(S4):S65-S68. doi: 10.1136/sextrans-2016-053072. Epub 2017 Jul 6.</t>
  </si>
  <si>
    <t>Sadiq ST</t>
  </si>
  <si>
    <t>10.1136/sextrans-2016-053072</t>
  </si>
  <si>
    <t>Resistance of Neisseria gonorrhoeae isolates to beta-lactam antibiotics (benzylpenicillin and ceftriaxone) in Russia, 2015-2017</t>
  </si>
  <si>
    <t>Shaskolskiy B, Dementieva E, Kandinov I, Filippova M, Petrova N, Plakhova X, Chestkov A, Kubanov A, Deryabin D, Gryadunov D.</t>
  </si>
  <si>
    <t>PLoS One. 2019 Jul 25;14(7):e0220339. doi: 10.1371/journal.pone.0220339. eCollection 2019.</t>
  </si>
  <si>
    <t>PMC6657886</t>
  </si>
  <si>
    <t>10.1371/journal.pone.0220339</t>
  </si>
  <si>
    <t>The goal of this work was to study the phenotypic susceptibility and resistance determinants of N. gonorrhoeae isolates to beta-lactam antimicrobials (benzylpenicillin and ceftriaxone). A total of 522 clinical isolates collected in Russia in 2015-2017 were analysed for susceptibility using the agar dilution method. DNA loci involved in antimicrobial resistance were identified using DNA microarray analysis and sequencing. Resistance to benzylpenicillin remained high, with 7.7% of isolates resistant (MICpen &gt; 1 mg/L) and 47.5% of isolates showing intermediate susceptibility (MICpen = 0.12-1 mg/L). The most frequent resistance determinant (72.4% isolates) was the Asp345 insertion in penA, both as a single mutation and in combination with other mutations, particularly with the substitution Leu421Pro in ponA (39.0%). Mutations affecting the influx and efflux of drugs were also found, including amino acid substitutions in PorB (26.8% isolates) and delA in the promoter region of mtrR (22.8%). The accumulation of mutations in chromosomal genes (penA, pon, porA, and mtrR) led to a stepwise increase in MICpen to values characteristic of intermediate resistance. The presence of blaTEM plasmids was found in 25 isolates (4.8%), resulting in a strong increase in resistance to penicillin (MICpen &gt; 16 mg/L) compared with the chromosomal mutations; 23 plasmids were of the African type with TEM-1 beta-lactamase, and two plasmids were of the Toronto/Rio type with TEM-135 beta-lactamase. Only three isolates were found with reduced susceptibility to ceftriaxone, with MICcef = 0.12-0.25 mg/L. Sequencing of penA did not reveal mutations associated with resistance to third-generation cephalosporins, and the gene structure was non-mosaic. The majority of isolates (21 of 25) carrying the blaTEM plasmid also contained the conjugative plasmid with tetM (resistance to tetracyclines), consistent with previously reported data that the presence of the conjugative plasmid facilitates the transfer of other plasmids associated with antimicrobial resistance.</t>
  </si>
  <si>
    <t xml:space="preserve">Resistance to different drugs and the genetic loci related to that resistance identified by DNA microarray analysis and sequencing are studied
</t>
  </si>
  <si>
    <t>Pilus phase variation switches gonococcal adherence to invasion by caveolin-1-dependent host cell signaling</t>
  </si>
  <si>
    <t>Faulstich M, Böttcher JP, Meyer TF, Fraunholz M, Rudel T.</t>
  </si>
  <si>
    <t>PLoS Pathog. 2013;9(5):e1003373. doi: 10.1371/journal.ppat.1003373. Epub 2013 May 23.</t>
  </si>
  <si>
    <t>PMC3662692</t>
  </si>
  <si>
    <t>10.1371/journal.ppat.1003373</t>
  </si>
  <si>
    <t>Performance of the BD CTQx and GCQx Amplified Assays on the BD Viper LT Compared With the BD Viper XTR System</t>
  </si>
  <si>
    <t>Van Der Pol B, Hook EW 3rd, Williams JA, Smith B, Taylor SN.</t>
  </si>
  <si>
    <t>Sex Transm Dis. 2015 Sep;42(9):521-3. doi: 10.1097/OLQ.0000000000000313.</t>
  </si>
  <si>
    <t>10.1097/OLQ.0000000000000313</t>
  </si>
  <si>
    <t>Ease, Comfort, and Performance of the HerSwab Vaginal Self-Sampling Device for the Detection of Chlamydia trachomatis and Neisseria gonorrhoeae</t>
  </si>
  <si>
    <t>Arias M, Jang D, Gilchrist J, Luinstra K, Li J, Smieja M, Chernesky MA.</t>
  </si>
  <si>
    <t>Sex Transm Dis. 2016 Feb;43(2):125-9. doi: 10.1097/OLQ.0000000000000406.</t>
  </si>
  <si>
    <t>Arias M</t>
  </si>
  <si>
    <t>10.1097/OLQ.0000000000000406</t>
  </si>
  <si>
    <t>Impact of rapid diagnostic testing for chlamydia and gonorrhea on appropriate antimicrobial utilization in the emergency department</t>
  </si>
  <si>
    <t>Rivard KR, Dumkow LE, Draper HM, Brandt KL, Whalen DW, Egwuatu NE.</t>
  </si>
  <si>
    <t>Diagn Microbiol Infect Dis. 2017 Feb;87(2):175-179. doi: 10.1016/j.diagmicrobio.2016.10.019. Epub 2016 Oct 18.</t>
  </si>
  <si>
    <t>Rivard KR</t>
  </si>
  <si>
    <t>10.1016/j.diagmicrobio.2016.10.019</t>
  </si>
  <si>
    <t>Will targeting oropharyngeal gonorrhoea delay the further emergence of drug-resistant Neisseria gonorrhoeae strains?</t>
  </si>
  <si>
    <t>Sex Transm Infect. 2015 Jun;91(4):234-7. doi: 10.1136/sextrans-2014-051731. Epub 2015 Apr 24.</t>
  </si>
  <si>
    <t>10.1136/sextrans-2014-051731</t>
  </si>
  <si>
    <t>Solution NMR resonance assignment strategies for β-barrel membrane proteins</t>
  </si>
  <si>
    <t>Fox DA, Columbus L.</t>
  </si>
  <si>
    <t>Protein Sci. 2013 Aug;22(8):1133-40. doi: 10.1002/pro.2291. Epub 2013 Jun 27.</t>
  </si>
  <si>
    <t>Fox DA</t>
  </si>
  <si>
    <t>Protein Sci</t>
  </si>
  <si>
    <t>PMC3832050</t>
  </si>
  <si>
    <t>10.1002/pro.2291</t>
  </si>
  <si>
    <t>The usefulness of Neisseria gonorrhoeae strain typing by Pulse-Field Gel Electrophoresis (PFGE) and DNA detection as the forensic evidence in child sexual abuse cases: a case series</t>
  </si>
  <si>
    <t>Sathirareuangchai S, Phuangphung P, Leelaporn A, Boon-yasidhi V.</t>
  </si>
  <si>
    <t>Int J Legal Med. 2015 Jan;129(1):153-7. doi: 10.1007/s00414-014-1007-z. Epub 2014 May 7.</t>
  </si>
  <si>
    <t>Sathirareuangchai S</t>
  </si>
  <si>
    <t>Int J Legal Med</t>
  </si>
  <si>
    <t>10.1007/s00414-014-1007-z</t>
  </si>
  <si>
    <t>Modelling the in-host dynamics of Neisseria gonorrhoeae infection</t>
  </si>
  <si>
    <t>Jayasundara P, Regan DG, Seib KL, Jayasundara D, Wood JG.</t>
  </si>
  <si>
    <t>Pathog Dis. 2019 Feb 1;77(1):ftz008. doi: 10.1093/femspd/ftz008.</t>
  </si>
  <si>
    <t>Jayasundara P</t>
  </si>
  <si>
    <t>10.1093/femspd/ftz008</t>
  </si>
  <si>
    <t>Antimicrobial activity of selected plants against fungal species isolated from South African AIDS patients and their antigonococcal activity</t>
  </si>
  <si>
    <t>Maema LP, Potgieter M, Masevhe NA, Samie A.</t>
  </si>
  <si>
    <t>J Complement Integr Med. 2020 Sep 23;17(3). doi: 10.1515/jcim-2019-0087.</t>
  </si>
  <si>
    <t>Maema LP</t>
  </si>
  <si>
    <t>J Complement Integr Med</t>
  </si>
  <si>
    <t>10.1515/jcim-2019-0087</t>
  </si>
  <si>
    <t>2020 Sep 23</t>
  </si>
  <si>
    <t>Background Sexually transmitted infections continue to be a major health concern in sub-Saharan Africa where antimicrobial drugs are becoming ineffective due to increasing resistance. Many healthcare seekers in lower socio-economic settings depend on invasive alien plants administered by traditional health practitioners to treat sexually transmitted infections. Methods Roots of selected plants were analysed for phytoconstituents using standard methods. Both the disc diffusion model and microdilution technique were used to determine the inhibition zone and minimum inhibitory concentration (MIC) of plant extracts against six clinical fungal strains and standard strain of Neisseria gonorrhoea. One-way ANOVA was used to find significant differences. Results Different phytoconstituents such as alkaloids, steroids, cardiac glycosides, terpenes, flavonoids, tannins and saponins were qualitatively detected, depending on plant species. Acetone extracted the highest number of phytoconstituents in Senna didymobotrya, while methanol revealed most from Ricinus communis. Senna didymobotrya showed significant inhibition against Candida glabrata, C. krusei, C. parapsilosis and C. tropicalis. Dichloromethane extract of Catharanthus roseus and methanol extract of S. didymobotrya demonstrated excellent MIC values of 0.03 and 0.08 mg/mL, respectively, against C. glabrata. Catharanthus roseus, Opuntia ficus-indica and Ricinus communis demonstrated moderate to good antigonococcal activity, with all exhibiting more than 63% inhibition. Catharanthus roseus had the best antigonococcal activity with a moderate MIC value of 0.63 mg/mL. Conclusion Some of the plant extracts demonstrated potency towards clinically isolated fungal strains and against N. gonorrhoea, which validate the notion that some of the species need further pharmacological studies for isolation and characterisation of active compounds.</t>
  </si>
  <si>
    <t xml:space="preserve">Active compounds from some plant extracts as a therapeutic strategy
</t>
  </si>
  <si>
    <t>Test of Cure for Anogenital Gonorrhoea Using Modern RNA-Based and DNA-Based Nucleic Acid Amplification Tests: A Prospective Cohort Study</t>
  </si>
  <si>
    <t>Wind CM, Schim van der Loeff MF, Unemo M, Schuurman R, van Dam AP, de Vries HJC.</t>
  </si>
  <si>
    <t>Clin Infect Dis. 2016 Jun 1;62(11):1348-1355. doi: 10.1093/cid/ciw141. Epub 2016 Mar 8.</t>
  </si>
  <si>
    <t>10.1093/cid/ciw141</t>
  </si>
  <si>
    <t>2016 Jun 1</t>
  </si>
  <si>
    <t>Can mailed swab samples be dry-shipped for the detection of Chlamydia trachomatis, Neisseria gonorrhoeae, and Trichomonas vaginalis by nucleic acid amplification tests?</t>
  </si>
  <si>
    <t>Gaydos CA, Farshy C, Barnes M, Quinn N, Agreda P, Rivers CA, Schwebke J, Papp J.</t>
  </si>
  <si>
    <t>Diagn Microbiol Infect Dis. 2012 May;73(1):16-20. doi: 10.1016/j.diagmicrobio.2012.02.008.</t>
  </si>
  <si>
    <t>PMC3425852</t>
  </si>
  <si>
    <t>NIHMS360474</t>
  </si>
  <si>
    <t>10.1016/j.diagmicrobio.2012.02.008</t>
  </si>
  <si>
    <t>Neisseria gonorrhoeae and fosfomycin: Past, present and future</t>
  </si>
  <si>
    <t>Tesh LD, Shaeer KM, Cho JC, Estrada SJ, Huang V, Bland CM, DiMondi VP, Potter AN, Hussein G, Bookstaver PB.</t>
  </si>
  <si>
    <t>Int J Antimicrob Agents. 2015 Sep;46(3):290-6. doi: 10.1016/j.ijantimicag.2015.05.007. Epub 2015 Jun 19.</t>
  </si>
  <si>
    <t>Tesh LD</t>
  </si>
  <si>
    <t>10.1016/j.ijantimicag.2015.05.007</t>
  </si>
  <si>
    <t>Rapid Increase in Gonorrhea Cases With Reduced Susceptibility to Azithromycin in Columbus, Ohio</t>
  </si>
  <si>
    <t>Bazan JA, Williams Roberts M, Soge OO, Torrone EA, Dennison A, Ervin M, Hun S, Fields KS, Turner AN.</t>
  </si>
  <si>
    <t>Sex Transm Dis. 2018 Feb;45(2):e5-e6. doi: 10.1097/OLQ.0000000000000765.</t>
  </si>
  <si>
    <t>Bazan JA</t>
  </si>
  <si>
    <t>PMC6895544</t>
  </si>
  <si>
    <t>NIHMS1061053</t>
  </si>
  <si>
    <t>10.1097/OLQ.0000000000000765</t>
  </si>
  <si>
    <t>Neisseria gonorrhoeae Sequence Typing for Antimicrobial Resistance (NG-STAR) clonal complexes are consistent with genomic phylogeny and provide simple nomenclature, rapid visualization and antimicrobial resistance (AMR) lineage predictions</t>
  </si>
  <si>
    <t>Golparian D, Sánchez-Busó L, Cole M, Unemo M.</t>
  </si>
  <si>
    <t>J Antimicrob Chemother. 2021 Mar 12;76(4):940-944. doi: 10.1093/jac/dkaa552.</t>
  </si>
  <si>
    <t>10.1093/jac/dkaa552</t>
  </si>
  <si>
    <t>Evaluation of apramycin against spectinomycin-resistant and -susceptible strains of Neisseria gonorrhoeae</t>
  </si>
  <si>
    <t>Riedel S, Vijayakumar D, Berg G, Kang AD, Smith KP, Kirby JE.</t>
  </si>
  <si>
    <t>J Antimicrob Chemother. 2019 May 1;74(5):1311-1316. doi: 10.1093/jac/dkz012.</t>
  </si>
  <si>
    <t>PMC6477976</t>
  </si>
  <si>
    <t>10.1093/jac/dkz012</t>
  </si>
  <si>
    <t>2019 May 1</t>
  </si>
  <si>
    <t>Background: The emergence of Neisseria gonorrhoeae resistant to all currently available antimicrobial therapies poses a dire public health threat. New antimicrobial agents with activity against N. gonorrhoeae are urgently needed. Apramycin is an aminocyclitol aminoglycoside with broad-spectrum in vitro activity against MDR Gram-negative pathogens and Staphylococcus aureus. However, its activity against N. gonorrhoeae has not been described.
Objectives: The activity spectrum of apramycin against a collection of MDR N. gonorrhoeae was assessed. Isolates tested included those susceptible and resistant to the structurally distinct aminocyclitol, spectinomycin.
Results: The modal MICs for apramycin and spectinomycin were 16 mg/L and 32 mg/L, respectively. The epidemiological cut-off (ECOFF) for apramycin was 64 mg/L. No strains among 77 tested had an MIC above this ECOFF, suggesting very low levels of acquired apramycin resistance. In time-kill analysis, apramycin demonstrated rapid bactericidal activity comparable to that of spectinomycin.
Conclusions: Apramycin has broad-spectrum, rapidly bactericidal activity against N. gonorrhoeae. Future pharmacokinetic and pharmacodynamic studies will be needed to determine whether apramycin and/or apramycin derivatives hold promise as new therapeutics for N. gonorrhoeae infection.</t>
  </si>
  <si>
    <t xml:space="preserve">Apramycin or its derivatives as a therapeutic strategy
</t>
  </si>
  <si>
    <t>Screening for Chlamydia trachomatis and Neisseria gonorrhoeae Infections in Men Who Have Sex With Men: Diagnostic Accuracy of Nucleic Acid Amplification Test on Pooled Urine, Anorectal, and Pharyngeal Specimens</t>
  </si>
  <si>
    <t>Thielemans E, Wyndham-Thomas C, Henrard S, De Vleeschouwer A, Steensels D, Montesinos I, Debaisieux L, Delforge ML, Van Vooren JP, Goffard JC.</t>
  </si>
  <si>
    <t>Sex Transm Dis. 2018 Mar;45(3):195-198. doi: 10.1097/OLQ.0000000000000722.</t>
  </si>
  <si>
    <t>Thielemans E</t>
  </si>
  <si>
    <t>10.1097/OLQ.0000000000000722</t>
  </si>
  <si>
    <t>The European gonococcal antimicrobial surveillance programme (Euro-GASP) appropriately reflects the antimicrobial resistance situation for Neisseria gonorrhoeae in the European Union/European Economic Area</t>
  </si>
  <si>
    <t>Cole MJ, Quinten C, Jacobsson S, Day M, Amato-Gauci AJ, Woodford N, Spiteri G, Unemo M; Euro-GASP network.</t>
  </si>
  <si>
    <t>BMC Infect Dis. 2019 Dec 10;19(1):1040. doi: 10.1186/s12879-019-4631-x.</t>
  </si>
  <si>
    <t>PMC6902330</t>
  </si>
  <si>
    <t>10.1186/s12879-019-4631-x</t>
  </si>
  <si>
    <t>2019 Dec 10</t>
  </si>
  <si>
    <t>Background: European Gonococcal Antimicrobial Surveillance Programme (Euro-GASP) antimicrobial resistance (AMR) data are used to inform gonorrhoea treatment guidelines; therefore the data need to be robust and representative. We assessed the extent to which Euro-GASP reflects national measures of the AMR situation for Neisseria gonorrhoeae across the European Union/European Economic Area (EU/EEA).
Methods: We compared data from Euro-GASP with published national gonococcal AMR data from 15 countries for azithromycin, cefixime and ciprofloxacin for the period 2009 to 2013 and performed Poisson regression to identify differences (p &lt; 0.05) between the proportions of resistant isolates. The 2014 Euro-GASP AMR data for each country (n = 19) were weighted to account for differences in the distribution of patient characteristics between Euro-GASP and EU/EEA epidemiological gonorrhoea surveillance data. Data were compared to determine whether estimates of resistance levels differed with regards to the 5% threshold used to assess the clinical utility of first-line gonorrhoea treatments. We assessed the quality of decentralised testing by comparing AMR data for isolates tested both centrally and in the participating laboratories, and by evaluating external quality assessment (EQA) performance.
Results: There was no significant difference for azithromycin, cefixime and ciprofloxacin resistance when Euro-GASP country data were compared with data from national reports. Weighting slightly altered the Euro-GASP AMR estimates (by between - 4.7 and 4.7% from the unweighted estimates). Weighting resulted in greater changes in estimates of resistance to azithromycin (from - 9.5 to 2.7%) and ciprofloxacin (from - 14.8 to 17.9%) in countries with low isolate numbers and low completeness of reporting (n = 3). Weighting caused AMR levels to fall below or above the 5% threshold for cefixime or azithromycin, respectively in only two countries. Susceptibility category data submitted from the decentralised Euro-GASP laboratories were concordant with the Euro-GASP data (&gt; 90%). EQA performance was also good; &lt; 5% of the minimum inhibitory concentration (MIC) results differed by &gt; 4-fold from the modal MIC of the EQA isolate.
Conclusions: The overall prevalence of AMR reported by Euro-GASP reflects closely the AMR situation for N. gonorrhoeae in the EU/EEA. Euro-GASP data can be used to provide robust AMR estimates to inform the European guideline for the management of gonorrhoea.</t>
  </si>
  <si>
    <t xml:space="preserve">Evaluates whether Euro-GASP data accurately represent the national antimicrobial resistance (AMR) situation in different countries
</t>
  </si>
  <si>
    <t>Comment on: High levels of susceptibility to new and older antibiotics in Neisseria gonorrhoeae isolates from Saskatchewan (2003-15): time to consider point-of-care or molecular testing for precision treatment?</t>
  </si>
  <si>
    <t>Davido B, Dinh A, Matt M, Senard O, Deconinck L, Bouchand F, Salomon J.</t>
  </si>
  <si>
    <t>J Antimicrob Chemother. 2018 Mar 1;73(3):828-829. doi: 10.1093/jac/dkx408.</t>
  </si>
  <si>
    <t>Davido B</t>
  </si>
  <si>
    <t>10.1093/jac/dkx408</t>
  </si>
  <si>
    <t>2018 Mar 1</t>
  </si>
  <si>
    <t>Is there a future for the ongoing use of azithromycin for the treatment of Neisseria gonorrhoeae?</t>
  </si>
  <si>
    <t>Kong FYS, Hocking JS, Fairley CK.</t>
  </si>
  <si>
    <t>Clin Microbiol Infect. 2020 Feb;26(2):137-139. doi: 10.1016/j.cmi.2019.10.015. Epub 2019 Oct 22.</t>
  </si>
  <si>
    <t>Kong FYS</t>
  </si>
  <si>
    <t>10.1016/j.cmi.2019.10.015</t>
  </si>
  <si>
    <t>High levels of susceptibility to new and older antibiotics in Neisseria gonorrhoeae isolates from Saskatchewan (2003-15): time to consider point-of-care or molecular testing for precision treatment?-authors' response</t>
  </si>
  <si>
    <t>J Antimicrob Chemother. 2018 Mar 1;73(3):829-830. doi: 10.1093/jac/dkx512.</t>
  </si>
  <si>
    <t>10.1093/jac/dkx512</t>
  </si>
  <si>
    <t>Targeting core groups for gonorrhoea control: feasibility and impact</t>
  </si>
  <si>
    <t>Giguère K, Alary M.</t>
  </si>
  <si>
    <t>Sex Transm Infect. 2015 Jun;91(4):241-4. doi: 10.1136/sextrans-2014-051732. Epub 2015 Apr 29.</t>
  </si>
  <si>
    <t>Giguère K</t>
  </si>
  <si>
    <t>10.1136/sextrans-2014-051732</t>
  </si>
  <si>
    <t>Extragenital Screening Is Essential for Comprehensive Detection of Chlamydia trachomatis and Neisseria gonorrhoeae in the Pediatric Population</t>
  </si>
  <si>
    <t>Uprety P, Cárdenas AM.</t>
  </si>
  <si>
    <t>J Clin Microbiol. 2019 May 24;57(6):e00335-19. doi: 10.1128/JCM.00335-19. Print 2019 Jun.</t>
  </si>
  <si>
    <t>Uprety P</t>
  </si>
  <si>
    <t>PMC6535585</t>
  </si>
  <si>
    <t>10.1128/JCM.00335-19</t>
  </si>
  <si>
    <t>Gonorrhea positivity in New Orleans public high schools, 1996 to 2005</t>
  </si>
  <si>
    <t>Nsa M, Mezu-Patel NC, Martin DH, Taylor SN, Nsuami MJ.</t>
  </si>
  <si>
    <t>Sex Transm Dis. 2013 Jul;40(7):599-600. doi: 10.1097/01.OLQ.0000431047.36273.a1.</t>
  </si>
  <si>
    <t>Nsa M</t>
  </si>
  <si>
    <t>10.1097/01.OLQ.0000431047.36273.a1</t>
  </si>
  <si>
    <t>Comparison of antimicrobial susceptibilities of pharyngeal, rectal, and urethral Neisseria gonorrhoeae isolates among men who have sex with men</t>
  </si>
  <si>
    <t>Kidd S, Zaidi A, Asbel L, Baldwin T, Gratzer B, Guerry S, Kerani RP, Pathela P, Pettus K, Soge OO, Stirland A, Weinstock HS.</t>
  </si>
  <si>
    <t>Antimicrob Agents Chemother. 2015 May;59(5):2588-95. doi: 10.1128/AAC.04476-14. Epub 2015 Feb 17.</t>
  </si>
  <si>
    <t>PMC4394826</t>
  </si>
  <si>
    <t>10.1128/AAC.04476-14</t>
  </si>
  <si>
    <t>Phase variation of DNA methyltransferases and the regulation of virulence and immune evasion in the pathogenic Neisseria</t>
  </si>
  <si>
    <t>Seib KL, Jen FE, Scott AL, Tan A, Jennings MP.</t>
  </si>
  <si>
    <t>Pathog Dis. 2017 Aug 31;75(6). doi: 10.1093/femspd/ftx080.</t>
  </si>
  <si>
    <t>Seib KL</t>
  </si>
  <si>
    <t>10.1093/femspd/ftx080</t>
  </si>
  <si>
    <t>Quaternary ammonium surfactant structure determines selective toxicity towards bacteria: mechanisms of action and clinical implications in antibacterial prophylaxis</t>
  </si>
  <si>
    <t>Inácio ÂS, Domingues NS, Nunes A, Martins PT, Moreno MJ, Estronca LM, Fernandes R, Moreno AJ, Borrego MJ, Gomes JP, Vaz WL, Vieira OV.</t>
  </si>
  <si>
    <t>J Antimicrob Chemother. 2016 Mar;71(3):641-54. doi: 10.1093/jac/dkv405. Epub 2015 Dec 17.</t>
  </si>
  <si>
    <t>Inácio ÂS</t>
  </si>
  <si>
    <t>10.1093/jac/dkv405</t>
  </si>
  <si>
    <t>Evaluating the generalizability of a multiplex real-time PCR assay for predicting decreased susceptibility to ceftriaxone in a global set of Neisseria gonorrhoeae sequences</t>
  </si>
  <si>
    <t>J Antimicrob Chemother. 2021 Mar 12;76(4):1104-1106. doi: 10.1093/jac/dkaa525.</t>
  </si>
  <si>
    <t>PMC7953313</t>
  </si>
  <si>
    <t>10.1093/jac/dkaa525</t>
  </si>
  <si>
    <t>Oligonucleotide Microchip for the Identification of Infectious Agents of Reproductive System with Simultaneous Analysis of Determinants of Resistance to Antimicrobial Substances</t>
  </si>
  <si>
    <t>Leinsoo AT, Shaskol'skii BL, Dement'eva EI, Gryadunov DA, Kubanov AA, Chestkov AV, Obraztsova OA, Shpilevaya MV, Deryabin DG.</t>
  </si>
  <si>
    <t>Bull Exp Biol Med. 2017 Nov;164(1):54-60. doi: 10.1007/s10517-017-3925-5. Epub 2017 Nov 10.</t>
  </si>
  <si>
    <t>Leinsoo AT</t>
  </si>
  <si>
    <t>Bull Exp Biol Med</t>
  </si>
  <si>
    <t>10.1007/s10517-017-3925-5</t>
  </si>
  <si>
    <t>Decreased susceptibility to cephalosporins among gonococci?</t>
  </si>
  <si>
    <t>Deguchi T, Yasuda M, Tsuchiya T, Yokoi S, Ito S.</t>
  </si>
  <si>
    <t>Lancet Infect Dis. 2014 Mar;14(3):185-6. doi: 10.1016/S1473-3099(14)70013-1.</t>
  </si>
  <si>
    <t>10.1016/S1473-3099(14)70013-1</t>
  </si>
  <si>
    <t>Hold It Right There! Gonococci Preserve Epithelium Integrity during Intimate Adherence</t>
  </si>
  <si>
    <t>Dillard JP.</t>
  </si>
  <si>
    <t>Cell Host Microbe. 2020 May 13;27(5):685-686. doi: 10.1016/j.chom.2020.04.020.</t>
  </si>
  <si>
    <t>Dillard JP</t>
  </si>
  <si>
    <t>10.1016/j.chom.2020.04.020</t>
  </si>
  <si>
    <t>2020 May 13</t>
  </si>
  <si>
    <t>Progress Toward a Gonococcal Vaccine: The Way Forward</t>
  </si>
  <si>
    <t>Russell MW, Jerse AE, Gray-Owen SD.</t>
  </si>
  <si>
    <t>Front Immunol. 2019 Oct 15;10:2417. doi: 10.3389/fimmu.2019.02417. eCollection 2019.</t>
  </si>
  <si>
    <t>PMC6803597</t>
  </si>
  <si>
    <t>10.3389/fimmu.2019.02417</t>
  </si>
  <si>
    <t>2019 Oct 15</t>
  </si>
  <si>
    <t>The concept of immunizing against gonorrhea has received renewed interest because of the recent emergence of strains of Neisseria gonorrhoeae that are resistant to most currently available antibiotics, an occurrence that threatens to render gonorrhea untreatable. However, despite efforts over many decades, no vaccine has yet been successfully developed for human use, leading to pessimism over whether this goal was actually attainable. Several factors have contributed to this situation, including extensive variation of the expression and specificity of many of the gonococcal surface antigens, and the ability of N. gonorrhoeae to resist destruction by complement and other innate immune defense mechanisms. The natural host restriction of N. gonorrhoeae for humans, coupled with the absence of any definable state of immunity arising from an episode of gonorrhea, have also complicated efforts to study gonococcal pathogenesis and the host's immune responses. However, recent findings have elucidated how the gonococcus exploits and manipulates the host's immune system for its own benefit, utilizing human-specific receptors for attachment to and invasion of tissues, and subverting adaptive immune responses that might otherwise be capable of eliminating it. While no single experimental model is capable of providing all the answers, experiments utilizing human cells and tissues in vitro, various in vivo animal models, including genetically modified strains of mice, and both experimental and observational human clinical studies, have combined to yield important new insight into the immuno-pathogenesis of gonococcal infection. In turn, these have now led to novel approaches for the development of a gonococcal vaccine. Ongoing investigations utilizing all available tools are now poised to make the development of an effective human vaccine against gonorrhea an achievable goal within a foreseeable time-frame.</t>
  </si>
  <si>
    <t xml:space="preserve">Challenges and advances in the development of a gonorrhea vaccine due to antibiotic resistance
</t>
  </si>
  <si>
    <t>Rapid polymerase chain reaction test for the early diagnosis of gonococcal keratoconjunctivitis</t>
  </si>
  <si>
    <t>Wang CY, Shen EP.</t>
  </si>
  <si>
    <t>Eur J Ophthalmol. 2022 Jan;32(1):NP19-NP23. doi: 10.1177/1120672120951018. Epub 2020 Aug 13.</t>
  </si>
  <si>
    <t>Wang CY</t>
  </si>
  <si>
    <t>Eur J Ophthalmol</t>
  </si>
  <si>
    <t>10.1177/1120672120951018</t>
  </si>
  <si>
    <t>[Neisseria gonorrhoeae: antimicrobial resistance and study of population dynamics. Situation in Barcelona in 2011]</t>
  </si>
  <si>
    <t>Serra-Pladevall J, Barberá-Gracia MJ, Roig-Carbajosa G, Juvé-Saumell R, Gonzalez-Lopez JJ, Bartolomé-Comas R, Andreu-Domingo A.</t>
  </si>
  <si>
    <t>Enferm Infecc Microbiol Clin. 2013 Nov;31(9):579-83. doi: 10.1016/j.eimc.2013.03.010. Epub 2013 Apr 25.</t>
  </si>
  <si>
    <t>10.1016/j.eimc.2013.03.010</t>
  </si>
  <si>
    <t>Background: Due to the high rates of antimicrobial resistance to certain antibiotics, together with the emergence of Neisseria gonorrhoeae (NG) with reduced susceptibility and resistance to third-generation cephalosporins, gonococcal infection is becoming a public health problem. The objectives of the study were: To keep track of the antimicrobial susceptibility of NG strains obtained from January to August 2011. To study the population dynamics.
Methods: The antimicrobial susceptibility was studied by disk-diffusion and E-test. The genotyping was performed by NG-MAST method.
Results: Of a total of 100strains studied, 59% showed intermediate sensitivity to penicillin and 9% were resistant. According to EUCAST, we detected 3gonococci with reduced susceptibility to ceftriaxone, 10 to cefixime and one with high-level resistance to both antibiotics (MIC 1.5μg/ml). MIC50 and MIC90 to cefixime were 0.016 and 0.125μg/ml, respectively, whereas to ceftriaxone they were &lt;0.016 and 0.064μg/ml, respectively. Almost all (99%) of the strains were resistant to doxycycline, 53% to ciprofloxacin, 3% to azithromycin, and 1% to spectinomycin. The most prevalent ST was ST1407, predominantly associated to resistance or reduced sensitivity to cephalosporins or macrolides.
Conclusions: NG has developed significant rates of resistance to various antibiotics. One strain has been detected with high level resistance to third generation cephalosporins, and several strains with reduced susceptibility. An increase in MIC50 and MIC90 to these antibiotics has also been observed. NG population structure remains stable and common to the rest of Europe, although two new ST (ST7226 and ST7227) have been identified that could be selected and acquire high levels of resistance to cephalosporins.</t>
  </si>
  <si>
    <t>Multidrug-resistant strains</t>
  </si>
  <si>
    <t>Properdin is critical for antibody-dependent bactericidal activity against Neisseria gonorrhoeae that recruit C4b-binding protein</t>
  </si>
  <si>
    <t>Gulati S, Agarwal S, Vasudhev S, Rice PA, Ram S.</t>
  </si>
  <si>
    <t>J Immunol. 2012 Apr 1;188(7):3416-25. doi: 10.4049/jimmunol.1102746. Epub 2012 Feb 24.</t>
  </si>
  <si>
    <t>Gulati S</t>
  </si>
  <si>
    <t>J Immunol</t>
  </si>
  <si>
    <t>PMC3311752</t>
  </si>
  <si>
    <t>NIHMS353415</t>
  </si>
  <si>
    <t>10.4049/jimmunol.1102746</t>
  </si>
  <si>
    <t>2012 Apr 1</t>
  </si>
  <si>
    <t>Comparison of Antimicrobial Susceptibility of Urogenital Neisseria gonorrhoeae Isolates Obtained From Women and Men</t>
  </si>
  <si>
    <t>Kidd S, Moore PC, Kirkcaldy RD, Philip SS, Wiesenfeld HC, Papp JR, Kerndt PR, Venkatasubramanian L, Ghanem KG, Hook EW 3rd.</t>
  </si>
  <si>
    <t>Sex Transm Dis. 2015 Aug;42(8):434-9. doi: 10.1097/OLQ.0000000000000312.</t>
  </si>
  <si>
    <t>PMC4503381</t>
  </si>
  <si>
    <t>NIHMS693716</t>
  </si>
  <si>
    <t>10.1097/OLQ.0000000000000312</t>
  </si>
  <si>
    <t>Bioinformatics Workflow for Gonococcal Proteomics</t>
  </si>
  <si>
    <t>El-Rami FE, Sikora AE.</t>
  </si>
  <si>
    <t>Methods Mol Biol. 2019;1997:185-205. doi: 10.1007/978-1-4939-9496-0_12.</t>
  </si>
  <si>
    <t>10.1007/978-1-4939-9496-0_12</t>
  </si>
  <si>
    <t>Comparison of flocked and aptima swabs and two specimen transport media in the aptima combo 2 assay</t>
  </si>
  <si>
    <t>Li J, Jang D, Gilchrist J, Smieja M, Ewert R, MacRitchie C, Chernesky M.</t>
  </si>
  <si>
    <t>J Clin Microbiol. 2014 Oct;52(10):3808-9. doi: 10.1128/JCM.01614-14. Epub 2014 Aug 13.</t>
  </si>
  <si>
    <t>Li J</t>
  </si>
  <si>
    <t>PMC4187757</t>
  </si>
  <si>
    <t>10.1128/JCM.01614-14</t>
  </si>
  <si>
    <t>Phase variable DNA repeats in Neisseria gonorrhoeae influence transcription, translation, and protein sequence variation</t>
  </si>
  <si>
    <t>Zelewska MA, Pulijala M, Spencer-Smith R, Mahmood HA, Norman B, Churchward CP, Calder A, Snyder LAS.</t>
  </si>
  <si>
    <t>Microb Genom. 2016 Aug 25;2(8):e000078. doi: 10.1099/mgen.0.000078. eCollection 2016 Aug.</t>
  </si>
  <si>
    <t>Zelewska MA</t>
  </si>
  <si>
    <t>PMC5320596</t>
  </si>
  <si>
    <t>10.1099/mgen.0.000078</t>
  </si>
  <si>
    <t>Macrophage-Neisseria gonorrhoeae Interactions: A Better Understanding of Pathogen Mechanisms of Immunomodulation</t>
  </si>
  <si>
    <t>Escobar A, Rodas PI, Acuña-Castillo C.</t>
  </si>
  <si>
    <t>Front Immunol. 2018 Dec 21;9:3044. doi: 10.3389/fimmu.2018.03044. eCollection 2018.</t>
  </si>
  <si>
    <t>Escobar A</t>
  </si>
  <si>
    <t>PMC6309159</t>
  </si>
  <si>
    <t>10.3389/fimmu.2018.03044</t>
  </si>
  <si>
    <t>2018 Dec 21</t>
  </si>
  <si>
    <t>Second tests for Chlamydia trachomatis and Neisseria gonorrhoeae</t>
  </si>
  <si>
    <t>Skidmore S, Corden S.</t>
  </si>
  <si>
    <t>Sex Transm Infect. 2012 Nov;88(7):497. doi: 10.1136/sextrans-2012-050781. Epub 2012 Sep 14.</t>
  </si>
  <si>
    <t>Skidmore S</t>
  </si>
  <si>
    <t>10.1136/sextrans-2012-050781</t>
  </si>
  <si>
    <t>Modulation effect of vaginal mucosal microflora and susceptibility to Neisseria gonorrhoeae infections: a systematic review and meta-analysis</t>
  </si>
  <si>
    <t>Zeng J, Yang R, He W, Zhong X, Liu W, Zhu H, Zhang X, Luo Q.</t>
  </si>
  <si>
    <t>Arch Gynecol Obstet. 2019 Aug;300(2):261-267. doi: 10.1007/s00404-019-05200-1. Epub 2019 Jun 7.</t>
  </si>
  <si>
    <t>Zeng J</t>
  </si>
  <si>
    <t>Arch Gynecol Obstet</t>
  </si>
  <si>
    <t>10.1007/s00404-019-05200-1</t>
  </si>
  <si>
    <t>Molecular Algorithms Accurately Predict Decreased Susceptibility to Ceftriaxone in Neisseria gonorrhoeae</t>
  </si>
  <si>
    <t>Sex Transm Dis. 2020 Dec;47(12):e63-e64. doi: 10.1097/OLQ.0000000000001274.</t>
  </si>
  <si>
    <t>PMC7669597</t>
  </si>
  <si>
    <t>NIHMS1621183</t>
  </si>
  <si>
    <t>10.1097/OLQ.0000000000001274</t>
  </si>
  <si>
    <t>Transcriptional landscape and essential genes of Neisseria gonorrhoeae</t>
  </si>
  <si>
    <t>Remmele CW, Xian Y, Albrecht M, Faulstich M, Fraunholz M, Heinrichs E, Dittrich MT, Müller T, Reinhardt R, Rudel T.</t>
  </si>
  <si>
    <t>Nucleic Acids Res. 2014;42(16):10579-95. doi: 10.1093/nar/gku762. Epub 2014 Aug 20.</t>
  </si>
  <si>
    <t>Remmele CW</t>
  </si>
  <si>
    <t>PMC4176332</t>
  </si>
  <si>
    <t>10.1093/nar/gku762</t>
  </si>
  <si>
    <t>Neisseria gonorrhoeae Blocks Epithelial Exfoliation by Nitric-Oxide-Mediated Metabolic Cross Talk to Promote Colonization in Mice</t>
  </si>
  <si>
    <t>Muenzner P, Hauck CR.</t>
  </si>
  <si>
    <t>Cell Host Microbe. 2020 May 13;27(5):793-808.e5. doi: 10.1016/j.chom.2020.03.010. Epub 2020 Apr 13.</t>
  </si>
  <si>
    <t>Muenzner P</t>
  </si>
  <si>
    <t>10.1016/j.chom.2020.03.010</t>
  </si>
  <si>
    <t>Prospects of untreatable gonorrhea and ways forward</t>
  </si>
  <si>
    <t>Whiley DM, Lahra MM, Unemo M.</t>
  </si>
  <si>
    <t>Future Microbiol. 2015;10(3):313-6. doi: 10.2217/fmb.14.138.</t>
  </si>
  <si>
    <t>10.2217/fmb.14.138</t>
  </si>
  <si>
    <t>Resistance-Guided Treatment of Gonorrhea: A Prospective Clinical Study</t>
  </si>
  <si>
    <t>Klausner JD, Bristow CC, Soge OO, Shahkolahi A, Waymer T, Bolan RK, Philip SS, Asbel LE, Taylor SN, Mena LA, Goldstein DA, Powell JA, Wierzbicki MR, Morris SR.</t>
  </si>
  <si>
    <t>Clin Infect Dis. 2021 Jul 15;73(2):298-303. doi: 10.1093/cid/ciaa596.</t>
  </si>
  <si>
    <t>PMC8282307</t>
  </si>
  <si>
    <t>10.1093/cid/ciaa596</t>
  </si>
  <si>
    <t>2021 Jul 15</t>
  </si>
  <si>
    <t>Background: Novel treatment strategies to slow the continued emergence and spread of antimicrobial resistance in Neisseria gonorrhoeae are urgently needed. A molecular assay that predicts in vitro ciprofloxacin susceptibility is now available but has not been systematically studied in human infections.
Methods: Using a genotypic polymerase chain reaction assay to determine the status of the N. gonorrhoeae gyrase subunit A serine 91 codon, we conducted a multisite prospective clinical study of the efficacy of a single oral dose of ciprofloxacin 500 mg in patients with culture-positive gonorrhea. Follow-up specimens for culture were collected to determine microbiological cure 5-10 days post-treatment.
Results: Of the 106 subjects possessing culture-positive infections with wild-type gyrA serine N. gonorrhoeae genotype, the efficacy of single-dose oral ciprofloxacin treatment in the per-protocol population was 100% (95% 1-sided confidence interval, 97.5-100%).
Conclusions: Resistance-guided treatment of N. gonorrhoeae infections with single-dose oral ciprofloxacin was highly efficacious. The widespread introduction and scale-up of gyrA serine 91 genotyping in N. gonorrhoeae infections could have substantial medical and public health benefits in settings where the majority of gonococcal infections are ciprofloxacin susceptible.</t>
  </si>
  <si>
    <t>This prospective clinical study demonstrated 100% efficacy of single-dose ciprofloxacin in treating Neisseria gonorrhoeae infections with a wild-type gyrA codon 91 genotype. Resistance-guided therapy based on gyrA genotyping could enable targeted use of ciprofloxacin, improving treatment strategies and reducing unnecessary use of broader-spectrum antibiotics.</t>
  </si>
  <si>
    <t>Gonorrheal Diseases</t>
  </si>
  <si>
    <t>Perry M, Allison BA.</t>
  </si>
  <si>
    <t>Pediatr Rev. 2018 Aug;39(8):427-429. doi: 10.1542/pir.2017-0120.</t>
  </si>
  <si>
    <t>Perry M</t>
  </si>
  <si>
    <t>Pediatr Rev</t>
  </si>
  <si>
    <t>10.1542/pir.2017-0120</t>
  </si>
  <si>
    <t>Antibiotics in crisis</t>
  </si>
  <si>
    <t>Gross M.</t>
  </si>
  <si>
    <t>Curr Biol. 2013 Dec 16;23(24):R1063-5. doi: 10.1016/j.cub.2013.11.057.</t>
  </si>
  <si>
    <t>Gross M</t>
  </si>
  <si>
    <t>Curr Biol</t>
  </si>
  <si>
    <t>10.1016/j.cub.2013.11.057</t>
  </si>
  <si>
    <t>2013 Dec 16</t>
  </si>
  <si>
    <t>More mutation accumulation in Neisseria gonorrhoeae (NG) with susceptibility than that in NG with decreased susceptibility to ceftriaxone</t>
  </si>
  <si>
    <t>Liang JY, Jiang YQ, Cao WL, Li XD, Li DM, Wang JQ, Sun SL, Zhang XB.</t>
  </si>
  <si>
    <t>Chin Med J (Engl). 2020 Jul 5;133(13):1623-1625. doi: 10.1097/CM9.0000000000000884.</t>
  </si>
  <si>
    <t>Chin Med J (Engl)</t>
  </si>
  <si>
    <t>PMC7386336</t>
  </si>
  <si>
    <t>10.1097/CM9.0000000000000884</t>
  </si>
  <si>
    <t>2020 Jul 5</t>
  </si>
  <si>
    <t>Population-Level Antimicrobial Consumption Is Associated With Decreased Antimicrobial Susceptibility in Neisseria gonorrhoeae in 24 European Countries: An Ecological Analysis</t>
  </si>
  <si>
    <t>Kenyon C, Buyze J, Spiteri G, Cole MJ, Unemo M.</t>
  </si>
  <si>
    <t>J Infect Dis. 2020 Mar 16;221(7):1107-1116. doi: 10.1093/infdis/jiz153.</t>
  </si>
  <si>
    <t>10.1093/infdis/jiz153</t>
  </si>
  <si>
    <t>Objectives: There are substantial variations between different populations in the susceptibility of Neisseria gonorrhoeae to antimicrobials, and the reasons for this are largely unexplored. We aimed to assess whether the population-level consumption of antimicrobials is a contributory factor.
Methods: Using antimicrobial susceptibility data from 24 countries in the European Gonococcal Antimicrobial Surveillance Programme and antimicrobial consumption data from the IQVIA MIDAS database, we built mixed-effects linear/logistic regression models with country-level cephalosporin, fluoroquinolone, and macrolide consumption (standard doses/1000 population/year) as the explanatory variables (from 2009 to 2015) and 1-year-lagged ceftriaxone, cefixime, azithromycin, and ciprofloxacin geometric mean minimum inhibitory concentrations (MICs) as the outcome variables (from 2010 to 2016).
Results: Positive correlations were found between the consumption of cephalosporins and the geometric mean MICs of ceftriaxone and cefixime (P &lt; .05 for both comparisons). Fluoroquinolone consumption was positively associated with the prevalence of resistance to ciprofloxacin (P &lt; .05).
Conclusions: Differences in the population-level consumption of particular antimicrobials may contribute to variations in the level of antimicrobial resistance in N. gonorrhoeae in different settings. Further interventions to reduce misuse and overuse of antimicrobials in high-consumption populations and core groups are required.</t>
  </si>
  <si>
    <t>This ecological study found that higher population-level consumption of cephalosporins and fluoroquinolones correlates with increased antimicrobial resistance in Neisseria gonorrhoeae across 24 European countries.</t>
  </si>
  <si>
    <t>NG-STAR genotypes are associated with MDR in Neisseria gonorrhoeae isolates collected in 2017 in Shanghai</t>
  </si>
  <si>
    <t>Yang Y, Yang Y, Martin I, Dong Y, Diao N, Wang Y, Demczuk W, Gu W.</t>
  </si>
  <si>
    <t>J Antimicrob Chemother. 2020 Mar 1;75(3):566-570. doi: 10.1093/jac/dkz471.</t>
  </si>
  <si>
    <t>Yang Y</t>
  </si>
  <si>
    <t>PMC7021085</t>
  </si>
  <si>
    <t>10.1093/jac/dkz471</t>
  </si>
  <si>
    <t>2020 Mar 1</t>
  </si>
  <si>
    <t>Investigation of auranofin and gold-containing analogues antibacterial activity against multidrug-resistant Neisseria gonorrhoeae</t>
  </si>
  <si>
    <t>Elkashif A, Seleem MN.</t>
  </si>
  <si>
    <t>Sci Rep. 2020 Mar 27;10(1):5602. doi: 10.1038/s41598-020-62696-3.</t>
  </si>
  <si>
    <t>Elkashif A</t>
  </si>
  <si>
    <t>PMC7101410</t>
  </si>
  <si>
    <t>10.1038/s41598-020-62696-3</t>
  </si>
  <si>
    <t>2020 Mar 27</t>
  </si>
  <si>
    <t>Neisseria gonorrhoeae represents an urgent public health threat due to the rapid emergence of resistance to current antibiotics and the limited number of anti-gonococcal agents currently in clinical trials. This study utilized a drug repositioning strategy to investigate FDA-approved gold-containing drugs against N. gonorrhoeae. Auranofin, sodium aurothiomalate and aurothioglucose inhibited 48 clinical isolates of N. gonorrhoeae including multidrug-resistant strains at a concentration as low as 0.03 µg/mL. A time-kill assay revealed that auranofin exhibited rapid bactericidal activity against N. gonorrhoeae. Moreover, both sodium aurothiomalate and aurothioglucose did not inhibit growth of vaginal protective commensal lactobacilli. Auranofin, in combination with azithromycin, ceftriaxone, cefixime or tetracycline showed an additive effect against four N. gonorrhoeae strains, suggesting the possibility of using auranofin in dual therapy. Moreover, auranofin reduced the burden of intracellular N. gonorrhoeae by over 99% outperforming the drug of choice ceftriaxone. Auranofin was found superior to ceftriaxone in reducing the secretion of the pro-inflammatory cytokine IL-8 by endocervical cells infected with N. gonorrhoeae. Furthermore, auranofin exhibited a prolonged post-antibiotic effect over 10 h, as well as inability to generate resistant mutants. Overall, the current study suggests that repurposing gold-containing drugs, like auranofin, for treatment of gonorrhea warrants further investigation.</t>
  </si>
  <si>
    <t>This study explored drug repurposing of FDA-approved gold-based drugs. Repurposing gold-containing drugs—especially auranofin—shows strong potential for treating gonorrhea and warrants further clinical investigation.</t>
  </si>
  <si>
    <t>Identification and characterization of AckA-dependent protein acetylation in Neisseria gonorrhoeae</t>
  </si>
  <si>
    <t>Post DMB, Schilling B, Reinders LM, D'Souza AK, Ketterer MR, Kiel SJ, Chande AT, Apicella MA, Gibson BW.</t>
  </si>
  <si>
    <t>PLoS One. 2017 Jun 27;12(6):e0179621. doi: 10.1371/journal.pone.0179621. eCollection 2017.</t>
  </si>
  <si>
    <t>Post DMB</t>
  </si>
  <si>
    <t>PMC5487020</t>
  </si>
  <si>
    <t>10.1371/journal.pone.0179621</t>
  </si>
  <si>
    <t>2017 Jun 27</t>
  </si>
  <si>
    <t>pilS loci in Neisseria gonorrhoeae are transcriptionally active</t>
  </si>
  <si>
    <t>Wachter J, Masters TL, Wachter S, Mason J, Hill SA.</t>
  </si>
  <si>
    <t>Microbiology (Reading). 2015 May;161(Pt 5):1124-1135. doi: 10.1099/mic.0.000061. Epub 2015 Feb 20.</t>
  </si>
  <si>
    <t>PMC4635466</t>
  </si>
  <si>
    <t>10.1099/mic.0.000061</t>
  </si>
  <si>
    <t>Use of nucleic acid amplification testing for diagnosis of anorectal sexually transmitted infections</t>
  </si>
  <si>
    <t>Cosentino LA, Campbell T, Jett A, Macio I, Zamborsky T, Cranston RD, Hillier SL.</t>
  </si>
  <si>
    <t>J Clin Microbiol. 2012 Jun;50(6):2005-8. doi: 10.1128/JCM.00185-12. Epub 2012 Apr 4.</t>
  </si>
  <si>
    <t>Cosentino LA</t>
  </si>
  <si>
    <t>PMC3372150</t>
  </si>
  <si>
    <t>10.1128/JCM.00185-12</t>
  </si>
  <si>
    <t>Estimate of male urethritis incidences in France between 2007 and 2017 with a specific focus on Neisseria gonorrhoeae, Chlamydia trachomatis, and Trichomonas vaginalis infections</t>
  </si>
  <si>
    <t>Rossignol L, Feuillepain L, Ndeikoundam Ngangro N, Souty C, Fournet N, Le Strat Y, Baroux N, Hanslik T, Lot F, Blanchon T.</t>
  </si>
  <si>
    <t>BMC Infect Dis. 2019 Jun 27;19(1):561. doi: 10.1186/s12879-019-4202-1.</t>
  </si>
  <si>
    <t>Rossignol L</t>
  </si>
  <si>
    <t>PMC6598258</t>
  </si>
  <si>
    <t>10.1186/s12879-019-4202-1</t>
  </si>
  <si>
    <t>2019 Jun 27</t>
  </si>
  <si>
    <t>An In Vitro Model System to Test Mechano-Microbiological Interactions Between Bacteria and Host Cells</t>
  </si>
  <si>
    <t>Santos LC, Munteanu EL, Biais N.</t>
  </si>
  <si>
    <t>Methods Mol Biol. 2022;2364:217-235. doi: 10.1007/978-1-0716-1661-1_11.</t>
  </si>
  <si>
    <t>Santos LC</t>
  </si>
  <si>
    <t>10.1007/978-1-0716-1661-1_11</t>
  </si>
  <si>
    <t>Editorial: Pathogenic Neisseria: Pathogenicity, vaccines, and antibiotic resistance</t>
  </si>
  <si>
    <t>Arenas J.</t>
  </si>
  <si>
    <t>Front Cell Infect Microbiol. 2023 Jan 5;12:1119244. doi: 10.3389/fcimb.2022.1119244. eCollection 2022.</t>
  </si>
  <si>
    <t>Arenas J</t>
  </si>
  <si>
    <t>PMC9850228</t>
  </si>
  <si>
    <t>10.3389/fcimb.2022.1119244</t>
  </si>
  <si>
    <t>2023 Jan 5</t>
  </si>
  <si>
    <t>Direct urine polymerase chain reaction for chlamydia and gonorrhoea: a simple means of bringing high-throughput rapid testing to remote settings?</t>
  </si>
  <si>
    <t>Rahimi F, Goire N, Guy R, Kaldor JM, Ward J, Nissen MD, Sloots TP, Whiley DM.</t>
  </si>
  <si>
    <t>Sex Health. 2013 Aug;10(4):299-304. doi: 10.1071/SH12108.</t>
  </si>
  <si>
    <t>Rahimi F</t>
  </si>
  <si>
    <t>10.1071/SH12108</t>
  </si>
  <si>
    <t>Structure of the Recombinant Neisseria gonorrhoeae Adhesin Complex Protein (rNg-ACP) and Generation of Murine Antibodies with Bactericidal Activity against Gonococci</t>
  </si>
  <si>
    <t>Almonacid-Mendoza HL, Humbert MV, Dijokaite A, Cleary DW, Soo Y, Hung MC, Orr CM, Machelett MM, Tews I, Christodoulides M.</t>
  </si>
  <si>
    <t>mSphere. 2018 Oct 10;3(5):e00331-18. doi: 10.1128/mSphere.00331-18.</t>
  </si>
  <si>
    <t>Almonacid-Mendoza HL</t>
  </si>
  <si>
    <t>PMC6180225</t>
  </si>
  <si>
    <t>10.1128/mSphere.00331-18</t>
  </si>
  <si>
    <t>2018 Oct 10</t>
  </si>
  <si>
    <t>Neisseria gonorrhoeae (gonococcus [Ng]) is the causative organism of the sexually transmitted disease gonorrhoea, and no effective vaccine exists currently. In this study, the structure, biological properties, and vaccine potential of the Ng-adhesin complex protein (Ng-ACP) are presented. The crystal structure of recombinant Ng-ACP (rNg-ACP) protein was solved at 1.65 Å. Diversity and conservation of Ng-ACP were examined in different Neisseria species and gonococcal isolates (https://pubmlst.org/neisseria/ database) in silico, and protein expression among 50 gonococcal strains in the Centers for Disease Control and Prevention/Food and Drug Administration (CDCP/FDA) AR Isolate Bank was examined by Western blotting. Murine antisera were raised to allele 10 (strain P9-17)-encoded rNg-ACP protein with different adjuvants and examined by enzyme-linked immunosorbent assay (ELISA), Western blotting, and a human serum bactericidal assay. Rabbit antiserum to rNg-ACP was tested for its ability to prevent Ng-ACP from inhibiting human lysozyme activity in vitro. Ng-ACP is structurally homologous to Neisseria meningitidis ACP and MliC/PliC lysozyme inhibitors. Gonococci expressed predominantly allele 10- and allele 6-encoded Ng-ACP (81% and 15% of isolates, respectively). Murine antisera were bactericidal (titers of 64 to 512, P &lt; 0.05) for the homologous P9-17 strain and heterologous (allele 6) FA1090 strain. Rabbit anti-rNg-ACP serum prevented Ng-ACP from inhibiting human lysozyme with ∼100% efficiency. Ng-ACP protein was expressed by all 50 gonococcal isolates examined with minor differences in the relative levels of expression. rNg-ACP is a potential vaccine candidate that induces antibodies that (i) are bactericidal and (ii) prevent the gonococcus from inhibiting the lytic activity of an innate defense molecule.IMPORTANCENeisseria gonorrhoeae (gonococcus [Ng]) is the causative organism of the sexually transmitted disease gonorrhoea, and the organism is listed by the World Health Organization as a high-priority pathogen for research and development of new control measures, including vaccines. In this study, we demonstrated that the N. gonorrhoeae adhesin complex protein (Ng-ACP) was conserved and expressed by 50 gonococcal strains and that recombinant proteins induced antibodies in mice that killed the bacteria in vitro We determined the structure of Ng-ACP by X-ray crystallography and investigated structural conservation with Neisseria meningitidis ACP and MliC/PliC proteins from other bacteria which act as inhibitors of the human innate defense molecule lysozyme. These findings are important and suggest that Ng-ACP could provide a potential dual target for tackling gonococcal infections.</t>
  </si>
  <si>
    <t>This study evaluates Ng-ACP (adhesin complex protein) as a vaccine candidate.</t>
  </si>
  <si>
    <t>Folliculin Controls the Intracellular Survival and Trans-Epithelial Passage of Neisseria gonorrhoeae</t>
  </si>
  <si>
    <t>Yang T, Heydarian M, Kozjak-Pavlovic V, Urban M, Harbottle RP, Rudel T.</t>
  </si>
  <si>
    <t>Front Cell Infect Microbiol. 2020 Sep 4;10:422. doi: 10.3389/fcimb.2020.00422. eCollection 2020.</t>
  </si>
  <si>
    <t>Yang T</t>
  </si>
  <si>
    <t>PMC7499807</t>
  </si>
  <si>
    <t>10.3389/fcimb.2020.00422</t>
  </si>
  <si>
    <t>2020 Sep 4</t>
  </si>
  <si>
    <t>Antibiotics modulate attractive interactions in bacterial colonies affecting survivability under combined treatment</t>
  </si>
  <si>
    <t>Cronenberg T, Hennes M, Wielert I, Maier B.</t>
  </si>
  <si>
    <t>PLoS Pathog. 2021 Feb 1;17(2):e1009251. doi: 10.1371/journal.ppat.1009251. eCollection 2021 Feb.</t>
  </si>
  <si>
    <t>Cronenberg T</t>
  </si>
  <si>
    <t>PMC7877761</t>
  </si>
  <si>
    <t>10.1371/journal.ppat.1009251</t>
  </si>
  <si>
    <t>2021 Feb 1</t>
  </si>
  <si>
    <t>Biofilm formation protects bacteria from antibiotics. Very little is known about the response of biofilm-dwelling bacteria to antibiotics at the single cell level. Here, we developed a cell-tracking approach to investigate how antibiotics affect structure and dynamics of colonies formed by the human pathogen Neisseria gonorrhoeae. Antibiotics targeting different cellular functions enlarge the cell volumes and modulate within-colony motility. Focusing on azithromycin and ceftriaxone, we identify changes in type 4 pilus (T4P) mediated cell-to-cell attraction as the molecular mechanism for different effects on motility. By using strongly attractive mutant strains, we reveal that the survivability under ceftriaxone treatment depends on motility. Combining our results, we find that sequential treatment with azithromycin and ceftriaxone is synergistic. Taken together, we demonstrate that antibiotics modulate T4P-mediated attractions and hence cell motility and colony fluidity.</t>
  </si>
  <si>
    <t>This study explored how antibiotics modulate T4P interactions, impacting bacterial motility and colony dynamics, which influences therapeutic outcomes.</t>
  </si>
  <si>
    <t>Self-collected swabs of the urinary meatus diagnose more Chlamydia trachomatis and Neisseria gonorrhoeae infections than first catch urine from men</t>
  </si>
  <si>
    <t>Chernesky MA, Jang D, Portillo E, Smieja M, Gilchrist J, Ewert R, Macritchie C.</t>
  </si>
  <si>
    <t>Sex Transm Infect. 2013 Mar;89(2):102-4. doi: 10.1136/sextrans-2012-050573. Epub 2012 Sep 28.</t>
  </si>
  <si>
    <t>Chernesky MA</t>
  </si>
  <si>
    <t>10.1136/sextrans-2012-050573</t>
  </si>
  <si>
    <t>Frequency and correlates of culture-positive infection with Neisseria gonorrhoeae in England: a review of sentinel surveillance data</t>
  </si>
  <si>
    <t>Mohammed H, Ison CA, Obi C, Chisholm S, Cole M, Quaye N, Hughes G; GRASP Collaborative Group.</t>
  </si>
  <si>
    <t>Sex Transm Infect. 2015 Jun;91(4):287-93. doi: 10.1136/sextrans-2014-051756. Epub 2014 Oct 28.</t>
  </si>
  <si>
    <t>Mohammed H</t>
  </si>
  <si>
    <t>10.1136/sextrans-2014-051756</t>
  </si>
  <si>
    <t>Update to CDC's Sexually transmitted diseases treatment guidelines, 2010: oral cephalosporins no longer a recommended treatment for gonococcal infections</t>
  </si>
  <si>
    <t>Centers for Disease Control and Prevention (CDC).</t>
  </si>
  <si>
    <t>MMWR Morb Mortal Wkly Rep. 2012 Aug 10;61(31):590-4.</t>
  </si>
  <si>
    <t>Centers for Disease Control and Prevention (CDC)</t>
  </si>
  <si>
    <t>2012 Aug 10</t>
  </si>
  <si>
    <t>Difference in DNA-binding abilities of Fur-homolog DNA binding protein from Neisseria gonorrhoeae</t>
  </si>
  <si>
    <t>Bagchi A.</t>
  </si>
  <si>
    <t>Microb Pathog. 2016 Oct;99:62-67. doi: 10.1016/j.micpath.2016.08.007. Epub 2016 Aug 6.</t>
  </si>
  <si>
    <t>Bagchi A</t>
  </si>
  <si>
    <t>Microb Pathog</t>
  </si>
  <si>
    <t>10.1016/j.micpath.2016.08.007</t>
  </si>
  <si>
    <t>Emergence and genomic characterization of the ceftriaxone-resistant Neisseria gonorrhoeae FC428 clone in Chengdu, China</t>
  </si>
  <si>
    <t>Wang H, Wang Y, Yong G, Li X, Yu L, Ma S, Luo T.</t>
  </si>
  <si>
    <t>J Antimicrob Chemother. 2020 Sep 1;75(9):2495-2498. doi: 10.1093/jac/dkaa123.</t>
  </si>
  <si>
    <t>Wang H</t>
  </si>
  <si>
    <t>10.1093/jac/dkaa123</t>
  </si>
  <si>
    <t>Objectives: To verify the contribution of the globally disseminated Neisseria gonorrhoeae FC428 clone to the emergence of ceftriaxone resistance in Chengdu in south-west China during 2018.
Methods: Antimicrobial susceptibility of the N. gonorrhoeae isolates to six antibiotics was determined using the agar dilution method. A real-time PCR assay and WGS were used to identify the FC428 clone. Phylogenomic and molecular antimicrobial resistance analyses were conducted to characterize the transmission and evolution of related strains.
Results: Four out of 112 N. gonorrhoeae isolates were confirmed as the ceftriaxone-resistant FC428 clone. Phylogenomic analysis revealed that they resulted from multiple introductions and subsequent local transmissions. The strains have undergone further evolutions characterized by the accumulation of mutations in resistance-associated genes and/or the acquisition of plasmids encoding penicillin and tetracycline resistance genes.
Conclusions: The N. gonorrhoeae FC428 clone has spread to south-west China. Efforts should be made to enhance gonococcal antimicrobial surveillance to control further dissemination of this successful clone at both local and national levels.</t>
  </si>
  <si>
    <t>This study research f ceftriaxone resistance in Chengdu in south-west China during 201</t>
  </si>
  <si>
    <t>[MutL Protein from the Neisseria gonorrhoeae Mismatch Repair System: Interaction with ATP and DNA]</t>
  </si>
  <si>
    <t>Monakhova MV, Milakina MA, Savitskaia VY, Romanova EA, Rao DN, Kubareva EA.</t>
  </si>
  <si>
    <t>Mol Biol (Mosk). 2021 Mar-Apr;55(2):289-304. doi: 10.31857/S0026898421020117.</t>
  </si>
  <si>
    <t>Monakhova MV</t>
  </si>
  <si>
    <t>10.31857/S0026898421020117</t>
  </si>
  <si>
    <t>2021 Mar-Apr</t>
  </si>
  <si>
    <t>The Inspiration from the Final Report from a 46-Year-Old Male Infected by Chlamydia trachomatis and Neisseria gonorrhoeae</t>
  </si>
  <si>
    <t>Zheng LQ, Gao Y, Wang QY.</t>
  </si>
  <si>
    <t>Clin Lab. 2019 Nov 1;65(11). doi: 10.7754/Clin.Lab.2019.190431.</t>
  </si>
  <si>
    <t>Zheng LQ</t>
  </si>
  <si>
    <t>Clin Lab</t>
  </si>
  <si>
    <t>10.7754/Clin.Lab.2019.190431</t>
  </si>
  <si>
    <t>Evaluation of a dilution method for non-evaluable results in the detection of Chlamydia trachomatis and Neisseria gonorrhoeae with the Cobas 4800 platform</t>
  </si>
  <si>
    <t>Parra-Sánchez M, García-Rey S, Zakariya-Yousef Breval I, Sierra-Atienza C, Bernal-Martínez S, Palomares-Folía JC.</t>
  </si>
  <si>
    <t>Enferm Infecc Microbiol Clin. 2017 Jun-Jul;35(6):364-366. doi: 10.1016/j.eimc.2015.06.017. Epub 2015 Sep 26.</t>
  </si>
  <si>
    <t>10.1016/j.eimc.2015.06.017</t>
  </si>
  <si>
    <t>2017 Jun-Jul</t>
  </si>
  <si>
    <t>Prevalence of genital and oropharyngeal chlamydia and gonorrhoea among female sex workers in Melbourne, Australia, 2015-2017: need for oropharyngeal testing</t>
  </si>
  <si>
    <t>Chow EP, Williamson DA, Fortune R, Bradshaw CS, Chen MY, Fehler G, De Petra V, Howden BP, Fairley CK.</t>
  </si>
  <si>
    <t>Sex Transm Infect. 2019 Sep;95(6):398-401. doi: 10.1136/sextrans-2018-053957. Epub 2019 May 21.</t>
  </si>
  <si>
    <t>10.1136/sextrans-2018-053957</t>
  </si>
  <si>
    <t xml:space="preserve">Objective: The Victorian legislation requires sex workers to have quarterly screening for genital chlamydia and gonorrhoea, but screening for oropharyngeal infection is not mandatory in Victoria, Australia. In 2017, oropharyngeal screening for gonorrhoea and chlamydia was added as part of the routine quarterly screening for sex workers attending the Melbourne Sexual Health Centre (MSHC). The aim of this study was to examine the prevalence of oropharyngeal gonorrhoea and chlamydia among female sex workers (FSW).
Methods: We included females who (1) self-identified as sex workers or were attended MSHC for a sex work certificate and (2) had tested for any STI or HIV, between March 2015 and December 2017. The prevalence of HIV, syphilis, chlamydia and gonorrhoea was calculated.
Results: There were 8538 FSW consultations among 2780 individuals during the study period. There was a twofold increase in genital gonorrhoea (from 0.5% (95% CI 0.3% to 0.9%) to 1.1% (95% CI 0.8% to 1.5%); ptrend=0.047) and a 1.5-fold increase in genital chlamydia (from 2.2% (95% CI 1.6% to 2.8%) to 3.2% (95% CI 2.6% to 3.8%); ptrend=0.031) during the period. Overall, the prevalence of HIV (0.2% (95% CI 0.1% to 0.3%)) and syphilis (0.1% (95% CI 0.0% to 0.2%)) remained low and did not change over time. In 2017, the prevalence of oropharyngeal gonorrhoea was 2.0% (95% CI 1.6% to 2.6%) and oropharyngeal chlamydia was 2.1% (95% CI 1.6% to 2.7%). Among FSW who were tested positive for gonorrhoea and chlamydia, 55% (n=41) and 34% (n=45) only tested positive in the oropharynx but not genital for gonorrhoea and chlamydia, respectively.
Conclusion: The prevalence of oropharyngeal gonorrhoea and chlamydia is similar to the prevalence at genital sites and is often independent of genital infection. It is important to test the oropharynx and genital site for chlamydia and gonorrhoea among FSW.
</t>
  </si>
  <si>
    <t>This retrospective study in Melbourne, Australia, assessed STI screening data from 2780 female sex workers.</t>
  </si>
  <si>
    <t>Prevalence of Chlamydia trachomatis, Neisseria gonorrhoeae, Mycoplasma genitalium and Trichomonas vaginalis including relevant resistance-associated mutations in a single center in the Netherlands</t>
  </si>
  <si>
    <t>Nijhuis RHT, Duinsbergen RG, Pol A, Godschalk PCR.</t>
  </si>
  <si>
    <t>Eur J Clin Microbiol Infect Dis. 2021 Mar;40(3):591-595. doi: 10.1007/s10096-020-04061-w. Epub 2020 Oct 7.</t>
  </si>
  <si>
    <t>Nijhuis RHT</t>
  </si>
  <si>
    <t>10.1007/s10096-020-04061-w</t>
  </si>
  <si>
    <t>Purpose: In this study, we report the prevalence of Chlamydia trachomatis (CT), Neisseria gonorrhoeae (NG), Mycoplasma genitalium (MG) and Trichomonas vaginalis (TV) amongst clinical specimens of patients suspected for sexually transmitted infections received at our laboratory and in addition report the prevalence of resistance-associated mutations (RAM) for ciprofloxacin in NG and azithromycin and moxifloxacin in MG.
Methods: All specimens received from December 2018 to May 2019 were tested for the four pathogens. In addition, the presence of RAM associated with resistance to ciprofloxacin in NG and to azithromycin and moxifloxacin in MG was determined by different real-time PCR assays on all NG- and MG-positive specimens.
Results: CT was detected most often (267/2613, 10.2%), followed by MG (106/2592, 4.1%), NG (41/2613, 1.6%) and TV (10/2592, 0.4%) amongst all specimens. The prevalence of ciprofloxacin RAM in NG was 21.2%, and the prevalence of RAM in MG was 40.6% for azithromycin and 8.1% for moxifloxacin. Nearly all specimens containing moxifloxacin-resistant MG also contained azithromycin-resistant MG.
Conclusion: CT is found most often in our population followed by MG and NG. By using molecular assays to detect RAM supplementary to pathogen identification of NG and MG, optimal therapy can be advised.</t>
  </si>
  <si>
    <t>This study examined the prevalence of C. trachomatis, M. genitalium, N. gonorrhoeae, and T. vaginalis among STI-suspected patients, and assessed resistance-associated mutations (RAMs) for ciprofloxacin in NG and azithromycin/moxifloxacin in MG.</t>
  </si>
  <si>
    <t>The genes that encode the gonococcal transferrin binding proteins, TbpB and TbpA, are differentially regulated by MisR under iron-replete and iron-depleted conditions</t>
  </si>
  <si>
    <t>Kandler JL, Acevedo RV, Dickinson MK, Cash DR, Shafer WM, Cornelissen CN.</t>
  </si>
  <si>
    <t>Mol Microbiol. 2016 Oct;102(1):137-51. doi: 10.1111/mmi.13450. Epub 2016 Jul 18.</t>
  </si>
  <si>
    <t>PMC5035231</t>
  </si>
  <si>
    <t>NIHMS809553</t>
  </si>
  <si>
    <t>10.1111/mmi.13450</t>
  </si>
  <si>
    <t>Evaluation of the molecular detection of ciprofloxacin resistance in Neisseria gonorrhoeae by the ResistancePlus GC assay (SpeeDx)</t>
  </si>
  <si>
    <t>Cotton S, McHugh MP, Etherson M, Shepherd J, Templeton KE.</t>
  </si>
  <si>
    <t>Diagn Microbiol Infect Dis. 2021 Apr;99(4):115262. doi: 10.1016/j.diagmicrobio.2020.115262. Epub 2020 Nov 12.</t>
  </si>
  <si>
    <t>Cotton S</t>
  </si>
  <si>
    <t>10.1016/j.diagmicrobio.2020.115262</t>
  </si>
  <si>
    <t>2021 Apr</t>
  </si>
  <si>
    <t>Identifying variations in adherence to the CDC sexually transmitted disease treatment guidelines of Neisseria gonorrhoeae</t>
  </si>
  <si>
    <t>Boyajian AJ, Murray M, Tucker M, Neu N.</t>
  </si>
  <si>
    <t>Public Health. 2016 Jul;136:161-5. doi: 10.1016/j.puhe.2016.04.004. Epub 2016 May 11.</t>
  </si>
  <si>
    <t>Boyajian AJ</t>
  </si>
  <si>
    <t>Public Health</t>
  </si>
  <si>
    <t>10.1016/j.puhe.2016.04.004</t>
  </si>
  <si>
    <t>The epidemiology of gonococcal arthritis in an Indigenous Australian population</t>
  </si>
  <si>
    <t>Tuttle CS, Van Dantzig T, Brady S, Ward J, Maguire G.</t>
  </si>
  <si>
    <t>Sex Transm Infect. 2015 Nov;91(7):497-501. doi: 10.1136/sextrans-2014-051893. Epub 2015 Mar 19.</t>
  </si>
  <si>
    <t>Tuttle CS</t>
  </si>
  <si>
    <t>10.1136/sextrans-2014-051893</t>
  </si>
  <si>
    <t>A comprehensive overview of urogenital, anorectal and oropharyngeal Neisseria gonorrhoeae testing and diagnoses among different STI care providers: a cross-sectional study</t>
  </si>
  <si>
    <t>den Heijer CDJ, Hoebe CJPA, van Liere GAFS, van Bergen JEAM, Cals JWL, Stals FS, Dukers-Muijrers NHTM.</t>
  </si>
  <si>
    <t>BMC Infect Dis. 2017 Apr 20;17(1):290. doi: 10.1186/s12879-017-2402-0.</t>
  </si>
  <si>
    <t>den Heijer CDJ</t>
  </si>
  <si>
    <t>PMC5397759</t>
  </si>
  <si>
    <t>10.1186/s12879-017-2402-0</t>
  </si>
  <si>
    <t>2017 Apr 20</t>
  </si>
  <si>
    <t>Analysis of the vaginal microbiome of giant pandas using metagenomics sequencing</t>
  </si>
  <si>
    <t>Zhang L, Li C, Zhai Y, Feng L, Bai K, Zhang Z, Huang Y, Li T, Li D, Li H, Cui P, Chen D, Wang H, Yang X.</t>
  </si>
  <si>
    <t>Microbiologyopen. 2020 Dec;9(12):e1131. doi: 10.1002/mbo3.1131. Epub 2020 Nov 18.</t>
  </si>
  <si>
    <t>Zhang L</t>
  </si>
  <si>
    <t>PMC7755806</t>
  </si>
  <si>
    <t>10.1002/mbo3.1131</t>
  </si>
  <si>
    <t>Frequency of Nucleic Acid Amplification Test Positivity Among Men Who Have Sex With Men Returning for a Test-of-Cure Visit 7 to 30 Days After Treatment of Laboratory-Confirmed Neisseria gonorrhoeae Infection at 2 Public Sexual Health Clinics, New York City, 2013 to 2016</t>
  </si>
  <si>
    <t>Okah E, Westheimer EF, Jamison K, Schillinger JA.</t>
  </si>
  <si>
    <t>Sex Transm Dis. 2018 Mar;45(3):177-182. doi: 10.1097/OLQ.0000000000000712.</t>
  </si>
  <si>
    <t>Okah E</t>
  </si>
  <si>
    <t>10.1097/OLQ.0000000000000712</t>
  </si>
  <si>
    <t>Patients May Accurately Self-collect Pharyngeal and Rectal Specimens for Neisseria gonorrhoeae and Chlamydia trachomatis Infection: But Is There Benefit?</t>
  </si>
  <si>
    <t>Kojima N, Klausner JD.</t>
  </si>
  <si>
    <t>Clin Infect Dis. 2021 Nov 2;73(9):e3181-e3182. doi: 10.1093/cid/ciaa1272.</t>
  </si>
  <si>
    <t>Kojima N</t>
  </si>
  <si>
    <t>PMC8563206</t>
  </si>
  <si>
    <t>10.1093/cid/ciaa1272</t>
  </si>
  <si>
    <t>2021 Nov 2</t>
  </si>
  <si>
    <t>Genomic epidemiology of Neisseria gonorrhoeae with reduced susceptibility to cefixime in the USA: a retrospective observational study</t>
  </si>
  <si>
    <t>Grad YH, Kirkcaldy RD, Trees D, Dordel J, Harris SR, Goldstein E, Weinstock H, Parkhill J, Hanage WP, Bentley S, Lipsitch M.</t>
  </si>
  <si>
    <t>Lancet Infect Dis. 2014 Mar;14(3):220-6. doi: 10.1016/S1473-3099(13)70693-5. Epub 2014 Jan 22.</t>
  </si>
  <si>
    <t>PMC4030102</t>
  </si>
  <si>
    <t>10.1016/S1473-3099(13)70693-5</t>
  </si>
  <si>
    <t>Background: The emergence of Neisseria gonorrhoeae with decreased susceptibility to extended spectrum cephalosporins raises the prospect of untreatable gonorrhoea. In the absence of new treatments, efforts to slow the increasing incidence of resistant gonococcus require insight into the factors that contribute to its emergence and spread. We assessed the relatedness between isolates in the USA and reconstructed likely spread of lineages through different sexual networks.
Methods: We sequenced the genomes of 236 isolates of N gonorrhoeae collected by the Centers for Disease Control and Prevention's Gonococcal Isolate Surveillance Project (GISP) from sentinel public sexually transmitted disease clinics in the USA, including 118 (97%) of the isolates from 2009-10 in GISP with reduced susceptibility to cefixime (cef(RS)) and 118 cefixime-susceptible isolates from GISP matched as closely as possible by location, collection date, and sexual orientation. We assessed the association between antimicrobial resistance genotype and phenotype and correlated phylogenetic clustering with location and sexual orientation.
Findings: Mosaic penA XXXIV had a high positive predictive value for cef(RS). We found that two of the 118 cef(RS) isolates lacked a mosaic penA allele, and rechecking showed that these two were susceptible to cefixime. Of the 116 remaining cef(RS) isolates, 114 (98%) fell into two distinct lineages that have independently acquired mosaic penA allele XXXIV. A major lineage of cef(RS) strains spread eastward, predominantly through a sexual network of men who have sex with men. Eight of nine inferred transitions between sexual networks were introductions from men who have sex with men into the heterosexual population.
Interpretation: Genomic methods might aid efforts to slow the spread of antibiotic-resistant N gonorrhoeae through augmentation of gonococcal outbreak surveillance and identification of populations that could benefit from increased screening for asymptomatic infections.</t>
  </si>
  <si>
    <t>This study analyzed 236 N. gonorrhoeae genomes from the U.S. CDC surveillance program, including strains with reduced cefixime susceptibility. Resistance was strongly linked to the mosaic penA XXXIV allele, found in 98% of resistant strains. Two resistant lineages emerged independently and primarily spread through men who have sex with men (MSM), with limited spillover to heterosexual populations.</t>
  </si>
  <si>
    <t>Analyzing Neisseria gonorrhoeae Pilin Antigenic Variation Using 454 Sequencing Technology</t>
  </si>
  <si>
    <t>Rotman E, Webber DM, Seifert HS.</t>
  </si>
  <si>
    <t>J Bacteriol. 2016 Aug 25;198(18):2470-82. doi: 10.1128/JB.00330-16. Print 2016 Sep 15.</t>
  </si>
  <si>
    <t>PMC4999939</t>
  </si>
  <si>
    <t>10.1128/JB.00330-16</t>
  </si>
  <si>
    <t>Single gene targeted nanopore sequencing enables simultaneous identification and antimicrobial resistance detection of sexually transmitted infections</t>
  </si>
  <si>
    <t>Zhou L, Lopez Rodas A, Llangarí LM, Romero Sandoval N, Cooper P, Sadiq ST.</t>
  </si>
  <si>
    <t>PLoS One. 2022 Jan 21;17(1):e0262242. doi: 10.1371/journal.pone.0262242. eCollection 2022.</t>
  </si>
  <si>
    <t>Zhou L</t>
  </si>
  <si>
    <t>PMC8782522</t>
  </si>
  <si>
    <t>10.1371/journal.pone.0262242</t>
  </si>
  <si>
    <t>Ceftriaxone Reduced Susceptible Neisseria gonorrhoeae in the Netherlands, 2009 to 2017: From PenA Mosaicism to A501T/V Nonmosaicism</t>
  </si>
  <si>
    <t>de Laat MM, Wind CM, Bruisten SM, Dierdorp M, de Vries HJC, Schim van der Loeff MF, van Dam AP.</t>
  </si>
  <si>
    <t>Sex Transm Dis. 2019 Sep;46(9):594-601. doi: 10.1097/OLQ.0000000000001031.</t>
  </si>
  <si>
    <t>de Laat MM</t>
  </si>
  <si>
    <t>10.1097/OLQ.0000000000001031</t>
  </si>
  <si>
    <t>Objectives: To compare molecular and epidemiological differences between ceftriaxone-reduced susceptible (CRO-RS) and ceftriaxone-susceptible (CRO-S) N. gonorrhoeae (Ng) and to study the genetic relatedness of CRO-RS isolates.
Methods: Demographic and clinical data and samples for cultures were routinely collected from gonorrhoea patients visiting the Amsterdam STI clinic in 2009 to 2017. Ng multiantigen sequence typing (NG-MAST) and penA types were compared between CRO-RS and CRO-S Ng (frequency matched on year of isolation and sexual risk group). Minimum spanning trees were produced based on multilocus variable number of tandem repeats analysis for Ng (NG-MLVA) genotypes.
Results: We selected 174 CRO-RS isolates (minimum inhibitory concentration, ≥0.064 mg/L) and 174 CRO-S isolates (minimum inhibitory concentration, ≤0.016 mg/L). Demographic and clinical characteristics of patients were overall comparable between those infected with CRO-RS Ng and CRO-S Ng. However, CRO-RS isolates were more often collected from the pharyngeal site (odds ratios [OR], 3.64; P &lt; 0.001), and patients with CRO-RS Ng were less often human immunodeficiency virus (HIV) and syphilis positive (OR, 0.63; P = 0.041 and OR, 0.58; P = 0.028, respectively). We identified 12 clusters based on NG-MLVA genotypes, including 3 large (&gt;25 isolates) clusters predominantly containing CRO-RS isolates. Those from cluster 1 (n = 32) were mostly from 2009 to 2012 (n = 24; 75.0%), with a mosaic penA XXXIV pattern (n = 27; 84.4%) and belonging to NG-MAST genogroup G1407 (n = 24; 75.0%). Isolates from cluster 2 (n = 29) were mostly from 2013 to 2015 (n = 24; 82.7%), had a nonmosaic penA IX + A501T mutation (n = 22; 75.9%) and NG-MAST G2400 (n = 14; 48.3%). Most isolates from cluster 3 (n = 37) were from 2015 to 2017 (n = 26; 70.2%), had a nonmosaic penA IV + A501V mutation (n = 24; 64.9%) and NG-MAST G2318 (n = 22; 59.5%).
Conclusions: We observed a shift in the predominant penA (from mosaic toward nonmosaic plus A501T/V mutation), NG-MAST and NG-MLVA types among CRO-RS Ng over time. This indicates a successive spread of different CRO-RS Ng clones.</t>
  </si>
  <si>
    <t>This study analyzed molecular and epidemiological differences between ceftriaxone-reduced susceptible (CRO-RS) and susceptible Neisseria gonorrhoeae isolates collected in Amsterdam from 2009 to 2017.</t>
  </si>
  <si>
    <t>Trends and determinants of antimicrobial susceptibility of Neisseria gonorrhoeae in the Netherlands, 2007 to 2015</t>
  </si>
  <si>
    <t>Hofstraat SH, Götz HM, van Dam AP, van der Sande MA, van Benthem BH.</t>
  </si>
  <si>
    <t>Euro Surveill. 2018 Sep;23(36):1700565. doi: 10.2807/1560-7917.ES.2018.23.36.1700565.</t>
  </si>
  <si>
    <t>Hofstraat SH</t>
  </si>
  <si>
    <t>PMC6134804</t>
  </si>
  <si>
    <t>10.2807/1560-7917.ES.2018.23.36.1700565</t>
  </si>
  <si>
    <t>BackgroundNeisseria gonorrhoeae antibiotic resistance surveillance is important to maintain adequate treatment. We analysed 2007-15 data from the Gonococcal Resistance to Antimicrobials Surveillance (GRAS), which currently includes 19 of 25 sexually transmitted infection (STI) centres in the Netherlands. Methods: From each patient with a gonorrhoea culture, the minimum inhibitory concentration (MIC) for several antibiotics was determined. Time trends were assessed by geometric means and linear regression of logarithmic MIC. Determinants for decreased susceptibility to ceftriaxone (MIC &gt; 0.032 mg/L) and resistance to cefotaxime (MIC &gt; 0.125 mg/L) and azithromycin (MIC &gt; 0.5 mg/L) were assessed using stratified logistic regression. Results: 11,768 isolates were analysed. No ceftriaxone resistance was found. In 2015, 27 of 1,425 isolates (1.9%) were resistant to cefotaxime and 176 of 1,623 (10.9%) to azithromycin. Ceftriaxone susceptibility showed no trend (p = 0.96) during the study period, but cefotaxime MIC decreased (p &lt; 0.0001) and azithromycin MIC increased (p &lt; 0.0001) significantly. Concerning ceftriaxone, isolates of men who have sex with men (MSM) from 2013 (p = 0.0005) and 2014 (p = 0.0004) were significantly associated with decreased susceptibility. Significant determinants for cefotaxime resistance were having ≥ 6 partners for women (p = 0.0006). For azithromycin,isolates from MSM collected in 2012 (p = 0.0035), 2013 (p = 0.012), and 2014 (p = 0.013), or from non-Dutch (p &lt; 0.0001) or older (≥ 35 years; p = 0.01) MSM were significantly associated with susceptibility. Resistance in heterosexual men was significantly associated with being ≥ 25 years-old (p = 0.0049) or having 3-5 partners (p = 0.01). Conclusions: No ceftriaxone resistance was found, but azithromycin MIC increased in 2007-15. Resistance determinants could help with focused intervention strategies.</t>
  </si>
  <si>
    <t>The MIC of azithromycin increased between 2007 and 2015 in the Netherlands</t>
  </si>
  <si>
    <t>Motor Properties of PilT-Independent Type 4 Pilus Retraction in Gonococci</t>
  </si>
  <si>
    <t>Zöllner R, Cronenberg T, Maier B.</t>
  </si>
  <si>
    <t>J Bacteriol. 2019 Aug 22;201(18):e00778-18. doi: 10.1128/JB.00778-18. Print 2019 Sep 15.</t>
  </si>
  <si>
    <t>PMC6707916</t>
  </si>
  <si>
    <t>10.1128/JB.00778-18</t>
  </si>
  <si>
    <t>2019 Aug 22</t>
  </si>
  <si>
    <t>CDC Grand Rounds: the growing threat of multidrug-resistant gonorrhea</t>
  </si>
  <si>
    <t>MMWR Morb Mortal Wkly Rep. 2013 Feb 15;62(6):103-6.</t>
  </si>
  <si>
    <t>PMC4604802</t>
  </si>
  <si>
    <t>2013 Feb 15</t>
  </si>
  <si>
    <t>Although gonorrhea has afflicted humans for centuries, and the causative bacterium, Neisseria gonorrhoeae, was identified more than a century ago, gonorrhea remains a public health problem in the United States. Gonorrhea is the second most commonly reported notifiable infection in the United States; &gt;300,000 cases were reported in 2011. In the United States, health inequities persist; the incidence of reported gonorrhea among blacks is 17 times the rate among whites, likely because of structural socioeconomic factors.</t>
  </si>
  <si>
    <t>Gonorrhea remains a major U.S. public health issue, with high incidence and persistent racial disparities due to structural factors.</t>
  </si>
  <si>
    <t>Trends in antimicrobial susceptibility for azithromycin and ceftriaxone in Neisseria gonorrhoeae isolates in Amsterdam, the Netherlands, between 2012 and 2015</t>
  </si>
  <si>
    <t>Wind CM, Schim van der Loeff MF, van Dam AP, de Vries HJ, van der Helm JJ.</t>
  </si>
  <si>
    <t>Euro Surveill. 2017 Jan 5;22(1):30431. doi: 10.2807/1560-7917.ES.2017.22.1.30431.</t>
  </si>
  <si>
    <t>PMC5388096</t>
  </si>
  <si>
    <t>10.2807/1560-7917.ES.2017.22.1.30431</t>
  </si>
  <si>
    <t>2017 Jan 5</t>
  </si>
  <si>
    <t>Resistance of Neisseria gonorrhoeae to azithromycin and ceftriaxone has been increasing in the past years. This is of concern since the combination of these antimicrobials is recommended as the first-line treatment option in most guidelines. To analyse trends in antimicrobial resistance, we retrospectively selected all consultations with a positive N. gonorrhoeae culture at the sexually transmitted infection clinic, Amsterdam, the Netherlands, from January 2012 through September 2015. Minimum inhibitory concentrations (MICs) for azithromycin and ceftriaxone were analysed per year, and determinants associated with decreased susceptibility to azithromycin (MIC &gt; 0.25 mg/L) or ceftriaxone (MIC &gt; 0.032 mg/L) were assessed. Between 2012 and 2015 azithromycin resistance (MIC &gt; 0.5 mg/L) was around 1.2%, the percentage of isolates with intermediate MICs (&gt; 0.25 and ≤ 0.5 mg/L) increased from 3.7% in 2012, to 8.6% in 2015. Determinants associated with decreased azithromycin susceptibility were, for men who have sex with men (MSM), infections diagnosed in the year 2014, two infected sites, and HIV status (HIV; associated with less decreased susceptibility); for heterosexuals this was having ≥ 10 sex partners (in previous six months). Although no ceftriaxone resistance (MIC &gt; 0.125 mg/L) was observed during the study period, the proportion of isolates with decreased ceftriaxone susceptibility increased from 3.6% in 2012, to 8.4% in 2015. Determinants associated with decreased ceftriaxone susceptibility were, for MSM, infections diagnosed in 2014, and pharyngeal infections; and for heterosexuals, infections diagnosed in 2014 or 2015, being of female sex, and having ≥ 10 sex partners. Continued decrease of azithromycin and ceftriaxone susceptibility will threaten future treatment of gonorrhoea. Therefore, new treatment strategies are warranted.</t>
  </si>
  <si>
    <t>The increasing decline in susceptibility to azithromycin and ceftriaxone in N. gonorrhoeae strains from Amsterdam threatens future treatment of gonorrhea.</t>
  </si>
  <si>
    <t>Simultaneous Evaluation of Diagnostic Assays for Pharyngeal and Rectal Neisseria gonorrhoeae and Chlamydia trachomatis Using a Master Protocol</t>
  </si>
  <si>
    <t>Doernberg SB, Komarow L, Tran TTT, Sund Z, Pandori MW, Jensen D, Tsalik EL, Deal CD, Chambers HF, Fowler VG, Evans SR, Patel R, Klausner JD.</t>
  </si>
  <si>
    <t>Clin Infect Dis. 2020 Dec 3;71(9):2314-2322. doi: 10.1093/cid/ciz1105.</t>
  </si>
  <si>
    <t>Doernberg SB</t>
  </si>
  <si>
    <t>PMC7713680</t>
  </si>
  <si>
    <t>10.1093/cid/ciz1105</t>
  </si>
  <si>
    <t>The solution structure of the soluble form of the lipid-modified azurin from Neisseria gonorrhoeae, the electron donor of cytochrome c peroxidase</t>
  </si>
  <si>
    <t>Nóbrega CS, Saraiva IH, Carreira C, Devreese B, Matzapetakis M, Pauleta SR.</t>
  </si>
  <si>
    <t>Biochim Biophys Acta. 2016 Feb;1857(2):169-176. doi: 10.1016/j.bbabio.2015.11.006. Epub 2015 Nov 14.</t>
  </si>
  <si>
    <t>Biochim Biophys Acta</t>
  </si>
  <si>
    <t>10.1016/j.bbabio.2015.11.006</t>
  </si>
  <si>
    <t>Binding of oxo-Cu2 clusters to ferric ion-binding protein A from Neisseria gonorrhoeae: a structural insight</t>
  </si>
  <si>
    <t>Chen W, Ye D, Wang H, Lin D, Huang J, Sun H, Zhong W.</t>
  </si>
  <si>
    <t>Metallomics. 2013 Oct;5(10):1430-9. doi: 10.1039/c3mt00091e.</t>
  </si>
  <si>
    <t>10.1039/c3mt00091e</t>
  </si>
  <si>
    <t>Mechanism of formation of a toroid around DNA by the mismatch sensor protein</t>
  </si>
  <si>
    <t>Nirwal S, Kulkarni DS, Sharma A, Rao DN, Nair DT.</t>
  </si>
  <si>
    <t>Nucleic Acids Res. 2018 Jan 9;46(1):256-266. doi: 10.1093/nar/gkx1149.</t>
  </si>
  <si>
    <t>Nirwal S</t>
  </si>
  <si>
    <t>PMC5758902</t>
  </si>
  <si>
    <t>10.1093/nar/gkx1149</t>
  </si>
  <si>
    <t>2018 Jan 9</t>
  </si>
  <si>
    <t>Self-Reported Use of Mouthwash and Pharyngeal Gonorrhoea Detection by Nucleic Acid Amplification Test</t>
  </si>
  <si>
    <t>Chow EPF, Walker S, Read TRH, Chen MY, Bradshaw CS, Fairley CK.</t>
  </si>
  <si>
    <t>Sex Transm Dis. 2017 Oct;44(10):593-595. doi: 10.1097/OLQ.0000000000000654.</t>
  </si>
  <si>
    <t>Chow EPF</t>
  </si>
  <si>
    <t>10.1097/OLQ.0000000000000654</t>
  </si>
  <si>
    <t>Secretion of Chromosomal DNA by the Neisseria gonorrhoeae Type IV Secretion System</t>
  </si>
  <si>
    <t>Callaghan MM, Heilers JH, van der Does C, Dillard JP.</t>
  </si>
  <si>
    <t>Curr Top Microbiol Immunol. 2017;413:323-345. doi: 10.1007/978-3-319-75241-9_13.</t>
  </si>
  <si>
    <t>Curr Top Microbiol Immunol</t>
  </si>
  <si>
    <t>PMC5935271</t>
  </si>
  <si>
    <t>NIHMS954556</t>
  </si>
  <si>
    <t>10.1007/978-3-319-75241-9_13</t>
  </si>
  <si>
    <t>The first wide-scale drug repurposing screen using the Prestwick Chemical Library (1200 bioactive molecules) against Neisseria gonorrhoeae identifies high in vitro activity of auranofin and many additional drugs</t>
  </si>
  <si>
    <t>Foerster S, Gustafsson TN, Brochado AR, Desilvestro V, Typas A, Unemo M.</t>
  </si>
  <si>
    <t>APMIS. 2020 Mar;128(3):242-250. doi: 10.1111/apm.13014. Epub 2020 Jan 28.</t>
  </si>
  <si>
    <t>10.1111/apm.13014</t>
  </si>
  <si>
    <t>Applying molecular algorithms to predict decreased susceptibility to ceftriaxone from a report of strains of Neisseria gonorrhoeae in Amsterdam, the Netherlands</t>
  </si>
  <si>
    <t>J Antimicrob Chemother. 2022 Feb 2;77(2):534-536. doi: 10.1093/jac/dkab389.</t>
  </si>
  <si>
    <t>PMC8809185</t>
  </si>
  <si>
    <t>10.1093/jac/dkab389</t>
  </si>
  <si>
    <t>Et tu, Neisseria? Conflicts of Interest Between Neisseria Species</t>
  </si>
  <si>
    <t>Baerentsen R, Tang CM, Exley RM.</t>
  </si>
  <si>
    <t>Front Cell Infect Microbiol. 2022 Jun 24;12:913292. doi: 10.3389/fcimb.2022.913292. eCollection 2022.</t>
  </si>
  <si>
    <t>Baerentsen R</t>
  </si>
  <si>
    <t>PMC9263626</t>
  </si>
  <si>
    <t>10.3389/fcimb.2022.913292</t>
  </si>
  <si>
    <t>2022 Jun 24</t>
  </si>
  <si>
    <t>Fluoroquinolone resistance in Neisseria gonorrhoeae after cessation of ciprofloxacin usage in San Francisco: using molecular typing to investigate strain turnover</t>
  </si>
  <si>
    <t>Espinosa K, Park JA, Gerrity JJ, Buono S, Shearer A, Dick C, Mak ML, Teramoto K, Klausner JD, Pandori M, Hess D.</t>
  </si>
  <si>
    <t>Sex Transm Dis. 2015 Feb;42(2):57-63. doi: 10.1097/OLQ.0000000000000233.</t>
  </si>
  <si>
    <t>Espinosa K</t>
  </si>
  <si>
    <t>10.1097/OLQ.0000000000000233</t>
  </si>
  <si>
    <t>Background: Ciprofloxacin resistance (CipR) among gonococcal strains in San Francisco (SF) increased between 2001 and 2006 and decreased between 2007 and 2009. Molecular typing of isolates obtained from 2005 to 2009 was performed to elucidate changes in CipR prevalence.
Methods: A total of 2526 samples were collected at the SF City Clinic between 2001 and 2009. Minimum inhibitory concentrations to ciprofloxacin were obtained by agar dilution. Prevalences of CipR strains were determined, with corresponding confidence intervals (CIs). Between 2005 and 2009, 460 isolates were selected for molecular typing using Neisseria gonorrhoeae multiantigen sequence typing.
Results: Between 2001 and 2006, the prevalence of CipR increased from 3.4% (95% CI, 1.3%-5.4%) to 44% (95% CI, 39%-50%). However, in 2007 prevalence began to decrease, reaching 9.6% (95% CI, 6.0%-13%) by 2009. Of the 203 strain types identified between 2005 and 2009, 126 genogroups of closely related strain types were formed (varying by ≤1% at both target loci). Levels of CipR within the data set correlate with the prevalence of 3 major genogroups (G): G437, G1407, and G3112.
Conclusions: Molecular typing reveals that CipR within the tested population is maintained by strain turnover between resistant genogroups. Despite early recommendation in 2002 to stop ciprofloxacin use in California, CipR in SF increased through 2006. The subsequent decrease in CipR corresponds with the 2007 national recommendation to cease ciprofloxacin treatment of gonorrhea, which suggests that national recommendations are potentially more effective at reducing CipR than regional recommendations in areas with high strain turnover.</t>
  </si>
  <si>
    <t xml:space="preserve">Ciprofloxacin resistance rose in SF N. gonorrhoeae until 2006, then dropped as national guidelines halted its use.
</t>
  </si>
  <si>
    <t>Infection: Sexual transmission of gonorrhoea is facilitated by other bacteria</t>
  </si>
  <si>
    <t>Sidaway P.</t>
  </si>
  <si>
    <t>Nat Rev Urol. 2016 Oct;13(10):562. doi: 10.1038/nrurol.2016.158. Epub 2016 Aug 17.</t>
  </si>
  <si>
    <t>Sidaway P</t>
  </si>
  <si>
    <t>10.1038/nrurol.2016.158</t>
  </si>
  <si>
    <t>[Bacterial arthritis' clinical suspicion in an HIV patient]</t>
  </si>
  <si>
    <t>Olaya García Rodríguez I, Sante Fernández L, Madueño Alonso A, Alonso Socas MM, Lecuona Fernández M.</t>
  </si>
  <si>
    <t>Rev Esp Quimioter. 2021 Jun;34(3):256-258. doi: 10.37201/req/125.2020. Epub 2021 Mar 16.</t>
  </si>
  <si>
    <t>Olaya García Rodríguez I</t>
  </si>
  <si>
    <t>PMC8179935</t>
  </si>
  <si>
    <t>10.37201/req/125.2020</t>
  </si>
  <si>
    <t>Multidrug-resistant Neisseria gonorrhoeae infection in heterosexual men with reduced susceptibility to ceftriaxone, first report in Thailand</t>
  </si>
  <si>
    <t>Kueakulpattana N, Wannigama DL, Luk-In S, Hongsing P, Hurst C, Badavath VN, Jenjaroenpun P, Wongsurawat T, Teeratakulpisan N, Kerr SJ, Abe S, Phattharapornjaroen P, Shein AMS, Saethang T, Chantaravisoot N, Amarasiri M, Higgins PG, Chatsuwan T.</t>
  </si>
  <si>
    <t>Sci Rep. 2021 Nov 4;11(1):21659. doi: 10.1038/s41598-021-00675-y.</t>
  </si>
  <si>
    <t>Kueakulpattana N</t>
  </si>
  <si>
    <t>PMC8569152</t>
  </si>
  <si>
    <t>10.1038/s41598-021-00675-y</t>
  </si>
  <si>
    <t>2021 Nov 4</t>
  </si>
  <si>
    <t>The global rapid emergence of azithromycin/ceftriaxone resistant Neisseria gonorrhoeae threatens current recommend azithromycin/ceftriaxone dual therapy for gonorrhea to ensure effective treatment. Here, we identified the first two N. gonorrhoeae isolates with decreased ceftriaxone susceptibility in Thailand. Among 134 N. gonorrhoeae isolates collected from Thai Red Cross Anonymous Clinic, Bangkok, two isolates (NG-083 and NG-091) from urethral swab in male heterosexual patients had reduced susceptibility to ceftriaxone (MICs of 0.125 mg/L). Both were multidrug resistant and strong biofilm producers with ceftriaxone tolerance (MBEC &gt; 128 mg/L). NG-083 and NG-091 remained susceptible to azithromycin (MIC of 1 mg/L and 0.5 mg/L, respectively). Reduced susceptibility to ceftriaxone was associated with alterations in PBP2, PBP1, PorB, MtrR, and mtrR promoter region. NG-083 belonged to sequence type (ST) 7235 and NG-091 has new allele number of tbpB with new ST. Molecular docking revealed ceftriaxone weakly occupied the active site of mosaic XXXIV penicillin-binding protein 2 variant in both isolates. Molecular epidemiology results revealed that both isolates display similarities with isolates from UK, USA, and The Netherlands. These first two genetically related gonococcal isolates with decreased ceftriaxone susceptibility heralds the threat of treatment failure in Thailand, and importance of careful surveillance.</t>
  </si>
  <si>
    <t xml:space="preserve">First ceftriaxone-decreased susceptibility gonococcal strains in Thailand.
</t>
  </si>
  <si>
    <t>Emerging cephalosporin and multidrug-resistant gonorrhoea in Europe</t>
  </si>
  <si>
    <t>Cole MJ, Spiteri G, Chisholm SA, Hoffmann S, Ison CA, Unemo M, Van de Laar M.</t>
  </si>
  <si>
    <t>Euro Surveill. 2014 Nov 13;19(45):20955. doi: 10.2807/1560-7917.es2014.19.45.20955.</t>
  </si>
  <si>
    <t>10.2807/1560-7917.es2014.19.45.20955</t>
  </si>
  <si>
    <t>2014 Nov 13</t>
  </si>
  <si>
    <t>Neisseria gonorrhoeae has consistently developed resistance to antimicrobials used therapeutically for gonorrhoea and few antimicrobials remain for effective empiric first-line therapy. Since 2009 the European gonococcal antimicrobial surveillance programme (Euro-GASP) has been running as a sentinel surveillance system across Member States of the European Union (EU) and European Economic Area (EEA) to monitor antimicrobial susceptibility in N. gonorrhoeae. During 2011, N. gonorrhoeae isolates were collected from 21 participating countries, and 7.6% and 0.5% of the examined gonococcal isolates had in vitro resistance to cefixime and ceftriaxone, respectively. The rate of ciprofloxacin and azithromycin resistance was 48.7% and 5.3%, respectively. Two (0.1%) isolates displayed high-level resistance to azithromycin, i.e. a minimum inhibitory concentration (MIC) ≥256 mg/L. The current report further highlights the public health need to implement the European response plan, including further strengthening of Euro-GASP, to control and manage the threat of multidrug resistant N. gonorrhoeae.</t>
  </si>
  <si>
    <t xml:space="preserve">Euro-GASP 2011 data show rising gonococcal resistance in EU, incl. high ciprofloxacin and azithromycin resistance.
</t>
  </si>
  <si>
    <t>Decreased susceptibility to cephalosporins among gonococci? Authors' reply</t>
  </si>
  <si>
    <t>Ison CA, Town K, Obi C, Chisholm S, Hughes G, Livermore DM, Lowndes CM.</t>
  </si>
  <si>
    <t>Lancet Infect Dis. 2014 Mar;14(3):186-7. doi: 10.1016/S1473-3099(14)70023-4.</t>
  </si>
  <si>
    <t>10.1016/S1473-3099(14)70023-4</t>
  </si>
  <si>
    <t>Neisseria gonorrhoeae infection causes DNA damage and affects the expression of p21, p27 and p53 in non-tumor epithelial cells</t>
  </si>
  <si>
    <t>Vielfort K, Söderholm N, Weyler L, Vare D, Löfmark S, Aro H.</t>
  </si>
  <si>
    <t>J Cell Sci. 2013 Jan 1;126(Pt 1):339-47. doi: 10.1242/jcs.117721. Epub 2012 Oct 29.</t>
  </si>
  <si>
    <t>Vielfort K</t>
  </si>
  <si>
    <t>J Cell Sci</t>
  </si>
  <si>
    <t>10.1242/jcs.117721</t>
  </si>
  <si>
    <t>2013 Jan 1</t>
  </si>
  <si>
    <t>Challenges with gonorrhea in the era of multi-drug and extensively drug resistance - are we on the right track?</t>
  </si>
  <si>
    <t>Unemo M, Golparian D, Shafer WM.</t>
  </si>
  <si>
    <t>Expert Rev Anti Infect Ther. 2014 Jun;12(6):653-6. doi: 10.1586/14787210.2014.906902. Epub 2014 Apr 4.</t>
  </si>
  <si>
    <t>PMC4520807</t>
  </si>
  <si>
    <t>NIHMS707964</t>
  </si>
  <si>
    <t>10.1586/14787210.2014.906902</t>
  </si>
  <si>
    <t>Neisseria gonorrhoeae has retained antimicrobial resistance to drugs previously recommended for first-line empiric treatment of gonorrhea, and resistance to ceftriaxone, the last option for monotherapy, is evolving. Crucial actions to combat this developing situation include implementing response plans; considering use of dual antimicrobial regimens; enhancing surveillance of gonorrhea, gonococcal antimicrobial resistance, treatment failures and antimicrobial use/misuse and improving prevention, early diagnosis, contact tracing and treatment. The ways forward also include an intensified research to identify novel antimicrobial resistance determinants and develop and evaluate appropriate use of molecular antimicrobial resistance testing, ideally point-of-care and with simultaneous detection of gonococci, to supplement culture-based methods and ideally guide tailored treatment. It is crucial with an enhanced understanding of the dynamics of the national and international emergence, transmission and evolution of antimicrobial-resistant gonococcal strains. Genome sequencing combined with epidemiological metadata will detail these issues and might also revolutionize the molecular antimicrobial resistance testing. Ultimately, novel antimicrobials are essential and some antimicrobials in development have shown potent in vitro activity against gonococci. Several of these antimicrobials deserve further attention for potential future treatment of gonorrhea.</t>
  </si>
  <si>
    <t xml:space="preserve">Discussion on evolving resistance in N. gonorrhoeae urges enhanced surveillance, diagnostics, and future antimicrobial development.
</t>
  </si>
  <si>
    <t>Repurposing an old drug: aztreonam as a new treatment strategy for gonorrhoea</t>
  </si>
  <si>
    <t>Davido B, Dinh A, Senard O, Calin R, Makhloufi S, Salomon J.</t>
  </si>
  <si>
    <t>J Antimicrob Chemother. 2017 May 1;72(5):1466-1468. doi: 10.1093/jac/dkw589.</t>
  </si>
  <si>
    <t>10.1093/jac/dkw589</t>
  </si>
  <si>
    <t>Objectives: To determine whether aztreonam is still an effective drug for the treatment of gonorrhoea.
Methods: Observational study of patients with gonorrhoea diagnosed by urine multiplex PCR, with a past medical history of allergy to β-lactams or relapse after treatment with a third-generation cephalosporin. Patients received a single 1 g dose of aztreonam in accordance with the manufacturer's instructions.
Results: Five patients (four males, one female) were enrolled, comprising two who were allergic to β-lactams and three previously treated with cephalosporins who relapsed. Median age was 38 years (range 23-51). Following treatment with aztreonam all were cured without any adverse event. All the men were free of symptoms, and the woman tested negative for gonorrhoea 1 month after treatment.
Conclusion: Aztreonam appears to be an effective alternative to cephalosporins in the treatment of uncomplicated gonorrhoea, particularly when patients are suspected of being infected by strains with reduced susceptibility to ceftriaxone or are known to be allergic to penicillin.</t>
  </si>
  <si>
    <t xml:space="preserve">Aztreonam is effective for treating gonorrhea in patients with β-lactam allergies or cephalosporin relapse.
</t>
  </si>
  <si>
    <t>Control of Neisseria gonorrhoeae in the era of evolving antimicrobial resistance</t>
  </si>
  <si>
    <t>Barbee LA, Dombrowski JC.</t>
  </si>
  <si>
    <t>Infect Dis Clin North Am. 2013 Dec;27(4):723-37. doi: 10.1016/j.idc.2013.08.001. Epub 2013 Oct 31.</t>
  </si>
  <si>
    <t>Infect Dis Clin North Am</t>
  </si>
  <si>
    <t>PMC3843156</t>
  </si>
  <si>
    <t>NIHMS523476</t>
  </si>
  <si>
    <t>10.1016/j.idc.2013.08.001</t>
  </si>
  <si>
    <t>Role of the Gonococcal Neisserial Heparin Binding Antigen in Microcolony Formation, and Serum Resistance and Adherence to Epithelial Cells</t>
  </si>
  <si>
    <t>Semchenko EA, Mubaiwa TD, Day CJ, Seib KL.</t>
  </si>
  <si>
    <t>J Infect Dis. 2020 Apr 27;221(10):1612-1622. doi: 10.1093/infdis/jiz628.</t>
  </si>
  <si>
    <t>PMC7184908</t>
  </si>
  <si>
    <t>10.1093/infdis/jiz628</t>
  </si>
  <si>
    <t>2020 Apr 27</t>
  </si>
  <si>
    <t>Evaluation of the Hologic gen-probe PANTHER, APTIMA Combo 2 assay in a tertiary care teaching hospital</t>
  </si>
  <si>
    <t>Cheng A, Kirby JE.</t>
  </si>
  <si>
    <t>Am J Clin Pathol. 2014 Mar;141(3):397-403. doi: 10.1309/AJCPFQ25SQVZAWHZ.</t>
  </si>
  <si>
    <t>Cheng A</t>
  </si>
  <si>
    <t>Am J Clin Pathol</t>
  </si>
  <si>
    <t>10.1309/AJCPFQ25SQVZAWHZ</t>
  </si>
  <si>
    <t>High prevalence of ciprofloxacin-resistant gonorrhea among female sex workers in Kampala, Uganda (2008-2009)</t>
  </si>
  <si>
    <t>Vandepitte J, Hughes P, Matovu G, Bukenya J, Grosskurth H, Lewis DA.</t>
  </si>
  <si>
    <t>Sex Transm Dis. 2014 Apr;41(4):233-7. doi: 10.1097/OLQ.0000000000000099.</t>
  </si>
  <si>
    <t>Vandepitte J</t>
  </si>
  <si>
    <t>10.1097/OLQ.0000000000000099</t>
  </si>
  <si>
    <t>Background: Recent antimicrobial resistance data for Neisseria gonorrhoeae are lacking in Uganda, where, until 2010, ciprofloxacin was the nationally recommended first-line treatment of presumptive gonorrhea. This study assessed the antimicrobial susceptibility patterns of N. gonorrhoeae isolates cultured from female sex workers (FSWs) in Kampala.
Methods: Gonococci were isolated from endocervical specimens collected from women enrolled in a FSW cohort for 18 months (2008-2009). Minimum inhibitory concentrations for 7 antibiotics (ciprofloxacin, cefixime, ceftriaxone, azithromycin, spectinomycin, penicillin, and tetracycline) were determined for 148 isolates using Etest strips. The European Committee on Antimicrobial Susceptibility Testing version 1.3 clinical breakpoints were used to assign susceptibility categories. The 2008 World Health Organization N. gonorrhoeae panel was used for quality assurance purposes.
Results: For ciprofloxacin, 123 (83.1%) gonococcal isolates were resistant, 2 (1.4%) had intermediate susceptibility, and 23 (15.6%) were fully susceptible. All isolates were susceptible to ceftriaxone and spectinomycin, whereas 1 isolate (0.7%) was resistant to cefixime. For azithromycin, 124 isolates (83.8%) were susceptible, 20 (13.5%) had decreased susceptibility, and 4 (2.7%) were resistant. Most isolates were resistant to penicillin (101; 68.2%) and tetracycline (144; 97.3%). The minimum inhibitory concentration ranges for each antibiotic were as follows: ciprofloxacin (0.002-32 mg/L), ceftriaxone (≤0.002-0.064 mg/L), cefixime (≤0.016-0.38 mg/L), spectinomycin (2-24 mg/L), azithromycin (0.023-1 mg/L), penicillin (0.094-32 mg/L), and tetracycline (0.019-256 mg/L).
Conclusions: The high prevalence of ciprofloxacin-resistant gonorrhea observed in Kampala-based FSW emphasizes the need for sustainable gonococcal antimicrobial resistance surveillance programs in Uganda and, in general, Africa.</t>
  </si>
  <si>
    <t xml:space="preserve">High ciprofloxacin resistance in gonococcal isolates from female sex workers in Kampala highlights the need for antimicrobial surveillance in Uganda.
</t>
  </si>
  <si>
    <t>Disseminated Gonococcal Infection</t>
  </si>
  <si>
    <t>Florez-Pollack S, Mauskar MM.</t>
  </si>
  <si>
    <t>N Engl J Med. 2019 Apr 18;380(16):1565. doi: 10.1056/NEJMicm1811120.</t>
  </si>
  <si>
    <t>Florez-Pollack S</t>
  </si>
  <si>
    <t>10.1056/NEJMicm1811120</t>
  </si>
  <si>
    <t>2019 Apr 18</t>
  </si>
  <si>
    <t>Evaluation of Urethrotropic-Clade Meningococcal Infection by Urine Metagenomic Shotgun Sequencing</t>
  </si>
  <si>
    <t>Retchless AC, Itsko M, Bazan JA, Turner AN, Hu F, Joseph SJ, Carter A, Brown M, Snyder B, Wang X.</t>
  </si>
  <si>
    <t>J Clin Microbiol. 2022 Feb 16;60(2):e0173221. doi: 10.1128/JCM.01732-21. Epub 2021 Nov 24.</t>
  </si>
  <si>
    <t>Retchless AC</t>
  </si>
  <si>
    <t>PMC8849347</t>
  </si>
  <si>
    <t>10.1128/JCM.01732-21</t>
  </si>
  <si>
    <t>2022 Feb 16</t>
  </si>
  <si>
    <t>Clinical Performance of the Xpert(®) CT/NG Test for Detection of Chlamydia trachomatis and Neisseria gonorrhoeae: A Multicenter Evaluation in Chinese Urban Hospitals</t>
  </si>
  <si>
    <t>Han Y, Shi MQ, Jiang QP, Le WJ, Qin XL, Xiong HZ, Zheng HP, Tenover FC, Tang YW, Yin YP.</t>
  </si>
  <si>
    <t>Front Cell Infect Microbiol. 2022 Jan 3;11:784610. doi: 10.3389/fcimb.2021.784610. eCollection 2021.</t>
  </si>
  <si>
    <t>Han Y</t>
  </si>
  <si>
    <t>PMC8762110</t>
  </si>
  <si>
    <t>10.3389/fcimb.2021.784610</t>
  </si>
  <si>
    <t>2022 Jan 3</t>
  </si>
  <si>
    <t>Background: We aimed to evaluate the clinical performance of the GeneXpert® (Xpert) CT/NG assay for the detection of Chlamydia trachomatis (CT) and Neisseria gonorrhoeae (NG) using urine and cervical swabs collected from patients in China.
Methods: This study was conducted from September 2016 to September 2018 in three Chinese urban hospitals. The results from the Xpert CT/NG test were compared to those from the Roche cobas® 4800 CT/NG test. Discordant results were confirmed by DNA sequence analysis.
Results: In this study, 619 first void urine (FVU) specimens and 1,042 cervical swab specimens were included in the final dataset. There were no statistical differences between the results of the two tests for the detection of CT/NG in urine samples (p &gt; 0.05), while a statistical difference was found in cervical swabs (p &lt; 0.05). For CT detection, the sensitivity and specificity of the Xpert test were 100.0% (95%CI = 96.8-99.9) and 98.3% (95%CI = 96.6-99.2) for urine samples and 99.4% (95%CI = 96.5-100.0) and 98.6% (95%CI 97.5-99.2) for cervical swabs, respectively. For NG detection, the sensitivity and specificity of the Xpert test were 99.2% (95%CI = 94.9-100.0) and 100.0% (95%CI = 99.0-100.0) for urine and 100% (95%CI = 92.8-100.0) and 99.7% (95%CI = 99.0-99.9) for cervical swabs, respectively.
Conclusion: The Xpert CT/NG test exhibited high sensitivity and specificity in the detection of CT and NG in both urine and cervical samples when compared to the reference results. The 90-min turnaround time for CT and NG detection at the point of care using Xpert may enable patients to receive treatment promptly.</t>
  </si>
  <si>
    <t>Xpert CT/NG test for the detection of Chlamydia trachomatis (CT) and Neisseria gonorrhoeae (NG).</t>
  </si>
  <si>
    <t>Multiplex real-time PCR assays for the prediction of cephalosporin, ciprofloxacin and azithromycin antimicrobial susceptibility of positive Neisseria gonorrhoeae nucleic acid amplification test samples</t>
  </si>
  <si>
    <t>Peterson SW, Martin I, Demczuk W, Barairo N, Naidu P, Lefebvre B, Allen V, Hoang L, Hatchette TF, Alexander D, Tomas K, Trubnikov M, Wong T, Mulvey MR.</t>
  </si>
  <si>
    <t>J Antimicrob Chemother. 2020 Dec 1;75(12):3485-3490. doi: 10.1093/jac/dkaa360.</t>
  </si>
  <si>
    <t>10.1093/jac/dkaa360</t>
  </si>
  <si>
    <t>2020 Dec 1</t>
  </si>
  <si>
    <t>Background: The incidence of antimicrobial-resistant Neisseria gonorrhoeae (GC) is rising in Canada; however, antimicrobial resistance (AMR) surveillance data are unavailable for infections diagnosed directly from clinical specimens by nucleic acid amplification tests (NAATs), representing over 80% of diagnoses. We developed a set of 10 improved molecular assays for surveillance of GC-AMR and prediction of susceptibilities in NAAT specimens.
Methods: Multiplex real-time PCR (RT-PCR) assays were developed to detect SNPs associated with cephalosporin (ponA, porB, mtrR -35delA, penA A311V, penA A501, N513Y, G545S), ciprofloxacin (gyrA S91, parC D86/S87/S88) and azithromycin [23S (A2059G, C2611T), mtrR meningitidis-like promoter] resistance. The assays were validated on 127 gonococcal isolates, 51 non-gonococcal isolates and 50 NAATs with matched culture isolates. SNPs determined from the assay were compared with SNPs determined from in silico analysis of WGS data. MICs were determined for culture isolates using the agar dilution method.
Results: SNP analysis of the 50 NAAT specimens had 96% agreement with the matched culture RT-PCR analysis. When compared with MICs, presence of penA A311V or penA A501 and two or more other SNPs correlated with decreased susceptibility and presence of three or more other SNPs correlated with intermediate susceptibility to cephalosporins; presence of any associated SNP correlated with ciprofloxacin or azithromycin resistance. NAAT-AMR predictions correlated with matched-culture cephalosporin, ciprofloxacin and azithromycin MICs at 94%, 100% and 98%, respectively.
Conclusions: We expanded molecular tests for N. gonorrhoeae AMR prediction by adding new loci and multiplexing reactions to improve surveillance where culture isolates are unavailable.</t>
  </si>
  <si>
    <t>The developed multiplex RT-PCR assays predict N. gonorrhoeae AMR accurately.</t>
  </si>
  <si>
    <t>Atypical Mutation in Neisseria gonorrhoeae 23S rRNA Associated with High-Level Azithromycin Resistance</t>
  </si>
  <si>
    <t>Pham CD, Nash E, Liu H, Schmerer MW, Sharpe S, Woods G, Roland B, Schlanger K, St Cyr SB, Carlson J, Sellers K, Olsen A, Sanon R, Hardin H, Soge OO, Raphael BH, Kersh EN.</t>
  </si>
  <si>
    <t>Antimicrob Agents Chemother. 2021 Jan 20;65(2):e00885-20. doi: 10.1128/AAC.00885-20. Print 2021 Jan 20.</t>
  </si>
  <si>
    <t>PMC7848993</t>
  </si>
  <si>
    <t>10.1128/AAC.00885-20</t>
  </si>
  <si>
    <t>2021 Jan 20</t>
  </si>
  <si>
    <t>A2059G mutation in the 23S rRNA gene is the only reported mechanism conferring high-level azithromycin resistance (HL-AZMR) in Neisseria gonorrhoeae Through U.S. gonococcal antimicrobial resistance surveillance projects, we identified four HL-AZMR gonococcal isolates lacking this mutational genotype. Genetic analysis revealed an A2058G mutation of 23S rRNA alleles in all four isolates. In vitro selected gonococcal strains with homozygous A2058G recapitulated the HL-AZMR phenotype. Taken together, we postulate that the A2058G mutation confers HL-AZMR in N. gonorrhoeae.</t>
  </si>
  <si>
    <t xml:space="preserve">The A2058G mutation in 23S rRNA confers high-level azithromycin resistance in N. gonorrhoeae, observed in four U.S. isolates.
</t>
  </si>
  <si>
    <t>Gonorrhoea and chlamydia in persons with HIV: number needed to screen</t>
  </si>
  <si>
    <t>Tuddenham S, Ghanem KG, Gebo KA, Moore RD, Mathews WC, Agwu A, Mayer K, Schumacher C, Raifman J, Berry SA.</t>
  </si>
  <si>
    <t>Sex Transm Infect. 2019 Aug;95(5):322-327. doi: 10.1136/sextrans-2018-053793. Epub 2019 Apr 6.</t>
  </si>
  <si>
    <t>PMC6641992</t>
  </si>
  <si>
    <t>NIHMS1025416</t>
  </si>
  <si>
    <t>10.1136/sextrans-2018-053793</t>
  </si>
  <si>
    <t>Multidrug-resistant Neisseria gonorrhoeae: implications for future treatment strategies</t>
  </si>
  <si>
    <t>MacFadden DR, Lipsitch M, Olesen SW, Grad Y.</t>
  </si>
  <si>
    <t>Lancet Infect Dis. 2018 Jun;18(6):599. doi: 10.1016/S1473-3099(18)30274-3.</t>
  </si>
  <si>
    <t>MacFadden DR</t>
  </si>
  <si>
    <t>10.1016/S1473-3099(18)30274-3</t>
  </si>
  <si>
    <t>[Usefulness of the Gram stain in urethral exudates in the Primary Care Unit]</t>
  </si>
  <si>
    <t>Linares Rufo M, Santos Larrégola L, Vela González T, Muñoz Bieber R, Barahora Ruíz E.</t>
  </si>
  <si>
    <t>Semergen. 2018 Sep;44(6):441-442. doi: 10.1016/j.semerg.2017.11.006. Epub 2018 Feb 7.</t>
  </si>
  <si>
    <t>Linares Rufo M</t>
  </si>
  <si>
    <t>Semergen</t>
  </si>
  <si>
    <t>10.1016/j.semerg.2017.11.006</t>
  </si>
  <si>
    <t>Gonorrhoea of the sigmoid neovagina in a male-to-female transgender</t>
  </si>
  <si>
    <t>van der Sluis WB, Bouman MB, Gijs L, van Bodegraven AA.</t>
  </si>
  <si>
    <t>Int J STD AIDS. 2015 Jul;26(8):595-8. doi: 10.1177/0956462414544725. Epub 2014 Jul 23.</t>
  </si>
  <si>
    <t>van der Sluis WB</t>
  </si>
  <si>
    <t>10.1177/0956462414544725</t>
  </si>
  <si>
    <t>Detection of Neisseria gonorrhoeae or Chlamydia trachomatis from oral wash specimens using the Abbott RealTime CT/NG assay and the Cobas 4800 CT/NG assay: A prospective study</t>
  </si>
  <si>
    <t>Matsumoto M, Hamasuna R, Le PT, Fujimoto N, Matsumoto T.</t>
  </si>
  <si>
    <t>J Infect Chemother. 2022 Apr;28(4):480-485. doi: 10.1016/j.jiac.2021.12.006. Epub 2021 Dec 17.</t>
  </si>
  <si>
    <t>Matsumoto M</t>
  </si>
  <si>
    <t>10.1016/j.jiac.2021.12.006</t>
  </si>
  <si>
    <t>Gonococcal MtrE and its surface-expressed Loop 2 are immunogenic and elicit bactericidal antibodies</t>
  </si>
  <si>
    <t>Wang S, Xue J, Lu P, Ni C, Cheng H, Han R, van der Veen S.</t>
  </si>
  <si>
    <t>J Infect. 2018 Sep;77(3):191-204. doi: 10.1016/j.jinf.2018.06.001. Epub 2018 Jun 12.</t>
  </si>
  <si>
    <t>Wang S</t>
  </si>
  <si>
    <t>10.1016/j.jinf.2018.06.001</t>
  </si>
  <si>
    <t>Objectives: The rise in multidrug resistant Neisseria gonorrhoeae poses a threat to healthcare, while the development of an effective vaccine has remained elusive due to antigenic and phase variability of surface-expressed proteins. In the current study, we identified a fully conserved surface expressed protein and characterized its suitability as a vaccine antigen.
Methods: An in silico approach was used to predict surface-expressed proteins and analyze sequence conservation and phase variability. The most conserved protein and its surface-exposed Loop 2, which was displayed as both a structural and linear epitope on the oligomerization domain of C4b binding protein, were used to immunize mice. Immunogenicity was subsequently analyzed by determination of antibody titers and serum bactericidal activity.
Results: MtrE was identified as one of the most conserved surface-expressed proteins. Furthermore, MtrE and both Loop 2-containing fusion proteins elicited high protein-specific antibody titers and particularly the two Loop 2 fusion proteins showed high anti-Loop 2 titers. In addition, antibodies raised against all three proteins were able to recognize MtrE expressed on the surface of N. gonorrhoeae and showed high MtrE-dependent bactericidal activity.
Conclusions: Our results show that MtrE and Loop 2 are promising novel conserved surface-expressed antigens for vaccine development against N. gonorrhoeae.</t>
  </si>
  <si>
    <t xml:space="preserve">MtrE and Loop 2 are conserved surface antigens with strong immunogenicity and bactericidal activity, showing potential for a gonorrhea vaccine.
</t>
  </si>
  <si>
    <t>Associations between antimicrobial susceptibility/resistance of Neisseria gonorrhoeae isolates in European Union/European Economic Area and patients' gender, sexual orientation and anatomical site of infection, 2009-2016</t>
  </si>
  <si>
    <t>Jacobsson S, Cole MJ, Spiteri G, Day M, Unemo M; Euro-GASP Network.</t>
  </si>
  <si>
    <t>BMC Infect Dis. 2021 Mar 18;21(1):273. doi: 10.1186/s12879-021-05931-0.</t>
  </si>
  <si>
    <t>PMC7976712</t>
  </si>
  <si>
    <t>10.1186/s12879-021-05931-0</t>
  </si>
  <si>
    <t>2021 Mar 18</t>
  </si>
  <si>
    <t>Background: The emergence and spread of antimicrobial resistance (AMR) in Neisseria gonorrhoeae, nationally and internationally, is a serious threat to the management and control of gonorrhoea. Limited and conflicting data regarding the epidemiological drivers of gonococcal AMR internationally have been published. We examined the antimicrobial susceptibility/resistance of gonococcal isolates (n = 15,803) collected across 27 European Union/European Economic Area (EU/EEA) countries in 2009-2016, in conjunction to epidemiological and clinical data of the corresponding patients, to elucidate associations between antimicrobial susceptibility/resistance and patients' gender, sexual orientation and anatomical site of infection.
Methods: In total, 15,803 N. gonorrhoeae isolates from the European Gonococcal Antimicrobial Surveillance Programme (Euro-GASP), 2009-2016, were examined. Associations between gonococcal susceptibility/resistance and patients' gender, sexual orientation and anatomical site of infection were investigated using univariate and multivariate logistic regression analysis. Statistical significance was determined by Pearson χ2-test or Fisher's exact test with two-tailed p-values of &lt; 0.05 indicating significance.
Results: The overall gonococcal resistance from 2009 to 2016 was 51.7% (range during the years: 46.5-63.5%), 7.1% (4.5-13.2%), 4.3% (1.8-8.7%), and 0.2% (0.0-0.5%) to ciprofloxacin, azithromycin, cefixime, and ceftriaxone, respectively. The level of resistance combined with decreased susceptibility to ceftriaxone was 10.2% (5.7-15.5%). Resistance to cefixime and ciprofloxacin, and resistance combined with decreased susceptibility to ceftriaxone were positively associated with urogenital infections and heterosexual males, males with sexual orientation not reported and females (except for ciprofloxacin), i.e. when compared to men-who-have-sex-with-men (MSM). Azithromycin resistance was positively associated with heterosexual males, but no association was significant regarding anatomical site of infection.
Conclusions: Overall, sexual orientation was the main variable associated with gonococcal AMR. Strongest positive associations were identified with heterosexual patients, particularly males, and not MSM. To provide evidence-based understanding and mitigate gonococcal AMR emergence and spread, associations between antimicrobial susceptibility/resistance and patients' gender, sexual orientation and anatomical site of infection need to be further investigated in different geographic settings. In general, these insights will support identification of groups at increased risk and targeted public health actions such as intensified screening, 3-site testing using molecular diagnostics, sexual contact tracing, and surveillance of treatment failures.</t>
  </si>
  <si>
    <t xml:space="preserve">Gonococcal AMR is associated with sexual orientation, especially in heterosexual males.
</t>
  </si>
  <si>
    <t>Antimicrobial peptide LL-37 and its truncated forms, GI-20 and GF-17, exert spermicidal effects and microbicidal activity against Neisseria gonorrhoeae</t>
  </si>
  <si>
    <t>Kiattiburut W, Zhi R, Lee SG, Foo AC, Hickling DR, Keillor JW, Goto NK, Li W, Conlan W, Angel JB, Wang G, Tanphaichitr N.</t>
  </si>
  <si>
    <t>Hum Reprod. 2018 Dec 1;33(12):2175-2183. doi: 10.1093/humrep/dey315.</t>
  </si>
  <si>
    <t>Kiattiburut W</t>
  </si>
  <si>
    <t>Hum Reprod</t>
  </si>
  <si>
    <t>PMC6238367</t>
  </si>
  <si>
    <t>10.1093/humrep/dey315</t>
  </si>
  <si>
    <t>2018 Dec 1</t>
  </si>
  <si>
    <t>Study question: Do the truncated LL-37 peptides, GI-20 and GF-17, have spermicidal activity and microbicidal effects on the sexually transmitted infection (STI) pathogen Neisseria gonorrhoeae with equivalent potency to LL-37?
Summary answer: GI-20 and GF-17 exhibited spermicidal effects on both mouse and human sperm as well as microbicidal action on N. gonorrhoeae with the same efficacy as LL-37.
What is known already: The antimicrobial peptide LL-37 exerts microbicidal activity against various STI pathogens as well as spermicidal effects on both mouse and human sperm.
Study design, size, duration: Spermicidal activities of GI-20 and GF-17 were evaluated in vitro in mouse and human sperm and in vivo in mice. Finally, in vitro antimicrobial effects of LL-37, GI-20 and GF-17 on an STI pathogen, N. gonorrhoeae were determined. All experiments were repeated three times or more. In particular, sperm samples from different males were used on each experimental day.
Participants/materials, setting, methods: The plasma membrane integrity of peptide-treated sperm was assessed by cellular exclusion of Sytox Green, a membrane impermeable fluorescent DNA dye. Successful mouse in vitro fertilization was revealed by the presence of two pronuclei in oocytes following co-incubation with capacitated untreated/peptide-pretreated sperm. Sperm plus each peptide were transcervically injected into female mice and the success of in vivo fertilization was scored by the formation of 2-4 cell embryos 42 h afterward. Reproductive tract tissues of peptide pre-exposed females were then assessed histologically for any damage. Minimal inhibitory/bactericidal concentrations of LL-37, GI-20 and GF-17 on N. gonorrhoeae were determined by a standard method.
Main results and the role of chance: Like LL-37, treatment of sperm with GI-20 and GF-17 resulted in dose-dependent increases in sperm plasma membrane permeabilization, reaching the maximum at 18 and 3.6 μM for human and mouse sperm, respectively (P &lt; 0.0001, as compared with untreated sperm). Mouse sperm treated with 3.6 μM GI-20 or GF-17 did not fertilize oocytes either in vitro or in vivo. Moreover, reproductive tract tissues of female mice pre-exposed to 3.6 μM GI-20 or GF-17 remained intact with no lesions, erosions or ulcerations. At 1.8-7.2 μM, LL-37, GI-20 and GF-17 exerted bactericidal effects on N. gonorrhoeae.
Large scale data: N/A.
Limitations, reasons for caution: Direct demonstration of the inhibitory effects of GI-20 and GF-17 on human in vitro and in vivo fertilization cannot be performed due to ethical issues.
Wider implications of the findings: Like LL-37, GI-20 and GF-17 acted as spermicides and microbicides against N. gonorrhoeae, without adverse effects on female reproductive tissues. With lower synthesis costs, GI-20 and GF-17 are attractive peptides for further development into vaginal spermicides/microbicides.
Study funding/competing interest(s): This work was supported by Canadian Institutes of Health Research (MOP119438 and CCI82413 to N.T.) and NIH (R01 AI105147 to G.W.). There are no competing interests to declare.</t>
  </si>
  <si>
    <t xml:space="preserve">GI-20 and GF-17 peptides show spermicidal and microbicidal effects on N. gonorrhoeae, making them potential alternatives to LL-37.
</t>
  </si>
  <si>
    <t>Surveillance of Antibiotic Susceptibility Patterns of Neisseria gonorrhoeae from 2013 to 2015 in Guangxi Province, China</t>
  </si>
  <si>
    <t>Li W, Zhu BY, Qin SQ, Yang MC, Liang M, He S, Chen HZ, Gan Q, Huang YJ, Wei JP, He JZ, Chen Z, Bu J.</t>
  </si>
  <si>
    <t>Jpn J Infect Dis. 2018 Mar 22;71(2):148-151. doi: 10.7883/yoken.JJID.2017.169. Epub 2017 Dec 26.</t>
  </si>
  <si>
    <t>Li W</t>
  </si>
  <si>
    <t>10.7883/yoken.JJID.2017.169</t>
  </si>
  <si>
    <t>2018 Mar 22</t>
  </si>
  <si>
    <t>Neisseria gonorrhoeae is a sexually transmitted pathogen highly prevalent worldwide with an increasing trend of resistance to antimicrobial treatment. We conducted this study to trace the susceptibility of N. gonorrhoeae to penicillin (PC), spectinomycin (SPCM), ciprofloxacin (CPFX), azithromycin (AZM), cefixime (CFIX), and ceftriaxone (CTRX) in Guangxi province. In total, 303 N. gonorrhoeae isolates were obtained from patients infected with N. gonorrhoeae in 6 cities in Guangxi during 2013-2015, and the antibiotic susceptibility patterns were analyzed by an agar dilution assay. The results showed that N. gonorrhoeae was susceptible to treatment with cephalosporins, including CTRX (99.7% of isolates), CFIX (99%), SPCM (100%), and AZM (96.4%), and this is the first report of antibiotic susceptibility for AZM surveillance of N. gonorrhoeae in Guangxi. Penicillinase-producing N. gonorrhoeae (PPNG) isolates increased in prevalence from 37% in 2013 to 64% in 2015 (P = 0.068), and tetracycline-resistant N. gonorrhoeae (TRNG) prevalence increased from 23% in 2013 to 44% in 2015 (P = 0.071). High resistance of N. gonorrhoeae to PC was associated with infection in patients at ages 25 to 30 years (P ＜ 0.05), whereas PPNG positivity (P ＜ 0.01), and TRNG positivity were risk factors for CPFX resistance (P = 0.0407). Our study provides plausible evidence for therapeutic strategies and N. gonorrhoeae infection control and prevention in Guangxi, China.</t>
  </si>
  <si>
    <t xml:space="preserve">Rising resistance of N. gonorrhoeae to penicillin and tetracycline in Guangxi.
</t>
  </si>
  <si>
    <t>Single-Stranded DNA Uptake during Gonococcal Transformation</t>
  </si>
  <si>
    <t>Hepp C, Gangel H, Henseler K, Günther N, Maier B.</t>
  </si>
  <si>
    <t>J Bacteriol. 2016 Aug 25;198(18):2515-23. doi: 10.1128/JB.00464-16. Print 2016 Sep 15.</t>
  </si>
  <si>
    <t>PMC4999928</t>
  </si>
  <si>
    <t>10.1128/JB.00464-16</t>
  </si>
  <si>
    <t>Transport Dynamics of MtrD: An RND Multidrug Efflux Pump from Neisseria gonorrhoeae</t>
  </si>
  <si>
    <t>Ammerman L, Mertz SB, Park C, Wise JG.</t>
  </si>
  <si>
    <t>Biochemistry. 2021 Oct 19;60(41):3098-3113. doi: 10.1021/acs.biochem.1c00399. Epub 2021 Oct 5.</t>
  </si>
  <si>
    <t>Ammerman L</t>
  </si>
  <si>
    <t>10.1021/acs.biochem.1c00399</t>
  </si>
  <si>
    <t>2021 Oct 19</t>
  </si>
  <si>
    <t>Purification and Characterization of (2R,3R)-2,3-Butanediol Dehydrogenase of the Human Pathogen Neisseria gonorrhoeae FA1090 Produced in Escherichia coli</t>
  </si>
  <si>
    <t>Tang W, Lian C, Si Y, Chang J.</t>
  </si>
  <si>
    <t>Mol Biotechnol. 2021 Jun;63(6):491-501. doi: 10.1007/s12033-021-00308-9. Epub 2021 Mar 24.</t>
  </si>
  <si>
    <t>Tang W</t>
  </si>
  <si>
    <t>Mol Biotechnol</t>
  </si>
  <si>
    <t>10.1007/s12033-021-00308-9</t>
  </si>
  <si>
    <t>Reflex Detection of Ciprofloxacin Resistance in Neisseria gonorrhoeae by Use of the SpeeDx ResistancePlus GC Assay</t>
  </si>
  <si>
    <t>Lee DYJ, Ashcroft MM, Chow EPF, Sait M, De Petra V, Tschaepe M, Lange S, Taiaroa G, Bradshaw CS, Whiley DM, Fairley CK, Howden BP, Chen MY, Pasricha S, Williamson DA.</t>
  </si>
  <si>
    <t>J Clin Microbiol. 2021 Apr 20;59(5):e00089-21. doi: 10.1128/JCM.00089-21. Print 2021 Apr 20.</t>
  </si>
  <si>
    <t>Lee DYJ</t>
  </si>
  <si>
    <t>PMC8091848</t>
  </si>
  <si>
    <t>10.1128/JCM.00089-21</t>
  </si>
  <si>
    <t>2021 Apr 20</t>
  </si>
  <si>
    <t>Resistance-guided therapy (RGT) for gonorrhea may reduce unnecessary use of broad-spectrum antibiotics. When reflexed from the Aptima Combo 2 assay, the ResistancePlus GC assay demonstrated 94.8% sensitivity and 100.0% specificity for Neisseria gonorrhoeae detection. Of the 379 concordant N. gonorrhoeae-positive samples, 86.8% were found to possess the gyrA S91F mutation, which was highly predictive for ciprofloxacin resistance and stable across 3,144 publicly available N. gonorrhoeae genomes. Our work supports the feasibility of implementing RGT for gonorrhea into routine molecular workflows.</t>
  </si>
  <si>
    <t xml:space="preserve">gyrA S91F mutation enables resistance-guided therapy for gonorrhea, aiding targeted ciprofloxacin use and reducing broad-spectrum use.
</t>
  </si>
  <si>
    <t>Azithromycin resistance and its mechanism in Neisseria gonorrhoeae strains in Hyogo, Japan</t>
  </si>
  <si>
    <t>Shigemura K, Osawa K, Miura M, Tanaka K, Arakawa S, Shirakawa T, Fujisawa M.</t>
  </si>
  <si>
    <t>Antimicrob Agents Chemother. 2015 May;59(5):2695-9. doi: 10.1128/AAC.04320-14. Epub 2015 Feb 23.</t>
  </si>
  <si>
    <t>PMC4394799</t>
  </si>
  <si>
    <t>10.1128/AAC.04320-14</t>
  </si>
  <si>
    <t>Therapeutic options are limited for Neisseria gonorrhoeae infection, especially for oral drugs. The purpose of this study was to investigate the susceptibility of N. gonorrhoeae to oral azithromycin (AZM) and the correlation between AZM resistance-related gene mutations and MIC. We examined the AZM MICs of clinical strains of N. gonorrhoeae, sequenced the peptidyltransferase loop in domain V of 23S rRNA, and investigated the statistical correlation between AZM MIC and the presence and number of the mutations. Among 59 N. gonorrhoeae strains, our statistical data showed that a deletion mutation was seen significantly more often in the higher-MIC group (0.5 μg/ml or higher) (35/37; 94.6%) than in the lower-MIC group (0.25 μg/ml or less) (4/22; 18.2%) (P &lt; 0.0001). However, a mutation of codon 40 (Ala → Asp) in the mtrR gene (helix-turn-helix) was seen significantly more often in the lower-MIC group (12/22; 54.5%) (P &lt; 0.0001). In N. gonorrhoeae multiantigen sequence typing (NG-MAST) analyses, ST4777 was representative of the lower-MIC group and ST1407, ST6798, and ST6800 were representative of the higher-MIC group. NG-MAST type 1407 was detected as the most prevalent type in AZM-resistant or -intermediate strains, as previously described. In conclusion, a deletion mutation in the mtrR promoter region may be a significant indicator for higher MIC (0.5 μg/ml or higher). ST4777 was often seen in the lower-MIC group, and ST1407, ST6798, and ST6800 were characteristic of the higher-MIC group. Further research with a greater number of strains would help elucidate the mechanism of AZM resistance in N. gonorrhoeae infection.</t>
  </si>
  <si>
    <t xml:space="preserve">Deletion in mtrR and ST1407/ST6798/ST6800 linked to high AZM MICs, highlighting key markers of azithromycin resistance.
</t>
  </si>
  <si>
    <t>Matrix-assisted laser desorption-ionization time-of-flight mass spectrometry for the identification of Neisseria gonorrhoeae</t>
  </si>
  <si>
    <t>Buchanan R, Ball D, Dolphin H, Dave J.</t>
  </si>
  <si>
    <t>Clin Microbiol Infect. 2016 Sep;22(9):815.e5-815.e7. doi: 10.1016/j.cmi.2016.06.010. Epub 2016 Jun 28.</t>
  </si>
  <si>
    <t>Buchanan R</t>
  </si>
  <si>
    <t>10.1016/j.cmi.2016.06.010</t>
  </si>
  <si>
    <t>Risk factors for antimicrobial-resistant Neisseria gonorrhoeae and characteristics of patients infected with gonorrhea</t>
  </si>
  <si>
    <t>Serra-Pladevall J, Barberá MJ, Espasa M, Andreu A.</t>
  </si>
  <si>
    <t>Enferm Infecc Microbiol Clin (Engl Ed). 2019 Feb;37(2):145-146. doi: 10.1016/j.eimc.2018.07.004. Epub 2018 Aug 9.</t>
  </si>
  <si>
    <t>10.1016/j.eimc.2018.07.004</t>
  </si>
  <si>
    <t>The genetics of Neisseria species</t>
  </si>
  <si>
    <t>Annu Rev Genet. 2014;48:405-31. doi: 10.1146/annurev-genet-120213-092007. Epub 2014 Sep 10.</t>
  </si>
  <si>
    <t>Annu Rev Genet</t>
  </si>
  <si>
    <t>10.1146/annurev-genet-120213-092007</t>
  </si>
  <si>
    <t>The 2012 International Union against Sexually Transmitted Infections European Collaborative Clinical Group report on the diagnosis and management of Neisseria gonorrhoeae infections in Europe</t>
  </si>
  <si>
    <t>Brooks B, Patel R; European Collaborative Clinical Group (ECCG).</t>
  </si>
  <si>
    <t>Int J STD AIDS. 2013 Jun;24(6):419-22. doi: 10.1177/0956462413476269. Epub 2013 Jul 19.</t>
  </si>
  <si>
    <t>Brooks B</t>
  </si>
  <si>
    <t>10.1177/0956462413476269</t>
  </si>
  <si>
    <t>PacBio Amplicon Sequencing Method To Measure Pilin Antigenic Variation Frequencies of Neisseria gonorrhoeae</t>
  </si>
  <si>
    <t>Ozer EA, Prister LL, Yin S, Ward BH, Ivanov S, Seifert HS.</t>
  </si>
  <si>
    <t>mSphere. 2019 Oct 2;4(5):e00562-19. doi: 10.1128/mSphere.00562-19.</t>
  </si>
  <si>
    <t>Ozer EA</t>
  </si>
  <si>
    <t>PMC6796969</t>
  </si>
  <si>
    <t>10.1128/mSphere.00562-19</t>
  </si>
  <si>
    <t>2019 Oct 2</t>
  </si>
  <si>
    <t>Is gentamicin a viable therapeutic option for treating resistant Neisseria gonorrhoeae in New South Wales?</t>
  </si>
  <si>
    <t>Armstrong BH, Limnios A, Lewis DA, Hogan T, Kundu R, Ray S, Shoushtari M, El Nasser J, Driscoll T, Lahra MM.</t>
  </si>
  <si>
    <t>Commun Dis Intell (2018). 2021 Feb 26;45. doi: 10.33321/cdi.2021.45.12.</t>
  </si>
  <si>
    <t>Armstrong BH</t>
  </si>
  <si>
    <t>10.33321/cdi.2021.45.12</t>
  </si>
  <si>
    <t>The key issues with Neisseria gonorrhoeae infections, in Australia and elsewhere, are coincident increases in disease rates and in antimicrobial resistance (AMR), although these factors have not been shown to be correlated. Despite advances in diagnosis, control of this disease remains elusive, and incidence in Australia continues to increase. Of the Australian jurisdictions, New South Wales (NSW) has the highest N. gonorrhoeae notifications, and over the five-year period 2015-2019, notifications in NSW have increased above the national average (by 116% versus 85%, respectively). Gonococcal disease control is reliant on effective antibiotic regimens. However, escalating AMR in N. gonorrhoeae is a global health priority, as the collateral injury of untreated infections has substantive impacts on sexual and newborn health. Currently, our first-line therapy for gonorrhoea is also our last line, with no ideal alternative identified. Despite some limitations, gentamicin is licensed and readily available in Australia, and is proposed for treatment of resistant N. gonorrhoeae in national guidelines; however, supportive published microbiological data are lacking. Analysis of gonococcal resistance patterns within Australia for the period 1991-2019, including 35,000 clinical isolates from NSW, illustrates the establishment and spread of population-level resistance to all contemporaneous therapies. An analysis of gentamicin susceptibility on 2,768 N. gonorrhoeae clinical isolates from NSW, for the period 2015-2020, demonstrates that the median minimum inhibitory concentration (MIC) for gentamicin in NSW has remained low, at 4.0 mg/L, and resistance was not detected in any isolate. There has been no demonstration of MIC drift over time (p = 0.91, Kruskal-Wallis test), nor differences in MIC distributions according to patients' sex or site of specimen collection. This is the first large-scale evaluation of gentamicin susceptibility in N. gonorrhoeae in Australia. No gentamicin resistance was detected in clinical isolates, 2015-2020, hence this is likely to be an available treatment option for resistant gonococcal infections in NSW.</t>
  </si>
  <si>
    <t xml:space="preserve">Gentamicin showed no resistance in 2,768 isolates, suggesting its viability as a treatment for resistant N. gonorrhoeae in NSW.
</t>
  </si>
  <si>
    <t>Evidence for Clonally Associated Increasing Rates of Azithromycin Resistant Neisseria gonorrhoeae in Rio de Janeiro, Brazil</t>
  </si>
  <si>
    <t>Barros Dos Santos KT, Skaf LB, Justo-da-Silva LH, Medeiros RC, Francisco Junior RDS, Caniné MCA, Fracalanzza SEL, Bonelli RR.</t>
  </si>
  <si>
    <t>Biomed Res Int. 2019 Jan 20;2019:3180580. doi: 10.1155/2019/3180580. eCollection 2019.</t>
  </si>
  <si>
    <t>Barros Dos Santos KT</t>
  </si>
  <si>
    <t>PMC6360546</t>
  </si>
  <si>
    <t>10.1155/2019/3180580</t>
  </si>
  <si>
    <t>2019 Jan 20</t>
  </si>
  <si>
    <t>Azithromycin is one of the drugs used in the combined therapy for syndromic treatment of gonorrhoea in many countries, including Brazil. Our research group, which receives isolates from clinical laboratories since 2006, has detected, after 2016, a tendency of rising rates of azithromycin resistance, with isolates showing higher minimal inhibitory concentrations (MICs) than those previously reported in this country. In this study, we report the susceptibility to azithromycin of 93 N. gonorrhoeae isolates obtained between 2014 and 2017. Strains with MIC ≥2 μg/mL were characterized according to azithromycin resistance mechanisms and strain typing. Results indicate that azithromycin resistance has emerged in all these years in unrelated MLST-STs, but after 2016 a clonal complex connected with ST1901 has been more frequently detected, grouping isolates with MIC varying from 2 to 64 μg/mL, with DelA mutations at the mtrR promoter region associated or not with mutations at rrl alleles. High rates of azithromycin resistance may compromise the use of this drug in the combined therapy with ceftriaxone. Inclusion of Rio de Janeiro in the Brazilian gonococcal surveillance program is important to evaluate if this data indicates an epidemiological phenomenon in the country.</t>
  </si>
  <si>
    <t xml:space="preserve">Azithromycin-resistant N. gonorrhoeae strains with high MICs and clonal spread linked to ST1901 emerged in Brazil after 2016.
</t>
  </si>
  <si>
    <t>Strengthening Global Surveillance for Antimicrobial Drug-Resistant Neisseria gonorrhoeae through the Enhanced Gonococcal Antimicrobial Surveillance Program</t>
  </si>
  <si>
    <t>Weston EJ, Wi T, Papp J.</t>
  </si>
  <si>
    <t>Emerg Infect Dis. 2017 Oct;23(13):S47-52. doi: 10.3201/eid2313.170443.</t>
  </si>
  <si>
    <t>Weston EJ</t>
  </si>
  <si>
    <t>PMC5711314</t>
  </si>
  <si>
    <t>10.3201/eid2313.170443</t>
  </si>
  <si>
    <t>Monitoring trends in antimicrobial drug-resistant Neisseria gonorrhoeae is a critical public health and global health security activity because the number of antimicrobial drugs available to treat gonorrhea effectively is rapidly diminishing. Current global surveillance methods for antimicrobial drug-resistant N. gonorrhoeae have many limitations, especially in countries with the greatest burden of disease. The Enhanced Gonococcal Antimicrobial Surveillance Program is a collaboration between the World Health Organization and the Centers for Disease Control and Prevention. The program aims to monitor trends in antimicrobial drug susceptibilities in N. gonorrhoeae by using standardized sampling and laboratory protocols; to improve the quality, comparability, and timeliness of gonococcal antimicrobial drug resistance data across multiple countries; and to assess resistance patterns in key populations at highest risk for antimicrobial drug-resistant gonorrhea so country-specific treatment guidelines can be informed.</t>
  </si>
  <si>
    <t xml:space="preserve">Global surveillance via WHO-CDC program standardizes monitoring of resistant N. gonorrhoeae to guide country-specific treatment.
</t>
  </si>
  <si>
    <t>Experimental Human Infection with Neisseria gonorrhoeae</t>
  </si>
  <si>
    <t>Hobbs MM, Duncan JA.</t>
  </si>
  <si>
    <t>Methods Mol Biol. 2019;1997:431-452. doi: 10.1007/978-1-4939-9496-0_25.</t>
  </si>
  <si>
    <t>PMC7299166</t>
  </si>
  <si>
    <t>NIHMS1586022</t>
  </si>
  <si>
    <t>10.1007/978-1-4939-9496-0_25</t>
  </si>
  <si>
    <t>Changes in the rates of Neisseria gonorrhoeae antimicrobial resistance are primarily driven by dynamic fluctuations in common gonococcal genotypes</t>
  </si>
  <si>
    <t>Lahra MM, Trembizki E, Buckley C, Donovan B, Chen M, Guy R, Kundu RL, Regan DG, Whiley DM; GRAND Study Investigators.</t>
  </si>
  <si>
    <t>J Antimicrob Chemother. 2017 Mar 1;72(3):705-711. doi: 10.1093/jac/dkw452.</t>
  </si>
  <si>
    <t>10.1093/jac/dkw452</t>
  </si>
  <si>
    <t>2017 Mar 1</t>
  </si>
  <si>
    <t>Acceptability and Feasibility of Sexually Transmitted Infection Testing and Treatment among Pregnant Women in Gaborone, Botswana, 2015</t>
  </si>
  <si>
    <t>Wynn A, Ramogola-Masire D, Gaolebale P, Moshashane N, Agatha Offorjebe O, Arena K, Klausner JD, Morroni C.</t>
  </si>
  <si>
    <t>Biomed Res Int. 2016;2016:1251238. doi: 10.1155/2016/1251238. Epub 2016 Mar 28.</t>
  </si>
  <si>
    <t>Wynn A</t>
  </si>
  <si>
    <t>PMC4826911</t>
  </si>
  <si>
    <t>10.1155/2016/1251238</t>
  </si>
  <si>
    <t>Performance of the GeneXpert CT/NG assay compared to that of the Aptima AC2 assay for detection of rectal Chlamydia trachomatis and Neisseria gonorrhoeae by use of residual Aptima Samples</t>
  </si>
  <si>
    <t>Goldenberg SD, Finn J, Sedudzi E, White JA, Tong CY.</t>
  </si>
  <si>
    <t>J Clin Microbiol. 2012 Dec;50(12):3867-9. doi: 10.1128/JCM.01930-12. Epub 2012 Sep 19.</t>
  </si>
  <si>
    <t>Goldenberg SD</t>
  </si>
  <si>
    <t>PMC3502981</t>
  </si>
  <si>
    <t>10.1128/JCM.01930-12</t>
  </si>
  <si>
    <t>Etest to detect drug-resistant Neisseria gonorrhoeae to contemporary treatment; methodological issues concerning accuracy and reproducibility</t>
  </si>
  <si>
    <t>Sabour S.</t>
  </si>
  <si>
    <t>J Med Microbiol. 2018 Apr;67(4):465. doi: 10.1099/jmm.0.000705. Epub 2018 Feb 14.</t>
  </si>
  <si>
    <t>Sabour S</t>
  </si>
  <si>
    <t>10.1099/jmm.0.000705</t>
  </si>
  <si>
    <t>Neisseria gonorrhoeae is a sexually transmitted bacterial pathogen that continues to evolve to become resistant to known antibiotics. The authors aimed to examine the intra-laboratory variability of using the Etest method to provide consistent MIC values for N. gonorrhoeae and also compared the results of the Etest to known agar dilution MIC values [1]. Clinical N. gonorrhoeae isolates, 100 paired duplicates, were tested by 8 laboratories for antibiotic susceptibility to ceftriaxone, cefixime and azithromycin using Etest strips. The authors reported that, overall, &gt;80 % of the paired Etest MIC values were within one log2 dilution of the replicate. When compared to the agar dilution reference method, the cefixime Etest MIC values were consistently underreported by one dilution (seven laboratories) or two dilutions (one laboratory). The azithromycin Etest MIC values agreed 90.7 % with the agar dilution MIC values, while the agreement with ceftriaxone was 90.9 %.
However, these results are not the most appropriate estimates to assess accuracy (validity) and reproducibility (precision). First, reproducibility (precision, repeatability and reliability) is a completely different methodological issue compared to accuracy (validity). Reproducibility is the degree to which measures are free from error and therefore yield consistent results (i.e. the consistency of a measurement procedure). If a measurement device or procedure consistently assigns the same score to individuals or objects with equal values, the instrument is considered reliable. Validity (accuracy) has been defined by ‘the extent to which [a test] measures what it claims to measure’. A measure is valid if it measures what it is supposed to measure, and does so cleanly – without accidentally including other factors. It is crucial to know that, in reproducibility analysis, our approach should be individual-based; however, to assess accuracy, a global average approach is usually applied [2]. It is good to know that to assess reproducibility for quantitative variables, the intra-class correlation coefficient (ICCC) single measure or Bland–Altman plot can be applied. Regarding accuracy, depending on the type of the variable (qualitative or quantitative), well-known statistical tests can be considered. Sensitivity, specificity, positive predictive value (PPV) and negative predictive value (NPV), positive likelihood ratio, negative likelihood ratio and the diagnostic odds ratio (the ratio of true to false results) are the most appropriate estimates to evaluate the validity of a test compared to a gold standard. In the case of quantitative variables, depending on the distribution of the variable, the Pearson r or Spearman rho can be applied. Therefore, to assess reproducibility and accuracy, appropriate tests as well as correct interpretations should be considered [2–5].
In this letter, I emphasized methodological and statistical issues in reproducibility and accuracy analysis. Papp and colleagues concluded that the Etest method yielded reproducible MIC values within each laboratory, with the azithromycin and ceftriaxone MIC results being consistent with the reference agar dilution method. Any conclusion should be supported by the above-mentioned methodological and statistical issues.</t>
  </si>
  <si>
    <t>The objective was to evaluate the reproducibility and precision of the Etest method, not to study new strains or collect epidemiological data.</t>
  </si>
  <si>
    <t>Fuertes de Vega I, Baliu-Piqué C, Bosch Mestres J, Vergara Gómez A, Vallés X, Alsina Gibert M.</t>
  </si>
  <si>
    <t>Enferm Infecc Microbiol Clin (Engl Ed). 2018 Mar;36(3):165-168. doi: 10.1016/j.eimc.2016.11.012. Epub 2017 Jan 13.</t>
  </si>
  <si>
    <t>Fuertes de Vega I</t>
  </si>
  <si>
    <t>10.1016/j.eimc.2016.11.012</t>
  </si>
  <si>
    <t>Nucleic Acid Extraction from Residual Aptima Clinical Samples: Evaluation of Automated Platform To Enhance Workflow</t>
  </si>
  <si>
    <t>Mayes J, Liyanarachchy N, Balm MND.</t>
  </si>
  <si>
    <t>J Clin Microbiol. 2017 Jun;55(6):1968-1969. doi: 10.1128/JCM.00342-17. Epub 2017 Apr 12.</t>
  </si>
  <si>
    <t>Mayes J</t>
  </si>
  <si>
    <t>PMC5442557</t>
  </si>
  <si>
    <t>10.1128/JCM.00342-17</t>
  </si>
  <si>
    <t>Host cell-derived lactate functions as an effector molecule in Neisseria meningitidis microcolony dispersal</t>
  </si>
  <si>
    <t>Sigurlásdóttir S, Engman J, Eriksson OS, Saroj SD, Zguna N, Lloris-Garcerá P, Ilag LL, Jonsson AB.</t>
  </si>
  <si>
    <t>PLoS Pathog. 2017 Apr 6;13(4):e1006251. doi: 10.1371/journal.ppat.1006251. eCollection 2017 Apr.</t>
  </si>
  <si>
    <t>Sigurlásdóttir S</t>
  </si>
  <si>
    <t>PMC5383330</t>
  </si>
  <si>
    <t>10.1371/journal.ppat.1006251</t>
  </si>
  <si>
    <t>2017 Apr 6</t>
  </si>
  <si>
    <t>Lahra MM, Donovan B, Whiley DM.</t>
  </si>
  <si>
    <t>Lancet Infect Dis. 2014 Mar;14(3):186. doi: 10.1016/S1473-3099(14)70015-5.</t>
  </si>
  <si>
    <t>10.1016/S1473-3099(14)70015-5</t>
  </si>
  <si>
    <t>Antimicrobial resistance in Neisseria gonorrhoeae is a growing problem and without appropriate action gonorrhoea might soon be untreatable in many settings.1 Catherine Ison and colleagues2 describe an association between a change in prescribing practice in 2010 for treatment of gonorrhoea (ceftriaxone plus azithromycin) in England and Wales and a decrease in the prevalence of gonococcal isolates with decreased susceptibility to extended-spectrum cephalosporins in 2011. Although the authors conceded that this change in prevalence could not be unequivocally attributed to the change in prescribing practice, we examined gonococcal antimicrobial resistance data from the Australian Gonococcal Surveillance Programme collected over a similar period to find out whether a similar decrease occurred in Australia.
The Australian Gonococcal Surveillance Programme has monitored gonococcal antimicrobial resistance since 1981, and is one of the longest running and most comprehensive programmes of its kind. At present, it tests and reports on antimicrobial resistance in 35% of all notified cases of gonorrhoea (about 4000 isolates every year) in Australia.3 Similar to the UK, national rates of gonococci with decreased susceptibility to ceftriaxone dropped from 4·5% in 2010, to 3·2% in 2011 (table; p&lt;0·001), with a reduction reported in almost every state and territory.3 This decrease was not associated with a change to dual therapy, but coincided with an increase in dose of ceftriaxone monotherapy from 250 mg intramuscular injection, to 500 mg intramuscular injection in 2009 due to 250-mg vials of ceftriaxone being unavailable and clinicians' consciousness of emerging resistance.4 Although some major clinics in Melbourne and Sydney did use ceftriaxone and azithromycin dual therapy, this regimen was not used until 2012, and is not yet in place widely throughout Australia. Hence, it is not plausible that a change to dual therapy could explain the decreases in isolates with reduced susceptibility noted in Australia in 2011. Overall these data suggest that different changes to prescribing practices in England and Wales and Australia were independently associated with falls in the proportion of gonococci with decreased susceptibility to ceftriaxone in 2011. The implication is that broad-scale change to a more optimum treatment might, at least temporarily, reverse emerging cephalosporin resistance.
Unfortunately, the reduction in the proportion of isolates with decreased susceptibility to ceftriaxone in Australia seems to have been short-lived, with the proportion increasing to 4·4% in 2012 (table).5 Hence, it seems that increasing the dose of ceftriaxone alone might have only afforded a temporary reprieve. It will be interesting to analyse the effect of dual therapy as it is rolled out, and it is our hope, as Ison and colleagues2 have reported, that the next development in the field of gonorrhoea resistance is a more positive one.
MML, BD, and DW's research of gonorrhoea resistance is supported by an Australian National Health and Medical Research Council (NHMRC) Project Grant (APP1025517). We declare that we have no conflicts of interest</t>
  </si>
  <si>
    <t>This study discusses the reduction in ceftriaxone resistance after changes in prescribing practices, suggesting temporary improvements.</t>
  </si>
  <si>
    <t>La Ruche G, Sednaoui P, Berçot B, Cambau E, Semaille C.</t>
  </si>
  <si>
    <t>Lancet Infect Dis. 2014 Mar;14(3):184-5. doi: 10.1016/S1473-3099(14)70012-X.</t>
  </si>
  <si>
    <t>10.1016/S1473-3099(14)70012-X</t>
  </si>
  <si>
    <t>Catherine Ison and colleagues1 show a rise in the prevalence of gonococcal strains with decreased susceptibility to both oral cefixime and injectable ceftriaxone in England and Wales from 2007 to 2010. They also show a significant fall in the prevalence of strains with decreased susceptibility to cefixime between 2010 and 2011. The authors attributed this decrease to a change in prescribing practices between 2010 and 2011 from cefixime to ceftriaxone. We think that these findings raise several questions.
First, the authors chose a breakpoint of 0·125 mg/L or more for minimal inhibitory concentration (MIC) to define the decreased susceptibility to cefixime, which is not the usual threshold. Both the European Committee on Antimicrobial Susceptibility Testing and the Gonococcal Isolate Surveillance Project in the USA consider that isolates have a decreased susceptibility when MICs are 0·250 mg/L or higher. The distribution of MICs of cefixime in England and Wales1 shows that far fewer than 5% of strains had an MIC of at least 0·250 mg/L, except in 2010. It is possible that univariate and multivariate analyses would have yielded different results with a breakpoint of 0·250 mg/L.
Second, the improvement of susceptibility through clinicians' stopping the use of an antibiotic is an encouraging finding. However, it is surprising that such a recent change in prescribing practice was the only factor to explain the rapid decline in decreased susceptibility.2,3 In France, we have not seen such a trend, despite the fact that ceftriaxone has been the first-line treatment for gonorrhoea since 2006, and cefixime is reserved for patients who refuse the injection.4 The proportion of strains resistant to cefixime (MICs greater than 0·125 mg/L) was lower than 1% in 2011 (0·7% in 2011; 95% CI 0·3–1·2), but increased significantly to 3·0% in 2012 (95% CI 2·1–4·2; p&lt;0·001).5 Meanwhile, only two of 8649 strains collected between 2001 and 2012 had an MIC of ceftriaxone greater than 0·125 mg/L, both obtained in 2010.5 French data are consistent with that of treatment failures. Moreover, resistance to ceftriaxone remains very rare worldwide.
Finally, the authors gave no information about the anatomical site of gonococcal infections, which could have a role in the risk analysis of resistance. Through the French laboratory network, we have shown that mean MICs of cefixime and ceftriaxone were significantly higher for pharyngeal isolates collected between 2008 and 2012 than were those for urogenital or anal isolates.6</t>
  </si>
  <si>
    <t>This study addresses trends in cefixime resistance, the complexity of prescription changes, and variability in MIC values.</t>
  </si>
  <si>
    <t>Evidence of Recent Genomic Evolution in Gonococcal Strains With Decreased Susceptibility to Cephalosporins or Azithromycin in the United States, 2014-2016</t>
  </si>
  <si>
    <t>Thomas JC, Seby S, Abrams AJ, Cartee J, Lucking S, Vidyaprakash E, Schmerer M, Pham CD, Hong J, Torrone E, Cyr SS, Shafer WM, Bernstein K, Kersh EN, Gernert KM; Antimicrobial-Resistant Neisseria gonorrhoeae Working Group.</t>
  </si>
  <si>
    <t>J Infect Dis. 2019 Jun 19;220(2):294-305. doi: 10.1093/infdis/jiz079.</t>
  </si>
  <si>
    <t>Thomas JC</t>
  </si>
  <si>
    <t>PMC6581898</t>
  </si>
  <si>
    <t>10.1093/infdis/jiz079</t>
  </si>
  <si>
    <t>2019 Jun 19</t>
  </si>
  <si>
    <t>Background: Given the lack of new antimicrobials or a vaccine, understanding the evolutionary dynamics of Neisseria gonorrhoeae is a significant public and global health priority. We investigated the emergence and spread of gonococcal strains with decreased susceptibility to cephalosporins and azithromycin using detailed genomic analyses of gonococcal isolates collected in the United States, 2014-2016.
Methods: We sequenced genomes of 649 isolates collected through the Gonococcal Isolate Surveillance Project. We examined the genetic relatedness of isolates and assessed associations between clades and various genotypic and phenotypic combinations.
Results: We identified a large and clonal lineage of strains (MLST ST9363) associated with elevated azithromycin minimum inhibitory concentration (AZIem), characterized by a mosaic mtr locus (C substitution in the mtrR promoter, mosaic mtrR and mtrD). Mutations in 23S rRNA were sporadically distributed among AZIem strains. Another clonal group (MLST ST1901) possessed 7 unique PBP2 patterns, and it shared common mutations in other genes associated with cephalosporin resistance.
Conclusions: Whole-genome sequencing methods can enhance monitoring of antimicrobial resistant gonococcal strains by identifying gonococcal populations containing mutations of concern. These methods could inform the development of point-of-care diagnostic tests designed to determine the specific antibiotic susceptibility profile of a gonococcal infection in a patient.</t>
  </si>
  <si>
    <t xml:space="preserve">This study identified gonococcal strains with elevated azithromycin and cephalosporin resistance, emphasizing whole-genome sequencing
</t>
  </si>
  <si>
    <t>WGS to predict antibiotic MICs for Neisseria gonorrhoeae</t>
  </si>
  <si>
    <t>Eyre DW, De Silva D, Cole K, Peters J, Cole MJ, Grad YH, Demczuk W, Martin I, Mulvey MR, Crook DW, Walker AS, Peto TEA, Paul J.</t>
  </si>
  <si>
    <t>J Antimicrob Chemother. 2017 Jul 1;72(7):1937-1947. doi: 10.1093/jac/dkx067.</t>
  </si>
  <si>
    <t>PMC5890716</t>
  </si>
  <si>
    <t>10.1093/jac/dkx067</t>
  </si>
  <si>
    <t>Case study: Nonsexual transmission of Neisseria gonorrhea in a prepubescent female patient</t>
  </si>
  <si>
    <t>Watanabe Y, Abe Y, Otsuki K, Mizuno K.</t>
  </si>
  <si>
    <t>Pediatr Int. 2021 Apr;63(4):477-478. doi: 10.1111/ped.14438. Epub 2021 Apr 13.</t>
  </si>
  <si>
    <t>Watanabe Y</t>
  </si>
  <si>
    <t>Pediatr Int</t>
  </si>
  <si>
    <t>10.1111/ped.14438</t>
  </si>
  <si>
    <t>Genomic surveillance of Neisseria gonorrhoeae to investigate the distribution and evolution of antimicrobial-resistance determinants and lineages</t>
  </si>
  <si>
    <t>Yahara K, Nakayama SI, Shimuta K, Lee KI, Morita M, Kawahata T, Kuroki T, Watanabe Y, Ohya H, Yasuda M, Deguchi T, Didelot X, Ohnishi M.</t>
  </si>
  <si>
    <t>Microb Genom. 2018 Aug;4(8):e000205. doi: 10.1099/mgen.0.000205. Epub 2018 Jul 31.</t>
  </si>
  <si>
    <t>PMC6159555</t>
  </si>
  <si>
    <t>10.1099/mgen.0.000205</t>
  </si>
  <si>
    <t>Self-derived structure-disrupting peptides targeting methionine aminopeptidase in pathogenic bacteria: a new strategy to generate antimicrobial peptides</t>
  </si>
  <si>
    <t>Zhan J, Jia H, Semchenko EA, Bian Y, Zhou AM, Li Z, Yang Y, Wang J, Sarkar S, Totsika M, Blanchard H, Jen FE, Ye Q, Haselhorst T, Jennings MP, Seib KL, Zhou Y.</t>
  </si>
  <si>
    <t>FASEB J. 2019 Feb;33(2):2095-2104. doi: 10.1096/fj.201700613RR. Epub 2018 Sep 27.</t>
  </si>
  <si>
    <t>Zhan J</t>
  </si>
  <si>
    <t>PMC6338635</t>
  </si>
  <si>
    <t>10.1096/fj.201700613RR</t>
  </si>
  <si>
    <t>Bacterial infection is one of the leading causes of death in young, elderly, and immune-compromised patients. The rapid spread of multi-drug-resistant (MDR) bacteria is a global health emergency and there is a lack of new drugs to control MDR pathogens. We describe a heretofore-unexplored discovery pathway for novel antibiotics that is based on self-targeting, structure-disrupting peptides. We show that a helical peptide, KFF- EcH3, derived from the Escherichia coli methionine aminopeptidase can disrupt secondary and tertiary structure of this essential enzyme, thereby killing the bacterium (including MDR strains). Significantly, no detectable resistance developed against this peptide. Based on a computational analysis, our study predicted that peptide KFF- EcH3 has the strongest interaction with the structural core of the methionine aminopeptidase. We further used our approach to identify peptide KFF- NgH1 to target the same enzyme from Neisseria gonorrhoeae. This peptide inhibited bacterial growth and was able to treat a gonococcal infection in a human cervical epithelial cell model. These findings present an exciting new paradigm in antibiotic discovery using self-derived peptides that can be developed to target the structures of any essential bacterial proteins.-Zhan, J., Jia, H., Semchenko, E. A., Bian, Y., Zhou, A. M., Li, Z., Yang, Y., Wang, J., Sarkar, S., Totsika, M., Blanchard, H., Jen, F. E.-C., Ye, Q., Haselhorst, T., Jennings, M. P., Seib, K. L., Zhou, Y. Self-derived structure-disrupting peptides targeting methionine aminopeptidase in pathogenic bacteria: a new strategy to generate antimicrobial peptides.</t>
  </si>
  <si>
    <t>Antibiotic discovery using self-derived peptides that can be developed to target the structures of any essential bacterial protein</t>
  </si>
  <si>
    <t>Gepotidacin for the Treatment of Uncomplicated Urogenital Gonorrhea: A Phase 2, Randomized, Dose-Ranging, Single-Oral Dose Evaluation</t>
  </si>
  <si>
    <t>Taylor SN, Morris DH, Avery AK, Workowski KA, Batteiger BE, Tiffany CA, Perry CR, Raychaudhuri A, Scangarella-Oman NE, Hossain M, Dumont EF.</t>
  </si>
  <si>
    <t>Clin Infect Dis. 2018 Aug 1;67(4):504-512. doi: 10.1093/cid/ciy145.</t>
  </si>
  <si>
    <t>Taylor SN</t>
  </si>
  <si>
    <t>PMC6070052</t>
  </si>
  <si>
    <t>10.1093/cid/ciy145</t>
  </si>
  <si>
    <t>Background: In this phase 2 study, we evaluated the efficacy and safety of oral gepotidacin, a novel triazaacenaphthylene bacterial type II topoisomerase inhibitor, for the treatment of uncomplicated urogenital gonorrhea.
Methods: Adult participants with suspected urogenital gonorrhea were enrolled and completed baseline (day 1) and test-of-cure (days 4-8) visits. Pretreatment and posttreatment urogenital swabs were collected for Neisseria gonorrhoeae (NG) culture and susceptibility testing. Pharyngeal and rectal swab specimens were collected if there were known exposures. Participants were stratified by gender and randomized 1:1 to receive a 1500-mg or 3000-mg single oral dose of gepotidacin.
Results: The microbiologically evaluable population consisted of 69 participants, with NG isolated from 69 (100%) urogenital, 2 (3%) pharyngeal, and 3 (4%) rectal specimens. Microbiological eradication of NG was achieved by 97%, 95%, and 96% of participants (lower 1-sided exact 95% confidence interval bound, 85.1%, 84.7%, and 89.1%, respectively) for the 1500-mg, 3000-mg, and combined dose groups, respectively. Microbiological cure was achieved in 66/69 (96%) urogenital infections. All 3 failures were NG isolates that demonstrated the highest observed gepotidacin minimum inhibitory concentration of 1 µg/mL and a common gene mutation. At the pharyngeal and rectal sites, 1/2 and 3/3 NG isolates, respectively, demonstrated microbiological cure. There were no treatment-limiting adverse events for either dose.
Conclusions: This study demonstrated that single, oral doses of gepotidacin were ≥95% effective for bacterial eradication of NG in adult participants with uncomplicated urogenital gonorrhea.
Clinical trials registration: NCT02294682.</t>
  </si>
  <si>
    <t>Gepodaticin, a new drug in its oral form, may be effective for the treatment of patients with uncomplicated urogenital infections</t>
  </si>
  <si>
    <t>An extended spectrum of target proteins and modification sites in the general O-linked protein glycosylation system in Neisseria gonorrhoeae</t>
  </si>
  <si>
    <t>Anonsen JH, Vik Å, Egge-Jacobsen W, Koomey M.</t>
  </si>
  <si>
    <t>J Proteome Res. 2012 Dec 7;11(12):5781-93. doi: 10.1021/pr300584x. Epub 2012 Oct 29.</t>
  </si>
  <si>
    <t>J Proteome Res</t>
  </si>
  <si>
    <t>10.1021/pr300584x</t>
  </si>
  <si>
    <t>2012 Dec 7</t>
  </si>
  <si>
    <t>Activity of Vsr endonucleases encoded by Neisseria gonorrhoeae FA1090 is influenced by MutL and MutS proteins</t>
  </si>
  <si>
    <t>Adamczyk-Popławska M, Bandyra K, Kwiatek A.</t>
  </si>
  <si>
    <t>BMC Microbiol. 2018 Aug 30;18(1):95. doi: 10.1186/s12866-018-1243-3.</t>
  </si>
  <si>
    <t>Adamczyk-Popławska M</t>
  </si>
  <si>
    <t>PMC6116569</t>
  </si>
  <si>
    <t>10.1186/s12866-018-1243-3</t>
  </si>
  <si>
    <t>2018 Aug 30</t>
  </si>
  <si>
    <t>In Vitro Models of Eye Infection with Neisseria gonorrhoeae</t>
  </si>
  <si>
    <t>Churchward CP, Snyder LAS.</t>
  </si>
  <si>
    <t>Methods Mol Biol. 2019;1997:363-376. doi: 10.1007/978-1-4939-9496-0_21.</t>
  </si>
  <si>
    <t>10.1007/978-1-4939-9496-0_21</t>
  </si>
  <si>
    <t>The antimicrobial resistance landscape of Neisseria gonorrhoeae in New Zealand from November 2018 to March 2019 and the role of sexual orientation in transmission</t>
  </si>
  <si>
    <t>Straub C, Thirkell C, Tiong A, Woodhouse R, Szeto J, Dyet KH.</t>
  </si>
  <si>
    <t>Microb Genom. 2021 Nov;7(11):000701. doi: 10.1099/mgen.0.000701.</t>
  </si>
  <si>
    <t>Straub C</t>
  </si>
  <si>
    <t>PMC8743534</t>
  </si>
  <si>
    <t>10.1099/mgen.0.000701</t>
  </si>
  <si>
    <t>The increasing use of culture independent diagnostic testing for the diagnosis of Neisseria gonorrhoeae infection has led to gaps in surveillance of antimicrobial resistance (AMR) rates due to limited availability of cultures. Our study reports the findings of a second national survey of N. gonorrhoeae in New Zealand, utilizing whole-genome sequencing (WGS) to study the population structure, prevalence of AMR, epidemiology and transmission of gonorrhoea isolates. We analysed 314 isolates and found a strong correlation between carriage of acquired resistance genes or chromosomal point mutations and phenotypic susceptibility testing results. Overall, the New Zealand rates of azithromycin resistance and decreased susceptibility to ceftriaxone remain lower than in most countries, which are part of the World Health Organization (WHO) Global Gonococcal Antimicrobial Surveillance Programme (GASP). The phylogeny provides evidence of a diverse population significantly associated with sexual behaviour groups. Transmission clustering with a ten single nucleotide polymorphism (SNP) cut-off identified 49 clusters, of which ten were solely associated with men who have sex with men (MSM), whereas remaining clusters included heterosexual patients, as well as MSM, suggesting that bridging of sexual networks is occurring. Utilizing pairwise SNP differences between isolates of the same sequence types we determined genetic variation for the three typing schemes used in this study [Multi locus sequence typing (MLST), multi-antigen sequence typing (NG-MAST), and sequence typing for antimicrobial resistance (NG-STAR)]. A median of 0.0 to 52.5 pairwise SNP differences within a single NG-STAR sequence type underlines previous findings of the superiority of the NG-STAR typing scheme in terms of genomic inherency. With our analysis incorporating epidemiological and genomic data, we were able to show a comprehensive overview of the N. gonorrhoeae population circulating in New Zealand, focussing on AMR and transmission within sexual networks. Regular surveillance studies to understand the origin, evolution and spread of AMR for gonorrhoea remain necessary to make informed decisions about public health guidelines, as the internationally rising rates of ceftriaxone and azithromycin resistance have already led to adaptation of current treatment guidelines in the UK and the USA, highlighting the importance of regular surveillance in individual countries.</t>
  </si>
  <si>
    <t>Multidrug-resistant isolates in New Zealand</t>
  </si>
  <si>
    <t>Efficacy of Antigonococcal CMP-Nonulosonate Therapeutics Require Cathelicidins</t>
  </si>
  <si>
    <t>Gulati S, Schoenhofen IC, Lindhout-Djukic T, Lewis LA, Moustafa IY, Saha S, Zheng B, Nowak N, Rice PA, Varki A, Ram S.</t>
  </si>
  <si>
    <t>J Infect Dis. 2020 Oct 13;222(10):1641-1650. doi: 10.1093/infdis/jiaa438.</t>
  </si>
  <si>
    <t>PMC7552427</t>
  </si>
  <si>
    <t>10.1093/infdis/jiaa438</t>
  </si>
  <si>
    <t>Novel therapies to counteract multidrug-resistant gonorrhea are urgently needed. A unique gonococcal immune evasion strategy involves capping of lipooligosaccharide (LOS) with sialic acid by gonococcal sialyltransferase (Lst), utilizing host-derived CMP-sialic acid (CMP-Neu5Ac in humans). LOS sialylation renders gonococci resistant to complement and cationic peptides, and down-regulates the inflammatory response by engaging siglecs. CMP-sialic acid analogs (CMP-nonulosonates [CMP-NulOs]) such as CMP-Leg5,7Ac2 and CMP-Kdn are also utilized by Lst. Incorporation of these NulO analogs into LOS maintains gonococci susceptible to complement. Intravaginal administration of CMP-Kdn or CMP-Leg5,7Ac2 attenuates gonococcal colonization of mouse vaginas. Here, we identify a key mechanism of action for the efficacy of CMP-NulOs. Surprisingly, CMP-NulOs remained effective in complement C1q-/- and C3-/- mice. LOS Neu5Ac, but not Leg5,7Ac2 or Kdn, conferred resistance to the cathelicidins LL-37 (human) and mouse cathelicidin-related antimicrobial peptide in vitro. CMP-NulOs were ineffective in Camp-/- mice, revealing that cathelicidins largely mediate the efficacy of therapeutic CMP-NulOs.
Keywords: Neisseria gonorrhoeae; CMP-nonulosonate; cathelicidin; cationic antimicrobial peptide; complement; gonorrhea; lipooligosaccharide; sialic acid.</t>
  </si>
  <si>
    <t>Capping of lipooligosaccharide (LOS) with sialic acid by gonococcal sialyltransferase (Lst), utilizing host-derived CMP-sialic acid (CMP-Neu5Ac in humans) as treatment</t>
  </si>
  <si>
    <t>Meatal Swabs Contain Less Cellular Material and Are Associated with a Decrease in Gram Stain Smear Quality Compared to Urethral Swabs in Men</t>
  </si>
  <si>
    <t>Jordan SJ, Schwebke JR, Aaron KJ, Van Der Pol B, Hook EW 3rd.</t>
  </si>
  <si>
    <t>J Clin Microbiol. 2017 Jul;55(7):2249-2254. doi: 10.1128/JCM.00423-17. Epub 2017 May 10.</t>
  </si>
  <si>
    <t>Jordan SJ</t>
  </si>
  <si>
    <t>PMC5483927</t>
  </si>
  <si>
    <t>10.1128/JCM.00423-17</t>
  </si>
  <si>
    <t>A new multidrug-resistant strain of Neisseria gonorrhoeae in Australia</t>
  </si>
  <si>
    <t>Lahra MM, Ryder N, Whiley DM.</t>
  </si>
  <si>
    <t>N Engl J Med. 2014 Nov 6;371(19):1850-1. doi: 10.1056/NEJMc1408109.</t>
  </si>
  <si>
    <t>10.1056/NEJMc1408109</t>
  </si>
  <si>
    <t>Global epidemiology of Neisseria gonorrhoeae in infertile populations: systematic review, meta-analysis and metaregression</t>
  </si>
  <si>
    <t>Chemaitelly H, Majed A, Abu-Hijleh F, Blondeel K, Matsaseng TC, Kiarie J, Toskin I, Abu-Raddad LJ.</t>
  </si>
  <si>
    <t>Sex Transm Infect. 2021 Mar;97(2):157-169. doi: 10.1136/sextrans-2020-054515. Epub 2020 May 18.</t>
  </si>
  <si>
    <t>PMC7892374</t>
  </si>
  <si>
    <t>10.1136/sextrans-2020-054515</t>
  </si>
  <si>
    <t>Rectal Microbiota Associated With Chlamydia trachomatis and Neisseria gonorrhoeae Infections in Men Having Sex With Other Men</t>
  </si>
  <si>
    <t>Ceccarani C, Marangoni A, Severgnini M, Camboni T, Laghi L, Gaspari V, D'Antuono A, Foschi C, Re MC, Consolandi C.</t>
  </si>
  <si>
    <t>Front Cell Infect Microbiol. 2019 Oct 18;9:358. doi: 10.3389/fcimb.2019.00358. eCollection 2019.</t>
  </si>
  <si>
    <t>Ceccarani C</t>
  </si>
  <si>
    <t>PMC6813206</t>
  </si>
  <si>
    <t>10.3389/fcimb.2019.00358</t>
  </si>
  <si>
    <t>2019 Oct 18</t>
  </si>
  <si>
    <t>Gonococcal lipooligosaccharide sialylation: virulence factor and target for novel immunotherapeutics</t>
  </si>
  <si>
    <t>Ram S, Shaughnessy J, de Oliveira RB, Lewis LA, Gulati S, Rice PA.</t>
  </si>
  <si>
    <t>Pathog Dis. 2017 Jun 1;75(4):ftx049. doi: 10.1093/femspd/ftx049.</t>
  </si>
  <si>
    <t>PMC5449626</t>
  </si>
  <si>
    <t>10.1093/femspd/ftx049</t>
  </si>
  <si>
    <t>Neisseria gonorrhoeae infects the heterogeneous epithelia of the human cervix using distinct mechanisms</t>
  </si>
  <si>
    <t>Yu Q, Wang LC, Di Benigno S, Gray-Owen SD, Stein DC, Song W.</t>
  </si>
  <si>
    <t>PLoS Pathog. 2019 Dec 2;15(12):e1008136. doi: 10.1371/journal.ppat.1008136. eCollection 2019 Dec.</t>
  </si>
  <si>
    <t>PMC6907876</t>
  </si>
  <si>
    <t>10.1371/journal.ppat.1008136</t>
  </si>
  <si>
    <t>2019 Dec 2</t>
  </si>
  <si>
    <t>Evaluation of the Roche cobas® CT/NG test for detection of Chlamydia trachomatis and Neisseria gonorrhoeae in male urine</t>
  </si>
  <si>
    <t>Taylor SN, Liesenfeld O, Lillis RA, Body BA, Nye M, Williams J, Eisenhut C, Hook EW 3rd, Van Der Pol B.</t>
  </si>
  <si>
    <t>Sex Transm Dis. 2012 Jul;39(7):543-9. doi: 10.1097/OLQ.0b013e31824e26ff.</t>
  </si>
  <si>
    <t>10.1097/OLQ.0b013e31824e26ff</t>
  </si>
  <si>
    <t>Whole-genome sequencing to determine transmission of Neisseria gonorrhoeae: an observational study</t>
  </si>
  <si>
    <t>De Silva D, Peters J, Cole K, Cole MJ, Cresswell F, Dean G, Dave J, Thomas DR, Foster K, Waldram A, Wilson DJ, Didelot X, Grad YH, Crook DW, Peto TE, Walker AS, Paul J, Eyre DW.</t>
  </si>
  <si>
    <t>Lancet Infect Dis. 2016 Nov;16(11):1295-1303. doi: 10.1016/S1473-3099(16)30157-8. Epub 2016 Jul 12.</t>
  </si>
  <si>
    <t>De Silva D</t>
  </si>
  <si>
    <t>PMC5086424</t>
  </si>
  <si>
    <t>EMS70025</t>
  </si>
  <si>
    <t>10.1016/S1473-3099(16)30157-8</t>
  </si>
  <si>
    <t>Dissecting the role of conformational change and membrane binding by the bacterial cell division regulator MinE in the stimulation of MinD ATPase activity</t>
  </si>
  <si>
    <t>Ayed SH, Cloutier AD, McLeod LJ, Foo ACY, Damry AM, Goto NK.</t>
  </si>
  <si>
    <t>J Biol Chem. 2017 Dec 15;292(50):20732-20743. doi: 10.1074/jbc.M117.805945. Epub 2017 Oct 24.</t>
  </si>
  <si>
    <t>Ayed SH</t>
  </si>
  <si>
    <t>PMC5733608</t>
  </si>
  <si>
    <t>10.1074/jbc.M117.805945</t>
  </si>
  <si>
    <t>2017 Dec 15</t>
  </si>
  <si>
    <t>Patterns of Extragenital Chlamydia and Gonorrhea in Women and Men Who Have Sex With Men Reporting a History of Receptive Anal Intercourse</t>
  </si>
  <si>
    <t>Danby CS, Cosentino LA, Rabe LK, Priest CL, Damare KC, Macio IS, Meyn LA, Wiesenfeld HC, Hillier SL.</t>
  </si>
  <si>
    <t>Sex Transm Dis. 2016 Feb;43(2):105-9. doi: 10.1097/OLQ.0000000000000384.</t>
  </si>
  <si>
    <t>Danby CS</t>
  </si>
  <si>
    <t>PMC4955797</t>
  </si>
  <si>
    <t>NIHMS797240</t>
  </si>
  <si>
    <t>10.1097/OLQ.0000000000000384</t>
  </si>
  <si>
    <t>Human Factor H Domains 6 and 7 Fused to IgG1 Fc Are Immunotherapeutic against Neisseria gonorrhoeae</t>
  </si>
  <si>
    <t>Shaughnessy J, Lewis LA, Zheng B, Carr C, Bass I, Gulati S, DeOliveira RB, Gose S, Reed GW, Botto M, Rice PA, Ram S.</t>
  </si>
  <si>
    <t>J Immunol. 2018 Nov 1;201(9):2700-2709. doi: 10.4049/jimmunol.1701666. Epub 2018 Sep 28.</t>
  </si>
  <si>
    <t>PMC6200640</t>
  </si>
  <si>
    <t>NIHMS1505511</t>
  </si>
  <si>
    <t>10.4049/jimmunol.1701666</t>
  </si>
  <si>
    <t>2018 Nov 1</t>
  </si>
  <si>
    <t>Novel therapeutics against multidrug-resistant Neisseria gonorrhoeae are urgently needed. Gonococcal lipooligosaccharide often expresses lacto-N-neotetraose (LNnT), which becomes sialylated in vivo, enhancing factor H (FH) binding and contributing to the organism's ability to resist killing by complement. We previously showed that FH domains 18-20 (with a D-to-G mutation at position 1119 in domain 19) fused to Fc (FHD1119G/Fc) displayed complement-dependent bactericidal activity in vitro and attenuated gonococcal vaginal colonization of mice. Gonococcal lipooligosaccharide phase variation can result in loss of LNnT expression. Loss of sialylated LNnT, although associated with a considerable fitness cost, could decrease efficacy of FHD1119G/Fc. Similar to N. meningitidis, gonococci also bind FH domains 6 and 7 through Neisserial surface protein A (NspA). In this study, we show that a fusion protein comprising FH domains 6 and 7 fused to human IgG1 Fc (FH6,7/Fc) bound to 15 wild-type antimicrobial resistant isolates of N. gonorrhoeae and to each of six lgtA gonococcal deletion mutants. FH6,7/Fc mediated complement-dependent killing of 8 of the 15 wild-type gonococcal isolates and effectively reduced the duration and burden of vaginal colonization of three gonococcal strains tested in wild-type mice, including two strains that resisted complement-dependent killing but on which FH6,7/Fc enhanced C3 deposition. FH/Fc lost efficacy when Fc was mutated to abrogate C1q binding and in C1q-/- mice, highlighting the requirement of the classical pathway for its activity. Targeting gonococci with FH6,7/Fc provides an additional immunotherapeutic approach against multidrug-resistant gonorrhea.</t>
  </si>
  <si>
    <t>Human Factor H Domains 6 and 7 Fused to IgG1 Fc as a therapeutic strategy</t>
  </si>
  <si>
    <t>A Brief History of Evolving Diagnostics and Therapy for Gonorrhea: Lessons Learned</t>
  </si>
  <si>
    <t>Hook EW 3rd, Kirkcaldy RD.</t>
  </si>
  <si>
    <t>Clin Infect Dis. 2018 Sep 28;67(8):1294-1299. doi: 10.1093/cid/ciy271.</t>
  </si>
  <si>
    <t>PMC6452490</t>
  </si>
  <si>
    <t>NIHMS1009718</t>
  </si>
  <si>
    <t>10.1093/cid/ciy271</t>
  </si>
  <si>
    <t>2018 Sep 28</t>
  </si>
  <si>
    <t>Isolated gonococcal ascending aorta aneurysm</t>
  </si>
  <si>
    <t>Pätilä T, Kurki T, Ihlberg L.</t>
  </si>
  <si>
    <t>Interact Cardiovasc Thorac Surg. 2012 Jul;15(1):183-5. doi: 10.1093/icvts/ivs112. Epub 2012 Apr 5.</t>
  </si>
  <si>
    <t>Pätilä T</t>
  </si>
  <si>
    <t>Interact Cardiovasc Thorac Surg</t>
  </si>
  <si>
    <t>PMC3380988</t>
  </si>
  <si>
    <t>10.1093/icvts/ivs112</t>
  </si>
  <si>
    <t>Prevalence and characteristics of rectal chlamydia and gonorrhea cases among men who have sex with men after the introduction of nucleic acid amplification test screening at 2 Canadian sexually transmitted infection clinics</t>
  </si>
  <si>
    <t>Gratrix J, Singh AE, Bergman J, Egan C, McGinnis J, Drews SJ, Read R.</t>
  </si>
  <si>
    <t>Sex Transm Dis. 2014 Oct;41(10):589-91. doi: 10.1097/OLQ.0000000000000176.</t>
  </si>
  <si>
    <t>10.1097/OLQ.0000000000000176</t>
  </si>
  <si>
    <t>Culture-Independent Genotyping Revealed 3 Strain Clusters in a Potential Neisseria gonorrhoeae Outbreak in Young Heterosexuals (&lt;25 Years), the Netherlands, October 2017 to March 2019</t>
  </si>
  <si>
    <t>van der Veer BMJW, Wolffs PFG, Hoebe CJPA, Wijers JNAP, van Liere GAFS, Werner MILS, Verhaegh A, Dukers-Muijrers NHTM, van Alphen LB.</t>
  </si>
  <si>
    <t>Sex Transm Dis. 2021 Aug 1;48(8):536-541. doi: 10.1097/OLQ.0000000000001370.</t>
  </si>
  <si>
    <t>van der Veer BMJW</t>
  </si>
  <si>
    <t>10.1097/OLQ.0000000000001370</t>
  </si>
  <si>
    <t>2021 Aug 1</t>
  </si>
  <si>
    <t>Structure of the Vibrio cholerae Type IVb Pilus and stability comparison with the Neisseria gonorrhoeae type IVa pilus</t>
  </si>
  <si>
    <t>Li J, Egelman EH, Craig L.</t>
  </si>
  <si>
    <t>J Mol Biol. 2012 Apr 20;418(1-2):47-64. doi: 10.1016/j.jmb.2012.02.017. Epub 2012 Feb 21.</t>
  </si>
  <si>
    <t>PMC3389824</t>
  </si>
  <si>
    <t>NIHMS361423</t>
  </si>
  <si>
    <t>10.1016/j.jmb.2012.02.017</t>
  </si>
  <si>
    <t>2012 Apr 20</t>
  </si>
  <si>
    <t>Comparison of the patterns of chlamydia and gonorrhoea at the oropharynx, anorectum and urethra among men who have sex with men</t>
  </si>
  <si>
    <t>Tabesh M, Fairley CK, Hocking JS, Williamson DA, Zhang L, Xu X, Bradshaw CS, Chen MY, Chow EP.</t>
  </si>
  <si>
    <t>Sex Transm Infect. 2022 Feb;98(1):11-16. doi: 10.1136/sextrans-2020-054632. Epub 2021 Jan 12.</t>
  </si>
  <si>
    <t>Tabesh M</t>
  </si>
  <si>
    <t>10.1136/sextrans-2020-054632</t>
  </si>
  <si>
    <t>Susceptibility Trends of Zoliflodacin against Multidrug-Resistant Neisseria gonorrhoeae Clinical Isolates in Nanjing, China, 2014 to 2018</t>
  </si>
  <si>
    <t>Le W, Su X, Lou X, Li X, Gong X, Wang B, Genco CA, Mueller JP, Rice PA.</t>
  </si>
  <si>
    <t>Antimicrob Agents Chemother. 2021 Feb 17;65(3):e00863-20. doi: 10.1128/AAC.00863-20. Print 2021 Feb 17.</t>
  </si>
  <si>
    <t>Le W</t>
  </si>
  <si>
    <t>PMC8092536</t>
  </si>
  <si>
    <t>10.1128/AAC.00863-20</t>
  </si>
  <si>
    <t>2021 Feb 17</t>
  </si>
  <si>
    <t>Previously, we reported the potent activity of a novel spiropyrimidinetrione, zoliflodacin, against Neisseria gonorrhoeae isolates collected in 2013 from symptomatic men in Nanjing, China. Here, we investigated trends of susceptibilities to zoliflodacin in 986 isolates collected from men between 2014 and 2018. N. gonorrhoeae isolates were tested for susceptibility to zoliflodacin and seven other antibiotics. Mutations in the gyrA, gyrB, parC, parE, and mtrR genes were determined by PCR and sequencing. The MICs of zoliflodacin ranged from ≤0.002 to 0.25 mg/liter; the overall MIC50 and MIC90 were 0.06 mg/liter and 0.125 mg/liter, respectively, in 2018, increasing 2-fold from 2014. However, the percentage of isolates with lower zoliflodacin MICs declined in each year sequentially, while the percentage with higher MICs increased yearly (P ≤ 0.00001). All isolates were susceptible to spectinomycin but resistant to ciprofloxacin (MIC ≥ 1 mg/liter); 21.2% (209/986) were resistant to azithromycin (≥1 mg/liter), 43.4% (428/986) were penicillinase-producing N. gonorrhoeae (PPNG), 26.9% (265/986) were tetracycline-resistant N. gonorrhoeae (TRNG), and 19.4% (191/986) were multidrug-resistant (MDR) isolates. 202 isolates with the lowest (≤0.002 to 0.015 mg/liter) and highest (0.125 to 0.25 mg/liter) zoliflodacin MICs were quinolone resistant with double or triple mutations in gyrA; 193/202 (95.5%) also had mutations in parC There were no D429N/A and/or K450T mutations in GyrB identified in the 143 isolates with higher zoliflodacin MICs; an S467N mutation in GyrB was identified in one isolate. We report that zoliflodacin continues to have excellent in vitro activity against clinical gonococcal isolates, including those with high-level resistance to ciprofloxacin, azithromycin, and extended-spectrum cephalosporins.</t>
  </si>
  <si>
    <t>Zoliflodacina as a therapeutic strategy</t>
  </si>
  <si>
    <t>Mycoplasma genitalium: yet another challenging STI</t>
  </si>
  <si>
    <t>Jensen JS.</t>
  </si>
  <si>
    <t>Lancet Infect Dis. 2017 Aug;17(8):795-796. doi: 10.1016/S1473-3099(17)30364-X. Epub 2017 Jul 9.</t>
  </si>
  <si>
    <t>Jensen JS</t>
  </si>
  <si>
    <t>10.1016/S1473-3099(17)30364-X</t>
  </si>
  <si>
    <t>Antimicrobial Resistance in Neisseria gonorrhoeae</t>
  </si>
  <si>
    <t>Kidd S, Kirkcaldy RD, Burstein GR.</t>
  </si>
  <si>
    <t>Adolesc Med State Art Rev. 2014 Aug;25(2):316-31.</t>
  </si>
  <si>
    <t>Adolesc Med State Art Rev</t>
  </si>
  <si>
    <t>PMC6749829</t>
  </si>
  <si>
    <t>NIHMS1050264</t>
  </si>
  <si>
    <t>Markedly decreasing azithromycin susceptibility of Neisseria gonorrhoeae, Germany, 2014 to 2021</t>
  </si>
  <si>
    <t>Selb R, Buder S, Dudareva S, Tamminga T, Bremer V, Banhart S, Heuer D, Jansen K.</t>
  </si>
  <si>
    <t>Euro Surveill. 2021 Aug;26(31):2100616. doi: 10.2807/1560-7917.ES.2021.26.31.2100616.</t>
  </si>
  <si>
    <t>Selb R</t>
  </si>
  <si>
    <t>PMC8343548</t>
  </si>
  <si>
    <t>10.2807/1560-7917.ES.2021.26.31.2100616</t>
  </si>
  <si>
    <t>2021 Aug</t>
  </si>
  <si>
    <t>We monitored antimicrobial susceptibility developments of Neisseria gonorrhoeae in Germany from January 2014 to May 2021. The proportion of isolates with azithromycin minimum inhibitory concentrations above the epidemiological cut-off increased substantially, from 1.3% in 2014 to 12.2% in 2020. Preliminary data from 2021 showed a further rise (January to May: 20.7%). Therefore, azithromycin as part of the recommended dual therapy in Germany for non-adherent patients is challenged. Antimicrobial susceptibility testing in clinical practice is crucial and continuous susceptibility surveillance indispensable.</t>
  </si>
  <si>
    <t>Multidrug-resistant isolates in Germany</t>
  </si>
  <si>
    <t>Susceptibility patterns in Neisseria gonorrhoeae in Nuuk, Greenland, 2015-2018: a short communication</t>
  </si>
  <si>
    <t>Berntsen S, Mulvad G, Jensen JS, Poulsen P, Hansen HL, Pedersen ML.</t>
  </si>
  <si>
    <t>Int J Circumpolar Health. 2019 Dec;78(1):1557975. doi: 10.1080/22423982.2018.1557975.</t>
  </si>
  <si>
    <t>Berntsen S</t>
  </si>
  <si>
    <t>PMC6327937</t>
  </si>
  <si>
    <t>10.1080/22423982.2018.1557975</t>
  </si>
  <si>
    <t>Antimicrobial resistance in Neisseria gonorrhoeae (GC) has made gonorrhoea control and treatment more complex globally. In Greenland, the incidence of gonorrhoea is high and there is a need for continued surveillance of antimicrobial susceptibility.This study investigated gonococcal isolates obtained in Greenland's capital Nuuk between January 2015 and June 2018. Subsequent to collection, isolates were tested for ciprofloxacin and ceftriaxone susceptibility in order to monitor the resistance pattern among GC strains. 150 GC strains were isolated in Nuuk during the observation period (139 males, 93%; 11 females, 7%). All strains were fully susceptible to ceftriaxone. 49% of the GC strains were susceptible to ciprofloxacin. The median minimal inhibitory concentration (MIC) for ceftriaxone among GC strains resistant to ciprofloxacin was higher than among GC strains susceptible to ciprofloxacin. No differences in ciprofloxacin susceptibility and median MICs for ceftriaxone were observed by collection year. In conclusion no ceftriaxone resistance has been found in Nuuk to date. Continued easy access to diagnostics and treatment combined with increased and more systematic surveillance of antimicrobial susceptibility in Nuuk is recommended. Further, it is advisable to investigate the possibilities for intermittent sampling in Greenland outside of Nuuk, if obstacles in relation to sending sampling material to Nuuk can be bypassed.</t>
  </si>
  <si>
    <t>Multidrug-resistant isolates in Nuuk</t>
  </si>
  <si>
    <t>Antimicrobial Resistance in Gonorrhea: Diagnostics to the Rescue</t>
  </si>
  <si>
    <t>Marks M, Harding-Esch E.</t>
  </si>
  <si>
    <t>Clin Infect Dis. 2021 Jul 15;73(2):304-305. doi: 10.1093/cid/ciaa591.</t>
  </si>
  <si>
    <t>Marks M</t>
  </si>
  <si>
    <t>10.1093/cid/ciaa591</t>
  </si>
  <si>
    <t>Prediction of ceftriaxone MIC in Neisseria gonorrhoeae using DNA microarray technology and regression analysis</t>
  </si>
  <si>
    <t>Shaskolskiy B, Kandinov I, Kravtsov D, Filippova M, Chestkov A, Solomka V, Kubanov A, Deryabin D, Dementieva E, Gryadunov D.</t>
  </si>
  <si>
    <t>J Antimicrob Chemother. 2021 Nov 12;76(12):3151-3158. doi: 10.1093/jac/dkab308.</t>
  </si>
  <si>
    <t>10.1093/jac/dkab308</t>
  </si>
  <si>
    <t>2021 Nov 12</t>
  </si>
  <si>
    <t>Screening for Chlamydia trachomatis and Neisseria gonorrhoeae among high-school participants using the Versant CT/GC DNA 1.0 assay (kinetic PCR)</t>
  </si>
  <si>
    <t>De Francesco MA, Gargiulo F, Matteelli A, Stefanelli P, Giagulli C, Caccuri F, Piccinelli G, Caruso A.</t>
  </si>
  <si>
    <t>J Med Microbiol. 2014 Sep;63(Pt 9):1237-1239. doi: 10.1099/jmm.0.078444-0. Epub 2014 Jul 1.</t>
  </si>
  <si>
    <t>De Francesco MA</t>
  </si>
  <si>
    <t>10.1099/jmm.0.078444-0</t>
  </si>
  <si>
    <t>In Vitro Synergy Testing of Gentamicin, an Old Drug Suggested as Future Treatment Option for Gonorrhoea, in Combination With Six Other Antimicrobials Against Multidrug-Resistant Neisseria gonorrhoeae Strains</t>
  </si>
  <si>
    <t>Singh V, Bala M, Bhargava A, Kakran M, Bhatnagar R.</t>
  </si>
  <si>
    <t>Sex Transm Dis. 2018 Feb;45(2):127-131. doi: 10.1097/OLQ.0000000000000708.</t>
  </si>
  <si>
    <t>Singh V</t>
  </si>
  <si>
    <t>10.1097/OLQ.0000000000000708</t>
  </si>
  <si>
    <t>Background: Emergence of multidrug-resistant (MDR) and extensively drug-resistant (XDR) Neisseria gonorrhoeae is a serious concern and combination therapy has been recommended to delay the onset of treatment failures. Gentamicin, an old and inexpensive antibiotic, is recommended in combination with azithromycin for treatment failures cases with the first-line regimen as per the latest Centers for Disease Control and Prevention sexually transmitted disease treatment guidelines. However, not much literature is available on in vitro and in vivo efficacy of this combination. Therefore, this study was carried out to evaluate the in vitro synergy of gentamicin in combination with azithromycin and 5 other antimicrobials.
Methods: In vitro synergy of gentamicin in combination with cefixime, ceftriaxone, spectinomycin, azithromycin, moxifloxacin, and ertapenem was determined by Etest for 75 N. gonorrhoeae strains, of which 65 were MDR and one was XDR. Fractional inhibitory concentration index (FICI) of ≤0.5 and &gt;4.0 denoted synergy and antagonism respectively.
Results: Maximum efficacy of gentamicin was observed in combination with ertapenem (geometric mean FICI, 0.56) followed by cefixime (FICI, 0.87). There was no antagonism for both these combinations. However, antagonism was demonstrated in 5.3%, 8%, 8%, and 10.7% strains when gentamicin was paired with spectinomycin (FICI, 1.34), ceftriaxone (FICI, 1.13), azithromycin (FICI, 1.49), and moxifloxacin (FICI, 1.30), respectively.
Conclusions: The findings suggest that gentamicin significantly enhances the in vitro therapeutic potency of ertapenem and cefixime which will be potentially effective to control the spread of MDR and XDR N. gonorrhoeae. The study warrants more in vitro studies and clinical trials for gentamicin + azithromycin and other 3 combinations because of considerable antagonism.</t>
  </si>
  <si>
    <t xml:space="preserve">Combination of ATB
</t>
  </si>
  <si>
    <t>Antimicrobial susceptibility of Neisseria gonorrhoeae isolates and treatment of gonorrhoea patients in Ternopil and Dnipropetrovsk regions of Ukraine, 2013-2018</t>
  </si>
  <si>
    <t>Boiko I, Golparian D, Krynytska I, Bezkorovaina H, Frankenberg A, Onuchyna M, Jacobsson S, Unemo M.</t>
  </si>
  <si>
    <t>APMIS. 2019 Jul;127(7):503-509. doi: 10.1111/apm.12948. Epub 2019 May 21.</t>
  </si>
  <si>
    <t>10.1111/apm.12948</t>
  </si>
  <si>
    <t>Antimicrobial resistance (AMR) in Neisseria gonorrhoeae is a major public health concern globally. However, recent gonococcal AMR data from Eastern Europe are extremely limited and no AMR data for strains spreading in Ukraine have ever been internationally published. We investigated the AMR of N. gonorrhoeae isolates in two regions of Ukraine (Ternopil 2013-2018, Dnipropetrovsk 2013-2014), and, where information was available, the treatment administered to the corresponding gonorrhoea patients. Determination of minimum inhibitory concentration (MIC) of eight antimicrobials was performed using Etest and resistance breakpoints from the European Committee on Antimicrobial Susceptibility Testing (EUCAST) were applied. Overall, 9.3% of the examined 150 isolates were resistant to ciprofloxacin, 6.0% to tetracycline, 2.0% to azithromycin, and 0.7% to benzylpenicillin. No isolates were resistant to ceftriaxone, cefixime, spectinomycin, or gentamicin. However, one (0.7%) isolate showed a MIC value of 0.125 mg/L for both ceftriaxone and cefixime, i.e., bordering resistance. Eighty-eight (67.2%) of 131 patients were administered dual therapy (ceftriaxone 1 g plus doxycycline/clarithromycin/azithromycin/ofloxacin) and 22 (16.8%) ceftriaxone 1 g monotherapy. Worryingly, 21 (16.0%) patients received monotherapy with clarithromycin/doxycycline/azithromycin/ofloxacin/benzylpenicillin. In conclusion, the antimicrobial susceptibility of gonococcal strains spreading in Ternopil and Dnipropetrovsk, Ukraine during 2013-2018 was high. Low levels of resistance to ciprofloxacin, tetracycline, azithromycin, and benzylpenicillin were found, but no resistance to the internationally recommended ceftriaxone, cefixime, or spectinomycin. Ceftriaxone 1 g should remain as empiric first-line treatment, in dual therapy with azithromycin or doxycycline or in monotherapy. Continued and expanded gonococcal AMR surveillance in Ukraine is essential to monitor the susceptibility to particularly extended-spectrum cephalosporins, azithromycin and doxycycline.</t>
  </si>
  <si>
    <t>Multidrug-resistant isolates in Ucrania</t>
  </si>
  <si>
    <t>Evaluation of the performance of nucleic acid amplification tests (NAATs) in detection of chlamydia and gonorrhoea infection in vaginal specimens relative to patient infection status: a systematic review</t>
  </si>
  <si>
    <t>Rönn MM, Mc Grath-Lone L, Davies B, Wilson JD, Ward H.</t>
  </si>
  <si>
    <t>BMJ Open. 2019 Jan 17;9(1):e022510. doi: 10.1136/bmjopen-2018-022510.</t>
  </si>
  <si>
    <t>Rönn MM</t>
  </si>
  <si>
    <t>PMC6340625</t>
  </si>
  <si>
    <t>10.1136/bmjopen-2018-022510</t>
  </si>
  <si>
    <t>2019 Jan 17</t>
  </si>
  <si>
    <t>Prevalence of Chlamydia trachomatis and Neisseria gonorrhoeae infections among pregnant women and eye colonization of their neonates at birth time, Shiraz, Southern Iran</t>
  </si>
  <si>
    <t>Pourabbas B, Rezaei Z, Mardaneh J, Shahian M, Alborzi A.</t>
  </si>
  <si>
    <t>BMC Infect Dis. 2018 Sep 24;18(1):477. doi: 10.1186/s12879-018-3382-4.</t>
  </si>
  <si>
    <t>Pourabbas B</t>
  </si>
  <si>
    <t>PMC6154405</t>
  </si>
  <si>
    <t>10.1186/s12879-018-3382-4</t>
  </si>
  <si>
    <t>2018 Sep 24</t>
  </si>
  <si>
    <t>Positive Selection Pressure Drives Variation on the Surface-Exposed Variable Proteins of the Pathogenic Neisseria</t>
  </si>
  <si>
    <t>Wachter J, Hill S.</t>
  </si>
  <si>
    <t>PLoS One. 2016 Aug 17;11(8):e0161348. doi: 10.1371/journal.pone.0161348. eCollection 2016.</t>
  </si>
  <si>
    <t>PMC5020929</t>
  </si>
  <si>
    <t>10.1371/journal.pone.0161348</t>
  </si>
  <si>
    <t>2016 Aug 17</t>
  </si>
  <si>
    <t>Detection of Chlamydia trachomatis and Neisseria gonorrhoeae in Rectal and Oropharyngeal Swabs and Urine Specimens from Men Who Have Sex With Men with Abbott's M2000 RealTime</t>
  </si>
  <si>
    <t>Moncada J, Shayevich C, Philip SS, Lucic D, Schachter J.</t>
  </si>
  <si>
    <t>Sex Transm Dis. 2015 Nov;42(11):650-1. doi: 10.1097/OLQ.0000000000000360.</t>
  </si>
  <si>
    <t>10.1097/OLQ.0000000000000360</t>
  </si>
  <si>
    <t>Developing target product profiles for Neisseria gonorrhoeae diagnostics in the context of antimicrobial resistance: An expert consensus</t>
  </si>
  <si>
    <t>Ferreyra C, Osborn J, Moussy F, Alirol E, Lahra M, Whiley D, Shafer W, Unemo M, Klausner J, Kelly Cirino C, Wi T.</t>
  </si>
  <si>
    <t>PLoS One. 2020 Sep 1;15(9):e0237424. doi: 10.1371/journal.pone.0237424. eCollection 2020.</t>
  </si>
  <si>
    <t>Ferreyra C</t>
  </si>
  <si>
    <t>PMC7462286</t>
  </si>
  <si>
    <t>10.1371/journal.pone.0237424</t>
  </si>
  <si>
    <t>Rapid multiplex PCR assay for simultaneous detection of Neisseria gonorrhoeae and Chlamydia trachomatis in genitourinary samples: A 30-minute assay</t>
  </si>
  <si>
    <t>Inoue T, Chihara Y, Kiba K, Hirao S, Tanaka M, Yoneda T, Saka T, Beppu KI, Furubayashi K, Takashima M, Nagai H, Kobayashi H, Fujimoto K.</t>
  </si>
  <si>
    <t>J Microbiol Methods. 2021 Jan;180:106103. doi: 10.1016/j.mimet.2020.106103. Epub 2020 Nov 12.</t>
  </si>
  <si>
    <t>Inoue T</t>
  </si>
  <si>
    <t>10.1016/j.mimet.2020.106103</t>
  </si>
  <si>
    <t>Biochemical characterization and redesign of the coenzyme specificity of a novel monofunctional NAD(+)-dependent homoserine dehydrogenase from the human pathogen Neisseria gonorrhoeae</t>
  </si>
  <si>
    <t>Tang W, Dong X, Meng J, Feng Y, Xie M, Xu H, Song P.</t>
  </si>
  <si>
    <t>Protein Expr Purif. 2021 Oct;186:105909. doi: 10.1016/j.pep.2021.105909. Epub 2021 May 20.</t>
  </si>
  <si>
    <t>Protein Expr Purif</t>
  </si>
  <si>
    <t>10.1016/j.pep.2021.105909</t>
  </si>
  <si>
    <t>Lactobacillus crispatus and its enolase and glutamine synthetase influence interactions between Neisseria gonorrhoeae and human epithelial cells</t>
  </si>
  <si>
    <t>Płaczkiewicz J, Chmiel P, Malinowska E, Bącal P, Kwiatek A.</t>
  </si>
  <si>
    <t>J Microbiol. 2020 May;58(5):405-414. doi: 10.1007/s12275-020-9505-9. Epub 2020 Apr 11.</t>
  </si>
  <si>
    <t>Płaczkiewicz J</t>
  </si>
  <si>
    <t>J Microbiol</t>
  </si>
  <si>
    <t>10.1007/s12275-020-9505-9</t>
  </si>
  <si>
    <t>Comparison of methods for the detection of Neisseria gonorrhoeae from South African women attending antenatal care</t>
  </si>
  <si>
    <t>Oree G, Naicker M, Maise HC, Tinarwo P, Ramsuran V, Abbai NS.</t>
  </si>
  <si>
    <t>Int J STD AIDS. 2021 Apr;32(5):396-402. doi: 10.1177/0956462420971439. Epub 2021 Feb 11.</t>
  </si>
  <si>
    <t>Oree G</t>
  </si>
  <si>
    <t>10.1177/0956462420971439</t>
  </si>
  <si>
    <t>Persistence of Neisseria gonorrhoeae DNA following treatment for pharyngeal and rectal gonorrhea is influenced by antibiotic susceptibility and reinfection</t>
  </si>
  <si>
    <t>Bissessor M, Whiley DM, Fairley CK, Bradshaw CS, Lee DM, Snow AS, Lahra MM, Hocking JS, Chen MY.</t>
  </si>
  <si>
    <t>Clin Infect Dis. 2015 Feb 15;60(4):557-63. doi: 10.1093/cid/ciu873. Epub 2014 Nov 3.</t>
  </si>
  <si>
    <t>10.1093/cid/ciu873</t>
  </si>
  <si>
    <t>Background: To guide interpretation of gonorrhea tests of cure using nucleic acid amplification testing, this study examined the persistence of Neisseria gonorrhoeae DNA following treatment for pharyngeal and rectal gonorrhea.
Methods: Men who had sex with men diagnosed with pharyngeal or rectal gonorrhea underwent swabbing from the pharynx or rectum 7 and 14 days following treatment. Repeat testing for N. gonorrhoeae was undertaken using real-time polymerase chain reaction (PCR) assays targeting the opa gene and porA pseudogene.
Results: One hundred pharyngeal and 100 rectal gonorrhea infections in 190 men were included. For pharyngeal gonorrhea, positivity of N. gonorrhoeae DNA on both PCR assays was present at days 7 or 14 in 13% (95% confidence interval [CI], 6.4%-19.6%) and 8% (95% CI, 2.7%-13.3%), respectively. For rectal gonorrhea, DNA positivity was present in 6% (95% CI, 1.4%-10.7%) and 8% (95% CI, 2.7%-13.3%), respectively. Among 200 baseline pharyngeal and rectal isolates, there were 10 with ceftriaxone minimum inhibitory concentration (MIC) ≥0.06 mg/L and azithromycin MIC ≥0.5 mg/L, of which 3 (30%) had DNA detected at day 14; among the 190 isolates with lower ceftriaxone and azithromycin MICs, only 13 (7%) had persistent DNA (odds ratio, 5.8 [95% CI, 1.3-25.4]; P = .019). One man initially infected with N. gonorrhoeae multiantigen sequence type 2400 had type 4244 infection at day 14, indicating reinfection.
Conclusions: Pharyngeal and rectal gonorrhea DNA persisted in 8% of men 14 days after treatment. Persistence was associated with elevated ceftriaxone and azithromycin MICs. Persistence can also reflect reinfection.</t>
  </si>
  <si>
    <t>Antimicrobial susceptibility of Neisseria gonorrhoeae in Barcelona during a five-year period, 2013 to 2017</t>
  </si>
  <si>
    <t>Salmerón P, Viñado B, El Ouazzani R, Hernández M, Barbera MJ, Alberny M, Jané M, Larrosa N, Pumarola T, Hoyos-Mallecot Y, Serra-Pladevall J.</t>
  </si>
  <si>
    <t>Euro Surveill. 2020 Oct;25(42):1900576. doi: 10.2807/1560-7917.ES.2020.25.42.1900576.</t>
  </si>
  <si>
    <t>Salmerón P</t>
  </si>
  <si>
    <t>PMC7651876</t>
  </si>
  <si>
    <t>10.2807/1560-7917.ES.2020.25.42.1900576</t>
  </si>
  <si>
    <t>IntroductionIncreasing rates of antimicrobial resistance in Neisseria gonorrhoeae cause problems for treating gonorrhoea.AimThis observational study aimed to describe isolates from all patients found infected with N. gonorrhoeae, in Barcelona, Spain, between 2013 and 2017, and with available antimicrobial susceptibility data.MethodsMinimum inhibitory concentrations (MICs) of penicillin (PEN), cefixime (CFM), ceftriaxone (CRO), azithromycin (AZM), ciprofloxacin (CIP), spectinomycin (SPT), fosfomycin (FOF) and gentamicin (GEN) were determined by E-test. Susceptibility was assessed using clinical breakpoints from the European Committee on Antimicrobial Susceptibility Testing. Time trends for PEN, CFM, AZM and CIP were investigated using logistic regression.ResultsOf 1,979 patients with infection (2,036 isolates), 1,888 (95.4%) were men. Patient median age was 32 years. The proportions of isolates resistant to extended-spectrum cephalosporins were low, with 0.3% (5/1,982) resistant to CRO and 4.9% (98/1,985) to CFM. AZM resistance prevalence was 2.7% (52/1,981), including 16 isolates detected in 2016 and 2017, with high-level resistance. For CIP, 51.3% (1,018/1,986) of isolates were resistant, and for PEN, 20.1% (399/1,985). All isolates were susceptible to SPT. MIC50 and MIC90 values of GEN were 4 and 6 mg/L and of FOF 12 and 24 mg/L, respectively. Between 2013 and 2017, PEN and CFM resistance rates each decreased from 28.1% (92/327) to 12.2% (70/572) and from 8.3% (27/327) to 4.4% (25/572) (p ≤ 0.0073). In contrast, AZM resistance prevalence appeared to increase from 1.5% in 2014 (5/340) to 3.0% (17/572) in 2017. No trend was identified for CIP.ConclusionAntimicrobial susceptibility surveillance is important to timely detect new phenotypes and trends.</t>
  </si>
  <si>
    <t>Multidrug-resistant isolates in Barcelona</t>
  </si>
  <si>
    <t>Ethnically diverse urban transmission networks of Neisseria gonorrhoeae without evidence of HIV serosorting</t>
  </si>
  <si>
    <t>Dave J, Paul J, Pasvol TJ, Williams A, Warburton F, Cole K, Miari VF, Stabler R, Eyre DW.</t>
  </si>
  <si>
    <t>Sex Transm Infect. 2020 Mar;96(2):106-109. doi: 10.1136/sextrans-2019-054025. Epub 2019 Oct 29.</t>
  </si>
  <si>
    <t>Dave J</t>
  </si>
  <si>
    <t>PMC7035678</t>
  </si>
  <si>
    <t>10.1136/sextrans-2019-054025</t>
  </si>
  <si>
    <t>Novel meningococcal 4CMenB vaccine antigens - prevalence and polymorphisms of the encoding genes in Neisseria gonorrhoeae</t>
  </si>
  <si>
    <t>Hadad R, Jacobsson S, Pizza M, Rappuoli R, Fredlund H, Olcén P, Unemo M.</t>
  </si>
  <si>
    <t>APMIS. 2012 Sep;120(9):750-60. doi: 10.1111/j.1600-0463.2012.02903.x. Epub 2012 Apr 28.</t>
  </si>
  <si>
    <t>Hadad R</t>
  </si>
  <si>
    <t>10.1111/j.1600-0463.2012.02903.x</t>
  </si>
  <si>
    <t>The first cross-protective Neisseria meningitidis vaccine (focus on serogroup B), the protein-based 4 component meningococcus serogroup B (4CMenB), includes the New Zealand outer membrane vesicle and three main genome-derived neisserial antigens (GNAs). These GNAs are fHbp (fused to GNA2091), NHBA (fused to GNA1030) and NadA. In this study, the prevalence and polymorphisms of the nucleotide and amino acid sequences of the 4CMenB antigens in a temporally and geographically diverse collection of N. gonorrhoeae isolates (n = 111) were investigated. All the examined GNA genes, except the nadA gene, were present in all gonococcal isolates. However, 25 isolates contained premature stop codons in the fHbp gene and/or the nhba gene, resulting in truncated proteins. Compared with the 4CMenB antigen sequences in reference strain MC58, the gonococcal strains displayed 67.0-95.4% and 60.9-94.9% identity in nucleotide sequence and amino acid sequence, respectively, in the equivalent GNA antigens. The absence of NadA, lack of universal expression of fHbp and NHBA and the uncertainty regarding the surface exposure of fHbp as well as the function of NHBA in N. gonorrhoeae will likely limit the use of the identical 4CMenB antigens in a gonococcal vaccine. However, possible cross-immunity of 4CMenB with gonococci and expression and function of the equivalent gonococcal GNAs, as well as of more appropriate GNAs for a gonococcal vaccine, need to be further examined.</t>
  </si>
  <si>
    <t xml:space="preserve">Possible cross-reaction of the 4CMenB vaccine
</t>
  </si>
  <si>
    <t>RNA markers enable phenotypic test of antibiotic susceptibility in Neisseria gonorrhoeae after 10 minutes of ciprofloxacin exposure</t>
  </si>
  <si>
    <t>Khazaei T, Barlow JT, Schoepp NG, Ismagilov RF.</t>
  </si>
  <si>
    <t>Sci Rep. 2018 Aug 2;8(1):11606. doi: 10.1038/s41598-018-29707-w.</t>
  </si>
  <si>
    <t>Khazaei T</t>
  </si>
  <si>
    <t>PMC6072703</t>
  </si>
  <si>
    <t>10.1038/s41598-018-29707-w</t>
  </si>
  <si>
    <t>2018 Aug 2</t>
  </si>
  <si>
    <t>Phylogenomic analysis of Neisseria gonorrhoeae: a promising tool for tracking putative gonococcal sexual networks</t>
  </si>
  <si>
    <t>Jolly AM, Dillon JR.</t>
  </si>
  <si>
    <t>Lancet Infect Dis. 2020 Apr;20(4):391-392. doi: 10.1016/S1473-3099(19)30751-0. Epub 2020 Jan 21.</t>
  </si>
  <si>
    <t>Jolly AM</t>
  </si>
  <si>
    <t>10.1016/S1473-3099(19)30751-0</t>
  </si>
  <si>
    <t>High Prevalence of Vaginal and Rectal Mycoplasma genitalium Macrolide Resistance Among Female Sexually Transmitted Disease Clinic Patients in Seattle, Washington</t>
  </si>
  <si>
    <t>Khosropour CM, Jensen JS, Soge OO, Leipertz G, Unutzer A, Pascual R, Barbee LA, Dombrowski JC, Golden MR, Manhart LE.</t>
  </si>
  <si>
    <t>Sex Transm Dis. 2020 May;47(5):321-325. doi: 10.1097/OLQ.0000000000001148.</t>
  </si>
  <si>
    <t>Khosropour CM</t>
  </si>
  <si>
    <t>PMC7431372</t>
  </si>
  <si>
    <t>NIHMS1557985</t>
  </si>
  <si>
    <t>10.1097/OLQ.0000000000001148</t>
  </si>
  <si>
    <t>Azithromycin susceptibility of Neisseria gonorrhoeae in the USA in 2017: a genomic analysis of surveillance data</t>
  </si>
  <si>
    <t>Gernert KM, Seby S, Schmerer MW, Thomas JC 4th, Pham CD, Cyr SS, Schlanger K, Weinstock H, Shafer WM, Raphael BH, Kersh EN; Antimicrobial-Resistant Neisseria gonorrhoeae Working Group *.</t>
  </si>
  <si>
    <t>Lancet Microbe. 2020 Aug;1(4):e154-e164. doi: 10.1016/S2666-5247(20)30059-8.</t>
  </si>
  <si>
    <t>Gernert KM</t>
  </si>
  <si>
    <t>Lancet Microbe</t>
  </si>
  <si>
    <t>PMC7527259</t>
  </si>
  <si>
    <t>NIHMS1620513</t>
  </si>
  <si>
    <t>10.1016/S2666-5247(20)30059-8</t>
  </si>
  <si>
    <t>Background: The number of cases of gonorrhoea in the USA and worldwide caused by Neisseria gonorrhoeae is increasing (555 608 reported US cases in 2017, and 87 million cases worldwide in 2016). Many countries report declining in vitro susceptibility of azithromycin, which is a concern because azithromycin and ceftriaxone are the recommended dual treatment in many countries. We aimed to identify strain types associated with decreased susceptibility to azithromycin.
Methods: We did a genomic analysis of N gonorrhoeae isolates obtained by the US Gonococcal Isolate Surveillance Project. Isolates were whole-genome sequenced based on decreased susceptibility to azithromycin (minimal inhibitory concentration [MIC] ≥2 μg/mL, using agar dilution antibiotic susceptibility testing) and geographical representation. Bioinformatic analyses established genomic diversity, strain population dynamics, and antimicrobial resistance profiles.
Findings: 410 isolates were sorted into more than 20 unique phylogenetic clades. One predominant persistent clade (consisting of 97 isolates) included the most isolates with azithromycin MICs of 2 μg/mL or higher (61 of 97 [63%] vs 59 of 311 [19%]; p&lt;0·0001) and carried a mosaic mtr (multiple transferable resistance) locus (68 of 97 [70%] vs two of 313 [1%]; p&lt;0·0001). Of the remaining 313 isolates, 57 (18%) had decreased susceptibility to azithromycin (MIC ≥4 μg/mL), which was attributed to 23S rRNA variants (56 of 57 [98%]) and formed phylogenetically diverse clades, showing various levels of clonal expansion.
Interpretation: Reduced azithromycin susceptibility was associated with expanding and persistent clades harbouring two well described resistance mechanisms, mosaic mtr locus and 23S rRNA variants. Understanding the role of recombination, particularly within the mtr locus, on the fitness and expansion of strains with decreased susceptibility has important implications for the public health response to minimise gonorrhoea transmission.</t>
  </si>
  <si>
    <t>Multidrug-resistant isolates in USA</t>
  </si>
  <si>
    <t>Assuring Adequate Treatment for Persons Diagnosed With Gonorrhea in New York State</t>
  </si>
  <si>
    <t>Currenti S, Muse A, Qian F, Bomma S, Peravali S.</t>
  </si>
  <si>
    <t>Sex Transm Dis. 2020 Nov;47(11):733-738. doi: 10.1097/OLQ.0000000000001241.</t>
  </si>
  <si>
    <t>Currenti S</t>
  </si>
  <si>
    <t>10.1097/OLQ.0000000000001241</t>
  </si>
  <si>
    <t>Prevalence of pharyngeal Chlamydia trachomatis and Neisseria gonorrhoeae among heterosexual men in Japan</t>
  </si>
  <si>
    <t>Wada K, Uehara S, Mitsuhata R, Kariyama R, Nose H, Sako S, Ishii A, Watanabe T, Matsumoto A, Monden K, Uno S, Araki T, Kumon H.</t>
  </si>
  <si>
    <t>J Infect Chemother. 2012 Oct;18(5):729-33. doi: 10.1007/s10156-012-0410-y. Epub 2012 Apr 11.</t>
  </si>
  <si>
    <t>Wada K</t>
  </si>
  <si>
    <t>10.1007/s10156-012-0410-y</t>
  </si>
  <si>
    <t>Chlamydia trachomatis infection among patients attending sexual and reproductive health clinics: A cross-sectional study in Bao'an District, Shenzhen, China</t>
  </si>
  <si>
    <t>Yan RL, Ye YF, Fan QY, Huang YH, Wen GC, Li LM, Cai YM, Feng TJ, Huang ZM.</t>
  </si>
  <si>
    <t>PLoS One. 2019 Feb 19;14(2):e0212292. doi: 10.1371/journal.pone.0212292. eCollection 2019.</t>
  </si>
  <si>
    <t>Yan RL</t>
  </si>
  <si>
    <t>PMC6380618</t>
  </si>
  <si>
    <t>10.1371/journal.pone.0212292</t>
  </si>
  <si>
    <t>Persistence of an outbreak of gonorrhoea with high-level resistance to azithromycin in England, November 2014‒May 2018</t>
  </si>
  <si>
    <t>Smolarchuk C, Wensley A, Padfield S, Fifer H, Lee A, Hughes G.</t>
  </si>
  <si>
    <t>Euro Surveill. 2018 Jun;23(23):1800287. doi: 10.2807/1560-7917.ES.2018.23.23.1800287.</t>
  </si>
  <si>
    <t>PMC6152168</t>
  </si>
  <si>
    <t>10.2807/1560-7917.ES.2018.23.23.1800287</t>
  </si>
  <si>
    <t>Between November 2014 and May 2018, 118 laboratory-confirmed cases of high-level azithromycin resistant Neisseria gonorrhoeae were identified in England. Cases emerged among heterosexuals in Leeds but spread across England and into sexual networks of men who have sex with men as the outbreak progressed. The few epidemiological links identified indicate substantial under-diagnosis of cases and this, along with the upturn in cases in 2017, highlights the difficulties in controlling the outbreak.</t>
  </si>
  <si>
    <t>High-level azithromycin resistant Neisseria gonorrhoeae in England</t>
  </si>
  <si>
    <t>TdfH selectively binds metal-loaded tetrameric calprotectin for zinc import</t>
  </si>
  <si>
    <t>Bera AK, Wu R, Harrison S, Cornelissen CN, Chazin WJ, Noinaj N.</t>
  </si>
  <si>
    <t>Commun Biol. 2022 Jan 31;5(1):103. doi: 10.1038/s42003-022-03039-y.</t>
  </si>
  <si>
    <t>Bera AK</t>
  </si>
  <si>
    <t>Commun Biol</t>
  </si>
  <si>
    <t>PMC8803948</t>
  </si>
  <si>
    <t>10.1038/s42003-022-03039-y</t>
  </si>
  <si>
    <t>2022 Jan 31</t>
  </si>
  <si>
    <t>Does the '2012 IUSTI ECCG report on the diagnosis and management of Neisseria gonorrhoeae infections in Europe' depict the situation in Europe?</t>
  </si>
  <si>
    <t>Unemo M, Brooks B, Cole M, Ross JD, White JA, Patel R; European Collaborative Clinical Group.</t>
  </si>
  <si>
    <t>Int J STD AIDS. 2013 Jun;24(6):423-6. doi: 10.1177/0956462412473383. Epub 2013 Jul 10.</t>
  </si>
  <si>
    <t>10.1177/0956462412473383</t>
  </si>
  <si>
    <t>Efficacy and Safety of Single-Dose Oral Delafloxacin Compared With Intramuscular Ceftriaxone for Uncomplicated Gonorrhea Treatment: An Open-Label, Noninferiority, Phase 3, Multicenter, Randomized Study</t>
  </si>
  <si>
    <t>Hook EW 3rd, Golden MR, Taylor SN, Henry E, Tseng C, Workowski KA, Swerdlow J, Nenninger A, Cammarata S.</t>
  </si>
  <si>
    <t>Sex Transm Dis. 2019 May;46(5):279-286. doi: 10.1097/OLQ.0000000000000971.</t>
  </si>
  <si>
    <t>10.1097/OLQ.0000000000000971</t>
  </si>
  <si>
    <t>Background: We evaluated single oral dose of delafloxacin versus single intramuscular ceftriaxone in participants with uncomplicated urogenital gonorrhea (primary objective). Secondary objectives included the efficacy, safety, and tolerability of delafloxacin versus ceftriaxone for uncomplicated urogenital, rectal, and/or pharyngeal gonorrhea.
Methods: In this open-label, multicenter study, 460 participants at 25 study centers were randomized (2:1) to receive a single 900-mg oral dose of delafloxacin or 250-mg intramuscular ceftriaxone. Neisseria gonorrhoeae culture, nucleic acid amplification test, and clinical responses were evaluated. The primary efficacy end point was the urogenital microbiological cure in the urogenital microbiological intention-to-treat population; noninferiority (NI) was assessed using a 10% NI margin.
Results: In the urogenital microbiological intention-to-treat population, urogenital cure rates for delafloxacin were 85.1% (194/228) versus 91.0% (91/100) for ceftriaxone (95% confidence interval, -13.18% to 1.36%). Because the lower bound of the confidence interval exceeded the prespecified -10% NI margin, delafloxacin did not demonstrate NI to ceftriaxone. Treatment failures were more often associated with N. gonorrhoeae with higher delafloxacin minimum inhibitory concentration (MIC) values. In microbiologically evaluable participants, failure occurred in 1 (0.6%) of 177 urogenital infections caused by isolates with delafloxacin MICs &lt;0.008 μg/mL and 31 (64.6%) of 48 infections caused by isolates with delafloxacin MICs ≥0.008 μg/mL. Gastrointestinal adverse events were common with 900-mg of delafloxacin and typically included mild to moderate diarrhea, flatulence, nausea, and vomiting. The most common adverse event was diarrhea in both treatment groups.
Conclusions: A single 900-mg dose of delafloxacin is not a reliable treatment of uncomplicated urogenital gonorrhea. Treatment failures were common in infections caused by N. gonorrhoeae with delafloxacin MICs ≥0.008 μg/mL. Additional testing with alternative dosing regimens could be considered.</t>
  </si>
  <si>
    <t xml:space="preserve">Comparison of two drugs
</t>
  </si>
  <si>
    <t>Neisseria gonorrhoeae - Rising Infection Rates, Dwindling Treatment Options</t>
  </si>
  <si>
    <t>Blank S, Daskalakis DC.</t>
  </si>
  <si>
    <t>N Engl J Med. 2018 Nov 8;379(19):1795-1797. doi: 10.1056/NEJMp1812269.</t>
  </si>
  <si>
    <t>Blank S</t>
  </si>
  <si>
    <t>10.1056/NEJMp1812269</t>
  </si>
  <si>
    <t>Supplementary testing is not required in the cobas 4800 CT/NG test for Neisseria gonorrhoeae weak-positive urogenital samples</t>
  </si>
  <si>
    <t>Bromhead C, Liyanarachchy N, Mayes J, Upton A, Balm M.</t>
  </si>
  <si>
    <t>J Clin Microbiol. 2015 Jan;53(1):327-8. doi: 10.1128/JCM.01976-14. Epub 2014 Nov 12.</t>
  </si>
  <si>
    <t>PMC4290948</t>
  </si>
  <si>
    <t>10.1128/JCM.01976-14</t>
  </si>
  <si>
    <t>Reply to letter: increased prevalence of Trichomonas vaginalis in mid-aged women is linked to sexual activity and not to hormonal changes</t>
  </si>
  <si>
    <t>Stemmer S.</t>
  </si>
  <si>
    <t>J Low Genit Tract Dis. 2013 Oct;17(4):e33-4. doi: 10.1097/LGT.0b013e3182883088.</t>
  </si>
  <si>
    <t>Stemmer S</t>
  </si>
  <si>
    <t>J Low Genit Tract Dis</t>
  </si>
  <si>
    <t>10.1097/LGT.0b013e3182883088</t>
  </si>
  <si>
    <t>New treatment options for Neisseria gonorrhoeae in the era of emerging antimicrobial resistance</t>
  </si>
  <si>
    <t>Sex Health. 2019 Sep;16(5):449-456. doi: 10.1071/SH19034.</t>
  </si>
  <si>
    <t>10.1071/SH19034</t>
  </si>
  <si>
    <t>Bactericidal Effect of 5-Mercapto-2-nitrobenzoic Acid-Coated Silver Nanoclusters against Multidrug-Resistant Neisseria gonorrhoeae</t>
  </si>
  <si>
    <t>Lucío MI, Kyriazi ME, Hamilton J, Batista D, Sheppard A, Sams-Dodd E, Humbert MV, Hussain I, Christodoulides M, Kanaras AG.</t>
  </si>
  <si>
    <t>ACS Appl Mater Interfaces. 2020 Jun 24;12(25):27994-28003. doi: 10.1021/acsami.0c06163. Epub 2020 Jun 12.</t>
  </si>
  <si>
    <t>Lucío MI</t>
  </si>
  <si>
    <t>ACS Appl Mater Interfaces</t>
  </si>
  <si>
    <t>10.1021/acsami.0c06163</t>
  </si>
  <si>
    <t>2020 Jun 24</t>
  </si>
  <si>
    <t>Neisseria gonorrhoeae is among the most multidrug-resistant bacteria in circulation today, and new treatments are urgently needed. In this work, we demonstrate the ability of 5-mercapto-2-nitrobenzoic acid-coated silver nanoclusters (MNBA-AgNCs) to kill strains of Neisseria gonorrhoeae. Using an in vitro bactericidal assay, MNBA-AgNCs had been found to show significantly higher anti-gonococcal bioactivity than the antibiotics ceftriaxone and azithromycin and silver nitrate. These nanoclusters were effective against both planktonic bacteria and a gonococcal infection of human cell cultures in vitro. Treatment of human cells in vitro with MNBA-AgNCs did not induce significant release of lactate dehydrogenase, suggesting minimal cytotoxicity to eukaryotic cells. Our results suggest that MNBA-AgNCs hold great potential for topical treatment of localized gonorrhoeae.</t>
  </si>
  <si>
    <t>5-Mercapto-2-nitrobenzoic Acid-Coated Silver Nanoclusters as a therapeutic strategy</t>
  </si>
  <si>
    <t>Structure of the complex of Neisseria gonorrhoeae N-acetyl-L-glutamate synthase with a bound bisubstrate analog</t>
  </si>
  <si>
    <t>Zhao G, Allewell NM, Tuchman M, Shi D.</t>
  </si>
  <si>
    <t>Biochem Biophys Res Commun. 2013 Jan 25;430(4):1253-8. doi: 10.1016/j.bbrc.2012.12.064. Epub 2012 Dec 20.</t>
  </si>
  <si>
    <t>Zhao G</t>
  </si>
  <si>
    <t>PMC3558559</t>
  </si>
  <si>
    <t>NIHMS430635</t>
  </si>
  <si>
    <t>10.1016/j.bbrc.2012.12.064</t>
  </si>
  <si>
    <t>Antibiotic-Sparing Gonorrhea Diagnostic Wins Federal Funding</t>
  </si>
  <si>
    <t>JAMA. 2020 Sep 8;324(10):928. doi: 10.1001/jama.2020.16465.</t>
  </si>
  <si>
    <t>10.1001/jama.2020.16465</t>
  </si>
  <si>
    <t>2020 Sep 8</t>
  </si>
  <si>
    <t>Neisseria: recent advances and future challenges</t>
  </si>
  <si>
    <t>Criss AK, Tang C.</t>
  </si>
  <si>
    <t>Pathog Dis. 2017 Nov 30;75(8). doi: 10.1093/femspd/ftx090.</t>
  </si>
  <si>
    <t>10.1093/femspd/ftx090</t>
  </si>
  <si>
    <t>2017 Nov 30</t>
  </si>
  <si>
    <t>Pain in the eye: a case of gonococcal orbital cellulitis</t>
  </si>
  <si>
    <t>Miller S, Degener T, Patel P.</t>
  </si>
  <si>
    <t>Sex Transm Infect. 2021 Jun;97(4):320. doi: 10.1136/sextrans-2020-054850. Epub 2020 Nov 18.</t>
  </si>
  <si>
    <t>Miller S</t>
  </si>
  <si>
    <t>10.1136/sextrans-2020-054850</t>
  </si>
  <si>
    <t>Optimizations to keep gonorrhoea treatable and reduce antimicrobial resistance selection</t>
  </si>
  <si>
    <t>Nat Rev Urol. 2020 Nov;17(11):609-610. doi: 10.1038/s41585-020-00378-5.</t>
  </si>
  <si>
    <t>10.1038/s41585-020-00378-5</t>
  </si>
  <si>
    <t>Trends in antimicrobial resistance in Neisseria gonorrhoeae isolated from Guangzhou, China, 2000 to 2005 and 2008 to 2013</t>
  </si>
  <si>
    <t>Cao WL, Liang JY, Li XD, Bi C, Yang RD, Liang YH, Li P, Zhong DQ, Ye XD, Zhang XB.</t>
  </si>
  <si>
    <t>Sex Transm Dis. 2015 Jan;42(1):27-9. doi: 10.1097/OLQ.0000000000000218.</t>
  </si>
  <si>
    <t>Cao WL</t>
  </si>
  <si>
    <t>10.1097/OLQ.0000000000000218</t>
  </si>
  <si>
    <t>A total of 1224 Neisseria gonorrhoeae isolates from Guangzhou in 2 periods (2000-2005 and 2008-2013) were subjected to antimicrobial susceptibility testing. The percentage of penicillin- and ciprofloxacin-resistant isolates increased from 71.1% (473/665) to 90.9% (508/559) and 88.9% (591/665) to 98.0% (548/559), respectively. All isolates remain susceptible to spectinomycin and ceftriaxone, with increasing minimum inhibitory concentrations.</t>
  </si>
  <si>
    <t>Multidrug-resistant isolates in Guangzhou</t>
  </si>
  <si>
    <t>Neisseria gonorrhoeae FC428 Subclone, Vietnam, 2019-2020</t>
  </si>
  <si>
    <t>Trinh TM, Nguyen TT, Le TV, Nguyen TT, Ninh DT, Duong BH, Van Nguyen M, Kesteman T, Pham LT, Rogier van Doorn H.</t>
  </si>
  <si>
    <t>Emerg Infect Dis. 2022 Feb;28(2):432-435. doi: 10.3201/eid2802.211788.</t>
  </si>
  <si>
    <t>Trinh TM</t>
  </si>
  <si>
    <t>PMC8798686</t>
  </si>
  <si>
    <t>10.3201/eid2802.211788</t>
  </si>
  <si>
    <t>Neisseria gonorrhoeae non-susceptible to cephalosporins and quinolones in Northwest Ethiopia</t>
  </si>
  <si>
    <t>Tibebu M, Shibabaw A, Medhin G, Kassu A.</t>
  </si>
  <si>
    <t>BMC Infect Dis. 2013 Sep 5;13:415. doi: 10.1186/1471-2334-13-415.</t>
  </si>
  <si>
    <t>Tibebu M</t>
  </si>
  <si>
    <t>PMC3844457</t>
  </si>
  <si>
    <t>10.1186/1471-2334-13-415</t>
  </si>
  <si>
    <t>Background: The occurrence of antibiotic resistant Neisseria gonorrhoeae isolates is a serious public health problem in different corners of the globe. The objective of this study was to analyze the antimicrobial susceptibility pattern of N. gonorrhoeae in Northwest Ethiopia.
Methods: This was a retrospective study of N. gonorrhoeae isolated from genital swabs of patients referred to the Amhara Regional Health Research Laboratory between September 2006 and June 2012 in Bahir Dar, Ethiopia. A structured check list was used to collect socio-demographic and laboratory variables. Data were analyzed using SPSS software version 16.
Results: Out of 352 genital specimens processed, 29 clinical strains of N. gonorrhoeae were identified. The percentage of N. gonorrhoeae isolates non-susceptible to ceftriaxone, ciprofloxacin, tetracycline and penicillin G was 27.8%, 40.9%, 92.6% and 94.4% respectively. Twenty percent of the isolates were found to be non-susceptible to both ceftriaxone and ciprofloxacin. Non-susceptibility to an injectable cephalosporin and any two of quinolones, penicillins or tetracyclines was observed in 27.8% of the isolates. The percentage of N. gonorrhoeae which were non-susceptible to tetracycline or penicillin G was high throughout the study period. However, the percentage of fluoroquinolone or cephalosporine non-susceptible strains showed an increasing trend.
Conclusions: A high percentage of N. gonorrhoeae isolated from genital specimens in Northwest Ethiopia are non-susceptible to an injectable cephalosporin and any two of quinolones, penicillins or tetracyclines. Treatment of gonorrhea in the study area needs to be guided by antibiotic susceptibility testing of isolates.</t>
  </si>
  <si>
    <t>Multidrug-resistant isolates in Northwest Ethiopia</t>
  </si>
  <si>
    <t>Comparison of the BD Viper System with XTR Technology to the Gen-Probe APTIMA COMBO 2 Assay using the TIGRIS DTS system for the detection of Chlamydia trachomatis and Neisseria gonorrhoeae in urine specimens</t>
  </si>
  <si>
    <t>Mushanski LM, Brandt K, Coffin N, Levett PN, Horsman GB, Rank EL.</t>
  </si>
  <si>
    <t>Sex Transm Dis. 2012 Jul;39(7):514-7. doi: 10.1097/OLQ.0b013e31824f2f5b.</t>
  </si>
  <si>
    <t>Mushanski LM</t>
  </si>
  <si>
    <t>10.1097/OLQ.0b013e31824f2f5b</t>
  </si>
  <si>
    <t>DNA stability of Chlamydia trachomatis and Neisseria gonorrhoeae in urine</t>
  </si>
  <si>
    <t>Le Guern R, Miaux B, Pischedda P, Herwegh S, Courcol R.</t>
  </si>
  <si>
    <t>Diagn Microbiol Infect Dis. 2016 Jul;85(3):313-314. doi: 10.1016/j.diagmicrobio.2016.04.005. Epub 2016 Apr 12.</t>
  </si>
  <si>
    <t>Le Guern R</t>
  </si>
  <si>
    <t>10.1016/j.diagmicrobio.2016.04.005</t>
  </si>
  <si>
    <t>Failure of azithromycin 2.0 g in the treatment of gonococcal urethritis caused by high-level resistance in California</t>
  </si>
  <si>
    <t>Gose SO, Soge OO, Beebe JL, Nguyen D, Stoltey JE, Bauer HM.</t>
  </si>
  <si>
    <t>Sex Transm Dis. 2015 May;42(5):279-80. doi: 10.1097/OLQ.0000000000000265.</t>
  </si>
  <si>
    <t>Gose SO</t>
  </si>
  <si>
    <t>PMC5972538</t>
  </si>
  <si>
    <t>NIHMS969574</t>
  </si>
  <si>
    <t>10.1097/OLQ.0000000000000265</t>
  </si>
  <si>
    <t>We report a treatment failure to azithromycin 2.0 g caused by a urethral Neisseria gonorrhoeae isolate with high-level azithromycin resistance in California. This report describes the epidemiological case investigation and phenotypic and genetic characterization of the treatment failure isolate.</t>
  </si>
  <si>
    <t>Urethral isolation of N. gonorrhoeae with high-level resistance to azithromycin in California</t>
  </si>
  <si>
    <t>An evaluation study of the Becton-Dickinson ProbeTec Qx (BDQx) Trichomonas vaginalis trichomoniasis molecular diagnostic test in two large, urban STD services</t>
  </si>
  <si>
    <t>Tipple C, Rayment M, Mandalia S, Walton L, O'Neill S, Murray J, O'Riordan A, Rebec M, Harrington L, Jones R, Wilkinson D.</t>
  </si>
  <si>
    <t>Sex Transm Infect. 2018 Aug;94(5):334-336. doi: 10.1136/sextrans-2016-052902. Epub 2017 Jan 20.</t>
  </si>
  <si>
    <t>Tipple C</t>
  </si>
  <si>
    <t>10.1136/sextrans-2016-052902</t>
  </si>
  <si>
    <t>Multicenter Comparison of Nucleic Acid Amplification Tests for the Diagnosis of Rectal and Oropharyngeal Chlamydia trachomatis and Neisseria gonorrhoeae Infections</t>
  </si>
  <si>
    <t>Van Der Pol B, Chernesky M, Gaydos CA, Hook EW 3rd, Joseph AM, Christensen K, Arcenas R, Boutwell A, Wiesenfeld HC, Taylor SN, Mayer KH, Golden MR, Moncada J, Jang D, Schachter J; ExGen Study Group Kristal Aaron University of Alabama at Birmingham, Paula Dixon University of Alabama at Birmingham, Karen Eckert Becton, Dickinson and Company, BD Life Sciences – Integrated Diagnostic Solutions, Shiaolan Y. Ho Abbott, Medical Affairs, Michael Lewinski Roche Diagnostic Solutions, Kevin Luk Roche Diagnostic Solutions, Carl McGill Abbott, Medical Affairs, Shiv Parmar Becton, Dickinson and Company, BD Life Sciences – Integrated Diagnostic Solutions, James Price Becton, Dickinson and Company, BD Life Sciences – Integrated Diagnostic Solutions, Charles Rivers University of Alabama at Birmingham.</t>
  </si>
  <si>
    <t>J Clin Microbiol. 2022 Jan 19;60(1):e0136321. doi: 10.1128/JCM.01363-21. Epub 2021 Nov 3.</t>
  </si>
  <si>
    <t>PMC8769746</t>
  </si>
  <si>
    <t>10.1128/JCM.01363-21</t>
  </si>
  <si>
    <t>2022 Jan 19</t>
  </si>
  <si>
    <t>Mycoplasma genitalium co-infection with Chlamydia trachomatis and Neisseria gonorrhoeae among asymptomatic patients: the silent wick for macrolide resistance spread</t>
  </si>
  <si>
    <t>Fernández-Huerta M, Espasa M.</t>
  </si>
  <si>
    <t>Sex Transm Infect. 2019 Aug;95(5):391. doi: 10.1136/sextrans-2018-053848.</t>
  </si>
  <si>
    <t>Fernández-Huerta M</t>
  </si>
  <si>
    <t>10.1136/sextrans-2018-053848</t>
  </si>
  <si>
    <t>[The Comparison of Real-Time PCR and bacterial culture in laboratory diagnostics of gonorrhoea in patients of Department of Dermatology and Venereology Medical University of Warsaw]</t>
  </si>
  <si>
    <t>Skulskal E, Młynarczyk-Bonikowska B, Walter de Walthoffen S, Młynarczyk G, Malejczyk M, Majewski S.</t>
  </si>
  <si>
    <t>Med Dosw Mikrobiol. 2015;67(1):29-38.</t>
  </si>
  <si>
    <t>Skulskal E</t>
  </si>
  <si>
    <t>Phenotypic and genetic characterization of the first two cases of extended-spectrum-cephalosporin-resistant Neisseria gonorrhoeae infection in South Africa and association with cefixime treatment failure</t>
  </si>
  <si>
    <t>Lewis DA, Sriruttan C, Müller EE, Golparian D, Gumede L, Fick D, de Wet J, Maseko V, Coetzee J, Unemo M.</t>
  </si>
  <si>
    <t>J Antimicrob Chemother. 2013 Jun;68(6):1267-70. doi: 10.1093/jac/dkt034. Epub 2013 Feb 14.</t>
  </si>
  <si>
    <t>10.1093/jac/dkt034</t>
  </si>
  <si>
    <t>Objectives: To describe the phenotypic and genetic characteristics of the first two cases of extended-spectrum cephalosporin (ESC)-resistant Neisseria gonorrhoeae in South Africa, one of which was associated with verified cefixime treatment failure.
Patients and methods: Two ESC-resistant N. gonorrhoeae isolates were cultured from the urethral discharge of two men who have sex with men (MSM). One man reported a persistent urethral discharge that had failed to respond to previous therapy with oral cefixime. Agar dilution MICs were determined for eight antibiotics. β-Lactam-associated resistance mutations were identified through PCR-based amplification and sequencing for several key genes: penA, mtrR and its promoter, porB1b (penB), ponA and pilQ. For molecular epidemiological characterization, full-length porB gene sequencing, N. gonorrhoeae multiantigen sequence typing (NG-MAST) and multilocus sequence typing (MLST) were performed.
Results: Both isolates were resistant to cefixime, ciprofloxacin, penicillin and tetracycline and intermediate/resistant to azithromycin, but susceptible to ceftriaxone, gentamicin and spectinomycin. Both isolates had the type XXXIV penA mosaic allele in addition to previously described resistance mutations in the mtrR promoter (A deletion), porB1b (penB) (G101K and A102N) and ponA1 (L421P). Both isolates had an identical NG-MAST sequence type (ST4822) and MLST sequence type (ST1901).
Conclusions: Both isolates were resistant to cefixime and possessed a number of identical mutations in key genes contributing to ESC resistance in N. gonorrhoeae. The two isolates contained the type XXXIV penA mosaic allele and belonged to a successful international MSM-linked multidrug-resistant gonococcal clone (MLST ST1901) associated with several cefixime treatment failures in Europe and North America.</t>
  </si>
  <si>
    <t xml:space="preserve">Extended-spectrum cephalosporin-resistant Neisseria gonorrhoeae isolates in South Africa
</t>
  </si>
  <si>
    <t>Neisseria gonorrhoeae strain with reduced susceptibilities to extended-spectrum cephalosporins</t>
  </si>
  <si>
    <t>Nguyen D, Gose S, Castro L, Chung K, Bernstein K, Samuel M, Bauer H, Pandori M.</t>
  </si>
  <si>
    <t>Emerg Infect Dis. 2014 Jul;20(7):1211-3. doi: 10.3201/eid2007.131396.</t>
  </si>
  <si>
    <t>Nguyen D</t>
  </si>
  <si>
    <t>PMC4073858</t>
  </si>
  <si>
    <t>10.3201/eid2007.131396</t>
  </si>
  <si>
    <t>The spread of Neisseria gonorrhoeae strains with reduced susceptibility to extended-spectrum cephalosporins is an increasing public health threat. Using Etest and multiantigen sequence typing, we detected sequence type 1407, which is associated with reduced susceptibilities to extended-spectrum cephalosporins, in 4 major populated regions in California, USA, in 2012.</t>
  </si>
  <si>
    <t xml:space="preserve">ST1407 Resistant Clone
</t>
  </si>
  <si>
    <t>Genomic Analysis Reveals Antibiotic-Susceptible Clones and Emerging Resistance in Neisseria gonorrhoeae in Saskatchewan, Canada</t>
  </si>
  <si>
    <t>Parmar NR, Singh R, Martin I, Perera SR, Demczuk W, Kusalik A, Minion J, Dillon JR.</t>
  </si>
  <si>
    <t>Antimicrob Agents Chemother. 2020 Aug 20;64(9):e02514-19. doi: 10.1128/AAC.02514-19. Print 2020 Aug 20.</t>
  </si>
  <si>
    <t>PMC7449210</t>
  </si>
  <si>
    <t>10.1128/AAC.02514-19</t>
  </si>
  <si>
    <t>2020 Aug 20</t>
  </si>
  <si>
    <t>Whole-genome sequencing was used to identify mutations in antibiotic resistance-conferring genes to compare susceptibility predictions with MICs and to ascertain strain types in 99 isolates of Neisseria gonorrhoeae Genotypes associated with susceptibility, as well as MIC creep or emerging resistance, were noted. Phylogenomic analysis revealed three distinctive clades and putative gonococcal transmission linkages involving a tetracycline-resistant N. gonorrhoeae outbreak and the clonal spread of susceptible isolates in men.</t>
  </si>
  <si>
    <t xml:space="preserve">Gonorrhea-susceptible and -resistant isolates in Canada
</t>
  </si>
  <si>
    <t>Gonococcal susceptibility to cephalosporins--Hawaii, 2003 to 2011</t>
  </si>
  <si>
    <t>Kidd S, Lee MV, Maningas E, Komeya A, Kunimoto G, O'Connor N, Katz AR, Wasserman GM, Kirkcaldy RD, Whelen AC.</t>
  </si>
  <si>
    <t>Sex Transm Dis. 2013 Sep;40(9):756-9. doi: 10.1097/01.olq.0000431357.18959.30.</t>
  </si>
  <si>
    <t>PMC4580131</t>
  </si>
  <si>
    <t>NIHMS722983</t>
  </si>
  <si>
    <t>10.1097/01.olq.0000431357.18959.30</t>
  </si>
  <si>
    <t>Among gonococcal isolates examined at the Hawaii State Laboratory Division from 2003 to 2011, the prevalence of elevated cefixime minimum inhibitory concentrations (MICs; ≥0.064 μg/mL) and elevated cefpodoxime MICs (≥0.19 μg/mL) increased over time. In contrast, few isolates exhibited elevated ceftriaxone MICs (≥0.094 μg/mL), and the prevalence of elevated ceftriaxone MICs did not change.</t>
  </si>
  <si>
    <t>Multidrug-resistant isolates in Hawaii</t>
  </si>
  <si>
    <t>DNA processing by the MOBH family relaxase TraI encoded within the gonococcal genetic island</t>
  </si>
  <si>
    <t>Heilers JH, Reiners J, Heller EM, Golzer A, Smits SHJ, van der Does C.</t>
  </si>
  <si>
    <t>Nucleic Acids Res. 2019 Sep 5;47(15):8136-8153. doi: 10.1093/nar/gkz577.</t>
  </si>
  <si>
    <t>Heilers JH</t>
  </si>
  <si>
    <t>PMC6736028</t>
  </si>
  <si>
    <t>10.1093/nar/gkz577</t>
  </si>
  <si>
    <t>2019 Sep 5</t>
  </si>
  <si>
    <t>[Etiology of purulent-inflammatory processes in the genital tract: suspicions of clinicians and problems of laboratory confirmation.]</t>
  </si>
  <si>
    <t>Oborin DA, Nikolaeva NV, Godovalov AP, Karpunina TI.</t>
  </si>
  <si>
    <t>Klin Lab Diagn. 2020;65(5):328-331. doi: 10.18821/0869-2084-2020-65-5-328-331.</t>
  </si>
  <si>
    <t>Oborin DA</t>
  </si>
  <si>
    <t>10.18821/0869-2084-2020-65-5-328-331</t>
  </si>
  <si>
    <t>Author's response</t>
  </si>
  <si>
    <t>Fowler T, Edeghere O, Inglis N, Bradshaw S.</t>
  </si>
  <si>
    <t>Int J STD AIDS. 2014 Aug;25(9):693-4. doi: 10.1177/0956462414538420.</t>
  </si>
  <si>
    <t>Fowler T</t>
  </si>
  <si>
    <t>10.1177/0956462414538420</t>
  </si>
  <si>
    <t>Establishment and performance evaluation of multiplex PCR-dipstick DNA chromatography assay for simultaneous diagnosis of four sexually transmitted pathogens</t>
  </si>
  <si>
    <t>Luo L, Chen Q, Luo Q, Qin S, Liu Z, Li Q, Huang X, Xiao H, Xu N.</t>
  </si>
  <si>
    <t>J Microbiol Methods. 2021 Jul;186:106250. doi: 10.1016/j.mimet.2021.106250. Epub 2021 May 21.</t>
  </si>
  <si>
    <t>Luo L</t>
  </si>
  <si>
    <t>10.1016/j.mimet.2021.106250</t>
  </si>
  <si>
    <t>Disseminated gonococcal infection in a patient with paroxysmal nocturnal hemoglobinuria having received ravulizumab and meningococcal vaccine</t>
  </si>
  <si>
    <t>Yu ZY, Tsai MJ, Lin YJ, Liu WD, Chou SC, Hung CC.</t>
  </si>
  <si>
    <t>J Microbiol Immunol Infect. 2020 Aug;53(4):660-662. doi: 10.1016/j.jmii.2020.06.013. Epub 2020 Jun 30.</t>
  </si>
  <si>
    <t>Yu ZY</t>
  </si>
  <si>
    <t>10.1016/j.jmii.2020.06.013</t>
  </si>
  <si>
    <t>Simultaneous Detection of Multiple Pathogenic Targets with Stem-Tagged Primer Sets</t>
  </si>
  <si>
    <t>Kim YT, Moon J, Hong IS.</t>
  </si>
  <si>
    <t>Chembiochem. 2020 Apr 17;21(8):1116-1120. doi: 10.1002/cbic.201900668. Epub 2020 Jan 21.</t>
  </si>
  <si>
    <t>Kim YT</t>
  </si>
  <si>
    <t>Chembiochem</t>
  </si>
  <si>
    <t>10.1002/cbic.201900668</t>
  </si>
  <si>
    <t>2020 Apr 17</t>
  </si>
  <si>
    <t>Multiplex Strand Invasion Based Amplification (mSIBA) assay for detection of Chlamydia trachomatis and Neisseria gonorrhoeae</t>
  </si>
  <si>
    <t>Eboigbodin KE, Hoser MJ.</t>
  </si>
  <si>
    <t>Sci Rep. 2016 Feb 3;6:20487. doi: 10.1038/srep20487.</t>
  </si>
  <si>
    <t>PMC4738295</t>
  </si>
  <si>
    <t>10.1038/srep20487</t>
  </si>
  <si>
    <t>2016 Feb 3</t>
  </si>
  <si>
    <t>No widespread dissemination of Chlamydia trachomatis diagnostic-escape variants and the impact of Neisseria gonorrhoeae positivity on the Aptima Combo 2 assay</t>
  </si>
  <si>
    <t>Cole MJ, Davis GS, Fifer H, Saunders JM, Unemo M, Hadad R, Roberts DJ, Fazal M, Day MJ, Minshull J, Muir P, Horner PJ, Gill NO, Folkard K.</t>
  </si>
  <si>
    <t>Sex Transm Infect. 2022 Aug;98(5):366-370. doi: 10.1136/sextrans-2021-054988. Epub 2021 Sep 11.</t>
  </si>
  <si>
    <t>10.1136/sextrans-2021-054988</t>
  </si>
  <si>
    <t>2022 Aug</t>
  </si>
  <si>
    <t>Gentamicin, azithromycin and ceftriaxone in the treatment of gonorrhoea: the relationship between antibiotic MIC and clinical outcome</t>
  </si>
  <si>
    <t>Cole MJ, Tan W, Fifer H, Brittain C, Duley L, Hepburn T, Lawrence T, Montgomery AA, Sprange K, Thandi S, Churchward C, Tripodo F, Woodford N, Ross JDC.</t>
  </si>
  <si>
    <t>J Antimicrob Chemother. 2020 Feb 1;75(2):449-457. doi: 10.1093/jac/dkz436.</t>
  </si>
  <si>
    <t>10.1093/jac/dkz436</t>
  </si>
  <si>
    <t>Objectives: To investigate the relationship between MIC and clinical outcome in a randomized controlled trial that compared gentamicin 240 mg plus azithromycin 1 g with ceftriaxone 500 mg plus azithromycin 1 g. MIC analysis was performed on Neisseria gonorrhoeae isolates from all participants who were culture positive before they received treatment.
Methods: Viable gonococcal cultures were available from 279 participants, of whom 145 received ceftriaxone/azithromycin and 134 received gentamicin/azithromycin. Four participants (6 isolates) and 14 participants (17 isolates) did not clear infection in the ceftriaxone/azithromycin and gentamicin/azithromycin arms, respectively. MICs were determined by Etest on GC agar base with 1% Vitox. The geometric mean MICs of azithromycin, ceftriaxone and gentamicin were compared using logistic and linear regression according to treatment received and N. gonorrhoeae clearance.
Results: As the azithromycin MIC increased, gentamicin/azithromycin treatment was less effective than ceftriaxone/azithromycin at clearing N. gonorrhoeae. There was a higher geometric mean MIC of azithromycin for isolates from participants who had received gentamicin/azithromycin and did not clear infection compared with those who did clear infection [ratio 1.95 (95% CI 1.28-2.97)], but the use of categorical MIC breakpoints did not accurately predict the treatment response. The geometric mean MIC of azithromycin was higher in isolates from the pharynx compared with genital isolates.
Conclusions: We found that categorical resistance to azithromycin or ceftriaxone in vitro, and higher gentamicin MICs in the absence of breakpoints, were poorly predictive of treatment failure.</t>
  </si>
  <si>
    <t xml:space="preserve">Relationship between antimicrobial resistance and clinical symptoms
</t>
  </si>
  <si>
    <t>Sustained Transmission of Neisseria gonorrhoeae with High-Level Resistance to Azithromycin, in Indianapolis, Indiana, 2017-2018</t>
  </si>
  <si>
    <t>Holderman JL, Thomas JC, Schlanger K, Black JM, Town K, St Cyr SB, Pham CD, Kirkcaldy RD.</t>
  </si>
  <si>
    <t>Clin Infect Dis. 2021 Sep 7;73(5):808-815. doi: 10.1093/cid/ciab132.</t>
  </si>
  <si>
    <t>Holderman JL</t>
  </si>
  <si>
    <t>10.1093/cid/ciab132</t>
  </si>
  <si>
    <t>2021 Sep 7</t>
  </si>
  <si>
    <t>Background: Since 2014, Neisseria gonorrhoeae azithromycin (AZM) susceptibility has declined in the United States, but high-level AZM resistance (HL-AZMR) has been infrequent and sporadic. We describe a cluster of 14 N. gonorrhoeae isolates with HL-AZMR identified in Indianapolis over 13 months.
Methods: N. gonorrhoeae culture specimens (genital and extragenital) were collected from attendees of the Bell Flower Clinic. Isolates underwent antimicrobial susceptibility testing (AST) using Etest. AZM minimum inhibitory concentrations ≥256 µg/mL were classified as HL-AZMR. Local disease intervention specialists interviewed patients whose isolates demonstrated HL-AZMR and conducted partner services. Relatedness of isolates was investigated by genomic analyses.
Results: During 2017-2018, AST was performed in 1016 N. gonorrhoeae isolates collected at the Bell Flower Clinic. Fourteen isolates (1.4%) from 12 men collected over 13 months demonstrated HL-AZMR; all were cephalosporin susceptible. Of the 12 men, 9 were white and reported male sex partners. Nine of the men were able to be retested; all were cured with 250-mg ceftriaxone plus 1-g AZM. Two men named each other as partners; no other partners in common were reported. Genomic analysis demonstrated close relatedness of the HL-AZMR isolates and a novel combination of a mosaic-mtrR promoter along with 23S ribosomal RNA mutations that appear to have emerged from circulating strains.
Conclusions: The close genetic relatedness with limited epidemiologic linkages between patients highlights the challenges of gonorrhea partner investigations and suggests undetected local transmission. Local AST, rapid public health action, and epidemiologic investigations combined with genomic analysis provides a multipronged approach to understanding an outbreak of sexually transmitted disease.</t>
  </si>
  <si>
    <t>Epidemiology of the outbreak of strains with high-level resistance to azithromycin (HL-AZMR)</t>
  </si>
  <si>
    <t>Whole-genome sequencing of Neisseria gonorrhoeae in a forensic transmission case</t>
  </si>
  <si>
    <t>Francés-Cuesta C, de la Caba I, Idigoras P, Fernández-Rodríguez A, Del Valle Pérez D, Marimón JM, González-Candelas F.</t>
  </si>
  <si>
    <t>Forensic Sci Int Genet. 2019 Sep;42:141-146. doi: 10.1016/j.fsigen.2019.07.003. Epub 2019 Jul 8.</t>
  </si>
  <si>
    <t>Francés-Cuesta C</t>
  </si>
  <si>
    <t>Forensic Sci Int Genet</t>
  </si>
  <si>
    <t>10.1016/j.fsigen.2019.07.003</t>
  </si>
  <si>
    <t>Infection: targeted IL-12 resets the immune response to gonorrhoea</t>
  </si>
  <si>
    <t>Phillips R.</t>
  </si>
  <si>
    <t>Nat Rev Urol. 2013 Nov;10(11):620. doi: 10.1038/nrurol.2013.225. Epub 2013 Oct 15.</t>
  </si>
  <si>
    <t>Phillips R</t>
  </si>
  <si>
    <t>10.1038/nrurol.2013.225</t>
  </si>
  <si>
    <t>Quality assurance for antimicrobial susceptibility testing of Neisseria gonorrhoeae in Latin American and Caribbean countries, 2013-2015</t>
  </si>
  <si>
    <t>Sawatzky P, Martin I, Galarza P, Carvallo MET, Araya Rodriguez P, Cruz OMS, Hernandez AL, Martinez MF, Borthagaray G, Payares D, Moreno JE, Chiappe M, Corredor AH, Thakur SD, Dillon JR.</t>
  </si>
  <si>
    <t>Sex Transm Infect. 2018 Nov;94(7):479-482. doi: 10.1136/sextrans-2017-053502. Epub 2018 Apr 19.</t>
  </si>
  <si>
    <t>10.1136/sextrans-2017-053502</t>
  </si>
  <si>
    <t>Objectives: A Neisseria gonorrhoeae antimicrobial susceptibility quality control comparison programme was re-established in Latin America and the Caribbean to ensure antimicrobial susceptibility data produced from the region are comparable nationally and internationally.
Methods: Three panels, consisting of N. gonorrhoeae isolates comprising reference strains and other characterised isolates were sent to 11 participating laboratories between 2013 and 2015. Antimicrobial susceptibilities for these isolates were determined using agar dilution, Etest or disc diffusion methods. Modal minimum inhibitory concentrations (MICs) for each panel isolate/antibiotic combination were calculated. The guidelines of the Clinical and Laboratory Standards Institute were used for interpretations of antimicrobial susceptibility. The agreement of MICs with the modal MICs was determined for each of the participating laboratories as well as for each of the antibiotics tested.
Results: Five of 11 laboratories that participated in at least one panel had an overall average agreement between participants' MIC results and modal MICs of &gt;90%. For other laboratories, agreements ranged from 60.0% to 82.4%. The proportion of agreement between interpretations for all the antibiotics, except penicillin and tetracycline, was &gt;90%. The percentages of agreement between MIC results and their modes for erythromycin, spectinomycin, cefixime and azithromycin were &gt;90%. Tetracycline, ceftriaxone and ciprofloxacin agreement ranged from 84.5% to 89.1%, while penicillin had 78.8% agreement between MICs and modal MICs.
Conclusions: The participating laboratories had acceptable results, similar to other international quality assurance programmes. It is important to ensure continuation of the International Gonococcal Antimicrobial Susceptibility Quality Control Comparison Programme to ensure that participants can identify and correct any problems in antimicrobial susceptibility testing for N. gonorrhoeae as they arise and continue to generate reproducible and reliable data.</t>
  </si>
  <si>
    <t xml:space="preserve">Quality control in antimicrobial susceptibility testing of N. gonorrhoeae
</t>
  </si>
  <si>
    <t>The influence of target population on nonculture-based detection of markers of Neisseria gonorrhoeae antimicrobial resistance</t>
  </si>
  <si>
    <t>Goire N, Freeman K, Lambert SB, Nimmo GR, Limnios AE, Lahra MM, Nissen MD, Sloots TP, Whiley DM.</t>
  </si>
  <si>
    <t>Sex Health. 2012 Nov;9(5):422-9. doi: 10.1071/SH12026.</t>
  </si>
  <si>
    <t>10.1071/SH12026</t>
  </si>
  <si>
    <t>Sodium Tetraphenylborate Displays Selective Bactericidal Activity against Neisseria meningitidis and N. gonorrhoeae and Is Effective at Reducing Bacterial Infection Load</t>
  </si>
  <si>
    <t>Bernet E, Lebughe M, Vincent AT, Haghdoost MM, Golbaghi G, Laplante S, Castonguay A, Veyrier FJ.</t>
  </si>
  <si>
    <t>Antimicrob Agents Chemother. 2021 Jan 20;65(2):e00254-20. doi: 10.1128/AAC.00254-20. Print 2021 Jan 20.</t>
  </si>
  <si>
    <t>Bernet E</t>
  </si>
  <si>
    <t>PMC7848997</t>
  </si>
  <si>
    <t>10.1128/AAC.00254-20</t>
  </si>
  <si>
    <t>Neisseria meningitidis and Neisseria gonorrhoeae, two highly related species that might have emerged from a common commensal ancestor, constitute major human threats. Vaccines are available to prevent N. meningitidis infection, whereas there are only a limited number of antibiotics available for N. gonorrhoeae Unfortunately, some strains of these species are rapidly evolving and capable of escaping human interventions. Thus, it is now urgent to develop new avenues to fight these bacteria. This study reports that a boron-based salt, sodium tetraphenylborate (NaBPh4), displays high bactericidal activity and remarkable specificity against N. meningitidis and N. gonorrhoeae Other closely related commensal species such as Neisseria lactamica, which is found in the normal flora of healthy individuals, were found to be less affected even at 5-fold higher doses of NaBPh4 This specificity was further observed when much lower sensitivity was found for more distant Neisseriaceae species (such as Neisseria elongata or Kingella oralis) and completely unrelated species. Significant boron uptake by N. meningitidis cells was observed after incubation with 5 μM NaBPh4, as measured by inductively coupled plasma mass spectrometry, suggesting that this drug candidate's target(s) could be located intracellularly or within the cell envelope. Furthermore, mutants with slightly decreased susceptibility displayed alterations in genes coding for cell envelope elements, which reduced their virulence in an animal model of infection. Finally, a single dose of NaBPh4 resulted in a significant reduction in bacterial burden in a mouse model of N. meningitidis bacteremia. Although numerous boron-containing species were previously reported for their complex biological activities, the observation of this narrow selectivity is unprecedented and of potential importance from a therapeutic standpoint.</t>
  </si>
  <si>
    <t>Sodium Tetraphenylborate as a therapeutic strategy</t>
  </si>
  <si>
    <t>First cases of Neisseria gonorrhoeae resistant to ceftriaxone in Catalonia, Spain, May 2011</t>
  </si>
  <si>
    <t>Carnicer-Pont D, Smithson A, Fina-Homar E, Bastida MT; Gonococcus Antimicrobial Resistance Surveillance Working Group.</t>
  </si>
  <si>
    <t>Enferm Infecc Microbiol Clin. 2012 Apr;30(4):218-9. doi: 10.1016/j.eimc.2011.11.010. Epub 2012 Jan 14.</t>
  </si>
  <si>
    <t>Carnicer-Pont D</t>
  </si>
  <si>
    <t>10.1016/j.eimc.2011.11.010</t>
  </si>
  <si>
    <t>Repeat Episodes of Symptomatic Urethritis Due to a Uropathogenic Meningococcal Clade</t>
  </si>
  <si>
    <t>Bazan JA, Tzeng YL, Stephens DS, Carter AM, Brown MA, Snyder B, Prince DJ, Turner AN.</t>
  </si>
  <si>
    <t>Sex Transm Dis. 2020 Jan;47(1):e1-e4. doi: 10.1097/OLQ.0000000000001079.</t>
  </si>
  <si>
    <t>PMC6923539</t>
  </si>
  <si>
    <t>NIHMS1054998</t>
  </si>
  <si>
    <t>10.1097/OLQ.0000000000001079</t>
  </si>
  <si>
    <t>Extragenital Mycoplasma genitalium infections among men who have sex with men</t>
  </si>
  <si>
    <t>Latimer RL, Vodstrcil L, De Petra V, Fairley CK, Read TR, Williamson D, Doyle M, Chow EP, Bradshaw C.</t>
  </si>
  <si>
    <t>Sex Transm Infect. 2020 Feb;96(1):10-18. doi: 10.1136/sextrans-2019-054058. Epub 2019 Jun 19.</t>
  </si>
  <si>
    <t>Latimer RL</t>
  </si>
  <si>
    <t>10.1136/sextrans-2019-054058</t>
  </si>
  <si>
    <t>Neisseria gonorrhoeae vaccine development: hope on the horizon?</t>
  </si>
  <si>
    <t>Edwards JL, Jennings MP, Seib KL.</t>
  </si>
  <si>
    <t>Curr Opin Infect Dis. 2018 Jun;31(3):246-250. doi: 10.1097/QCO.0000000000000450.</t>
  </si>
  <si>
    <t>10.1097/QCO.0000000000000450</t>
  </si>
  <si>
    <t>Improving Control of Antibiotic-Resistant Gonorrhea by Integrating Research Agendas Across Disciplines: Key Questions Arising From Mathematical Modeling</t>
  </si>
  <si>
    <t>Grad YH, Goldstein E, Lipsitch M, White PJ.</t>
  </si>
  <si>
    <t>J Infect Dis. 2016 Mar 15;213(6):883-90. doi: 10.1093/infdis/jiv517. Epub 2015 Oct 30.</t>
  </si>
  <si>
    <t>PMC4760416</t>
  </si>
  <si>
    <t>10.1093/infdis/jiv517</t>
  </si>
  <si>
    <t>2016 Mar 15</t>
  </si>
  <si>
    <t>Emergence of a Neisseria flavescens clinical strain with a high level of third-generation cephalosporins resistance in Lebanon</t>
  </si>
  <si>
    <t>Khoder M, Rafei R, Osman M, Kassem II, Shahin A, Hamze M, Rolain JM.</t>
  </si>
  <si>
    <t>Diagn Microbiol Infect Dis. 2022 May;103(1):115660. doi: 10.1016/j.diagmicrobio.2022.115660. Epub 2022 Feb 23.</t>
  </si>
  <si>
    <t>Khoder M</t>
  </si>
  <si>
    <t>10.1016/j.diagmicrobio.2022.115660</t>
  </si>
  <si>
    <t>2022 May</t>
  </si>
  <si>
    <t xml:space="preserve">Third generation cephalosporins (3GC)-resistant Neisseria flavescens could cause difficult-to-treat infections. This study aimed to investigate the genetic determinants of 3GC resistance using whole genome sequence comparisons of three N. flavescens; one of which was 3GC-resistant, while two were susceptible. Mutations in penA, ponA, and porB might be associated with the 3GC-resistance.
</t>
  </si>
  <si>
    <t>No es Neisseria gonorrhoeae</t>
  </si>
  <si>
    <t>Structural and biochemical insights into the disulfide reductase mechanism of DsbD, an essential enzyme for neisserial pathogens</t>
  </si>
  <si>
    <t>Smith RP, Mohanty B, Mowlaboccus S, Paxman JJ, Williams ML, Headey SJ, Wang G, Subedi P, Doak BC, Kahler CM, Scanlon MJ, Heras B.</t>
  </si>
  <si>
    <t>J Biol Chem. 2018 Oct 26;293(43):16559-16571. doi: 10.1074/jbc.RA118.004847. Epub 2018 Sep 4.</t>
  </si>
  <si>
    <t>Smith RP</t>
  </si>
  <si>
    <t>PMC6204915</t>
  </si>
  <si>
    <t>10.1074/jbc.RA118.004847</t>
  </si>
  <si>
    <t>2018 Oct 26</t>
  </si>
  <si>
    <t>Commensal Bacteria: Not Just Innocent Bystanders</t>
  </si>
  <si>
    <t>Apicella MA.</t>
  </si>
  <si>
    <t>mBio. 2019 Jan 15;10(1):e02723-18. doi: 10.1128/mBio.02723-18.</t>
  </si>
  <si>
    <t>Apicella MA</t>
  </si>
  <si>
    <t>PMC6336428</t>
  </si>
  <si>
    <t>10.1128/mBio.02723-18</t>
  </si>
  <si>
    <t>2019 Jan 15</t>
  </si>
  <si>
    <t>Gonorrhea and chlamydia in the emergency department: Continued need for more focused treatment for men, women and pregnant women</t>
  </si>
  <si>
    <t>Wilson SP, Vohra T, Knych M, Goldberg J, Price C, Calo S, Mahan M, Miller J.</t>
  </si>
  <si>
    <t>Am J Emerg Med. 2017 May;35(5):701-703. doi: 10.1016/j.ajem.2017.01.002. Epub 2017 Jan 3.</t>
  </si>
  <si>
    <t>Wilson SP</t>
  </si>
  <si>
    <t>Am J Emerg Med</t>
  </si>
  <si>
    <t>10.1016/j.ajem.2017.01.002</t>
  </si>
  <si>
    <t>Gonococcemia mimicking a lupus flare in a young woman</t>
  </si>
  <si>
    <t>Dutertre M, Tomasevic D, Guillermin Y, Durupt S, Grange C, Debarbieux S, Martin E, Durieu I.</t>
  </si>
  <si>
    <t>Lupus. 2014;23(1):81-3. doi: 10.1177/0961203313507989. Epub 2013 Oct 10.</t>
  </si>
  <si>
    <t>Dutertre M</t>
  </si>
  <si>
    <t>Lupus</t>
  </si>
  <si>
    <t>10.1177/0961203313507989</t>
  </si>
  <si>
    <t>Do women need screening for extragenital gonococcal and chlamydial infections?</t>
  </si>
  <si>
    <t>Dombrowski JC.</t>
  </si>
  <si>
    <t>Sex Transm Dis. 2015 May;42(5):240-2. doi: 10.1097/OLQ.0000000000000267.</t>
  </si>
  <si>
    <t>Dombrowski JC</t>
  </si>
  <si>
    <t>10.1097/OLQ.0000000000000267</t>
  </si>
  <si>
    <t>"Hidden" sexually transmitted infections among women in primary care health services, Amazonas, Brazil</t>
  </si>
  <si>
    <t>Rocha DA, Filho RA, Mariño JM, dos Santos CM.</t>
  </si>
  <si>
    <t>Int J STD AIDS. 2014 Oct;25(12):878-86. doi: 10.1177/0956462414523742. Epub 2014 Feb 24.</t>
  </si>
  <si>
    <t>Rocha DA</t>
  </si>
  <si>
    <t>10.1177/0956462414523742</t>
  </si>
  <si>
    <t>Sparse pustules and tenosynovitis in a young man</t>
  </si>
  <si>
    <t>Torres-Navarro I, de Unamuno-Bustos B, López-Davia J.</t>
  </si>
  <si>
    <t>Eur J Intern Med. 2019 Aug;66:99-101. doi: 10.1016/j.ejim.2019.05.008. Epub 2019 May 17.</t>
  </si>
  <si>
    <t>Torres-Navarro I</t>
  </si>
  <si>
    <t>Eur J Intern Med</t>
  </si>
  <si>
    <t>10.1016/j.ejim.2019.05.008</t>
  </si>
  <si>
    <t>Gonococcal Adaptation to Palmitic Acid Through farAB Expression and FadD Activity Mutations Increases In Vivo Fitness in a Murine Genital Tract Infection Model</t>
  </si>
  <si>
    <t>Gao L, Wang Z, van der Veen S.</t>
  </si>
  <si>
    <t>J Infect Dis. 2021 Jul 2;224(1):141-150. doi: 10.1093/infdis/jiaa701.</t>
  </si>
  <si>
    <t>Gao L</t>
  </si>
  <si>
    <t>10.1093/infdis/jiaa701</t>
  </si>
  <si>
    <t>2021 Jul 2</t>
  </si>
  <si>
    <t>Human Three-Dimensional Endometrial Epithelial Cell Model To Study Host Interactions with Vaginal Bacteria and Neisseria gonorrhoeae</t>
  </si>
  <si>
    <t>Łaniewski P, Gomez A, Hire G, So M, Herbst-Kralovetz MM.</t>
  </si>
  <si>
    <t>Infect Immun. 2017 Feb 23;85(3):e01049-16. doi: 10.1128/IAI.01049-16. Print 2017 Mar.</t>
  </si>
  <si>
    <t>Łaniewski P</t>
  </si>
  <si>
    <t>PMC5328489</t>
  </si>
  <si>
    <t>10.1128/IAI.01049-16</t>
  </si>
  <si>
    <t>Estimating gonorrhoea prevalence in young heterosexual men and women attending community-based sexual health services to inform decisions on gonorrhoea testing</t>
  </si>
  <si>
    <t>Town K, Furegato M, Field N, Hughes G.</t>
  </si>
  <si>
    <t>Epidemiol Infect. 2017 Jun;145(8):1682-1687. doi: 10.1017/S0950268817000024. Epub 2017 Mar 3.</t>
  </si>
  <si>
    <t>PMC9203309</t>
  </si>
  <si>
    <t>10.1017/S0950268817000024</t>
  </si>
  <si>
    <t>The threat of untreatable gonorrhoea: implications and consequences for reproductive and sexual morbidity</t>
  </si>
  <si>
    <t>Ndowa F, Lusti-Narasimhan M.</t>
  </si>
  <si>
    <t>Reprod Health Matters. 2012 Dec;20(40):76-82. doi: 10.1016/S0968-8080(12)40653-X.</t>
  </si>
  <si>
    <t>Reprod Health Matters</t>
  </si>
  <si>
    <t>10.1016/S0968-8080(12)40653-X</t>
  </si>
  <si>
    <t>Proteomics, Bioinformatics and Structure-Function Antigen Mining For Gonorrhea Vaccines</t>
  </si>
  <si>
    <t>Baarda BI, Martinez FG, Sikora AE.</t>
  </si>
  <si>
    <t>Front Immunol. 2018 Dec 4;9:2793. doi: 10.3389/fimmu.2018.02793. eCollection 2018.</t>
  </si>
  <si>
    <t>PMC6288298</t>
  </si>
  <si>
    <t>10.3389/fimmu.2018.02793</t>
  </si>
  <si>
    <t>Performance of a single-use, rapid, point-of-care PCR device for the detection of Neisseria gonorrhoeae, Chlamydia trachomatis, and Trichomonas vaginalis: a cross-sectional study</t>
  </si>
  <si>
    <t>Morris SR, Bristow CC, Wierzbicki MR, Sarno M, Asbel L, French A, Gaydos CA, Hazan L, Mena L, Madhivanan P, Philip S, Schwartz S, Brown C, Styers D, Waymer T, Klausner JD.</t>
  </si>
  <si>
    <t>Lancet Infect Dis. 2021 May;21(5):668-676. doi: 10.1016/S1473-3099(20)30734-9. Epub 2020 Nov 23.</t>
  </si>
  <si>
    <t>Morris SR</t>
  </si>
  <si>
    <t>PMC9884536</t>
  </si>
  <si>
    <t>NIHMS1650931</t>
  </si>
  <si>
    <t>10.1016/S1473-3099(20)30734-9</t>
  </si>
  <si>
    <t>Targeting Culture Criteria to Maximize Culture Positivity of Neisseria gonorrhoeae in 3 Sexual Health Clinic Settings</t>
  </si>
  <si>
    <t>Nguyen TQ, Jamison K, Pfister J, Sankaran M, Amsterdam L, Siemetzk-Kapoor U, Pathela P.</t>
  </si>
  <si>
    <t>Sex Transm Dis. 2021 Dec 1;48(12S Suppl 2):S144-S150. doi: 10.1097/OLQ.0000000000001528.</t>
  </si>
  <si>
    <t>Nguyen TQ</t>
  </si>
  <si>
    <t>10.1097/OLQ.0000000000001528</t>
  </si>
  <si>
    <t>Comparing mail-in self-collected specimens sent via United States Postal Service versus clinic-collected specimens for the detection of Chlamydia trachomatis and Neisseria gonorrhoeae in extra-genital sites</t>
  </si>
  <si>
    <t>Salow KR, Cohen AC, Bristow CC, McGrath MR, Klausner JD.</t>
  </si>
  <si>
    <t>PLoS One. 2017 Dec 14;12(12):e0189515. doi: 10.1371/journal.pone.0189515. eCollection 2017.</t>
  </si>
  <si>
    <t>Salow KR</t>
  </si>
  <si>
    <t>PMC5730150</t>
  </si>
  <si>
    <t>10.1371/journal.pone.0189515</t>
  </si>
  <si>
    <t>Drifting towards ceftriaxone treatment failure in gonorrhoea: risk factor analysis of data from the Gonococcal Resistance to Antimicrobials Surveillance Programme in England and Wales</t>
  </si>
  <si>
    <t>Town K, Obi C, Quaye N, Chisholm S, Hughes G; GRASP Collaborative Group.</t>
  </si>
  <si>
    <t>Sex Transm Infect. 2017 Feb;93(1):39-45. doi: 10.1136/sextrans-2016-052583. Epub 2016 Jul 5.</t>
  </si>
  <si>
    <t>10.1136/sextrans-2016-052583</t>
  </si>
  <si>
    <t>Objectives: Treatment of Neisseria gonorrhoeae is threatened by the emergence of antimicrobial resistance. We analysed data from the Gonococcal Resistance to Antimicrobials Surveillance Programme (GRASP) in England and Wales to identify groups most at risk of reduced susceptibility to the currently recommended first-line therapy, ceftriaxone.
Methods: Data from GRASP between 2007 and 2013 on ceftriaxone susceptibility and strain types were analysed. Risk factors associated with isolates exhibiting a ceftriaxone minimum inhibitory concentration (MIC) of ≥0.015 mg/L (CTR ≥0.015 mg/L) were identified using logistic regression.
Results: One third of isolates from men who have sex with men (MSM) (1279/4203) and 9.9% from heterosexuals (458/4626) exhibited CTR ≥0.015 mg/L. Between 2007 and 2013, the modal MIC for isolates remained at 0.004 mg/L for MSM but increased from 0.002 to 0.004 mg/L for heterosexuals. Among MSM, CTR ≥0.015 mg/L was associated with Asian ethnicity (crude OR: 1.42; 95% CI 1.07 to 1.88) and previous gonorrhoea (1.34; 1.16 to 1.54). Among heterosexuals, CTR ≥0.015 mg/L was associated with older age (35+ years: 4.31; 3.34 to 5.55), ≥6 sexual partners (1.58; 1.01 to 2.44) and sex abroad (2.23; 1.71 to 2.91). CTR ≥0.015 mg/L was less likely in isolates from heterosexuals of black Caribbean or African ethnicity (0.29; 0.20 to 0.41, 0.66; 0.43 to 0.99), with a concurrent chlamydial infection (0.25; 0.19 to 0.34) or women (0.57; 0.46 to 0.71). Over 600 isolates (CTR ≥0.015 mg/L) were typed; the majority were in Genogroup 1407, containing sequence type 1407.
Conclusions: The emergence and spread of gonorrhoea with reduced susceptibility to ceftriaxone seems a realistic prospect, most likely in those involved in 'rapid-transmission' or bridging sexual networks.</t>
  </si>
  <si>
    <t>Types of resistant strains (genogroup 1407), and the most affected population groups</t>
  </si>
  <si>
    <t>A multicentre double-blind randomised controlled trial evaluating the efficacy of daily use of antibacterial mouthwash against oropharyngeal gonorrhoea among men who have sex with men: the OMEGA (Oral Mouthwash use to Eradicate GonorrhoeA) study protocol</t>
  </si>
  <si>
    <t>Chow EPF, Walker S, Hocking JS, Bradshaw CS, Chen MY, Tabrizi SN, Howden BP, Law MG, Maddaford K, Read TRH, Lewis DA, Whiley DM, Zhang L, Grulich AE, Kaldor JM, Cornelisse VJ, Phillips S, Donovan B, McNulty AM, Templeton DJ, Roth N, Moore R, Fairley CK.</t>
  </si>
  <si>
    <t>BMC Infect Dis. 2017 Jun 28;17(1):456. doi: 10.1186/s12879-017-2541-3.</t>
  </si>
  <si>
    <t>PMC5490220</t>
  </si>
  <si>
    <t>10.1186/s12879-017-2541-3</t>
  </si>
  <si>
    <t>2017 Jun 28</t>
  </si>
  <si>
    <t>Recombinant truncated AniA of pathogenic Neisseria elicits a non-native immune response and functional blocking antibodies</t>
  </si>
  <si>
    <t>Shewell LK, Ku SC, Schulz BL, Jen FE, Mubaiwa TD, Ketterer MR, Apicella MA, Jennings MP.</t>
  </si>
  <si>
    <t>Biochem Biophys Res Commun. 2013 Feb 8;431(2):215-20. doi: 10.1016/j.bbrc.2012.12.132. Epub 2013 Jan 9.</t>
  </si>
  <si>
    <t>PMC4326246</t>
  </si>
  <si>
    <t>NIHMS660950</t>
  </si>
  <si>
    <t>10.1016/j.bbrc.2012.12.132</t>
  </si>
  <si>
    <t>2013 Feb 8</t>
  </si>
  <si>
    <t>AniA of the pathogenic Neisseria is glycosylated in its C-terminal repeat region by the pilin glycosylation (pgl) pathway. AniA appears to be unique among bacterial nitrite reductases as it contains an N-terminal extension that includes a lipid modification site as well as a C-terminal extension that is glycosylated. Immunising with various glycoforms of the AniA protein demonstrated a strong humoral immune response to the basal monosaccharide. In addition, when animals were immunised with a truncated form of AniA, completely lacking the glycosylated C-terminal region, the antibody response was directed against AniA regardless of the glycosylation state of the protein. Immuno-SEM confirmed that AniA is expressed on the cell surface in Neisseria gonorrhoeae. Antisera generated against a truncated, non-glycosylated, recombinant form of the AniA protein are capable of blocking nitrite reductase function in a whole cell assay. We propose that recombinant modified AniA has potential as a vaccine antigen for N. gonorrhoeae.</t>
  </si>
  <si>
    <t xml:space="preserve">Modified recombinant AniA has potential as a vaccine antigen
</t>
  </si>
  <si>
    <t>Lactobacillus crispatus inhibits growth of Gardnerella vaginalis and Neisseria gonorrhoeae on a porcine vaginal mucosa model</t>
  </si>
  <si>
    <t>Breshears LM, Edwards VL, Ravel J, Peterson ML.</t>
  </si>
  <si>
    <t>BMC Microbiol. 2015 Dec 9;15:276. doi: 10.1186/s12866-015-0608-0.</t>
  </si>
  <si>
    <t>Breshears LM</t>
  </si>
  <si>
    <t>PMC4675025</t>
  </si>
  <si>
    <t>10.1186/s12866-015-0608-0</t>
  </si>
  <si>
    <t>2015 Dec 9</t>
  </si>
  <si>
    <t>Background: The vaginal microbiota can impact the susceptibility of women to bacterial vaginosis (BV) and sexually transmitted infections (STIs). BV is characterized by depletion of Lactobacillus spp., an overgrowth of anaerobes (often dominated by Gardnerella vaginalis) and a pH &gt; 4.5. BV is associated with an increased risk of acquiring STIs such as chlamydia and gonorrhea. While these associations have been identified, the molecular mechanism(s) driving the risk of infections are unknown. An ex vivo porcine vaginal mucosal model (PVM) was developed to explore the mechanistic role of Lactobacillus spp. in affecting colonization by G. vaginalis and Neisseria gonorrhoeae.
Results: The data presented here demonstrate that all organisms tested can colonize and grow on PVM to clinically relevant densities. Additionally, G. vaginalis and N. gonorrhoeae form biofilms on PVM. It was observed that lactic acid, acetic acid, and hydrochloric acid inhibit the growth of G. vaginalis on PVM in a pH-dependent manner. N. gonorrhoeae grows best in the presence of lactic acid at pH 5.5, but did not grow well at this pH in the presence of acetic acid. Finally, a clinical Lactobacillus crispatus isolate (24-9-7) produces lactic acid and inhibits growth of both G. vaginalis and N. gonorrhoeae on PVM.
Conclusions: These data reveal differences in the effects of pH, various acids and L. crispatus on the growth of G. vaginalis and N. gonorrhoeae on a live vaginal mucosal surface. The PVM is a useful model for studying the interactions of commensal vaginal microbes with pathogens and the mechanisms of biofilm formation on the vaginal mucosa.</t>
  </si>
  <si>
    <t xml:space="preserve">How Lactobacillus spp. affects Neisseria gonorrhoeae colonization in the vaginal mucosa
</t>
  </si>
  <si>
    <t>Predicting and Interpreting the Structure of Type IV Pilus of Electricigens by Molecular Dynamics Simulations</t>
  </si>
  <si>
    <t>Shu C, Xiao K, Cao C, Ding D, Sun X.</t>
  </si>
  <si>
    <t>Molecules. 2017 Aug 12;22(8):1342. doi: 10.3390/molecules22081342.</t>
  </si>
  <si>
    <t>Shu C</t>
  </si>
  <si>
    <t>PMC6152092</t>
  </si>
  <si>
    <t>10.3390/molecules22081342</t>
  </si>
  <si>
    <t>2017 Aug 12</t>
  </si>
  <si>
    <t>Structure-Activity Relationship Studies of Acetazolamide-Based Carbonic Anhydrase Inhibitors with Activity against Neisseria gonorrhoeae</t>
  </si>
  <si>
    <t>Hewitt CS, Abutaleb NS, Elhassanny AEM, Nocentini A, Cao X, Amos DP, Youse MS, Holly KJ, Marapaka AK, An W, Kaur J, Krabill AD, Elkashif A, Elgammal Y, Graboski AL, Supuran CT, Seleem MN, Flaherty DP.</t>
  </si>
  <si>
    <t>ACS Infect Dis. 2021 Jul 9;7(7):1969-1984. doi: 10.1021/acsinfecdis.1c00055. Epub 2021 Mar 25.</t>
  </si>
  <si>
    <t>Hewitt CS</t>
  </si>
  <si>
    <t>PMC8317129</t>
  </si>
  <si>
    <t>NIHMS1722040</t>
  </si>
  <si>
    <t>10.1021/acsinfecdis.1c00055</t>
  </si>
  <si>
    <t>2021 Jul 9</t>
  </si>
  <si>
    <t>In vitro activity of the novel oral antimicrobial SMT-571, with a new mechanism of action, against MDR and XDR Neisseria gonorrhoeae: future treatment option for gonorrhoea?</t>
  </si>
  <si>
    <t>Jacobsson S, Mason C, Khan N, Meo P, Unemo M.</t>
  </si>
  <si>
    <t>J Antimicrob Chemother. 2019 Jun 1;74(6):1591-1594. doi: 10.1093/jac/dkz060.</t>
  </si>
  <si>
    <t>PMC6524478</t>
  </si>
  <si>
    <t>10.1093/jac/dkz060</t>
  </si>
  <si>
    <t>Background: Lack of effective treatment of gonorrhoea due to increasing antimicrobial resistance in Neisseria gonorrhoeae is a serious threat to the management and control of the infection. Novel antimicrobials are required to prevent the infection becoming untreatable.
Objectives: Herein, we investigated the in vitro activity of a novel small-molecule antimicrobial with a new mechanism of action, SMT-571, against a large collection of clinical N. gonorrhoeae isolates (n = 228) and international gonococcal reference strains (n = 34), including numerous MDR and XDR gonococcal isolates.
Methods: MICs of SMT-571 were determined by agar dilution and MICs of ceftriaxone, cefixime, azithromycin, ciprofloxacin, ampicillin, spectinomycin and tetracycline were determined by Etest.
Results: SMT-571 showed potent in vitro activity against all the tested N. gonorrhoeae isolates (n = 262). The MICs ranged from 0.064 to 0.125 mg/L and the MIC50, MIC90 and modal MIC were all 0.125 mg/L. No cross-resistance or correlation between the MICs of SMT-571 and comparator agents was seen.
Conclusions: SMT-571 demonstrated potent in vitro activity against all tested gonococcal isolates and no cross-resistance to previously and currently used antimicrobials was seen. With its promising supplementary in vitro and in vivo preclinical data, including high levels of oral bioavailability, SMT-571 could be an effective option for the oral treatment of gonorrhoea. Randomized controlled clinical trials for gonorrhoea that examine the treatment efficacy, pharmacokinetics/pharmacodynamics, toxicity and safety of SMT-571, and include urogenital and extragenital (rectal and pharyngeal) samples, are crucial.</t>
  </si>
  <si>
    <t>SMT-571 as a therapeutic strategy</t>
  </si>
  <si>
    <t>Comparison of three real-time PCR assays for the detection of Chlamydia trachomatis and Neisseria gonorrhoeae in young pregnant women</t>
  </si>
  <si>
    <t>Peuchant O, de Diego S, Le Roy C, Frantz-Blancpain S, Hocké C, Bébéar C, de Barbeyrac B.</t>
  </si>
  <si>
    <t>Diagn Microbiol Infect Dis. 2015 Dec;83(4):335-7. doi: 10.1016/j.diagmicrobio.2015.09.002. Epub 2015 Sep 7.</t>
  </si>
  <si>
    <t>Peuchant O</t>
  </si>
  <si>
    <t>10.1016/j.diagmicrobio.2015.09.002</t>
  </si>
  <si>
    <t>Identification of an Unusual 16S rRNA Mutation in Neisseria gonorrhoeae</t>
  </si>
  <si>
    <t>Guglielmino CJD, Appleton S, Vohra R, Jennison AV.</t>
  </si>
  <si>
    <t>J Clin Microbiol. 2019 Oct 23;57(11):e01337-19. doi: 10.1128/JCM.01337-19. Print 2019 Nov.</t>
  </si>
  <si>
    <t>Guglielmino CJD</t>
  </si>
  <si>
    <t>PMC6813005</t>
  </si>
  <si>
    <t>10.1128/JCM.01337-19</t>
  </si>
  <si>
    <t>2019 Oct 23</t>
  </si>
  <si>
    <t>Kiss and Tell: Limited Empirical Data on Oropharyngeal Neisseria gonorrhoeae Among Men Who Have Sex With Men and Implications for Modeling</t>
  </si>
  <si>
    <t>Bernstein KT, Chesson H, Kirkcaldy RD, Marcus JL, Gift TL, Aral SO.</t>
  </si>
  <si>
    <t>Sex Transm Dis. 2017 Oct;44(10):596-598. doi: 10.1097/OLQ.0000000000000709.</t>
  </si>
  <si>
    <t>PMC5967843</t>
  </si>
  <si>
    <t>NIHMS968858</t>
  </si>
  <si>
    <t>10.1097/OLQ.0000000000000709</t>
  </si>
  <si>
    <t>Considering the Potential Application of Whole Genome Sequencing to Gonorrhea Prevention and Control</t>
  </si>
  <si>
    <t>Kirkcaldy RD, Town K, Gernert KM, Bowen VB, Torrone EA, Kersh EN, Bernstein KT.</t>
  </si>
  <si>
    <t>Sex Transm Dis. 2018 Jun;45(6):e29-e32. doi: 10.1097/OLQ.0000000000000813.</t>
  </si>
  <si>
    <t>PMC6519917</t>
  </si>
  <si>
    <t>NIHMS1019796</t>
  </si>
  <si>
    <t>10.1097/OLQ.0000000000000813</t>
  </si>
  <si>
    <t>Type I Interferon Induction by Neisseria gonorrhoeae: Dual Requirement of Cyclic GMP-AMP Synthase and Toll-like Receptor 4</t>
  </si>
  <si>
    <t>Andrade WA, Agarwal S, Mo S, Shaffer SA, Dillard JP, Schmidt T, Hornung V, Fitzgerald KA, Kurt-Jones EA, Golenbock DT.</t>
  </si>
  <si>
    <t>Cell Rep. 2016 Jun 14;15(11):2438-48. doi: 10.1016/j.celrep.2016.05.030. Epub 2016 Jun 2.</t>
  </si>
  <si>
    <t>Andrade WA</t>
  </si>
  <si>
    <t>PMC5401638</t>
  </si>
  <si>
    <t>NIHMS801923</t>
  </si>
  <si>
    <t>10.1016/j.celrep.2016.05.030</t>
  </si>
  <si>
    <t>2016 Jun 14</t>
  </si>
  <si>
    <t>Diagnosis of some genital-tract infections: part 2. Molecular tests and the new challenges</t>
  </si>
  <si>
    <t>Taylor-Robinson D, Horner P, Pallecaros A.</t>
  </si>
  <si>
    <t>Int J STD AIDS. 2020 Mar;31(3):198-207. doi: 10.1177/0956462419890526. Epub 2020 Feb 2.</t>
  </si>
  <si>
    <t>Taylor-Robinson D</t>
  </si>
  <si>
    <t>10.1177/0956462419890526</t>
  </si>
  <si>
    <t>Chlamydia trachomatis, Neisseria gonorrhoeae, and Trichomonas vaginalis among women with genitourinary infection and pregnancy-related complications in Tehran: A cross-sectional study</t>
  </si>
  <si>
    <t>Rajabpour M, Emamie AD, Pourmand MR, Goodarzi NN, Asbagh FA, Whiley DM.</t>
  </si>
  <si>
    <t>Int J STD AIDS. 2020 Jul;31(8):773-780. doi: 10.1177/0956462420922462. Epub 2020 Jun 10.</t>
  </si>
  <si>
    <t>Rajabpour M</t>
  </si>
  <si>
    <t>10.1177/0956462420922462</t>
  </si>
  <si>
    <t>Laboratory Validation of Xpert Chlamydia trachomatis/Neisseria gonorrhoeae and Trichomonas vaginalis Testing as Performed by Nurses at Three Primary Health Care Facilities in South Africa</t>
  </si>
  <si>
    <t>Peters RPH, de Vos L, Maduna L, Mudau M, Klausner JD, Kock MM, Medina-Marino A.</t>
  </si>
  <si>
    <t>J Clin Microbiol. 2017 Dec;55(12):3563-3565. doi: 10.1128/JCM.01430-17. Epub 2017 Oct 11.</t>
  </si>
  <si>
    <t>Peters RPH</t>
  </si>
  <si>
    <t>PMC5703823</t>
  </si>
  <si>
    <t>10.1128/JCM.01430-17</t>
  </si>
  <si>
    <t>Single-Arm Open-Label Clinical Trial of Two Grams of Aztreonam for the Treatment of Neisseria gonorrhoeae</t>
  </si>
  <si>
    <t>Barbee LA, Soge OO, Ocbamichael N, LeClair A, Golden MR.</t>
  </si>
  <si>
    <t>Antimicrob Agents Chemother. 2020 Dec 16;65(1):e01739-20. doi: 10.1128/AAC.01739-20. Print 2020 Dec 16.</t>
  </si>
  <si>
    <t>PMC7927842</t>
  </si>
  <si>
    <t>10.1128/AAC.01739-20</t>
  </si>
  <si>
    <t>2020 Dec 16</t>
  </si>
  <si>
    <t>The threat of ceftriaxone-resistant Neisseria gonorrhoeae necessitates new gonorrhea treatment regimens. Repurposing older antibiotics not routinely used for N. gonorrhoeae may expeditiously identify new therapies. Ideally, all recommended therapies should eradicate gonorrhea at the pharynx. Between April and September 2019, we enrolled men in an open-label, one-arm clinical trial of single-dose intramuscular aztreonam (2 g). Enrollment criterion included (i) nucleic acid amplification test (NAAT)-positive pharyngeal gonorrhea for ≤14 days or (ii) Gram stain-positive gonococcal urethritis plus report of performing oral sex in ≤2 months. At enrollment, we collected cultures from NAAT-positive or screening sites, and men returned 3 to 8 days following treatment for a test of cure (TOC) by culture. The per-protocol analysis required men to be culture positive at enrollment and to return for TOC. We calculated efficacy as the number of subjects with negative culture at TOC divided by the number culture positive at enrollment by anatomic site. Thirty-two men enrolled in the study; 21 were pharyngeal NAAT positive, and 11 had gonococcal urethritis. The per-protocol analysis included 17 men, 6 with pharyngeal, 9 with urethral, and 4 with rectal gonococcal infections. Aztreonam cured 2 of 6 pharyngeal infections (33%; 95% confidence interval [CI], 4.3% to 78%) and 3 of 4 rectal infections (75%; 95% CI, 19% to 99%). All 11 men with urethritis were cured (100%; 95% CI, 66% to 100%). The aztreonam MIC90 was 0.5 μg/ml (range, 0.06 to 2.0 μg/ml). All treatment failures occurred at a MIC of ≥0.25 μg/ml. Single-dose aztreonam is not a reliable treatment for gonorrhea at the pharynx but may be useful for men with gonococcal urethritis and beta-lactam allergy.</t>
  </si>
  <si>
    <t xml:space="preserve">Testing aztreonam for the treatment of Neisseria gonorrhoeae
</t>
  </si>
  <si>
    <t>Imaging Flow Cytometry Analysis of CEACAM Binding to Opa-Expressing Neisseria gonorrhoeae</t>
  </si>
  <si>
    <t>Werner LM, Palmer A, Smirnov A, Belcher Dufrisne M, Columbus L, Criss AK.</t>
  </si>
  <si>
    <t>Cytometry A. 2020 Oct;97(10):1081-1089. doi: 10.1002/cyto.a.24037. Epub 2020 Jun 2.</t>
  </si>
  <si>
    <t>Werner LM</t>
  </si>
  <si>
    <t>Cytometry A</t>
  </si>
  <si>
    <t>PMC8062897</t>
  </si>
  <si>
    <t>NIHMS1655245</t>
  </si>
  <si>
    <t>10.1002/cyto.a.24037</t>
  </si>
  <si>
    <t>A novel gonorrhea vaccine composed of MetQ lipoprotein formulated with CpG shortens experimental murine infection</t>
  </si>
  <si>
    <t>Sikora AE, Gomez C, Le Van A, Baarda BI, Darnell S, Martinez FG, Zielke RA, Bonventre JA, Jerse AE.</t>
  </si>
  <si>
    <t>Vaccine. 2020 Dec 3;38(51):8175-8184. doi: 10.1016/j.vaccine.2020.10.077. Epub 2020 Nov 5.</t>
  </si>
  <si>
    <t>Vaccine</t>
  </si>
  <si>
    <t>PMC7704770</t>
  </si>
  <si>
    <t>NIHMS1644582</t>
  </si>
  <si>
    <t>10.1016/j.vaccine.2020.10.077</t>
  </si>
  <si>
    <t>Bacterial surface lipoproteins are emerging as attractive vaccine candidates due to their biological importance and the feasibility of their large-scale production for vaccine manufacturing. The global prevalence of gonorrhea, resistance to antibiotics, and serious consequences to reproductive and neonatal health necessitate development of effective vaccines. Reverse vaccinology identified the surface-displayed L-methionine binding lipoprotein MetQ (NGO2139) and its homolog GNA1946 (NMB1946) as gonococcal and meningococcal vaccine candidates, respectively. Here, we assessed the suitability of MetQ for inclusion in a gonorrhea vaccine by examining MetQ conservation, its function inNeisseria gonorrhoeae (Ng) pathogenesis, and its ability to induce protective immune responses using a female murine model of lower genital tract infection. In-depth bioinformatics, phylogenetics and mapping the most prevalent Ng polymorphic amino acids to the GNA1946 crystal structure revealed remarkable MetQ conservation: ~97% Ng isolates worldwide possess a single MetQ variant. Mice immunized with rMetQ-CpG (n = 40), a vaccine containing a tag-free version of MetQ formulated with CpG, exhibited robust, antigen-specific antibody responses in serum and at the vaginal mucosae including IgA. Consistent with the activity of CpG as a Th1-stimulating adjuvant, the serum IgG1/IgG2a ratio of 0.38 suggested a Th1 bias. Combined data from two independent challenge experiments demonstrated that rMetQ-CpG immunized mice cleared infection faster than control animals (vehicle, p &lt; 0.0001; CpG, p = 0.002) and had lower Ng burden (vehicle, p = 0.03; CpG, p &lt; 0.0001). We conclude rMetQ-CpG induces a protective immune response that accelerates bacterial clearance from the murine lower genital tract and represents an attractive component of a gonorrhea subunit vaccine.</t>
  </si>
  <si>
    <t>rMetQ-CpG attractive component for a subunit vaccine against gonorrhea</t>
  </si>
  <si>
    <t>PRP as a new approach to prevent infection: preparation and in vitro antimicrobial properties of PRP</t>
  </si>
  <si>
    <t>Li H, Li B.</t>
  </si>
  <si>
    <t>J Vis Exp. 2013 Apr 9;(74):50351. doi: 10.3791/50351.</t>
  </si>
  <si>
    <t>Li H</t>
  </si>
  <si>
    <t>PMC3653398</t>
  </si>
  <si>
    <t>10.3791/50351</t>
  </si>
  <si>
    <t>2013 Apr 9</t>
  </si>
  <si>
    <t>Implant-associated infection is becoming more and more challenging to the healthcare industry worldwide due to increasing antibiotic resistance, transmission of antibiotic resistant bacteria between animals and humans, and the high cost of treating infections. In this study, we disclose a new strategy that may be effective in preventing implant-associated infection based on the potential antimicrobial properties of platelet-rich plasma (PRP). Due to its well-studied properties for promoting healing, PRP (a biological product) has been increasingly used for clinical applications including orthopaedic surgeries, periodontal and oral surgeries, maxillofacial surgeries, plastic surgeries, sports medicine, etc. PRP could be an advanced alternative to conventional antibiotic treatments in preventing implant-associated infections. The use of PRP may be advantageous compared to conventional antibiotic treatments since PRP is less likely to induce antibiotic resistance and PRP's antimicrobial and healing-promoting properties may have a synergistic effect on infection prevention. It is well known that pathogens and human cells are racing for implant surfaces, and PRP's properties of promoting healing could improve human cell attachment thereby reducing the odds for infection. In addition, PRP is inherently biocompatible, and safe and free from the risk of transmissible diseases. For our study, we have selected several clinical bacterial strains that are commonly found in orthopaedic infections and examined whether PRP has in vitro antimicrobial properties against these bacteria. We have prepared PRP using a twice centrifugation approach which allows the same platelet concentration to be obtained for all samples. We have achieved consistent antimicrobial findings and found that PRP has strong in vitro antimicrobial properties against bacteria like methicillin-sensitive and methicillin-resistant Staphylococcus aureus, Group A Streptococcus, and Neisseria gonorrhoeae. Therefore, the use of PRP may have the potential to prevent infection and to reduce the need for costly post-operative treatment of implant-associated infections.</t>
  </si>
  <si>
    <t xml:space="preserve">Antimicrobial properties of platelet-rich plasma (PRP) as therapy
</t>
  </si>
  <si>
    <t>Plasmid mediated penicillin and tetracycline resistance among Neisseria gonorrhoeae isolates from Kenya</t>
  </si>
  <si>
    <t>Kivata MW, Mbuchi M, Eyase F, Bulimo WD, Kyanya CK, Oundo V, Mbinda WM, Sang W, Andagalu B, Soge OO, McClelland RS, Distelhorst J.</t>
  </si>
  <si>
    <t>BMC Infect Dis. 2020 Sep 25;20(1):703. doi: 10.1186/s12879-020-05398-5.</t>
  </si>
  <si>
    <t>PMC7517623</t>
  </si>
  <si>
    <t>10.1186/s12879-020-05398-5</t>
  </si>
  <si>
    <t>2020 Sep 25</t>
  </si>
  <si>
    <t>Background: Treatment of gonorrhea is complicated by the development of antimicrobial resistance in Neisseria gonorrhoeae (GC) to the antibiotics recommended for treatment. Knowledge on types of plasmids and the antibiotic resistance genes they harbor is useful in monitoring the emergence and spread of bacterial antibiotic resistance. In Kenya, studies on gonococcal antimicrobial resistance are few and data on plasmid mediated drug resistance is limited. The present study characterizes plasmid mediated resistance in N. gonorrhoeae isolates recovered from Kenya between 2013 and 2018.
Methods: DNA was extracted from 36 sub-cultured GC isolates exhibiting varying drug resistance profiles. Whole genome sequencing was done on Illumina MiSeq platform and reads assembled de-novo using CLC Genomics Workbench. Genome annotation was performed using Rapid Annotation Subsystem Technology. Comparisons in identified antimicrobial resistance determinants were done using Bioedit sequence alignment editor.
Results: Twenty-four (66.7%) isolates had both β-lactamase (TEM) and TetM encoding plasmids. 8.3% of the isolates lacked both TEM and TetM plasmids and had intermediate to susceptible penicillin and tetracycline MICs. Twenty-six (72%) isolates harbored TEM encoding plasmids. 25 of the TEM plasmids were of African type while one was an Asian type. Of the 36 isolates, 31 (86.1%) had TetM encoding plasmids, 30 of which harbored American TetM, whereas 1 carried a Dutch TetM. All analyzed isolates had non-mosaic penA alleles. All the isolates expressing TetM were tetracycline resistant (MIC&gt; 1 mg/L) and had increased doxycycline MICs (up to 96 mg/L). All the isolates had S10 ribosomal protein V57M amino acid substitution associated with tetracycline resistance. No relation was observed between PenB and MtrR alterations and penicillin and tetracycline MICs.
Conclusion: High-level gonococcal penicillin and tetracycline resistance in the sampled Kenyan regions was found to be mediated by plasmid borne blaTEM and tetM genes. While the African TEM plasmid, TEM1 and American TetM are the dominant genotypes, Asian TEM plasmid, a new TEM239 and Dutch TetM have emerged in the regions.</t>
  </si>
  <si>
    <t xml:space="preserve">Plasmids that cause antibiotic resistance in gonorrhea in Kenya
</t>
  </si>
  <si>
    <t>Antimicrobial resistance prediction in Neisseria gonorrhoeae: current status and future prospects</t>
  </si>
  <si>
    <t>Golparian D, Unemo M.</t>
  </si>
  <si>
    <t>Expert Rev Mol Diagn. 2022 Jan;22(1):29-48. doi: 10.1080/14737159.2022.2015329.</t>
  </si>
  <si>
    <t>10.1080/14737159.2022.2015329</t>
  </si>
  <si>
    <t>Clinical evaluation of the OneStep Gonorrhea RapiCard InstaTest for detection of Neisseria gonorrhoeae in symptomatic patients from KwaZulu-Natal, South Africa</t>
  </si>
  <si>
    <t>Abbai NS, Moodley P, Reddy T, Zondi TG, Rambaran S, Naidoo K, Ramjee G.</t>
  </si>
  <si>
    <t>J Clin Microbiol. 2015 Apr;53(4):1348-50. doi: 10.1128/JCM.03603-14. Epub 2015 Jan 21.</t>
  </si>
  <si>
    <t>Abbai NS</t>
  </si>
  <si>
    <t>PMC4365222</t>
  </si>
  <si>
    <t>10.1128/JCM.03603-14</t>
  </si>
  <si>
    <t>[Purulent keratoconjunctivitis due to Neisseria gonorrhoeae and Chlamydia trachomatis coinfection]</t>
  </si>
  <si>
    <t>Arvai M, Ostorházi E, Mihalik N, Kárpáti S, Marschalkó M.</t>
  </si>
  <si>
    <t>Orv Hetil. 2013 May 26;154(21):834-7. doi: 10.1556/OH.2013.29620.</t>
  </si>
  <si>
    <t>Arvai M</t>
  </si>
  <si>
    <t>10.1556/OH.2013.29620</t>
  </si>
  <si>
    <t>2013 May 26</t>
  </si>
  <si>
    <t>Pharmacokinetic/pharmacodynamic considerations for new and current therapeutic drugs for uncomplicated gonorrhoea-challenges and opportunities</t>
  </si>
  <si>
    <t>Theuretzbacher U, Barbee L, Connolly K, Drusano G, Fernandes P, Hook E, Jerse A, O'Donnell J, Unemo M, Van Bambeke F, VanScoy B, Warn P, Werth BJ, Franceschi F, Alirol E.</t>
  </si>
  <si>
    <t>Clin Microbiol Infect. 2020 Dec;26(12):1630-1635. doi: 10.1016/j.cmi.2020.08.006. Epub 2020 Aug 13.</t>
  </si>
  <si>
    <t>Theuretzbacher U</t>
  </si>
  <si>
    <t>10.1016/j.cmi.2020.08.006</t>
  </si>
  <si>
    <t>Microscopy and Culture for the Diagnosis of Gonorrhea Methodological Issues on Validity and Reliability</t>
  </si>
  <si>
    <t>Sex Transm Dis. 2017 May;44(5):318. doi: 10.1097/OLQ.0000000000000611.</t>
  </si>
  <si>
    <t>10.1097/OLQ.0000000000000611</t>
  </si>
  <si>
    <t>The natural history of incident gonococcal infection in adolescent women: similar observations in a female mouse model of gonococcal and chlamydial coinfection</t>
  </si>
  <si>
    <t>Vonck Stankowski R, Cole JG, Jerse AE.</t>
  </si>
  <si>
    <t>Sex Transm Dis. 2012 Mar;39(3):238. doi: 10.1097/OLQ.0b013e3182471974.</t>
  </si>
  <si>
    <t>Vonck Stankowski R</t>
  </si>
  <si>
    <t>10.1097/OLQ.0b013e3182471974</t>
  </si>
  <si>
    <t>Evaluation of the SpeeDx ResistancePlus® GC and SpeeDx GC 23S 2611 (beta) molecular assays for prediction of antimicrobial resistance/susceptibility to ciprofloxacin and azithromycin in Neisseria gonorrhoeae</t>
  </si>
  <si>
    <t>Hadad R, Cole MJ, Ebeyan S, Jacobsson S, Tan LY, Golparian D, Erskine S, Day M, Whiley D, Unemo M; European collaborative group.</t>
  </si>
  <si>
    <t>J Antimicrob Chemother. 2021 Jan 1;76(1):84-90. doi: 10.1093/jac/dkaa381.</t>
  </si>
  <si>
    <t>10.1093/jac/dkaa381</t>
  </si>
  <si>
    <t>2021 Jan 1</t>
  </si>
  <si>
    <t>Infection: Proof of principle for effectiveness of a gonorrhoea vaccine</t>
  </si>
  <si>
    <t>Unemo M, Sikora AE.</t>
  </si>
  <si>
    <t>Nat Rev Urol. 2017 Nov;14(11):643-644. doi: 10.1038/nrurol.2017.139. Epub 2017 Aug 31.</t>
  </si>
  <si>
    <t>PMC5735823</t>
  </si>
  <si>
    <t>NIHMS926984</t>
  </si>
  <si>
    <t>10.1038/nrurol.2017.139</t>
  </si>
  <si>
    <t>Structure of the Neisseria meningitidis Type IV pilus</t>
  </si>
  <si>
    <t>Kolappan S, Coureuil M, Yu X, Nassif X, Egelman EH, Craig L.</t>
  </si>
  <si>
    <t>Nat Commun. 2016 Oct 4;7:13015. doi: 10.1038/ncomms13015.</t>
  </si>
  <si>
    <t>Kolappan S</t>
  </si>
  <si>
    <t>PMC5059446</t>
  </si>
  <si>
    <t>10.1038/ncomms13015</t>
  </si>
  <si>
    <t>2016 Oct 4</t>
  </si>
  <si>
    <t>An In Vitro Model System to Test Mechano-microbiological Interactions Between Bacteria and Host Cells</t>
  </si>
  <si>
    <t>Methods Mol Biol. 2016;1365:195-212. doi: 10.1007/978-1-4939-3124-8_10.</t>
  </si>
  <si>
    <t>10.1007/978-1-4939-3124-8_10</t>
  </si>
  <si>
    <t>[Prevalence of Neisseria gonorrhoeae, amongst inmates of the Preventive Reclusion Center in Arica]</t>
  </si>
  <si>
    <t>Reyes R T, Villanueva H, Bórquez B C, Casanova B D, Hahn A V, Matienzo S D, Villalobos R C, Vega J.</t>
  </si>
  <si>
    <t>Rev Chilena Infectol. 2020 Feb;37(1):32-36. doi: 10.4067/S0716-10182020000100032.</t>
  </si>
  <si>
    <t>Reyes R T</t>
  </si>
  <si>
    <t>10.4067/S0716-10182020000100032</t>
  </si>
  <si>
    <t>Enhancement of immune responses by co-administration of bacterial ghosts-mediated Neisseria gonorrhoeae DNA vaccines</t>
  </si>
  <si>
    <t>Jiao H, Yang H, Zheng W, Zhang Q, Zhao D, Li G.</t>
  </si>
  <si>
    <t>J Appl Microbiol. 2021 May;130(5):1770-1777. doi: 10.1111/jam.14815. Epub 2020 Nov 6.</t>
  </si>
  <si>
    <t>Jiao H</t>
  </si>
  <si>
    <t>10.1111/jam.14815</t>
  </si>
  <si>
    <t>Antimicrobial resistance of Neisseria gonorrhoeae in Germany: low levels of cephalosporin resistance, but high azithromycin resistance</t>
  </si>
  <si>
    <t>Buder S, Dudareva S, Jansen K, Loenenbach A, Nikisins S, Sailer A, Guhl E, Kohl PK, Bremer V; GORENET study group.</t>
  </si>
  <si>
    <t>BMC Infect Dis. 2018 Jan 17;18(1):44. doi: 10.1186/s12879-018-2944-9.</t>
  </si>
  <si>
    <t>Buder S</t>
  </si>
  <si>
    <t>PMC5772720</t>
  </si>
  <si>
    <t>10.1186/s12879-018-2944-9</t>
  </si>
  <si>
    <t>2018 Jan 17</t>
  </si>
  <si>
    <t>Background: The widespread antimicrobial resistance of Neisseria gonorrhoeae is a serious problem for the treatment and control of gonorrhoea. Many of the previously effective therapeutic agents are no longer viable. Because N. gonorrhoeae infections are not reportable in Germany, only limited data on disease epidemiology and antimicrobial susceptibility patterns are available. The Gonococcal Resistance Network (GORENET) is a surveillance project to monitor trends in the antimicrobial susceptibility of N. gonorrhoeae in Germany in order to guide treatment algorithms and target future prevention strategies.
Methods: Between April 2014 and December 2015, data on patient-related information were collected from laboratories nationwide, and susceptibility testing was performed on 537 N. gonorrhoeae isolates forwarded from the network laboratories to the Conciliar Laboratory for gonococci. Susceptibility results for cefixime, ceftriaxone, azithromycin, ciprofloxacin and penicillin were defined according to EUCAST 4.0 standards. Percentages, medians and interquartile ranges (IQR) were calculated.
Results: Altogether, 90% of isolates were from men. The median age was 32 (IQR 25-44) years for men and 25 (IQR 22-40) years for women (p-value &lt; 0.001). The most frequently tested materials among men were urethral (96.1%) and rectal swabs (1.7%), and among women, it was mainly endocervical and vaginal swabs (84.3%). None of the isolates were resistant to ceftriaxone. Furthermore, 1.9% (in 2014) and 1.4% (in 2015) of the isolates were resistant to cefixime, 11.9% and 9.8% showed resistance against azithromycin, 72.0% and 58.3% were resistant to ciprofloxacin, and 29.1% and 18.8% were resistant to penicillin.
Conclusions: Resistance to ceftriaxone was not detected, and the percentage of isolates with resistance to cefixime was low, whereas azithromycin resistance showed high levels during the observation period. The rates of ciprofloxacin resistance and penicillin resistance were very high across Germany. Continued surveillance of antimicrobial drug susceptibilities for N. gonorrhoeae remains highly important to ensure efficient disease management.</t>
  </si>
  <si>
    <t>[Neisser and the clap]</t>
  </si>
  <si>
    <t>Elbert NJ, van Gijn J, Gijselhart JP.</t>
  </si>
  <si>
    <t>Ned Tijdschr Geneeskd. 2013;157(23):A6252.</t>
  </si>
  <si>
    <t>Elbert NJ</t>
  </si>
  <si>
    <t>Ned Tijdschr Geneeskd</t>
  </si>
  <si>
    <t>Increases in the Estimated Number of Reported Gonorrhea Cases Among Men Who Have Sex With Men: The Role of Testing</t>
  </si>
  <si>
    <t>Williams AM, Weston EJ, Gift TL, Torrone E.</t>
  </si>
  <si>
    <t>Sex Transm Dis. 2019 Nov;46(11):713-715. doi: 10.1097/OLQ.0000000000001019.</t>
  </si>
  <si>
    <t>Williams AM</t>
  </si>
  <si>
    <t>PMC8511961</t>
  </si>
  <si>
    <t>NIHMS1745668</t>
  </si>
  <si>
    <t>10.1097/OLQ.0000000000001019</t>
  </si>
  <si>
    <t>Vaginal Lactobacilli Reduce Neisseria gonorrhoeae Viability through Multiple Strategies: An in Vitro Study</t>
  </si>
  <si>
    <t>Foschi C, Salvo M, Cevenini R, Parolin C, Vitali B, Marangoni A.</t>
  </si>
  <si>
    <t>Front Cell Infect Microbiol. 2017 Dec 6;7:502. doi: 10.3389/fcimb.2017.00502. eCollection 2017.</t>
  </si>
  <si>
    <t>PMC5723648</t>
  </si>
  <si>
    <t>10.3389/fcimb.2017.00502</t>
  </si>
  <si>
    <t>2017 Dec 6</t>
  </si>
  <si>
    <t>Comparison of minimum inhibitory concentration results for gepotidacin obtained using agar dilution and broth microdilution methods</t>
  </si>
  <si>
    <t>Arends SJR, Canino MA, Mendes R, Scangarella-Oman NE, Flamm RK.</t>
  </si>
  <si>
    <t>Diagn Microbiol Infect Dis. 2020 Oct;98(2):115107. doi: 10.1016/j.diagmicrobio.2020.115107. Epub 2020 Jun 11.</t>
  </si>
  <si>
    <t>Arends SJR</t>
  </si>
  <si>
    <t>10.1016/j.diagmicrobio.2020.115107</t>
  </si>
  <si>
    <t>Gonococcal endocarditis: a case report and literature review</t>
  </si>
  <si>
    <t>Nie S, Wu Y, Huang L, Pincus D, Tang YW, Lu X.</t>
  </si>
  <si>
    <t>Eur J Clin Microbiol Infect Dis. 2014 Jan;33(1):23-7. doi: 10.1007/s10096-013-1921-x. Epub 2013 Jul 16.</t>
  </si>
  <si>
    <t>Nie S</t>
  </si>
  <si>
    <t>10.1007/s10096-013-1921-x</t>
  </si>
  <si>
    <t>Anatomical site prevalence and genotypes of Chlamydia trachomatis infections among men who have sex with men: a multi-site study in China</t>
  </si>
  <si>
    <t>Zhou Y, Cai YM, Li SL, Cao NX, Zhu XF, Wang F, Han Y, Yin YP, Chen XS.</t>
  </si>
  <si>
    <t>BMC Infect Dis. 2019 Dec 10;19(1):1041. doi: 10.1186/s12879-019-4664-1.</t>
  </si>
  <si>
    <t>Zhou Y</t>
  </si>
  <si>
    <t>PMC6902585</t>
  </si>
  <si>
    <t>10.1186/s12879-019-4664-1</t>
  </si>
  <si>
    <t>Genomic Characterization of Emerging Bacterial Uropathogen Neisseria meningitidis, Which Was Misidentified as Neisseria gonorrhoeae by Nucleic Acid Amplification Testing</t>
  </si>
  <si>
    <t>Sukhum KV, Jean S, Wallace M, Anderson N, Burnham CA, Dantas G.</t>
  </si>
  <si>
    <t>J Clin Microbiol. 2021 Jan 21;59(2):e01699-20. doi: 10.1128/JCM.01699-20. Print 2021 Jan 21.</t>
  </si>
  <si>
    <t>Sukhum KV</t>
  </si>
  <si>
    <t>PMC8111160</t>
  </si>
  <si>
    <t>10.1128/JCM.01699-20</t>
  </si>
  <si>
    <t>Modified Profile of Matrix Metalloproteinase 2 and 9 Production by Human Fallopian Tube Epithelial Cells After Infection In Vitro With Neisseria gonorrhoeae</t>
  </si>
  <si>
    <t>Rodas PI, Pérez D, Jauffret C, González Y, Carreño C, Tapia CV, Osorio E, Velasquez LA, Christodoulides M.</t>
  </si>
  <si>
    <t>J Infect Dis. 2017 Feb 1;215(3):452-455. doi: 10.1093/infdis/jiw568.</t>
  </si>
  <si>
    <t>PMC6374017</t>
  </si>
  <si>
    <t>10.1093/infdis/jiw568</t>
  </si>
  <si>
    <t>Does gonorrhoea screening intensity play a role in the early selection of antimicrobial resistance in men who have sex with men (MSM)? A comparative study of Belgium and the United Kingdom</t>
  </si>
  <si>
    <t>Kenyon CR, De Baetselier I, Crucitti T.</t>
  </si>
  <si>
    <t>F1000Res. 2018 May 10;7:569. doi: 10.12688/f1000research.14869.2. eCollection 2018.</t>
  </si>
  <si>
    <t>Kenyon CR</t>
  </si>
  <si>
    <t>PMC6192441</t>
  </si>
  <si>
    <t>10.12688/f1000research.14869.2</t>
  </si>
  <si>
    <t>2018 May 10</t>
  </si>
  <si>
    <t>Increased prevalence of Trichomonas vaginalis in mid-aged women is linked to sexual activity and not to hormonal changes</t>
  </si>
  <si>
    <t>Donders GG, Depuydt C.</t>
  </si>
  <si>
    <t>J Low Genit Tract Dis. 2013 Oct;17(4):e31-2. doi: 10.1097/LGT.0b013e318284dbc3.</t>
  </si>
  <si>
    <t>Donders GG</t>
  </si>
  <si>
    <t>10.1097/LGT.0b013e318284dbc3</t>
  </si>
  <si>
    <t>Rho GTPases as pathogen targets: Focus on curable sexually transmitted infections</t>
  </si>
  <si>
    <t>Quintero CA, Tudela JG, Damiani MT.</t>
  </si>
  <si>
    <t>Small GTPases. 2015;6(2):108-18. doi: 10.4161/21541248.2014.991233. Epub 2015 May 29.</t>
  </si>
  <si>
    <t>Quintero CA</t>
  </si>
  <si>
    <t>Small GTPases</t>
  </si>
  <si>
    <t>PMC4601186</t>
  </si>
  <si>
    <t>10.4161/21541248.2014.991233</t>
  </si>
  <si>
    <t>The potential utility of liposomes for Neisseria vaccines</t>
  </si>
  <si>
    <t>Christodoulides M, Humbert MV, Heckels JE.</t>
  </si>
  <si>
    <t>Expert Rev Vaccines. 2021 Oct;20(10):1235-1256. doi: 10.1080/14760584.2021.1981865. Epub 2021 Oct 1.</t>
  </si>
  <si>
    <t>Expert Rev Vaccines</t>
  </si>
  <si>
    <t>10.1080/14760584.2021.1981865</t>
  </si>
  <si>
    <t>A New Multiplex Genetic Detection Assay Method for the Rapid Semi-Quantitative Detection of Six Common Curable Sexually Transmitted Pathogens From the Genital Tract</t>
  </si>
  <si>
    <t>Sun Z, Meng J, Wang S, Yang F, Liu T, Zeng X, Zhang D, Zhu H, Chi W, Liu Y, Jiang W, Ding L, Miao Y, Wu Y, Zhao H, Zhang Y.</t>
  </si>
  <si>
    <t>Front Cell Infect Microbiol. 2021 Aug 23;11:704037. doi: 10.3389/fcimb.2021.704037. eCollection 2021.</t>
  </si>
  <si>
    <t>Sun Z</t>
  </si>
  <si>
    <t>PMC8420868</t>
  </si>
  <si>
    <t>10.3389/fcimb.2021.704037</t>
  </si>
  <si>
    <t>2021 Aug 23</t>
  </si>
  <si>
    <t>Structure of the Neisserial outer membrane protein Opa₆₀: loop flexibility essential to receptor recognition and bacterial engulfment</t>
  </si>
  <si>
    <t>Fox DA, Larsson P, Lo RH, Kroncke BM, Kasson PM, Columbus L.</t>
  </si>
  <si>
    <t>J Am Chem Soc. 2014 Jul 16;136(28):9938-46. doi: 10.1021/ja503093y. Epub 2014 May 19.</t>
  </si>
  <si>
    <t>J Am Chem Soc</t>
  </si>
  <si>
    <t>PMC4105060</t>
  </si>
  <si>
    <t>10.1021/ja503093y</t>
  </si>
  <si>
    <t>2014 Jul 16</t>
  </si>
  <si>
    <t>Expanding U.S. Laboratory Capacity for Neisseria gonorrhoeae Antimicrobial Susceptibility Testing and Whole-Genome Sequencing through the CDC's Antibiotic Resistance Laboratory Network</t>
  </si>
  <si>
    <t>Kersh EN, Pham CD, Papp JR, Myers R, Steece R, Kubin G, Gautom R, Nash EE, Sharpe S, Gernert KM, Schmerer M, Raphael BH, Henning T, Gaynor AM, Soge O, Schlanger K, Kirkcaldy RD, St Cyr SB, Torrone EA, Bernstein K, Weinstock H.</t>
  </si>
  <si>
    <t>J Clin Microbiol. 2020 Mar 25;58(4):e01461-19. doi: 10.1128/JCM.01461-19. Print 2020 Mar 25.</t>
  </si>
  <si>
    <t>Kersh EN</t>
  </si>
  <si>
    <t>PMC7098741</t>
  </si>
  <si>
    <t>10.1128/JCM.01461-19</t>
  </si>
  <si>
    <t>2020 Mar 25</t>
  </si>
  <si>
    <t>Mechanism of action of Neisseria gonorrhoeae O-acetylpeptidoglycan esterase, an SGNH serine esterase</t>
  </si>
  <si>
    <t>Pfeffer JM, Weadge JT, Clarke AJ.</t>
  </si>
  <si>
    <t>J Biol Chem. 2013 Jan 25;288(4):2605-13. doi: 10.1074/jbc.M112.436352. Epub 2012 Dec 3.</t>
  </si>
  <si>
    <t>Pfeffer JM</t>
  </si>
  <si>
    <t>PMC3554927</t>
  </si>
  <si>
    <t>10.1074/jbc.M112.436352</t>
  </si>
  <si>
    <t>Ten years of external quality assessment (EQA) of Neisseria gonorrhoeae antimicrobial susceptibility testing in Europe elucidate high reliability of data</t>
  </si>
  <si>
    <t>Cole MJ, Quaye N, Jacobsson S, Day M, Fagan E, Ison C, Pitt R, Seaton S, Woodford N, Stary A, Pleininger S, Crucitti T, Hunjak B, Maikanti P, Hoffmann S, Viktorova J, Buder S, Kohl P, Tzelepi E, Siatravani E, Balla E, Hauksdóttir GS, Rose L, Stefanelli P, Carannante A, Pakarna G, Mifsud F, Cassar RZ, Linde I, Bergheim T, Steinbakk M, Mlynarczyk-Bonikowska B, Borrego MJ, Shepherd J, Pavlik P, Jeverica S, Vazquez J, Abad R, Weiss S, Spiteri G, Unemo M.</t>
  </si>
  <si>
    <t>BMC Infect Dis. 2019 Mar 25;19(1):281. doi: 10.1186/s12879-019-3900-z.</t>
  </si>
  <si>
    <t>PMC6434634</t>
  </si>
  <si>
    <t>10.1186/s12879-019-3900-z</t>
  </si>
  <si>
    <t>Surveillance of antimicrobial susceptibilities of Neisseria gonorrhoeae in Nanning, China, 2000 to 2012</t>
  </si>
  <si>
    <t>Zhu BY, Yu RX, Yin Y, Chen X, Li W, Dai XQ, Liang M, Gan Q, Huang YJ, Wei JP.</t>
  </si>
  <si>
    <t>Sex Transm Dis. 2014 Aug;41(8):501-6. doi: 10.1097/OLQ.0000000000000157.</t>
  </si>
  <si>
    <t>Zhu BY</t>
  </si>
  <si>
    <t>10.1097/OLQ.0000000000000157</t>
  </si>
  <si>
    <t>Objectives: To monitor the frequency of antibiotic resistance of Neisseria gonorrhoeae (NG) in Nanning, China, between 2000 and 2012.
Methods: The production of β-lactamase by NG isolates was determined using the paper acidometric testing method. Antimicrobial susceptibility testing was performed for tetracycline, ciprofloxacin, spectinomycin, and ceftriaxone using the agar dilution method. The χ(2) test, t test, and univariate and multivariate analyses were used to analyze the statistical difference of the results.
Results: A total of 923 NG isolates were collected in Nanning between 2000 and 2012. Among these, 131 (14.2%) were penicillinase-producing NG, 520 (56.3%) isolates were tetracycline-resistant NG, and 857 (92.9%) isolates were ciprofloxacin-resistant strains. One spectinomycin-resistant strain was identified in 2000. There were 304 (32.9%) isolates with decreased susceptibility to ceftriaxone; the proportion of such isolates increased from 22.8% in 2000 to 2002 to 48.9% in 2006 to 2008 (P &lt; 0.001), followed by a fall to 32.2% in 2009 to 2012 (P = 0.001). Patients' age of 16 to 25 years and isolate collection period of 2008 to 2012 (except 2011) were demonstrated to be risk factors for infection with isolates with decreased susceptibility to ceftriaxone.
Conclusions: Antimicrobial susceptibility of NG isolates obtained from patients in Nanning from 2000 to 2012 was characterized by high occurrence of penicillinase-producing NG, tetracycline-resistant NG, and ciprofloxacin-resistant strains. Spectinomycin and ceftriaxone can be considered drugs of choice for empirical treatment of NG infection in Nanning. Moreover, we recommend a combination of 500 mg or higher dose of intramuscular ceftriaxone and 1 g oral azithromycin be used for the treatment of NG infection in Nanning and possibly in China.</t>
  </si>
  <si>
    <t>Multidrug-resistant isolates in Nanning, China</t>
  </si>
  <si>
    <t>Public health surveillance of multidrug-resistant clones of Neisseria gonorrhoeae in Europe: a genomic survey</t>
  </si>
  <si>
    <t>Harris SR, Cole MJ, Spiteri G, Sánchez-Busó L, Golparian D, Jacobsson S, Goater R, Abudahab K, Yeats CA, Bercot B, Borrego MJ, Crowley B, Stefanelli P, Tripodo F, Abad R, Aanensen DM, Unemo M; Euro-GASP study group.</t>
  </si>
  <si>
    <t>Lancet Infect Dis. 2018 Jul;18(7):758-768. doi: 10.1016/S1473-3099(18)30225-1. Epub 2018 May 15.</t>
  </si>
  <si>
    <t>Harris SR</t>
  </si>
  <si>
    <t>PMC6010626</t>
  </si>
  <si>
    <t>10.1016/S1473-3099(18)30225-1</t>
  </si>
  <si>
    <t>Background: Traditional methods for molecular epidemiology of Neisseria gonorrhoeae are suboptimal. Whole-genome sequencing (WGS) offers ideal resolution to describe population dynamics and to predict and infer transmission of antimicrobial resistance, and can enhance infection control through linkage with epidemiological data. We used WGS, in conjunction with linked epidemiological and phenotypic data, to describe the gonococcal population in 20 European countries. We aimed to detail changes in phenotypic antimicrobial resistance levels (and the reasons for these changes) and strain distribution (with a focus on antimicrobial resistance strains in risk groups), and to predict antimicrobial resistance from WGS data.
Methods: We carried out an observational study, in which we sequenced isolates taken from patients with gonorrhoea from the European Gonococcal Antimicrobial Surveillance Programme in 20 countries from September to November, 2013. We also developed a web platform that we used for automated antimicrobial resistance prediction, molecular typing (N gonorrhoeae multi-antigen sequence typing [NG-MAST] and multilocus sequence typing), and phylogenetic clustering in conjunction with epidemiological and phenotypic data.
Findings: The multidrug-resistant NG-MAST genogroup G1407 was predominant and accounted for the most cephalosporin resistance, but the prevalence of this genogroup decreased from 248 (23%) of 1066 isolates in a previous study from 2009-10 to 174 (17%) of 1054 isolates in this survey in 2013. This genogroup previously showed an association with men who have sex with men, but changed to an association with heterosexual people (odds ratio=4·29). WGS provided substantially improved resolution and accuracy over NG-MAST and multilocus sequence typing, predicted antimicrobial resistance relatively well, and identified discrepant isolates, mixed infections or contaminants, and multidrug-resistant clades linked to risk groups.
Interpretation: To our knowledge, we provide the first use of joint analysis of WGS and epidemiological data in an international programme for regional surveillance of sexually transmitted infections. WGS provided enhanced understanding of the distribution of antimicrobial resistance clones, including replacement with clones that were more susceptible to antimicrobials, in several risk groups nationally and regionally. We provide a framework for genomic surveillance of gonococci through standardised sampling, use of WGS, and a shared information architecture for interpretation and dissemination by use of open access software.
Funding: The European Centre for Disease Prevention and Control, The Centre for Genomic Pathogen Surveillance, Örebro University Hospital, and Wellcome.</t>
  </si>
  <si>
    <t>Multidrug-resistant isolates in Europe</t>
  </si>
  <si>
    <t>Effect of different fatty acids on Neisseria gonorrhoeae viability</t>
  </si>
  <si>
    <t>Morselli S, Valente S, Foschi C, Marangoni A, Pasquinelli G.</t>
  </si>
  <si>
    <t>New Microbiol. 2021 Jul;44(3):164-172. Epub 2021 Oct 25.</t>
  </si>
  <si>
    <t>Morselli S</t>
  </si>
  <si>
    <t>Neisseria gonorrhoeae (GC) is the agent of one of the most common bacterial sexually transmitted infections worldwide. The possible development of 'untreatable' infections points out the need for antibiotic-sparing methods to reduce the number of gonococcal infections. In this context, fatty acids are interesting candidates as next-generation antibacterial agents. The aim of this study was to investigate the bactericidal effects of selected fatty acids on GC viability, as well as to observe their biological effects by means of transmission electron microscopy. The cytotoxicity of these compounds on human cervical cells (HeLa), chosen as a model of genital mucosa, was assessed as well. Lauric, myristic, and palmitic acid displayed high killing activity against GC in concentrations ranging between 100 μM and 25 μM, whereas the antimicrobial effect of oleic and butyric acids was present in concentrations between 1 mM and 0.25 mM. Modifications induced by fatty acids on the GC cell included the disorganization of the cytoplasmic structure, the distortion of pili/fimbriae, and the separation of the inner and outer membrane layers. For concentrations active against GC, fatty acids were not toxic for cervical cells. Our data can help in promoting innovative antibiotic-free compounds for the treatment of GC infections.</t>
  </si>
  <si>
    <t>Different fatty acids as a therapeutic strategy</t>
  </si>
  <si>
    <t>Determining the Most Likely Source of Infection: An Application to Neisseria Gonorrhoeae Among Men Who Have Sex with Men</t>
  </si>
  <si>
    <t>Matser A, Schim van der Loeff M, Geskus R.</t>
  </si>
  <si>
    <t>Epidemiology. 2018 May;29(3):421-430. doi: 10.1097/EDE.0000000000000816.</t>
  </si>
  <si>
    <t>Matser A</t>
  </si>
  <si>
    <t>Epidemiology</t>
  </si>
  <si>
    <t>10.1097/EDE.0000000000000816</t>
  </si>
  <si>
    <t>Oral Immunization of Rabbits with S. enterica Typhimurium Expressing Neisseria gonorrhoeae Filamentous Phage Φ6 Induces Bactericidal Antibodies Against N. gonorrhoeae</t>
  </si>
  <si>
    <t>Piekarowicz A, Kłyż A, Majchrzak M, Stein DC.</t>
  </si>
  <si>
    <t>Sci Rep. 2016 Mar 4;6:22549. doi: 10.1038/srep22549.</t>
  </si>
  <si>
    <t>PMC4778046</t>
  </si>
  <si>
    <t>10.1038/srep22549</t>
  </si>
  <si>
    <t>2016 Mar 4</t>
  </si>
  <si>
    <t>Genomic analysis and antimicrobial resistance of Neisseria gonorrhoeae isolates from Vietnam in 2011 and 2015-16</t>
  </si>
  <si>
    <t>Lan PT, Golparian D, Ringlander J, Van Hung L, Van Thuong N, Unemo M.</t>
  </si>
  <si>
    <t>J Antimicrob Chemother. 2020 Jun 1;75(6):1432-1438. doi: 10.1093/jac/dkaa040.</t>
  </si>
  <si>
    <t>Lan PT</t>
  </si>
  <si>
    <t>PMC7382555</t>
  </si>
  <si>
    <t>10.1093/jac/dkaa040</t>
  </si>
  <si>
    <t>Neisseria gonorrhoeae elicits extracellular traps in primary neutrophil culture while suppressing the oxidative burst</t>
  </si>
  <si>
    <t>Gunderson CW, Seifert HS.</t>
  </si>
  <si>
    <t>mBio. 2015 Feb 10;6(1):e02452-14. doi: 10.1128/mBio.02452-14.</t>
  </si>
  <si>
    <t>Gunderson CW</t>
  </si>
  <si>
    <t>PMC4337578</t>
  </si>
  <si>
    <t>10.1128/mBio.02452-14</t>
  </si>
  <si>
    <t>2015 Feb 10</t>
  </si>
  <si>
    <t>Antimicrobial resistance in Neisseria gonorrhoeae in China: a meta-analysis</t>
  </si>
  <si>
    <t>Chen Y, Gong Y, Yang T, Song X, Li J, Gan Y, Yin X, Lu Z.</t>
  </si>
  <si>
    <t>BMC Infect Dis. 2016 Mar 3;16:108. doi: 10.1186/s12879-016-1435-0.</t>
  </si>
  <si>
    <t>Chen Y</t>
  </si>
  <si>
    <t>PMC4778342</t>
  </si>
  <si>
    <t>10.1186/s12879-016-1435-0</t>
  </si>
  <si>
    <t>2016 Mar 3</t>
  </si>
  <si>
    <t>Background: Neisseria gonorrhoeae (N. gonorrhoeae) resistance to antimicrobial has been a major concern in China, and epidemiological data on N. gonorrhoeae resistance are not well understood. This meta-analysis was aimed at summarizing the evidence on N. gonorrhoeae resistance to penicillin, tetracycline, ciprofloxacin, ceftriaxone and spectinomycin in China.
Methods: Two researchers independently searched five databases to identify studies on N. gonorrhoeae resistance to antimicrobials from the databases' inception to November 7, 2014. A random-effects model was used to estimate the antimicrobial resistance rates and their corresponding 95% confidence intervals (CIs). Publication bias was assessed with the Begg rank correlation test and the Egger test.
Results: We included 127 studies in our synthesis reporting antimicrobial resistance. Our analyses demonstrated that N. gonorrhoeae resistance to penicillin and tetracycline respectively increased from 74.41% (95% CI: 64.1-84.7%) and 68.3% (95% CI: 58.7-78.0%) in 2000 to 84.2% (95% CI: 79.7-88.8%) and 82.4% (95% CI: 79.9-84.7%) in 2012. N. gonorrhoeae resistance to ciprofloxacin experienced a steady increase from 12.7% (95% CI, 8.6-16.7%) in 1995 and reached 93.8% (95% CI: 91.9-95.7%) in 2003. N. gonorrhoeae resistance to ceftriaxone was 1.7% (95% CI: 0.5-5.7%) before 1995 and 0.5% (95% CI: 0.2-1.4%) in 2012, and N. gonorrhoeae resistance to spectinomycin was less than 2% from 1995 to 2012.
Conclusions: N. gonorrhoeae resistance rates to penicillin, tetracycline and ciprofloxacin were high in China. Ceftriaxone and spectinomycin remained effective therapy for the treatment of gonorrhea. It is essential to strengthen N. gonorrhoeae resistance surveillance and update treatment guidelines timely.</t>
  </si>
  <si>
    <t>Multidrug-resistant isolates in China</t>
  </si>
  <si>
    <t>Evaluation of the Bio-Rad Dx CT/NG/MG® assay for simultaneous detection of Chlamydia trachomatis, Neisseria gonorrhoeae and Mycoplasma genitalium in urine</t>
  </si>
  <si>
    <t>Ursi D, Crucitti T, Smet H, Ieven M.</t>
  </si>
  <si>
    <t>Eur J Clin Microbiol Infect Dis. 2016 Jul;35(7):1159-63. doi: 10.1007/s10096-016-2646-4. Epub 2016 Apr 26.</t>
  </si>
  <si>
    <t>Ursi D</t>
  </si>
  <si>
    <t>10.1007/s10096-016-2646-4</t>
  </si>
  <si>
    <t>Biomineralization-based conversion of carbon dioxide to calcium carbonate using recombinant carbonic anhydrase</t>
  </si>
  <si>
    <t>Kim IG, Jo BH, Kang DG, Kim CS, Choi YS, Cha HJ.</t>
  </si>
  <si>
    <t>Chemosphere. 2012 Jun;87(10):1091-6. doi: 10.1016/j.chemosphere.2012.02.003. Epub 2012 Mar 5.</t>
  </si>
  <si>
    <t>Kim IG</t>
  </si>
  <si>
    <t>Chemosphere</t>
  </si>
  <si>
    <t>10.1016/j.chemosphere.2012.02.003</t>
  </si>
  <si>
    <t>Gonorrhoea surveillance in Ghana, Africa</t>
  </si>
  <si>
    <t>Duplessis C, Puplampu N, Nyarko E, Carroll J, Helena D, Mensah A, Amponsah A, Sanchez J.</t>
  </si>
  <si>
    <t>Sex Transm Infect. 2013 Nov;89(7):594. doi: 10.1136/sextrans-2013-051296.</t>
  </si>
  <si>
    <t>10.1136/sextrans-2013-051296</t>
  </si>
  <si>
    <t>Workflow and maintenance characteristics of five automated laboratory instruments for the diagnosis of sexually transmitted infections</t>
  </si>
  <si>
    <t>Ratnam S, Jang D, Gilchrist J, Smieja M, Poirier A, Hatchette T, Flandin JF, Chernesky M.</t>
  </si>
  <si>
    <t>J Clin Microbiol. 2014 Jul;52(7):2299-304. doi: 10.1128/JCM.03549-13. Epub 2014 Apr 16.</t>
  </si>
  <si>
    <t>Ratnam S</t>
  </si>
  <si>
    <t>PMC4097743</t>
  </si>
  <si>
    <t>10.1128/JCM.03549-13</t>
  </si>
  <si>
    <t>Complement-Dependent Serum Bactericidal Assays for Neisseria gonorrhoeae</t>
  </si>
  <si>
    <t>Gulati S, Rice PA, Ram S.</t>
  </si>
  <si>
    <t>Methods Mol Biol. 2019;1997:267-280. doi: 10.1007/978-1-4939-9496-0_16.</t>
  </si>
  <si>
    <t>10.1007/978-1-4939-9496-0_16</t>
  </si>
  <si>
    <t>Could antiseptic mouthwash inhibit pharyngeal Neisseria gonorrhoeae? Further research is required</t>
  </si>
  <si>
    <t>Chow EPF, Fairley CK.</t>
  </si>
  <si>
    <t>Sex Transm Infect. 2017 Sep;93(6):403. doi: 10.1136/sextrans-2017-053139.</t>
  </si>
  <si>
    <t>10.1136/sextrans-2017-053139</t>
  </si>
  <si>
    <t>Molecular Detection of Pathogens Causing Sexually Transmissible Infections in Patients with Prostate Cancer and Hyperplasia by Quantitative TaqMan Real-Time PCR Assay</t>
  </si>
  <si>
    <t>Ala-Almohadesin A, Mohammadbeygi M, Bahavar A, Mohammadi MA, Mohamadzadeh N, Abolhasani M, Dabiri H.</t>
  </si>
  <si>
    <t>Clin Lab. 2019 Jul 1;65(7). doi: 10.7754/Clin.Lab.2019.181243.</t>
  </si>
  <si>
    <t>Ala-Almohadesin A</t>
  </si>
  <si>
    <t>10.7754/Clin.Lab.2019.181243</t>
  </si>
  <si>
    <t>Condom effectiveness against non-viral sexually transmitted infections: a prospective study using electronic daily diaries</t>
  </si>
  <si>
    <t>Crosby RA, Charnigo RA, Weathers C, Caliendo AM, Shrier LA.</t>
  </si>
  <si>
    <t>Sex Transm Infect. 2012 Nov;88(7):484-9. doi: 10.1136/sextrans-2012-050618. Epub 2012 Sep 21.</t>
  </si>
  <si>
    <t>Crosby RA</t>
  </si>
  <si>
    <t>PMC3502658</t>
  </si>
  <si>
    <t>NIHMS414108</t>
  </si>
  <si>
    <t>10.1136/sextrans-2012-050618</t>
  </si>
  <si>
    <t>Gonococcal resistance can be viewed productively as part of a syndemic of antimicrobial resistance: an ecological analysis of 30 European countries</t>
  </si>
  <si>
    <t>Kenyon C, Manoharan-Basil SS, Van Dijck C.</t>
  </si>
  <si>
    <t>Antimicrob Resist Infect Control. 2020 Jun 30;9(1):97. doi: 10.1186/s13756-020-00764-z.</t>
  </si>
  <si>
    <t>PMC7325135</t>
  </si>
  <si>
    <t>10.1186/s13756-020-00764-z</t>
  </si>
  <si>
    <t>Increased Detection of Pharyngeal and Rectal Gonorrhea in Men Who Have Sex With Men After Transition From Culture To Nucleic Acid Amplification Testing</t>
  </si>
  <si>
    <t>Cornelisse VJ, Chow EP, Huffam S, Fairley CK, Bissessor M, De Petra V, Howden BP, Denham I, Bradshaw CS, Williamson D, Chen MY.</t>
  </si>
  <si>
    <t>Sex Transm Dis. 2017 Feb;44(2):114-117. doi: 10.1097/OLQ.0000000000000553.</t>
  </si>
  <si>
    <t>10.1097/OLQ.0000000000000553</t>
  </si>
  <si>
    <t>First Case of High-Level Azithromycin-Resistant Neisseria gonorrhoeae in North Carolina</t>
  </si>
  <si>
    <t>Palavecino EL, Kilic A, Schmerer MW, Dobre-Buonya O, Toler C, McNeil CJ.</t>
  </si>
  <si>
    <t>Sex Transm Dis. 2020 May;47(5):326-328. doi: 10.1097/OLQ.0000000000001149.</t>
  </si>
  <si>
    <t>Palavecino EL</t>
  </si>
  <si>
    <t>10.1097/OLQ.0000000000001149</t>
  </si>
  <si>
    <t>We report on the first high-level azithromycin-resistant Neisseria gonorrhoeae isolate (minimum inhibitory concentration, ≥256 μg/mL) in North Carolina isolated from a pharyngeal swab of a 33-year-old HIV-negative man who has sex with men. In addition, the isolate was found to be susceptible to cefixime, ceftriaxone, and penicillin and resistant to tetracycline. By whole-genome sequencing, the strain was assigned as MLST ST9363, NG-MAST ST5035, and a novel NG-STAR sequence type, ST1993.</t>
  </si>
  <si>
    <t xml:space="preserve">First resistant bacteria in North Carolina
</t>
  </si>
  <si>
    <t>Stably high azithromycin resistance and decreasing ceftriaxone susceptibility in Neisseria gonorrhoeae in 25 European countries, 2016</t>
  </si>
  <si>
    <t>Day MJ, Spiteri G, Jacobsson S, Woodford N, Amato-Gauci AJ, Cole MJ, Unemo M; Euro-GASP network.</t>
  </si>
  <si>
    <t>BMC Infect Dis. 2018 Dec 3;18(1):609. doi: 10.1186/s12879-018-3528-4.</t>
  </si>
  <si>
    <t>Day MJ</t>
  </si>
  <si>
    <t>PMC6276195</t>
  </si>
  <si>
    <t>10.1186/s12879-018-3528-4</t>
  </si>
  <si>
    <t>2018 Dec 3</t>
  </si>
  <si>
    <t>Background: The European Gonococcal Antimicrobial Surveillance Programme (Euro-GASP) performs annual sentinel surveillance of Neisseria gonorrhoeae susceptibility to therapeutically relevant antimicrobials across the European Union/European Economic Area (EU/EEA). We present the Euro-GASP results from 2016 (25 countries), linked to patient epidemiological data, and compared with data from previous years.
Methods: Agar dilution and minimum inhibitory concentration (MIC) gradient strip methodologies were used to determine the antimicrobial susceptibility (using EUCAST breakpoints) of 2660 N. gonorrhoeae isolates from 25 countries across the EU/EEA. Significance of differences compared with Euro-GASP results in previous years was analysed using Z-tests.
Results: No isolates with resistance to ceftriaxone (MIC &gt; 0.125 mg/L) were detected in 2016 (one in 2015). However, the proportion of isolates with decreased susceptibility to ceftriaxone (MICs from 0.03 mg/L to 0.125 mg/L) increased significantly (p = 0.01) from 2015 to 2016. There were 14 (0.5%) isolates with ceftriaxone MICs 0.125 mg/L (on the resistance breakpoint), of which one isolate was resistant to azithromycin and four showed intermediate susceptibility to azithromycin. Cefixime resistance was detected in 2.1% of isolates in 2016 compared with 1.7% in 2015 (p = 0.26) and azithromycin resistance in 7.5% in 2016 compared with 7.1% in 2015 (p = 0.74). Seven (0.3%) isolates from five countries displayed high-level azithromycin resistance (MIC≥256 mg/L) in 2016 compared with five (0.2%) isolates in 2015. Resistance rate to ciprofloxacin was 46.5% compared with 49.4% in 2015 (p = 0.06). No isolates were resistant to spectinomycin and the MICs of gentamicin remained stable compared with previous years.
Conclusions: Overall AMR rates in gonococci in EU/EEA remained stable from 2015 to 2016. However, the ceftriaxone MIC distribution shifted away from the most susceptible (≤0.016 mg/L) and the proportion of isolates with decreased susceptibility to ceftriaxone increased significantly. This development is of concern as current European gonorrhoea management guideline recommends ceftriaxone 500 mg plus azithromycin 2 g as first-line therapy. With azithromycin resistance at 7.5%, the increasing ceftriaxone MICs might soon threaten the effectiveness of this therapeutic regimen and requires close monitoring.</t>
  </si>
  <si>
    <t>Multidrug-resistant strains in Europe</t>
  </si>
  <si>
    <t>Lactiplantibacillus plantarum strains isolated from spontaneously fermented cocoa exhibit potential probiotic properties against Gardnerella vaginalis and Neisseria gonorrhoeae</t>
  </si>
  <si>
    <t>das Neves Selis N, de Oliveira HBM, Leão HF, Dos Anjos YB, Sampaio BA, Correia TML, Almeida CF, Pena LSC, Reis MM, Brito TLS, Brito LF, Campos GB, Timenetsky J, Cruz MP, Rezende RP, Romano CC, da Costa AM, Yatsuda R, Uetanabaro APT, Marques LM.</t>
  </si>
  <si>
    <t>BMC Microbiol. 2021 Jun 29;21(1):198. doi: 10.1186/s12866-021-02264-5.</t>
  </si>
  <si>
    <t>das Neves Selis N</t>
  </si>
  <si>
    <t>PMC8243870</t>
  </si>
  <si>
    <t>10.1186/s12866-021-02264-5</t>
  </si>
  <si>
    <t>Background: Probiotics are important tools in therapies against vaginal infections and can assist traditional antibiotic therapies in restoring healthy microbiota. Recent research has shown that microorganisms belonging to the genus Lactobacillus have probiotic potential. Thus, this study evaluated the potential in vitro probiotic properties of three strains of Lactiplantibacillus plantarum, isolated during the fermentation of high-quality cocoa, against Gardnerella vaginalis and Neisseria gonorrhoeae. Strains were evaluated for their physiological, safety, and antimicrobial characteristics.
Results: The hydrophobicity of L. plantarum strains varied from 26.67 to 91.67%, and their autoaggregation varied from 18.10 to 30.64%. The co-aggregation of L. plantarum strains with G. vaginalis ranged from 14.73 to 16.31%, and from 29.14 to 45.76% with N. gonorrhoeae. All L. plantarum strains could moderately or strongly produce biofilms. L. plantarum strains did not show haemolytic activity and were generally sensitive to the tested antimicrobials. All lactobacillus strains were tolerant to heat and pH resistance tests. All three strains of L. plantarum showed antimicrobial activity against the tested pathogens. The coincubation of L. plantarum strains with pathogens showed that the culture pH remained below 4.5 after 24 h. All cell-free culture supernatants (CFCS) demonstrated activity against the two pathogens tested, and all L. plantarum strains produced hydrogen peroxide. CFCS characterisation in conjunction with gas chromatography revealed that organic acids, especially lactic acid, were responsible for the antimicrobial activity against the pathogens evaluated.
Conclusion: The three strains of L. plantarum presented significant probiotic characteristics against the two pathogens of clinical importance. In vitro screening identified strong probiotic candidates for in vivo studies for the treatment of vaginal infections.</t>
  </si>
  <si>
    <t>L. plantarum isolates against two vaginal infections</t>
  </si>
  <si>
    <t>Gonorrhoea treatment combined with population-level general cephalosporin and quinolone consumption may select for Neisseria gonorrhoeae antimicrobial resistance at the levels of NG-MAST genogroup: An ecological study in Europe</t>
  </si>
  <si>
    <t>Kenyon C, Laumen J, Van Dijck C, De Baetselier I, Abdelatti S, Manoharan-Basil SS, Unemo M.</t>
  </si>
  <si>
    <t>J Glob Antimicrob Resist. 2020 Dec;23:377-384. doi: 10.1016/j.jgar.2020.10.022. Epub 2020 Nov 15.</t>
  </si>
  <si>
    <t>10.1016/j.jgar.2020.10.022</t>
  </si>
  <si>
    <t>Objectives: The prevalence of Neisseria gonorrhoeae NG-MAST genogroup G1407, associated with decreased susceptibility to extended-spectrum cephalosporins and fluoroquinolone resistance, has declined in Europe and it switched from circulating predominantly in men who have sex with men (MSM) in 2009-2010 to heterosexuals in 2013. We hypothesise that changes to gonorrhoea treatment guidelines combined with differences in country-level consumption of cephalosporins and quinolones contributed to this shift.
Methods: Linear regression was used to evaluate the association between changes in prevalence of G1407 between 2009-2010 and 2013 and country-level consumption of quinolones and cephalosporins in 2011/12 in 20 European countries.
Results: Whilst the prevalence of G1407 declined between 2009-2010 and 2013 in the EU/EEA, its absolute prevalence increased by 10% or more in three countries. The national prevalence of G1407 in 2013 was positively associated with population-level general cephalosporin and quinolone consumption in the preceding 2 years. The association between the prevalence of G1407 and proportion of the national sample derived from MSM was non-significant in 2009-2010 and was negative in 2013.
Conclusions: Our results are broadly compatible with the hypothesis that changes in gonorrhoea therapy to the more efficacious ceftriaxone (plus azithromycin) from 2010 to 2011 onwards resulted in a reduced prevalence of the resistance-associated G1407 overall but in MSM in particular. High population-level consumption of quinolones and cephalosporins in certain countries then contributed to the selection of G1407 predominantly in heterosexuals in these countries.</t>
  </si>
  <si>
    <t xml:space="preserve">Prevalence of G1407 in homosexuals/heterosexuals over time
</t>
  </si>
  <si>
    <t>Evaluating 3D printing to solve the sample-to-device interface for LRS and POC diagnostics: example of an interlock meter-mix device for metering and lysing clinical urine samples</t>
  </si>
  <si>
    <t>Jue E, Schoepp NG, Witters D, Ismagilov RF.</t>
  </si>
  <si>
    <t>Lab Chip. 2016 May 21;16(10):1852-60. doi: 10.1039/c6lc00292g. Epub 2016 Apr 28.</t>
  </si>
  <si>
    <t>Jue E</t>
  </si>
  <si>
    <t>Lab Chip</t>
  </si>
  <si>
    <t>10.1039/c6lc00292g</t>
  </si>
  <si>
    <t>2016 May 21</t>
  </si>
  <si>
    <t>Moving forward in tackling antimicrobial resistance: WHO actions</t>
  </si>
  <si>
    <t>Lusti-Narasimhan M, Pessoa-Silva CL, Temmerman M.</t>
  </si>
  <si>
    <t>Sex Transm Infect. 2013 Dec;89 Suppl 4:iv57-9. doi: 10.1136/sextrans-2012-050910. Epub 2013 Nov 7.</t>
  </si>
  <si>
    <t>Lusti-Narasimhan M</t>
  </si>
  <si>
    <t>10.1136/sextrans-2012-050910</t>
  </si>
  <si>
    <t>An outbreak of high-level azithromycin resistant Neisseria gonorrhoeae in England</t>
  </si>
  <si>
    <t>Chisholm SA, Wilson J, Alexander S, Tripodo F, Al-Shahib A, Schaefer U, Lythgow K, Fifer H.</t>
  </si>
  <si>
    <t>Sex Transm Infect. 2016 Aug;92(5):365-7. doi: 10.1136/sextrans-2015-052312. Epub 2015 Nov 24.</t>
  </si>
  <si>
    <t>10.1136/sextrans-2015-052312</t>
  </si>
  <si>
    <t>Objectives: To investigate a potential outbreak of high-level azithromycin resistant (HL-AziR) gonococcal infections diagnosed in eight patients attending a sexual health clinic in Leeds, North England, between November 2014 and March 2015.
Methods: Eight cases of infection with gonococci exhibiting azithromycin minimum inhibitory concentrations (MICs) ≥256 mg/L were identified from patients in Leeds as part of the routine service provided by the Sexually Transmitted Bacteria Reference Unit. All patient records were reviewed to collate epidemiological and clinical information including evaluation of patient management. Whole-genome sequencing (WGS) was performed on seven gonococcal isolates to determine Neisseria gonorrhoeae multiantigen sequence type (NG-MAST), WGS comparison and mutations in the 23S rRNA genes.
Results: All patients were heterosexual (five male, three female) from a range of ethnic backgrounds and from the Leeds area. Three patients were linked by partner notification. All patients were infected at genital sites and two women had pharyngeal infection also. Six patients received the recommended first-line therapy for uncomplicated gonorrhoea, one was treated for pelvic inflammatory disease and one received spectinomycin followed later by ciprofloxacin. Test of cure was achieved in seven patients and confirmed successful eradication. All seven isolates sequenced were identical by NG-MAST and WGS comparison, and contained an A2143G mutation in all four 23S rRNA alleles.
Conclusions: Epidemiological and microbiological investigations confirm that an outbreak of a gonococcal strain showing HL-AziR is ongoing in the North of England. Every effort should be made to identify and curtail dissemination of this strain as it presents a significant threat to the current recommended front-line dual therapy.</t>
  </si>
  <si>
    <t xml:space="preserve">An outbreak of a gonococcal strain with HL-AziR is ongoing in northern England.
</t>
  </si>
  <si>
    <t>Gonococcal conjunctivitis: the importance of good-quality conjunctival swabs</t>
  </si>
  <si>
    <t>Hoffman J, Ali B, Hoffman A, Sheikh I.</t>
  </si>
  <si>
    <t>Br J Gen Pract. 2015 Oct;65(639):552-3. doi: 10.3399/bjgp15X687181.</t>
  </si>
  <si>
    <t>Hoffman J</t>
  </si>
  <si>
    <t>Br J Gen Pract</t>
  </si>
  <si>
    <t>PMC4582870</t>
  </si>
  <si>
    <t>10.3399/bjgp15X687181</t>
  </si>
  <si>
    <t>Desialylation of Neisseria gonorrhoeae Lipooligosaccharide by Cervicovaginal Microbiome Sialidases: The Potential for Enhancing Infectivity in Men</t>
  </si>
  <si>
    <t>Ketterer MR, Rice PA, Gulati S, Kiel S, Byerly L, Fortenberry JD, Soper DE, Apicella MA.</t>
  </si>
  <si>
    <t>J Infect Dis. 2016 Dec 1;214(11):1621-1628. doi: 10.1093/infdis/jiw329. Epub 2016 Jul 28.</t>
  </si>
  <si>
    <t>Ketterer MR</t>
  </si>
  <si>
    <t>PMC6392504</t>
  </si>
  <si>
    <t>10.1093/infdis/jiw329</t>
  </si>
  <si>
    <t>The Interpretation of Repeat Positive Results for Gonorrhea and Chlamydia in Children</t>
  </si>
  <si>
    <t>Rao V, Canter J.</t>
  </si>
  <si>
    <t>J Pediatr Adolesc Gynecol. 2015 Aug;28(4):e109-12. doi: 10.1016/j.jpag.2014.09.014. Epub 2014 Oct 2.</t>
  </si>
  <si>
    <t>Rao V</t>
  </si>
  <si>
    <t>J Pediatr Adolesc Gynecol</t>
  </si>
  <si>
    <t>10.1016/j.jpag.2014.09.014</t>
  </si>
  <si>
    <t>Management of Neisseria gonorrhoeae infection over 12 months in a genitourinary medicine setting against British Association for Sexual Health and HIV auditable outcome measures</t>
  </si>
  <si>
    <t>Bruck PE, Robertson C, Allan PS.</t>
  </si>
  <si>
    <t>Int J STD AIDS. 2012 Mar;23(3):e30-2. doi: 10.1258/ijsa.2009.009185.</t>
  </si>
  <si>
    <t>Bruck PE</t>
  </si>
  <si>
    <t>10.1258/ijsa.2009.009185</t>
  </si>
  <si>
    <t>Performance of the cobas CT/NG test compared to the Aptima AC2 and Viper CTQ/GCQ assays for detection of Chlamydia trachomatis and Neisseria gonorrhoeae</t>
  </si>
  <si>
    <t>Van Der Pol B, Liesenfeld O, Williams JA, Taylor SN, Lillis RA, Body BA, Nye M, Eisenhut C, Hook EW 3rd.</t>
  </si>
  <si>
    <t>J Clin Microbiol. 2012 Jul;50(7):2244-9. doi: 10.1128/JCM.06481-11. Epub 2012 Apr 18.</t>
  </si>
  <si>
    <t>PMC3405604</t>
  </si>
  <si>
    <t>10.1128/JCM.06481-11</t>
  </si>
  <si>
    <t>Molecular Characterization and Antimicrobial Resistance in Neisseria gonorrhoeae, Nunavut Region of Inuit Nunangat, Canada, 2018-2019</t>
  </si>
  <si>
    <t>Singh AE, Pawa J, Kulleperuma K, Prasad E, Marchand S, Dionne K, Trubnikov M, Wong T, Mulvey MR, Martin I.</t>
  </si>
  <si>
    <t>Emerg Infect Dis. 2021 Jun;27(6):1718-1722. doi: 10.3201/eid2706.204407.</t>
  </si>
  <si>
    <t>PMC8153863</t>
  </si>
  <si>
    <t>10.3201/eid2706.204407</t>
  </si>
  <si>
    <t>We assessed antimicrobial resistance (AMR) in Neisseria gonorrhoeae in Nunavut, Canada, using remnant gonorrhea nucleic acid amplification test-positive urine specimens. This study confirms the feasibility of conducting N. gonorrhoeae AMR surveillance and highlights the diversity of gonococcal sequence types and geographic variation of AMR patterns in the territory.</t>
  </si>
  <si>
    <t>Multidrug-resistant strains in Nunavut Region of Inuit Nunangat, Canada</t>
  </si>
  <si>
    <t>In vitro activity of fosfomycin alone and in combination with ceftriaxone or azithromycin against clinical Neisseria gonorrhoeae isolates</t>
  </si>
  <si>
    <t>Hauser C, Hirzberger L, Unemo M, Furrer H, Endimiani A.</t>
  </si>
  <si>
    <t>Antimicrob Agents Chemother. 2015 Mar;59(3):1605-11. doi: 10.1128/AAC.04536-14. Epub 2014 Dec 29.</t>
  </si>
  <si>
    <t>Hauser C</t>
  </si>
  <si>
    <t>PMC4325783</t>
  </si>
  <si>
    <t>10.1128/AAC.04536-14</t>
  </si>
  <si>
    <t>New therapeutic strategies are needed to combat the emergence of infections due to multidrug-resistant Neisseria gonorrhoeae. In this study, fosfomycin (FOS) was tested against 89 N. gonorrhoeae isolates using the Etest method, showing MIC50/MIC90s of only 8/16 μg/ml (range, ≤1 to 32 μg/ml). FOS in combination with ceftriaxone (CRO) or azithromycin (AZT) was then evaluated using the checkerboard method for eight strains, including N. gonorrhoeae F89 (CRO-resistant) and AZT-HLR (high-level AZT-resistant). All combinations that included FOS gave indifferent effects (fractional inhibitory concentration [FIC] index values, 1.2 to 2.3 for FOS plus CRO, 1.8 to 3.2 for FOS plus AZT). Time-kill experiments for FOS, CRO, AZT, and their combinations (at 0.5×, 1×, 2×, and 4× the MIC) were performed against N. gonorrhoeae strain ATCC 49226, one N. gonorrhoeae multiantigen sequence typing (NG-MAST) sequence type 1407 (ST1407) strain, F89, and AZT-HLR. For all strains, at 24 h, the results indicated that (i) FOS was bactericidal at 2× the MIC, but after &gt;24 h, there was regrowth of bacteria; (ii) CRO was bactericidal at 0.5× the MIC; (iii) AZT was bactericidal at 4× the MIC; (iv) CRO plus AZT was less bactericidal than was CRO alone; (v) FOS plus AZT was bactericidal at 2× the MIC; and (vi) CRO plus AZT and FOS plus CRO were both bactericidal at 0.5× the MIC, but FOS plus CRO had more rapid effects. FOS is appealing for use in the management of N. gonorrhoeae infections because of its single and oral formulation. However, our results suggest it be used in combination with CRO. After the appropriate clinical trials are conducted, this strategy could be implemented for the treatment of infections due to isolates possessing resistance to CRO and/or AZT.</t>
  </si>
  <si>
    <t xml:space="preserve">Fosfomycin alone and in combination with other ATB as a therapeutic strategy
</t>
  </si>
  <si>
    <t>Association between intensity of STI screening and development of antimicrobial resistance in N. gonorrhoeae in 12 cities in the USA: An ecological study</t>
  </si>
  <si>
    <t>Kenyon CR.</t>
  </si>
  <si>
    <t>F1000Res. 2018 Aug 10;7:1237. doi: 10.12688/f1000research.15569.4. eCollection 2018.</t>
  </si>
  <si>
    <t>PMC6213784</t>
  </si>
  <si>
    <t>10.12688/f1000research.15569.4</t>
  </si>
  <si>
    <t>2018 Aug 10</t>
  </si>
  <si>
    <t>In this study, we assessed if there was a city-level association between sexually transmitted infection (STI) screening intensity in men who have sex with men and antimicrobial sensitivity in Neisseria gonorrhoeae in the United States, 2007 to 2013. We found positive associations between STI screening intensity and increases in minimum inhibitory concentrations for certain antimicrobials. Not all positive associations were statistically significant and the associations found to be statistically significant varied between the different analyses. Further studies are therefore required to assess if there is a causal relationship between the intensity of STI screening in MSM and gonococcal resistance.</t>
  </si>
  <si>
    <t xml:space="preserve">Resistant strains in men who have sex with men
</t>
  </si>
  <si>
    <t>The Staying Power of Pharyngeal Gonorrhea: Implications for Public Health and Antimicrobial Resistance</t>
  </si>
  <si>
    <t>Adamson PC, Klausner JD.</t>
  </si>
  <si>
    <t>Clin Infect Dis. 2021 Aug 16;73(4):583-585. doi: 10.1093/cid/ciab074.</t>
  </si>
  <si>
    <t>PMC8366824</t>
  </si>
  <si>
    <t>10.1093/cid/ciab074</t>
  </si>
  <si>
    <t>2021 Aug 16</t>
  </si>
  <si>
    <t>Hexa-acylated lipid A is required for host inflammatory response to Neisseria gonorrhoeae in experimental gonorrhea</t>
  </si>
  <si>
    <t>Zhou X, Gao X, Broglie PM, Kebaier C, Anderson JE, Thom N, Apicella MA, Sempowski GD, Duncan JA.</t>
  </si>
  <si>
    <t>Infect Immun. 2014 Jan;82(1):184-92. doi: 10.1128/IAI.00890-13. Epub 2013 Oct 14.</t>
  </si>
  <si>
    <t>Zhou X</t>
  </si>
  <si>
    <t>PMC3911856</t>
  </si>
  <si>
    <t>10.1128/IAI.00890-13</t>
  </si>
  <si>
    <t>Detection of Chlamydia trachomatis or Neisseria gonorrhoeae in otorhinolaryngology patients with pharyngeal symptoms</t>
  </si>
  <si>
    <t>Oda K, Yano H, Okitsu N, Chiba T, Hara Y, Kudo T, Ozawa D, Irimada M, Ohyama K.</t>
  </si>
  <si>
    <t>Sex Transm Infect. 2014 Mar;90(2):99. doi: 10.1136/sextrans-2013-051419. Epub 2013 Dec 13.</t>
  </si>
  <si>
    <t>Oda K</t>
  </si>
  <si>
    <t>10.1136/sextrans-2013-051419</t>
  </si>
  <si>
    <t>Azithromycin resistant gonococci: a literature review</t>
  </si>
  <si>
    <t>Derbie A, Mekonnen D, Woldeamanuel Y, Abebe T.</t>
  </si>
  <si>
    <t>Antimicrob Resist Infect Control. 2020 Aug 18;9(1):138. doi: 10.1186/s13756-020-00805-7.</t>
  </si>
  <si>
    <t>Derbie A</t>
  </si>
  <si>
    <t>PMC7436955</t>
  </si>
  <si>
    <t>10.1186/s13756-020-00805-7</t>
  </si>
  <si>
    <t>2020 Aug 18</t>
  </si>
  <si>
    <t>Transcriptional and Translational Responsiveness of the Neisseria gonorrhoeae Type IV Secretion System to Conditions of Host Infections</t>
  </si>
  <si>
    <t>Callaghan MM, Klimowicz AK, Shockey AC, Kane J, Pepperell CS, Dillard JP.</t>
  </si>
  <si>
    <t>Infect Immun. 2021 Nov 16;89(12):e0051921. doi: 10.1128/IAI.00519-21. Epub 2021 Sep 27.</t>
  </si>
  <si>
    <t>PMC8594608</t>
  </si>
  <si>
    <t>10.1128/IAI.00519-21</t>
  </si>
  <si>
    <t>2021 Nov 16</t>
  </si>
  <si>
    <t>Swab-Yourself Trial With Economic Monitoring and Testing for Infections Collectively (SYSTEMATIC): Part 2. A Diagnostic Accuracy and Cost-effectiveness Study Comparing Rectal, Pharyngeal, and Urogenital Samples Analyzed Individually, Versus as a Pooled Specimen, for the Diagnosis of Gonorrhea and Chlamydia</t>
  </si>
  <si>
    <t>Wilson JD, Wallace HE, Loftus-Keeling M, Ward H, Davies B, Vargas-Palacios A, Hulme C, Wilcox MH.</t>
  </si>
  <si>
    <t>Clin Infect Dis. 2021 Nov 2;73(9):e3183-e3193. doi: 10.1093/cid/ciaa1546.</t>
  </si>
  <si>
    <t>Wilson JD</t>
  </si>
  <si>
    <t>10.1093/cid/ciaa1546</t>
  </si>
  <si>
    <t>Functional analysis of the Gonococcal Genetic Island of Neisseria gonorrhoeae</t>
  </si>
  <si>
    <t>Pachulec E, Siewering K, Bender T, Heller EM, Salgado-Pabon W, Schmoller SK, Woodhams KL, Dillard JP, van der Does C.</t>
  </si>
  <si>
    <t>PLoS One. 2014 Oct 23;9(10):e109613. doi: 10.1371/journal.pone.0109613. eCollection 2014.</t>
  </si>
  <si>
    <t>Pachulec E</t>
  </si>
  <si>
    <t>PMC4207684</t>
  </si>
  <si>
    <t>10.1371/journal.pone.0109613</t>
  </si>
  <si>
    <t>2014 Oct 23</t>
  </si>
  <si>
    <t>Using a public database of Neisseria gonorrhoeae genomes to detect mutations associated with zoliflodacin resistance</t>
  </si>
  <si>
    <t>Adamson PC, Lin EY, Ha SM, Klausner JD.</t>
  </si>
  <si>
    <t>J Antimicrob Chemother. 2021 Oct 11;76(11):2847-2849. doi: 10.1093/jac/dkab262.</t>
  </si>
  <si>
    <t>PMC8521401</t>
  </si>
  <si>
    <t>10.1093/jac/dkab262</t>
  </si>
  <si>
    <t>2021 Oct 11</t>
  </si>
  <si>
    <t>[Against tripper soon almost no herb is effective]</t>
  </si>
  <si>
    <t>Oberhofer E.</t>
  </si>
  <si>
    <t>MMW Fortschr Med. 2016 Jun 9;158 Suppl 1:12. doi: 10.1007/s15006-016-8318-6.</t>
  </si>
  <si>
    <t>Oberhofer E</t>
  </si>
  <si>
    <t>MMW Fortschr Med</t>
  </si>
  <si>
    <t>10.1007/s15006-016-8318-6</t>
  </si>
  <si>
    <t>2016 Jun 9</t>
  </si>
  <si>
    <t>Sensitivity and specificity of the vaginal wet prep</t>
  </si>
  <si>
    <t>Hafner JW, Schaefer TJ.</t>
  </si>
  <si>
    <t>J Emerg Med. 2014 Jan;46(1):83-4. doi: 10.1016/j.jemermed.2012.12.027. Epub 2013 Nov 1.</t>
  </si>
  <si>
    <t>Hafner JW</t>
  </si>
  <si>
    <t>J Emerg Med</t>
  </si>
  <si>
    <t>10.1016/j.jemermed.2012.12.027</t>
  </si>
  <si>
    <t>Cytochrome c-based domain modularity governs genus-level diversification of electron transfer to dissimilatory nitrite reduction</t>
  </si>
  <si>
    <t>Aas FE, Li X, Edwards J, Hongrø Solbakken M, Deeudom M, Vik Å, Moir J, Koomey M, Aspholm M.</t>
  </si>
  <si>
    <t>Environ Microbiol. 2015 Jun;17(6):2114-32. doi: 10.1111/1462-2920.12661. Epub 2014 Dec 11.</t>
  </si>
  <si>
    <t>Aas FE</t>
  </si>
  <si>
    <t>10.1111/1462-2920.12661</t>
  </si>
  <si>
    <t>Testing for pharyngeal gonorrhoea in heterosexual men: should we revisit national guidelines?</t>
  </si>
  <si>
    <t>Dresser M, Hussey J.</t>
  </si>
  <si>
    <t>Int J STD AIDS. 2020 May;31(6):593-595. doi: 10.1177/0956462420913442. Epub 2020 Apr 15.</t>
  </si>
  <si>
    <t>Dresser M</t>
  </si>
  <si>
    <t>10.1177/0956462420913442</t>
  </si>
  <si>
    <t>Synthesis and biological evaluation of novel 5-aryl-4-(5-nitrofuran-2-yl)-pyrimidines as potential anti-bacterial agents</t>
  </si>
  <si>
    <t>Verbitskiy EV, Baskakova SA, Gerasimova NA, Evstigneeva NP, Zil'berberg NV, Kungurov NV, Kravchenko MA, Skornyakov SN, Pervova MG, Rusinov GL, Chupakhin ON, Charushin VN.</t>
  </si>
  <si>
    <t>Bioorg Med Chem Lett. 2017 Jul 1;27(13):3003-3006. doi: 10.1016/j.bmcl.2017.05.013. Epub 2017 May 6.</t>
  </si>
  <si>
    <t>Verbitskiy EV</t>
  </si>
  <si>
    <t>Bioorg Med Chem Lett</t>
  </si>
  <si>
    <t>10.1016/j.bmcl.2017.05.013</t>
  </si>
  <si>
    <t>A facile two-step synthetic approach to fluorinated and non-fluorinated 5-aryl-4-(5-nitrofuran-2-yl)-pyrimidines from readily available 5-bromo-4-(furan-2-yl)pyrimidine has been developed. All synthesized compounds were screened in vitro for their antibacterial activities against twelve various bacterial strains. It is demonstrated that some of these compounds exhibited significant antibacterial activities against strains Neisseria gonorrhoeae and Staphylococcus aureus, comparable and even higher with that commercial drug Spectinomycin.</t>
  </si>
  <si>
    <t>5-aryl-4-(5-nitrofuran-2-yl)-pyrimidines as a therapeutic strategy</t>
  </si>
  <si>
    <t>Characterization of an ntrX mutant of Neisseria gonorrhoeae reveals a response regulator that controls expression of respiratory enzymes in oxidase-positive proteobacteria</t>
  </si>
  <si>
    <t>Atack JM, Srikhanta YN, Djoko KY, Welch JP, Hasri NH, Steichen CT, Vanden Hoven RN, Grimmond SM, Othman DS, Kappler U, Apicella MA, Jennings MP, Edwards JL, McEwan AG.</t>
  </si>
  <si>
    <t>J Bacteriol. 2013 Jun;195(11):2632-41. doi: 10.1128/JB.02062-12. Epub 2013 Apr 5.</t>
  </si>
  <si>
    <t>Atack JM</t>
  </si>
  <si>
    <t>PMC3676050</t>
  </si>
  <si>
    <t>10.1128/JB.02062-12</t>
  </si>
  <si>
    <t>Letter to the editor: Chlamydia trachomatis samples testing falsely negative in the Aptima Combo 2 test in Finland, 2019</t>
  </si>
  <si>
    <t>Unemo M, Getman D, Hadad R, Cole M, Thomson N, Puolakkainen M, Spiteri G.</t>
  </si>
  <si>
    <t>Euro Surveill. 2019 Jun;24(24):1900354. doi: 10.2807/1560-7917.ES.2019.24.24.1900354.</t>
  </si>
  <si>
    <t>PMC6582517</t>
  </si>
  <si>
    <t>10.2807/1560-7917.ES.2019.24.24.1900354</t>
  </si>
  <si>
    <t>Prevalence of Mycoplasma genitalium in men with urethritis and in high risk asymptomatic males in Tel Aviv: a prospective study</t>
  </si>
  <si>
    <t>Gottesman T, Yossepowitch O, Samra Z, Rosenberg S, Dan M.</t>
  </si>
  <si>
    <t>Int J STD AIDS. 2017 Feb;28(2):127-132. doi: 10.1177/0956462416630675. Epub 2016 Jul 10.</t>
  </si>
  <si>
    <t>Gottesman T</t>
  </si>
  <si>
    <t>10.1177/0956462416630675</t>
  </si>
  <si>
    <t>Establishment of a Gonococcal Antimicrobial Surveillance Programme, in Accordance With World Health Organization Standards, in Côte d'Ivoire, Western Africa, 2014-2017</t>
  </si>
  <si>
    <t>Yéo A, Kouamé-Blavo B, Kouamé CE, Ouattara A, Yao AC, Gbedé BD, Bazan F, Faye-Ketté H, Dosso M, Wi T, Unemo M.</t>
  </si>
  <si>
    <t>Sex Transm Dis. 2019 Mar;46(3):179-184. doi: 10.1097/OLQ.0000000000000943.</t>
  </si>
  <si>
    <t>Yéo A</t>
  </si>
  <si>
    <t>10.1097/OLQ.0000000000000943</t>
  </si>
  <si>
    <t>Background: Antimicrobial resistance (AMR) in Neisseria gonorrhoeae is compromising the treatment of gonorrhea globally. Recent AMR data are extremely limited in Africa, and mainly totally lacking in Western Africa, including Côte d'Ivoire. This study (i) established a quality-assured gonococcal antimicrobial surveillance program, according to World Health Organization quality criteria, (ii) investigated the AMR to 8 therapeutic antimicrobials in gonococcal isolates from 2014 to 2017, and (iii) provided evidence for updating the National Sexually Transmitted Disease Syndromic Management Guidelines in Côte d'Ivoire.
Methods: During 2014 to 2017, gonococcal isolates were obtained from sexually active symptomatic or asymptomatic males and females in 14 sites in Côte d'Ivoire. It was a special focus on symptomatic males, and their sexual partners, due to the higher culture positivity rates in symptomatic males. Patient metadata were collected, including age, gender, sexual orientation, and symptoms. Minimum inhibitory concentrations of 8 antimicrobials were determined by Etest and interpreted using European Committee on Antimicrobial Susceptibility Testing breakpoints. β-lactamase production was detected using cefinase disks.
Results: The level of resistance, examining 212 gonococcal isolates, was as follows: 84.9% to tetracycline, 68.9% to benzylpenicillin, 62.7% to ciprofloxacin, 6.1% to azithromycin, and 1.4% to gentamicin. All isolates were susceptible to ceftriaxone, cefixime and spectinomycin.
Conclusions: We provide the first gonococcal AMR data, quality assured according to World Health Organization standards, from Côte d'Ivoire since more than 20 years. The high ciprofloxacin resistance, which informed a revision of the national syndromic management guideline during study, and relatively high resistance to azithromycin demand an improved gonococcal antimicrobial surveillance program and increased awareness when prescribing treatment in Côte d'Ivoire.</t>
  </si>
  <si>
    <t>Secretory leukocyte protease inhibitor binds to Neisseria gonorrhoeae outer membrane opacity protein and is bactericidal</t>
  </si>
  <si>
    <t>Cooper MD, Roberts MH, Barauskas OL, Jarvis GA.</t>
  </si>
  <si>
    <t>Am J Reprod Immunol. 2012 Aug;68(2):116-27. doi: 10.1111/j.1600-0897.2012.01149.x. Epub 2012 Apr 26.</t>
  </si>
  <si>
    <t>Cooper MD</t>
  </si>
  <si>
    <t>Am J Reprod Immunol</t>
  </si>
  <si>
    <t>PMC3395761</t>
  </si>
  <si>
    <t>NIHMS368419</t>
  </si>
  <si>
    <t>10.1111/j.1600-0897.2012.01149.x</t>
  </si>
  <si>
    <t>Problem: Secretory leukocyte protease inhibitor (SLPI) is an innate immune peptide present on the genitourinary tract mucosa that has antimicrobial activity. In this study, we investigated the interaction of SLPI with Neisseria gonorrhoeae.
Method of study: ELISA and far-Western blots were used to analyze binding of SLPI to gonococci. The binding site for SLPI was identified by tryptic digests and mass spectrometry. Antimicrobial activity of SLPI for gonococci was determined using bactericidal assays. SLPI protein levels in cell supernatants were measured by ELISA, and SLPI mRNA levels were assessed by quantitative RT-PCR.
Results: SLPI bound directly to the gonococcal Opa protein and was bactericidal. Epithelial cells from the reproductive tract constitutively expressed SLPI at different levels. Gonococcal infection of cells did not affect SLPI expression.
Conclusion: We conclude that SLPI is bactericidal for gonococci and is expressed by reproductive tract epithelial cells and thus is likely to play a role in the pathogenesis of gonococcal infection.</t>
  </si>
  <si>
    <t xml:space="preserve">How SLPI might influence pathogenesis?
</t>
  </si>
  <si>
    <t>Isolation of Naturally Released Gonococcal Outer Membrane Vesicles as Vaccine Antigens</t>
  </si>
  <si>
    <t>Francis IP, Lui X, Wetzler LM.</t>
  </si>
  <si>
    <t>Methods Mol Biol. 2019;1997:121-141. doi: 10.1007/978-1-4939-9496-0_9.</t>
  </si>
  <si>
    <t>Francis IP</t>
  </si>
  <si>
    <t>10.1007/978-1-4939-9496-0_9</t>
  </si>
  <si>
    <t>The emergence and spread of fully antimicrobial resistant Neisseria gonorrhoeae (GC) highlights a clear need for next-generation antigonococcal therapeutics. A broadly reactive anti-GC vaccine would best address this global public health threat. Polyantigenic outer membrane vesicles (OMVs) derived from GC can overcome the challenges posed by GC's high rate of phase and antigen variation. In fact, GC OMVs have already shown promise as a vaccine antigen; however, all previous studies have utilized vesicles contaminated by RMP, a bacterioprotective antigen known to entirely abrogate vaccine-induced bactericidal activity in vivo. Additionally, these studies primarily utilized vesicles isolated through techniques like membrane disruption with detergents, which are known to increase contamination of cytoplasmic components as compared to naturally released OMVs (nOMVs). This chapter describes the isolation and characterization of naturally released nOMVs through sequential size and weight restrictive filtration. nOMVs are characterized by morphology, proteomics, and bioactivity via various methods. Herein we also describe methods for further evaluation of the innate and induced immunogenicity of rmp-deficient GC nOMVs by cell stimulation and murine vaccination. Per these methods, nOMVs are found to be largely homogenous spherical structures approximately 70 nm in diameter containing a consistent subset of GC outer membrane proteins. The rmp-deficient vesicles demonstrate a morphology and, with the exception of RMP, antigenic profile consistent with that of nOMVs derived from wild time N. gonorrhoeae. Additionally, vesicles lacking RMP are able to engage and strongly activate a diverse array of pattern recognition receptors in vitro. These methods lay the groundwork for future experiments examining the in vivo protective efficacy of the anti-GC response induced by these nOMVs as well as studies examining the mechanism of vaccine induced female genital tract immunity.</t>
  </si>
  <si>
    <t xml:space="preserve">Vaccines based on polyantigenic outer membrane vesicles (OMVs) derived from GC
</t>
  </si>
  <si>
    <t>Comparative Whole-Genome Analysis of Neisseria gonorrhoeae Isolates Revealed Changes in the Gonococcal Genetic Island and Specific Genes as a Link to Antimicrobial Resistance</t>
  </si>
  <si>
    <t>Shaskolskiy B, Kravtsov D, Kandinov I, Gorshkova S, Kubanov A, Solomka V, Deryabin D, Dementieva E, Gryadunov D.</t>
  </si>
  <si>
    <t>Front Cell Infect Microbiol. 2022 Feb 18;12:831336. doi: 10.3389/fcimb.2022.831336. eCollection 2022.</t>
  </si>
  <si>
    <t>PMC8895040</t>
  </si>
  <si>
    <t>10.3389/fcimb.2022.831336</t>
  </si>
  <si>
    <t>2022 Feb 18</t>
  </si>
  <si>
    <t>Genomic epidemiology of Neisseria gonorrhoeae elucidating the gonococcal antimicrobial resistance and lineages/sublineages across Brazil, 2015-16</t>
  </si>
  <si>
    <t>Golparian D, Bazzo ML, Golfetto L, Gaspar PC, Schörner MA, Schwartz Benzaken A, Ramos MC, Ferreira WA, Alonso Neto JB, Mendes Pereira GF, Unemo M; Brazilian-GASP Network.</t>
  </si>
  <si>
    <t>J Antimicrob Chemother. 2020 Nov 1;75(11):3163-3172. doi: 10.1093/jac/dkaa318.</t>
  </si>
  <si>
    <t>10.1093/jac/dkaa318</t>
  </si>
  <si>
    <t>2020 Nov 1</t>
  </si>
  <si>
    <t>Surveillance of antibiotic resistance in Neisseria gonorrhoeae in the WHO Western Pacific and South East Asian Regions, 2010</t>
  </si>
  <si>
    <t>Lahra MM; WHO Western Pacific and South East Asian Gonococcal Antimicrobial Surveillance Programme.</t>
  </si>
  <si>
    <t>Commun Dis Intell Q Rep. 2012 Mar 31;36(1):95-100.</t>
  </si>
  <si>
    <t>2012 Mar 31</t>
  </si>
  <si>
    <t>The World Health Organization (WHO) Gonococcal Antimicrobial Surveillance Programme (GASP) has conducted continuous surveillance of antimicrobial resistance in Neisseria gonorrhoeae in the WHO Western Pacific Region (WPR) to optimise antibiotic treatment and control of gonococcal disease since 1992. From 2007, this has been enhanced by the inclusion of data from the WHO South East Asian Region (SEAR). Over time, there has been recruitment of additional centres in both regions. This report provides an analysis of antimicrobial resistance in N. gonorrhoeae in the WHO WPR and SEAR derived from results of the 2010 GASP surveillance. In 2010 there were 9,744 N. gonorrhoeae isolates examined for their susceptibility to one or more of the antibiotics used for the treatment of gonorrhoea, incorporating External Quality Assurance controlled methods, from reporting centres in 19 countries and/or jurisdictions. A high proportion of penicillin and quinolone resistance was again detected amongst isolates tested in the 'Asian' countries of WHO WPR and SEAR. In contrast, lower levels of penicillin and quinolone resistance were reported from the Pacific Islands of Fiji and New Caledonia. The proportion of gonococci reported as having 'decreased susceptibility' to the third-generation cephalosporin antibiotic ceftriaxone varied widely, ranging from 1.3% to 55.8%. There is a continued need for revision and clarification of some of the in vitro criteria that are currently used to categorise the clinical importance of gonococci with different ceftriaxone and oral cephalosporin MIC levels, and to relate these to treatment outcome. Azithromycin resistance was very low in most countries reporting, except in Mongolia where it was 34%. The number of instances of spectinomycin resistance remained low. A high proportion of strains tested continued to exhibit high-level plasmid mediated resistance to tetracyclines. The continuing emergence and spread of antibiotic resistant gonococci in and from the WHO WPR and SEAR underlines the importance of the maintenance and expansion of surveillance programs such as GASP, which are essential for disease control.</t>
  </si>
  <si>
    <t xml:space="preserve">Multidrug-resistant strains in WHO WPR and SEAR regions
</t>
  </si>
  <si>
    <t>Characterization of motility and piliation in pathogenic Neisseria</t>
  </si>
  <si>
    <t>Eriksson J, Eriksson OS, Maudsdotter L, Palm O, Engman J, Sarkissian T, Aro H, Wallin M, Jonsson AB.</t>
  </si>
  <si>
    <t>BMC Microbiol. 2015 Apr 30;15:92. doi: 10.1186/s12866-015-0424-6.</t>
  </si>
  <si>
    <t>Eriksson J</t>
  </si>
  <si>
    <t>PMC4449605</t>
  </si>
  <si>
    <t>10.1186/s12866-015-0424-6</t>
  </si>
  <si>
    <t>2015 Apr 30</t>
  </si>
  <si>
    <t>Human endometrial MAIT cells are transiently tissue resident and respond to Neisseria gonorrhoeae</t>
  </si>
  <si>
    <t>Bister J, Crona Guterstam Y, Strunz B, Dumitrescu B, Haij Bhattarai K, Özenci V, Brännström M, Ivarsson MA, Gidlöf S, Björkström NK.</t>
  </si>
  <si>
    <t>Mucosal Immunol. 2021 Mar;14(2):357-365. doi: 10.1038/s41385-020-0331-5. Epub 2020 Aug 5.</t>
  </si>
  <si>
    <t>Bister J</t>
  </si>
  <si>
    <t>Mucosal Immunol</t>
  </si>
  <si>
    <t>10.1038/s41385-020-0331-5</t>
  </si>
  <si>
    <t>Is it time to use nucleic acid amplification tests for identification of persons with sexually transmitted infections?: evidence from seroprevalence and behavioral epidemiology risk surveys in men with chlamydia and gonorrhea</t>
  </si>
  <si>
    <t>Tobin L, Guerra L, Ahouanvoeke L, Carpio JG, Irambona D, Nyarko EO, Macera C, Wiersma S.</t>
  </si>
  <si>
    <t>Pan Afr Med J. 2020 Aug 18;36:299. doi: 10.11604/pamj.2020.36.299.20777. eCollection 2020.</t>
  </si>
  <si>
    <t>Tobin L</t>
  </si>
  <si>
    <t>Pan Afr Med J</t>
  </si>
  <si>
    <t>PMC7572691</t>
  </si>
  <si>
    <t>10.11604/pamj.2020.36.299.20777</t>
  </si>
  <si>
    <t>Quantification of confocal images of biofilms grown on irregular surfaces</t>
  </si>
  <si>
    <t>Sommerfeld Ross S, Tu MH, Falsetta ML, Ketterer MR, Kiedrowski MR, Horswill AR, Apicella MA, Reinhardt JM, Fiegel J.</t>
  </si>
  <si>
    <t>J Microbiol Methods. 2014 May;100:111-20. doi: 10.1016/j.mimet.2014.02.020. Epub 2014 Mar 13.</t>
  </si>
  <si>
    <t>Sommerfeld Ross S</t>
  </si>
  <si>
    <t>PMC4041150</t>
  </si>
  <si>
    <t>NIHMS581975</t>
  </si>
  <si>
    <t>10.1016/j.mimet.2014.02.020</t>
  </si>
  <si>
    <t>[ABOUT UNIFICATION OF LABORATORY CRITERIA OF DIFFERENTIATION OF BACTERIAL VAGINOSIS]</t>
  </si>
  <si>
    <t>Mavzutov AR, Tsvetkova AV, Muretdinova LA.</t>
  </si>
  <si>
    <t>Klin Lab Diagn. 2015 Jun;60(6):41-5.</t>
  </si>
  <si>
    <t>Mavzutov AR</t>
  </si>
  <si>
    <t>The NorM MATE transporter from N. gonorrhoeae: insights into drug and ion binding from atomistic molecular dynamics simulations</t>
  </si>
  <si>
    <t>Leung YM, Holdbrook DA, Piggot TJ, Khalid S.</t>
  </si>
  <si>
    <t>Biophys J. 2014 Jul 15;107(2):460-468. doi: 10.1016/j.bpj.2014.06.005.</t>
  </si>
  <si>
    <t>Leung YM</t>
  </si>
  <si>
    <t>PMC4104060</t>
  </si>
  <si>
    <t>10.1016/j.bpj.2014.06.005</t>
  </si>
  <si>
    <t>2014 Jul 15</t>
  </si>
  <si>
    <t>Nanoscale imaging of bacterial infections by sphingolipid expansion microscopy</t>
  </si>
  <si>
    <t>Götz R, Kunz TC, Fink J, Solger F, Schlegel J, Seibel J, Kozjak-Pavlovic V, Rudel T, Sauer M.</t>
  </si>
  <si>
    <t>Nat Commun. 2020 Dec 2;11(1):6173. doi: 10.1038/s41467-020-19897-1.</t>
  </si>
  <si>
    <t>Götz R</t>
  </si>
  <si>
    <t>PMC7710728</t>
  </si>
  <si>
    <t>10.1038/s41467-020-19897-1</t>
  </si>
  <si>
    <t>2020 Dec 2</t>
  </si>
  <si>
    <t>Extragenital Gonorrhea and Chlamydia Among Men and Women According to Type of Sexual Exposure</t>
  </si>
  <si>
    <t>Bamberger DM, Graham G, Dennis L, Gerkovich MM.</t>
  </si>
  <si>
    <t>Sex Transm Dis. 2019 May;46(5):329-334. doi: 10.1097/OLQ.0000000000000967.</t>
  </si>
  <si>
    <t>Bamberger DM</t>
  </si>
  <si>
    <t>10.1097/OLQ.0000000000000967</t>
  </si>
  <si>
    <t>Molecular test for chlamydia and gonorrhoea used at point of care in remote primary healthcare settings: a diagnostic test evaluation</t>
  </si>
  <si>
    <t>Causer LM, Guy RJ, Tabrizi SN, Whiley DM, Speers DJ, Ward J, Tangey A, Badman SG, Hengel B, Natoli LJ, Anderson DA, Wand H, Wilson D, Regan DG, Shephard M, Donovan B, Fairley CK, Kaldor JM.</t>
  </si>
  <si>
    <t>Sex Transm Infect. 2018 Aug;94(5):340-345. doi: 10.1136/sextrans-2017-053443. Epub 2018 May 10.</t>
  </si>
  <si>
    <t>Causer LM</t>
  </si>
  <si>
    <t>10.1136/sextrans-2017-053443</t>
  </si>
  <si>
    <t>Australian Gonococcal Surveillance Programme, 1 April to 30 June 2019</t>
  </si>
  <si>
    <t>Lahra MM, Hogan TR; National Neisseria Network, Australia.</t>
  </si>
  <si>
    <t>Commun Dis Intell (2018). 2020 May 18;44. doi: 10.33321/cdi.2020.44.37.</t>
  </si>
  <si>
    <t>10.33321/cdi.2020.44.37</t>
  </si>
  <si>
    <t>2020 May 18</t>
  </si>
  <si>
    <t>Advancing vaccine development for gonorrhoea and the Global STI Vaccine Roadmap</t>
  </si>
  <si>
    <t>Gottlieb SL, Jerse AE, Delany-Moretlwe S, Deal C, Giersing BK.</t>
  </si>
  <si>
    <t>Sex Health. 2019 Sep;16(5):426-432. doi: 10.1071/SH19060.</t>
  </si>
  <si>
    <t>Gottlieb SL</t>
  </si>
  <si>
    <t>10.1071/SH19060</t>
  </si>
  <si>
    <t>Structures of glyceraldehyde 3-phosphate dehydrogenase in Neisseria gonorrhoeae and Chlamydia trachomatis</t>
  </si>
  <si>
    <t>Barrett KF, Dranow DM, Phan IQ, Michaels SA, Shaheen S, Navaluna ED, Craig JK, Tillery LM, Choi R, Edwards TE, Conrady DG, Abendroth J, Horanyi PS, Lorimer DD, Van Voorhis WC, Zhang Z, Barrett LK, Subramanian S, Staker B, Fan E, Myler PJ, Soge OO, Hybiske K, Ojo KK.</t>
  </si>
  <si>
    <t>Protein Sci. 2020 Mar;29(3):768-778. doi: 10.1002/pro.3824. Epub 2020 Jan 28.</t>
  </si>
  <si>
    <t>Barrett KF</t>
  </si>
  <si>
    <t>PMC7020975</t>
  </si>
  <si>
    <t>10.1002/pro.3824</t>
  </si>
  <si>
    <t>Reply to drs. Hafner and Schaefer</t>
  </si>
  <si>
    <t>Schott CK, Lo B.</t>
  </si>
  <si>
    <t>J Emerg Med. 2014 Jan;46(1):84. doi: 10.1016/j.jemermed.2013.08.093. Epub 2013 Nov 1.</t>
  </si>
  <si>
    <t>Schott CK</t>
  </si>
  <si>
    <t>10.1016/j.jemermed.2013.08.093</t>
  </si>
  <si>
    <t>Factors associated with unsuccessful follow-up in patients undertreated for gonorrhea and chlamydia infections</t>
  </si>
  <si>
    <t>Burkins J, DeMott JM, Slocum GW, Gottlieb M, Peksa GD.</t>
  </si>
  <si>
    <t>Am J Emerg Med. 2020 Apr;38(4):715-719. doi: 10.1016/j.ajem.2019.06.007. Epub 2019 Jun 4.</t>
  </si>
  <si>
    <t>Burkins J</t>
  </si>
  <si>
    <t>10.1016/j.ajem.2019.06.007</t>
  </si>
  <si>
    <t>Chlamydia trachomatis, Ureaplasma urealyticum and Neisseria gonorrhoeae among Chinese women with urinary tract infections in Shanghai: A community-based cross-sectional study</t>
  </si>
  <si>
    <t>Xu WH, Chen JJ, Sun Q, Wang LP, Jia YF, Xuan BB, Xu B, Sheng HM.</t>
  </si>
  <si>
    <t>J Obstet Gynaecol Res. 2018 Mar;44(3):495-502. doi: 10.1111/jog.13526. Epub 2017 Dec 22.</t>
  </si>
  <si>
    <t>Xu WH</t>
  </si>
  <si>
    <t>J Obstet Gynaecol Res</t>
  </si>
  <si>
    <t>10.1111/jog.13526</t>
  </si>
  <si>
    <t>Genomic analyses of ciprofloxacin-resistant Neisseria gonorrhoeae isolates recovered from the largest South American metropolitan area</t>
  </si>
  <si>
    <t>Cassu-Corsi D, Santos FF, Cayô R, Martins WMBS, Nodari CS, Almeida LGP, Martins RA, Carvalho da Silva RJ, Vasconcelos ATR, Pignatari ACC, Gales AC.</t>
  </si>
  <si>
    <t>Genomics. 2022 Mar;114(2):110287. doi: 10.1016/j.ygeno.2022.110287. Epub 2022 Feb 4.</t>
  </si>
  <si>
    <t>Cassu-Corsi D</t>
  </si>
  <si>
    <t>Genomics</t>
  </si>
  <si>
    <t>10.1016/j.ygeno.2022.110287</t>
  </si>
  <si>
    <t>We sequenced 13 Neisseria gonorrhoeae isolates exhibiting distinct susceptibility profiles and which were recovered over 12 years in the metropolitan region of São Paulo, Brazil. Whole Genome Sequencing (WGS) was performed on an Illumina MiSeq™ 2 × 300 bp paired-end reads. Bioinformatics analyses were carried out using CGE, PATRIC, and BLAST databases for manual curation of obtained genomes. Multilocus sequence typing (MLST) analysis identified seven STs, namely ST1580, ST1590, ST1901, ST1902, ST8161, ST9363, and ST15640. Moreover, a diversity of mutations was observed in MtrR/G45D-A39T, PIB/G120K-A121S, and PBP1/L421P. Mutations associated with sulfonamides (DHPS/R228S) and rifampicin (RNAP/H552N) were also detected, as well as tetracycline resistance determinants, namely rpsJ/V57M and tet(M). The results presented herein can contribute to the knowledge of N. gonorrhoeae strains circulating in Sao Paulo, Brazil.</t>
  </si>
  <si>
    <t>Multidrug-resistant strains in São Paulo, Brasil</t>
  </si>
  <si>
    <t>Requirements for the import of neisserial Omp85 into the outer membrane of human mitochondria</t>
  </si>
  <si>
    <t>Ott C, Utech M, Goetz M, Rudel T, Kozjak-Pavlovic V.</t>
  </si>
  <si>
    <t>Biosci Rep. 2013 Mar 13;33(2):e00028. doi: 10.1042/BSR20130007.</t>
  </si>
  <si>
    <t>Ott C</t>
  </si>
  <si>
    <t>Biosci Rep</t>
  </si>
  <si>
    <t>PMC3596097</t>
  </si>
  <si>
    <t>10.1042/BSR20130007</t>
  </si>
  <si>
    <t>2013 Mar 13</t>
  </si>
  <si>
    <t>Extragenital Infections Caused by Chlamydia trachomatis and Neisseria gonorrhoeae: A Review of the Literature</t>
  </si>
  <si>
    <t>Chan PA, Robinette A, Montgomery M, Almonte A, Cu-Uvin S, Lonks JR, Chapin KC, Kojic EM, Hardy EJ.</t>
  </si>
  <si>
    <t>Infect Dis Obstet Gynecol. 2016;2016:5758387. doi: 10.1155/2016/5758387. Epub 2016 Jun 5.</t>
  </si>
  <si>
    <t>Chan PA</t>
  </si>
  <si>
    <t>PMC4913006</t>
  </si>
  <si>
    <t>10.1155/2016/5758387</t>
  </si>
  <si>
    <t>[A 34-year old man with fever, joint pain and red spots]</t>
  </si>
  <si>
    <t>Leijssen LGJ, Veenstra J.</t>
  </si>
  <si>
    <t>Ned Tijdschr Geneeskd. 2021 Nov 4;165:D6244.</t>
  </si>
  <si>
    <t>Leijssen LGJ</t>
  </si>
  <si>
    <t>Response letter to T Fowler and co-authors - estimating the positive predictive value of opportunistic population testing for gonorrhoea as part of the English Chlamydia Screening Programme</t>
  </si>
  <si>
    <t>Field N, Hughes G, Kennedy I, Ison C, Dunbar K, Charlett A.</t>
  </si>
  <si>
    <t>Int J STD AIDS. 2014 Aug;25(9):692. doi: 10.1177/0956462414535205. Epub 2014 May 8.</t>
  </si>
  <si>
    <t>Field N</t>
  </si>
  <si>
    <t>PMC4512031</t>
  </si>
  <si>
    <t>10.1177/0956462414535205</t>
  </si>
  <si>
    <t>Septic arthritis in a previously healthy man with pan-negative infectious and rheumatologic work-up</t>
  </si>
  <si>
    <t>Wang AA, Linson EA.</t>
  </si>
  <si>
    <t>BMJ Case Rep. 2020 Feb 3;13(2):e231823. doi: 10.1136/bcr-2019-231823.</t>
  </si>
  <si>
    <t>Wang AA</t>
  </si>
  <si>
    <t>BMJ Case Rep</t>
  </si>
  <si>
    <t>PMC7021160</t>
  </si>
  <si>
    <t>10.1136/bcr-2019-231823</t>
  </si>
  <si>
    <t>Meningococcal Disease-Associated Prophage-Like Elements Are Present in Neisseria gonorrhoeae and Some Commensal Neisseria Species</t>
  </si>
  <si>
    <t>Al Suwayyid BA, Rankine-Wilson L, Speers DJ, Wise MJ, Coombs GW, Kahler CM.</t>
  </si>
  <si>
    <t>Genome Biol Evol. 2020 Feb 1;12(2):3938-3950. doi: 10.1093/gbe/evaa023.</t>
  </si>
  <si>
    <t>PMC7058167</t>
  </si>
  <si>
    <t>10.1093/gbe/evaa023</t>
  </si>
  <si>
    <t>Letter to the editor: Strengthening epidemiological surveillance of Neisseria gonorrhoea - beyond the detection of cases</t>
  </si>
  <si>
    <t>Hernando V, Magistris A, Nicolau A, Ramón S, Varela C, Ruiz-Algueró M, Diaz A.</t>
  </si>
  <si>
    <t>Euro Surveill. 2019 Jun;24(25):1900355. doi: 10.2807/1560-7917.ES.2019.24.25.1900355.</t>
  </si>
  <si>
    <t>Hernando V</t>
  </si>
  <si>
    <t>PMC6593903</t>
  </si>
  <si>
    <t>10.2807/1560-7917.ES.2019.24.25.1900355</t>
  </si>
  <si>
    <t>Transcriptional control of the gonococcal ompA gene by the MisR/MisS two-component regulatory system</t>
  </si>
  <si>
    <t>Holley CL, Ayala JC, Shafer WM.</t>
  </si>
  <si>
    <t>Sci Rep. 2020 Jun 10;10(1):9425. doi: 10.1038/s41598-020-66382-2.</t>
  </si>
  <si>
    <t>Holley CL</t>
  </si>
  <si>
    <t>PMC7286886</t>
  </si>
  <si>
    <t>10.1038/s41598-020-66382-2</t>
  </si>
  <si>
    <t>2020 Jun 10</t>
  </si>
  <si>
    <t>Use of Human Monocyte-Derived Macrophages to Study Neisseria gonorrhoeae Infection</t>
  </si>
  <si>
    <t>Gatica J, Rodas PI, Escobar A.</t>
  </si>
  <si>
    <t>Methods Mol Biol. 2019;1997:301-318. doi: 10.1007/978-1-4939-9496-0_18.</t>
  </si>
  <si>
    <t>Gatica J</t>
  </si>
  <si>
    <t>10.1007/978-1-4939-9496-0_18</t>
  </si>
  <si>
    <t>Diagnostic accuracy of a prototype rapid chlamydia and gonorrhoea recombinase polymerase amplification assay: a multicentre cross-sectional preclinical evaluation</t>
  </si>
  <si>
    <t>Harding-Esch EM, Fuller SS, Chow SC, Nori AV, Harrison MA, Parker M, Piepenburg O, Forrest MS, Brooks DG, Patel R, Hay PE, Fearnley N, Pond MJ, Dunbar JK, Butcher PD, Planche T, Lowndes CM, Sadiq ST.</t>
  </si>
  <si>
    <t>Clin Microbiol Infect. 2019 Mar;25(3):380.e1-380.e7. doi: 10.1016/j.cmi.2018.06.003. Epub 2018 Jun 12.</t>
  </si>
  <si>
    <t>Harding-Esch EM</t>
  </si>
  <si>
    <t>PMC6420679</t>
  </si>
  <si>
    <t>10.1016/j.cmi.2018.06.003</t>
  </si>
  <si>
    <t>Antimicrobial Resistance of Neisseria gonorrhoeae Isolates from High-Risk Men in Johannesburg, South Africa</t>
  </si>
  <si>
    <t>Maduna LD, Kock MM, van der Veer BMJW, Radebe O, McIntyre J, van Alphen LB, Peters RPH.</t>
  </si>
  <si>
    <t>Antimicrob Agents Chemother. 2020 Oct 20;64(11):e00906-20. doi: 10.1128/AAC.00906-20. Print 2020 Oct 20.</t>
  </si>
  <si>
    <t>PMC7577157</t>
  </si>
  <si>
    <t>10.1128/AAC.00906-20</t>
  </si>
  <si>
    <t>2020 Oct 20</t>
  </si>
  <si>
    <t>Neisseria gonorrhoeae antimicrobial drug resistance has emerged worldwide; however, the situation in sub-Saharan Africa is not well documented. We investigated the molecular epidemiology and occurrence of antimicrobial resistance in Neisseria gonorrhoeae infections in two core transmission groups of men in Johannesburg, South Africa. We recruited men who have sex with men (MSM) presenting with urethral discharge and men with recurrent episodes of urethral discharge. Molecular testing and culture for N. gonorrhoeae were performed, followed by antimicrobial susceptibility testing. Whole-genome sequencing (WGS) was used to identify resistance-conferring mutations and to determine the genetic relatedness of the isolates. In all, 51 men were recruited; 42 (82%) had N. gonorrhoeae infections. Most gonococcal isolates were resistant to ciprofloxacin (78%) and tetracycline (74%); 33% were penicillin resistant. All gonococcal isolates were susceptible to cephalosporins and spectinomycin. Azithromycin resistance was observed in 4 (15%) isolates (epidemiological cutoff), all with mutations in the mtrR promoter region. Most of the isolates (19/27) harbored the gonococcal genetic island, which is associated with antimicrobial resistance. WGS revealed a diverse epidemic with mostly novel NG-STAR (70%) and NG-MAST (70%) sequence types. Thus, we demonstrate a high prevalence of antimicrobial resistance in Neisseria gonorrhoeae strains obtained from high-risk men in South Africa. The introduction of diagnostics and scale-up of surveillance are warranted to prevent the emergence of multidrug-resistant infections.</t>
  </si>
  <si>
    <t>Multidrug-resistant strains in Johannesburg, South Africa</t>
  </si>
  <si>
    <t>Lipophilic quinolone derivatives: Synthesis and in vitro antibacterial evaluation</t>
  </si>
  <si>
    <t>Sadowski E, Bercot B, Chauffour A, Gomez C, Varon E, Mainardis M, Sougakoff W, Mayer C, Sachon E, Anquetin G, Aubry A.</t>
  </si>
  <si>
    <t>Bioorg Med Chem Lett. 2022 Jan 1;55:128450. doi: 10.1016/j.bmcl.2021.128450. Epub 2021 Nov 11.</t>
  </si>
  <si>
    <t>Sadowski E</t>
  </si>
  <si>
    <t>10.1016/j.bmcl.2021.128450</t>
  </si>
  <si>
    <t>2022 Jan 1</t>
  </si>
  <si>
    <t>This paper reports on the design of a series of 10 novel lipophilic piperazinyl derivatives of the 1-cyclopropyl-6-fluoro-8-methoxy-4-oxo-1,4-dihydroquinoline-3-carboxylic acid, their synthesis, their characterisation by 1H, 13C and 19F NMR, IR spectroscopy and HRMS, as well as their biological activity against bacteria of medical interest. Among these derivatives, 2 were as potent as the parent quinolone against Neisseriagonorrhoeae whereas all the compounds displayed lower activity than the parent quinolone against other bacteria of medical interest. Our results showing that the increased lipophilicity was deleterious for antibacterial activity may help to design new quinolone derivatives in the future, especially lipophilic quinolones which have been poorly investigated previously.</t>
  </si>
  <si>
    <t>Lipophilic quinolone derivatives as a therapeutic strategy</t>
  </si>
  <si>
    <t>[The comparative characteristic of immune status of males with bacterial inflammatory urogenital pathology of different etiology in the city of Orenburg]</t>
  </si>
  <si>
    <t>Mikhaĭlova EA, Mironov AIu, Kharseeva GG, Setko NP, Voronina LG, Zherebiat'eva OO.</t>
  </si>
  <si>
    <t>Klin Lab Diagn. 2014 Aug;59(8):25-7.</t>
  </si>
  <si>
    <t>Mikhaĭlova EA</t>
  </si>
  <si>
    <t>Vertical transmission of Neisseria gonorrhoeae to a female premature neonate with congenital pneumonia</t>
  </si>
  <si>
    <t>Chang JH, Huang YL, Chen CC, Li SY.</t>
  </si>
  <si>
    <t>J Formos Med Assoc. 2013 Oct;112(10):648-9. doi: 10.1016/j.jfma.2013.04.008. Epub 2013 May 30.</t>
  </si>
  <si>
    <t>Chang JH</t>
  </si>
  <si>
    <t>10.1016/j.jfma.2013.04.008</t>
  </si>
  <si>
    <t>Destructive septic arthritis of the sternoclavicular joint due to Neisseria gonorrhoeae</t>
  </si>
  <si>
    <t>Guillot X, Delattre E, Prati C, Wendling D.</t>
  </si>
  <si>
    <t>Joint Bone Spine. 2012 Oct;79(5):519-20. doi: 10.1016/j.jbspin.2012.02.011. Epub 2012 Apr 13.</t>
  </si>
  <si>
    <t>Guillot X</t>
  </si>
  <si>
    <t>Joint Bone Spine</t>
  </si>
  <si>
    <t>10.1016/j.jbspin.2012.02.011</t>
  </si>
  <si>
    <t>Emergence and dissemination of three mild outbreaks of Neisseria gonorrhoeae with high-level resistance to azithromycin in Barcelona, 2016-18</t>
  </si>
  <si>
    <t>Salmerón P, Moreno-Mingorance A, Trejo J, Amado R, Viñado B, Cornejo-Sanchez T, Alberny M, Barbera MJ, Arando M, Pumarola T, Hoyos-Mallecot Y, Serra-Pladevall J, González-López JJ.</t>
  </si>
  <si>
    <t>J Antimicrob Chemother. 2021 Mar 12;76(4):930-935. doi: 10.1093/jac/dkaa536.</t>
  </si>
  <si>
    <t>10.1093/jac/dkaa536</t>
  </si>
  <si>
    <t>Comparison of rRNA-based and DNA-based nucleic acid amplifications for detection of Chlamydia trachomatis, Neisseria gonorrhoeae, and Ureaplasma urealyticum in urogenital swabs</t>
  </si>
  <si>
    <t>Liang Y, Jin X, Yuan F, Li Z, Chen S.</t>
  </si>
  <si>
    <t>BMC Infect Dis. 2018 Dec 12;18(1):651. doi: 10.1186/s12879-018-3580-0.</t>
  </si>
  <si>
    <t>Liang Y</t>
  </si>
  <si>
    <t>PMC6291997</t>
  </si>
  <si>
    <t>10.1186/s12879-018-3580-0</t>
  </si>
  <si>
    <t>2018 Dec 12</t>
  </si>
  <si>
    <t>Emerging Trends in Antibiotic Resistant Neisseria gonorrhoeae: A National and Hawai'i Perspective</t>
  </si>
  <si>
    <t>Katz AR, Komeya AY, Dewater JM, Tomas JE, Chinna L, Wasserman GM.</t>
  </si>
  <si>
    <t>Hawaii J Health Soc Welf. 2020 Mar 1;79(3):68-70.</t>
  </si>
  <si>
    <t>Hawaii J Health Soc Welf</t>
  </si>
  <si>
    <t>PMC7061027</t>
  </si>
  <si>
    <t>Gonorrhea is the second most common nationally notifiable infectious disease in the United States. Rates have been increasing nationally as have antibiotic-resistant isolates. Both the Centers for Disease Control and Prevention and the World Health Organization have recognized antibiotic-resistant Neisseria gonorrhoeae as a major public health threat and have warned of the emerging threat of "untreatable" gonorrhea. Hawai'i has been on the front lines nationally for gonococcal antimicrobial susceptibility surveillance due to its long-standing, statewide gonococcal isolate surveillance program coupled with antibiotic susceptibility testing of all isolates, and Hawai'i's geographic location between Asia where drug-resistant strains originate, and the continental United States. This article highlights emerging trends in and current status of antibiotic resistant Neisseria gonorrhoeae from a national and Hawai'i perspective.</t>
  </si>
  <si>
    <t>Multidrug-resistant strains in Hawai</t>
  </si>
  <si>
    <t>High in vitro susceptibility to the novel spiropyrimidinetrione ETX0914 (AZD0914) among 873 contemporary clinical Neisseria gonorrhoeae isolates from 21 European countries from 2012 to 2014</t>
  </si>
  <si>
    <t>Unemo M, Ringlander J, Wiggins C, Fredlund H, Jacobsson S, Cole M.</t>
  </si>
  <si>
    <t>Antimicrob Agents Chemother. 2015 Sep;59(9):5220-5. doi: 10.1128/AAC.00786-15. Epub 2015 Jun 15.</t>
  </si>
  <si>
    <t>PMC4538562</t>
  </si>
  <si>
    <t>10.1128/AAC.00786-15</t>
  </si>
  <si>
    <t>Resistance in Neisseria gonorrhoeae against all antimicrobials available for the treatment of gonorrhea has emerged. The first gonococcal strains with high-level resistance to ceftriaxone, the last option for first-line empirical antimicrobial monotherapy, were recently described. Consequently, new treatment options are essential. In this study, the in vitro activity of the novel spiropyrimidinetrione ETX0914 (AZD0914), a DNA topoisomerase II inhibitor, was investigated among contemporary consecutive clinical N. gonorrhoeae isolates obtained in 21 European countries and compared to the activities of antimicrobials currently or previously recommended for treatment. Consecutive clinical N. gonorrhoeae isolates (n = 873) cultured in 21 European countries from 2012 to 2014 were examined for their susceptibility to ETX0914. The MICs of ETX0914 were determined using the agar dilution method. For comparison, the MICs of ceftriaxone, cefixime, azithromycin, and ciprofloxacin were determined using Etest or the agar dilution method. For ETX0914, the MIC range, modal MIC, MIC50, and MIC90 were ≤0.002 to 0.25 mg/liter, 0.125 mg/liter, 0.064 mg/liter, and 0.125 mg/liter, respectively. The MIC values were substantially lower than those of the fluoroquinolone ciprofloxacin and most other antimicrobials examined. No cross-resistance with any other examined antimicrobial was observed. In conclusion, the in vitro susceptibility to the novel spiropyrimidinetrione ETX0914 (AZD0914) among 873 contemporary clinical isolates from 21 European countries was high, and no cross-resistance to antimicrobials currently or previously used for gonorrhea treatment was indicated. Additional studies investigating the in vitro and in vivo induction and mechanisms of ETX0914 resistance in gonococci, pharmacokinetics/pharmacodynamics in modeling/simulations and in humans, and performance in randomized controlled gonorrhea treatment trials are essential.</t>
  </si>
  <si>
    <t>Spiropyrimidinetrione ETX0914 (AZD0914) as a therapeutic strategy</t>
  </si>
  <si>
    <t>Our weak defense against the gonococcus</t>
  </si>
  <si>
    <t>Ravin JG.</t>
  </si>
  <si>
    <t>JAMA Ophthalmol. 2013 Dec;131(12):1505-6. doi: 10.1001/jamaophthalmol.2013.5365.</t>
  </si>
  <si>
    <t>Ravin JG</t>
  </si>
  <si>
    <t>JAMA Ophthalmol</t>
  </si>
  <si>
    <t>10.1001/jamaophthalmol.2013.5365</t>
  </si>
  <si>
    <t>Outer membrane vesicle vaccines for Neisseria gonorrhoeae</t>
  </si>
  <si>
    <t>Nat Rev Urol. 2022 Jan;19(1):5-6. doi: 10.1038/s41585-021-00534-5.</t>
  </si>
  <si>
    <t>PMC8555735</t>
  </si>
  <si>
    <t>10.1038/s41585-021-00534-5</t>
  </si>
  <si>
    <t>Diagnostics within the clinic to test for gonorrhoea and chlamydia reduces the time to treatment: a service evaluation</t>
  </si>
  <si>
    <t>Wingrove I, McOwan A, Nwokolo N, Whitlock G.</t>
  </si>
  <si>
    <t>Sex Transm Infect. 2014 Sep;90(6):474. doi: 10.1136/sextrans-2014-051580.</t>
  </si>
  <si>
    <t>Wingrove I</t>
  </si>
  <si>
    <t>10.1136/sextrans-2014-051580</t>
  </si>
  <si>
    <t>The Clinico-Epidemiological Profile of Patients with Gonorrhoea and Challenges in the Management of Neisseria gonorrhoeae Infection in an STI clinic, Ternopil, Ukraine (2013-2018)</t>
  </si>
  <si>
    <t>Boiko I, Akimova V, Mazur L, Savchenko I, Kohut I, Krynytska I.</t>
  </si>
  <si>
    <t>J Med Life. 2020 Jan-Mar;13(1):75-81. doi: 10.25122/jml-2019-0170.</t>
  </si>
  <si>
    <t>J Med Life</t>
  </si>
  <si>
    <t>PMC7175438</t>
  </si>
  <si>
    <t>10.25122/jml-2019-0170</t>
  </si>
  <si>
    <t>2020 Jan-Mar</t>
  </si>
  <si>
    <t>Re: 'Gentamicin 240 mg plus azithromycin 2 g vs. ceftriaxone 500 mg plus azithromycin 2 g for treatment of rectal and pharyngeal gonorrhoea' by Rob et al</t>
  </si>
  <si>
    <t>Sfeir MM.</t>
  </si>
  <si>
    <t>Clin Microbiol Infect. 2020 Jun;26(6):797-798. doi: 10.1016/j.cmi.2020.01.035. Epub 2020 Feb 5.</t>
  </si>
  <si>
    <t>Sfeir MM</t>
  </si>
  <si>
    <t>10.1016/j.cmi.2020.01.035</t>
  </si>
  <si>
    <t>[Gonococcal pelviperitonitis: a diagnostic challenge]</t>
  </si>
  <si>
    <t>Puente Luján MJ, Chóliz Ezquerro M, Espiau Romera A, Navarro Sierra J, Fernández Esgueva M, Negredo Quintana I.</t>
  </si>
  <si>
    <t>An Sist Sanit Navar. 2021 Apr 28;44(1):107-112. doi: 10.23938/ASSN.0931.</t>
  </si>
  <si>
    <t>Puente Luján MJ</t>
  </si>
  <si>
    <t>An Sist Sanit Navar</t>
  </si>
  <si>
    <t>10.23938/ASSN.0931</t>
  </si>
  <si>
    <t>2021 Apr 28</t>
  </si>
  <si>
    <t>Translating mouthwash use for gonorrhoea prevention into a public health campaign: identifying current knowledge and research gaps</t>
  </si>
  <si>
    <t>Chow EPF, Maddaford K, Trumpour S, Fairley CK.</t>
  </si>
  <si>
    <t>Sex Health. 2019 Sep;16(5):433-441. doi: 10.1071/SH18237.</t>
  </si>
  <si>
    <t>10.1071/SH18237</t>
  </si>
  <si>
    <t>Expansion of a urethritis-associated Neisseria meningitidis clade in the United States with concurrent acquisition of N. gonorrhoeae alleles</t>
  </si>
  <si>
    <t>Retchless AC, Kretz CB, Chang HY, Bazan JA, Abrams AJ, Norris Turner A, Jenkins LT, Trees DL, Tzeng YL, Stephens DS, MacNeil JR, Wang X.</t>
  </si>
  <si>
    <t>BMC Genomics. 2018 Mar 2;19(1):176. doi: 10.1186/s12864-018-4560-x.</t>
  </si>
  <si>
    <t>PMC5834837</t>
  </si>
  <si>
    <t>10.1186/s12864-018-4560-x</t>
  </si>
  <si>
    <t>2018 Mar 2</t>
  </si>
  <si>
    <t>Molecular characterization of Neisseria gonorrhoeae isolates collected through a national surveillance programme in Japan, 2013: evidence of the emergence of a ceftriaxone-resistant strain from a ceftriaxone-susceptible lineage</t>
  </si>
  <si>
    <t>Hanao M, Aoki K, Ishii Y, Shimuta K, Ohnishi M, Tateda K.</t>
  </si>
  <si>
    <t>J Antimicrob Chemother. 2021 Jun 18;76(7):1769-1775. doi: 10.1093/jac/dkab104.</t>
  </si>
  <si>
    <t>Hanao M</t>
  </si>
  <si>
    <t>10.1093/jac/dkab104</t>
  </si>
  <si>
    <t>Objectives: To investigate the spread of ceftriaxone-resistant Neisseria gonorrhoeae lineages similar to strains H041 (2009) and FC428 (2015), we characterized 55 strains collected in 2013 from hospitals across Japan.
Methods: Susceptibility testing and whole-genome sequencing.
Results: Susceptibility rates were 58% for cefixime and 98% for ceftriaxone. The 55 strains were whole-genome sequenced and classified into nine MLST-STs. MLST-ST1901 was the most prevalent (n = 19) followed by MLST-ST7363 (n = 12) and MLST-ST7359 (n = 11). The most prevalent penA [encoding penicillin binding protein 2 (PBP2)] mosaic types, based on the N. gonorrhoeae sequence typing for antimicrobial resistance (NG-STAR) scheme, were 10.001 (n = 20) followed by 34.001 (n = 13). The H041 and FC428 strains were not detected; however, a single ceftriaxone-resistant strain (TUM15748) with a MIC of 0.5 mg/L ceftriaxone was identified. The TUM15748 strain belonged to MLST-ST7359 and N. gonorrhoeae multiantigen sequence typing-ST6771, and had a novel PBP2 (PBP2TUM15748, penA type 169.001). The amino acid sequence of PBP2TUM15748 showed partial similarity to that of PBP2 from N. gonorrhoeae GU140106 and commensal Neisseria perflava and Neisseria cinerea. Natural transformation and recombination experiments using full-length TUM15748 penA showed that the ceftriaxone MICs of transformants increased 16-fold or more compared with the parental ceftriaxone-susceptible recipient strain (NG9807, belonging to MLST-ST7363). No ceftriaxone-resistant MLST-ST7359 strains have previously been reported.
Conclusions: We showed here that a ceftriaxone-susceptible lineage acquired a mutant PBP2 mosaic type, integrating partial PBP2 sequences from commensal Neisseria species, resulting in the emergence of ceftriaxone-resistant strains.</t>
  </si>
  <si>
    <t xml:space="preserve">Ceftriaxone-resistant strains
</t>
  </si>
  <si>
    <t>Pharyngeal Chlamydia and gonorrhea: a hidden problem</t>
  </si>
  <si>
    <t>Gaspari V, Marangoni A, D'Antuono A, Roncarati G, Salvo M, Foschi C, Re MC.</t>
  </si>
  <si>
    <t>Int J STD AIDS. 2019 Jul;30(8):732-738. doi: 10.1177/0956462419838922. Epub 2019 May 2.</t>
  </si>
  <si>
    <t>10.1177/0956462419838922</t>
  </si>
  <si>
    <t>Repurposed Drugs That Block the Gonococcus-Complement Receptor 3 Interaction Can Prevent and Cure Gonococcal Infection of Primary Human Cervical Epithelial Cells</t>
  </si>
  <si>
    <t>Poole J, Day CJ, Haselhorst T, Jen FE, Torres VJ, Edwards JL, Jennings MP.</t>
  </si>
  <si>
    <t>mBio. 2020 Mar 3;11(2):e03046-19. doi: 10.1128/mBio.03046-19.</t>
  </si>
  <si>
    <t>Poole J</t>
  </si>
  <si>
    <t>PMC7064771</t>
  </si>
  <si>
    <t>10.1128/mBio.03046-19</t>
  </si>
  <si>
    <t>2020 Mar 3</t>
  </si>
  <si>
    <t>Chlamydia trachomatis serovar distribution and other sexually transmitted coinfections in subjects attending an STD outpatients clinic in Italy</t>
  </si>
  <si>
    <t>Marangoni A, Foschi C, Nardini P, D'Antuono A, Banzola N, Di Francesco A, Ostanello F, Russo I, Donati M, Cevenini R.</t>
  </si>
  <si>
    <t>New Microbiol. 2012 Apr;35(2):215-9. Epub 2012 Mar 31.</t>
  </si>
  <si>
    <t>Marangoni A</t>
  </si>
  <si>
    <t>Neisseria gonorrhoeae breaches the apical junction of polarized epithelial cells for transmigration by activating EGFR</t>
  </si>
  <si>
    <t>Edwards VL, Wang LC, Dawson V, Stein DC, Song W.</t>
  </si>
  <si>
    <t>Cell Microbiol. 2013 Jun;15(6):1042-57. doi: 10.1111/cmi.12099. Epub 2013 Jan 21.</t>
  </si>
  <si>
    <t>Edwards VL</t>
  </si>
  <si>
    <t>PMC5584544</t>
  </si>
  <si>
    <t>NIHMS888629</t>
  </si>
  <si>
    <t>10.1111/cmi.12099</t>
  </si>
  <si>
    <t>Use of Human Fallopian Tube Organ in Culture (FTOC) and Primary Fallopian Tube Epithelial Cells (FTEC) to Study the Biology of Neisseria gonorrhoeae Infection</t>
  </si>
  <si>
    <t>Álamos-Musre AS, Escobar A, Tapia CV, Christodoulides M, Rodas PI.</t>
  </si>
  <si>
    <t>Methods Mol Biol. 2019;1997:377-402. doi: 10.1007/978-1-4939-9496-0_22.</t>
  </si>
  <si>
    <t>Álamos-Musre AS</t>
  </si>
  <si>
    <t>10.1007/978-1-4939-9496-0_22</t>
  </si>
  <si>
    <t>Prevalence of Neisseria gonorrhoeae among persons 14 to 39 years of age, United States, 1999 to 2008</t>
  </si>
  <si>
    <t>Torrone EA, Johnson RE, Tian LH, Papp JR, Datta SD, Weinstock HS.</t>
  </si>
  <si>
    <t>Sex Transm Dis. 2013 Mar;40(3):202-5. doi: 10.1097/OLQ.0b013e31827c5a71.</t>
  </si>
  <si>
    <t>Torrone EA</t>
  </si>
  <si>
    <t>PMC6893298</t>
  </si>
  <si>
    <t>NIHMS1061062</t>
  </si>
  <si>
    <t>10.1097/OLQ.0b013e31827c5a71</t>
  </si>
  <si>
    <t>A role for lactate dehydrogenases in the survival of Neisseria gonorrhoeae in human polymorphonuclear leukocytes and cervical epithelial cells</t>
  </si>
  <si>
    <t>Atack JM, Ibranovic I, Ong CL, Djoko KY, Chen NH, Vanden Hoven R, Jennings MP, Edwards JL, McEwan AG.</t>
  </si>
  <si>
    <t>J Infect Dis. 2014 Oct 15;210(8):1311-8. doi: 10.1093/infdis/jiu230. Epub 2014 Apr 15.</t>
  </si>
  <si>
    <t>PMC4215069</t>
  </si>
  <si>
    <t>10.1093/infdis/jiu230</t>
  </si>
  <si>
    <t>2014 Oct 15</t>
  </si>
  <si>
    <t>Global analysis of neutrophil responses to Neisseria gonorrhoeae reveals a self-propagating inflammatory program</t>
  </si>
  <si>
    <t>Sintsova A, Sarantis H, Islam EA, Sun CX, Amin M, Chan CH, Stanners CP, Glogauer M, Gray-Owen SD.</t>
  </si>
  <si>
    <t>PLoS Pathog. 2014 Sep 4;10(9):e1004341. doi: 10.1371/journal.ppat.1004341. eCollection 2014 Sep.</t>
  </si>
  <si>
    <t>Sintsova A</t>
  </si>
  <si>
    <t>PMC4154863</t>
  </si>
  <si>
    <t>10.1371/journal.ppat.1004341</t>
  </si>
  <si>
    <t>2014 Sep 4</t>
  </si>
  <si>
    <t>Novel cost-effective quality control approach for the Cepheid Xpert CT/NG assay for the detection of Chlamydia Trachomatis and Neisseria Gonorrhoeae</t>
  </si>
  <si>
    <t>Chan M, Jiang B, Ng SY, Tan TY.</t>
  </si>
  <si>
    <t>J Microbiol Methods. 2016 Jun;125:87-90. doi: 10.1016/j.mimet.2016.04.010. Epub 2016 Apr 16.</t>
  </si>
  <si>
    <t>Chan M</t>
  </si>
  <si>
    <t>10.1016/j.mimet.2016.04.010</t>
  </si>
  <si>
    <t>Overall Low Extended-Spectrum Cephalosporin Resistance but high Azithromycin Resistance in Neisseria gonorrhoeae in 24 European Countries, 2015</t>
  </si>
  <si>
    <t>Cole MJ, Spiteri G, Jacobsson S, Woodford N, Tripodo F, Amato-Gauci AJ, Unemo M; Euro-GASP network.</t>
  </si>
  <si>
    <t>BMC Infect Dis. 2017 Sep 11;17(1):617. doi: 10.1186/s12879-017-2707-z.</t>
  </si>
  <si>
    <t>PMC5594611</t>
  </si>
  <si>
    <t>10.1186/s12879-017-2707-z</t>
  </si>
  <si>
    <t>Background: Surveillance of Neisseria gonorrhoeae antimicrobial susceptibility in Europe is performed through the European Gonococcal Antimicrobial Surveillance Programme (Euro-GASP), which additionally provides data to inform the European gonorrhoea treatment guideline; currently recommending ceftriaxone 500 mg plus azithromycin 2 g as first-line therapy. We present antimicrobial susceptibility data from 24 European countries in 2015, linked to epidemiological data of patients, and compare the results to Euro-GASP data from previous years.
Methods: Antimicrobial susceptibility testing by MIC gradient strips or agar dilution methodology was performed on 2134 N. gonorrhoeae isolates and interpreted using EUCAST breakpoints. Patient variables associated with resistance were established using logistic regression to estimate odds ratios (ORs).
Results: In 2015, 1.7% of isolates were cefixime resistant compared to 2.0% in 2014. Ceftriaxone resistance was detected in only one (0.05%) isolate in 2015, compared with five (0.2%) in 2014. Azithromycin resistance was detected in 7.1% of isolates in 2015 (7.9% in 2014), and five (0.2%) isolates displayed high-level azithromycin resistance (MIC ≥ 256 mg/L) compared with one (0.05%) in 2014. Ciprofloxacin resistance remained high (49.4%, vs. 50.7% in 2014). Cefixime resistance significantly increased among heterosexual males (4.1% vs. 1.7% in 2014), which was mainly attributable to data from two countries with high cefixime resistance (~11%), however rates among men-who-have-sex-with-men (MSM) and females continued to decline to 0.5% and 1%, respectively. Azithromycin resistance in MSM and heterosexual males was higher (both 8.1%) than in females (4.9% vs. 2.2% in 2014). The association between azithromycin resistance and previous gonorrhoea infection, observed in 2014, continued in 2015 (OR 2.1, CI 1.2-3.5, p &lt; 0.01).
Conclusions: The 2015 Euro-GASP sentinel system revealed high, but stable azithromycin resistance and low overall resistance to ceftriaxone and cefixime. The low cephalosporin resistance may be attributable to the effectiveness of the currently recommended first-line dual antimicrobial therapy; however the high azithromycin resistance threatens the effectiveness of this therapeutic regimen. Whether the global use of azithromycin in mono- or dual antimicrobial therapy of gonorrhoea is contributing to the global increases in azithromycin resistance remains to be elucidated. The increasing cefixime resistance in heterosexual males also needs close monitoring.</t>
  </si>
  <si>
    <t>In vitro efficacy of 21 dual antimicrobial combinations comprising novel and currently recommended combinations for treatment of drug resistant gonorrhoea in future era</t>
  </si>
  <si>
    <t>PLoS One. 2018 Mar 6;13(3):e0193678. doi: 10.1371/journal.pone.0193678. eCollection 2018.</t>
  </si>
  <si>
    <t>PMC5839552</t>
  </si>
  <si>
    <t>10.1371/journal.pone.0193678</t>
  </si>
  <si>
    <t>2018 Mar 6</t>
  </si>
  <si>
    <t>Background: Recent WHO guidelines recommend dual therapy with ceftriaxone or cefixime plus azithromycin for gonorrhea. Azithromycin in combination with gentamicin or spectinomycin has been recommended in treatment failure cases. Due to emergence of multi-drug resistant (MDR) and extensively-drug resistant (XDR) Neisseria gonorrhoeae strains, it is important to look for efficacy of these combinations and also of others that might be used in future. Therefore, we aimed to evaluate in vitro synergy of 21 dual combinations including current and alternative WHO recommended treatment regimens and other dual combinations.
Methods and findings: The potential utility of in-vitro interactions of 21 combinations was investigated against 95 N. gonorrhoeae strains including 79 MDR and one XDR strain collected during March 2013 to July 2017 and fractional inhibitory concentration index (FICI) was calculated. These 21 combinations comprised of two WHO currently recommended (cefixime+azithromycin, ceftriaxone+azithromycin); two WHO recommended in treatment failure cases (azithromycin+gentamicin, spectinomycin+azithromycin) and other 17 combinations.
Results: FICI of the four WHO recommended antimicrobial combinations were higher (&gt;1.0) than the five novel combinationbreeds (FICI range 0.603-0.951) in the study i.e. gentamicin+ertapenem, moxifloxacin+ertapenem, spectinomycin+ertapenem, azithromycin+ moxifloxacin, cefixime+gentamicin. No antagonistic effect of the above four WHO recommended combinations except spectinomycin+azithromycin (FICI = 4.25) was observed for the XDR strain. Out of above five novel combinations, four combinations produced high synergistic effects in overall 95 strains and also for the XDR strain with FICI of 0.13 to 0.38. Antagonistic effects varying from 3.2 to 12.6% were observed for 10 out of 21 tested combinations (azithromycin in combination with gentamicin and spectinomycin; ceftriaxone with moxifloxacin, gentamicin, spectinomycin and ertapenem; spectinomycin with moxifloxacin and gentamicin; cefixime and gentamicin combination with moxifloxacin).
Conclusion: WHO recommended cefixime+azithromycin, ceftriaxone+azithromycin combinations having no antagonism indicates their continuing clinical utility. Highest antagonism without any synergistic effect for the WHO recommended spectinomycin+azithromycin in treatment failure cases suggests that this combination should be evaluated further both in vitro and in vivo. Highest synergistic or additive effect without any antagonistic effect of the above five novel combinations suggests that these may be recommended for treatment in future.</t>
  </si>
  <si>
    <t>Head-to-head comparison of second-generation nucleic acid amplification tests for detection of Chlamydia trachomatis and Neisseria gonorrhoeae on urine samples from female subjects and self-collected vaginal swabs</t>
  </si>
  <si>
    <t>Chernesky M, Jang D, Gilchrist J, Hatchette T, Poirier A, Flandin JF, Smieja M, Ratnam S.</t>
  </si>
  <si>
    <t>J Clin Microbiol. 2014 Jul;52(7):2305-10. doi: 10.1128/JCM.03552-13. Epub 2014 Apr 2.</t>
  </si>
  <si>
    <t>Chernesky M</t>
  </si>
  <si>
    <t>PMC4097753</t>
  </si>
  <si>
    <t>10.1128/JCM.03552-13</t>
  </si>
  <si>
    <t>Persistence Dynamics of Antimicrobial-Resistant Neisseria in the Pharynx of Rhesus Macaques</t>
  </si>
  <si>
    <t>Thapa E, Knauss HM, Colvin BA, Fischer BA, Weyand NJ.</t>
  </si>
  <si>
    <t>Antimicrob Agents Chemother. 2020 Jul 22;64(8):e02232-19. doi: 10.1128/AAC.02232-19. Print 2020 Jul 22.</t>
  </si>
  <si>
    <t>Thapa E</t>
  </si>
  <si>
    <t>PMC7526842</t>
  </si>
  <si>
    <t>10.1128/AAC.02232-19</t>
  </si>
  <si>
    <t>2020 Jul 22</t>
  </si>
  <si>
    <t>Pharyngeal infections by Neisseria gonorrhoeae are often asymptomatic, making them difficult to treat. However, in vivo animal modeling of human pharyngeal infections by pathogenic Neisseria species is challenging due to numerous host tropism barriers. We have relied on rhesus macaques to investigate pharyngeal persistence of naturally occurring Neisseria species in response to antibiotics. These species include Neisseria mucosa, Neisseria oralis, and a species unique to macaques. Four animals previously treated intramuscularly with the fluoroquinolone enrofloxacin for 2 weeks were monitored for persistence of their preexisting Neisseria populations for a period of 10 weeks. Enrofloxacin exposure did not eliminate preexisting flora from two of the four animals. Characterization of a collection of macaque Neisseria isolates supported the hypothesis that pharyngeal persistence was linked to reduced enrofloxacin susceptibility conferred by mutations in either gyrA or parC Interestingly, we observed a change in neisserial population dynamics for several weeks following enrofloxacin exposure. Enrofloxacin appeared to promote competition between strains for dominance in the pharyngeal niche. Specifically, following enrofloxacin treatment, strains bearing single gyrA mutations and low MICs persisted long-term. In contrast, strains with both gyrA and parC mutations and high MICs became culturally undetectable, consistent with the hypothesis that they were less fit. Our study has provided insight into pharyngeal persistence dynamics of Neisseria species bearing fluoroquinolone resistance determinants. The rhesus macaque provides a valuable host animal that may be used in the future to simulate treatment failures associated with the presence of antimicrobial-resistant Neisseria spp. in the human pharynx.</t>
  </si>
  <si>
    <t>Pharyngeal persistence dynamics of Neisseria species carrying fluoroquinolone resistance determinants</t>
  </si>
  <si>
    <t>Accurate detection of Neisseria gonorrhoeae ciprofloxacin susceptibility directly from genital and extragenital clinical samples: towards genotype-guided antimicrobial therapy</t>
  </si>
  <si>
    <t>Pond MJ, Hall CL, Miari VF, Cole M, Laing KG, Jagatia H, Harding-Esch E, Monahan IM, Planche T, Hinds J, Ison CA, Chisholm S, Butcher PD, Sadiq ST.</t>
  </si>
  <si>
    <t>J Antimicrob Chemother. 2016 Apr;71(4):897-902. doi: 10.1093/jac/dkv432. Epub 2016 Jan 26.</t>
  </si>
  <si>
    <t>Pond MJ</t>
  </si>
  <si>
    <t>PMC4790619</t>
  </si>
  <si>
    <t>10.1093/jac/dkv432</t>
  </si>
  <si>
    <t>Molecular epidemiology of penicillinase-producing Neisseria gonorrhoeae isolates in France</t>
  </si>
  <si>
    <t>Micaëlo M, Goubard A, La Ruche G, Denamur E, Tenaillon O, Cambau E, Jacquier H, Bercot B.</t>
  </si>
  <si>
    <t>Clin Microbiol Infect. 2017 Dec;23(12):968-973. doi: 10.1016/j.cmi.2017.04.010. Epub 2017 Apr 13.</t>
  </si>
  <si>
    <t>Micaëlo M</t>
  </si>
  <si>
    <t>10.1016/j.cmi.2017.04.010</t>
  </si>
  <si>
    <t>Objectives: Characterizing the molecular epidemiology of antibiotic resistance is crucial for a better understanding of the evolution and spread of resistance in Neisseria gonorrhoeae. Here, we examine the molecular epidemiology of penicillinase-producing N. gonorrhoeae (PPNG) isolates in France.
Methods: We investigated 176 PPNG isolates collected between 2010 and 2012 by the National Reference Centre in France. Genotyping was performed using the NG-MAST technique, blaTEM genes were Sanger-sequenced, and plasmids were characterized by PCR-typing.
Results: We revealed the existence of four major clusters representing about one-third of PPNG circulating in France. These clusters were related to ST1479 (18/176, 10.2%), to ST1582 (15/176, 8.5%), to ST8922 (10/176, 5.6%), and to ST1285 (9/176, 5.1%). Wild-type TEM-1 was identified in 151 (151/176, 85.8%) PPNG isolates, and TEM-1 variants were mostly represented by the M182T mutation (14/176, 8%), followed by P14S/L (8/176, 4.5%), G228S (2/176, 1.1%), and Q269K (1/176, 0.6%). The blaTEM genes were carried by African (157/176, 89.2%), Asian (13/176, 7.4%), and Toronto/Rio (6/176, 3.4%) plasmids. The M182T variants were found in various genetic backgrounds, whereas the P14S variants were disseminated clonally. The G228S and Q269K variants belong to one of the four major clusters of PPNG, which suggests a recent de novo emergence of these mutations.
Conclusions: Our results show that approximately one-third of the penicillinase-producing N. gonorrhoeae isolates in France belong to one of four major clusters and that the spread of the different TEM variants is associated with distinct patterns of molecular epidemiology.</t>
  </si>
  <si>
    <t>Penicillinase-producing Neisseria in France</t>
  </si>
  <si>
    <t>trans-Translation inhibitors bind to a novel site on the ribosome and clear Neisseria gonorrhoeae in vivo</t>
  </si>
  <si>
    <t>Aron ZD, Mehrani A, Hoffer ED, Connolly KL, Srinivas P, Torhan MC, Alumasa JN, Cabrera M, Hosangadi D, Barbor JS, Cardinale SC, Kwasny SM, Morin LR, Butler MM, Opperman TJ, Bowlin TL, Jerse A, Stagg SM, Dunham CM, Keiler KC.</t>
  </si>
  <si>
    <t>Nat Commun. 2021 Mar 19;12(1):1799. doi: 10.1038/s41467-021-22012-7.</t>
  </si>
  <si>
    <t>Aron ZD</t>
  </si>
  <si>
    <t>PMC7979765</t>
  </si>
  <si>
    <t>10.1038/s41467-021-22012-7</t>
  </si>
  <si>
    <t>2021 Mar 19</t>
  </si>
  <si>
    <t>Bacterial ribosome rescue pathways that remove ribosomes stalled on mRNAs during translation have been proposed as novel antibiotic targets because they are essential in bacteria and are not conserved in humans. We previously reported the discovery of a family of acylaminooxadiazoles that selectively inhibit trans-translation, the main ribosome rescue pathway in bacteria. Here, we report optimization of the pharmacokinetic and antibiotic properties of the acylaminooxadiazoles, producing MBX-4132, which clears multiple-drug resistant Neisseria gonorrhoeae infection in mice after a single oral dose. Single particle cryogenic-EM studies of non-stop ribosomes show that acylaminooxadiazoles bind to a unique site near the peptidyl-transfer center and significantly alter the conformation of ribosomal protein bL27, suggesting a novel mechanism for specific inhibition of trans-translation by these molecules. These results show that trans-translation is a viable therapeutic target and reveal a new conformation within the bacterial ribosome that may be critical for ribosome rescue pathways.</t>
  </si>
  <si>
    <t>Trans-Translation inhibitors as a therapeutic strategy</t>
  </si>
  <si>
    <t>Current status of Neisseria gonorrhoeae cervicitis in pregnant women in Japan</t>
  </si>
  <si>
    <t>Suzuki S, Hoshi SI, Sekizawa A, Sagara Y, Tanaka M, Kinoshita K, Kitamura T.</t>
  </si>
  <si>
    <t>PLoS One. 2019 Feb 7;14(2):e0211595. doi: 10.1371/journal.pone.0211595. eCollection 2019.</t>
  </si>
  <si>
    <t>Suzuki S</t>
  </si>
  <si>
    <t>PMC6366733</t>
  </si>
  <si>
    <t>10.1371/journal.pone.0211595</t>
  </si>
  <si>
    <t>2019 Feb 7</t>
  </si>
  <si>
    <t>Laboratory Capacity for Antimicrobial Susceptibility Surveillance of Neisseria gonorrhoeae-District of Columbia, 2007-2012</t>
  </si>
  <si>
    <t>Garrett TA, Davies-Cole J, Furness B.</t>
  </si>
  <si>
    <t>Sex Transm Dis. 2015 Aug;42(8):413-6. doi: 10.1097/OLQ.0000000000000304.</t>
  </si>
  <si>
    <t>Garrett TA</t>
  </si>
  <si>
    <t>PMC7140763</t>
  </si>
  <si>
    <t>NIHMS1575003</t>
  </si>
  <si>
    <t>10.1097/OLQ.0000000000000304</t>
  </si>
  <si>
    <t>Background: In the District of Columbia (DC), Neisseria gonorrhoeae (gonorrhea) infections accounted for more than 25% of 9321 incident sexually transmitted infections reported in 2011; untreated infections can lead to reproductive complications and a higher risk for HIV transmission. In DC, limited capacity to measure the prevalence of antibiotic-resistant N. gonorrhoeae is available; culture-based antibiotic susceptibility testing (AST) is needed to monitor antimicrobial resistance. We examined the capacity of laboratories that report to the DC Department of Health to perform AST for ongoing surveillance of antibiotic-resistant N. gonorrhoeae and to identify suspected treatment failures.
Methods: We created a survey about diagnostic methods for gonorrhea testing and identified 33 laboratories that reported gonorrhea results to Department of Health in 2007 to 2012. Laboratories were assessed for use of bacterial culture or nucleic acid amplification testing (NAAT) for gonorrhea testing, prevalence of AST on gonorrhea-positive cultures, and types of antibiotics tested during AST. We estimated the prevalence of laboratory practices on the basis of self-report by staff.
Results: Nineteen (58%) laboratories completed the survey, representing 92% of the gonorrhea reporting. Seventeen (89%) of 19 laboratories conducted testing by culture; only 6 (35%) performed AST; 79% performed NAAT. Barriers to AST included longer completion times and limited number of provider requests for AST. Commercial laboratories (32%) were more likely to conduct both culture and NAAT, compared with health care facilities (11%).
Conclusions: We report a low prevalence of laboratories performing AST because of multiple barriers. State-specific strategies addressing these barriers are needed to improve detection of antibiotic-resistant gonorrhea stains circulating among the population.</t>
  </si>
  <si>
    <t xml:space="preserve">Capacity of laboratories to perform the diagnosis
</t>
  </si>
  <si>
    <t>Testing for gonorrhoea should routinely include the pharynx</t>
  </si>
  <si>
    <t>Whittles LK, Didelot X, Grad YH, White PJ.</t>
  </si>
  <si>
    <t>Lancet Infect Dis. 2018 Jul;18(7):716-717. doi: 10.1016/S1473-3099(18)30341-4.</t>
  </si>
  <si>
    <t>Whittles LK</t>
  </si>
  <si>
    <t>PMC7349805</t>
  </si>
  <si>
    <t>NIHMS1598646</t>
  </si>
  <si>
    <t>10.1016/S1473-3099(18)30341-4</t>
  </si>
  <si>
    <t>Management of pharyngeal gonorrhea is crucial to prevent the emergence and spread of antibiotic-resistant Neisseria gonorrhoeae</t>
  </si>
  <si>
    <t>Deguchi T, Yasuda M, Ito S.</t>
  </si>
  <si>
    <t>Antimicrob Agents Chemother. 2012 Jul;56(7):4039-40; author re[ply 4041-2. doi: 10.1128/AAC.00505-12.</t>
  </si>
  <si>
    <t>PMC3393458</t>
  </si>
  <si>
    <t>10.1128/AAC.00505-12</t>
  </si>
  <si>
    <t>2012 Jul;56(7):4039-40</t>
  </si>
  <si>
    <t>Use of a Rapid Diagnostic for Chlamydia trachomatis and Neisseria gonorrhoeae for Women in the Emergency Department Can Improve Clinical Management: Report of a Randomized Clinical Trial</t>
  </si>
  <si>
    <t>Gaydos CA, Ako MC, Lewis M, Hsieh YH, Rothman RE, Dugas AF.</t>
  </si>
  <si>
    <t>Ann Emerg Med. 2019 Jul;74(1):36-44. doi: 10.1016/j.annemergmed.2018.09.012. Epub 2018 Nov 2.</t>
  </si>
  <si>
    <t>Ann Emerg Med</t>
  </si>
  <si>
    <t>PMC6494710</t>
  </si>
  <si>
    <t>NIHMS989701</t>
  </si>
  <si>
    <t>10.1016/j.annemergmed.2018.09.012</t>
  </si>
  <si>
    <t>[Gonococcal conjunctivitis in a young woman]</t>
  </si>
  <si>
    <t>Biance-Valero E, Quiniou PY, Valero B, Navarrot JC, Soullié B.</t>
  </si>
  <si>
    <t>J Fr Ophtalmol. 2013 Dec;36(10):e201-6. doi: 10.1016/j.jfo.2013.04.012. Epub 2013 Nov 5.</t>
  </si>
  <si>
    <t>Biance-Valero E</t>
  </si>
  <si>
    <t>J Fr Ophtalmol</t>
  </si>
  <si>
    <t>10.1016/j.jfo.2013.04.012</t>
  </si>
  <si>
    <t>SERS-based sensor for the detection of sexually transmitted pathogens in the male swab specimens: A new approach for clinical diagnosis</t>
  </si>
  <si>
    <t>Berus SM, Adamczyk-Popławska M, Młynarczyk-Bonikowska B, Witkowska E, Szymborski T, Waluk J, Kamińska A.</t>
  </si>
  <si>
    <t>Biosens Bioelectron. 2021 Oct 1;189:113358. doi: 10.1016/j.bios.2021.113358. Epub 2021 May 21.</t>
  </si>
  <si>
    <t>Berus SM</t>
  </si>
  <si>
    <t>10.1016/j.bios.2021.113358</t>
  </si>
  <si>
    <t>Lost opportunity to save newborn lives: variable national antenatal screening policies for Neisseria gonorrhoeae and Chlamydia trachomatis</t>
  </si>
  <si>
    <t>Medline A, Joseph Davey D, Klausner JD.</t>
  </si>
  <si>
    <t>Int J STD AIDS. 2017 Jun;28(7):660-666. doi: 10.1177/0956462416660483. Epub 2016 Jul 20.</t>
  </si>
  <si>
    <t>Medline A</t>
  </si>
  <si>
    <t>PMC6879101</t>
  </si>
  <si>
    <t>NIHMS1047018</t>
  </si>
  <si>
    <t>10.1177/0956462416660483</t>
  </si>
  <si>
    <t>Phase-Variable Heptose I Glycan Extensions Modulate Efficacy of 2C7 Vaccine Antibody Directed against Neisseria gonorrhoeae Lipooligosaccharide</t>
  </si>
  <si>
    <t>Chakraborti S, Lewis LA, Cox AD, St Michael F, Li J, Rice PA, Ram S.</t>
  </si>
  <si>
    <t>J Immunol. 2016 Jun 1;196(11):4576-86. doi: 10.4049/jimmunol.1600374. Epub 2016 May 2.</t>
  </si>
  <si>
    <t>Chakraborti S</t>
  </si>
  <si>
    <t>PMC4875794</t>
  </si>
  <si>
    <t>NIHMS774824</t>
  </si>
  <si>
    <t>10.4049/jimmunol.1600374</t>
  </si>
  <si>
    <t>Australian Gonococcal Surveillance Programme, 1 January to 31 March 2016</t>
  </si>
  <si>
    <t>Commun Dis Intell Q Rep. 2016 Dec 24;40(4):E554-E556.</t>
  </si>
  <si>
    <t>2016 Dec 24</t>
  </si>
  <si>
    <t>Diagnostic Tests for Detecting Chlamydia trachomatis and Neisseria gonorrhoeae in Rectal and Pharyngeal Specimens</t>
  </si>
  <si>
    <t>J Clin Microbiol. 2022 Apr 20;60(4):e0021121. doi: 10.1128/JCM.00211-21. Epub 2021 Nov 3.</t>
  </si>
  <si>
    <t>PMC9020361</t>
  </si>
  <si>
    <t>10.1128/JCM.00211-21</t>
  </si>
  <si>
    <t>2022 Apr 20</t>
  </si>
  <si>
    <t>Addressing Neisseria gonorrhoeae Treatment Resistance With the DNA Gyrase A Assay: An Economic Study, United States</t>
  </si>
  <si>
    <t>Wynn A, Klausner JD.</t>
  </si>
  <si>
    <t>Sex Transm Dis. 2020 Feb;47(2):111-113. doi: 10.1097/OLQ.0000000000001090.</t>
  </si>
  <si>
    <t>10.1097/OLQ.0000000000001090</t>
  </si>
  <si>
    <t>Australian Gonococcal Surveillance Programme, 1 January to 31 March 2018</t>
  </si>
  <si>
    <t>Commun Dis Intell (2018). 2019 Jun 17;43. doi: 10.33321/cdi.2019.43.27.</t>
  </si>
  <si>
    <t>10.33321/cdi.2019.43.27</t>
  </si>
  <si>
    <t>2019 Jun 17</t>
  </si>
  <si>
    <t>Australian Gonococcal Surveillance Programme, 1 April to 30 June 2016</t>
  </si>
  <si>
    <t>Commun Dis Intell Q Rep. 2016 Dec 24;40(4):E557-E559.</t>
  </si>
  <si>
    <t>Potential impact of vaccination against Neisseria meningitidis on Neisseria gonorrhoeae in the United States: results from a decision-analysis model</t>
  </si>
  <si>
    <t>Régnier SA, Huels J.</t>
  </si>
  <si>
    <t>Hum Vaccin Immunother. 2014;10(12):3737-45. doi: 10.4161/hv.36221.</t>
  </si>
  <si>
    <t>Régnier SA</t>
  </si>
  <si>
    <t>PMC4514066</t>
  </si>
  <si>
    <t>10.4161/hv.36221</t>
  </si>
  <si>
    <t>Australian Gonococcal Surveillance Programme: 1 April to 30 June 2020</t>
  </si>
  <si>
    <t>Lahra MM, Shoushtari M, Hogan TR; National Neisseria Network, Australia.</t>
  </si>
  <si>
    <t>Commun Dis Intell (2018). 2020 Sep 15;44. doi: 10.33321/cdi.2020.44.74.</t>
  </si>
  <si>
    <t>10.33321/cdi.2020.44.74</t>
  </si>
  <si>
    <t>2020 Sep 15</t>
  </si>
  <si>
    <t>Australian Gonococcal Surveillance Programme: 1 July to 30 September 2019</t>
  </si>
  <si>
    <t>Commun Dis Intell (2018). 2020 Sep 15;44. doi: 10.33321/cdi.2020.44.73.</t>
  </si>
  <si>
    <t>10.33321/cdi.2020.44.73</t>
  </si>
  <si>
    <t>MetQ of Neisseria gonorrhoeae Is a Surface-Expressed Antigen That Elicits Bactericidal and Functional Blocking Antibodies</t>
  </si>
  <si>
    <t>Semchenko EA, Day CJ, Seib KL.</t>
  </si>
  <si>
    <t>Infect Immun. 2017 Jan 26;85(2):e00898-16. doi: 10.1128/IAI.00898-16. Print 2017 Feb.</t>
  </si>
  <si>
    <t>PMC5278169</t>
  </si>
  <si>
    <t>10.1128/IAI.00898-16</t>
  </si>
  <si>
    <t>2017 Jan 26</t>
  </si>
  <si>
    <t>Neisseria gonorrhoeae, the causative agent of the sexually transmitted infection (STI) gonorrhea, is a growing public health threat for which a vaccine is urgently needed. We characterized the functional role of the gonococcal MetQ protein, which is the methionine binding component of an ABC transporter system, and assessed its potential as a candidate antigen for inclusion in a gonococcal vaccine. MetQ has been found to be highly conserved in all strains investigated to date, it is localized on the bacterial surface, and it binds l-methionine with a high affinity. MetQ is also involved in gonococcal adherence to cervical epithelial cells. Mutants lacking MetQ have impaired survival in human monocytes, macrophages, and serum. Furthermore, antibodies raised against MetQ are bactericidal and are able to block gonococcal adherence to epithelial cells. These data suggest that MetQ elicits both bactericidal and functional blocking antibodies and is a valid candidate antigen for additional investigation and possible inclusion in a vaccine for prevention of gonorrhea.</t>
  </si>
  <si>
    <t xml:space="preserve">MetQ protein could be used in vaccines
</t>
  </si>
  <si>
    <t>Meta-analysis of the Cepheid Xpert(®) CT/NG assay for extragenital detection of Chlamydia trachomatis (CT) and Neisseria gonorrhoeae (NG) infections</t>
  </si>
  <si>
    <t>Bristow CC, Morris SR, Little SJ, Mehta SR, Klausner JD.</t>
  </si>
  <si>
    <t>Sex Health. 2019 Aug;16(4):314-319. doi: 10.1071/SH18079.</t>
  </si>
  <si>
    <t>PMC6954977</t>
  </si>
  <si>
    <t>NIHMS1059725</t>
  </si>
  <si>
    <t>10.1071/SH18079</t>
  </si>
  <si>
    <t>Tracking Antimicrobial Resistance in Neisseria gonorrhoeae from the Molecular Level Using Endocervical Swabs</t>
  </si>
  <si>
    <t>Lab Med. 2022 Jan 6;53(1):18-23. doi: 10.1093/labmed/lmab037.</t>
  </si>
  <si>
    <t>Lab Med</t>
  </si>
  <si>
    <t>10.1093/labmed/lmab037</t>
  </si>
  <si>
    <t>2022 Jan 6</t>
  </si>
  <si>
    <t>In vitro selection of Neisseria gonorrhoeae unveils novel mutations associated with extended-spectrum cephalosporin resistance</t>
  </si>
  <si>
    <t>Schörner MA, Mesa D, Barazzetti FH, Martins JM, Machado HM, Grisard HBDS, Wachter JK, Starick MR, Scheffer MC, Palmeiro JK, Bazzo ML.</t>
  </si>
  <si>
    <t>Front Cell Infect Microbiol. 2022 Jul 27;12:924764. doi: 10.3389/fcimb.2022.924764. eCollection 2022.</t>
  </si>
  <si>
    <t>Schörner MA</t>
  </si>
  <si>
    <t>PMC9363574</t>
  </si>
  <si>
    <t>10.3389/fcimb.2022.924764</t>
  </si>
  <si>
    <t>2022 Jul 27</t>
  </si>
  <si>
    <t>The emergence of Neisseria gonorrhoeae strains resistant to extended-spectrum cephalosporins (ESCs) is a worldwide concern because this class of antibiotics represents the last empirical treatment option for gonorrhea. The abusive use of antimicrobials may be an essential factor for the emergence of ESC resistance in N. gonorrhoeae. Cephalosporin resistance mechanisms have not been fully clarified. In this study, we mapped mutations in the genome of N. gonorrhoeae isolates after resistance induction with cefixime and explored related metabolic pathways. Six clinical isolates with different antimicrobial susceptibility profiles and genotypes and two gonococcal reference strains (WHO F and WHO Y) were induced with increasing concentrations of cefixime. Antimicrobial susceptibility testing was performed against six antimicrobial agents before and after induction. Clinical isolates were whole-genome sequenced before and after induction, whereas reference strains were sequenced after induction only. Cefixime resistance induction was completed after 138 subcultures. Several metabolic pathways were affected by resistance induction. Five isolates showed SNPs in PBP2. The isolates M111 and M128 (ST1407 with mosaic penA-34.001) acquired one and four novel missense mutations in PBP2, respectively. These isolates exhibited the highest minimum inhibitory concentration (MIC) for cefixime among all clinical isolates. Mutations in genes contributing to ESC resistance and in other genes were also observed. Interestingly, M107 and M110 (ST338) showed no mutations in key determinants of ESC resistance despite having a 127-fold increase in the MIC of cefixime. These findings point to the existence of different mechanisms of acquisition of ESC resistance induced by cefixime exposure. Furthermore, the results reinforce the importance of the gonococcal antimicrobial resistance surveillance program in Brazil, given the changes in treatment protocols made in 2017 and the nationwide prevalence of sequence types that can develop resistance to ESC.</t>
  </si>
  <si>
    <t>The Characteristics of Patients Frequently Tested and Repeatedly Infected with Neisseria gonorrhoeae</t>
  </si>
  <si>
    <t>Wijers J, Hoebe C, Dukers-Muijrers N, Wolffs P, van Liere G.</t>
  </si>
  <si>
    <t>Int J Environ Res Public Health. 2020 Feb 26;17(5):1495. doi: 10.3390/ijerph17051495.</t>
  </si>
  <si>
    <t>Wijers J</t>
  </si>
  <si>
    <t>Int J Environ Res Public Health</t>
  </si>
  <si>
    <t>PMC7084364</t>
  </si>
  <si>
    <t>10.3390/ijerph17051495</t>
  </si>
  <si>
    <t>2020 Feb 26</t>
  </si>
  <si>
    <t>Antimicrobial Blue Light Inactivation of Microbial Isolates in Biofilms</t>
  </si>
  <si>
    <t>Ferrer-Espada R, Wang Y, Goh XS, Dai T.</t>
  </si>
  <si>
    <t>Lasers Surg Med. 2020 Jun;52(5):472-478. doi: 10.1002/lsm.23159. Epub 2019 Sep 19.</t>
  </si>
  <si>
    <t>Ferrer-Espada R</t>
  </si>
  <si>
    <t>PMC7080594</t>
  </si>
  <si>
    <t>NIHMS1048756</t>
  </si>
  <si>
    <t>10.1002/lsm.23159</t>
  </si>
  <si>
    <t>agentes fisicos</t>
  </si>
  <si>
    <t>Background and objectives: Biofilms cause more than 80% of infections in humans, including more than 90% of all chronic wound infections and are extremely resistant to antimicrobials and the immune system. The situation is exacerbated by the fast spreading of antimicrobial resistance, which has become one of the biggest threats to current public health. There is consequently a critical need for the development of alternative therapeutics. Antimicrobial blue light (aBL) is a light-based approach that exhibits intrinsic antimicrobial effect without the involvement of exogenous photosensitizers. In this study, we investigated the antimicrobial effect of this non-antibiotic approach against biofilms formed by microbial isolates of multidrug-resistant bacteria.
Study design/materials and methods: Microbial isolates of Acinetobacter baumannii, Candida albicans, Escherichia coli, Enterococcus faecalis, MRSA, Neisseria gonorrhoeae, Pseudomonas aeruginosa, and Proteus mirabilis were studied. Biofilms were grown in microtiter plates for 24 or 48 hours or in the CDC biofilm reactor for 48 hours and exposed to aBL at 405 nm (60 mW/cm2 , 60 or 30 minutes). The anti-biofilm activity of aBL was measured by viable counts.
Results: The biofilms of A. baumannii, N. gonorrhoeae, and P. aeruginosa were the most susceptible to aBL with between 4 and 8 log10 inactivation after 108 J/cm2 (60 mW/cm2 , 30 minutes) or 216 J/cm2 (60 mW/cm2 , 60 minutes) aBL were delivered in the microplates. On the contrary, the biofilms of C. albicans, E. coli, E. faecalis, and P. mirabilis were the least susceptible to aBL inactivation (-0.30, -0.24, -0.84, and -0.68 log10 inactivation, respectively). The same aBL treatment in biofilms developed in the CDC biofilm reactor, caused -1.68 log10 inactivation in A. baumannii and -1.74 and -1.65 log10 inactivation in two different strains of P. aeruginosa.
Conclusions: aBL exhibits potential against pathogenic microorganisms and could help with the significant need for new antimicrobials in clinical practice to manage multidrug-resistant infections.</t>
  </si>
  <si>
    <t xml:space="preserve">Blue ligth as a therapeutic strategy </t>
  </si>
  <si>
    <t>Prevalence of Chlamydia trachomatis and Neisseria gonorrhoeae infections detected by real-time PCR among individuals reporting sexual assaults in the Paris, France area</t>
  </si>
  <si>
    <t>Jauréguy F, Chariot P, Vessières A, Picard B.</t>
  </si>
  <si>
    <t>Forensic Sci Int. 2016 Sep;266:130-133. doi: 10.1016/j.forsciint.2016.04.031. Epub 2016 May 7.</t>
  </si>
  <si>
    <t>Jauréguy F</t>
  </si>
  <si>
    <t>Forensic Sci Int</t>
  </si>
  <si>
    <t>10.1016/j.forsciint.2016.04.031</t>
  </si>
  <si>
    <t>World Health Organization Global Gonococcal Antimicrobial Surveillance Program (WHO GASP): review of new data and evidence to inform international collaborative actions and research efforts</t>
  </si>
  <si>
    <t>Unemo M, Lahra MM, Cole M, Galarza P, Ndowa F, Martin I, Dillon JR, Ramon-Pardo P, Bolan G, Wi T.</t>
  </si>
  <si>
    <t>Sex Health. 2019 Sep;16(5):412-425. doi: 10.1071/SH19023.</t>
  </si>
  <si>
    <t>PMC7035961</t>
  </si>
  <si>
    <t>NIHMS1049532</t>
  </si>
  <si>
    <t>10.1071/SH19023</t>
  </si>
  <si>
    <t>[Impact of the migratory movements in the bacterial resistance to antibiotics]</t>
  </si>
  <si>
    <t>Galán Montemayor JC, Moreno Bofarull A, Baquero Mochales F.</t>
  </si>
  <si>
    <t>Rev Esp Salud Publica. 2014 Nov-Dec;88(6):829-37. doi: 10.4321/S1135-57272014000600014.</t>
  </si>
  <si>
    <t>Galán Montemayor JC</t>
  </si>
  <si>
    <t>Rev Esp Salud Publica</t>
  </si>
  <si>
    <t>10.4321/S1135-57272014000600014</t>
  </si>
  <si>
    <t>[Infectious endocarditis due to Neisseria gonorrhoeae]</t>
  </si>
  <si>
    <t>Volpato J, Estrella ML, Kazelian LR.</t>
  </si>
  <si>
    <t>Medicina (B Aires). 2021;81(5):861-864.</t>
  </si>
  <si>
    <t>Volpato J</t>
  </si>
  <si>
    <t>Medicina (B Aires)</t>
  </si>
  <si>
    <t>Selection for a CEACAM receptor-specific binding phenotype during Neisseria gonorrhoeae infection of the human genital tract</t>
  </si>
  <si>
    <t>Sintsova A, Wong H, MacDonald KS, Kaul R, Virji M, Gray-Owen SD.</t>
  </si>
  <si>
    <t>Infect Immun. 2015 Apr;83(4):1372-83. doi: 10.1128/IAI.03123-14. Epub 2015 Jan 20.</t>
  </si>
  <si>
    <t>PMC4363431</t>
  </si>
  <si>
    <t>10.1128/IAI.03123-14</t>
  </si>
  <si>
    <t>Neisseria gonorrhoeae subverts formin-dependent actin polymerization to colonize human macrophages</t>
  </si>
  <si>
    <t>Ivanov SS, Castore R, Juarez Rodriguez MD, Circu M, Dragoi AM.</t>
  </si>
  <si>
    <t>PLoS Pathog. 2021 Dec 28;17(12):e1010184. doi: 10.1371/journal.ppat.1010184. eCollection 2021 Dec.</t>
  </si>
  <si>
    <t>Ivanov SS</t>
  </si>
  <si>
    <t>PMC8746766</t>
  </si>
  <si>
    <t>10.1371/journal.ppat.1010184</t>
  </si>
  <si>
    <t>2021 Dec 28</t>
  </si>
  <si>
    <t>Identification and isolation of antimicrobial compounds from the flower extract of Hibiscus rosa-sinensis L: In silico and in vitro approaches</t>
  </si>
  <si>
    <t>Vijayakumar S, Morvin Yabesh JE, Arulmozhi P, Praseetha PK.</t>
  </si>
  <si>
    <t>Microb Pathog. 2018 Oct;123:527-535. doi: 10.1016/j.micpath.2018.08.003. Epub 2018 Aug 4.</t>
  </si>
  <si>
    <t>Vijayakumar S</t>
  </si>
  <si>
    <t>10.1016/j.micpath.2018.08.003</t>
  </si>
  <si>
    <t>'Gentamicin 240 mg plus azithromycin 2 g vs. ceftriaxone 500 mg plus azithromycin 2 g for treatment of rectal and pharyngeal gonorrhoea' - Author's reply</t>
  </si>
  <si>
    <t>Rob F, Unemo M.</t>
  </si>
  <si>
    <t>Clin Microbiol Infect. 2020 Jun;26(6):799-800. doi: 10.1016/j.cmi.2020.02.033. Epub 2020 Feb 28.</t>
  </si>
  <si>
    <t>Rob F</t>
  </si>
  <si>
    <t>10.1016/j.cmi.2020.02.033</t>
  </si>
  <si>
    <t>Antimicrobial resistance in New Zealand: the evidence and a call for action</t>
  </si>
  <si>
    <t>Pullon HW, Gommans J, Thomas MG, Metcalf S, Grainger R, Wild H.</t>
  </si>
  <si>
    <t>N Z Med J. 2016 Oct 28;129(1444):103-110.</t>
  </si>
  <si>
    <t>Pullon HW</t>
  </si>
  <si>
    <t>2016 Oct 28</t>
  </si>
  <si>
    <t>AMR has been cited as the most significant health issue of the 21st century with potentially serious consequences for the health of global populations, including New Zealand, and its health system. Proactive approaches to combating AMR through better understanding of the causes will inform measures required to reduce potential threats. The Royal Australasian College of Physicians (RACP) identifies three pathogens where increased resistance is of concern and recommends collaborative responses to prevent emerging threats to New Zealand populations. An international best practice AMR programme would include antimicrobial stewardship (AMS) building on evidence, policy, organisational support, multidisciplinary teams and patient experience. The planned Ministry of Health-led collaborative approach to developing a national strategy and programme will provide sector direction. Implementation will require extensive engagement with the health sector and communities to develop joint solutions that prevent further increases in AMR.</t>
  </si>
  <si>
    <t xml:space="preserve">A call to action on the resistance of certain bacteria
</t>
  </si>
  <si>
    <t>Characterization of 2 Neisseria gonorrhoeae Strains With High-Level Azithromycin Resistance Isolated in 2015 and 2018 in Japan</t>
  </si>
  <si>
    <t>Shimuta K, Lee K, Yasuda M, Furubayashi K, Uchida C, Nakayama SI, Takahashi H, Ohnishi M.</t>
  </si>
  <si>
    <t>Sex Transm Dis. 2021 Jul 1;48(7):e85-e87. doi: 10.1097/OLQ.0000000000001303.</t>
  </si>
  <si>
    <t>10.1097/OLQ.0000000000001303</t>
  </si>
  <si>
    <t>2021 Jul 1</t>
  </si>
  <si>
    <t>We identified and characterized the first 2 Neisseria gonorrhoeae strains with high-level azithromycin resistance isolated in Japan. These were in the clade of ceftriaxone- and azithromycin-resistant strains isolated in Australia and the United Kingdom. The multilocus sequence typing, N. gonorrhoeae multiantigen sequence typing, and N. gonorrhoeae sequence typing for antimicrobial resistance types of these strains were found in gonococci from eastern Asia.</t>
  </si>
  <si>
    <t xml:space="preserve">Azithromycin-resistant strains
</t>
  </si>
  <si>
    <t>Australian Gonococcal Surveillance Programme, 1 January to 31 March 2021</t>
  </si>
  <si>
    <t>Commun Dis Intell (2018). 2021 Aug 30;45.</t>
  </si>
  <si>
    <t>2021 Aug 30</t>
  </si>
  <si>
    <t>Distribution of Chlamydia trachomatis omp A genotypes in patients attending a sexually transmitted disease outpatient clinic in New Delhi, India</t>
  </si>
  <si>
    <t>Rawre J, Dhawan B, Khanna N, Sreenivas V, Broor S, Chaudhry R.</t>
  </si>
  <si>
    <t>Indian J Med Res. 2019 May;149(5):662-670. doi: 10.4103/ijmr.IJMR_1171_17.</t>
  </si>
  <si>
    <t>Rawre J</t>
  </si>
  <si>
    <t>PMC6702700</t>
  </si>
  <si>
    <t>10.4103/ijmr.IJMR_1171_17</t>
  </si>
  <si>
    <t>Are Urogenital Symptoms Caused by Sexually Transmitted Infections and Colonizing Bacteria?</t>
  </si>
  <si>
    <t>Andersson N, Allard A, Lidgren Y, Boman J, Nylander E.</t>
  </si>
  <si>
    <t>J Low Genit Tract Dis. 2021 Jul 1;25(3):232-235. doi: 10.1097/LGT.0000000000000608.</t>
  </si>
  <si>
    <t>Andersson N</t>
  </si>
  <si>
    <t>10.1097/LGT.0000000000000608</t>
  </si>
  <si>
    <t>Description of an unusual Neisseria meningitidis isolate containing and expressing Neisseria gonorrhoeae-Specific 16S rRNA gene sequences</t>
  </si>
  <si>
    <t>Walcher M, Skvoretz R, Montgomery-Fullerton M, Jonas V, Brentano S.</t>
  </si>
  <si>
    <t>J Clin Microbiol. 2013 Oct;51(10):3199-206. doi: 10.1128/JCM.00309-13. Epub 2013 Jul 17.</t>
  </si>
  <si>
    <t>Walcher M</t>
  </si>
  <si>
    <t>PMC3811666</t>
  </si>
  <si>
    <t>10.1128/JCM.00309-13</t>
  </si>
  <si>
    <t>Commun Dis Intell (2018). 2021 Aug 30;45. doi: 10.33321/cdi.2021.45.47.</t>
  </si>
  <si>
    <t>10.33321/cdi.2021.45.47</t>
  </si>
  <si>
    <t>Positive Testing for Neisseria gonorrhoeae and Chlamydia trachomatis and the Risk of Pelvic Inflammatory Disease in IUD Users</t>
  </si>
  <si>
    <t>Birgisson NE, Zhao Q, Secura GM, Madden T, Peipert JF.</t>
  </si>
  <si>
    <t>J Womens Health (Larchmt). 2015 May;24(5):354-9. doi: 10.1089/jwh.2015.5190. Epub 2015 Apr 2.</t>
  </si>
  <si>
    <t>Birgisson NE</t>
  </si>
  <si>
    <t>J Womens Health (Larchmt)</t>
  </si>
  <si>
    <t>PMC4440993</t>
  </si>
  <si>
    <t>10.1089/jwh.2015.5190</t>
  </si>
  <si>
    <t>[Neisseria gonorrhoeae: a wayward pathogen. Microbiological concepts, antimicrobial resistance and its epidemiological surveillance in Chile]</t>
  </si>
  <si>
    <t>Ortiz Á M, Santander P E, Lugo P J.</t>
  </si>
  <si>
    <t>Rev Chilena Infectol. 2021 Aug;38(4):512-522. doi: 10.4067/S0716-10182021000400512.</t>
  </si>
  <si>
    <t>Ortiz Á M</t>
  </si>
  <si>
    <t>10.4067/S0716-10182021000400512</t>
  </si>
  <si>
    <t>In Vitro Activity of Quaternary Ammonium Surfactants against Streptococcal, Chlamydial, and Gonococcal Infective Agents</t>
  </si>
  <si>
    <t>Inácio ÂS, Nunes A, Milho C, Mota LJ, Borrego MJ, Gomes JP, Vaz WL, Vieira OV.</t>
  </si>
  <si>
    <t>Antimicrob Agents Chemother. 2016 May 23;60(6):3323-32. doi: 10.1128/AAC.00166-16. Print 2016 Jun.</t>
  </si>
  <si>
    <t>PMC4879390</t>
  </si>
  <si>
    <t>10.1128/AAC.00166-16</t>
  </si>
  <si>
    <t>Quaternary ammonium compounds (QAC) are widely used, cheap, and chemically stable disinfectants and topical antiseptics with wide-spectrum antimicrobial activities. Within this group of compounds, we recently showed that there are significant differences between the pharmacodynamics of n-alkyl quaternary ammonium surfactants (QAS) with a short (C12) alkyl chain when in vitro toxicities toward bacterial and mammalian epithelial cells are compared. These differences result in an attractive therapeutic window that justifies studying short-chain QAS as prophylactics for sexually transmitted infections (STI) and perinatal vertically transmitted urogenital infections (UGI). We have evaluated the antimicrobial activities of short-chain (C12) n-alkyl QAS against several STI and UGI pathogens as well as against commensal Lactobacillus species. Inhibition of infection of HeLa cells by Neisseria gonorrhoeae and Chlamydia trachomatis was studied at concentrations that were not toxic to the HeLa cells. We show that the pathogenic bacteria are much more susceptible to QAS toxic effects than the commensal vaginal flora and that QAS significantly attenuate the infectivity of N. gonorrhoeae and C. trachomatis without affecting the viability of epithelial cells of the vaginal mucosa. N-Dodecylpyridinium bromide (C12PB) was found to be the most effective QAS. Our results strongly suggest that short-chain (C12) n-alkyl pyridinium bromides and structurally similar compounds are promising microbicide candidates for topical application in the prophylaxis of STI and perinatal vertical transmission of UGI.</t>
  </si>
  <si>
    <t>Quaternary ammonium compounds (QAC) as a therapeutic strategy</t>
  </si>
  <si>
    <t>Novel enzymatic synthesis of spacer-linked P(k) trisaccharide targeting for neutralization of Shiga toxin</t>
  </si>
  <si>
    <t>Kato T, Oizumi T, Ogata M, Murakawa A, Usui T, Park EY.</t>
  </si>
  <si>
    <t>J Biotechnol. 2015 Sep 10;209:50-7. doi: 10.1016/j.jbiotec.2015.06.403. Epub 2015 Jun 20.</t>
  </si>
  <si>
    <t>Kato T</t>
  </si>
  <si>
    <t>J Biotechnol</t>
  </si>
  <si>
    <t>10.1016/j.jbiotec.2015.06.403</t>
  </si>
  <si>
    <t>DNA uptake sequences in Neisseria gonorrhoeae as intrinsic transcriptional terminators and markers of horizontal gene transfer</t>
  </si>
  <si>
    <t>Spencer-Smith R, Roberts S, Gurung N, Snyder LAS.</t>
  </si>
  <si>
    <t>Microb Genom. 2016 Aug 25;2(8):e000069. doi: 10.1099/mgen.0.000069. eCollection 2016 Aug.</t>
  </si>
  <si>
    <t>Spencer-Smith R</t>
  </si>
  <si>
    <t>PMC5320588</t>
  </si>
  <si>
    <t>10.1099/mgen.0.000069</t>
  </si>
  <si>
    <t>Proceedings of the 2017 International Forum on Gonococcal Infections and Resistance in Shenzhen, China</t>
  </si>
  <si>
    <t>Chen XS; key 2017 IFGIR contributors.</t>
  </si>
  <si>
    <t>Sex Transm Dis. 2018 Oct;45(10):e75-e79. doi: 10.1097/OLQ.0000000000000859.</t>
  </si>
  <si>
    <t>Chen XS</t>
  </si>
  <si>
    <t>PMC6759053</t>
  </si>
  <si>
    <t>NIHMS1049538</t>
  </si>
  <si>
    <t>10.1097/OLQ.0000000000000859</t>
  </si>
  <si>
    <t>Genomic Analysis of the Predominant Strains and Antimicrobial Resistance Determinants Within 1479 Neisseria gonorrhoeae Isolates From the US Gonococcal Isolate Surveillance Project in 2018</t>
  </si>
  <si>
    <t>Reimche JL, Chivukula VL, Schmerer MW, Joseph SJ, Pham CD, Schlanger K, St Cyr SB, Weinstock HS, Raphael BH, Kersh EN, Gernert KM; Antimicrobial-Resistant Neisseria gonorrhoeae Working Group.</t>
  </si>
  <si>
    <t>Sex Transm Dis. 2021 Aug 1;48(8S):S78-S87. doi: 10.1097/OLQ.0000000000001471.</t>
  </si>
  <si>
    <t>Reimche JL</t>
  </si>
  <si>
    <t>PMC8284387</t>
  </si>
  <si>
    <t>10.1097/OLQ.0000000000001471</t>
  </si>
  <si>
    <t>Background: The prevalence of Neisseria gonorrhoeae (GC) isolates with elevated minimum inhibitory concentrations to various antibiotics continues to rise in the United States and globally. Genomic analysis provides a powerful tool for surveillance of circulating strains, antimicrobial resistance determinants, and understanding of transmission through a population.
Methods: Neisseria gonorrhoeae isolates collected from the US Gonococcal Isolate Surveillance Project in 2018 (n = 1479) were sequenced and characterized. Whole-genome sequencing was used to identify sequence types, antimicrobial resistance profiles, and phylogenetic relationships across demographic and geographic populations.
Results: Genetic characterization identified that (1) 80% of the GC isolates were represented in 33 multilocus sequence types, (2) isolates clustered in 23 major phylogenetic clusters with select phenotypic and demographic prevalence, and (3) common antimicrobial resistance determinants associated with low-level or high-level decreased susceptibility or resistance to relevant antibiotics.
Conclusions: Characterization of this 2018 Gonococcal Isolate Surveillance Project genomic data set, which is the largest US whole-genome sequence data set to date, sets the basis for future prospective studies, and establishes a genomic baseline of GC populations for local and national monitoring.</t>
  </si>
  <si>
    <t xml:space="preserve">Multidrug-resistant strains </t>
  </si>
  <si>
    <t>A profile of the cobas® CT/NG assay on the cobas® 6800/8800 system for detection of Chlamydia trachomatis and Neisseria gonorrhoeae</t>
  </si>
  <si>
    <t>Expert Rev Mol Diagn. 2020 Apr;20(4):375-380. doi: 10.1080/14737159.2020.1724093. Epub 2020 Feb 3.</t>
  </si>
  <si>
    <t>10.1080/14737159.2020.1724093</t>
  </si>
  <si>
    <t>Oxygen-dependent copper toxicity: targets in the chlorophyll biosynthesis pathway identified in the copper efflux ATPase CopA deficient mutant</t>
  </si>
  <si>
    <t>Liotenberg S, Steunou AS, Durand A, Bourbon ML, Bollivar D, Hansson M, Astier C, Ouchane S.</t>
  </si>
  <si>
    <t>Environ Microbiol. 2015 Jun;17(6):1963-76. doi: 10.1111/1462-2920.12733. Epub 2015 Feb 3.</t>
  </si>
  <si>
    <t>Liotenberg S</t>
  </si>
  <si>
    <t>10.1111/1462-2920.12733</t>
  </si>
  <si>
    <t>Global Emergence and Dissemination of Neisseria gonorrhoeae ST-9363 Isolates with Reduced Susceptibility to Azithromycin</t>
  </si>
  <si>
    <t>Joseph SJ, Thomas JC, Schmerer MW, Cartee JC, St Cyr S, Schlanger K, Kersh EN, Raphael BH, Gernert KM; Antimicrobial Resistant Neisseria gonorrhoeae Working Group.</t>
  </si>
  <si>
    <t>Genome Biol Evol. 2022 Jan 4;14(1):evab287. doi: 10.1093/gbe/evab287.</t>
  </si>
  <si>
    <t>Joseph SJ</t>
  </si>
  <si>
    <t>PMC8778598</t>
  </si>
  <si>
    <t>10.1093/gbe/evab287</t>
  </si>
  <si>
    <t>2022 Jan 4</t>
  </si>
  <si>
    <t>Neisseria gonorrhoeae multilocus sequence type (ST) 9363 core-genogroup isolates have been associated with reduced azithromycin susceptibility (AZMrs) and show evidence of clonal expansion in the United States. Here, we analyze a global collection of ST-9363 core-genogroup genomes to shed light on the emergence and dissemination of this strain. The global population structure of ST-9363 core-genogroup falls into three lineages: Basal, European, and North American; with 32 clades within all lineages. Although, ST-9363 core-genogroup is inferred to have originated from Asia in the mid-19th century; we estimate the three modern lineages emerged from Europe in the late 1970s to early 1980s. The European lineage appears to have emerged and expanded from around 1986 to 1998, spreading into North America and Oceania in the mid-2000s with multiple introductions, along with multiple secondary reintroductions into Europe. Our results suggest two separate acquisition events of mosaic mtrR and mtrR promoter alleles: first during 2009-2011 and again during the 2012-2013 time, facilitating the clonal expansion of this core-genogroup with AZMrs in the United States. By tracking phylodynamic evolutionary trajectories of clades that share distinct demography as well as population-based genomic statistics, we demonstrate how recombination and selective pressures in the mtrCDE efflux operon granted a fitness advantage to establish ST-9363 as a successful gonococcal lineage in the United States and elsewhere. Although it is difficult to pinpoint the exact timing and emergence of this young core-genogroup, it remains critically important to continue monitoring it, as it could acquire additional resistance markers.</t>
  </si>
  <si>
    <t>Multilocus sequence type 9363 core-genogroup isolates have been associated with reduced azithromycin susceptibility</t>
  </si>
  <si>
    <t>Gonococcal endocarditis in a 47-year-old Japanese man</t>
  </si>
  <si>
    <t>Ito H, Miyazaki S, Ozeki T, Matsuo M, Branch J, Fujita Y, Marui N.</t>
  </si>
  <si>
    <t>Intern Med. 2014;53(5):505-9. doi: 10.2169/internalmedicine.53.1301.</t>
  </si>
  <si>
    <t>Ito H</t>
  </si>
  <si>
    <t>10.2169/internalmedicine.53.1301</t>
  </si>
  <si>
    <t>Australian Gonococcal Surveillance Programme 1 January to 31 March 2019</t>
  </si>
  <si>
    <t>Commun Dis Intell (2018). 2020 Feb 17;44. doi: 10.33321/cdi.2020.44.3.</t>
  </si>
  <si>
    <t>10.33321/cdi.2020.44.3</t>
  </si>
  <si>
    <t>2020 Feb 17</t>
  </si>
  <si>
    <t>Australian Gonococcal Surveillance Programme 1 January to 31 March 2017</t>
  </si>
  <si>
    <t>Commun Dis Intell (2018). 2020 Jan 15;44. doi: 10.33321/cdi.2020.44.8.</t>
  </si>
  <si>
    <t>10.33321/cdi.2020.44.8</t>
  </si>
  <si>
    <t>Is it time to reconsider epidemiological treatment for gonorrhoea?</t>
  </si>
  <si>
    <t>Mensforth S, Radcliffe K.</t>
  </si>
  <si>
    <t>Int J STD AIDS. 2018 Sep;29(10):1043-1044. doi: 10.1177/0956462418787611.</t>
  </si>
  <si>
    <t>10.1177/0956462418787611</t>
  </si>
  <si>
    <t>Australian Gonococcal Surveillance Programme 1 April to 30 June 2021</t>
  </si>
  <si>
    <t>Commun Dis Intell (2018). 2021 Dec 21;45. doi: 10.33321/cdi.2021.45.68.</t>
  </si>
  <si>
    <t>10.33321/cdi.2021.45.68</t>
  </si>
  <si>
    <t>2021 Dec 21</t>
  </si>
  <si>
    <t>Neisseria proteomics for antigen discovery and vaccine development</t>
  </si>
  <si>
    <t>Expert Rev Proteomics. 2014 Oct;11(5):573-91. doi: 10.1586/14789450.2014.938640. Epub 2014 Jul 12.</t>
  </si>
  <si>
    <t>Expert Rev Proteomics</t>
  </si>
  <si>
    <t>10.1586/14789450.2014.938640</t>
  </si>
  <si>
    <t>Using multiplex nucleic acid amplification tests in the diagnosis and screening for trichomonas vaginalis and mycoplasma genitalium</t>
  </si>
  <si>
    <t>Woodward JD, Dalrymple-Hay M, Pelossi E, Patel R.</t>
  </si>
  <si>
    <t>Int J STD AIDS. 2021 Jul;32(8):774-775. doi: 10.1177/0956462420987415. Epub 2021 Feb 3.</t>
  </si>
  <si>
    <t>Woodward JD</t>
  </si>
  <si>
    <t>PMC8142062</t>
  </si>
  <si>
    <t>10.1177/0956462420987415</t>
  </si>
  <si>
    <t>Increasing trends of gonorrhoea and syphilis and the threat of drug-resistant gonorrhoea in Europe</t>
  </si>
  <si>
    <t>Van de Laar M, Spiteri G.</t>
  </si>
  <si>
    <t>Euro Surveill. 2012 Jul 19;17(29):20225.</t>
  </si>
  <si>
    <t>Australian Gonococcal Surveillance Programme, 1 January to 31 March 2014</t>
  </si>
  <si>
    <t>Commun Dis Intell Q Rep. 2014 Jun 30;38(2):E159-61.</t>
  </si>
  <si>
    <t>2014 Jun 30</t>
  </si>
  <si>
    <t>Use of Nucleic Acid Amplification Testing for Diagnosis of Extragenital Sexually Transmitted Infections</t>
  </si>
  <si>
    <t>Cosentino LA, Danby CS, Rabe LK, Macio I, Meyn LA, Wiesenfeld HC, Hillier SL.</t>
  </si>
  <si>
    <t>J Clin Microbiol. 2017 Sep;55(9):2801-2807. doi: 10.1128/JCM.00616-17. Epub 2017 Jul 5.</t>
  </si>
  <si>
    <t>PMC5648715</t>
  </si>
  <si>
    <t>10.1128/JCM.00616-17</t>
  </si>
  <si>
    <t>A cost-effective and simple alternative technique for reconstitution of freeze-dried cultures of Neisseria gonorrhoeae</t>
  </si>
  <si>
    <t>Bala M, Singh V, Kakran M.</t>
  </si>
  <si>
    <t>J Med Microbiol. 2014 Jan;63(Pt 1):150-151. doi: 10.1099/jmm.0.068650-0. Epub 2013 Oct 2.</t>
  </si>
  <si>
    <t>10.1099/jmm.0.068650-0</t>
  </si>
  <si>
    <t>Australian Gonococcal Surveillance Programme 1 April to 30 June 2018</t>
  </si>
  <si>
    <t>Lahra MM, Enriquez RP, George CRR.</t>
  </si>
  <si>
    <t>Commun Dis Intell (2018). 2020 Feb 17;44. doi: 10.33321/cdi.2020.44.5.</t>
  </si>
  <si>
    <t>10.33321/cdi.2020.44.5</t>
  </si>
  <si>
    <t>Australian Gonococcal Surveillance Programme 1 April to 30 June 2017</t>
  </si>
  <si>
    <t>Commun Dis Intell (2018). 2020 Jan 15;44. doi: 10.33321/cdi.2020.44.7.</t>
  </si>
  <si>
    <t>10.33321/cdi.2020.44.7</t>
  </si>
  <si>
    <t>Australian Gonococcal Surveillance Programme 1 July to 30 September 2017</t>
  </si>
  <si>
    <t>Commun Dis Intell (2018). 2020 Jan 15;44. doi: 10.33321/cdi.2020.44.6.</t>
  </si>
  <si>
    <t>10.33321/cdi.2020.44.6</t>
  </si>
  <si>
    <t>A profile of the binx health io® molecular point-of-care test for chlamydia and gonorrhea in women and men</t>
  </si>
  <si>
    <t>Van Der Pol B, Gaydos CA.</t>
  </si>
  <si>
    <t>Expert Rev Mol Diagn. 2021 Sep;21(9):861-868. doi: 10.1080/14737159.2021.1952074. Epub 2021 Jul 12.</t>
  </si>
  <si>
    <t>PMC9126586</t>
  </si>
  <si>
    <t>NIHMS1808356</t>
  </si>
  <si>
    <t>10.1080/14737159.2021.1952074</t>
  </si>
  <si>
    <t>Diagnosis of Neisseria gonorrhoeae using molecular beacon</t>
  </si>
  <si>
    <t>Sachdev D, Patel AL, Sonkar SC, Kumari I, Saluja D.</t>
  </si>
  <si>
    <t>Biomed Res Int. 2015;2015:597432. doi: 10.1155/2015/597432. Epub 2015 Jan 31.</t>
  </si>
  <si>
    <t>PMC4329845</t>
  </si>
  <si>
    <t>10.1155/2015/597432</t>
  </si>
  <si>
    <t>Immune Responses to Neisseria gonorrhoeae: Challenges and Opportunities With Respect to Pelvic Inflammatory Disease</t>
  </si>
  <si>
    <t>J Infect Dis. 2021 Aug 16;224(12 Suppl 2):S96-S102. doi: 10.1093/infdis/jiaa766.</t>
  </si>
  <si>
    <t>PMC8365116</t>
  </si>
  <si>
    <t>10.1093/infdis/jiaa766</t>
  </si>
  <si>
    <t>Relationship between Gepotidacin Exposure and Prevention of On-Therapy Resistance Amplification in a Neisseria gonorrhoeae Hollow-Fiber In Vitro Infection Model</t>
  </si>
  <si>
    <t>VanScoy BD, Scangarella-Oman NE, Fikes S, Min S, Huang J, Ingraham K, Bhavnani SM, Conde H, Ambrose PG.</t>
  </si>
  <si>
    <t>Antimicrob Agents Chemother. 2020 Sep 21;64(10):e00521-20. doi: 10.1128/AAC.00521-20. Print 2020 Sep 21.</t>
  </si>
  <si>
    <t>VanScoy BD</t>
  </si>
  <si>
    <t>PMC7508576</t>
  </si>
  <si>
    <t>10.1128/AAC.00521-20</t>
  </si>
  <si>
    <t>2020 Sep 21</t>
  </si>
  <si>
    <t>Association of Neisseria gonorrhoeae Opa(CEA) with dendritic cells suppresses their ability to elicit an HIV-1-specific T cell memory response</t>
  </si>
  <si>
    <t>Yu Q, Chow EM, McCaw SE, Hu N, Byrd D, Amet T, Hu S, Ostrowski MA, Gray-Owen SD.</t>
  </si>
  <si>
    <t>PLoS One. 2013;8(2):e56705. doi: 10.1371/journal.pone.0056705. Epub 2013 Feb 12.</t>
  </si>
  <si>
    <t>PMC3570455</t>
  </si>
  <si>
    <t>10.1371/journal.pone.0056705</t>
  </si>
  <si>
    <t>Clinician-collected urethra swab: A good alternative sample type using cobas 4800 system for Chlamydia trachomatis and Neisseria gonorrhoeae in men</t>
  </si>
  <si>
    <t>Wang QY, Zheng LQ, Li RH, Zheng Y, Chen X, Li Q.</t>
  </si>
  <si>
    <t>J Clin Lab Anal. 2020 Sep;34(9):e23331. doi: 10.1002/jcla.23331. Epub 2020 Aug 25.</t>
  </si>
  <si>
    <t>Wang QY</t>
  </si>
  <si>
    <t>PMC7521308</t>
  </si>
  <si>
    <t>10.1002/jcla.23331</t>
  </si>
  <si>
    <t>Men and Women Have Similar Neisseria gonorrhoeae Bacterial Loads: a Comparison of Three Anatomical Sites</t>
  </si>
  <si>
    <t>van der Veer BMJW, Hoebe CJPA, Dukers-Muijrers NHTM, van Alphen LB, Wolffs PFG.</t>
  </si>
  <si>
    <t>J Clin Microbiol. 2020 Oct 21;58(11):e01171-20. doi: 10.1128/JCM.01171-20. Print 2020 Oct 21.</t>
  </si>
  <si>
    <t>PMC7587094</t>
  </si>
  <si>
    <t>10.1128/JCM.01171-20</t>
  </si>
  <si>
    <t>2020 Oct 21</t>
  </si>
  <si>
    <t>A Double-Strand Break Does Not Promote Neisseria gonorrhoeae Pilin Antigenic Variation</t>
  </si>
  <si>
    <t>Prister LL, Xu J, Seifert HS.</t>
  </si>
  <si>
    <t>J Bacteriol. 2019 Jun 10;201(13):e00256-19. doi: 10.1128/JB.00256-19. Print 2019 Jul 1.</t>
  </si>
  <si>
    <t>PMC6560144</t>
  </si>
  <si>
    <t>10.1128/JB.00256-19</t>
  </si>
  <si>
    <t>2019 Jun 10</t>
  </si>
  <si>
    <t>Impact of Anatomic Site, Specimen Collection Timing, and Patient Symptom Status on Neisseria gonorrhoeae Culture Recovery</t>
  </si>
  <si>
    <t>Nash EE, Pham CD, Raphael B, Learner ER, Mauk K, Weiner J, Mettenbrink C, Thibault CS, Fukuda A, Dobre-Buonya O, Black JM, Johnson K, Sellers K, Schlanger K; SURRG Working Group.</t>
  </si>
  <si>
    <t>Sex Transm Dis. 2021 Dec 1;48(12S Suppl 2):S151-S156. doi: 10.1097/OLQ.0000000000001540.</t>
  </si>
  <si>
    <t>PMC9125530</t>
  </si>
  <si>
    <t>NIHMS1757270</t>
  </si>
  <si>
    <t>10.1097/OLQ.0000000000001540</t>
  </si>
  <si>
    <t>How actively should we screen for chlamydia and gonorrhoea in MSM and other high-ST-prevalence populations as we enter the era of increasingly untreatable infections? A viewpoint</t>
  </si>
  <si>
    <t>J Med Microbiol. 2019 Feb;68(2):132-135. doi: 10.1099/jmm.0.000889. Epub 2018 Dec 6.</t>
  </si>
  <si>
    <t>10.1099/jmm.0.000889</t>
  </si>
  <si>
    <t>Type IV pilus assembly proficiency and dynamics influence pilin subunit phospho-form macro- and microheterogeneity in Neisseria gonorrhoeae</t>
  </si>
  <si>
    <t>Vik Å, Anonsen JH, Aas FE, Hegge FT, Roos N, Koomey M, Aspholm M.</t>
  </si>
  <si>
    <t>PLoS One. 2014 May 5;9(5):e96419. doi: 10.1371/journal.pone.0096419. eCollection 2014.</t>
  </si>
  <si>
    <t>PMC4010543</t>
  </si>
  <si>
    <t>10.1371/journal.pone.0096419</t>
  </si>
  <si>
    <t>2014 May 5</t>
  </si>
  <si>
    <t>Fever, arthritis, and cutaneous lesions</t>
  </si>
  <si>
    <t>Bachmeyer C, Vigouroux A, Moguelet P.</t>
  </si>
  <si>
    <t>Eur J Intern Med. 2017 Dec;46:e3-e4. doi: 10.1016/j.ejim.2017.04.023. Epub 2017 May 6.</t>
  </si>
  <si>
    <t>Bachmeyer C</t>
  </si>
  <si>
    <t>10.1016/j.ejim.2017.04.023</t>
  </si>
  <si>
    <t>Australian Gonococcal Surveillance Programme annual report, 2014</t>
  </si>
  <si>
    <t>Commun Dis Intell Q Rep. 2015 Sep 30;39(3):E347-54.</t>
  </si>
  <si>
    <t>2015 Sep 30</t>
  </si>
  <si>
    <t>The Australian Gonococcal Surveillance Programme (AGSP) has continuously monitored antimicrobial resistance in clinical isolates of Neisseria gonorrhoeae from all states and territories since 1981. In 2014, 4,804 clinical isolates of gonococci from public and private sector sources were tested for in vitro antimicrobial susceptibility by standardised methods. Decreased susceptibility to ceftriaxone (MIC value 0.06-0.125 mg/L) was found nationally in 5.4% of isolates, a lower proportion than that reported in the AGSP 2013 annual report (8.8%). The highest proportions were reported from New South Wales and Victoria (7.1% and 6.6% respectively). The proportion of strains resistant to penicillin in urban and rural Australia ranged from 11% in South Australia to 43% in New South Wales. In rural and remote Northern Territory penicillin resistance rates remained low (1.5%). In remote Western Australia relatively low numbers of strains are available for testing, however there is now widespread molecular testing for penicillin resistance in Western Australia to monitor resistance and inform guidelines and, for first time, these data are included in the AGSP annual report. Quinolone resistance ranged from 27% in the urban and rural areas of the Northern Territory, to 44% in the Australian Capital Territory, and quinolone resistance rates remain comparatively low in remote areas of the Northern Territory (3.1%) and remote areas of Western Australia (5.6%). Azithromycin resistance ranged from 0.5% in South Australia to 5.3% in rural and urban Western Australia. High rates were also reported from the Australian Capital Territory but relatively low numbers were tested. High level resistance to azithromycin (MIC value ≥256 mg/L) was again reported in 2014, in 2 strains from New South Wales. No resistance was reported from the Northern Territory, or remote Western Australia.</t>
  </si>
  <si>
    <t>The first performance report for the Bio-Rad Dx CT/NG/MG assay for simultaneous detection of Chlamydia trachomatis, Neisseria gonorrhoeae and Mycoplasma genitalium in urogenital samples</t>
  </si>
  <si>
    <t>Le Roy C, Le Hen I, Clerc M, Arfel V, Normandin F, Bébéar C, de Barbeyrac B.</t>
  </si>
  <si>
    <t>J Microbiol Methods. 2012 Jun;89(3):193-7. doi: 10.1016/j.mimet.2012.03.009. Epub 2012 Mar 15.</t>
  </si>
  <si>
    <t>Le Roy C</t>
  </si>
  <si>
    <t>10.1016/j.mimet.2012.03.009</t>
  </si>
  <si>
    <t>Evaluation of the Versant CT/GC DNA 1.0 assay (kPCR) for the detection of extra-genital Chlamydia trachomatis and Neisseria gonorrhoeae infections</t>
  </si>
  <si>
    <t>Marangoni A, Foschi C, Nardini P, Compri M, Cevenini R.</t>
  </si>
  <si>
    <t>PLoS One. 2015 Mar 23;10(3):e0120979. doi: 10.1371/journal.pone.0120979. eCollection 2015.</t>
  </si>
  <si>
    <t>PMC4370730</t>
  </si>
  <si>
    <t>10.1371/journal.pone.0120979</t>
  </si>
  <si>
    <t>2015 Mar 23</t>
  </si>
  <si>
    <t>Pooling Pharyngeal, Anorectal, and Urogenital Samples for Screening Asymptomatic Men Who Have Sex with Men for Chlamydia trachomatis and Neisseria gonorrhoeae</t>
  </si>
  <si>
    <t>Durukan D, Read TRH, Bradshaw CS, Fairley CK, Williamson DA, De Petra V, Maddaford K, Wigan R, Chen MY, Tran A, Chow EPF.</t>
  </si>
  <si>
    <t>J Clin Microbiol. 2020 Apr 23;58(5):e01969-19. doi: 10.1128/JCM.01969-19. Print 2020 Apr 23.</t>
  </si>
  <si>
    <t>Durukan D</t>
  </si>
  <si>
    <t>PMC7180234</t>
  </si>
  <si>
    <t>10.1128/JCM.01969-19</t>
  </si>
  <si>
    <t>2020 Apr 23</t>
  </si>
  <si>
    <t>Genomic Analysis and Comparison of Two Gonorrhea Outbreaks</t>
  </si>
  <si>
    <t>Didelot X, Dordel J, Whittles LK, Collins C, Bilek N, Bishop CJ, White PJ, Aanensen DM, Parkhill J, Bentley SD, Spratt BG, Harris SR.</t>
  </si>
  <si>
    <t>mBio. 2016 Jun 28;7(3):e00525-16. doi: 10.1128/mBio.00525-16.</t>
  </si>
  <si>
    <t>Didelot X</t>
  </si>
  <si>
    <t>PMC4937209</t>
  </si>
  <si>
    <t>10.1128/mBio.00525-16</t>
  </si>
  <si>
    <t>2016 Jun 28</t>
  </si>
  <si>
    <t>A Randomized Controlled Trial Comparing the Treatment of Patients Tested for Chlamydia and Gonorrhea After a Rapid Polymerase Chain Reaction Test Versus Standard of Care Testing</t>
  </si>
  <si>
    <t>May L, Ware CE, Jordan JA, Zocchi M, Zatorski C, Ajabnoor Y, Pines JM.</t>
  </si>
  <si>
    <t>Sex Transm Dis. 2016 May;43(5):290-5. doi: 10.1097/OLQ.0000000000000438.</t>
  </si>
  <si>
    <t>May L</t>
  </si>
  <si>
    <t>10.1097/OLQ.0000000000000438</t>
  </si>
  <si>
    <t>Comparison of gentamicin MICs by agar dilution and Etest for clinical isolates of Neisseria gonorrhoeae</t>
  </si>
  <si>
    <t>Kularatne R, Kufa T, Gumede L, Maseko V.</t>
  </si>
  <si>
    <t>J Antimicrob Chemother. 2020 Sep 1;75(9):2599-2604. doi: 10.1093/jac/dkaa202.</t>
  </si>
  <si>
    <t>Kularatne R</t>
  </si>
  <si>
    <t>10.1093/jac/dkaa202</t>
  </si>
  <si>
    <t>Clinical performance of four multiplex real-time PCR kits detecting urogenital and sexually transmitted pathogens</t>
  </si>
  <si>
    <t>Pereyre S, Caméléna F, Hénin N, Berçot B, Bébéar C.</t>
  </si>
  <si>
    <t>Clin Microbiol Infect. 2022 May;28(5):733.e7-733.e13. doi: 10.1016/j.cmi.2021.09.028. Epub 2021 Oct 2.</t>
  </si>
  <si>
    <t>Pereyre S</t>
  </si>
  <si>
    <t>10.1016/j.cmi.2021.09.028</t>
  </si>
  <si>
    <t>Home-based versus clinic-based specimen collection in the management of Chlamydia trachomatis and Neisseria gonorrhoeae infections</t>
  </si>
  <si>
    <t>Fajardo-Bernal L, Aponte-Gonzalez J, Vigil P, Angel-Müller E, Rincon C, Gaitán HG, Low N.</t>
  </si>
  <si>
    <t>Cochrane Database Syst Rev. 2015 Sep 29;2015(9):CD011317. doi: 10.1002/14651858.CD011317.pub2.</t>
  </si>
  <si>
    <t>Fajardo-Bernal L</t>
  </si>
  <si>
    <t>Cochrane Database Syst Rev</t>
  </si>
  <si>
    <t>PMC8666088</t>
  </si>
  <si>
    <t>10.1002/14651858.CD011317.pub2</t>
  </si>
  <si>
    <t>2015 Sep 29</t>
  </si>
  <si>
    <t>Structural basis of peptidoglycan endopeptidase regulation</t>
  </si>
  <si>
    <t>Shin JH, Sulpizio AG, Kelley A, Alvarez L, Murphy SG, Fan L, Cava F, Mao Y, Saper MA, Dörr T.</t>
  </si>
  <si>
    <t>Proc Natl Acad Sci U S A. 2020 May 26;117(21):11692-11702. doi: 10.1073/pnas.2001661117. Epub 2020 May 11.</t>
  </si>
  <si>
    <t>Shin JH</t>
  </si>
  <si>
    <t>PMC7261138</t>
  </si>
  <si>
    <t>10.1073/pnas.2001661117</t>
  </si>
  <si>
    <t>Sexually transmitted infection prevalence in a population seeking no-cost contraception</t>
  </si>
  <si>
    <t>McNicholas C, Peipert JF, Maddipati R, Madden T, Allsworth JE, Secura GM.</t>
  </si>
  <si>
    <t>Sex Transm Dis. 2013 Jul;40(7):546-51. doi: 10.1097/OLQ.0b013e31829529eb.</t>
  </si>
  <si>
    <t>McNicholas C</t>
  </si>
  <si>
    <t>PMC3752093</t>
  </si>
  <si>
    <t>NIHMS476051</t>
  </si>
  <si>
    <t>10.1097/OLQ.0b013e31829529eb</t>
  </si>
  <si>
    <t>Treating pharyngeal gonorrhoea continues to remain a challenge</t>
  </si>
  <si>
    <t>Kong FYS, Hocking JS.</t>
  </si>
  <si>
    <t>Lancet Infect Dis. 2022 May;22(5):573-574. doi: 10.1016/S1473-3099(21)00649-6. Epub 2022 Jan 19.</t>
  </si>
  <si>
    <t>10.1016/S1473-3099(21)00649-6</t>
  </si>
  <si>
    <t>[Gonococcal vulvovaginitis in prepubertal girls: sexual abuse or accidental transmission?]</t>
  </si>
  <si>
    <t>Daval-Cote M, Liberas S, Tristan A, Vandenesch F, Gillet Y.</t>
  </si>
  <si>
    <t>Arch Pediatr. 2013 Jan;20(1):37-40. doi: 10.1016/j.arcped.2012.10.011. Epub 2012 Dec 4.</t>
  </si>
  <si>
    <t>Daval-Cote M</t>
  </si>
  <si>
    <t>Arch Pediatr</t>
  </si>
  <si>
    <t>10.1016/j.arcped.2012.10.011</t>
  </si>
  <si>
    <t>Innate recognition by neutrophil granulocytes differs between Neisseria gonorrhoeae strains causing local or disseminating infections</t>
  </si>
  <si>
    <t>Roth A, Mattheis C, Muenzner P, Unemo M, Hauck CR.</t>
  </si>
  <si>
    <t>Infect Immun. 2013 Jul;81(7):2358-70. doi: 10.1128/IAI.00128-13. Epub 2013 Apr 29.</t>
  </si>
  <si>
    <t>Roth A</t>
  </si>
  <si>
    <t>PMC3697628</t>
  </si>
  <si>
    <t>10.1128/IAI.00128-13</t>
  </si>
  <si>
    <t>[Prevalence of Chlamydia trachomatis, Neisseria gonorrhoeae and Mycoplasma genitalium infections in the emergency department]</t>
  </si>
  <si>
    <t>Bayette J, Jreige R, Marchandin H, Laurens C, Joullié F, Clarivet B, Sebbane M, Jean-Pierre H.</t>
  </si>
  <si>
    <t>Pathol Biol (Paris). 2013 Dec;61(6):245-9. doi: 10.1016/j.patbio.2012.04.001. Epub 2012 May 22.</t>
  </si>
  <si>
    <t>Bayette J</t>
  </si>
  <si>
    <t>Pathol Biol (Paris)</t>
  </si>
  <si>
    <t>10.1016/j.patbio.2012.04.001</t>
  </si>
  <si>
    <t>Sustained transmission of the ceftriaxone-resistant Neisseria gonorrhoeae FC428 clone in China</t>
  </si>
  <si>
    <t>Chen SC, Yuan LF, Zhu XY, van der Veen S, Yin YP.</t>
  </si>
  <si>
    <t>J Antimicrob Chemother. 2020 Sep 1;75(9):2499-2502. doi: 10.1093/jac/dkaa196.</t>
  </si>
  <si>
    <t>10.1093/jac/dkaa196</t>
  </si>
  <si>
    <t>Background: Ceftriaxone resistance in Neisseria gonorrhoeae has become an imminent threat to effective control of gonorrhoea globally. In recent years, the ceftriaxone-resistant FC428 clone has shown international dissemination. After our first report of the FC428 clone in China in 2016, we now describe another six cases of FC428-related ceftriaxone-resistant N. gonorrhoeae isolates from 2017 and 2018.
Objectives: To identify the phenotypic and molecular characteristics of newly reported ceftriaxone-resistant isolates in China and to investigate the relationship between these isolates and FC428 clones reported globally.
Methods: Antimicrobial susceptibility to ceftriaxone, cefixime, azithromycin, spectinomycin, penicillin, ciprofloxacin and tetracycline was determined by the agar dilution method. N. gonorrhoeae multi-antigen sequence typing (NG-MAST), MLST and N. gonorrhoeae sequence typing for antimicrobial resistance (NG-STAR) were performed for genotyping and SNPs extracted from whole-genome sequences were used for phylogenetic analysis.
Results: All isolates were resistant to ceftriaxone, cefixime, penicillin, tetracycline and ciprofloxacin, but were susceptible to azithromycin and spectinomycin. NG-MAST, MLST and NG-STAR genotyping showed that all isolates shared identical or similar STs (&lt;10 bp difference) to FC428 (NG-MAST ST3435, MLST ST1903, NG-STAR ST233) and contained the same mosaic penA allele 60.001. Phylogenetic analysis showed the Chinese isolates spreading in the whole phylogenetic tree and fully mixed with other international isolates. Half of the Chinese isolates were more closely related (&lt;100 SNPs) to Japanese isolates than other international isolates.
Conclusions: The newly reported cases in China were related to the internationally spreading FC428 clone. These isolates might have played a central role in international transmission of the FC428 clone. High ceftriaxone doses (1-2 g) still provide effective therapy.</t>
  </si>
  <si>
    <t>Ceftriaxone-resistant isolates in China</t>
  </si>
  <si>
    <t>Gonococcal aneurysm of the ascending aorta: case report and review of Neisseria gonorrhoeae endovascular infections</t>
  </si>
  <si>
    <t>Markowicz S, Anstey JR, Hites M, Montesinos I, Roisin S, Keyzer C, Jacobs F.</t>
  </si>
  <si>
    <t>Sex Transm Dis. 2014 Feb;41(2):111-3. doi: 10.1097/OLQ.0000000000000079.</t>
  </si>
  <si>
    <t>Markowicz S</t>
  </si>
  <si>
    <t>10.1097/OLQ.0000000000000079</t>
  </si>
  <si>
    <t>Pelvic Inflammatory Disease Due to Neisseria gonorrhoeae and Chlamydia trachomatis: Immune Evasion Mechanisms and Pathogenic Disease Pathways</t>
  </si>
  <si>
    <t>Darville T.</t>
  </si>
  <si>
    <t>J Infect Dis. 2021 Aug 16;224(12 Suppl 2):S39-S46. doi: 10.1093/infdis/jiab031.</t>
  </si>
  <si>
    <t>Darville T</t>
  </si>
  <si>
    <t>PMC8365118</t>
  </si>
  <si>
    <t>10.1093/infdis/jiab031</t>
  </si>
  <si>
    <t>Cationic cell-penetrating peptide is bactericidal against Neisseria gonorrhoeae</t>
  </si>
  <si>
    <t>John CM, Li M, Feng D, Jarvis GA.</t>
  </si>
  <si>
    <t>J Antimicrob Chemother. 2019 Nov 1;74(11):3245-3251. doi: 10.1093/jac/dkz339.</t>
  </si>
  <si>
    <t>10.1093/jac/dkz339</t>
  </si>
  <si>
    <t>Objectives: Cell-penetrating peptides (CPPs) have been evaluated for intracellular delivery of molecules and several CPPs have bactericidal activity. Our objectives were to determine the effect of a 12 amino acid CPPs on survival and on the invasive and inflammatory potential of Neisseria gonorrhoeae.
Methods: Survival of MDR and human challenge strains of N. gonorrhoeae grown in cell culture medium with 10% FBS was determined after treatment with the CPP and human antimicrobial peptide LL-37 for 4 h. Confocal microscopy was used to examine penetration of FITC-labelled CPP into bacterial cells. The ability of the CPP to prevent invasion of human ME-180 cervical epithelial cells and to reduce the induction of TNF-α in human THP-1 monocytic cells in response to gonococcal infection was assessed. Cytotoxicity of the CPP towards the THP-1 cells was determined.
Results: The CPP was bactericidal, with 95%-100% killing of all gonococcal strains at 100 μM. Confocal microscopy of gonococci incubated with FITC-labelled CPP revealed the penetration of the peptide. CPP treatment of N. gonorrhoeae inhibited gonococcal invasion of ME-180 cells and reduced the expression of TNF-α induced in THP-1 cells by gonococci. The CPP showed no cytotoxicity towards human THP-1 cells.
Conclusions: Based on these promising results, future studies will focus on testing of CPP in the presence of other types of host cells and exploration of structural modifications of the CPP that could decrease its susceptibility to proteolysis and increase its potency.</t>
  </si>
  <si>
    <t>Cell-penetrating peptides (CPPs) as a therapeutic strategy</t>
  </si>
  <si>
    <t>Modelling the potential role of saliva use during masturbation in the transmission of Neisseria gonorrhoeae at multiple anatomical sites</t>
  </si>
  <si>
    <t>Xu X, Chow EPF, Ong JJ, Shen M, Wang C, Hocking JS, Fairley CK, Zhang L.</t>
  </si>
  <si>
    <t>Sex Health. 2022 Jan;18(6):466-474. doi: 10.1071/SH21138.</t>
  </si>
  <si>
    <t>10.1071/SH21138</t>
  </si>
  <si>
    <t>Comparison between Aptima® assays (Hologic) and the CoBAS® 6800 system (Roche) for the diagnosis of sexually transmitted infections caused by Chlamydia trachomatis, Neisseria gonorrhoeae, and Mycoplasma genitalium</t>
  </si>
  <si>
    <t>Barrientos-Durán A, de Salazar A, Fuentes-López A, Serrano-Conde E, Espadafor B, Chueca N, Álvarez-Estévez M, Garcia F.</t>
  </si>
  <si>
    <t>Eur J Clin Microbiol Infect Dis. 2021 Jun;40(6):1337-1342. doi: 10.1007/s10096-020-04143-9. Epub 2021 Jan 25.</t>
  </si>
  <si>
    <t>Barrientos-Durán A</t>
  </si>
  <si>
    <t>10.1007/s10096-020-04143-9</t>
  </si>
  <si>
    <t>Predictors of repeat Chlamydia trachomatis and/or Neisseria gonorrhoeae infections among African-American adolescent women</t>
  </si>
  <si>
    <t>Swartzendruber A, Sales JM, Brown JL, Davis TL, DiClemente RJ, Rose E.</t>
  </si>
  <si>
    <t>Sex Transm Infect. 2013 Feb;89(1):76-82. doi: 10.1136/sextrans-2012-050530. Epub 2012 Dec 12.</t>
  </si>
  <si>
    <t>Swartzendruber A</t>
  </si>
  <si>
    <t>PMC3810073</t>
  </si>
  <si>
    <t>NIHMS519501</t>
  </si>
  <si>
    <t>10.1136/sextrans-2012-050530</t>
  </si>
  <si>
    <t>Biochemical analysis and structure determination of bacterial acetyltransferases responsible for the biosynthesis of UDP-N,N'-diacetylbacillosamine</t>
  </si>
  <si>
    <t>Morrison MJ, Imperiali B.</t>
  </si>
  <si>
    <t>J Biol Chem. 2013 Nov 8;288(45):32248-32260. doi: 10.1074/jbc.M113.510560. Epub 2013 Sep 24.</t>
  </si>
  <si>
    <t>Morrison MJ</t>
  </si>
  <si>
    <t>PMC3820863</t>
  </si>
  <si>
    <t>10.1074/jbc.M113.510560</t>
  </si>
  <si>
    <t>2013 Nov 8</t>
  </si>
  <si>
    <t>Changing patterns of disseminated gonococcal infection in France: cross-sectional data 2009-2011</t>
  </si>
  <si>
    <t>Belkacem A, Caumes E, Ouanich J, Jarlier V, Dellion S, Cazenave B, Goursaud R, Lacassin F, Breuil J, Patey O; Working Group FRA-DGI.</t>
  </si>
  <si>
    <t>Sex Transm Infect. 2013 Dec;89(8):613-5. doi: 10.1136/sextrans-2013-051119. Epub 2013 Aug 6.</t>
  </si>
  <si>
    <t>10.1136/sextrans-2013-051119</t>
  </si>
  <si>
    <t>Should we still use azithromycin for gonorrhoea treatment?</t>
  </si>
  <si>
    <t>Mensforth S, Ross JDC.</t>
  </si>
  <si>
    <t>Sex Health. 2019 Sep;16(5):442-448. doi: 10.1071/SH19016.</t>
  </si>
  <si>
    <t>10.1071/SH19016</t>
  </si>
  <si>
    <t>Dual antimicrobial therapy for gonorrhoea: what is the role of azithromycin?</t>
  </si>
  <si>
    <t>Unemo M, Workowski K.</t>
  </si>
  <si>
    <t>Lancet Infect Dis. 2018 May;18(5):486-488. doi: 10.1016/S1473-3099(18)30162-2. Epub 2018 Mar 6.</t>
  </si>
  <si>
    <t>PMC6748319</t>
  </si>
  <si>
    <t>NIHMS973029</t>
  </si>
  <si>
    <t>10.1016/S1473-3099(18)30162-2</t>
  </si>
  <si>
    <t>Detection of N. gonorrhoeae and C. trachomatis infection using urine sample from symptomatic high-risk women by APTIMA Combo2 assay</t>
  </si>
  <si>
    <t>Risbud AR, Rao G, Das A, Narayanan P, Prabhakar P.</t>
  </si>
  <si>
    <t>Indian J Med Microbiol. 2013 Jan-Mar;31(1):96-7. doi: 10.4103/0255-0857.108756.</t>
  </si>
  <si>
    <t>Risbud AR</t>
  </si>
  <si>
    <t>10.4103/0255-0857.108756</t>
  </si>
  <si>
    <t>Molecular Surveillance and Prediction of Antimicrobial Resistance of Neisseria gonorrhoeae in Northern Alberta, Canada, 2015 to 2018</t>
  </si>
  <si>
    <t>Pilkie D, Gratrix J, Sawatzky P, Martin I, Singh A, Prasad E, Naidu P, Mulvey M, Wong T, Smyczek PA.</t>
  </si>
  <si>
    <t>Sex Transm Dis. 2022 May 1;49(5):377-382. doi: 10.1097/OLQ.0000000000001604. Epub 2022 Jan 24.</t>
  </si>
  <si>
    <t>Pilkie D</t>
  </si>
  <si>
    <t>10.1097/OLQ.0000000000001604</t>
  </si>
  <si>
    <t>2022 May 1</t>
  </si>
  <si>
    <t>Background: The aims of this study was to describe molecular surveillance of Neisseria gonorrhoeae in the North Zone of Alberta (NZ) and to determine its value in predicting antimicrobial resistance.
Methods: Sequence types (STs) and single-nucleotide polymorphism (SNP) assays were performed on nucleic acid amplification testing (NAAT) samples. Sequence types of NAATs were matched to ST of cultures from across Alberta. Antimicrobial resistance prediction of NAATs for cephalosporins, azithromycin, and ciprofloxacin using SNP was compared with matching ST culture results using agar dilution and whole-genome sequencing.
Results: Of 2755 eligible specimens (2492 cases), 61.9% (1646 specimens) were sent for sequence typing, identifying 196 unique ST. Antimicrobial resistance data for 1307 additional cases were available using matching cultures. Decreased susceptibility (DS) to antimicrobials used for gonorrhea treatment was rare in the NZ; according to the SNP assay, none of the specimens had predicted DS to cephalosporins or azithromycin resistance. However, of the NZ NAAT samples tested in this study, 10.7% (131 of 1220) were predicted to have intermediate cephalosporin minimum inhibitory concentrations and 9.6% (115 of 1204) were resistant to ciprofloxacin. Based on cultures, the proportions of resistance in all of Alberta were as follows: DS to cephalosporins, 0.6% (20 of 3373); DS to intermediate cephalosporin, 16.9% (570 of 3373); azithromycin resistance, 1.2% (41 of 3373); and ciprofloxacin resistance, 32.2% (1087 of 3373).
Conclusions: Our results highlight our ability to use culture-independent methods to predict antimicrobial resistance in N. gonorrhoeae.</t>
  </si>
  <si>
    <t>Multidrug-resistant strains Northern Alberta, Canada</t>
  </si>
  <si>
    <t>Steered molecular dynamics simulations of a type IV pilus probe initial stages of a force-induced conformational transition</t>
  </si>
  <si>
    <t>Baker JL, Biais N, Tama F.</t>
  </si>
  <si>
    <t>PLoS Comput Biol. 2013 Apr;9(4):e1003032. doi: 10.1371/journal.pcbi.1003032. Epub 2013 Apr 11.</t>
  </si>
  <si>
    <t>Baker JL</t>
  </si>
  <si>
    <t>PLoS Comput Biol</t>
  </si>
  <si>
    <t>PMC3623709</t>
  </si>
  <si>
    <t>10.1371/journal.pcbi.1003032</t>
  </si>
  <si>
    <t>Toward economic evaluation of the value of vaccines and other health technologies in addressing AMR</t>
  </si>
  <si>
    <t>Sevilla JP, Bloom DE, Cadarette D, Jit M, Lipsitch M.</t>
  </si>
  <si>
    <t>Proc Natl Acad Sci U S A. 2018 Dec 18;115(51):12911-12919. doi: 10.1073/pnas.1717161115.</t>
  </si>
  <si>
    <t>Sevilla JP</t>
  </si>
  <si>
    <t>PMC6305008</t>
  </si>
  <si>
    <t>10.1073/pnas.1717161115</t>
  </si>
  <si>
    <t>2018 Dec 18</t>
  </si>
  <si>
    <t>Association of TLR4 and TLR9 gene polymorphisms and haplotypes with cervicitis susceptibility</t>
  </si>
  <si>
    <t>Chauhan A, Pandey N, Desai A, Raithatha N, Patel P, Choxi Y, Kapadia R, Khandelwal R, Jain N.</t>
  </si>
  <si>
    <t>PLoS One. 2019 Jul 31;14(7):e0220330. doi: 10.1371/journal.pone.0220330. eCollection 2019.</t>
  </si>
  <si>
    <t>Chauhan A</t>
  </si>
  <si>
    <t>PMC6668796</t>
  </si>
  <si>
    <t>10.1371/journal.pone.0220330</t>
  </si>
  <si>
    <t>Chronic gonococcal arthritis with C5 deficiency presenting with brief flare-ups: case study and literature review</t>
  </si>
  <si>
    <t>Davido B, Dinh A, Lagrange A, Mellon G, de Truchis P, Perronne C, Cremieux AC.</t>
  </si>
  <si>
    <t>Clin Rheumatol. 2014 Sep;33(9):1351-3. doi: 10.1007/s10067-014-2643-x. Epub 2014 Apr 29.</t>
  </si>
  <si>
    <t>Clin Rheumatol</t>
  </si>
  <si>
    <t>10.1007/s10067-014-2643-x</t>
  </si>
  <si>
    <t>[Immunological mechanisms of Neisseria gonorrhoeae infection: An update]</t>
  </si>
  <si>
    <t>Li XC, Su XH.</t>
  </si>
  <si>
    <t>Zhonghua Nan Ke Xue. 2018 May;24(5):452-456.</t>
  </si>
  <si>
    <t>Li XC</t>
  </si>
  <si>
    <t>Zhonghua Nan Ke Xue</t>
  </si>
  <si>
    <t>Mechanism and catalytic strategy of the prokaryotic-specific GTP cyclohydrolase-IB</t>
  </si>
  <si>
    <t>Paranagama N, Bonnett SA, Alvarez J, Luthra A, Stec B, Gustafson A, Iwata-Reuyl D, Swairjo MA.</t>
  </si>
  <si>
    <t>Biochem J. 2017 Mar 7;474(6):1017-1039. doi: 10.1042/BCJ20161025.</t>
  </si>
  <si>
    <t>Paranagama N</t>
  </si>
  <si>
    <t>PMC5558430</t>
  </si>
  <si>
    <t>NIHMS889442</t>
  </si>
  <si>
    <t>10.1042/BCJ20161025</t>
  </si>
  <si>
    <t>2017 Mar 7</t>
  </si>
  <si>
    <t>Design and immune characterization of a novel Neisseria gonorrhoeae DNA vaccine using bacterial ghosts as vector and adjuvant</t>
  </si>
  <si>
    <t>Jiao H, Yang H, Zhao D, Chen J, Zhang Q, Liang J, Yin Y, Kong G, Li G.</t>
  </si>
  <si>
    <t>Vaccine. 2018 Jul 16;36(30):4532-4539. doi: 10.1016/j.vaccine.2018.06.006. Epub 2018 Jun 18.</t>
  </si>
  <si>
    <t>10.1016/j.vaccine.2018.06.006</t>
  </si>
  <si>
    <t>2018 Jul 16</t>
  </si>
  <si>
    <t>Gonorrhea, an important sexually transmitted disease, is becoming a growing public health problem around the globe. Vaccination is considered the best long-term approach for control of infection. In this study, we designed a novel Neisseria gonorrhoeae (N. gonorrhoeae) DNA vaccine delivered by bacterial ghosts and characterized its immune responses in vitro and in vivo. Our results demonstrate that bacterial ghosts greatly promoted BMDCs maturation and activation. Bacterial ghosts loaded with N. gonorrhoeae DNA vaccine were efficiently taken up by mouse macrophage RAW264.7 cells. Furthermore, oral immunization with the ghost vaccine candidate elicited greater CD4+ and CD8+ T cell responses and induced higher IgG responses than N. gonorrhoeae DNA vaccine alone. In addition, mice immunized with the vaccine candidate responded with a significant rise in bactericidal antibody titer. These results suggest that bacterial ghosts may function as a vaccine adjuvant by promoting BMDCs maturation, which in turn enhances the immune responses to the vaccine antigens. This study also highlights the potential of using bacterial ghosts as antigen delivery system in the development of an efficacious gonorrhea vaccine.</t>
  </si>
  <si>
    <t xml:space="preserve">Bacterial ghosts can act as vaccine adjuvants
</t>
  </si>
  <si>
    <t>The closo-Dodecaborate Dianion Fused with Oxazoles Provides 3D Diboraheterocycles with Selective Antimicrobial Activity</t>
  </si>
  <si>
    <t>Sun Y, Zhang J, Zhang Y, Liu J, van der Veen S, Duttwyler S.</t>
  </si>
  <si>
    <t>Chemistry. 2018 Jul 20;24(41):10364-10371. doi: 10.1002/chem.201801602. Epub 2018 Jul 5.</t>
  </si>
  <si>
    <t>Sun Y</t>
  </si>
  <si>
    <t>Chemistry</t>
  </si>
  <si>
    <t>10.1002/chem.201801602</t>
  </si>
  <si>
    <t>2018 Jul 20</t>
  </si>
  <si>
    <t>Examining Chlamydia trachomatis and Neisseria gonorrhoeae rates between 2010 and 2015: a population-based observational study</t>
  </si>
  <si>
    <t>Somayaji R, Naugler C, Guo M, Church D.</t>
  </si>
  <si>
    <t>Int J STD AIDS. 2017 Jul;28(8):822-828. doi: 10.1177/0956462416674427. Epub 2016 Oct 5.</t>
  </si>
  <si>
    <t>Somayaji R</t>
  </si>
  <si>
    <t>10.1177/0956462416674427</t>
  </si>
  <si>
    <t>Bacterial sexually transmitted infections including Chlamydia trachomatis and Neisseria gonorrhoeae remain an important public health concern. We aimed to assess the population-based incidence of C. trachomatis and N. gonorrhoeae in an age-standardized cohort over time. A retrospective study of a large Canadian health region was undertaken between 2010 and 2015 using linked census and digital laboratory data. C. trachomatis and N. gonorrhoeae tests were linked to patient data. Sex and age-standardized incidence rates (IR) and ratios (IRR) were calculated for cases and testing rates. The annual mean population was 1,150,556 individuals (50.1% female). A total of 15,109 cases of chlamydia and 981 cases of gonorrhoea occurred. The overall IR for chlamydia ranged from 18.81 to 25.63 cases per 10,000 person-years. The IRR was 1.27 (95% CI 1.20-1.34, p &lt; 0.001) for the comparison of 2015 and 2010 rates. For gonorrhoea, overall rates ranged from 0.92 to 1.86 cases per 10,000 person-years. The IRR for gonorrhoea was 2.02 (95% CI 1.56-2.59, p &lt; 0.001) for 2015 and 2010 rates. In our large population-based study spanning six years, we observed increasing rates of C. trachomatis and N. gonorrhoeae with low testing rates.</t>
  </si>
  <si>
    <t xml:space="preserve">Prevalence of gonorrhea
</t>
  </si>
  <si>
    <t>Antimicrobial resistance in Neisseria gonorrhoeae isolates from foreign-born population in the European Gonococcal Antimicrobial Surveillance Programme</t>
  </si>
  <si>
    <t>Hernando Rovirola C, Spiteri G, Sabidó M, Montoliu A, Gonzalez V, Casabona J, Cole MJ, Noori T, Unemo M.</t>
  </si>
  <si>
    <t>Sex Transm Infect. 2020 May;96(3):204-210. doi: 10.1136/sextrans-2018-053912. Epub 2020 Feb 4.</t>
  </si>
  <si>
    <t>Hernando Rovirola C</t>
  </si>
  <si>
    <t>PMC7231443</t>
  </si>
  <si>
    <t>10.1136/sextrans-2018-053912</t>
  </si>
  <si>
    <t>Objectives: International spread has contributed substantially to the high prevalence of antimicrobial resistant (AMR) Neisseria gonorrhoeae infections worldwide. We compared the prevalence of AMR gonococcal isolates among native persons to foreign-born (reporting country different from country of birth) persons, and describe the epidemiological and clinical characteristics of foreign-born patients and their associations to AMR.
Methods: We analysed isolates and patient data reported to the European Gonococcal Antimicrobial Surveillance Programme (Euro-GASP) 2010-2014 (n=9529).
Results: Forty-three per cent of isolates had known country of birth and 17.2% of these were from persons born abroad. Almost 50% of foreign-born were from the WHO European Region (13.1% from non-European Union [EU] and the European Economic Area [EEA] countries). Compared with isolates from natives, isolates from foreign-born had a similar level (p&gt;0.05) of azithromycin resistance (7.5% vs 7.2%), ciprofloxacin resistance (50.0% vs 46.3%) and of decreased susceptibility to ceftriaxone (1.9% vs 2.8%); a lower rate of cefixime resistance (5.7% vs 3.6%, p=0.02), and a higher proportion of isolates producing penicillinase (8.4% vs 11.7%, p=0.02). Among isolates from persons born outside EU/EEA, the level of decreased susceptibility to ceftriaxone was higher (1.8% vs 3.5%, p=0.02), particularly in those from the WHO Eastern Mediterranean Region and non-EU/EEA WHO European countries (1.9% vs 9.6% and 8.7%, respectively, p&lt;0.01). In multivariable analysis, foreign-born patients with AMR isolates were more likely to be from non-EU/EEA WHO European countries (adjusted OR [aOR]: 3.2, 95% CI 1.8 to 5.8), WHO Eastern Mediterranean countries (aOR: 1.8, 95% CI 1.1 to 3.3) and heterosexual males (aOR: 1.8, 95% CI 1.2 to 2.7).
Conclusions: Importation of AMR strains remains an important threat in the EU/EEA. Research to improve understanding of sexual networks within foreign born and sexual tourism populations could help to inform effective tailor-made interventions. The Euro-GASP demonstrates the public health value of quality-assured surveillance of gonococcal AMR and the need for strengthened AMR surveillance, particularly in the non-EU/EEA WHO European Region.</t>
  </si>
  <si>
    <t>The development of mouthwashes without anti-gonococcal activity for controlled clinical trials: an in vitro study</t>
  </si>
  <si>
    <t>Van Dijck C, Cuylaerts V, Sollie P, Spychala A, De Baetselier I, Laumen J, Crucitti T, Kenyon C.</t>
  </si>
  <si>
    <t>F1000Res. 2019 Sep 11;8:1620. doi: 10.12688/f1000research.20399.2. eCollection 2019.</t>
  </si>
  <si>
    <t>PMC7001748</t>
  </si>
  <si>
    <t>10.12688/f1000research.20399.2</t>
  </si>
  <si>
    <t>Quantitative Real-Time Polymerase Chain Reaction for the Diagnosis of Mycoplasma genitalium Infection in South African Men With and Without Symptoms of Urethritis</t>
  </si>
  <si>
    <t>le Roux MC, Hoosen AA.</t>
  </si>
  <si>
    <t>Sex Transm Dis. 2017 Jan;44(1):17-20. doi: 10.1097/OLQ.0000000000000540.</t>
  </si>
  <si>
    <t>le Roux MC</t>
  </si>
  <si>
    <t>10.1097/OLQ.0000000000000540</t>
  </si>
  <si>
    <t>Basic Methods for Examining Neisseria gonorrhoeae Interactions with Host Cells In Vitro</t>
  </si>
  <si>
    <t>Almonacid-Mendoza HL, Christodoulides M.</t>
  </si>
  <si>
    <t>Methods Mol Biol. 2019;1997:281-299. doi: 10.1007/978-1-4939-9496-0_17.</t>
  </si>
  <si>
    <t>10.1007/978-1-4939-9496-0_17</t>
  </si>
  <si>
    <t>Molecular Features of Cephalosporins Important for Activity against Antimicrobial-Resistant Neisseria gonorrhoeae</t>
  </si>
  <si>
    <t>Turner JM, Connolly KL, Aberman KE, Fonseca JC 2nd, Singh A, Jerse AE, Nicholas RA, Davies C.</t>
  </si>
  <si>
    <t>ACS Infect Dis. 2021 Feb 12;7(2):293-308. doi: 10.1021/acsinfecdis.0c00400. Epub 2021 Feb 3.</t>
  </si>
  <si>
    <t>Turner JM</t>
  </si>
  <si>
    <t>PMC9847585</t>
  </si>
  <si>
    <t>NIHMS1861482</t>
  </si>
  <si>
    <t>10.1021/acsinfecdis.0c00400</t>
  </si>
  <si>
    <t>2021 Feb 12</t>
  </si>
  <si>
    <t>The increasing prevalence of Neisseria gonorrhoeae strains exhibiting decreased susceptibility to extended-spectrum cephalosporins (ESCs) presents a challenge for the successful treatment of gonorrhea infections. To address this challenge, we evaluated a panel of 23 cephalosporins against penicillin-binding protein 2 (PBP2) from the ESC-resistant (ESCR) N. gonorrhoeae strain H041 to determine which molecular features are important for antimicrobial activity. Structure-activity relationships (SARs) developed from acylation rate constants against PBP2 and antimicrobial susceptibilities against the H041 strain of N. gonorrhoeae, and interpreted against docking models, reveal that cephalosporins possessing large, lipophilic R1 side chains and electronegative R2 side chains with planar groups are associated with higher acylation rates against PBP2, but also that these same amphipathic features can lower antimicrobial activity. Based on these studies, we tested cefoperazone, one of the most effective ESCs for targeting PBP2, in the female mouse model infected with H041 and showed that it was equally or more effective than ceftriaxone or gentamicin for clearing infections. Taken together, our results reveal that two U.S. Food and Drug Administration (FDA)-approved agents (cefoperazone, ceftaroline) and one FDA-qualified infectious disease product (ceftobiprole) have potential as first-line treatments for gonorrhea and provide a framework for the future design of cephalosporins with improved activity against ESC-resistant N. gonorrhoeae.</t>
  </si>
  <si>
    <t>Cephalosporins as a therapeutic strategy</t>
  </si>
  <si>
    <t>Crossreactivity of an Antiserum Directed to the Gram-Negative Bacterium Neisseria gonorrhoeae with the SNARE-Complex Protein Snap23 Correlates to Impaired Exocytosis in SH-SY5Y Cells</t>
  </si>
  <si>
    <t>Almamy A, Schwerk C, Schroten H, Ishikawa H, Asif AR, Reuss B.</t>
  </si>
  <si>
    <t>J Mol Neurosci. 2017 Jun;62(2):163-180. doi: 10.1007/s12031-017-0920-2. Epub 2017 May 1.</t>
  </si>
  <si>
    <t>Almamy A</t>
  </si>
  <si>
    <t>J Mol Neurosci</t>
  </si>
  <si>
    <t>10.1007/s12031-017-0920-2</t>
  </si>
  <si>
    <t>Early maternal infections with Neisseria gonorrhoeae (NG) correlate to an increased lifetime schizophrenia risk for the offspring, which might be due to an immune-mediated mechanism. Here, we investigated the interactions of polyclonal antisera to NG (α-NG) with a first trimester prenatal brain multiprotein array, revealing among others the SNARE-complex protein Snap23 as a target antigen for α-NG. This interaction was confirmed by Western blot analysis with a recombinant Snap23 protein, whereas the closely related Snap25 failed to interact with α-NG. Furthermore, a polyclonal antiserum to the closely related bacterium Neisseria meningitidis (α-NM) failed to interact with both proteins. Functionally, in SH-SY5Y cells, α-NG pretreatment interfered with both insulin-induced vesicle recycling, as revealed by uptake of the fluorescent endocytosis marker FM1-43, and insulin-dependent membrane translocation of the glucose transporter GluT4. Similar effects could be observed for an antiserum raised directly to Snap23, whereas a serum to Snap25 failed to do so. In conclusion, Snap23 seems to be a possible immune target for anti-gonococcal antibodies, the interactions of which seem at least in vitro to interfere with vesicle-associated exocytosis. Whether these changes contribute to the correlation between maternal gonococcal infections and psychosis in vivo remains still to be clarified.</t>
  </si>
  <si>
    <t xml:space="preserve">Interactions of polyclonal antibodies with a set of prenatal brain proteins
</t>
  </si>
  <si>
    <t>Neonatal Conjunctivitis Caused by Neisseria cinerea: A Case of Mistaken Identity</t>
  </si>
  <si>
    <t>Fiorito TM, Noor A, Silletti R, Krilov LR.</t>
  </si>
  <si>
    <t>J Pediatric Infect Dis Soc. 2019 Nov 6;8(5):478-480. doi: 10.1093/jpids/piy116.</t>
  </si>
  <si>
    <t>Fiorito TM</t>
  </si>
  <si>
    <t>10.1093/jpids/piy116</t>
  </si>
  <si>
    <t>2019 Nov 6</t>
  </si>
  <si>
    <t>Gonorrhoea during COVID-19 in London, UK</t>
  </si>
  <si>
    <t>Whitlock GG, McOwan A, Nugent D; Dean Street Collaborative Group.</t>
  </si>
  <si>
    <t>Sex Transm Infect. 2021 Dec;97(8):622-623. doi: 10.1136/sextrans-2020-054943. Epub 2021 Feb 11.</t>
  </si>
  <si>
    <t>Whitlock GG</t>
  </si>
  <si>
    <t>10.1136/sextrans-2020-054943</t>
  </si>
  <si>
    <t>Prevalence of genital mycoplasmas and ureaplasmas in men younger than 40 years-of-age with acute epididymitis</t>
  </si>
  <si>
    <t>Ito S, Tsuchiya T, Yasuda M, Yokoi S, Nakano M, Deguchi T.</t>
  </si>
  <si>
    <t>Int J Urol. 2012 Mar;19(3):234-8. doi: 10.1111/j.1442-2042.2011.02917.x. Epub 2011 Dec 5.</t>
  </si>
  <si>
    <t>Ito S</t>
  </si>
  <si>
    <t>Int J Urol</t>
  </si>
  <si>
    <t>10.1111/j.1442-2042.2011.02917.x</t>
  </si>
  <si>
    <t>In vitro Antigonorrhea Activity of the Aerial Part of Asparagus suaveolens n-Hexane Fraction and Palmitone as a Bioactive Compound</t>
  </si>
  <si>
    <t>Olivier MT, Muganza FM, Shai LJ, Gololo SS.</t>
  </si>
  <si>
    <t>Nat Prod Commun. 2016 Sep;11(9):1319-1321.</t>
  </si>
  <si>
    <t>Olivier MT</t>
  </si>
  <si>
    <t>Nat Prod Commun</t>
  </si>
  <si>
    <t>Asparagus suaveolens is a medicinal plant used in Lesotho and South Africa to treat epilepsy and gonorrhea. The current investigation identifies the compound responsible for the antiepileptic and antimicrobial properties as palmitone which showed antigonorrhea activities against WHO 2008 Neisseria gonorrhea F and 0 strains more than the standard used, gentamicin. These results support the traditional use of A. suaveolens for treatment of gonorrhea and epilepsy since palmitone is known as an anticonvulsant agent. This is the first study indicating the presence of palmitone in the Asparagus genus and demonstrates the in vitro antigonorrhea activity of palmitone.</t>
  </si>
  <si>
    <t xml:space="preserve">Palmitoone as a therapeutic strategy
</t>
  </si>
  <si>
    <t>Challenges in the management of Neisseria gonorrhoeae keratitis</t>
  </si>
  <si>
    <t>McElnea E, Stapleton P, Khan S, Stokes J, Higgins G.</t>
  </si>
  <si>
    <t>Int Ophthalmol. 2015 Feb;35(1):135-40. doi: 10.1007/s10792-014-0032-8. Epub 2014 Dec 30.</t>
  </si>
  <si>
    <t>McElnea E</t>
  </si>
  <si>
    <t>Int Ophthalmol</t>
  </si>
  <si>
    <t>10.1007/s10792-014-0032-8</t>
  </si>
  <si>
    <t>[Gonorrhea cases on the rise]</t>
  </si>
  <si>
    <t>Taudorf EH, Larsen HK.</t>
  </si>
  <si>
    <t>Ugeskr Laeger. 2016 Oct 17;178(42):V68284.</t>
  </si>
  <si>
    <t>Taudorf EH</t>
  </si>
  <si>
    <t>2016 Oct 17</t>
  </si>
  <si>
    <t>[A man in his 30s with urethral discharge and dysuria]</t>
  </si>
  <si>
    <t>Tidsskr Nor Laegeforen. 2014 Jan 14;134(1):48-50. doi: 10.4045/tidsskr.13.0623.</t>
  </si>
  <si>
    <t>10.4045/tidsskr.13.0623</t>
  </si>
  <si>
    <t>Neisseria gonorrhoeae DNA bacterial load in men with symptomatic and asymptomatic gonococcal urethritis</t>
  </si>
  <si>
    <t>Priest D, Ong JJ, Chow EPF, Tabrizi S, Phillips S, Bissessor M, Fairley CK, Bradshaw CS, Read TRH, Garland S, Chen M.</t>
  </si>
  <si>
    <t>Sex Transm Infect. 2017 Nov;93(7):478-481. doi: 10.1136/sextrans-2016-052950. Epub 2017 Feb 1.</t>
  </si>
  <si>
    <t>Priest D</t>
  </si>
  <si>
    <t>10.1136/sextrans-2016-052950</t>
  </si>
  <si>
    <t>Survey of the laboratory diagnosis of gonorrhoea and chlamydial infection in the UK</t>
  </si>
  <si>
    <t>Toby M, Saunders P, Ison CA.</t>
  </si>
  <si>
    <t>Sex Transm Infect. 2015 Jun;91(4):299. doi: 10.1136/sextrans-2014-051749.</t>
  </si>
  <si>
    <t>Toby M</t>
  </si>
  <si>
    <t>10.1136/sextrans-2014-051749</t>
  </si>
  <si>
    <t>Preclinical Testing of Vaccines and Therapeutics for Gonorrhea in Female Mouse Models of Lower and Upper Reproductive Tract Infection</t>
  </si>
  <si>
    <t>Connolly KL, Pilligua-Lucas M, Gomez C, Costenoble-Caherty AC, Soc A, Underwood K, Macintyre AN, Sempowski GD, Jerse AE.</t>
  </si>
  <si>
    <t>J Infect Dis. 2021 Aug 16;224(12 Suppl 2):S152-S160. doi: 10.1093/infdis/jiab211.</t>
  </si>
  <si>
    <t>Connolly KL</t>
  </si>
  <si>
    <t>PMC8365121</t>
  </si>
  <si>
    <t>10.1093/infdis/jiab211</t>
  </si>
  <si>
    <t>Corneal melting caused by Neisseria gonorrhoeae in an adolescent</t>
  </si>
  <si>
    <t>Claiborne MK, Atkinson J, Hoy A, McBeth K.</t>
  </si>
  <si>
    <t>Pediatr Infect Dis J. 2015 Mar;34(3):330. doi: 10.1097/INF.0000000000000583.</t>
  </si>
  <si>
    <t>Claiborne MK</t>
  </si>
  <si>
    <t>Pediatr Infect Dis J</t>
  </si>
  <si>
    <t>10.1097/INF.0000000000000583</t>
  </si>
  <si>
    <t>Current levels of gonorrhoea screening in MSM in Belgium may have little effect on prevalence: a modelling study</t>
  </si>
  <si>
    <t>Buyze J, Vanden Berghe W, Hens N, Kenyon C.</t>
  </si>
  <si>
    <t>Epidemiol Infect. 2018 Feb;146(3):333-338. doi: 10.1017/S0950268818000092. Epub 2018 Feb 1.</t>
  </si>
  <si>
    <t>Buyze J</t>
  </si>
  <si>
    <t>PMC9134539</t>
  </si>
  <si>
    <t>10.1017/S0950268818000092</t>
  </si>
  <si>
    <t>Limits of the lab: diagnosing "latent gonorrhea," 1872-1910</t>
  </si>
  <si>
    <t>Bowen E.</t>
  </si>
  <si>
    <t>Bull Hist Med. 2013 Spring;87(1):63-85. doi: 10.1353/bhm.2013.0000.</t>
  </si>
  <si>
    <t>Bowen E</t>
  </si>
  <si>
    <t>Bull Hist Med</t>
  </si>
  <si>
    <t>10.1353/bhm.2013.0000</t>
  </si>
  <si>
    <t>2013 Spring</t>
  </si>
  <si>
    <t>Spring</t>
  </si>
  <si>
    <t>Investigation of Polycaprolactone Matrices for Intravaginal Delivery of Doxycycline</t>
  </si>
  <si>
    <t>Pathak M, Coombes AGA, Turner MS, Palmer C, Wang D, Steadman KJ.</t>
  </si>
  <si>
    <t>J Pharm Sci. 2015 Dec;104(12):4217-4222. doi: 10.1002/jps.24652. Epub 2015 Sep 23.</t>
  </si>
  <si>
    <t>Pathak M</t>
  </si>
  <si>
    <t>J Pharm Sci</t>
  </si>
  <si>
    <t>10.1002/jps.24652</t>
  </si>
  <si>
    <t>Time trends in ophthalmia neonatorum and dacryocystitis of the newborn in England, 2000-2011: database study</t>
  </si>
  <si>
    <t>Dharmasena A, Hall N, Goldacre R, Goldacre MJ.</t>
  </si>
  <si>
    <t>Sex Transm Infect. 2015 Aug;91(5):342-5. doi: 10.1136/sextrans-2014-051682. Epub 2014 Dec 15.</t>
  </si>
  <si>
    <t>Dharmasena A</t>
  </si>
  <si>
    <t>10.1136/sextrans-2014-051682</t>
  </si>
  <si>
    <t>Gonococcal vaccines: Public health value and preferred product characteristics; report of a WHO global stakeholder consultation, January 2019</t>
  </si>
  <si>
    <t>Gottlieb SL, Ndowa F, Hook EW 3rd, Deal C, Bachmann L, Abu-Raddad L, Chen XS, Jerse A, Low N, MacLennan CA, Petousis-Harris H, Seib KL, Unemo M, Vincent L, Giersing BK; Gonococcal Vaccine PPC Expert Advisory Group.</t>
  </si>
  <si>
    <t>Vaccine. 2020 Jun 9;38(28):4362-4373. doi: 10.1016/j.vaccine.2020.02.073. Epub 2020 Apr 28.</t>
  </si>
  <si>
    <t>PMC7273195</t>
  </si>
  <si>
    <t>10.1016/j.vaccine.2020.02.073</t>
  </si>
  <si>
    <t>2020 Jun 9</t>
  </si>
  <si>
    <t>Renewed interest in developing vaccines against Neisseria gonorrhoeae has been sparked by the increasing threat of gonococcal antimicrobial resistance (AMR) and growing optimism that gonococcal vaccines are biologically feasible. Evidence suggests serogroup B Neisseria meningitidis vaccines might provide some cross-protection against N. gonorrhoeae, and new gonococcal vaccine candidates based on several approaches are currently in preclinical development. To further stimulate investment and accelerate development of gonococcal vaccines, greater understanding is needed regarding the overall value that gonococcal vaccines might have in addressing public health and societal goals in low-, middle-, and high-income country contexts and how future gonococcal vaccines might be accepted and used, if available. In January 2019, the World Health Organization (WHO) convened a multidisciplinary international group of experts to lay the groundwork for understanding the potential health, economic, and societal value of gonococcal vaccines and their likely acceptance and use, and for developing gonococcal vaccine preferred product characteristics (PPCs). WHO PPCs describe preferences for vaccine attributes that would help optimize vaccine value and use in meeting the global public health need. This paper describes the main discussion points and conclusions from the January 2019 meeting of experts. Participants emphasized the need for vaccines to control N. gonorrhoeae infections with the ultimate goals of preventing adverse sexual and reproductive health outcomes (e.g., infertility) and reducing the impact of gonococcal AMR. Meeting participants also discussed important PPC considerations (e.g., vaccine indications, target populations, and potential immunization strategies) and highlighted crucial research and data needs for guiding the value assessment and PPCs for gonococcal vaccines and advancing gonococcal vaccine development.</t>
  </si>
  <si>
    <t>Critical research and data needs to guide the assessment of the value and PPCs of vaccines</t>
  </si>
  <si>
    <t>Antimicrobial Resistance Mechanisms, Multilocus Sequence Typing, and NG-STAR Sequence Types of Diverse Neisseria gonorrhoeae Isolates in KwaZulu-Natal, South Africa</t>
  </si>
  <si>
    <t>Mitchev N, Singh R, Allam M, Kwenda S, Ismail A, Garrett N, Ramsuran V, Niehaus AJ, Mlisana KP.</t>
  </si>
  <si>
    <t>Antimicrob Agents Chemother. 2021 Sep 17;65(10):e0075921. doi: 10.1128/AAC.00759-21. Epub 2021 Jul 19.</t>
  </si>
  <si>
    <t>Mitchev N</t>
  </si>
  <si>
    <t>PMC8448096</t>
  </si>
  <si>
    <t>10.1128/AAC.00759-21</t>
  </si>
  <si>
    <t>2021 Sep 17</t>
  </si>
  <si>
    <t>Antimicrobial resistance (AMR) is a major challenge to managing infectious diseases. Africa has the highest incidence of gonorrhoea, but there is a lack of comprehensive data from sparse surveillance programs. This study investigated the molecular epidemiology and AMR profiles of Neisseria gonorrhoeae isolates in KwaZulu-Natal province (KZN), South Africa. Repository isolates from patients attending public health care clinics for sexually transmitted infection (STI) care were used for phenotypic and genotypic analysis. An Etest was performed to determine antimicrobial susceptibility. Whole-genome sequencing (WGS) was used to determine epidemiology and to predict susceptibility by detecting resistance-associated genes and mutations. Among the 61 isolates, multiple sequence types were identified. Six isolates were novel, as determined by multilocus sequence typing. N. gonorrhoeae sequence typing for antimicrobial resistance (NG-STAR) determined 48 sequence types, of which 35 isolates had novel antimicrobial profiles. Two novel penA alleles and eight novel mtrR alleles were identified. Point mutations were detected in gyrA, parC, mtrR, penA, ponA, and porB1. This study revealed a high prevalence of AMR (penicillin 67%, tetracycline 89%, and ciprofloxacin 52%). However, spectinomycin, cefixime, ceftriaxone, and azithromycin remained 100% effective. This study is one of the first to comprehensively describe the epidemiology and AMR of N. gonorrhoeae in KZN, South Africa and Africa, using WGS. KZN has a wide strain diversity and most of these sequence types have been detected in multiple countries; however, more than half of our isolates have novel antimicrobial profiles. Continued surveillance is crucial to monitor the emergence of resistance to cefixime, ceftriaxone, and azithromycin.</t>
  </si>
  <si>
    <t>RAM of N. gonorrhoeae in KZN, South Africa and Africa, using WGS</t>
  </si>
  <si>
    <t>Dermatologisch-venerologische Forschung um 1900: Die Nobelpreis-Nominierungen für Albert Neisser (1855-1916)</t>
  </si>
  <si>
    <t>Halling T, Hansson K, Moll F, Krischel M.</t>
  </si>
  <si>
    <t>J Dtsch Dermatol Ges. 2017 Feb;15(2):244-245. doi: 10.1111/ddg.13169.</t>
  </si>
  <si>
    <t>Halling T</t>
  </si>
  <si>
    <t>J Dtsch Dermatol Ges</t>
  </si>
  <si>
    <t>10.1111/ddg.13169</t>
  </si>
  <si>
    <t>Single-Dose Zoliflodacin (ETX0914) for Treatment of Urogenital Gonorrhea</t>
  </si>
  <si>
    <t>Taylor SN, Marrazzo J, Batteiger BE, Hook EW 3rd, Seña AC, Long J, Wierzbicki MR, Kwak H, Johnson SM, Lawrence K, Mueller J.</t>
  </si>
  <si>
    <t>N Engl J Med. 2018 Nov 8;379(19):1835-1845. doi: 10.1056/NEJMoa1706988.</t>
  </si>
  <si>
    <t>10.1056/NEJMoa1706988</t>
  </si>
  <si>
    <t>An optimized Factor H-Fc fusion protein against multidrug-resistant Neisseria gonorrhoeae</t>
  </si>
  <si>
    <t>Shaughnessy J, Chabeda A, Tran Y, Zheng B, Nowak N, Steffens C, DeOliveira RB, Gulati S, Lewis LA, Maclean J, Moss JA, Wycoff KL, Ram S.</t>
  </si>
  <si>
    <t>Front Immunol. 2022 Aug 30;13:975676. doi: 10.3389/fimmu.2022.975676. eCollection 2022.</t>
  </si>
  <si>
    <t>PMC9468773</t>
  </si>
  <si>
    <t>10.3389/fimmu.2022.975676</t>
  </si>
  <si>
    <t>2022 Aug 30</t>
  </si>
  <si>
    <t>Novel therapeutics against the global threat of multidrug-resistant Neisseria gonorrhoeae are urgently needed. Gonococci evade killing by complement by binding factor H (FH), a key inhibitor of the alternative pathway. FH comprises 20 short consensus repeat (SCR) domains organized as a single chain. Gonococci bind FH through domains 6 and 7, and C-terminal domains 18 through 20. Previously, we showed that a chimeric protein comprising (from the N- to C-terminus) FH domains 18-20 (containing a point mutation in domain 19 to prevent lysis of host cells) fused to human IgG1 Fc (called FH*/Fc1) killed gonococci in a complement-dependent manner and reduced the duration and bacterial burden in the mouse vaginal colonization model of gonorrhea. Considering the N. gonorrhoeae-binding FH domains 18-20 are C-terminal in native FH, we reasoned that positioning Fc N-terminal to FH* (Fc1/FH*) would improve binding and bactericidal activity. Although both molecules bound gonococci similarly, Fc1/FH* displayed a 5-fold lower IC50 (the concentration required for 50% killing in complement-dependent bactericidal assays) than FH*/Fc1. To further increase complement activation, we replaced human IgG1 Fc in Fc1/FH* with Fc from human IgG3, the most potent complement-activating IgG subclass, to obtain Fc3/FH*. Bactericidal activity was further increased ~2.3-fold in Fc3/FH* compared to Fc1/FH*. Fc3/FH* killed (defined by &lt;50% survival) 45/45 (100%) diverse PorB1B-expessing gonococci, but only 2/15 PorB1A-expressing isolates, in a complement-dependent manner. Decreased Fc3/FH* binding accounted for the limited activity against PorB1A strains. Fc3/FH* was efficacious against all four tested PorB1B gonococcal strains in the mouse vaginal colonization model when administered at a dose of 5 µg intravaginally, daily. Furthermore, Fc3/FH* retained bactericidal activity when reconstituted following lyophilization or spray-drying, suggesting feasibility for formulation into intravaginal rings. In conclusion, Fc3/FH* represents a promising prophylactic immunotherapeutic against multidrug-resistant gonococci.</t>
  </si>
  <si>
    <t>Chimeric protein (Fc3/FH*) as a therapeutic strategy</t>
  </si>
  <si>
    <t>Estimating the fitness cost and benefit of cefixime resistance in Neisseria gonorrhoeae to inform prescription policy: A modelling study</t>
  </si>
  <si>
    <t>Whittles LK, White PJ, Didelot X.</t>
  </si>
  <si>
    <t>PLoS Med. 2017 Oct 31;14(10):e1002416. doi: 10.1371/journal.pmed.1002416. eCollection 2017 Oct.</t>
  </si>
  <si>
    <t>PMC5663337</t>
  </si>
  <si>
    <t>10.1371/journal.pmed.1002416</t>
  </si>
  <si>
    <t>The Serogroup B Meningococcal Vaccine Bexsero Elicits Antibodies to Neisseria gonorrhoeae</t>
  </si>
  <si>
    <t>Semchenko EA, Tan A, Borrow R, Seib KL.</t>
  </si>
  <si>
    <t>Clin Infect Dis. 2019 Sep 13;69(7):1101-1111. doi: 10.1093/cid/ciy1061.</t>
  </si>
  <si>
    <t>PMC6743822</t>
  </si>
  <si>
    <t>10.1093/cid/ciy1061</t>
  </si>
  <si>
    <t>2019 Sep 13</t>
  </si>
  <si>
    <t>Background: Neisseria gonorrhoeae and Neisseria meningitidis are closely-related bacteria that cause a significant global burden of disease. Control of gonorrhoea is becoming increasingly difficult, due to widespread antibiotic resistance. While vaccines are routinely used for N. meningitidis, no vaccine is available for N. gonorrhoeae. Recently, the outer membrane vesicle (OMV) meningococcal B vaccine, MeNZB, was reported to be associated with reduced rates of gonorrhoea following a mass vaccination campaign in New Zealand. To probe the basis for this protection, we assessed the cross-reactivity to N. gonorrhoeae of serum raised to the meningococcal vaccine Bexsero, which contains the MeNZB OMV component plus 3 recombinant antigens (Neisseria adhesin A, factor H binding protein [fHbp]-GNA2091, and Neisserial heparin binding antigen [NHBA]-GNA1030).
Methods: A bioinformatic analysis was performed to assess the similarity of MeNZB OMV and Bexsero antigens to gonococcal proteins. Rabbits were immunized with the OMV component or the 3 recombinant antigens of Bexsero, and Western blots and enzyme-linked immunosorbent assays were used to assess the generation of antibodies recognizing N. gonorrhoeae. Serum from humans immunized with Bexsero was investigated to assess the nature of the anti-gonococcal response.
Results: There is a high level of sequence identity between MeNZB OMV and Bexsero OMV antigens, and between the antigens and gonococcal proteins. NHBA is the only Bexsero recombinant antigen that is conserved and surfaced exposed in N. gonorrhoeae. Bexsero induces antibodies in humans that recognize gonococcal proteins.
Conclusions: The anti-gonococcal antibodies induced by MeNZB-like OMV proteins could explain the previously-seen decrease in gonorrhoea following MeNZB vaccination. The high level of human anti-gonococcal NHBA antibodies generated by Bexsero vaccination may provide additional cross-protection against gonorrhoea.</t>
  </si>
  <si>
    <t xml:space="preserve">Immunity against gonorrhea from MeNZB vaccination
</t>
  </si>
  <si>
    <t>Bypassing Phase Variation of Lipooligosaccharide (LOS): Using Heptose 1 Glycan Mutants To Establish Widespread Efficacy of Gonococcal Anti-LOS Monoclonal Antibody 2C7</t>
  </si>
  <si>
    <t>Chakraborti S, Gulati S, Zheng B, Beurskens FJ, Schuurman J, Rice PA, Ram S.</t>
  </si>
  <si>
    <t>Infect Immun. 2020 Jan 22;88(2):e00862-19. doi: 10.1128/IAI.00862-19. Print 2020 Jan 22.</t>
  </si>
  <si>
    <t>PMC6977115</t>
  </si>
  <si>
    <t>10.1128/IAI.00862-19</t>
  </si>
  <si>
    <t>2020 Jan 22</t>
  </si>
  <si>
    <t>[Microbiologic basis of diagnosis and treatment of pelvic inflammatory disease]</t>
  </si>
  <si>
    <t>Quentin R, Verdon R.</t>
  </si>
  <si>
    <t>J Gynecol Obstet Biol Reprod (Paris). 2012 Dec;41(8):850-63. doi: 10.1016/j.jgyn.2012.09.015. Epub 2012 Nov 8.</t>
  </si>
  <si>
    <t>Quentin R</t>
  </si>
  <si>
    <t>J Gynecol Obstet Biol Reprod (Paris)</t>
  </si>
  <si>
    <t>10.1016/j.jgyn.2012.09.015</t>
  </si>
  <si>
    <t>Reply: Evidence of Recent Genomic Evolution in Gonococcal Strains With Decreased Susceptibility to Cephalosporins or Azithromycin in the United States, 2014-2016</t>
  </si>
  <si>
    <t>Thomas JC, Kersh EN, Gernert KM, Shafer WM, Raphael BH.</t>
  </si>
  <si>
    <t>J Infect Dis. 2020 Feb 18;221(5):852-853. doi: 10.1093/infdis/jiz505.</t>
  </si>
  <si>
    <t>PMC7768690</t>
  </si>
  <si>
    <t>10.1093/infdis/jiz505</t>
  </si>
  <si>
    <t>Expanded sexually transmitted infection surveillance efforts in the United States military: a time for action</t>
  </si>
  <si>
    <t>Sánchez JL, Agan BK, Tsai AY, Macalino GE, Wurapa E, Mbuchi M, Dueger E, Horton KC, Montano-Torres SM, Tilley DH, Saylors KE, Puplampu N, Duplessis CC, Harrison DJ, Putnam SD, Garges EC, Espinosa BJ, Dejli J, Meyers M, Yingst SL, Jerse AE, Maktabi HH, Burke RL, Jordan NN, Nowak G, Hsu K, Soge OO, Holmes KK, McClelland RS, MacDonald MR, Pavlin JA, Gaydos JC, Tramont EC.</t>
  </si>
  <si>
    <t>Mil Med. 2013 Dec;178(12):1271-80. doi: 10.7205/MILMED-D-13-00137.</t>
  </si>
  <si>
    <t>Sánchez JL</t>
  </si>
  <si>
    <t>10.7205/MILMED-D-13-00137</t>
  </si>
  <si>
    <t>Cross-sectional study of asymptomatic Neisseria gonorrhoeae and Chlamydia trachomatis infections in sexually transmitted disease related clinics in Shenzhen, China</t>
  </si>
  <si>
    <t>Chang SX, Chen KK, Liu XT, Xia N, Xiong PS, Cai YM.</t>
  </si>
  <si>
    <t>PLoS One. 2020 Jun 9;15(6):e0234261. doi: 10.1371/journal.pone.0234261. eCollection 2020.</t>
  </si>
  <si>
    <t>Chang SX</t>
  </si>
  <si>
    <t>PMC7282648</t>
  </si>
  <si>
    <t>10.1371/journal.pone.0234261</t>
  </si>
  <si>
    <t>Molecular Engineering of Ghfp, the Gonococcal Orthologue of Neisseria meningitidis Factor H Binding Protein</t>
  </si>
  <si>
    <t>Rippa V, Santini L, Lo Surdo P, Cantini F, Veggi D, Gentile MA, Grassi E, Iannello G, Brunelli B, Ferlicca F, Palmieri E, Pallaoro M, Aricò B, Banci L, Pizza M, Scarselli M.</t>
  </si>
  <si>
    <t>Clin Vaccine Immunol. 2015 Jul;22(7):769-77. doi: 10.1128/CVI.00794-14. Epub 2015 May 6.</t>
  </si>
  <si>
    <t>Rippa V</t>
  </si>
  <si>
    <t>Clin Vaccine Immunol</t>
  </si>
  <si>
    <t>PMC4478525</t>
  </si>
  <si>
    <t>10.1128/CVI.00794-14</t>
  </si>
  <si>
    <t>Novel C-7 carbon substituted fourth generation fluoroquinolones targeting N. Gonorrhoeae infections</t>
  </si>
  <si>
    <t>Kirk R, Betson M, Bingham M, Doyle P, Harvey R, Huxley A, Moat J, Pesnot T, Tait M, Hallworth S, Nelson G.</t>
  </si>
  <si>
    <t>Bioorg Med Chem Lett. 2020 Oct 15;30(20):127428. doi: 10.1016/j.bmcl.2020.127428. Epub 2020 Jul 23.</t>
  </si>
  <si>
    <t>Kirk R</t>
  </si>
  <si>
    <t>10.1016/j.bmcl.2020.127428</t>
  </si>
  <si>
    <t>Should we fear gonorrhoea?</t>
  </si>
  <si>
    <t>Amrane S, Raoult D.</t>
  </si>
  <si>
    <t>Lancet Infect Dis. 2019 Dec;19(12):1286-1287. doi: 10.1016/S1473-3099(19)30637-1.</t>
  </si>
  <si>
    <t>Amrane S</t>
  </si>
  <si>
    <t>10.1016/S1473-3099(19)30637-1</t>
  </si>
  <si>
    <t>Impact of specimen storage temperature and time on the implementation of GeneXpert® testing for sexually transmitted infections in resource-constraint settings</t>
  </si>
  <si>
    <t>Maduna LD, Kock MM, Medina-Marino A, Klausner JD, Peters RPH.</t>
  </si>
  <si>
    <t>J Microbiol Methods. 2019 Oct;165:105719. doi: 10.1016/j.mimet.2019.105719. Epub 2019 Sep 10.</t>
  </si>
  <si>
    <t>PMC6885606</t>
  </si>
  <si>
    <t>NIHMS1542886</t>
  </si>
  <si>
    <t>10.1016/j.mimet.2019.105719</t>
  </si>
  <si>
    <t>Time to re-evaluate the guidance on sexual infections in fertility services</t>
  </si>
  <si>
    <t>Ogbonmwan D, Hussey J, Gudipati M.</t>
  </si>
  <si>
    <t>Hum Fertil (Camb). 2021 Oct;24(4):230-235. doi: 10.1080/14647273.2020.1714086. Epub 2020 Jan 21.</t>
  </si>
  <si>
    <t>Ogbonmwan D</t>
  </si>
  <si>
    <t>Hum Fertil (Camb)</t>
  </si>
  <si>
    <t>10.1080/14647273.2020.1714086</t>
  </si>
  <si>
    <t>Increase in Gonorrhea Incidence Associated With Enhanced Partner Notification Strategy</t>
  </si>
  <si>
    <t>Schleihauf E, Leonard E, Phillips C, Hatchette T, Haldane D, Arnason T, Martin I, Whelan N.</t>
  </si>
  <si>
    <t>Sex Transm Dis. 2019 Nov;46(11):706-712. doi: 10.1097/OLQ.0000000000001060.</t>
  </si>
  <si>
    <t>Schleihauf E</t>
  </si>
  <si>
    <t>10.1097/OLQ.0000000000001060</t>
  </si>
  <si>
    <t>The rarity of gonococcal arthritis in association with HIV infection</t>
  </si>
  <si>
    <t>Maharaj R, Mody GM.</t>
  </si>
  <si>
    <t>J Infect Dev Ctries. 2014 Sep 12;8(9):1222-7. doi: 10.3855/jidc.4450.</t>
  </si>
  <si>
    <t>Maharaj R</t>
  </si>
  <si>
    <t>10.3855/jidc.4450</t>
  </si>
  <si>
    <t>2014 Sep 12</t>
  </si>
  <si>
    <t>Antibodies directed to Neisseria gonorrhoeae impair nerve growth factor-dependent neurite outgrowth in Rat PC12 cells</t>
  </si>
  <si>
    <t>Reuss B.</t>
  </si>
  <si>
    <t>J Mol Neurosci. 2014 Mar;52(3):353-65. doi: 10.1007/s12031-013-0156-8. Epub 2013 Nov 8.</t>
  </si>
  <si>
    <t>Reuss B</t>
  </si>
  <si>
    <t>10.1007/s12031-013-0156-8</t>
  </si>
  <si>
    <t>In children born from mothers with prenatal infections with the Gram-negative bacterium Neisseria gonorrhoeae, schizophrenia risk is increased in later life. Since cortical neuropil formation is frequently impaired during this disease, actions of a rabbit polyclonal antiserum directed to N. gonorrhoeae on neurite outgrowth in nerve growth factor-stimulated PC12 cells were investigated here. It turned out that 10 μg/ml of the antiserum leads indeed to a significant reduction in neurite outgrowth, whereas an antiserum directed to Neisseria meningitidis had no such effect. Furthermore, reduction in neurite outgrowth could be reversed by the neuroleptic drugs haloperidol, clozapine, risperidone, and olanzapine. On the molecular level, the observed effects seem to include the known neuritogenic transcription factors FoxO3a and Stat3, since reduced neurite outgrowth caused by the antiserum was accompanied by a reduced phosphorylation of both factors. In contrast, restitution of neurite outgrowth by neuroleptic drugs revealed no correlation to the phosphorylation state of these factors. The present report gives a first hint that bacterial infections could indeed lead to impaired neuropil formation in vitro; however, the in vivo relevance of this finding for schizophrenia pathogenesis remains to be clarified in the future.</t>
  </si>
  <si>
    <t xml:space="preserve">Antiserum directed against this bacterium affects neurite growth
</t>
  </si>
  <si>
    <t>Screening for chlamydia and/or gonorrhea in primary health care: protocol for systematic review</t>
  </si>
  <si>
    <t>Pillay J, Moore A, Rahman P, Lewin G, Reynolds D, Riva J, Thériault G, Thombs B, Wilson B, Robinson J, Ramdyal A, Cadieux G, Featherstone R, Burchell AN, Dillon JA, Singh A, Wong T, Doull M, Traversy G, Courage S, MacGregor T, Johnson C, Vandermeer B, Hartling L.</t>
  </si>
  <si>
    <t>Syst Rev. 2018 Dec 26;7(1):248. doi: 10.1186/s13643-018-0904-5.</t>
  </si>
  <si>
    <t>Pillay J</t>
  </si>
  <si>
    <t>Syst Rev</t>
  </si>
  <si>
    <t>PMC6307186</t>
  </si>
  <si>
    <t>10.1186/s13643-018-0904-5</t>
  </si>
  <si>
    <t>2018 Dec 26</t>
  </si>
  <si>
    <t>Performance of Patient-collected Specimens for Neisseria gonorrhoeae Culture</t>
  </si>
  <si>
    <t>Barbee LA, Golden MR, Thibault CS, McNeil CJ, Soge OO.</t>
  </si>
  <si>
    <t>Clin Infect Dis. 2021 Nov 2;73(9):e3196-e3200. doi: 10.1093/cid/ciaa1089.</t>
  </si>
  <si>
    <t>10.1093/cid/ciaa1089</t>
  </si>
  <si>
    <t>Comparing swabs for diagnosing chlamydia and gonorrhea in women: recent findings</t>
  </si>
  <si>
    <t>Stewart CM, Schoeman SA, Wilson JD.</t>
  </si>
  <si>
    <t>J Comp Eff Res. 2013 Sep;2(5):405-7. doi: 10.2217/cer.13.52.</t>
  </si>
  <si>
    <t>Stewart CM</t>
  </si>
  <si>
    <t>J Comp Eff Res</t>
  </si>
  <si>
    <t>10.2217/cer.13.52</t>
  </si>
  <si>
    <t>Neisseria gonorrhoeae positivity in clients presenting as asymptomatic contacts of gonorrhoea at a sexual health centre</t>
  </si>
  <si>
    <t>Qian S, Foster R, Bourne C, Vickers T, McIver R, McNulty A.</t>
  </si>
  <si>
    <t>Sex Health. 2020 Apr;17(2):187-191. doi: 10.1071/SH19091.</t>
  </si>
  <si>
    <t>Qian S</t>
  </si>
  <si>
    <t>10.1071/SH19091</t>
  </si>
  <si>
    <t>Pooling of urine samples for molecular detection of Chlamydia trachomatis, Neisseria gonorrhoeae and Mycoplasma genitalium as a screening strategy among young adults in Catalonia</t>
  </si>
  <si>
    <t>López-Corbeto E, González V, Lugo R, Rivaya B, Casabona J, Matas L; CT/NG Study Group; Investigators of the CT/NG Study Group:.</t>
  </si>
  <si>
    <t>Enferm Infecc Microbiol Clin (Engl Ed). 2020 Feb;38(2):65-71. doi: 10.1016/j.eimc.2019.05.003. Epub 2019 Jul 7.</t>
  </si>
  <si>
    <t>López-Corbeto E</t>
  </si>
  <si>
    <t>10.1016/j.eimc.2019.05.003</t>
  </si>
  <si>
    <t>Infrequent Testing of Women for Rectal Chlamydia and Gonorrhea in the United States</t>
  </si>
  <si>
    <t>Tao G, Hoover KW, Nye MB, Peters PJ, Gift TL, Body BA.</t>
  </si>
  <si>
    <t>Clin Infect Dis. 2018 Feb 1;66(4):570-575. doi: 10.1093/cid/cix857.</t>
  </si>
  <si>
    <t>Tao G</t>
  </si>
  <si>
    <t>10.1093/cid/cix857</t>
  </si>
  <si>
    <t>Time-Motion Analysis of Four Automated Systems for the Detection of Chlamydia trachomatis and Neisseria gonorrhoeae by Nucleic Acid Amplification Testing</t>
  </si>
  <si>
    <t>Williams JA, Eddleman L, Pantone A, Martinez R, Young S, Van Der Pol B.</t>
  </si>
  <si>
    <t>J Lab Autom. 2014 Aug;19(4):423-6. doi: 10.1177/2211068213511245. Epub 2013 Nov 6.</t>
  </si>
  <si>
    <t>J Lab Autom</t>
  </si>
  <si>
    <t>10.1177/2211068213511245</t>
  </si>
  <si>
    <t>Assessment of self taken swabs versus clinician taken swab cultures for diagnosing gonorrhoea in women: single centre, diagnostic accuracy study</t>
  </si>
  <si>
    <t>Stewart CM, Schoeman SA, Booth RA, Smith SD, Wilcox MH, Wilson JD.</t>
  </si>
  <si>
    <t>BMJ. 2012 Dec 12;345:e8107. doi: 10.1136/bmj.e8107.</t>
  </si>
  <si>
    <t>PMC3520546</t>
  </si>
  <si>
    <t>10.1136/bmj.e8107</t>
  </si>
  <si>
    <t>2012 Dec 12</t>
  </si>
  <si>
    <t>Accurate, rapid, point-of-care tests for sexually transmitted infections</t>
  </si>
  <si>
    <t>Lancet Infect Dis. 2021 May;21(5):584-586. doi: 10.1016/S1473-3099(20)30790-8. Epub 2020 Nov 23.</t>
  </si>
  <si>
    <t>10.1016/S1473-3099(20)30790-8</t>
  </si>
  <si>
    <t>Decreased Azithromycin Susceptibility of Neisseria gonorrhoeae Isolates in Patients Recently Treated with Azithromycin</t>
  </si>
  <si>
    <t>Wind CM, de Vries E, Schim van der Loeff MF, van Rooijen MS, van Dam AP, Demczuk WHB, Martin I, de Vries HJC.</t>
  </si>
  <si>
    <t>Clin Infect Dis. 2017 Jul 1;65(1):37-45. doi: 10.1093/cid/cix249.</t>
  </si>
  <si>
    <t>10.1093/cid/cix249</t>
  </si>
  <si>
    <t>Background: Increasing azithromycin usage and resistance in Neisseria gonorrhoeae threatens current dual treatment. Because antimicrobial exposure influences resistance, we analyzed the association between azithromycin exposure and decreased susceptibility of N. gonorrhoeae.
Methods: We included N. gonorrhoeae isolates of patients who visited the Amsterdam STI Clinic between 1999 and 2013 (t0), with another clinic visit in the previous 60 days (t-1). Exposure was defined as the prescription of azithromycin at t-1. Using multivariable linear regression, we assessed the association between exposure and azithromycin minimum inhibitory concentration (MIC). Whole genome sequencing (WGS) was performed to produce a phylogeny and identify multilocus sequence types (MLST), N. gonorrhoeae multiantigen sequence types (NG-MAST), and molecular markers of azithromycin resistance.
Results: We included 323 isolates; 212 were unexposed to azithromycin, 14 were exposed ≤30 days, and 97 were exposed between 31 and 60 days before isolation. Mean azithromycin MIC was 0.28 mg/L (range, &lt;0.016-24 mg/L). Linear regression adjusted for age, ethnicity, infection site, and calendar year showed a significant association between azithromycin exposure ≤30 days and MIC (β, 1.00; 95% confidence interval, 0.44-1.56; P = .002). WGS was performed on 31 isolates: 14 unexposed, 14 exposed to azithromycin ≤30 days before isolation, and 3 t-1 isolates. Exposure to azithromycin was significantly associated with A39T or G45D mtrR mutations (P = .046) but not with MLST or NG-MAST types.
Conclusions: The results suggest that frequent azithromycin use in populations at high risk of contracting N. gonorrhoeae induces an increase in MIC and may result in resistance.</t>
  </si>
  <si>
    <t xml:space="preserve">Possible resistance to current treatment
</t>
  </si>
  <si>
    <t>Prevalence and factors associated with gonorrhea infection with respect to anatomic distributions among men who have sex with men</t>
  </si>
  <si>
    <t>Budkaew J, Chumworathayi B, Pientong C, Ekalaksananan T.</t>
  </si>
  <si>
    <t>PLoS One. 2019 Apr 3;14(4):e0211682. doi: 10.1371/journal.pone.0211682. eCollection 2019.</t>
  </si>
  <si>
    <t>Budkaew J</t>
  </si>
  <si>
    <t>PMC6447148</t>
  </si>
  <si>
    <t>10.1371/journal.pone.0211682</t>
  </si>
  <si>
    <t>The Performance of Pooled 3 Anatomic Site Testing for Chlamydia trachomatis and Neisseria gonorrhoeae Among Men Who Have Sex With Men and Transgender Women</t>
  </si>
  <si>
    <t>Bristow CC, Mehta SR, Hoenigl M, Little SJ.</t>
  </si>
  <si>
    <t>Sex Transm Dis. 2021 Oct 1;48(10):733-737. doi: 10.1097/OLQ.0000000000001411.</t>
  </si>
  <si>
    <t>PMC8435040</t>
  </si>
  <si>
    <t>NIHMS1678596</t>
  </si>
  <si>
    <t>10.1097/OLQ.0000000000001411</t>
  </si>
  <si>
    <t>Mobile DNA in the Pathogenic Neisseria</t>
  </si>
  <si>
    <t>Microbiol Spectr. 2015 Feb;3(1):MDNA3-0015-2014. doi: 10.1128/microbiolspec.MDNA3-0015-2014.</t>
  </si>
  <si>
    <t>10.1128/microbiolspec.MDNA3-0015-2014</t>
  </si>
  <si>
    <t>The challenges and successes of implementing a sustainable antimicrobial resistance surveillance programme in Nepal</t>
  </si>
  <si>
    <t>Malla S, Dumre SP, Shakya G, Kansakar P, Rai B, Hossain A, Nair GB, Albert MJ, Sack D, Baker S, Rahman M; Antimicrobial Resistance Surveillance Programme team, Nepal.</t>
  </si>
  <si>
    <t>BMC Public Health. 2014 Mar 21;14:269. doi: 10.1186/1471-2458-14-269.</t>
  </si>
  <si>
    <t>Malla S</t>
  </si>
  <si>
    <t>BMC Public Health</t>
  </si>
  <si>
    <t>PMC4234382</t>
  </si>
  <si>
    <t>10.1186/1471-2458-14-269</t>
  </si>
  <si>
    <t>2014 Mar 21</t>
  </si>
  <si>
    <t>Background: Antimicrobial resistance (AMR) is a major global public health concern and its surveillance is a fundamental tool for monitoring the development of AMR. In 1998, the Nepalese Ministry of Health (MOH) launched an Infectious Disease (ID) programme. The key components of the programme were to establish a surveillance programme for AMR and to develop awareness among physicians regarding AMR and rational drug usage in Nepal.
Methods: An AMR surveillance programme was established and implemented by the Nepalese MOH in partnership with the International Centre for Diarrhoeal Disease Research, Bangladesh (ICDDR, B) from 1998 to 2003. From 2004 to 2012, the programme was integrated and maintained as a core activity of the National Public Health Laboratory (NPHL) and resulted in an increased number of participating laboratories and pathogens brought under surveillance. The main strategies were to build national capacity on isolation, identification and AMR testing of bacterial pathogens, establish laboratory networking and an External Quality Assessment (EQA) programme, promote standardised recording and reporting of results, and to ensure timely analysis and dissemination of data for advocacy and national policy adaptations. The programme was initiated by nine participating laboratories performing AMR surveillance on Vibrio cholerae, Shigella spp., Streptococcus pneumoniae, Haemophilus influenzae, and Neisseria gonorrhoeae.
Results: The number of participating laboratories was ultimately increased to 13 and the number of pathogens under surveillance was increased to seven (Salmonella spp. was added to the surveillance programme in 2002 and extended spectrum β-lactamase producing Escherichia coli in 2011). From 1999 to 2012, data were available on 17,103 bacterial isolates. During the AMR programme, we observed changing trends in serovars/species for Salmonella spp., Shigella spp. and V. cholerae and changing AMR trend for all organisms. Notably, N. gonorrhoeae isolates demonstrated increasing resistance to ciprofloxacin. Additionally, the performance of the participating laboratories improved as shown by annual EQA data evaluation.</t>
  </si>
  <si>
    <t xml:space="preserve">Ciprofloxacin-resistant strains
</t>
  </si>
  <si>
    <t>Aztreonam for Neisseria gonorrhoeae: a systematic review and meta-analysis</t>
  </si>
  <si>
    <t>Barbee LA, Golden MR.</t>
  </si>
  <si>
    <t>J Antimicrob Chemother. 2020 Jul 1;75(7):1685-1688. doi: 10.1093/jac/dkaa108.</t>
  </si>
  <si>
    <t>PMC7303817</t>
  </si>
  <si>
    <t>10.1093/jac/dkaa108</t>
  </si>
  <si>
    <t>2020 Jul 1</t>
  </si>
  <si>
    <t>Assay for peptidoglycan O-acetyltransferase: a potential new antibacterial target</t>
  </si>
  <si>
    <t>Anal Biochem. 2013 Aug 15;439(2):73-9. doi: 10.1016/j.ab.2013.04.022. Epub 2013 May 7.</t>
  </si>
  <si>
    <t>10.1016/j.ab.2013.04.022</t>
  </si>
  <si>
    <t>2013 Aug 15</t>
  </si>
  <si>
    <t>Meningococcal Detoxified Outer Membrane Vesicle Vaccines Enhance Gonococcal Clearance in a Murine Infection Model</t>
  </si>
  <si>
    <t>Matthias KA, Connolly KL, Begum AA, Jerse AE, Macintyre AN, Sempowski GD, Bash MC.</t>
  </si>
  <si>
    <t>J Infect Dis. 2022 Feb 15;225(4):650-660. doi: 10.1093/infdis/jiab450.</t>
  </si>
  <si>
    <t>PMC8844591</t>
  </si>
  <si>
    <t>10.1093/infdis/jiab450</t>
  </si>
  <si>
    <t>2022 Feb 15</t>
  </si>
  <si>
    <t>Pooled 3-Anatomic-Site Testing for Chlamydia trachomatis and Neisseria gonorrhoeae: A Systematic Review and Meta-Analysis</t>
  </si>
  <si>
    <t>Almeria J, Pham J, Paris KS, Heskett KM, Romyco I, Bristow CC.</t>
  </si>
  <si>
    <t>Sex Transm Dis. 2021 Dec 1;48(12):e215-e222. doi: 10.1097/OLQ.0000000000001558.</t>
  </si>
  <si>
    <t>Almeria J</t>
  </si>
  <si>
    <t>PMC8756562</t>
  </si>
  <si>
    <t>NIHMS1747522</t>
  </si>
  <si>
    <t>10.1097/OLQ.0000000000001558</t>
  </si>
  <si>
    <t>Improved detection of genetic markers of antimicrobial resistance by hybridization probe-based melting curve analysis using primers to mask proximal mutations: examples include the influenza H275Y substitution</t>
  </si>
  <si>
    <t>Whiley DM, Jacob K, Nakos J, Bletchly C, Nimmo GR, Nissen MD, Sloots TP.</t>
  </si>
  <si>
    <t>J Antimicrob Chemother. 2012 Jun;67(6):1375-9. doi: 10.1093/jac/dks040. Epub 2012 Feb 14.</t>
  </si>
  <si>
    <t>10.1093/jac/dks040</t>
  </si>
  <si>
    <t>Additional Considerations for the Implementation of Same-Day Screening and Treatment of Sexually Transmitted Infections</t>
  </si>
  <si>
    <t>Rock A.</t>
  </si>
  <si>
    <t>Sex Transm Dis. 2020 Jun;47(6):e14. doi: 10.1097/OLQ.0000000000001169.</t>
  </si>
  <si>
    <t>Rock A</t>
  </si>
  <si>
    <t>10.1097/OLQ.0000000000001169</t>
  </si>
  <si>
    <t>Australian Gonococcal Surveillance Programme, 1 January to 31 March 2020</t>
  </si>
  <si>
    <t>Commun Dis Intell (2018). 2020 Jul 15;44. doi: 10.33321/cdi.2020.44.61.</t>
  </si>
  <si>
    <t>10.33321/cdi.2020.44.61</t>
  </si>
  <si>
    <t>2020 Jul 15</t>
  </si>
  <si>
    <t>Prevalence of Chlamydia trachomatis and Neisseria gonorrhoeae co-infections among patients with newly diagnosed syphilis: a single-centre, cross-sectional study</t>
  </si>
  <si>
    <t>Rob F, Jůzlová K, Kružicová Z, Vaňousová D, Lásiková Š, Sýkorová B, Machala L, Rozsypal H, Veselý D, Zákoucká H, Hercogová J.</t>
  </si>
  <si>
    <t>Cent Eur J Public Health. 2019 Dec;27(4):285-291. doi: 10.21101/cejph.a5142.</t>
  </si>
  <si>
    <t>Cent Eur J Public Health</t>
  </si>
  <si>
    <t>10.21101/cejph.a5142</t>
  </si>
  <si>
    <t>Prevalence of Rectal Chlamydial and Gonococcal Infections: A Systematic Review</t>
  </si>
  <si>
    <t>Dewart CM, Bernstein KT, DeGroote NP, Romaguera R, Turner AN.</t>
  </si>
  <si>
    <t>Sex Transm Dis. 2018 May;45(5):287-293. doi: 10.1097/OLQ.0000000000000754.</t>
  </si>
  <si>
    <t>Dewart CM</t>
  </si>
  <si>
    <t>PMC6737334</t>
  </si>
  <si>
    <t>NIHMS1009915</t>
  </si>
  <si>
    <t>10.1097/OLQ.0000000000000754</t>
  </si>
  <si>
    <t>Evaluation of gonorrhea test of cure at 1 week in a Los Angeles community-based clinic serving men who have sex with men</t>
  </si>
  <si>
    <t>Beymer MR, Llata E, Stirland AM, Weinstock HS, Wigen CL, Guerry SL, Mejia E, Bolan RK.</t>
  </si>
  <si>
    <t>Sex Transm Dis. 2014 Oct;41(10):595-600. doi: 10.1097/OLQ.0000000000000190.</t>
  </si>
  <si>
    <t>Beymer MR</t>
  </si>
  <si>
    <t>PMC6748030</t>
  </si>
  <si>
    <t>NIHMS1049457</t>
  </si>
  <si>
    <t>10.1097/OLQ.0000000000000190</t>
  </si>
  <si>
    <t>Repurposing Fenamic Acid Drugs To Combat Multidrug-Resistant Neisseria gonorrhoeae</t>
  </si>
  <si>
    <t>Seong YJ, Alhashimi M, Mayhoub A, Mohammad H, Seleem MN.</t>
  </si>
  <si>
    <t>Antimicrob Agents Chemother. 2020 Jun 23;64(7):e02206-19. doi: 10.1128/AAC.02206-19. Print 2020 Jun 23.</t>
  </si>
  <si>
    <t>Seong YJ</t>
  </si>
  <si>
    <t>PMC7318036</t>
  </si>
  <si>
    <t>10.1128/AAC.02206-19</t>
  </si>
  <si>
    <t>2020 Jun 23</t>
  </si>
  <si>
    <t>The rise of extensively drug-resistant and multidrug-resistant strains of Neisseria gonorrhoeae has occurred in parallel with the increasing demand for new drugs. However, the current methods of drug discovery are burdened with rigorous assessments and require more time than can be spared until gonococcal infections become difficult to control. To address this urgency, we utilized a drug-repurposing strategy and identified three clinically approved anthranilic acid drugs (tolfenamic acid, flufenamic acid, and meclofenamic acid) with potent antigonococcal activity, inhibiting 50% of the strains (MIC50) from 4 to 16 μg/ml. Furthermore, tolfenamic acid showed indifferent activity with antibiotics of choice for gonococcal infections, azithromycin and ceftriaxone, in checkerboard assays with a fractional inhibitory concentration index ranging from 0.75 to 1.5. Fenamic acids reduced a high inoculum of N. gonorrhoeae below the limit of detection within 12 h and exhibited a low frequency of resistance. Interestingly, the fenamic acids did not inhibit the growth of commensal Lactobacillus spp. that comprise the healthy female genital microbiota. Fenamic acids were also superior to ceftriaxone in reducing the burden of intracellular N. gonorrhoeae within infected endocervical cells by 99%. Furthermore, all three fenamic acids significantly reduced the expression of proinflammatory cytokines by infected endocervical cells. Finally, fenamic acids and other structurally related anthranilic acid derivatives were evaluated to ascertain a more in-depth structure-activity relationship (SAR) that revealed N-phenylanthranilic acid as a novel antigonorrheal scaffold. This SAR study will pave the road to repositioning more potent fenamic acids analogues against N. gonorrhoeae.</t>
  </si>
  <si>
    <t>Fenamic Acid Drugs as a therapeuctic strategy</t>
  </si>
  <si>
    <t>Copper(II)-Bis(Thiosemicarbazonato) Complexes as Antibacterial Agents: Insights into Their Mode of Action and Potential as Therapeutics</t>
  </si>
  <si>
    <t>Djoko KY, Goytia MM, Donnelly PS, Schembri MA, Shafer WM, McEwan AG.</t>
  </si>
  <si>
    <t>Antimicrob Agents Chemother. 2015 Oct;59(10):6444-53. doi: 10.1128/AAC.01289-15. Epub 2015 Aug 3.</t>
  </si>
  <si>
    <t>PMC4576059</t>
  </si>
  <si>
    <t>10.1128/AAC.01289-15</t>
  </si>
  <si>
    <t>There is increasing interest in the use of lipophilic copper (Cu)-containing complexes to combat bacterial infections. In this work, we showed that Cu complexes with bis(thiosemicarbazone) ligands [Cu(btsc)] exert antibacterial activity against a range of medically significant pathogens. Previous work using Neisseria gonorrhoeae showed that Cu(btsc) complexes may act as inhibitors of respiratory dehydrogenases in the electron transport chain. We now show that these complexes are also toxic against pathogens that lack a respiratory chain. Respiration in Escherichia coli was slightly affected by Cu(btsc) complexes, but our results indicate that, in this model bacterium, the complexes act primarily as agents that deliver toxic Cu ions efficiently into the cytoplasm. Although the chemistry of Cu(btsc) complexes may dictate their mechanism of action, their efficacy depends heavily on bacterial physiology. This is linked to the ability of the target bacterium to tolerate Cu and, additionally, the susceptibility of the respiratory chain to direct inhibition by Cu(btsc) complexes. The physiology of N. gonorrhoeae, including multidrug-resistant strains, makes it highly susceptible to damage by Cu ions and Cu(btsc) complexes, highlighting the potential of Cu(btsc) complexes (and Cu-based therapeutics) as a promising treatment against this important bacterial pathogen.</t>
  </si>
  <si>
    <t>[Cu(btsc)] as a therapeutic strategy</t>
  </si>
  <si>
    <t>Complement alone drives efficacy of a chimeric antigonococcal monoclonal antibody</t>
  </si>
  <si>
    <t>Gulati S, Beurskens FJ, de Kreuk BJ, Roza M, Zheng B, DeOliveira RB, Shaughnessy J, Nowak NA, Taylor RP, Botto M, He X, Ingalls RR, Woodruff TM, Song WC, Schuurman J, Rice PA, Ram S.</t>
  </si>
  <si>
    <t>PLoS Biol. 2019 Jun 19;17(6):e3000323. doi: 10.1371/journal.pbio.3000323. eCollection 2019 Jun.</t>
  </si>
  <si>
    <t>PMC6602280</t>
  </si>
  <si>
    <t>10.1371/journal.pbio.3000323</t>
  </si>
  <si>
    <t>High susceptibility to zoliflodacin and conserved target (GyrB) for zoliflodacin among 1209 consecutive clinical Neisseria gonorrhoeae isolates from 25 European countries, 2018</t>
  </si>
  <si>
    <t>Unemo M, Ahlstrand J, Sánchez-Busó L, Day M, Aanensen D, Golparian D, Jacobsson S, Cole MJ; European Collaborative Group.</t>
  </si>
  <si>
    <t>J Antimicrob Chemother. 2021 Apr 13;76(5):1221-1228. doi: 10.1093/jac/dkab024.</t>
  </si>
  <si>
    <t>10.1093/jac/dkab024</t>
  </si>
  <si>
    <t>Resistant gonorrhoea: east meets west</t>
  </si>
  <si>
    <t>Rice PA, Su XH.</t>
  </si>
  <si>
    <t>Lancet Infect Dis. 2018 Jul;18(7):702-703. doi: 10.1016/S1473-3099(18)30276-7. Epub 2018 May 15.</t>
  </si>
  <si>
    <t>10.1016/S1473-3099(18)30276-7</t>
  </si>
  <si>
    <t>Risk of Gonococcal Infection During Vaginal Exposure is Associated With High Vaginal pH and Active Menstruation</t>
  </si>
  <si>
    <t>McLaughlin SE, Ghanem KG, Zenilman JM, Griffiss JM.</t>
  </si>
  <si>
    <t>Sex Transm Dis. 2019 Feb;46(2):86-90. doi: 10.1097/OLQ.0000000000000926.</t>
  </si>
  <si>
    <t>PMC6892601</t>
  </si>
  <si>
    <t>NIHMS1509713</t>
  </si>
  <si>
    <t>10.1097/OLQ.0000000000000926</t>
  </si>
  <si>
    <t>Evaluation of bacterial recovery and viability from three different swab transport systems</t>
  </si>
  <si>
    <t>Tan TY, Ng LS, Sim DM, Cheng Y, Min MO.</t>
  </si>
  <si>
    <t>Pathology. 2014 Apr;46(3):230-3. doi: 10.1097/PAT.0000000000000074.</t>
  </si>
  <si>
    <t>Tan TY</t>
  </si>
  <si>
    <t>Pathology</t>
  </si>
  <si>
    <t>10.1097/PAT.0000000000000074</t>
  </si>
  <si>
    <t>Management of Gonorrhea in Adolescents and Adults in the United States</t>
  </si>
  <si>
    <t>Kidd S, Workowski KA.</t>
  </si>
  <si>
    <t>Clin Infect Dis. 2015 Dec 15;61 Suppl 8(Suppl 8):S785-801. doi: 10.1093/cid/civ731.</t>
  </si>
  <si>
    <t>PMC6750764</t>
  </si>
  <si>
    <t>NIHMS1049556</t>
  </si>
  <si>
    <t>10.1093/cid/civ731</t>
  </si>
  <si>
    <t>2015 Dec 15</t>
  </si>
  <si>
    <t>Assessing Different Partner Notification Methods for Assuring Partner Treatment for Gonorrhea: Looking for the Best Mix of Options</t>
  </si>
  <si>
    <t>Fleming E, Hogben M.</t>
  </si>
  <si>
    <t>J Public Health Manag Pract. 2017 May/Jun;23(3):247-254. doi: 10.1097/PHH.0000000000000458.</t>
  </si>
  <si>
    <t>Fleming E</t>
  </si>
  <si>
    <t>J Public Health Manag Pract</t>
  </si>
  <si>
    <t>PMC6424110</t>
  </si>
  <si>
    <t>NIHMS1008317</t>
  </si>
  <si>
    <t>10.1097/PHH.0000000000000458</t>
  </si>
  <si>
    <t>2017 May/Jun</t>
  </si>
  <si>
    <t>Context: Partner notification for gonorrhea is intended to interrupt transmission and to bring people exposed to infection to care. Partner notification may be initiated through public health professionals (disease intervention specialist: DIS referral) or patients (patient referral). In some cases, patients may carry medications or prescriptions for partners (patient-delivered partner therapy: PDPT).
Objective: To examine how patterns of notifying and treating partners of persons with gonorrhea differ by partner notification approach.
Design: From published literature (2005-2012), we extracted 10 estimates of patient referral data from 7 studies (3853 patients, 7490 partners) and 5 estimates of PDPT data from 5 studies (1781 patients, 3125 partners). For DIS referral estimates, we obtained 2010-2012 data from 14 program settings (4581 patients interviewed, 8301 partners). For each approach, we calculated treatment cascades based on the proportion of partners who were notified and treated. We also calculated cascades based on partners notified and treated per patient diagnosed.
Results: Proportions of partners notified and treated were, for patient referral, 56% and 34%; for PDPT, 57% and 46%; for DIS referral, 25% and 22%. Notification and treatment estimates for patient referral and PDPT were significantly higher than for DIS referral, but DIS referral was more efficacious than the other methods in assuring treatment among those notified (all Ps &lt; .001). The notification and treatment ratios per patient seen were, for patient referral, 0.96 and 0.61; for PDPT, 0.90 and 0.73; for DIS referral, 0.45 and 0.40.
Conclusion: Patient-based methods had higher proportions of partners treated overall, but provider referral had the highest proportion treated among those notified. These data may assist programs to align the most efficacious strategies with the most epidemiologically or clinically important cases while assuring the best scalable standard of care for others.</t>
  </si>
  <si>
    <t xml:space="preserve">Evaluates patterns of partner notification and treatment
</t>
  </si>
  <si>
    <t>Identification of regulatory elements that control expression of the tbpBA operon in Neisseria gonorrhoeae</t>
  </si>
  <si>
    <t>Vélez Acevedo RN, Ronpirin C, Kandler JL, Shafer WM, Cornelissen CN.</t>
  </si>
  <si>
    <t>J Bacteriol. 2014 Aug;196(15):2762-74. doi: 10.1128/JB.01693-14. Epub 2014 May 16.</t>
  </si>
  <si>
    <t>Vélez Acevedo RN</t>
  </si>
  <si>
    <t>PMC4135677</t>
  </si>
  <si>
    <t>10.1128/JB.01693-14</t>
  </si>
  <si>
    <t>Prevention of Gonococcal Eye Infection in Newborns</t>
  </si>
  <si>
    <t>Jin J.</t>
  </si>
  <si>
    <t>JAMA. 2019 Jan 29;321(4):414. doi: 10.1001/jama.2018.21434.</t>
  </si>
  <si>
    <t>Jin J</t>
  </si>
  <si>
    <t>10.1001/jama.2018.21434</t>
  </si>
  <si>
    <t>Neisseria gonorrhoeae Modulates Cell Death in Human Endocervical Epithelial Cells through Export of Exosome-Associated cIAP2</t>
  </si>
  <si>
    <t>Nudel K, Massari P, Genco CA.</t>
  </si>
  <si>
    <t>Infect Immun. 2015 Sep;83(9):3410-7. doi: 10.1128/IAI.00732-15. Epub 2015 Jun 15.</t>
  </si>
  <si>
    <t>PMC4534674</t>
  </si>
  <si>
    <t>10.1128/IAI.00732-15</t>
  </si>
  <si>
    <t>ARIBA: rapid antimicrobial resistance genotyping directly from sequencing reads</t>
  </si>
  <si>
    <t>Hunt M, Mather AE, Sánchez-Busó L, Page AJ, Parkhill J, Keane JA, Harris SR.</t>
  </si>
  <si>
    <t>Microb Genom. 2017 Sep 4;3(10):e000131. doi: 10.1099/mgen.0.000131. eCollection 2017 Oct.</t>
  </si>
  <si>
    <t>Hunt M</t>
  </si>
  <si>
    <t>PMC5695208</t>
  </si>
  <si>
    <t>10.1099/mgen.0.000131</t>
  </si>
  <si>
    <t>2017 Sep 4</t>
  </si>
  <si>
    <t>Sampling technique is important for optimal isolation of pharyngeal gonorrhoea</t>
  </si>
  <si>
    <t>Mitchell M, Rane V, Fairley CK, Whiley DM, Bradshaw CS, Bissessor M, Chen MY.</t>
  </si>
  <si>
    <t>Sex Transm Infect. 2013 Nov;89(7):557-60. doi: 10.1136/sextrans-2013-051077. Epub 2013 May 21.</t>
  </si>
  <si>
    <t>Mitchell M</t>
  </si>
  <si>
    <t>10.1136/sextrans-2013-051077</t>
  </si>
  <si>
    <t>Biological feasibility and importance of a gonorrhea vaccine for global public health</t>
  </si>
  <si>
    <t>Vincent LR, Jerse AE.</t>
  </si>
  <si>
    <t>Vaccine. 2019 Nov 28;37(50):7419-7426. doi: 10.1016/j.vaccine.2018.02.081. Epub 2018 Apr 18.</t>
  </si>
  <si>
    <t>PMC6892272</t>
  </si>
  <si>
    <t>10.1016/j.vaccine.2018.02.081</t>
  </si>
  <si>
    <t>2019 Nov 28</t>
  </si>
  <si>
    <t>Screening tests for Chlamydia trachomatis or Neisseria gonorrhoeae using the cobas 4800 PCR system do not require a second test to confirm: an audit of patients issued with equivocal results at a sexual health clinic in the Northwest of England, U.K</t>
  </si>
  <si>
    <t>Hopkins MJ, Smith G, Hart IJ, Alloba F.</t>
  </si>
  <si>
    <t>Sex Transm Infect. 2012 Nov;88(7):495-7. doi: 10.1136/sextrans-2012-050535. Epub 2012 Jun 1.</t>
  </si>
  <si>
    <t>Hopkins MJ</t>
  </si>
  <si>
    <t>10.1136/sextrans-2012-050535</t>
  </si>
  <si>
    <t>Modified self-obtained pooled sampling to screen for Chlamydia trachomatis and Neisseria gonorrhoeae infections in men who have sex with men</t>
  </si>
  <si>
    <t>Ando N, Mizushima D, Watanabe K, Takano M, Shiojiri D, Uemura H, Aoki T, Yanagawa Y, Kikuchi Y, Oka S, Gatanaga H.</t>
  </si>
  <si>
    <t>Sex Transm Infect. 2021 Aug;97(5):324-328. doi: 10.1136/sextrans-2020-054666. Epub 2020 Oct 20.</t>
  </si>
  <si>
    <t>Ando N</t>
  </si>
  <si>
    <t>10.1136/sextrans-2020-054666</t>
  </si>
  <si>
    <t>Prevalence of and Risk Factors for Sexually Transmitted Infections among Korean Adolescents under Probation</t>
  </si>
  <si>
    <t>Park JJ, Seo YB, Jeong S, Lee J.</t>
  </si>
  <si>
    <t>J Korean Med Sci. 2017 Nov;32(11):1771-1778. doi: 10.3346/jkms.2017.32.11.1771.</t>
  </si>
  <si>
    <t>Park JJ</t>
  </si>
  <si>
    <t>J Korean Med Sci</t>
  </si>
  <si>
    <t>PMC5639056</t>
  </si>
  <si>
    <t>10.3346/jkms.2017.32.11.1771</t>
  </si>
  <si>
    <t>Labbé J.</t>
  </si>
  <si>
    <t>Arch Pediatr. 2013 Aug;20(8):904-5. doi: 10.1016/j.arcped.2013.05.017. Epub 2013 Jul 12.</t>
  </si>
  <si>
    <t>Labbé J</t>
  </si>
  <si>
    <t>10.1016/j.arcped.2013.05.017</t>
  </si>
  <si>
    <t>Exploitation of Neisseria meningitidis Group B OMV Vaccines Against N. gonorrhoeae to Inform the Development and Deployment of Effective Gonorrhea Vaccines</t>
  </si>
  <si>
    <t>Petousis-Harris H, Radcliff FJ.</t>
  </si>
  <si>
    <t>Front Immunol. 2019 Apr 9;10:683. doi: 10.3389/fimmu.2019.00683. eCollection 2019.</t>
  </si>
  <si>
    <t>Petousis-Harris H</t>
  </si>
  <si>
    <t>PMC6465565</t>
  </si>
  <si>
    <t>10.3389/fimmu.2019.00683</t>
  </si>
  <si>
    <t>2019 Apr 9</t>
  </si>
  <si>
    <t>Benefits of Rapid Molecular Diagnosis of Chlamydia Trachomatis and Neisseria Gonorrhoeae Infections in Women Attending Family Planning Clinics</t>
  </si>
  <si>
    <t>Bourgeois-Nicolaos N, Jaureguy F, Pozzi-Gaudin S, Masson C, Guillet-Caruba C, Lavisse F, Larmignat P, Benachi A, Picard B, Doucet-Populaire F.</t>
  </si>
  <si>
    <t>Sex Transm Dis. 2015 Nov;42(11):652-3. doi: 10.1097/OLQ.0000000000000351.</t>
  </si>
  <si>
    <t>Bourgeois-Nicolaos N</t>
  </si>
  <si>
    <t>10.1097/OLQ.0000000000000351</t>
  </si>
  <si>
    <t>Testing of In Vitro Susceptibility of Neisseria gonorrhoeae to Azithromycin: Comparison of Disk Diffusion and Reference Agar Dilution Methods</t>
  </si>
  <si>
    <t>Gianecini R, Irazu L, Rodríguez M, Cristaldo P, Oviedo C, Turco M, Rodrigo V, Canigia LF, Schneider A, Guelfand L, Scocozza L; GASSP-AR Working Group; Galarza P.</t>
  </si>
  <si>
    <t>J Clin Microbiol. 2020 Oct 21;58(11):e01398-20. doi: 10.1128/JCM.01398-20. Print 2020 Oct 21.</t>
  </si>
  <si>
    <t>PMC7587106</t>
  </si>
  <si>
    <t>10.1128/JCM.01398-20</t>
  </si>
  <si>
    <t>Azithromycin in combination with ceftriaxone is recommended as the first-line treatment for uncomplicated gonorrhea in many countries. Therefore, monitoring of azithromycin susceptibility of Neisseria gonorrhoeae isolates is essential. In 2019, the Clinical and Laboratory Standards Institute (CLSI) listed the MIC breakpoint for a susceptible-only category to azithromycin, but breakpoints for disk diffusion are not yet available. In this study, we evaluated the usefulness of disk diffusion for testing the susceptibility of N. gonorrhoeae isolates to azithromycin. A total of 189 clinical isolates susceptible and nonsusceptible to azithromycin were used. Agar dilution MICs were correlated with inhibition zone diameters of azithromycin disks (15-μg) manufactured by BBL and Oxoid. In addition, an interlaboratory study involving two clinical microbiology laboratories was conducted. There was a strong correlation between disk diffusion and agar dilution for BBL disks (r = -0.74; P &lt; 0.001) and Oxoid disks (r = -0.75; P &lt; 0.001). Using a zone diameter breakpoint of ≥27 mm (susceptible) and ≤26 mm (nonsusceptible) yielded good separation between susceptible and nonsusceptible isolates and the least number of discrepancies. Compared to agar dilution, disk diffusion showed high agreement and kappa values of 95.2% and 0.899 (P &lt; 0.001) for BBL disks and 96.8% and 0.933 (P &lt; 0.001) for Oxoid disks, respectively. Major and very major discrepancies were observed in isolates with azithromycin MICs (1 and 2 μg/ml, respectively) near to the breakpoint. These data illustrate that disk diffusion could be a reliable method in clinical laboratories to test susceptibility to azithromycin in N. gonorrhoeae isolates.</t>
  </si>
  <si>
    <t>Evaluates the usefulness of the disk diffusion method for testing the susceptibility of N. gonorrhoeae</t>
  </si>
  <si>
    <t>Confirmatory assays are essential when using molecular testing for Neisseria gonorrhoeae in low-prevalence settings: insights from the third National Survey of Sexual Attitudes and Lifestyles (Natsal-3)</t>
  </si>
  <si>
    <t>Field N, Clifton S, Alexander S, Ison CA, Hughes G, Beddows S, Tanton C, Soldan K, Coelho da Silva F, Mercer CH, Wellings K, Johnson AM, Sonnenberg P.</t>
  </si>
  <si>
    <t>Sex Transm Infect. 2015 Aug;91(5):338-41. doi: 10.1136/sextrans-2014-051850. Epub 2014 Dec 15.</t>
  </si>
  <si>
    <t>PMC4518812</t>
  </si>
  <si>
    <t>10.1136/sextrans-2014-051850</t>
  </si>
  <si>
    <t>Antimicrobial Resistance of Neisseria Gonorrhoeae in a Newly Implemented Surveillance Program in Uganda: Surveillance Report</t>
  </si>
  <si>
    <t>Workneh M, Hamill MM, Kakooza F, Mande E, Wagner J, Mbabazi O, Mugasha R, Kajumbula H, Walwema R, Zenilman J, Musinguzi P, Kyambadde P, Lamorde M, Manabe YC.</t>
  </si>
  <si>
    <t>JMIR Public Health Surveill. 2020 Jun 10;6(2):e17009. doi: 10.2196/17009.</t>
  </si>
  <si>
    <t>Workneh M</t>
  </si>
  <si>
    <t>JMIR Public Health Surveill</t>
  </si>
  <si>
    <t>PMC7315362</t>
  </si>
  <si>
    <t>10.2196/17009</t>
  </si>
  <si>
    <t>Background: Neisseria gonorrhoeae (commonly known as gonorrhea) has developed resistance to all first-line therapy in Southeast Asia. East Africa has historically had absent or rudimentary gonorrhea surveillance programs and, while the existence of antimicrobial-resistant gonorrhea is recognized, the extent of its resistance is largely unknown. In 2016, the World Health Organization's Enhanced Gonococcal Antimicrobial Surveillance Program (EGASP) was initiated in Uganda to monitor resistance trends.
Objective: This study characterizes gonorrhea and antibiotic resistance in a large surveillance program of men with urethral discharge syndrome from Kampala, Uganda.
Methods: Men attending sentinel clinics with urethritis provided demographic information, behavior data, and a urethral swab in line with the World Health Organization's EGASP protocols for culture, identification, and antibiotic-sensitivity testing using 2 methods-disk diffusion (Kirby-Bauer test) and Etest (BioMérieux Inc). A subset of samples underwent detailed antimicrobial resistance testing.
Results: Of 639 samples collected from September 2016 to February 2018, 400 (62.6%) were culture-positive though 414 (64.8%) had microscopic evidence of gonorrhea. The mean age of the men from whom the samples were collected was 26.9 (SD 9.6) years and 7.2% (46/639) reported having HIV. There was high-level resistance to ciprofloxacin, tetracycline, and penicillin (greater than 90%) by Kirby-Bauer disk diffusion and 2.1% (4/188) had reduced azithromycin sensitivity by Etest. Of the early isolates that underwent detailed characterization, 60.3% (70/116) were culture-positive, 94% (66/69) isolates were either ciprofloxacin-resistant or ciprofloxacin-intermediate by Etest, 96% (65/68) were azithromycin-sensitive, and 96% (66/69) were gentamicin-sensitive. Resistance profiles were comparable between methods except for ceftriaxone (disk diffusion: 68/69, 99%; Etest: 67/69, 97%) and for gentamicin (disk diffusion: 2/8, 25%; Etest: 66/69, 96%) sensitivity.
Conclusions: This is the first report from a systematic gonorrhea surveillance program in Uganda. Findings demonstrated resistance or increased minimum inhibitory concentration to all key antigonococcal antibiotics. There was evidence of poor antibiotic stewardship, near-universal resistance to several antibiotics, and emerging resistance to others. Individuals in the population sampled were at exceptionally high risk of STI and HIV infection requiring intervention. Ongoing surveillance efforts to develop interventions to curtail antimicrobial-resistant gonorrhea are needed.</t>
  </si>
  <si>
    <t>Multidrug-resistant strains in Uganda</t>
  </si>
  <si>
    <t>Neisseria gonorrhoeae induced disruption of cell junction complexes in epithelial cells of the human genital tract</t>
  </si>
  <si>
    <t>Rodríguez-Tirado C, Maisey K, Rodríguez FE, Reyes-Cerpa S, Reyes-López FE, Imarai M.</t>
  </si>
  <si>
    <t>Microbes Infect. 2012 Mar;14(3):290-300. doi: 10.1016/j.micinf.2011.11.002. Epub 2011 Nov 20.</t>
  </si>
  <si>
    <t>Rodríguez-Tirado C</t>
  </si>
  <si>
    <t>10.1016/j.micinf.2011.11.002</t>
  </si>
  <si>
    <t>COVID-19-related nationwide lockdown did not reduce the reported diagnoses of Chlamydia trachomatis and Neisseria gonorrhoeae in Finland</t>
  </si>
  <si>
    <t>Kuitunen I, Ponkilainen V.</t>
  </si>
  <si>
    <t>Sex Transm Infect. 2021 Nov;97(7):550. doi: 10.1136/sextrans-2020-054881. Epub 2021 Jan 4.</t>
  </si>
  <si>
    <t>Kuitunen I</t>
  </si>
  <si>
    <t>PMC7783371</t>
  </si>
  <si>
    <t>10.1136/sextrans-2020-054881</t>
  </si>
  <si>
    <t>Speed switching of gonococcal surface motility correlates with proton motive force</t>
  </si>
  <si>
    <t>Kurre R, Kouzel N, Ramakrishnan K, Oldewurtel ER, Maier B.</t>
  </si>
  <si>
    <t>PLoS One. 2013 Jun 24;8(6):e67718. doi: 10.1371/journal.pone.0067718. Print 2013.</t>
  </si>
  <si>
    <t>PMC3691265</t>
  </si>
  <si>
    <t>10.1371/journal.pone.0067718</t>
  </si>
  <si>
    <t>2013 Jun 24</t>
  </si>
  <si>
    <t>Development and application of Cas13a-based diagnostic assay for Neisseria gonorrhoeae detection and azithromycin resistance identification</t>
  </si>
  <si>
    <t>Luo H, Chen W, Mai Z, Yang J, Lin X, Zeng L, Pan Y, Xie Q, Xu Q, Li X, Liao Y, Feng Z, Ou J, Qin X, Zheng H.</t>
  </si>
  <si>
    <t>J Antimicrob Chemother. 2022 Feb 23;77(3):656-664. doi: 10.1093/jac/dkab447.</t>
  </si>
  <si>
    <t>Luo H</t>
  </si>
  <si>
    <t>10.1093/jac/dkab447</t>
  </si>
  <si>
    <t>High prevalence of rectal gonorrhea and Chlamydia infection in women attending a sexually transmitted disease clinic</t>
  </si>
  <si>
    <t>Bazan JA, Carr Reese P, Esber A, Lahey S, Ervin M, Davis JA, Fields K, Turner AN.</t>
  </si>
  <si>
    <t>J Womens Health (Larchmt). 2015 Mar;24(3):182-9. doi: 10.1089/jwh.2014.4948. Epub 2015 Feb 18.</t>
  </si>
  <si>
    <t>PMC4363910</t>
  </si>
  <si>
    <t>10.1089/jwh.2014.4948</t>
  </si>
  <si>
    <t>Epidemiological trends of sexually transmitted infections among women in Cheonan, South Korea, 2006-2012</t>
  </si>
  <si>
    <t>Kim JK.</t>
  </si>
  <si>
    <t>J Microbiol Biotechnol. 2013 Oct 28;23(10):1484-90. doi: 10.4014/jmb.1306.06055.</t>
  </si>
  <si>
    <t>Kim JK</t>
  </si>
  <si>
    <t>J Microbiol Biotechnol</t>
  </si>
  <si>
    <t>10.4014/jmb.1306.06055</t>
  </si>
  <si>
    <t>2013 Oct 28</t>
  </si>
  <si>
    <t>Evaluation of Seeplex® STD6 ACE Detection kit for the diagnosis of six bacterial sexually transmitted infections</t>
  </si>
  <si>
    <t>Lee SJ, Park DC, Lee DS, Choe HS, Cho YH.</t>
  </si>
  <si>
    <t>J Infect Chemother. 2012 Aug;18(4):494-500. doi: 10.1007/s10156-011-0362-7. Epub 2012 Jan 18.</t>
  </si>
  <si>
    <t>Lee SJ</t>
  </si>
  <si>
    <t>10.1007/s10156-011-0362-7</t>
  </si>
  <si>
    <t>Increases in Neisseria gonorrhoeae With Reduced Susceptibility to Azithromycin Among Men Who Have Sex With Men in Seattle, King County, Washington, 2012-2016</t>
  </si>
  <si>
    <t>Barbee LA, Soge OO, Katz DA, Dombrowski JC, Holmes KK, Golden MR.</t>
  </si>
  <si>
    <t>Clin Infect Dis. 2018 Feb 10;66(5):712-718. doi: 10.1093/cid/cix898.</t>
  </si>
  <si>
    <t>PMC5848236</t>
  </si>
  <si>
    <t>10.1093/cid/cix898</t>
  </si>
  <si>
    <t>2018 Feb 10</t>
  </si>
  <si>
    <t>Comparison of three assays for detection of Chlamydia trachomatis and Neisseria gonorrhoeae in SurePath Pap samples and the role of pre- and postcytology testing</t>
  </si>
  <si>
    <t>Chernesky M, Jang D, Portillo E, Smieja M, Kapala J, Doucette C, Sumner J, Ewert R, MacRitchie C, Gilchrist J.</t>
  </si>
  <si>
    <t>J Clin Microbiol. 2012 Apr;50(4):1281-4. doi: 10.1128/JCM.06595-11. Epub 2012 Jan 18.</t>
  </si>
  <si>
    <t>PMC3318522</t>
  </si>
  <si>
    <t>10.1128/JCM.06595-11</t>
  </si>
  <si>
    <t>Polyarthralgies chez un patient jeune, à quoi devons-nous penser?</t>
  </si>
  <si>
    <t>Vandenhoeck J, Wilmes D, De Moreau AI.</t>
  </si>
  <si>
    <t>Rev Med Brux. 2016 Jan-Feb;37(1):46-9.</t>
  </si>
  <si>
    <t>Vandenhoeck J</t>
  </si>
  <si>
    <t>Rev Med Brux</t>
  </si>
  <si>
    <t>2016 Jan-Feb</t>
  </si>
  <si>
    <t>Prevalence of gonococcal conjunctivitis in adults and neonates</t>
  </si>
  <si>
    <t>McAnena L, Knowles SJ, Curry A, Cassidy L.</t>
  </si>
  <si>
    <t>Eye (Lond). 2015 Jul;29(7):875-80. doi: 10.1038/eye.2015.57. Epub 2015 Apr 24.</t>
  </si>
  <si>
    <t>McAnena L</t>
  </si>
  <si>
    <t>Eye (Lond)</t>
  </si>
  <si>
    <t>PMC4506339</t>
  </si>
  <si>
    <t>10.1038/eye.2015.57</t>
  </si>
  <si>
    <t>C4BP-IgM protein as a therapeutic approach to treat Neisseria gonorrhoeae infections</t>
  </si>
  <si>
    <t>Bettoni S, Shaughnessy J, Maziarz K, Ermert D, Gulati S, Zheng B, Mörgelin M, Jacobsson S, Riesbeck K, Unemo M, Ram S, Blom AM.</t>
  </si>
  <si>
    <t>JCI Insight. 2019 Dec 5;4(23):e131886. doi: 10.1172/jci.insight.131886.</t>
  </si>
  <si>
    <t>JCI Insight</t>
  </si>
  <si>
    <t>PMC6962029</t>
  </si>
  <si>
    <t>10.1172/jci.insight.131886</t>
  </si>
  <si>
    <t>2019 Dec 5</t>
  </si>
  <si>
    <t>Gonorrhea is a sexually transmitted infection with 87 million new cases per year globally. Increasing antibiotic resistance has severely limited treatment options. A mechanism that Neisseria gonorrhoeae uses to evade complement attack is binding of the complement inhibitor C4b-binding protein (C4BP). We screened 107 porin B1a (PorB1a) and 83 PorB1b clinical isolates randomly selected from a Swedish strain collection over the last 10 years and noted that 96/107 (89.7%) PorB1a and 16/83 (19.3%) PorB1b bound C4BP; C4BP binding substantially correlated with the ability to evade complement-dependent killing (r = 0.78). We designed 2 chimeric proteins that fused C4BP domains to the backbone of IgG or IgM (C4BP-IgG; C4BP-IgM) with the aim of enhancing complement activation and killing of gonococci. Both proteins bound gonococci (KD C4BP-IgM = 2.4 nM; KD C4BP-IgG 980.7 nM), but only hexameric C4BP-IgM efficiently outcompeted heptameric C4BP from the bacterial surface, resulting in enhanced complement deposition and bacterial killing. Furthermore, C4BP-IgM substantially attenuated the duration and burden of colonization of 2 C4BP-binding gonococcal isolates but not a non-C4BP-binding strain in a mouse vaginal colonization model using human factor H/C4BP-transgenic mice. Our preclinical data present C4BP-IgM as an adjunct to conventional antimicrobials for the treatment of gonorrhea.</t>
  </si>
  <si>
    <t xml:space="preserve"> C4BP-IgM as a therapeutic strategy</t>
  </si>
  <si>
    <t>[Pelvic inflammatory diseases: Microbiologic diagnosis - CNGOF and SPILF Pelvic Inflammatory Diseases Guidelines]</t>
  </si>
  <si>
    <t>Cazanave C, de Barbeyrac B.</t>
  </si>
  <si>
    <t>Gynecol Obstet Fertil Senol. 2019 May;47(5):409-417. doi: 10.1016/j.gofs.2019.03.007. Epub 2019 Mar 13.</t>
  </si>
  <si>
    <t>Cazanave C</t>
  </si>
  <si>
    <t>Gynecol Obstet Fertil Senol</t>
  </si>
  <si>
    <t>10.1016/j.gofs.2019.03.007</t>
  </si>
  <si>
    <t>Comparison of the Cepheid GeneXpert CT/NG assay to the Hologic Aptima Combo2 assay for the detection of Chlamydia trachomatis and Neisseria gonorrhoeae in self-collected rectal swabs</t>
  </si>
  <si>
    <t>Dize L, Silver B, Gaydos C.</t>
  </si>
  <si>
    <t>Diagn Microbiol Infect Dis. 2018 Feb;90(2):83-84. doi: 10.1016/j.diagmicrobio.2017.10.013. Epub 2017 Oct 26.</t>
  </si>
  <si>
    <t>PMC6125782</t>
  </si>
  <si>
    <t>NIHMS963181</t>
  </si>
  <si>
    <t>10.1016/j.diagmicrobio.2017.10.013</t>
  </si>
  <si>
    <t>Self-obtained vaginal swabs are not inferior to provider-performed endocervical sampling for emergency department diagnosis of Neisseria gonorrhoeae and Chlamydia trachomatis</t>
  </si>
  <si>
    <t>Chinnock B, Yore M, Mason J, Kremer M, Farshidpour L, Lopez D, Castaneda J.</t>
  </si>
  <si>
    <t>Acad Emerg Med. 2021 Jun;28(6):612-620. doi: 10.1111/acem.14213. Epub 2021 Mar 24.</t>
  </si>
  <si>
    <t>Chinnock B</t>
  </si>
  <si>
    <t>Acad Emerg Med</t>
  </si>
  <si>
    <t>10.1111/acem.14213</t>
  </si>
  <si>
    <t>Disseminated gonococcal infection: a potential marker of failing sexually transmitted infection control and prevention services</t>
  </si>
  <si>
    <t>Patani H, Sukhija-Cohen A, Klausner JD, Engeran W, Weinstein M.</t>
  </si>
  <si>
    <t>Sex Transm Infect. 2022 May;98(3):233. doi: 10.1136/sextrans-2021-055149. Epub 2021 Jul 27.</t>
  </si>
  <si>
    <t>Patani H</t>
  </si>
  <si>
    <t>PMC9016259</t>
  </si>
  <si>
    <t>10.1136/sextrans-2021-055149</t>
  </si>
  <si>
    <t>The potential impact of vaccination on the prevalence of gonorrhea</t>
  </si>
  <si>
    <t>Craig AP, Gray RT, Edwards JL, Apicella MA, Jennings MP, Wilson DP, Seib KL.</t>
  </si>
  <si>
    <t>Vaccine. 2015 Aug 26;33(36):4520-4525. doi: 10.1016/j.vaccine.2015.07.015. Epub 2015 Jul 17.</t>
  </si>
  <si>
    <t>Craig AP</t>
  </si>
  <si>
    <t>PMC4743649</t>
  </si>
  <si>
    <t>NIHMS751301</t>
  </si>
  <si>
    <t>10.1016/j.vaccine.2015.07.015</t>
  </si>
  <si>
    <t>2015 Aug 26</t>
  </si>
  <si>
    <t>Conventional versus molecular detection of Chlamydia trachomatis and Neisseria gonorrhoeae among males in a sexually transmitted infections clinic</t>
  </si>
  <si>
    <t>Situ SF, Ding CH, Nawi S, Johar A, Ramli R.</t>
  </si>
  <si>
    <t>Malays J Pathol. 2017 Apr;39(1):25-31.</t>
  </si>
  <si>
    <t>Situ SF</t>
  </si>
  <si>
    <t>Epididymo-orchitis caused by enteric organisms in men &gt; 35 years old: beyond fluoroquinolones</t>
  </si>
  <si>
    <t>Ryan L, Daly P, Cullen I, Doyle M.</t>
  </si>
  <si>
    <t>Eur J Clin Microbiol Infect Dis. 2018 Jun;37(6):1001-1008. doi: 10.1007/s10096-018-3212-z. Epub 2018 Feb 15.</t>
  </si>
  <si>
    <t>10.1007/s10096-018-3212-z</t>
  </si>
  <si>
    <t>Discovery and characterization of a novel class of pyrazolopyrimidinedione tRNA synthesis inhibitors</t>
  </si>
  <si>
    <t>Montgomery JI, Smith JF, Tomaras AP, Zaniewski R, McPherson CJ, McAllister LA, Hartman-Neumann S, Arcari JT, Lescoe M, Gutierrez J, Yuan Y, Limberakis C, Miller AA.</t>
  </si>
  <si>
    <t>J Antibiot (Tokyo). 2015 Jun;68(6):361-7. doi: 10.1038/ja.2014.163. Epub 2014 Dec 3.</t>
  </si>
  <si>
    <t>Montgomery JI</t>
  </si>
  <si>
    <t>10.1038/ja.2014.163</t>
  </si>
  <si>
    <t>Responding to the challenge of untreatable gonorrhea: ETX0914, a first-in-class agent with a distinct mechanism-of-action against bacterial Type II topoisomerases</t>
  </si>
  <si>
    <t>Basarab GS, Kern GH, McNulty J, Mueller JP, Lawrence K, Vishwanathan K, Alm RA, Barvian K, Doig P, Galullo V, Gardner H, Gowravaram M, Huband M, Kimzey A, Morningstar M, Kutschke A, Lahiri SD, Perros M, Singh R, Schuck VJ, Tommasi R, Walkup G, Newman JV.</t>
  </si>
  <si>
    <t>Sci Rep. 2015 Jul 14;5:11827. doi: 10.1038/srep11827.</t>
  </si>
  <si>
    <t>Basarab GS</t>
  </si>
  <si>
    <t>PMC4501059</t>
  </si>
  <si>
    <t>10.1038/srep11827</t>
  </si>
  <si>
    <t>2015 Jul 14</t>
  </si>
  <si>
    <t>Gardnerella vaginalis and Neisseria gonorrhoeae Are Effectively Inhibited by Lactobacilli with Probiotic Properties Isolated from Brazilian Cupuaçu (Theobroma grandiflorum) Fruit</t>
  </si>
  <si>
    <t>das Neves Selis N, de Oliveira HBM, Dos Anjos YB, Leão HF, Sampaio BA, Correia TML, Reis MM, Brito TLS, Almeida CF, Pena LSC, Brito LF, Ornelas RM, Santos TT, Campos GB, Timenetsky J, Cruz MP, da Costa AM, Yatsuda R, Uetanabaro APT, Marques LM.</t>
  </si>
  <si>
    <t>Biomed Res Int. 2021 Apr 29;2021:6626249. doi: 10.1155/2021/6626249. eCollection 2021.</t>
  </si>
  <si>
    <t>PMC8102102</t>
  </si>
  <si>
    <t>10.1155/2021/6626249</t>
  </si>
  <si>
    <t>2021 Apr 29</t>
  </si>
  <si>
    <t>In recent years, certain Lactobacillus sp. have emerged in health care as an alternative therapy for various diseases. Based on this, this study is aimed at evaluating in vitro the potential probiotics of five lactobacilli strains isolated from pulp of cupuaçu fruit fermentation against Gardnerella vaginalis and Neisseria gonorrhoeae. Our lactobacilli strains were classified as safe for use in humans, and they were tolerant to heat and pH. Our strains were biofilm producers, while hydrophobicity and autoaggregation varied from 13% to 86% and 13% to 25%, respectively. The coaggregation of lactobacilli used in this study with G. vaginalis and N. gonorrhoeae ranged from 15% to 36% and 32% to 52%, respectively. Antimicrobial activity was present in all tested Lactobacillus strains against both pathogens, and the growth of pathogens in coculture was reduced by the presence of our lactobacilli. Also, all tested lactobacilli reduced the pH of the culture, even in incubation with pathogens after 24 hours. The cell-free culture supernatants (CFCS) of all five lactobacilli demonstrated activity against the two pathogens with a halo presence and CFCS characterization assay together with gas chromatography revealed that lactic acid was the most abundant organic acid in the samples (50% to 62%). Our results demonstrated that the organic acid production profile is strain-specific. This study revealed that cupuaçu is a promising source of microorganisms with probiotic properties against genital pathogens. We demonstrated by in vitro tests that our Lactobacillus strains have probiotic properties. However, the absence of in vivo tests is a limitation of our work due to the need to evaluate the interaction of our lactobacilli with pathogens in the vaginal mucosa. We believe that these findings may be useful in developing a product containing our lactobacilli and their supernatants in order to support with vaginal health.</t>
  </si>
  <si>
    <t xml:space="preserve">Lactobacillus strains and their supernatants as a therapeutic strategy
</t>
  </si>
  <si>
    <t>Detection of Neisseria gonorrhoeae in the pharynx and saliva: implications for gonorrhoea transmission</t>
  </si>
  <si>
    <t>Chow EP, Lee D, Tabrizi SN, Phillips S, Snow A, Cook S, Howden BP, Petalotis I, Bradshaw CS, Chen MY, Fairley CK.</t>
  </si>
  <si>
    <t>Sex Transm Infect. 2016 Aug;92(5):347-9. doi: 10.1136/sextrans-2015-052399. Epub 2015 Nov 30.</t>
  </si>
  <si>
    <t>10.1136/sextrans-2015-052399</t>
  </si>
  <si>
    <t>Gonococcal ascending aortic aneurysm with penetrating ulcer and bovine arch</t>
  </si>
  <si>
    <t>Oumeiri BE, Eynden FV, Stefanidis C, Antoine M, Nooten GV.</t>
  </si>
  <si>
    <t>Asian Cardiovasc Thorac Ann. 2015 Sep;23(7):861-3. doi: 10.1177/0218492314527296. Epub 2014 Mar 6.</t>
  </si>
  <si>
    <t>Oumeiri BE</t>
  </si>
  <si>
    <t>Asian Cardiovasc Thorac Ann</t>
  </si>
  <si>
    <t>10.1177/0218492314527296</t>
  </si>
  <si>
    <t>A multiplex PCR assay for the simultaneous detection of Chlamydia trachomatis, Neisseria gonorrhoeae, and Trichomonas vaginalis</t>
  </si>
  <si>
    <t>Abou Tayoun AN, Burchard PR, Caliendo AM, Scherer A, Tsongalis GJ.</t>
  </si>
  <si>
    <t>Exp Mol Pathol. 2015 Apr;98(2):214-8. doi: 10.1016/j.yexmp.2015.01.011. Epub 2015 Jan 13.</t>
  </si>
  <si>
    <t>Abou Tayoun AN</t>
  </si>
  <si>
    <t>Exp Mol Pathol</t>
  </si>
  <si>
    <t>10.1016/j.yexmp.2015.01.011</t>
  </si>
  <si>
    <t>Describing the progression from Chlamydia trachomatis and Neisseria gonorrhoeae to pelvic inflammatory disease: systematic review of mathematical modeling studies</t>
  </si>
  <si>
    <t>Herzog SA, Heijne JC, Althaus CL, Low N.</t>
  </si>
  <si>
    <t>Sex Transm Dis. 2012 Aug;39(8):628-37. doi: 10.1097/OLQ.0b013e31825159ff.</t>
  </si>
  <si>
    <t>Herzog SA</t>
  </si>
  <si>
    <t>10.1097/OLQ.0b013e31825159ff</t>
  </si>
  <si>
    <t>Emergence of a Neisseria gonorrhoeae clone with reduced cephalosporin susceptibility between 2014 and 2019 in Amsterdam, The Netherlands, revealed by genomic population analysis</t>
  </si>
  <si>
    <t>de Korne-Elenbaas J, Bruisten SM, de Vries HJC, Van Dam AP.</t>
  </si>
  <si>
    <t>J Antimicrob Chemother. 2021 Jun 18;76(7):1759-1768. doi: 10.1093/jac/dkab082.</t>
  </si>
  <si>
    <t>PMC8212776</t>
  </si>
  <si>
    <t>10.1093/jac/dkab082</t>
  </si>
  <si>
    <t>Background: Emerging resistance to cephalosporins in Neisseria gonorrhoeae (Ng) is a major public health threat, since these are considered antibiotics of last resort. Continuous surveillance is needed to monitor the circulation of resistant strains and those with reduced susceptibility.
Objectives: For the purpose of epidemiological surveillance, genomic population analysis was performed on Ng isolates from Amsterdam with a focus on isolates with reduced susceptibility to ceftriaxone.
Methods: WGS data were obtained from 318 isolates from Amsterdam, the Netherlands between 2014 and 2019. Isolates were typed according to MLST, Ng Multi-Antigen Sequence Typing (NG-MAST) and Ng Sequence Typing for Antimicrobial Resistance (NG-STAR) schemes and additional resistance markers were identified. Phylogenetic trees were created to identify genetic clusters and to compare Dutch and non-Dutch MLST7827 isolates.
Results: MLST7363 and MLST1901 were the predominant strains having reduced susceptibility to ceftriaxone during 2014-16; MLST7827 emerged and dominated during 2017-19. NG-STAR38 and NG-MAST2318/10386 were predominant among MLST7827 isolates. MLST7827 reduced susceptibility isolates carried a non-mosaic 13.001 penA allele with an A501V mutation and porB1b G120K/A121D mutations, which were lacking in susceptible MLST7827 isolates. Phylogenetic analysis of all publicly available MLST7827 isolates showed strong genetic clustering of Dutch and other European MLST7827 isolates.
Conclusions: MLST7827 isolates with reduced ceftriaxone susceptibility have emerged during recent years in Amsterdam. Co-occurrence of penA A501V and porB1b G120K/A121D mutations was strongly associated with reduced susceptibility to ceftriaxone. Genetic clustering of Dutch and other European MLST7827 isolates indicates extensive circulation of this strain in Europe. Close monitoring of the spread of this strain having an alarming susceptibility profile is needed.</t>
  </si>
  <si>
    <t>Resistance of the MLST7827 strain</t>
  </si>
  <si>
    <t>Community-Based Prevalence Estimates of Chlamydia trachomatis and Neisseria gonorrhoeae Infections Among Gay, Bisexual, and Other Men Who Have Sex With Men in Montréal, Canada</t>
  </si>
  <si>
    <t>Harvey-Lavoie S, Apelian H, Labbé AC, Cox J, Messier-Peet M, Moodie EEM, Fourmigue A, Moore D, Lachowsky NJ, Grace D, Hart TA, Jollimore J, Fortin C, Lambert G.</t>
  </si>
  <si>
    <t>Sex Transm Dis. 2021 Dec 1;48(12):939-944. doi: 10.1097/OLQ.0000000000001486.</t>
  </si>
  <si>
    <t>Harvey-Lavoie S</t>
  </si>
  <si>
    <t>10.1097/OLQ.0000000000001486</t>
  </si>
  <si>
    <t>Reinfection by untreated partners of people treated for Chlamydia trachomatis and Neisseria gonorrhoeae: mathematical modelling study</t>
  </si>
  <si>
    <t>Low N, Heijne JC, Herzog SA, Althaus CL.</t>
  </si>
  <si>
    <t>Sex Transm Infect. 2014 May;90(3):254-6. doi: 10.1136/sextrans-2013-051279. Epub 2014 Jan 21.</t>
  </si>
  <si>
    <t>10.1136/sextrans-2013-051279</t>
  </si>
  <si>
    <t>The 2012 European guideline on the diagnosis and treatment of gonorrhoea in adults recommends dual antimicrobial therapy</t>
  </si>
  <si>
    <t>Unemo M; European STI Guidelines Editorial Board.</t>
  </si>
  <si>
    <t>Euro Surveill. 2012 Nov 22;17(47):20323. doi: 10.2807/ese.17.47.20323-en.</t>
  </si>
  <si>
    <t>10.2807/ese.17.47.20323-en</t>
  </si>
  <si>
    <t>2012 Nov 22</t>
  </si>
  <si>
    <t>Lipid a is more than acyl chains</t>
  </si>
  <si>
    <t>Infect Immun. 2014 Jun;82(6):2160-1. doi: 10.1128/IAI.01830-14. Epub 2014 Apr 7.</t>
  </si>
  <si>
    <t>PMC4019152</t>
  </si>
  <si>
    <t>10.1128/IAI.01830-14</t>
  </si>
  <si>
    <t>[The Neisseria gonorhoeae and Chlamydia trachomatis coinfection in patients of Department of Dermatology and Venereology Medical University of Warsaw]</t>
  </si>
  <si>
    <t>Młynarczyk-Bonikowska B, Skulska E, Walter de Walthoffen S, Młynarczyk G, Malejczyk M, Majewski S.</t>
  </si>
  <si>
    <t>Med Dosw Mikrobiol. 2015;67(2):89-95.</t>
  </si>
  <si>
    <t>Both MisR (CpxR) and MisS (CpxA) Are Required for Neisseria gonorrhoeae Infection in a Murine Model of Lower Genital Tract Infection</t>
  </si>
  <si>
    <t>Gangaiah D, Raterman EL, Wu H, Fortney KR, Gao H, Liu Y, Jerse AE, Spinola SM.</t>
  </si>
  <si>
    <t>Infect Immun. 2017 Aug 18;85(9):e00307-17. doi: 10.1128/IAI.00307-17. Print 2017 Sep.</t>
  </si>
  <si>
    <t>Gangaiah D</t>
  </si>
  <si>
    <t>PMC5563589</t>
  </si>
  <si>
    <t>10.1128/IAI.00307-17</t>
  </si>
  <si>
    <t>2017 Aug 18</t>
  </si>
  <si>
    <t>Invasive &lt;em&gt;Neisseria gonorrhoeae&lt;/em&gt; producing pre-septal cellulitis and keratoconjunctivitis: diagnosis and management</t>
  </si>
  <si>
    <t>Varma S, Wong N, Khong JJ.</t>
  </si>
  <si>
    <t>Med J Aust. 2017 Sep 18;207(6):269. doi: 10.5694/mja17.00223.</t>
  </si>
  <si>
    <t>Varma S</t>
  </si>
  <si>
    <t>10.5694/mja17.00223</t>
  </si>
  <si>
    <t>2017 Sep 18</t>
  </si>
  <si>
    <t>A small RNA that cooperatively senses two stacked metabolites in one pocket for gene control</t>
  </si>
  <si>
    <t>Schroeder GM, Cavender CE, Blau ME, Jenkins JL, Mathews DH, Wedekind JE.</t>
  </si>
  <si>
    <t>Nat Commun. 2022 Jan 11;13(1):199. doi: 10.1038/s41467-021-27790-8.</t>
  </si>
  <si>
    <t>Schroeder GM</t>
  </si>
  <si>
    <t>PMC8752633</t>
  </si>
  <si>
    <t>10.1038/s41467-021-27790-8</t>
  </si>
  <si>
    <t>2022 Jan 11</t>
  </si>
  <si>
    <t>Chlamydia and Gonorrhea Acquisition Among Adolescents and Young Adults in Pennsylvania: A Rural and Urban Comparison</t>
  </si>
  <si>
    <t>Pinto CN, Dorn LD, Chinchilli VM, Du P.</t>
  </si>
  <si>
    <t>Sex Transm Dis. 2018 Feb;45(2):99-102. doi: 10.1097/OLQ.0000000000000697.</t>
  </si>
  <si>
    <t>Pinto CN</t>
  </si>
  <si>
    <t>10.1097/OLQ.0000000000000697</t>
  </si>
  <si>
    <t>Neighborhoods at risk: estimating risk of higher Neisseria gonorrhoeae incidence among women at the census tract level</t>
  </si>
  <si>
    <t>Stenger MR, Samuel MC, Anschuetz GL, Pugsley R, Eaglin M, Klingler E, Reed M, Schumacher CM, Simon J, Weinstock H.</t>
  </si>
  <si>
    <t>Sex Transm Dis. 2014 Nov;41(11):649-55. doi: 10.1097/OLQ.0000000000000195.</t>
  </si>
  <si>
    <t>Stenger MR</t>
  </si>
  <si>
    <t>10.1097/OLQ.0000000000000195</t>
  </si>
  <si>
    <t>Regional differences in chlamydia and gonorrhoeae positivity rate among heterosexual STI clinic visitors in the Netherlands: contribution of client and regional characteristics as assessed by cross-sectional surveillance data</t>
  </si>
  <si>
    <t>Götz HM, van Oeffelen LA, Hoebe CJPA, van Benthem BH.</t>
  </si>
  <si>
    <t>BMJ Open. 2019 Jan 21;9(1):e022793. doi: 10.1136/bmjopen-2018-022793.</t>
  </si>
  <si>
    <t>Götz HM</t>
  </si>
  <si>
    <t>PMC6347934</t>
  </si>
  <si>
    <t>10.1136/bmjopen-2018-022793</t>
  </si>
  <si>
    <t>2019 Jan 21</t>
  </si>
  <si>
    <t>Antibacterial activity of ceramide and ceramide analogs against pathogenic Neisseria</t>
  </si>
  <si>
    <t>Becam J, Walter T, Burgert A, Schlegel J, Sauer M, Seibel J, Schubert-Unkmeir A.</t>
  </si>
  <si>
    <t>Sci Rep. 2017 Dec 15;7(1):17627. doi: 10.1038/s41598-017-18071-w.</t>
  </si>
  <si>
    <t>Becam J</t>
  </si>
  <si>
    <t>PMC5732201</t>
  </si>
  <si>
    <t>10.1038/s41598-017-18071-w</t>
  </si>
  <si>
    <t>Certain fatty acids and sphingoid bases found at mucosal surfaces are known to have antibacterial activity and are thought to play a more direct role in innate immunity against bacterial infections. Herein, we analysed the antibacterial activity of sphingolipids, including the sphingoid base sphingosine as well as short-chain C6 and long-chain C16-ceramides and azido-functionalized ceramide analogs against pathogenic Neisseriae. Determination of the minimal inhibitory concentration (MIC) and minimal bactericidal concentration (MBC) demonstrated that short-chain ceramides and a ω-azido-functionalized C6-ceramide were active against Neisseria meningitidis and N. gonorrhoeae, whereas they were inactive against Escherichia coli and Staphylococcus aureus. Kinetic assays showed that killing of N. meningitidis occurred within 2 h with ω-azido-C6-ceramide at 1 X the MIC. Of note, at a bactericidal concentration, ω-azido-C6-ceramide had no significant toxic effect on host cells. Moreover, lipid uptake and localization was studied by flow cytometry and confocal laser scanning microscopy (CLSM) and revealed a rapid uptake by bacteria within 5 min. CLSM and super-resolution fluorescence imaging by direct stochastic optical reconstruction microscopy demonstrated homogeneous distribution of ceramide analogs in the bacterial membrane. Taken together, these data demonstrate the potent bactericidal activity of sphingosine and synthetic short-chain ceramide analogs against pathogenic Neisseriae.</t>
  </si>
  <si>
    <t>Fatty acids and sphingoid bases as a therapeutic strategy</t>
  </si>
  <si>
    <t>Comprehensive Molecular Screening in a Cohort of Young Men Who Have Sex With Men and Transgender Women: Effect of Additive Rectal Specimen Source Collection and Analyte Testing</t>
  </si>
  <si>
    <t>Munson E, Reynoso A, Pass M, Buehler K, Ryan D, Clifford A, Morgan E, Mustanski B.</t>
  </si>
  <si>
    <t>Sex Transm Dis. 2020 Nov;47(11):748-753. doi: 10.1097/OLQ.0000000000001244.</t>
  </si>
  <si>
    <t>Munson E</t>
  </si>
  <si>
    <t>PMC9624201</t>
  </si>
  <si>
    <t>NIHMS1611568</t>
  </si>
  <si>
    <t>10.1097/OLQ.0000000000001244</t>
  </si>
  <si>
    <t>The utility of wet prep in predicting Neisseria gonorrhoeae and Chlamydia trachomatis</t>
  </si>
  <si>
    <t>Lo BM, Schott CK, Visintainer CM, Best HA.</t>
  </si>
  <si>
    <t>J Emerg Med. 2012 Dec;43(6):964-9. doi: 10.1016/j.jemermed.2012.02.043. Epub 2012 May 16.</t>
  </si>
  <si>
    <t>Lo BM</t>
  </si>
  <si>
    <t>10.1016/j.jemermed.2012.02.043</t>
  </si>
  <si>
    <t>N-(1,3,4-Oxadiazol-2-yl)Benzamides as Antibacterial Agents against Neisseria gonorrhoeae</t>
  </si>
  <si>
    <t>Naclerio GA, Abutaleb NS, Alhashimi M, Seleem MN, Sintim HO.</t>
  </si>
  <si>
    <t>Int J Mol Sci. 2021 Feb 28;22(5):2427. doi: 10.3390/ijms22052427.</t>
  </si>
  <si>
    <t>Naclerio GA</t>
  </si>
  <si>
    <t>Int J Mol Sci</t>
  </si>
  <si>
    <t>PMC7957578</t>
  </si>
  <si>
    <t>10.3390/ijms22052427</t>
  </si>
  <si>
    <t>2021 Feb 28</t>
  </si>
  <si>
    <t>The Centers for Disease Control and Prevention (CDC) recognizes Neisseria gonorrhoeae as an urgent-threat Gram-negative bacterial pathogen. Additionally, resistance to frontline treatment (dual therapy with azithromycin and ceftriaxone) has led to the emergence of multidrug-resistant N. gonorrhoeae, which has caused a global health crisis. The drug pipeline for N. gonorrhoeae has been severely lacking as new antibacterial agents have not been approved by the FDA in the last twenty years. Thus, there is a need for new chemical entities active against drug-resistant N. gonorrhoeae. Trifluoromethylsulfonyl (SO2CF3), trifluoromethylthio (SCF3), and pentafluorosulfanyl (SF5) containing N-(1,3,4-oxadiazol-2-yl)benzamides are novel compounds with potent activities against Gram-positive bacterial pathogens. Here, we report the discovery of new N-(1,3,4-oxadiazol-2-yl)benzamides (HSGN-237 and -238) with highly potent activity against N. gonorrhoeae. Additionally, these new compounds were shown to have activity against clinically important Gram-positive bacteria, such as methicillin-resistant Staphylococcus aureus (MRSA), vancomycin-resistant enterococci (VRE), and Listeria monocytogenes (minimum inhibitory concentrations (MICs) as low as 0.25 µg/mL). Both compounds were highly tolerable to human cell lines. Moreover, HSGN-238 showed an outstanding ability to permeate across the gastrointestinal tract, indicating it would have a high systemic absorption if used as an anti-gonococcal therapeutic.</t>
  </si>
  <si>
    <t>N-(1,3,4-Oxadiazol-2-yl)Benzamides as a therapeutic strategy</t>
  </si>
  <si>
    <t>Evaluation of the Diagnostic Efficacy of Xpert CT/NG for Chlamydia trachomatis and Neisseria gonorrhoeae</t>
  </si>
  <si>
    <t>Xie TA, Liu YL, Meng RC, Liu XS, Fang KY, Deng ST, Fan SJ, Chen CM, Lin QR, He ZJ, Li ZX, Ouyang S, Zhu GD, Ji TX, Xia Y, Pan ZY, Guo XG.</t>
  </si>
  <si>
    <t>Biomed Res Int. 2020 Oct 8;2020:2892734. doi: 10.1155/2020/2892734. eCollection 2020.</t>
  </si>
  <si>
    <t>Xie TA</t>
  </si>
  <si>
    <t>PMC7576347</t>
  </si>
  <si>
    <t>10.1155/2020/2892734</t>
  </si>
  <si>
    <t>2020 Oct 8</t>
  </si>
  <si>
    <t>Targeting Lipooligosaccharide (LOS) for a Gonococcal Vaccine</t>
  </si>
  <si>
    <t>Gulati S, Shaughnessy J, Ram S, Rice PA.</t>
  </si>
  <si>
    <t>Front Immunol. 2019 Feb 27;10:321. doi: 10.3389/fimmu.2019.00321. eCollection 2019.</t>
  </si>
  <si>
    <t>PMC6400993</t>
  </si>
  <si>
    <t>10.3389/fimmu.2019.00321</t>
  </si>
  <si>
    <t>2019 Feb 27</t>
  </si>
  <si>
    <t>Gonococcus infection probably acquired from bathing in a natural thermal pool: a case report</t>
  </si>
  <si>
    <t>Goodyear-Smith F, Schabetsberger R.</t>
  </si>
  <si>
    <t>J Med Case Rep. 2021 Sep 17;15(1):458. doi: 10.1186/s13256-021-03043-6.</t>
  </si>
  <si>
    <t>Goodyear-Smith F</t>
  </si>
  <si>
    <t>J Med Case Rep</t>
  </si>
  <si>
    <t>PMC8445652</t>
  </si>
  <si>
    <t>10.1186/s13256-021-03043-6</t>
  </si>
  <si>
    <t>Spontaneous clearance of urogenital, anorectal and oropharyngeal Chlamydia trachomatis and Neisseria gonorrhoeae in women, MSM and heterosexual men visiting the STI clinic: a prospective cohort study</t>
  </si>
  <si>
    <t>van Liere GAFS, Hoebe CJPA, Dirks JA, Wolffs PF, Dukers-Muijrers NHTM.</t>
  </si>
  <si>
    <t>Sex Transm Infect. 2019 Nov;95(7):505-510. doi: 10.1136/sextrans-2018-053825. Epub 2019 Mar 11.</t>
  </si>
  <si>
    <t>van Liere GAFS</t>
  </si>
  <si>
    <t>10.1136/sextrans-2018-053825</t>
  </si>
  <si>
    <t>Oropharyngeal Neisseria gonorrhoeae infections: should women be routinely tested?</t>
  </si>
  <si>
    <t>Fifer H, Hughes G.</t>
  </si>
  <si>
    <t>Lancet Infect Dis. 2021 Jun;21(6):754-756. doi: 10.1016/S1473-3099(20)30777-5. Epub 2021 Jan 11.</t>
  </si>
  <si>
    <t>10.1016/S1473-3099(20)30777-5</t>
  </si>
  <si>
    <t>Recommendation on screening for chlamydia and gonorrhea in primary care for individuals not known to be at high risk</t>
  </si>
  <si>
    <t>Moore A, Traversy G, Reynolds DL, Riva JJ, Thériault G, Wilson BJ, Subnath M, Thombs BD; Canadian Task Force on Preventive Health Care.</t>
  </si>
  <si>
    <t>CMAJ. 2021 Apr 19;193(16):E549-E559. doi: 10.1503/cmaj.201967.</t>
  </si>
  <si>
    <t>Moore A</t>
  </si>
  <si>
    <t>PMC8084554</t>
  </si>
  <si>
    <t>10.1503/cmaj.201967</t>
  </si>
  <si>
    <t>[The contemporary world trends in epidemiology of gonococcal infection: The publications review]</t>
  </si>
  <si>
    <t>Ufimtseva MA, Voroshilina ES, Komarov AA, Gurkovskaya EP, Bochkarev YM, Vishnevskaya IF.</t>
  </si>
  <si>
    <t>Probl Sotsialnoi Gig Zdravookhranenniiai Istor Med. 2021 May;29(3):451-455. doi: 10.32687/0869-866X-2021-29-3-451-455.</t>
  </si>
  <si>
    <t>Ufimtseva MA</t>
  </si>
  <si>
    <t>Probl Sotsialnoi Gig Zdravookhranenniiai Istor Med</t>
  </si>
  <si>
    <t>10.32687/0869-866X-2021-29-3-451-455</t>
  </si>
  <si>
    <t>A Critical Need for Research on Gonorrhea Vaccine Acceptability</t>
  </si>
  <si>
    <t>Harvey SM, Gibbs SE, Sikora AE.</t>
  </si>
  <si>
    <t>Sex Transm Dis. 2021 Aug 1;48(8):e116-e118. doi: 10.1097/OLQ.0000000000001331.</t>
  </si>
  <si>
    <t>Harvey SM</t>
  </si>
  <si>
    <t>10.1097/OLQ.0000000000001331</t>
  </si>
  <si>
    <t>In-Vitro Evaluation of Antimicrobial Activities of Escherichia coli, Klebsiella pneumoniae, Salmonella typhi, Neisseria gonorrhoeae, and Candida albicans Nosodes</t>
  </si>
  <si>
    <t>Homeopathy. 2022 Feb;111(1):42-48. doi: 10.1055/s-0041-1727149. Epub 2021 May 21.</t>
  </si>
  <si>
    <t>10.1055/s-0041-1727149</t>
  </si>
  <si>
    <t>Background: This study presents the results of the minimum inhibitory concentration (MIC) assay of a series of nosodes: namely Escherichia coli, Klebsiella pneumoniae, Salmonella typhi, Neisseria gonorrhoeae, and Candida albicans. Each was tested against its corresponding infection as well as cross infections.
Methods: In-vitro efficacy of polyvalent nosodes was tested using the MIC assay technique. The nosodes, namely C. albicans polyvalent nosode (35c, 100c), N. gonorrhoeae (35c), K. pneumoniae (35c, 100c), E. coli polyvalent nosode (35c, 100c) and Salmonella typhi polyvalent nosode (30c, 100c), were tested along with positive and negative controls. Nosodes were studied in different potencies and at 1:1 dilution.
Results: C. albicans polyvalent nosode 35c, 100c, N. gonorrhoeae 35c, and positive control amphotericin B showed inhibition of the growth of C. albicans species. K. pneumoniae 35c, E. coli polyvalent nosode 100c, and meropenem (positive control) showed inhibition of the growth of K. pneumoniae; this effect was not seen with ceftriaxone, ofloxacin and amoxicillin antibiotics. E. coli polyvalent nosode 30c in 10% alcohol (direct and dilution 1:1) and the positive controls ciprofloxacin, ofloxacin, and amoxicillin showed inhibition of the growth of E. coli. The S. typhi polyvalent nosode 30c in 10% alcohol showed inhibition of growth of S. typhi.
Conclusion: This study reveals that the tested nosodes exhibited antibacterial potential against the corresponding micro-organisms and against other selected organisms studied using this assay.</t>
  </si>
  <si>
    <t xml:space="preserve">Nosodes as a therapeutic strategy </t>
  </si>
  <si>
    <t>Preparing for the Chlamydia and Gonorrhea Self-Test</t>
  </si>
  <si>
    <t>Peterman TA, Kreisel K, Habel MA, Pearson WS, Dittus PJ, Papp JR.</t>
  </si>
  <si>
    <t>Sex Transm Dis. 2018 Mar;45(3):e7-e9. doi: 10.1097/OLQ.0000000000000737.</t>
  </si>
  <si>
    <t>Peterman TA</t>
  </si>
  <si>
    <t>PMC6739839</t>
  </si>
  <si>
    <t>NIHMS1049963</t>
  </si>
  <si>
    <t>10.1097/OLQ.0000000000000737</t>
  </si>
  <si>
    <t>Effects of Sexual Network Connectivity and Antimicrobial Drug Use on Antimicrobial Resistance in Neisseria gonorrhoeae</t>
  </si>
  <si>
    <t>Kenyon CR, Schwartz IS.</t>
  </si>
  <si>
    <t>Emerg Infect Dis. 2018 Jul;24(7):1195-1203. doi: 10.3201/eid2407.172104.</t>
  </si>
  <si>
    <t>PMC6038757</t>
  </si>
  <si>
    <t>10.3201/eid2407.172104</t>
  </si>
  <si>
    <t>Crystal structure of an efficacious gonococcal adherence inhibitor: an enolase from Lactobacillus gasseri</t>
  </si>
  <si>
    <t>Raghunathan K, Harris PT, Spurbeck RR, Arvidson CG, Arvidson DN.</t>
  </si>
  <si>
    <t>FEBS Lett. 2014 Jun 27;588(14):2212-6. doi: 10.1016/j.febslet.2014.05.020. Epub 2014 May 21.</t>
  </si>
  <si>
    <t>Raghunathan K</t>
  </si>
  <si>
    <t>10.1016/j.febslet.2014.05.020</t>
  </si>
  <si>
    <t>2014 Jun 27</t>
  </si>
  <si>
    <t>Evaluation of Abbott RealTime CT/NG assay for detection of Chlamydia trachomatis and Neisseria gonorrhoeae in cervical swabs from female sex workers in China</t>
  </si>
  <si>
    <t>Han Y, Yin YP, Shi MQ, Zheng BJ, Zhong MY, Jiang N, Chen SC, Chen XS.</t>
  </si>
  <si>
    <t>PLoS One. 2014 Mar 5;9(3):e89658. doi: 10.1371/journal.pone.0089658. eCollection 2014.</t>
  </si>
  <si>
    <t>PMC3943787</t>
  </si>
  <si>
    <t>10.1371/journal.pone.0089658</t>
  </si>
  <si>
    <t>2014 Mar 5</t>
  </si>
  <si>
    <t>Incidence and antimicrobial susceptibility of Neisseria gonorrhoeae isolates from patients attending the national Neisseria gonorrhoeae reference laboratory of Hungary</t>
  </si>
  <si>
    <t>Brunner A, Nemes-Nikodem E, Mihalik N, Marschalko M, Karpati S, Ostorhazi E.</t>
  </si>
  <si>
    <t>BMC Infect Dis. 2014 Aug 6;14:433. doi: 10.1186/1471-2334-14-433.</t>
  </si>
  <si>
    <t>PMC4155111</t>
  </si>
  <si>
    <t>10.1186/1471-2334-14-433</t>
  </si>
  <si>
    <t>2014 Aug 6</t>
  </si>
  <si>
    <t>Background: The Hungarian national guidelines for the treatment of gonorrhoea were published in 2002 but are now widely considered to be outdated. Improved knowledge is needed with respect to the epidemiology and antimicrobial susceptibility of Neisseria gonorrhoeae strains currently circulating in Hungary not least for the construction of updated local recommendations for treating gonorrhoea. European guidelines are based mostly on western European data raising concerns locally that recommended treatments might not be optimised for the situation in Hungary. We report our recent study on the distribution of antibiotic resistance in various Hungarian (East European) Neisseria gonorrhoeae strains isolated from patients with gonorrhoea over the past four years.
Methods: Between January 2010 and December 2013, isolates of N. gonorrhoeae were obtained from sexually active individuals during medical examination at the STD Center of Semmelweis University in Budapest. The minimal inhibitory concentrations (MIC) of azithromycin, cefixime, ceftriaxone, ciprofloxacin, penicillin, tetracycline and spectinomycin were determined to establish the antimicrobial susceptibility of the strains currently circulating in patients that attend our clinic.
Results: Among the 9097 patients tested, 582 had an N. gonorrhoeae infection as detected by culture. The isolates were all sensitive to ceftriaxone and spectinomycin and 581/582 strains were sensitive to cefixime. In contrast, the number of detected strains with elevated azithromycin MIC did increase over the time period examined to approximately 16% in 2013. There was a high percentage of detected resistance to penicillin (77%), tetracycline (86%), and ciprofloxacin (66%) in the isolates examined in this study.
Conclusion: Current European guidelines recommend 2 g azithromycin in addition to 500 mg ceftriaxone as first choice therapy for gonorrhoea. For the purposes of revising the Hungarian national treatment guidelines, apparent increasing resistance to azithromycin during the last four years should be accounted for. It is also clear that penicillin, tetracycline and ciprofloxacin are inappropriate treatment measures at least locally. We also recommend that culture should form part of the diagnostic pathway of gonorrhoea, followed by antibiotic susceptibility testing with MIC determination. This will provide valuable continued monitoring of antibiotic resistance development in strains of Neisseria gonorrhoeae circulating in Hungary.</t>
  </si>
  <si>
    <t xml:space="preserve">Multidrug-resistant strains in Hungría </t>
  </si>
  <si>
    <t>Is there a role for topical antiseptics in the treatment of gonorrhoea?</t>
  </si>
  <si>
    <t>Miari VF, Ison CA.</t>
  </si>
  <si>
    <t>Sex Transm Infect. 2017 Mar;93(2):79-80. doi: 10.1136/sextrans-2016-053028. Epub 2016 Dec 30.</t>
  </si>
  <si>
    <t>10.1136/sextrans-2016-053028</t>
  </si>
  <si>
    <t>Neisseria gonorrhoeae co-infection exacerbates vaginal HIV shedding without affecting systemic viral loads in human CD34+ engrafted mice</t>
  </si>
  <si>
    <t>Xu SX, Leontyev D, Kaul R, Gray-Owen SD.</t>
  </si>
  <si>
    <t>PLoS One. 2018 Jan 23;13(1):e0191672. doi: 10.1371/journal.pone.0191672. eCollection 2018.</t>
  </si>
  <si>
    <t>Xu SX</t>
  </si>
  <si>
    <t>PMC5779692</t>
  </si>
  <si>
    <t>10.1371/journal.pone.0191672</t>
  </si>
  <si>
    <t>2018 Jan 23</t>
  </si>
  <si>
    <t>Mycoplasma genitalium and Other Reproductive Tract Infections in Pregnant Women, Papua New Guinea, 2015-2017</t>
  </si>
  <si>
    <t>Scoullar MJL, Boeuf P, Peach E, Fidelis R, Tokmun K, Melepia P, Elijah A, Bradshaw CS, Fehler G, Siba PM, Erskine S, Mokany E, Kennedy E, Umbers AJ, Luchters S, Robinson LJ, Wong NC, Vallely AJ, Badman SG, Vallely LM, Fowkes FJI, Morgan C, Pomat W, Crabb BS, Beeson JG; Healthy Mothers Healthy Babies Study Team1.</t>
  </si>
  <si>
    <t>Emerg Infect Dis. 2021 Mar;27(3):894-904. doi: 10.3201/eid2703.201783.</t>
  </si>
  <si>
    <t>Scoullar MJL</t>
  </si>
  <si>
    <t>PMC7920647</t>
  </si>
  <si>
    <t>10.3201/eid2703.201783</t>
  </si>
  <si>
    <t>Gonorrhea vaginitis in a pediatric patient: a case report</t>
  </si>
  <si>
    <t>Bambang AW, Idrus I, Amin S, Iswanty M.</t>
  </si>
  <si>
    <t>Pan Afr Med J. 2021 Apr 14;38:358. doi: 10.11604/pamj.2021.38.358.28390. eCollection 2021.</t>
  </si>
  <si>
    <t>Bambang AW</t>
  </si>
  <si>
    <t>PMC8308951</t>
  </si>
  <si>
    <t>10.11604/pamj.2021.38.358.28390</t>
  </si>
  <si>
    <t>2021 Apr 14</t>
  </si>
  <si>
    <t>Acclimation to Nutritional Immunity and Metal Intoxication Requires Zinc, Manganese, and Copper Homeostasis in the Pathogenic Neisseriae</t>
  </si>
  <si>
    <t>Branch AH, Stoudenmire JL, Seib KL, Cornelissen CN.</t>
  </si>
  <si>
    <t>Front Cell Infect Microbiol. 2022 Jun 30;12:909888. doi: 10.3389/fcimb.2022.909888. eCollection 2022.</t>
  </si>
  <si>
    <t>Branch AH</t>
  </si>
  <si>
    <t>PMC9280163</t>
  </si>
  <si>
    <t>10.3389/fcimb.2022.909888</t>
  </si>
  <si>
    <t>2022 Jun 30</t>
  </si>
  <si>
    <t>Dueling regulatory properties of a transcriptional activator (MtrA) and repressor (MtrR) that control efflux pump gene expression in Neisseria gonorrhoeae</t>
  </si>
  <si>
    <t>Zalucki YM, Dhulipala V, Shafer WM.</t>
  </si>
  <si>
    <t>mBio. 2012 Dec 4;3(6):e00446-12. doi: 10.1128/mBio.00446-12.</t>
  </si>
  <si>
    <t>Zalucki YM</t>
  </si>
  <si>
    <t>PMC3517864</t>
  </si>
  <si>
    <t>10.1128/mBio.00446-12</t>
  </si>
  <si>
    <t>2012 Dec 4</t>
  </si>
  <si>
    <t>Multidrug-resistant gonorrhea: A research and development roadmap to discover new medicines</t>
  </si>
  <si>
    <t>Alirol E, Wi TE, Bala M, Bazzo ML, Chen XS, Deal C, Dillon JR, Kularatne R, Heim J, Hooft van Huijsduijnen R, Hook EW, Lahra MM, Lewis DA, Ndowa F, Shafer WM, Tayler L, Workowski K, Unemo M, Balasegaram M.</t>
  </si>
  <si>
    <t>PLoS Med. 2017 Jul 26;14(7):e1002366. doi: 10.1371/journal.pmed.1002366. eCollection 2017 Jul.</t>
  </si>
  <si>
    <t>Alirol E</t>
  </si>
  <si>
    <t>PMC5528252</t>
  </si>
  <si>
    <t>10.1371/journal.pmed.1002366</t>
  </si>
  <si>
    <t>2017 Jul 26</t>
  </si>
  <si>
    <t>Neisseria gonorrhoeae outbreak: unintended consequences of electronic medical records and using an out-of-state laboratory-California, July 2009-February 2010</t>
  </si>
  <si>
    <t>Murray EL, Samuel MC, Brodsky J, Akiba CF, King C, Li M, Wollesen M, Gonzales PE, Watt JP, Bolan G.</t>
  </si>
  <si>
    <t>Sex Transm Dis. 2013 Jul;40(7):556-8. doi: 10.1097/OLQ.0b013e3182927c8c.</t>
  </si>
  <si>
    <t>Murray EL</t>
  </si>
  <si>
    <t>10.1097/OLQ.0b013e3182927c8c</t>
  </si>
  <si>
    <t>Behavioral and socioeconomic risk factors associated with probable resistance to ceftriaxone and resistance to penicillin and tetracycline in Neisseria gonorrhoeae in Shanghai</t>
  </si>
  <si>
    <t>Trecker MA, Waldner C, Jolly A, Liao M, Gu W, Dillon JA.</t>
  </si>
  <si>
    <t>PLoS One. 2014 Feb 19;9(2):e89458. doi: 10.1371/journal.pone.0089458. eCollection 2014.</t>
  </si>
  <si>
    <t>PMC3929748</t>
  </si>
  <si>
    <t>10.1371/journal.pone.0089458</t>
  </si>
  <si>
    <t>2014 Feb 19</t>
  </si>
  <si>
    <t>Gonococcal tenosynovitis in two HIV-infected heterosexual men: delayed diagnoses following negative urine nucleic acid amplification testing</t>
  </si>
  <si>
    <t>Shaw JW, Flegg P, Sweeney J.</t>
  </si>
  <si>
    <t>Int J STD AIDS. 2016 May;27(6):490-3. doi: 10.1177/0956462415585253. Epub 2015 May 6.</t>
  </si>
  <si>
    <t>Shaw JW</t>
  </si>
  <si>
    <t>10.1177/0956462415585253</t>
  </si>
  <si>
    <t>Analytical Evaluation of the Abbott RealTime CT/NG Assay for Detection of Chlamydia trachomatis and Neisseria gonorrhoeae in Rectal and Pharyngeal Swabs</t>
  </si>
  <si>
    <t>Adamson PC, Pandori MW, Doernberg SB, Komarow L, Sund Z, Tran TTT, Jensen D, Tsalik EL, Deal CD, Chambers HF, Fowler VG Jr, Evans SR, Patel R, Klausner JD; Antibacterial Resistance Leadership Group.</t>
  </si>
  <si>
    <t>J Mol Diagn. 2020 Jun;22(6):811-816. doi: 10.1016/j.jmoldx.2020.03.004. Epub 2020 Apr 2.</t>
  </si>
  <si>
    <t>PMC7295135</t>
  </si>
  <si>
    <t>10.1016/j.jmoldx.2020.03.004</t>
  </si>
  <si>
    <t>The potential impact of new generation molecular point-of-care tests on gonorrhoea and chlamydia in a setting of high endemic prevalence</t>
  </si>
  <si>
    <t>Hui BB, Wilson DP, Ward JS, Guy RJ, Kaldor JM, Law MG, Hocking JS, Regan DG.</t>
  </si>
  <si>
    <t>Sex Health. 2013 Aug;10(4):348-56. doi: 10.1071/SH13026.</t>
  </si>
  <si>
    <t>10.1071/SH13026</t>
  </si>
  <si>
    <t>Prevalence of Neisseria gonorrhoeae and Trichomonas vaginalis in Portuguese women of childbearing age</t>
  </si>
  <si>
    <t>Silva J, Cerqueira F, Teixeira AL, Campainha R, Amorim J, Medeiros R.</t>
  </si>
  <si>
    <t>J Obstet Gynaecol. 2021 Feb;41(2):254-258. doi: 10.1080/01443615.2020.1736014. Epub 2020 Apr 29.</t>
  </si>
  <si>
    <t>Silva J</t>
  </si>
  <si>
    <t>J Obstet Gynaecol</t>
  </si>
  <si>
    <t>10.1080/01443615.2020.1736014</t>
  </si>
  <si>
    <t>[Laboratory practices: diagnostics and antibiotics resistance testing of Neisseria gonorrhoeae in Germany]</t>
  </si>
  <si>
    <t>Loenenbach A, Dudareva-Vizule S, Buder S, Sailer A, Kohl PK, Bremer V.</t>
  </si>
  <si>
    <t>Bundesgesundheitsblatt Gesundheitsforschung Gesundheitsschutz. 2015 Aug;58(8):866-874. doi: 10.1007/s00103-015-2191-9.</t>
  </si>
  <si>
    <t>Loenenbach A</t>
  </si>
  <si>
    <t>Bundesgesundheitsblatt Gesundheitsforschung Gesundheitsschutz</t>
  </si>
  <si>
    <t>10.1007/s00103-015-2191-9</t>
  </si>
  <si>
    <t>Recent years have seen a world-wide increase in antimicrobial resistance (AMR) in cases of infection with Neisseria gonorrhoeae (NG). NG infection is not notifiable in Germany and there is a lack of information available about the spread and AMR of NG infections. The objective of the study was to provide information on diagnostic methods and AMR testing in cases of NG infections in German laboratories. A cross-sectional survey was undertaken in Germany between June and August 2013 using an online questionnaire. Laboratories performing NG diagnostics were identified and described with regard to the diagnostic methods used, the number of tests performed, the antibiotics tested and the AMR observed, in addition to general laboratory information. In total, 188 of the 521 participating laboratories performed NG diagnostics; these were included in the further statistical analysis. 92.6 % of the 188 laboratories performed culture. A median of 60 (IQR 15-270) samples per quarter (SPQ) were tested, with an overall positivity rate of 4.1 and 6.9 % among men. Most (82.1 %) of the 151 laboratories performing NG culture tested for AMR as well. The most frequently tested antibiotics were ciprofloxacin (94.8 %), penicillin (93.1 %), doxycycline (70.0 %) and ceftriaxone (67.2 %). The most frequently observed AMR ever were those against ciprofloxacin (87.1 %), penicillin (78.3 %), doxycycline (56.6 %) and azithromycin (35.1 %; all percentages refer to laboratories). The laboratories used different standards regarding susceptibility criteria. The emergence and spread of AMR shows that it is crucial to assess and monitor the scope and trends of multidrug-resistant gonorrhea. The data collected on diagnostic methods and AMR testing in cases of NG infections in German laboratories constitute an important basis for future monitoring.</t>
  </si>
  <si>
    <t>Importance of bacterial monitoring in german laboratories</t>
  </si>
  <si>
    <t>Detection of genital chlamydial and gonococcal infection using urine samples: A community-based study from India</t>
  </si>
  <si>
    <t>Krishnan A, Sabeena S, Bhat PV, Kamath V, Hindol M, Zadeh VR, Arunkumar G.</t>
  </si>
  <si>
    <t>J Infect Public Health. 2018 Jan-Feb;11(1):75-79. doi: 10.1016/j.jiph.2017.04.006. Epub 2017 May 12.</t>
  </si>
  <si>
    <t>Krishnan A</t>
  </si>
  <si>
    <t>J Infect Public Health</t>
  </si>
  <si>
    <t>10.1016/j.jiph.2017.04.006</t>
  </si>
  <si>
    <t>2018 Jan-Feb</t>
  </si>
  <si>
    <t>RecA-binding pilE G4 sequence essential for pilin antigenic variation forms monomeric and 5' end-stacked dimeric parallel G-quadruplexes</t>
  </si>
  <si>
    <t>Kuryavyi V, Cahoon LA, Seifert HS, Patel DJ.</t>
  </si>
  <si>
    <t>Structure. 2012 Dec 5;20(12):2090-102. doi: 10.1016/j.str.2012.09.013. Epub 2012 Oct 18.</t>
  </si>
  <si>
    <t>Kuryavyi V</t>
  </si>
  <si>
    <t>PMC3845372</t>
  </si>
  <si>
    <t>NIHMS411541</t>
  </si>
  <si>
    <t>10.1016/j.str.2012.09.013</t>
  </si>
  <si>
    <t>2012 Dec 5</t>
  </si>
  <si>
    <t>A Multiplex Molecular Assay for Detection of Six penA Codons To Predict Decreased Susceptibility to Cephalosporins in Neisseria gonorrhoeae</t>
  </si>
  <si>
    <t>Li Y, Zhang L, Xiu L, Wang D, Zeng Y, Wang F, Yin Y, Peng J.</t>
  </si>
  <si>
    <t>Antimicrob Agents Chemother. 2022 Mar 15;66(3):e0170921. doi: 10.1128/AAC.01709-21. Epub 2022 Jan 10.</t>
  </si>
  <si>
    <t>PMC8923170</t>
  </si>
  <si>
    <t>10.1128/AAC.01709-21</t>
  </si>
  <si>
    <t>2022 Mar 15</t>
  </si>
  <si>
    <t>Clinical Performance of the BD CTGCTV2 Assay for the BD MAX System for Detection of Chlamydia trachomatis, Neisseria gonorrhoeae, and Trichomonas vaginalis Infections</t>
  </si>
  <si>
    <t>Van Der Pol B, Torres-Chavolla E, Kodsi S, Cooper CK, Davis TE, Fife KH, Taylor SN, Augenbraun MH, Gaydos CA.</t>
  </si>
  <si>
    <t>Sex Transm Dis. 2021 Feb 1;48(2):134-140. doi: 10.1097/OLQ.0000000000001280.</t>
  </si>
  <si>
    <t>PMC7817187</t>
  </si>
  <si>
    <t>10.1097/OLQ.0000000000001280</t>
  </si>
  <si>
    <t>Prevalence of porA pseudogene deletion among Neisseria gonorrhoeae isolates referred to the UK's Gonococcal Resistance to Antimicrobials Surveillance Program</t>
  </si>
  <si>
    <t>Toby M, Saunders P, Cole M, Grigorjev V, Alexander S, Ison C.</t>
  </si>
  <si>
    <t>Sex Health. 2017 Aug;14(4):392-393. doi: 10.1071/SH16162.</t>
  </si>
  <si>
    <t>10.1071/SH16162</t>
  </si>
  <si>
    <t>porA pseudogene-negative Neisseria gonorrhoeae isolates produce false-negative results when examined by polymerase chain reaction (PCR) with porA pseudogene targets. In the present study, 533 representative gonococcal isolates received in 2011 via the Gonococcal Resistance to Antimicrobials Surveillance Program were examined to determine the prevalence of porA-negative isolates. Less than 0.4% (2/533) of isolates were found to be reproducibly negative with the porA real-time PCR but were confirmed as N. gonorrhoeae with molecular, biochemical and immunological confirmatory tests. Sequencing revealed both isolates contained the Neisseria meningitidis porA gene. Low prevalence indicates that although these isolates do not present a major public health problem, microbiologists should remain vigilant.</t>
  </si>
  <si>
    <t xml:space="preserve">Prevalence of N. gonorrhoeae lacking a porA pseudogene undetectable by PCR
</t>
  </si>
  <si>
    <t>Grb14 is a negative regulator of CEACAM3-mediated phagocytosis of pathogenic bacteria</t>
  </si>
  <si>
    <t>Kopp K, Buntru A, Pils S, Zimmermann T, Frank R, Zumbusch A, Hauck CR.</t>
  </si>
  <si>
    <t>J Biol Chem. 2012 Nov 9;287(46):39158-70. doi: 10.1074/jbc.M112.395228. Epub 2012 Sep 4.</t>
  </si>
  <si>
    <t>Kopp K</t>
  </si>
  <si>
    <t>PMC3493956</t>
  </si>
  <si>
    <t>10.1074/jbc.M112.395228</t>
  </si>
  <si>
    <t>2012 Nov 9</t>
  </si>
  <si>
    <t>PlexProbes enhance qPCR multiplexing by discriminating multiple targets in each fluorescent channel</t>
  </si>
  <si>
    <t>Hasick N, Kim RR, Xu Y, Bone S, Lawrence A, Gibbs C, Danckert N, Todd A.</t>
  </si>
  <si>
    <t>PLoS One. 2022 Mar 9;17(3):e0263329. doi: 10.1371/journal.pone.0263329. eCollection 2022.</t>
  </si>
  <si>
    <t>Hasick N</t>
  </si>
  <si>
    <t>PMC8906580</t>
  </si>
  <si>
    <t>10.1371/journal.pone.0263329</t>
  </si>
  <si>
    <t>2022 Mar 9</t>
  </si>
  <si>
    <t>There has been a true rise in Neisseria gonorrhoeae but not in Chlamydia trachomatis in men who have sex with men in Dublin, Ireland</t>
  </si>
  <si>
    <t>Igoe D, Kelleher M, Cooney F, Clarke S, Quinlan M, Lyons F, Fitzgerald M, Crowley B.</t>
  </si>
  <si>
    <t>Sex Transm Infect. 2014 Nov;90(7):523. doi: 10.1136/sextrans-2014-051662.</t>
  </si>
  <si>
    <t>Igoe D</t>
  </si>
  <si>
    <t>10.1136/sextrans-2014-051662</t>
  </si>
  <si>
    <t>Analysis of Host Responses to Neisseria gonorrhoeae Using a Human Three-Dimensional Endometrial Epithelial Cell Model</t>
  </si>
  <si>
    <t>Łaniewski P, Herbst-Kralovetz MM.</t>
  </si>
  <si>
    <t>Methods Mol Biol. 2019;1997:347-361. doi: 10.1007/978-1-4939-9496-0_20.</t>
  </si>
  <si>
    <t>10.1007/978-1-4939-9496-0_20</t>
  </si>
  <si>
    <t>Cross-reactivity of Antibodies Directed to the Gram-Negative Bacterium Neisseria gonorrhoeae With Heat Shock Protein 60 and ATP-Binding Protein Correlates to Reduced Mitochondrial Activity in HIBCPP Choroid Plexus Papilloma Cells</t>
  </si>
  <si>
    <t>Reuss B, Schroten H, Ishikawa H, Asif AR.</t>
  </si>
  <si>
    <t>J Mol Neurosci. 2015 Sep;57(1):123-38. doi: 10.1007/s12031-015-0585-7. Epub 2015 Jun 17.</t>
  </si>
  <si>
    <t>10.1007/s12031-015-0585-7</t>
  </si>
  <si>
    <t>A systematic review and appraisal of the quality of practice guidelines for the management of Neisseria gonorrhoeae infections</t>
  </si>
  <si>
    <t>Dickson C, Arnason T, Friedman DS, Metz G, Grimshaw JM.</t>
  </si>
  <si>
    <t>Sex Transm Infect. 2017 Nov;93(7):487-492. doi: 10.1136/sextrans-2016-052939. Epub 2017 Mar 30.</t>
  </si>
  <si>
    <t>Dickson C</t>
  </si>
  <si>
    <t>10.1136/sextrans-2016-052939</t>
  </si>
  <si>
    <t>Telephone-triage services do not lead to an increased wait time for assessment of gonorrhoea in symptomatic patients</t>
  </si>
  <si>
    <t>Jasper W, Macdonald M, Luxmanan D, Foley E, Patel R.</t>
  </si>
  <si>
    <t>Int J STD AIDS. 2021 Aug;32(9):852-855. doi: 10.1177/0956462421999280. Epub 2021 May 5.</t>
  </si>
  <si>
    <t>Jasper W</t>
  </si>
  <si>
    <t>PMC8236663</t>
  </si>
  <si>
    <t>10.1177/0956462421999280</t>
  </si>
  <si>
    <t>Opa-interacting protein 5 modulates docetaxel-induced cell death via regulation of mitophagy in gastric cancer</t>
  </si>
  <si>
    <t>Kim TW, Lee SJ, Park YJ, Park SY, Oh BM, Park YS, Kim BY, Lee YH, Cho HJ, Yoon SR, Choe YK, Lee HG.</t>
  </si>
  <si>
    <t>Tumour Biol. 2017 Oct;39(10):1010428317733985. doi: 10.1177/1010428317733985.</t>
  </si>
  <si>
    <t>Kim TW</t>
  </si>
  <si>
    <t>Tumour Biol</t>
  </si>
  <si>
    <t>10.1177/1010428317733985</t>
  </si>
  <si>
    <t>Antibodies directed to the gram-negative bacterium Neisseria gonorrhoeae cross-react with the 60 kDa heat shock protein and lead to impaired neurite outgrowth in NTera2/D1 cells</t>
  </si>
  <si>
    <t>Reuss B, Asif AR.</t>
  </si>
  <si>
    <t>J Mol Neurosci. 2014 Sep;54(1):125-36. doi: 10.1007/s12031-014-0258-y. Epub 2014 Feb 28.</t>
  </si>
  <si>
    <t>10.1007/s12031-014-0258-y</t>
  </si>
  <si>
    <t>Monocaprin eye drop formulation to combat antibiotic resistant gonococcal blindness</t>
  </si>
  <si>
    <t>Churchward CP, Al-Kinani AA, Abdelkader H, Swinden J, Siwoku O, Varnakulasingam T, Alany RG, Snyder LAS.</t>
  </si>
  <si>
    <t>Sci Rep. 2020 Jul 21;10(1):12010. doi: 10.1038/s41598-020-68722-8.</t>
  </si>
  <si>
    <t>PMC7374094</t>
  </si>
  <si>
    <t>10.1038/s41598-020-68722-8</t>
  </si>
  <si>
    <t>2020 Jul 21</t>
  </si>
  <si>
    <t>Severe conjunctivitis due to multidrug-resistant Neisseria gonorrhoeae and adenovirus 53 coinfection in a traveler returning from Thailand</t>
  </si>
  <si>
    <t>Tappe D, Mueller A, Weißbrich B, Schubert J, Schargus M, Stich A.</t>
  </si>
  <si>
    <t>J Travel Med. 2013 Nov-Dec;20(6):403-6. doi: 10.1111/jtm.12071. Epub 2013 Oct 10.</t>
  </si>
  <si>
    <t>Tappe D</t>
  </si>
  <si>
    <t>J Travel Med</t>
  </si>
  <si>
    <t>10.1111/jtm.12071</t>
  </si>
  <si>
    <t>2013 Nov-Dec</t>
  </si>
  <si>
    <t>Epididymitis: An Overview</t>
  </si>
  <si>
    <t>McConaghy JR, Panchal B.</t>
  </si>
  <si>
    <t>Am Fam Physician. 2016 Nov 1;94(9):723-726.</t>
  </si>
  <si>
    <t>McConaghy JR</t>
  </si>
  <si>
    <t>Kissing, saliva exchange, and transmission of Neisseria gonorrhoeae</t>
  </si>
  <si>
    <t>Hook EW 3rd, Bernstein K.</t>
  </si>
  <si>
    <t>Lancet Infect Dis. 2019 Oct;19(10):e367-e369. doi: 10.1016/S1473-3099(19)30306-8. Epub 2019 Jul 16.</t>
  </si>
  <si>
    <t>PMC6764880</t>
  </si>
  <si>
    <t>NIHMS1045491</t>
  </si>
  <si>
    <t>10.1016/S1473-3099(19)30306-8</t>
  </si>
  <si>
    <t>Prevalence of genital mycoplasmas in asymptomatic male partners of women diagnosed as having chlamydial infections</t>
  </si>
  <si>
    <t>Ito S, Kikuchi M, Seike K, Tsuchiya T, Yasuda M, Yokoi S, Nakano M, Deguchi T.</t>
  </si>
  <si>
    <t>J Infect Chemother. 2014 Feb;20(2):143-5. doi: 10.1016/j.jiac.2013.07.011. Epub 2013 Dec 11.</t>
  </si>
  <si>
    <t>10.1016/j.jiac.2013.07.011</t>
  </si>
  <si>
    <t>Simultaneous detection of seven sexually transmitted agents in human immunodeficiency virus-infected Brazilian women by multiplex polymerase chain reaction</t>
  </si>
  <si>
    <t>Souza RP, de Abreu AL, Ferreira ÉC, Rocha-Brischiliari SC, de B Carvalho MD, Pelloso SM, Bonini MG, Gimenes F, Consolaro ME.</t>
  </si>
  <si>
    <t>Am J Trop Med Hyg. 2013 Dec;89(6):1199-202. doi: 10.4269/ajtmh.13-0315. Epub 2013 Sep 30.</t>
  </si>
  <si>
    <t>Souza RP</t>
  </si>
  <si>
    <t>Am J Trop Med Hyg</t>
  </si>
  <si>
    <t>PMC3854900</t>
  </si>
  <si>
    <t>10.4269/ajtmh.13-0315</t>
  </si>
  <si>
    <t>Detecting re-infection in patients after an initial diagnosis of gonorrhoea: is routine recall for re-screening useful?</t>
  </si>
  <si>
    <t>Fernando KA, Fowler T, Harding J, Flew S, Caley M, Phattey J, Ross J.</t>
  </si>
  <si>
    <t>Int J STD AIDS. 2015 Aug;26(9):640-7. doi: 10.1177/0956462414548905. Epub 2014 Aug 25.</t>
  </si>
  <si>
    <t>Fernando KA</t>
  </si>
  <si>
    <t>10.1177/0956462414548905</t>
  </si>
  <si>
    <t>Utilizing CMP-Sialic Acid Analogs to Unravel Neisseria gonorrhoeae Lipooligosaccharide-Mediated Complement Resistance and Design Novel Therapeutics</t>
  </si>
  <si>
    <t>Gulati S, Schoenhofen IC, Whitfield DM, Cox AD, Li J, St Michael F, Vinogradov EV, Stupak J, Zheng B, Ohnishi M, Unemo M, Lewis LA, Taylor RE, Landig CS, Diaz S, Reed GW, Varki A, Rice PA, Ram S.</t>
  </si>
  <si>
    <t>PLoS Pathog. 2015 Dec 2;11(12):e1005290. doi: 10.1371/journal.ppat.1005290. eCollection 2015 Dec.</t>
  </si>
  <si>
    <t>PMC4668040</t>
  </si>
  <si>
    <t>10.1371/journal.ppat.1005290</t>
  </si>
  <si>
    <t>2015 Dec 2</t>
  </si>
  <si>
    <t>Neisseria gonorrhoeae deploys a novel immune evasion strategy wherein the lacto-N-neotetraose (LNnT) structure of lipooligosaccharide (LOS) is capped by the bacterial sialyltransferase, using host cytidine-5'-monophosphate (CMP)-activated forms of the nine-carbon nonulosonate (NulO) sugar N-acetyl-neuraminic acid (Neu5Ac), a sialic acid (Sia) abundant in humans. This allows evasion of complement-mediated killing by recruiting factor H (FH), an inhibitor of the alternative complement pathway, and by limiting classical pathway activation ("serum-resistance"). We utilized CMP salts of six additional natural or synthetic NulOs, Neu5Gc, Neu5Gc8Me, Neu5Ac9Ac, Neu5Ac9Az, legionaminic acid (Leg5Ac7Ac) and pseudaminic acid (Pse5Ac7Ac), to define structural requirements of Sia-mediated serum-resistance. While all NulOs except Pse5Ac7Ac were incorporated into the LNnT-LOS, only Neu5Gc incorporation yielded high-level serum-resistance and FH binding that was comparable to Neu5Ac, whereas Neu5Ac9Az and Leg5Ac7Ac incorporation left bacteria fully serum-sensitive and did not enhance FH binding. Neu5Ac9Ac and Neu5Gc8Me rendered bacteria resistant only to low serum concentrations. While serum-resistance mediated by Neu5Ac was associated with classical pathway inhibition (decreased IgG binding and C4 deposition), Leg5Ac7Ac and Neu5Ac9Az incorporation did not inhibit the classical pathway. Remarkably, CMP-Neu5Ac9Az and CMP-Leg5Ac7Ac each prevented serum-resistance despite a 100-fold molar excess of CMP-Neu5Ac in growth media. The concomitant presence of Leg5Ac7Ac and Neu5Ac on LOS resulted in uninhibited classical pathway activation. Surprisingly, despite near-maximal FH binding in this instance, the alternative pathway was not regulated and factor Bb remained associated with bacteria. Intravaginal administration of CMP-Leg5Ac7Ac to BALB/c mice infected with gonorrhea (including a multidrug-resistant isolate) reduced clearance times and infection burden. Bacteria recovered from CMP-Leg5Ac7Ac-treated mice were sensitive to human complement ex vivo, simulating in vitro findings. These data reveal critical roles for the Sia exocyclic side-chain in gonococcal serum-resistance. Such CMP-NulO analogs may provide a novel therapeutic strategy against the global threat of multidrug-resistant gonorrhea.</t>
  </si>
  <si>
    <t>CMP-NulO as a therapeutic strategy</t>
  </si>
  <si>
    <t>Neisseria gonorrhoeae: An Unexpected Cause of Polyarthritis and Meningitis</t>
  </si>
  <si>
    <t>Mathew R, Chahin M, Isache C.</t>
  </si>
  <si>
    <t>J Investig Med High Impact Case Rep. 2021 Jan-Dec;9:23247096211012194. doi: 10.1177/23247096211012194.</t>
  </si>
  <si>
    <t>Mathew R</t>
  </si>
  <si>
    <t>J Investig Med High Impact Case Rep</t>
  </si>
  <si>
    <t>PMC8114289</t>
  </si>
  <si>
    <t>10.1177/23247096211012194</t>
  </si>
  <si>
    <t>2021 Jan-Dec</t>
  </si>
  <si>
    <t>Gonorrhoea: tackling the global epidemic in the era of rising antimicrobial resistance</t>
  </si>
  <si>
    <t>Ong JJ, Wi T, Hughes G, Williamson DA, Mayaud P, Chow EPF.</t>
  </si>
  <si>
    <t>Sex Health. 2019 Sep;16(5):397-400. doi: 10.1071/SH19121.</t>
  </si>
  <si>
    <t>Ong JJ</t>
  </si>
  <si>
    <t>10.1071/SH19121</t>
  </si>
  <si>
    <t>Cross-sectional study to evaluate Trichomonas vaginalis positivity in women tested for Neisseria gonorrhoeae and Chlamydia trachomatis, attending genitourinary medicine and primary care clinics in Bristol, South West England</t>
  </si>
  <si>
    <t>Nicholls JE, Turner KME, North P, Ferguson R, May MT, Gough K, Macleod J, Muir P, Horner PJ.</t>
  </si>
  <si>
    <t>Sex Transm Infect. 2018 Mar;94(2):93-99. doi: 10.1136/sextrans-2016-052942. Epub 2017 Aug 10.</t>
  </si>
  <si>
    <t>Nicholls JE</t>
  </si>
  <si>
    <t>PMC5870452</t>
  </si>
  <si>
    <t>10.1136/sextrans-2016-052942</t>
  </si>
  <si>
    <t>A portable magnetofluidic platform for detecting sexually transmitted infections and antimicrobial susceptibility</t>
  </si>
  <si>
    <t>Trick AY, Melendez JH, Chen FE, Chen L, Onzia A, Zawedde A, Nakku-Joloba E, Kyambadde P, Mande E, Matovu J, Atuheirwe M, Kwizera R, Gilliams EA, Hsieh YH, Gaydos CA, Manabe YC, Hamill MM, Wang TH.</t>
  </si>
  <si>
    <t>Sci Transl Med. 2021 May 12;13(593):eabf6356. doi: 10.1126/scitranslmed.abf6356.</t>
  </si>
  <si>
    <t>Trick AY</t>
  </si>
  <si>
    <t>Sci Transl Med</t>
  </si>
  <si>
    <t>PMC8363034</t>
  </si>
  <si>
    <t>NIHMS1730620</t>
  </si>
  <si>
    <t>10.1126/scitranslmed.abf6356</t>
  </si>
  <si>
    <t>2021 May 12</t>
  </si>
  <si>
    <t>Establishing an invertebrate Galleria mellonella greater wax moth larval model of Neisseria gonorrhoeae infection</t>
  </si>
  <si>
    <t>Dijokaite A, Humbert MV, Borkowski E, La Ragione RM, Christodoulides M.</t>
  </si>
  <si>
    <t>Virulence. 2021 Dec;12(1):1900-1920. doi: 10.1080/21505594.2021.1950269.</t>
  </si>
  <si>
    <t>Dijokaite A</t>
  </si>
  <si>
    <t>Virulence</t>
  </si>
  <si>
    <t>PMC8312596</t>
  </si>
  <si>
    <t>10.1080/21505594.2021.1950269</t>
  </si>
  <si>
    <t>Update on Emerging Infections: news from the Centers for Disease Control and Prevention. Update to the CDC’s Sexually Transmitted Diseases Treatment Guidelines, 2010: Oral cephalosporins no longer a recommended treatment for gonococcal infections</t>
  </si>
  <si>
    <t>Maldonado NG, Takhar SS.</t>
  </si>
  <si>
    <t>Ann Emerg Med. 2013 Jan;61(1):91-5. doi: 10.1016/j.annemergmed.2012.10.015.</t>
  </si>
  <si>
    <t>Maldonado NG</t>
  </si>
  <si>
    <t>10.1016/j.annemergmed.2012.10.015</t>
  </si>
  <si>
    <t>UriSwab: an effective transport medium for nucleic acid detection of Chlamydia trachomatis, Mycoplasma genitalium and Neisseria gonorrhoeae</t>
  </si>
  <si>
    <t>Costa AG, Garland SM, Guy R, Wand H, Tabrizi SN.</t>
  </si>
  <si>
    <t>Sex Health. 2017 Nov;14(6):502-506. doi: 10.1071/SH16117.</t>
  </si>
  <si>
    <t>Costa AG</t>
  </si>
  <si>
    <t>10.1071/SH16117</t>
  </si>
  <si>
    <t>[Prevalence of infections by Chlamydia trachomatis and Neisseria gonorrhoeae among high school students in the Sabana Central area of Cundinamarca, Colombia]</t>
  </si>
  <si>
    <t>Paredes MC, Gómez YM, Torres AM, Fernández M, Tovar MB.</t>
  </si>
  <si>
    <t>Biomedica. 2015 Jul-Sep;35(3):314-24. doi: 10.7705/biomedica.v35i3.2398.</t>
  </si>
  <si>
    <t>Paredes MC</t>
  </si>
  <si>
    <t>Biomedica</t>
  </si>
  <si>
    <t>10.7705/biomedica.v35i3.2398</t>
  </si>
  <si>
    <t>Update on French recommendations for the treatment of uncomplicated Neisseria gonorrhoeae infections</t>
  </si>
  <si>
    <t>Fouéré S, Cazanave C, Hélary M, Dupin N, Tattevin P, Bébéar C, Beylot-Barry M, Molina JM, Chosidow O, Riche A, Berçot B.</t>
  </si>
  <si>
    <t>Int J STD AIDS. 2021 Oct;32(11):1081-1083. doi: 10.1177/09564624211023025. Epub 2021 Jun 14.</t>
  </si>
  <si>
    <t>Fouéré S</t>
  </si>
  <si>
    <t>10.1177/09564624211023025</t>
  </si>
  <si>
    <t>Prevalence of Chlamydia trachomatis and Neisseria gonorrhoeae infection in adolescents in Northern Italy: an observational school-based study</t>
  </si>
  <si>
    <t>Matteelli A, Capelli M, Sulis G, Toninelli G, Carvalho ACC, Pecorelli S, Caruso A, Bonfanti C, Gargiulo F, Donato F; (on behalf of the Clamigon Study Group).</t>
  </si>
  <si>
    <t>BMC Public Health. 2016 Feb 29;16:200. doi: 10.1186/s12889-016-2839-x.</t>
  </si>
  <si>
    <t>Matteelli A</t>
  </si>
  <si>
    <t>PMC4772514</t>
  </si>
  <si>
    <t>10.1186/s12889-016-2839-x</t>
  </si>
  <si>
    <t>2016 Feb 29</t>
  </si>
  <si>
    <t>[Increased infections by herpes simplex virus type 1 and polymicrobials of the genital tract, in the general population of a Spanish middle city]</t>
  </si>
  <si>
    <t>Pérez-Torralba C, Ruiz-Olivares M, Sanbonmatsu-Gámez S, Expósito-Ruíz M, Navarro-Marí JM, Gutiérrez-Fernández J.</t>
  </si>
  <si>
    <t>Rev Esp Quimioter. 2021 Aug;34(4):320-329. doi: 10.37201/req/004.2021. Epub 2021 Apr 22.</t>
  </si>
  <si>
    <t>Pérez-Torralba C</t>
  </si>
  <si>
    <t>PMC8329564</t>
  </si>
  <si>
    <t>10.37201/req/004.2021</t>
  </si>
  <si>
    <t>Substantial increase in yield of Neisseria gonorrhoeae testing 2008-2013 at a Sydney metropolitan sexual health clinic: an observational study</t>
  </si>
  <si>
    <t>Rajagopal P, Goddard SL, Templeton DJ.</t>
  </si>
  <si>
    <t>Sex Health. 2018 Feb;15(1):79-82. doi: 10.1071/SH17080.</t>
  </si>
  <si>
    <t>Rajagopal P</t>
  </si>
  <si>
    <t>10.1071/SH17080</t>
  </si>
  <si>
    <t>Modulation of phagocytosis-induced cell death of human neutrophils by Neisseria gonorrhoeae</t>
  </si>
  <si>
    <t>Cho C, Teghanemt A, Apicella MA, Nauseef WM.</t>
  </si>
  <si>
    <t>J Leukoc Biol. 2020 Nov;108(5):1543-1553. doi: 10.1002/JLB.4MA0820-649R. Epub 2020 Sep 25.</t>
  </si>
  <si>
    <t>Cho C</t>
  </si>
  <si>
    <t>J Leukoc Biol</t>
  </si>
  <si>
    <t>PMC7859830</t>
  </si>
  <si>
    <t>NIHMS1662352</t>
  </si>
  <si>
    <t>10.1002/JLB.4MA0820-649R</t>
  </si>
  <si>
    <t>Genome-based epidemiology and antimicrobial resistance determinants of Neisseria gonorrhoeae isolates with decreased susceptibility and resistance to extended-spectrum cephalosporins in Argentina in 2011-16</t>
  </si>
  <si>
    <t>Gianecini RA, Golparian D, Zittermann S, Litvik A, Gonzalez S, Oviedo C, Melano RG, Unemo M, Galarza P; Gonococcal Antimicrobial Susceptibility Surveillance Programme-Argentina (GASSP-AR) Working Group.</t>
  </si>
  <si>
    <t>J Antimicrob Chemother. 2019 Jun 1;74(6):1551-1559. doi: 10.1093/jac/dkz054.</t>
  </si>
  <si>
    <t>10.1093/jac/dkz054</t>
  </si>
  <si>
    <t>Objectives: Our aim was to describe the molecular epidemiology and antimicrobial resistance determinants of isolates of Neisseria gonorrhoeae with decreased susceptibility and resistance to extended-spectrum cephalosporins (ESCs) in Argentina in 2011-16.
Methods: Gonococcal isolates (n=158) with decreased susceptibility and resistance to ESCs collected in 2011-16 across Argentina were subjected to WGS and antimicrobial susceptibility testing for six antimicrobials.
Results: In total, 50% of the isolates were resistant to cefixime, 1.9% were resistant to ceftriaxone, 37.3% were resistant to azithromycin and 63.9% of the isolates showed an MDR phenotype. Resistance and decreased susceptibility to ESCs was mainly associated with isolates possessing the mosaic penA-34.001, in combination with an mtrR promoter A deletion, and PorB1b amino acid substitutions G120K/A121N. Phylogenetic analysis revealed two main clades of circulating strains, which were associated with the N. gonorrhoeae multiantigen sequence typing (NG-MAST) ST1407 and closely related STs, and characterized by a high prevalence rate, wide geographical distribution and temporal persistence.
Conclusions: N. gonorrhoeae isolates with decreased susceptibility and resistance to ESCs in Argentina have emerged and rapidly spread mainly due to two clonal expansions after importation of one or two strains, which are associated with the international MDR NG-MAST ST1407 clone. The identification of the geographical dissemination and characteristics of these predominant clones may help to focus action plans and public health policies to control the spread of ESC resistance in Argentina. Dual antimicrobial therapy (ceftriaxone plus azithromycin) for gonorrhoea needs to be considered in Argentina.</t>
  </si>
  <si>
    <t>Multidrug-resistant strains of Neisseria gonorrhoeae related to the international clone ST1407</t>
  </si>
  <si>
    <t>Antibody to reduction modifiable protein increases the bacterial burden and the duration of gonococcal infection in a mouse model</t>
  </si>
  <si>
    <t>Gulati S, Mu X, Zheng B, Reed GW, Ram S, Rice PA.</t>
  </si>
  <si>
    <t>J Infect Dis. 2015 Jul 15;212(2):311-5. doi: 10.1093/infdis/jiv024. Epub 2015 Jan 16.</t>
  </si>
  <si>
    <t>PMC4565997</t>
  </si>
  <si>
    <t>10.1093/infdis/jiv024</t>
  </si>
  <si>
    <t>Neisseria gonorrhoeae triggers the PGE2/IL-23 pathway and promotes IL-17 production by human memory T cells</t>
  </si>
  <si>
    <t>Stefanelli P, Teloni R, Carannante A, Mariotti S, Nisini R, Gagliardi MC.</t>
  </si>
  <si>
    <t>Prostaglandins Other Lipid Mediat. 2012 Oct;99(1-2):24-9. doi: 10.1016/j.prostaglandins.2012.04.002. Epub 2012 Apr 20.</t>
  </si>
  <si>
    <t>Prostaglandins Other Lipid Mediat</t>
  </si>
  <si>
    <t>10.1016/j.prostaglandins.2012.04.002</t>
  </si>
  <si>
    <t>Anatomic distribution of Neisseria gonorrhoeae, Chlamydia trachomatis and Mycoplasma genitalium infections in men who have sex with men</t>
  </si>
  <si>
    <t>Reinton N, Moi H, Olsen AO, Zarabyan N, Bjerner J, Tønseth TM, Moghaddam A.</t>
  </si>
  <si>
    <t>Sex Health. 2013 Jul;10(3):199-203. doi: 10.1071/SH12092.</t>
  </si>
  <si>
    <t>Reinton N</t>
  </si>
  <si>
    <t>10.1071/SH12092</t>
  </si>
  <si>
    <t>First line dual therapy for gonorrhoea to limit the spread of antimicrobial resistance</t>
  </si>
  <si>
    <t>Mohammed H, Sile B, Furegato M, Woodhall S, Fifer H, Hughes G.</t>
  </si>
  <si>
    <t>BMJ. 2017 Feb 2;356:j565. doi: 10.1136/bmj.j565.</t>
  </si>
  <si>
    <t>10.1136/bmj.j565</t>
  </si>
  <si>
    <t>2017 Feb 2</t>
  </si>
  <si>
    <t>Prevalence and risk factors for Chlamydia trachomatis, Neisseria gonorrhoeae and Trichomonas vaginalis infection in pregnant women in Papua New Guinea</t>
  </si>
  <si>
    <t>Wangnapi RA, Soso S, Unger HW, Sawera C, Ome M, Umbers AJ, Ndrewei N, Siba P, Li Wai Suen CS, Vallely A, Wapling J, Ryan C, Mueller I, Rogerson SJ.</t>
  </si>
  <si>
    <t>Sex Transm Infect. 2015 May;91(3):194-200. doi: 10.1136/sextrans-2014-051670. Epub 2014 Oct 13.</t>
  </si>
  <si>
    <t>Wangnapi RA</t>
  </si>
  <si>
    <t>10.1136/sextrans-2014-051670</t>
  </si>
  <si>
    <t>Antimicrobial resistance of Neisseria gonorrhoeae in Jakarta, Indonesia: a cross-sectional study</t>
  </si>
  <si>
    <t>Indriatmi W, Prayogo RL, Nilasari H, Suseno LS.</t>
  </si>
  <si>
    <t>Sex Health. 2020 Feb;17(1):9-14. doi: 10.1071/SH19140.</t>
  </si>
  <si>
    <t>Indriatmi W</t>
  </si>
  <si>
    <t>10.1071/SH19140</t>
  </si>
  <si>
    <t>Background Neisseria gonorrhoeae has developed resistance to various antimicrobials. At least 10 countries have reported treatment failures with extended-spectrum cephalosporins. Periodic surveillance is essential to determine local treatment guidelines. This study was conducted to determine the resistance of N. gonorrhoeae to penicillin, tetracycline, levofloxacin, cefixime and ceftriaxone among the high-risk population for acquiring STIs in Jakarta and to identify factors associated with resistance.
Methods: A cross-sectional study was conducted in Jakarta, Indonesia, from September to November 2018. In all, 98 high-risk males and females who fulfilled the study criteria were included. Specimens were collected from urethral or endocervical swabs, put into Amies transport medium and then transported to the Laboratory of Clinical Microbiology, Universitas Indonesia for culture and identification. Proven gonococcal isolates were examined for susceptibility to various antimicrobials using the disk diffusion method according to Clinical and Laboratory Standard Institute guidelines.
Results: Of the 98 specimens, 35 were confirmed to be N. gonorrhoeae. The proportion of N. gonorrhoeae specimens resistant to penicillin, tetracycline, levofloxacin, cefixime and ceftriaxone among the high-risk population was 97.1%, 97.1%, 34.3%, 0% and 0% respectively. The possible factors associated with resistance could only be analysed for levofloxacin. Age, sexual orientation and a history of orogenital sexual activity during the past month were not associated with N. gonorrhoeae resistance to levofloxacin.
Conclusion: This study detected no resistance of N. gonorrhoeae to cefixime and ceftriaxone. Further studies with larger samples are needed to obtain more representative results of N. gonorrhoeae resistance and the possible factors associated with resistance.</t>
  </si>
  <si>
    <t>Multidrug-resistant strains and possible factors associated with resistance.</t>
  </si>
  <si>
    <t>The Distribution and Spread of Susceptible and Resistant Neisseria gonorrhoeae Across Demographic Groups in a Major Metropolitan Center</t>
  </si>
  <si>
    <t>Mortimer TD, Pathela P, Crawley A, Rakeman JL, Lin Y, Harris SR, Blank S, Schillinger JA, Grad YH.</t>
  </si>
  <si>
    <t>Clin Infect Dis. 2021 Nov 2;73(9):e3146-e3155. doi: 10.1093/cid/ciaa1229.</t>
  </si>
  <si>
    <t>PMC8563204</t>
  </si>
  <si>
    <t>10.1093/cid/ciaa1229</t>
  </si>
  <si>
    <t>Background: Genomic epidemiology studies of gonorrhea in the United States have primarily focused on national surveillance for antibiotic resistance, and patterns of local transmission between demographic groups of resistant and susceptible strains are unknown.
Methods: We analyzed a convenience sample of genome sequences, antibiotic susceptibility, and patient data from 897 gonococcal isolates cultured at the New York City (NYC) Public Health Laboratory from NYC Department of Health and Mental Hygiene (DOHMH) Sexual Health Clinic (SHC) patients, primarily in 2012-2013. We reconstructed the gonococcal phylogeny, defined transmission clusters using a 10 nonrecombinant single nucleotide polymorphism threshold, tested for clustering of demographic groups, and placed NYC isolates in a global phylogenetic context.
Results: The NYC gonococcal phylogeny reflected global diversity with isolates from 22/23 of the prevalent global lineages (96%). Isolates clustered on the phylogeny by patient sexual behavior (P &lt; .001) and race/ethnicity (P &lt; .001). Minimum inhibitory concentrations were higher across antibiotics in isolates from men who have sex with men compared to heterosexuals (P &lt; .001) and white heterosexuals compared to black heterosexuals (P &lt; .01). In our dataset, all large transmission clusters (≥10 samples) of N. gonorrhoeae were susceptible to ciprofloxacin, ceftriaxone, and azithromycin, and comprised isolates from patients across demographic groups.
Conclusions: All large transmission clusters were susceptible to gonorrhea therapies, suggesting that resistance to empiric therapy was not a main driver of spread, even as risk for resistance varied across demographic groups. Further study of local transmission networks is needed to identify drivers of transmission.</t>
  </si>
  <si>
    <t xml:space="preserve">Local transmission patterns between demographic groups of resistant and susceptible strains.
</t>
  </si>
  <si>
    <t>FbpA--a bacterial transferrin with more to offer</t>
  </si>
  <si>
    <t>Parker Siburt CJ, Mietzner TA, Crumbliss AL.</t>
  </si>
  <si>
    <t>Biochim Biophys Acta. 2012 Mar;1820(3):379-92. doi: 10.1016/j.bbagen.2011.09.001. Epub 2011 Sep 10.</t>
  </si>
  <si>
    <t>Parker Siburt CJ</t>
  </si>
  <si>
    <t>10.1016/j.bbagen.2011.09.001</t>
  </si>
  <si>
    <t>A lysine-cysteine redox switch with an NOS bridge regulates enzyme function</t>
  </si>
  <si>
    <t>Wensien M, von Pappenheim FR, Funk LM, Kloskowski P, Curth U, Diederichsen U, Uranga J, Ye J, Fang P, Pan KT, Urlaub H, Mata RA, Sautner V, Tittmann K.</t>
  </si>
  <si>
    <t>Nature. 2021 May;593(7859):460-464. doi: 10.1038/s41586-021-03513-3. Epub 2021 May 5.</t>
  </si>
  <si>
    <t>Wensien M</t>
  </si>
  <si>
    <t>Nature</t>
  </si>
  <si>
    <t>10.1038/s41586-021-03513-3</t>
  </si>
  <si>
    <t>Prevalence of 7 sexually transmitted organisms by multiplex real-time PCR in Fallopian tube specimens collected from Saudi women with and without ectopic pregnancy</t>
  </si>
  <si>
    <t>Ashshi AM, Batwa SA, Kutbi SY, Malibary FA, Batwa M, Refaat B.</t>
  </si>
  <si>
    <t>BMC Infect Dis. 2015 Dec 15;15:569. doi: 10.1186/s12879-015-1313-1.</t>
  </si>
  <si>
    <t>Ashshi AM</t>
  </si>
  <si>
    <t>PMC4678466</t>
  </si>
  <si>
    <t>10.1186/s12879-015-1313-1</t>
  </si>
  <si>
    <t>Development of a SimpleProbe real-Time PCR Assay for rapid detection and identification of the US novel urethrotropic clade of Neisseria meningitidis ST-11 (US_NmUC)</t>
  </si>
  <si>
    <t>Toh E, Williams JA, Qadadri B, Ermel A, Nelson DE.</t>
  </si>
  <si>
    <t>PLoS One. 2020 Feb 10;15(2):e0228467. doi: 10.1371/journal.pone.0228467. eCollection 2020.</t>
  </si>
  <si>
    <t>Toh E</t>
  </si>
  <si>
    <t>PMC7010270</t>
  </si>
  <si>
    <t>10.1371/journal.pone.0228467</t>
  </si>
  <si>
    <t>2020 Feb 10</t>
  </si>
  <si>
    <t>Neisseria gonorrhoeae Limits Chlamydia trachomatis Inclusion Development and Infectivity in a Novel In Vitro Co-Infection Model</t>
  </si>
  <si>
    <t>Onorini D, Borel N, Schoborg RV, Leonard CA.</t>
  </si>
  <si>
    <t>Front Cell Infect Microbiol. 2022 Jul 7;12:911818. doi: 10.3389/fcimb.2022.911818. eCollection 2022.</t>
  </si>
  <si>
    <t>Onorini D</t>
  </si>
  <si>
    <t>PMC9300984</t>
  </si>
  <si>
    <t>10.3389/fcimb.2022.911818</t>
  </si>
  <si>
    <t>2022 Jul 7</t>
  </si>
  <si>
    <t>Mechanistic Insight Into the Activation of the NLRP3 Inflammasome by Neisseria gonorrhoeae in Macrophages</t>
  </si>
  <si>
    <t>Li LH, Lin JS, Chiu HW, Lin WY, Ju TC, Chen FH, Chernikov OV, Liu ML, Chang JC, Hsu CH, Chen A, Ka SM, Gao HW, Hua KF.</t>
  </si>
  <si>
    <t>Front Immunol. 2019 Jul 31;10:1815. doi: 10.3389/fimmu.2019.01815. eCollection 2019.</t>
  </si>
  <si>
    <t>PMC6685137</t>
  </si>
  <si>
    <t>10.3389/fimmu.2019.01815</t>
  </si>
  <si>
    <t>The Case for Extragenital Screening of Chlamydia trachomatis and Neisseria gonorrhoeae in the College Health Setting</t>
  </si>
  <si>
    <t>Drinkard LN, Huxta RA, Halbritter A, Nguyen GT, Malebranche D.</t>
  </si>
  <si>
    <t>Sex Transm Dis. 2017 May;44(5):274-277. doi: 10.1097/OLQ.0000000000000593.</t>
  </si>
  <si>
    <t>Drinkard LN</t>
  </si>
  <si>
    <t>10.1097/OLQ.0000000000000593</t>
  </si>
  <si>
    <t>STI in times of PrEP: high prevalence of chlamydia, gonorrhea, and mycoplasma at different anatomic sites in men who have sex with men in Germany</t>
  </si>
  <si>
    <t>Jansen K, Steffen G, Potthoff A, Schuppe AK, Beer D, Jessen H, Scholten S, Spornraft-Ragaller P, Bremer V, Tiemann C; MSM Screening Study group.</t>
  </si>
  <si>
    <t>BMC Infect Dis. 2020 Feb 7;20(1):110. doi: 10.1186/s12879-020-4831-4.</t>
  </si>
  <si>
    <t>Jansen K</t>
  </si>
  <si>
    <t>PMC7007644</t>
  </si>
  <si>
    <t>10.1186/s12879-020-4831-4</t>
  </si>
  <si>
    <t>2020 Feb 7</t>
  </si>
  <si>
    <t>Overdiagnosis of Urinary Tract Infection and Underdiagnosis of Sexually Transmitted Infection in Adult Women Presenting to an Emergency Department</t>
  </si>
  <si>
    <t>Tomas ME, Getman D, Donskey CJ, Hecker MT.</t>
  </si>
  <si>
    <t>J Clin Microbiol. 2015 Aug;53(8):2686-92. doi: 10.1128/JCM.00670-15. Epub 2015 Jun 10.</t>
  </si>
  <si>
    <t>Tomas ME</t>
  </si>
  <si>
    <t>PMC4508438</t>
  </si>
  <si>
    <t>10.1128/JCM.00670-15</t>
  </si>
  <si>
    <t>Australian Gonococcal Surveillance Programme 1 October to 31 December 2020</t>
  </si>
  <si>
    <t>Commun Dis Intell (2018). 2021 Aug 30;45. doi: 10.33321/cdi.2021.45.44.</t>
  </si>
  <si>
    <t>10.33321/cdi.2021.45.44</t>
  </si>
  <si>
    <t>Octenidine/carbenicillin GUMBOS as potential treatment for oropharyngeal gonorrhoea</t>
  </si>
  <si>
    <t>Lopez KM, Hobden JA, Warner IM.</t>
  </si>
  <si>
    <t>J Antimicrob Chemother. 2020 Dec 1;75(12):3576-3581. doi: 10.1093/jac/dkaa346.</t>
  </si>
  <si>
    <t>Lopez KM</t>
  </si>
  <si>
    <t>10.1093/jac/dkaa346</t>
  </si>
  <si>
    <t>Background: Reducing Neisseria gonorrhoeae colonies in the oropharynx is a viable solution to minimize the transmission of this bacterium amongst individuals.
Objectives: A strategy involving the electrostatic interaction between a common antiseptic and a discontinued antibiotic (i.e. octenidine and carbenicillin) was evaluated as a potential treatment for gonorrhoea. Octenidine/carbenicillin is a novel group of uniform materials based on organic salts (GUMBOS) with inherent in vitro antibacterial activity that comes from its parent antiseptic and antibacterial ions, octenidine and carbenicillin, respectively.
Methods: Antibacterial activities for octenidine dihydrochloride, disodium carbenicillin, octenidine/carbenicillin and stoichiometrically equivalent 1:1 octenidine dihydrochloride to disodium carbenicillin were assessed using the Kirby-Bauer disc diffusion assay for N. gonorrhoeae (ATCC 49226) and three clinical isolates. Predictive permeability using the Parallel Artificial Membrane Permeability Assay and cytotoxicity against HeLa cells was also evaluated.
Results: Additive in vitro antibacterial activities against N. gonorrhoeae were observed in this study, which suggests octenidine/carbenicillin could be a useful agent in reducing N. gonorrhoeae transmission and minimizing gonorrhoea infections. Octenidine/carbenicillin also exhibited bioequivalence to azithromycin and doxycycline, two currently prescribed antibiotics. Likewise, octenidine/carbenicillin had improved predicted permeability compared with octenidine dihydrochloride.
Conclusions: Antimicrobial GUMBOS synthesized in this study could be used as an adjunctive treatment approach to current drug therapies for oropharyngeal gonorrhoea infection control and prevention.</t>
  </si>
  <si>
    <t>GUMBOS as a therapeutic strategy</t>
  </si>
  <si>
    <t>The second nationwide surveillance of the antimicrobial susceptibility of Neisseria gonorrhoeae from male urethritis in Japan, 2012-2013</t>
  </si>
  <si>
    <t>Hamasuna R, Yasuda M, Ishikawa K, Uehara S, Hayami H, Takahashi S, Matsumoto T, Yamamoto S, Minamitani S, Watanabe A, Iwata S, Kaku M, Kadota J, Sunakawa K, Sato J, Hanaki H, Tsukamoto T, Kiyota H, Egawa S, Tanaka K, Arakawa S, Fujisawa M, Kumon H, Kobayashi K, Matsubara A, Naito S, Kuroiwa K, Hirayama H, Narita H, Hosobe T, Ito S, Ito K, Kawai S, Ito M, Chokyu H, Matsumura M, Yoshioka M, Uno S, Monden K, Takayama K, Kaji S, Kawahara M, Sumii T, Kadena H, Yamaguchi T, Maeda S, Nishi S, Nishimura H, Shirane T, Yoh M, Akiyama K, Imai T, Kano M.</t>
  </si>
  <si>
    <t>J Infect Chemother. 2015 May;21(5):340-5. doi: 10.1016/j.jiac.2015.01.010. Epub 2015 Jan 31.</t>
  </si>
  <si>
    <t>10.1016/j.jiac.2015.01.010</t>
  </si>
  <si>
    <t>Worldwide, the most important concern in the treatment of sexually transmitted infections is the increase in antimicrobial resistant Neisseria gonorrhoeae strains including resistance to cephalosporins, penicillins, fluoroquinolones or macrolides. To investigate the trends of antimicrobial susceptibility among N. gonorrhoeae strains isolated from male patients with urethritis, a Japanese surveillance committee conducted the second nationwide surveillance study. Urethral discharge was collected from male patients with urethritis at 26 medical facilities from March 2012 to January 2013. Of the 151 specimens, 103 N. gonorrhoeae strains were tested for susceptibility to 20 antimicrobial agents. None of the strains was resistant to ceftriaxone, but the minimum inhibitory concentration (MIC) 90% of ceftriaxone increased to 0.125 μg/ml, and 11 (10.7%) strains were considered less susceptible with an MIC of 0.125 μg/ml. There were 11 strains resistant to cefixime, and the MICs of these strains were 0.5 μg/ml. The distributions of the MICs of fluoroquinolones, such as ciprofloxacin, levofloxacin and tosufloxacin, were bimodal. Sitafloxacin, a fluoroquinolone, showed strong activity against all strains, including strains resistant to other three fluoroquinolones, such as ciprofloxacin, levofloxacin and tosufloxacin. The azithromycin MICs in 2 strains were 1 μg/ml.</t>
  </si>
  <si>
    <t>Resistance of some strains to used drugs and sitafloxacin is effective</t>
  </si>
  <si>
    <t>Gonococcal Pelvic Inflammatory Disease: Placing Mechanistic Insights Into the Context of Clinical and Epidemiological Observations</t>
  </si>
  <si>
    <t>Xu SX, Gray-Owen SD.</t>
  </si>
  <si>
    <t>J Infect Dis. 2021 Aug 16;224(12 Suppl 2):S56-S63. doi: 10.1093/infdis/jiab227.</t>
  </si>
  <si>
    <t>PMC8365115</t>
  </si>
  <si>
    <t>10.1093/infdis/jiab227</t>
  </si>
  <si>
    <t>Usefulness of a novel multiplex real-time PCR assay for the diagnosis of sexually-transmitted infections</t>
  </si>
  <si>
    <t>Fernández G, Martró E, González V, Saludes V, Bascuñana E, Marcó C, Rivaya B, López E, Coll P, Matas L, Ausina V.</t>
  </si>
  <si>
    <t>Enferm Infecc Microbiol Clin. 2016 Oct;34(8):471-6. doi: 10.1016/j.eimc.2015.10.014. Epub 2015 Dec 22.</t>
  </si>
  <si>
    <t>Fernández G</t>
  </si>
  <si>
    <t>10.1016/j.eimc.2015.10.014</t>
  </si>
  <si>
    <t>The reproductive cycle is a pathogenic determinant during gonococcal pelvic inflammatory disease in mice</t>
  </si>
  <si>
    <t>Islam EA, Shaik-Dasthagirisaheb Y, Kaushic C, Wetzler LM, Gray-Owen SD.</t>
  </si>
  <si>
    <t>Mucosal Immunol. 2016 Jul;9(4):1051-64. doi: 10.1038/mi.2015.122. Epub 2015 Dec 23.</t>
  </si>
  <si>
    <t>Islam EA</t>
  </si>
  <si>
    <t>PMC4915993</t>
  </si>
  <si>
    <t>NIHMS732448</t>
  </si>
  <si>
    <t>10.1038/mi.2015.122</t>
  </si>
  <si>
    <t>Gonococcal septic shock associated with eculizumab treatment</t>
  </si>
  <si>
    <t>Gleesing J, Chiwane S, Rongkavilit C.</t>
  </si>
  <si>
    <t>Pediatr Infect Dis J. 2012 May;31(5):543. doi: 10.1097/INF.0b013e3182503849.</t>
  </si>
  <si>
    <t>Gleesing J</t>
  </si>
  <si>
    <t>10.1097/INF.0b013e3182503849</t>
  </si>
  <si>
    <t>Gonococcal orbital cellulitis</t>
  </si>
  <si>
    <t>Oliveira I, Mouzinho A, Marques JG.</t>
  </si>
  <si>
    <t>BMJ Case Rep. 2019 Jul 23;12(7):e227787. doi: 10.1136/bcr-2018-227787.</t>
  </si>
  <si>
    <t>Oliveira I</t>
  </si>
  <si>
    <t>PMC6663255</t>
  </si>
  <si>
    <t>10.1136/bcr-2018-227787</t>
  </si>
  <si>
    <t>2019 Jul 23</t>
  </si>
  <si>
    <t>Reliable Rapid Assay for Gonorrhea and Chlamydia in the Emergency Department</t>
  </si>
  <si>
    <t>Wilson SP, Vohra T, Goldberg J, Price C, Calo S, Mahan M, Miller J.</t>
  </si>
  <si>
    <t>J Emerg Med. 2017 Dec;53(6):890-895. doi: 10.1016/j.jemermed.2017.08.094. Epub 2017 Oct 23.</t>
  </si>
  <si>
    <t>10.1016/j.jemermed.2017.08.094</t>
  </si>
  <si>
    <t>Alginate microbead-encapsulated silver complexes for selective delivery of broad-spectrum silver-based microbicides</t>
  </si>
  <si>
    <t>Damelin LH, Fernandes MA, Tiemessen CT.</t>
  </si>
  <si>
    <t>Int J Antimicrob Agents. 2015 Oct;46(4):394-400. doi: 10.1016/j.ijantimicag.2015.05.016. Epub 2015 Jun 29.</t>
  </si>
  <si>
    <t>Damelin LH</t>
  </si>
  <si>
    <t>10.1016/j.ijantimicag.2015.05.016</t>
  </si>
  <si>
    <t>Nucleic acid contamination in sexual health clinics</t>
  </si>
  <si>
    <t>Ross JD.</t>
  </si>
  <si>
    <t>Curr Opin Infect Dis. 2015 Feb;28(1):80-2. doi: 10.1097/QCO.0000000000000126.</t>
  </si>
  <si>
    <t>Ross JD</t>
  </si>
  <si>
    <t>10.1097/QCO.0000000000000126</t>
  </si>
  <si>
    <t>A Moonlighting Enolase from Lactobacillus gasseri does not Require Enzymatic Activity to Inhibit Neisseria gonorrhoeae Adherence to Epithelial Cells</t>
  </si>
  <si>
    <t>Spurbeck RR, Harris PT, Raghunathan K, Arvidson DN, Arvidson CG.</t>
  </si>
  <si>
    <t>Probiotics Antimicrob Proteins. 2015 Sep;7(3):193-202. doi: 10.1007/s12602-015-9192-8.</t>
  </si>
  <si>
    <t>Spurbeck RR</t>
  </si>
  <si>
    <t>Probiotics Antimicrob Proteins</t>
  </si>
  <si>
    <t>10.1007/s12602-015-9192-8</t>
  </si>
  <si>
    <t>A Moonlighting Enolase as a therapeutic strategy</t>
  </si>
  <si>
    <t>Gonorrhoea in 21st century--international and Polish situation</t>
  </si>
  <si>
    <t>Serwin AB, Koper M, Unemo M.</t>
  </si>
  <si>
    <t>Przegl Epidemiol. 2014;68(1):39-44, 127-31.</t>
  </si>
  <si>
    <t>Serwin AB</t>
  </si>
  <si>
    <t>Przegl Epidemiol</t>
  </si>
  <si>
    <t>Gonorrhoea, according to the latest World Health Organization (WHO) estimates in 2008, is the most frequent bacterial sexually transmitted infection globally, accounting for 106.1 million new cases among adults. Of those cases, 3.4 (3.2%) million were in the WHO European Region. In the European Union and European Economic Area, the incidence of reported cases was 12.6 per 100,000 inhabitants in 2011. The highest incidences were noted in the United Kingdom (37.1), Latvia (24.4) and Ireland (18.6). However, in Poland from 2000 to 2011 the reported incidence declined and was only 0.8-0.9 per 100,000 inhabitants in 2011, that might indicate a suboptimal diagnostics and incomplete case reporting and epidemiological surveillance. A study surveying the diagnostics for gonorrhoea and the case reporting system, including the local and national epidemiological surveillance, in Poland is recommended. The high resistance in Neisseria gonorrhoeae to nearly all antimicrobials introduced for treatment of gonorrhoea is an exceedingly serious problem globally. A few years ago the first extensively-drug resistant N. gonorrhoeae strains with high-level resistance to ceftriaxone, the last remaining option for first-line empirical monotherapy, were reported. Due to this emergent situation, in 2012 the WHO and the European Centre for Disease Prevention and Control (ECDC) launched a global action plan and regional response plan, respectively, to combat the spread of multidrug resistant N. gonorrhoeae. Additionally, an updated European guideline on the diagnosis and treatment of gonorrhoea, recommending treatment with ceftriaxone together with azithromycin, was published in 2012. Worryingly, no antimicrobial susceptibility data for N. gonorrhoeae strains circulating in Poland have been internationally reported in several decades. It is imperative to implement some regular and quality assured antimicrobial susceptibility surveillance for N. gonorrhoeae in Poland and the official Polish treatment guidelines (from 1970s) recommending penicillin G as first-line treatment for gonorrhoea need to be promptly revised.</t>
  </si>
  <si>
    <t>The lack of notification and data in Poland leads to problems in diagnosis and therapy</t>
  </si>
  <si>
    <t>Prevalence of Neisseria gonorrhoeae in Western Iran</t>
  </si>
  <si>
    <t>Ahmadi A, Mousavi A, Salimizand H, Hedayati MA, Ramazanzadeh R, Farhadifar F, Khodabandehloo M, Roshani D, Taherpour A.</t>
  </si>
  <si>
    <t>Jpn J Infect Dis. 2022 Jan 24;75(1):1-4. doi: 10.7883/yoken.JJID.2021.006. Epub 2021 May 31.</t>
  </si>
  <si>
    <t>Ahmadi A</t>
  </si>
  <si>
    <t>10.7883/yoken.JJID.2021.006</t>
  </si>
  <si>
    <t>2022 Jan 24</t>
  </si>
  <si>
    <t>Neisseria gonorrhoeae is the causative agent of the sexually transmitted disease gonorrhoea. This bacterium infects the epithelial cells of the cervix of women and the urethra of men. However, its disease symptoms in the lower genitalia are found only in a small percentage of people. This study aimed to compare the frequency of N. gonorrhoeae genital infection among two groups of pregnant women, those with spontaneous abortions and those with normal pregnancies. This cross-sectional study was conducted in Western Iran. It included 417 women: 109 of whom had spontaneous abortions, 109 had normal deliveries, 100 were fertile, and 99 were infertile. Specific primers were used and DNA was extracted by endocervical swabs. A polymerase chain reaction test was then performed to detect N. gonorrhoeae. Data analysis was performed using the chi-squared test and t-tests. In all the above steps, a level of 5% was considered statistically significant, and the average ages in women with normal delivery, women with spontaneous abortion, fertile women, and infertile women were 27.8 ± 4.87, 29.6 ± 5.9, 32.1 ± 5.1, and 29.1 ± 6.3 years, respectively. The total frequency of N. gonorrhoeae infection was 0 (0%). The prevalence of N. gonorrhoeae infection was zero, and the disease was not associated with spontaneous abortion or infertility.</t>
  </si>
  <si>
    <t>Relationship between N. gonorrhoeae infection and events such as spontaneous abortion or infertility.</t>
  </si>
  <si>
    <t>Neisseria gonorrhoeae infects the human endocervix by activating non-muscle myosin II-mediated epithelial exfoliation</t>
  </si>
  <si>
    <t>Wang LC, Yu Q, Edwards V, Lin B, Qiu J, Turner JR, Stein DC, Song W.</t>
  </si>
  <si>
    <t>PLoS Pathog. 2017 Apr 13;13(4):e1006269. doi: 10.1371/journal.ppat.1006269. eCollection 2017 Apr.</t>
  </si>
  <si>
    <t>PMC5391109</t>
  </si>
  <si>
    <t>10.1371/journal.ppat.1006269</t>
  </si>
  <si>
    <t>2017 Apr 13</t>
  </si>
  <si>
    <t>Rationale for a Neisseria gonorrhoeae Susceptible-only Interpretive Breakpoint for Azithromycin</t>
  </si>
  <si>
    <t>Kersh EN, Allen V, Ransom E, Schmerer M, Cyr S, Workowski K, Weinstock H, Patel J, Ferraro MJ.</t>
  </si>
  <si>
    <t>Clin Infect Dis. 2020 Feb 14;70(5):798-804. doi: 10.1093/cid/ciz292.</t>
  </si>
  <si>
    <t>PMC6785360</t>
  </si>
  <si>
    <t>NIHMS1044802</t>
  </si>
  <si>
    <t>10.1093/cid/ciz292</t>
  </si>
  <si>
    <t>2020 Feb 14</t>
  </si>
  <si>
    <t>'To be on the safe side': a qualitative study regarding users' beliefs and experiences of internet-based self-sampling for Chlamydia trachomatis and Neisseria gonorrhoeae testing</t>
  </si>
  <si>
    <t>Grandahl M, Larsson M, Herrmann B.</t>
  </si>
  <si>
    <t>BMJ Open. 2020 Dec 29;10(12):e041340. doi: 10.1136/bmjopen-2020-041340.</t>
  </si>
  <si>
    <t>Grandahl M</t>
  </si>
  <si>
    <t>PMC7778762</t>
  </si>
  <si>
    <t>10.1136/bmjopen-2020-041340</t>
  </si>
  <si>
    <t>2020 Dec 29</t>
  </si>
  <si>
    <t>Prevalence of urogenital, anal, and pharyngeal infections with Chlamydia trachomatis, Neisseria gonorrhoeae, and Mycoplasma genitalium: a cross-sectional study in Reunion island</t>
  </si>
  <si>
    <t>Calas A, Zemali N, Camuset G, Jaubert J, Manaquin R, Saint-Pastou C, Koumar Y, Poubeau P, Gerardin P, Bertolotti A.</t>
  </si>
  <si>
    <t>BMC Infect Dis. 2021 Jan 21;21(1):95. doi: 10.1186/s12879-021-05801-9.</t>
  </si>
  <si>
    <t>Calas A</t>
  </si>
  <si>
    <t>PMC7818901</t>
  </si>
  <si>
    <t>10.1186/s12879-021-05801-9</t>
  </si>
  <si>
    <t>Take three, test one: a cross-sectional study to evaluate the molecular detection of Chlamydia trachomatis and Neisseria gonorrhoeae in pooled pharyngeal, anorectal and urine samples versus single-site testing among men who have sex with men in Belgium</t>
  </si>
  <si>
    <t>De Baetselier I, Osbak KK, Smet H, Kenyon CR, Crucitti T.</t>
  </si>
  <si>
    <t>Acta Clin Belg. 2020 Apr;75(2):91-95. doi: 10.1080/17843286.2018.1545376. Epub 2018 Nov 12.</t>
  </si>
  <si>
    <t>De Baetselier I</t>
  </si>
  <si>
    <t>Acta Clin Belg</t>
  </si>
  <si>
    <t>10.1080/17843286.2018.1545376</t>
  </si>
  <si>
    <t>Expedited Partner Therapy to Combat Neisseria gonorrhoeae and Chlamydia trachomatis in Military Populations: Can We Apply This Best Practice?</t>
  </si>
  <si>
    <t>Stidham RA, Garges EC, Knapp SA.</t>
  </si>
  <si>
    <t>Mil Med. 2015 Aug;180(8):876-81. doi: 10.7205/MILMED-D-14-00590.</t>
  </si>
  <si>
    <t>Stidham RA</t>
  </si>
  <si>
    <t>10.7205/MILMED-D-14-00590</t>
  </si>
  <si>
    <t>High in vitro activity of DIS-73285, a novel antimicrobial with a new mechanism of action, against MDR and XDR Neisseria gonorrhoeae</t>
  </si>
  <si>
    <t>J Antimicrob Chemother. 2020 Nov 1;75(11):3244-3247. doi: 10.1093/jac/dkaa322.</t>
  </si>
  <si>
    <t>PMC7566547</t>
  </si>
  <si>
    <t>10.1093/jac/dkaa322</t>
  </si>
  <si>
    <t>Background: The rising incidence of antimicrobial resistance in Neisseria gonorrhoeae may result in untreatable gonorrhoea in certain circumstances and development of novel antimicrobials is urgently needed.
Objectives: To evaluate the in vitro activity of a novel small-molecule antimicrobial with a new mechanism of action, DIS-73285, against a large geographically, temporally and genetically diverse collection of clinical N. gonorrhoeae isolates and reference strains, including various types of high-level resistant, MDR and XDR gonococcal isolates (n = 262).
Methods: MICs (mg/L) of DIS-73285 were determined by agar dilution and by Etest for ceftriaxone, cefixime, azithromycin, ciprofloxacin, ampicillin, spectinomycin and tetracycline.
Results: DIS-73285 was substantially more potent than any of the currently or previously used therapeutic antimicrobials, with MICs ranging from ≤0.001 to 0.004 mg/L, and the MIC50, MIC90 and modal MIC all ≤0.001 mg/L (lowest MIC tested). No correlation with the MICs of DIS-73285 and the MICs of any of the currently or previously used antimicrobials was observed.
Conclusions: The novel chemotype, small-molecule antimicrobial DIS-73285, demonstrated high in vitro potency against all tested N. gonorrhoeae isolates. Further in vitro and in vivo studies, evaluating efficacy, resistance emergence, pharmacokinetic/pharmacodynamic parameters, toxicity and safety, should be conducted to evaluate DIS-73285 as a therapy specifically for urogenital and extra-genital gonorrhoea.</t>
  </si>
  <si>
    <t>DIS-73285 as a therapeutic strategy</t>
  </si>
  <si>
    <t>A 34-year-old man with urethral discharge</t>
  </si>
  <si>
    <t>Rebick GW, Allen VG, Gold WL.</t>
  </si>
  <si>
    <t>CMAJ. 2013 Mar 19;185(5):414-5. doi: 10.1503/cmaj.121776. Epub 2013 Feb 19.</t>
  </si>
  <si>
    <t>Rebick GW</t>
  </si>
  <si>
    <t>PMC3602258</t>
  </si>
  <si>
    <t>10.1503/cmaj.121776</t>
  </si>
  <si>
    <t>2013 Mar 19</t>
  </si>
  <si>
    <t>Sustained Simultaneous Delivery of Metronidazole and Doxycycline From Polycaprolactone Matrices Designed for Intravaginal Treatment of Pelvic Inflammatory Disease</t>
  </si>
  <si>
    <t>Pathak M, Coombes AGA, Ryu B, Cabot PJ, Turner MS, Palmer C, Wang D, Steadman KJ.</t>
  </si>
  <si>
    <t>J Pharm Sci. 2018 Mar;107(3):863-869. doi: 10.1016/j.xphs.2017.09.033. Epub 2017 Oct 31.</t>
  </si>
  <si>
    <t>10.1016/j.xphs.2017.09.033</t>
  </si>
  <si>
    <t>Poly(ɛ-caprolactone) (PCL) intravaginal matrices were produced for local delivery of a combination of antibacterials, by rapidly cooling a mixture of drug powders dispersed in PCL solution. Matrices loaded with different combinations of metronidazole (10%, 15%, and 20% w/w) and doxycycline (10% w/w) were evaluated in vitro for release behavior and antibacterial activity. Rapid "burst release" of 8%-15% of the doxycycline content and 31%-37% of the metronidazole content occurred within 24 h when matrices were immersed in simulated vaginal fluid at 37°C. The remaining drug was extracted gradually over 14 days to a maximum of 65%-73% for doxycycline and 62%-71% for metronidazole. High levels of antibacterial activity up to 89%-91% against Gardnerella vaginalis and 84%-92% against Neisseria gonorrhoeae were recorded in vitro for release media collected on day 14, compared to "nonformulated" metronidazole and doxycycline solutions. Based on the in vitro data, the minimum levels of doxycycline and metronidazole released from PCL matrices in the form of intravaginal rings into vaginal fluid in vivo were predicted to exceed the minimum inhibitory concentrations for N. gonorrhea (reported range 0.5-4.0 μg/mL) and G. vaginalis (reported range 2-12.8 μg/mL) respectively, which are 2 of the major causative agents for pelvic inflammatory disease.</t>
  </si>
  <si>
    <t>Intravaginal polycaprolactone (PCL) matrices for the controlled local release of antibiotics.</t>
  </si>
  <si>
    <t>Australian Gonococcal Surveillance Programme Annual Report, 2019</t>
  </si>
  <si>
    <t>Lahra MM, Shoushtari M, George CRR, Armstrong BH, Hogan TR; National Neisseria Network, Australia.</t>
  </si>
  <si>
    <t>Commun Dis Intell (2018). 2020 Jul 15;44. doi: 10.33321/cdi.2020.44.58.</t>
  </si>
  <si>
    <t>10.33321/cdi.2020.44.58</t>
  </si>
  <si>
    <t>The Australian Gonococcal Surveillance Programme (AGSP) has continuously monitored antimicrobial resistance in clinical isolates of Neisseria gonorrhoeae since 1981. In 2019, a total of 9,668 clinical isolates of gonococci from the public and private sector in all jurisdictions were tested for in vitro antimicrobial susceptibility by standardised methods. The current treatment recommendation for gonorrhoea, for the majority of Australia, continues to be dual therapy with ceftriaxone and azithromycin. Decreased susceptibility (DS) to ceftriaxone (minimum inhibitory concentration [MIC] value ≥ 0.06 mg/L) was found nationally in 1.3% of isolates. Five N. gonorrhoeae clinical isolates were ceftriaxone-resistant (MIC value ≥ 0.25 mg/L), and therefore also resistant to penicillin; all were resistant to ciprofloxacin but susceptible to azithromycin. These isolates were reported from Victoria (3), non-remote Western Australia (1) and New South Wales (1). Resistance to azithromycin (MIC value ≥ 1.0 mg/L) was found nationally in 4.6% of N. gonorrhoeae isolates, continuing a downward trend observed and reported since 2017. Isolates with high-level resistance to azithromycin (MIC value ≥ 256 mg/L) continue to be reported sporadically in Australia, with eight detected in 2019: two each from New South Wales, Queensland, and Victoria, and one each from Tasmania and non-remote Western Australia. In 2019, in Australia, 2,136 gonococcal isolates (22.1%) were penicillin resistant; however, there remains considerable variation by jurisdiction, and in some remote settings there is little resistance and this drug is recommended empiric therapy. In 2019, in the remote Northern Territory, no penicillin resistance was reported, however in remote Western Australia six out of 85 isolates (7.1%) were penicillin resistant. There was no ciprofloxacin resistance reported from isolates tested from remote regions of the Northern Territory, and ciprofloxacin resistance rates remain comparatively low (7/85; 8.2%) in remote Western Australia.</t>
  </si>
  <si>
    <t>Identification of a small molecule PriA helicase inhibitor</t>
  </si>
  <si>
    <t>Sunchu B, Berg L, Ward HE, Lopper ME.</t>
  </si>
  <si>
    <t>Biochemistry. 2012 Dec 21;51(51):10137-46. doi: 10.1021/bi301100w. Epub 2012 Dec 11.</t>
  </si>
  <si>
    <t>Sunchu B</t>
  </si>
  <si>
    <t>10.1021/bi301100w</t>
  </si>
  <si>
    <t>2012 Dec 21</t>
  </si>
  <si>
    <t>Ribonucleotide reductase, a novel drug target for gonorrhea</t>
  </si>
  <si>
    <t>Narasimhan J, Letinski S, Jung SP, Gerasyuto A, Wang J, Arnold M, Chen G, Hedrick J, Dumble M, Ravichandran K, Levitz T, Cui C, Drennan CL, Stubbe J, Karp G, Branstrom A.</t>
  </si>
  <si>
    <t>Elife. 2022 Feb 9;11:e67447. doi: 10.7554/eLife.67447.</t>
  </si>
  <si>
    <t>Narasimhan J</t>
  </si>
  <si>
    <t>PMC8865847</t>
  </si>
  <si>
    <t>10.7554/eLife.67447</t>
  </si>
  <si>
    <t>2022 Feb 9</t>
  </si>
  <si>
    <t>Should urologists care for the pharyngeal infection of Neisseria gonorrhoeae or Chlamydia trachomatis when we treat male urethritis?</t>
  </si>
  <si>
    <t>Hamasuna R, Takahashi S, Uehara S, Matsumoto T.</t>
  </si>
  <si>
    <t>J Infect Chemother. 2012 Jun;18(3):410-3. doi: 10.1007/s10156-011-0355-6.</t>
  </si>
  <si>
    <t>10.1007/s10156-011-0355-6</t>
  </si>
  <si>
    <t>Point of care diagnostics for sexually transmitted infections: perspectives and advances</t>
  </si>
  <si>
    <t>Gaydos C, Hardick J.</t>
  </si>
  <si>
    <t>Expert Rev Anti Infect Ther. 2014 Jun;12(6):657-72. doi: 10.1586/14787210.2014.880651. Epub 2014 Feb 3.</t>
  </si>
  <si>
    <t>Gaydos C</t>
  </si>
  <si>
    <t>PMC4065592</t>
  </si>
  <si>
    <t>NIHMS584921</t>
  </si>
  <si>
    <t>10.1586/14787210.2014.880651</t>
  </si>
  <si>
    <t>'Yes wee can' - a nurse-driven asymptomatic screening program for chlamydia and gonorrhoea in a remote emergency department</t>
  </si>
  <si>
    <t>Mossenson A, Algie K, Olding M, Garton L, Reeve C.</t>
  </si>
  <si>
    <t>Sex Health. 2012 May;9(2):194-5. doi: 10.1071/SH11064.</t>
  </si>
  <si>
    <t>Mossenson A</t>
  </si>
  <si>
    <t>10.1071/SH11064</t>
  </si>
  <si>
    <t>Prevalence of Mycoplasma genitalium in men with urethritis in a large public hospital in Brussels, Belgium: An observational, cross-sectional study</t>
  </si>
  <si>
    <t>Libois A, Hallin M, Crucitti T, Delforge M, De Wit S.</t>
  </si>
  <si>
    <t>PLoS One. 2018 Apr 26;13(4):e0196217. doi: 10.1371/journal.pone.0196217. eCollection 2018.</t>
  </si>
  <si>
    <t>Libois A</t>
  </si>
  <si>
    <t>PMC5919460</t>
  </si>
  <si>
    <t>10.1371/journal.pone.0196217</t>
  </si>
  <si>
    <t>Global epidemiology of antimicrobial resistance in commensal Neisseria species: A systematic review</t>
  </si>
  <si>
    <t>Vanbaelen T, Van Dijck C, Laumen J, Gonzalez N, De Baetselier I, Manoharan-Basil SS, De Block T, Kenyon C.</t>
  </si>
  <si>
    <t>Int J Med Microbiol. 2022 Apr;312(3):151551. doi: 10.1016/j.ijmm.2022.151551. Epub 2022 Feb 22.</t>
  </si>
  <si>
    <t>Vanbaelen T</t>
  </si>
  <si>
    <t>10.1016/j.ijmm.2022.151551</t>
  </si>
  <si>
    <t>In vitro activity of the novel triazaacenaphthylene gepotidacin (GSK2140944) against MDR Neisseria gonorrhoeae</t>
  </si>
  <si>
    <t>Jacobsson S, Golparian D, Scangarella-Oman N, Unemo M.</t>
  </si>
  <si>
    <t>J Antimicrob Chemother. 2018 Aug 1;73(8):2072-2077. doi: 10.1093/jac/dky162.</t>
  </si>
  <si>
    <t>PMC6927889</t>
  </si>
  <si>
    <t>10.1093/jac/dky162</t>
  </si>
  <si>
    <t>Objectives: Increased antimicrobial resistance surveillance and new effective antimicrobials are crucial to maintain treatable gonorrhoea. We examined the in vitro activity of gepotidacin, a novel triazaacenaphthylene, and the effect of efflux pump inactivation on clinical Neisseria gonorrhoeae isolates and international reference strains (n = 252) and compared gepotidacin with antimicrobials currently or previously recommended for gonorrhoea treatment.
Methods: MICs (mg/L) were determined by agar dilution (gepotidacin) or by Etest (seven other antimicrobials). The gyrA and parC genes were sequenced and the impact of inactivation of the MtrCDE, MacAB and NorM efflux pumps on gepotidacin MICs was examined.
Results: Gepotidacin showed potent in vitro activity against all gonococcal isolates (n = 252; MIC ≤4 mg/L). The modal MIC, MIC50, MIC90 and MIC range of gepotidacin were 0.5, 0.5, 1 and 0.032-4 mg/L, respectively. Inactivation of the MtrCDE efflux pump, but not MacAB or NorM, decreased the gepotidacin MICs for most strains. No significant cross-resistance between gepotidacin and any other antimicrobials, including the fluoroquinolone ciprofloxacin, was identified. However, the ParC D86N mutation (possibly together with additional antimicrobial resistance mutation), which is associated with fluoroquinolone resistance, was associated with increased gepotidacin MICs.
Conclusions: Gepotidacin demonstrated high in vitro activity against gonococcal strains, indicating that gepotidacin could potentially be an effective option for gonorrhoea treatment, particularly in a dual antimicrobial therapy regimen and for patients with resistance or allergy to extended-spectrum cephalosporins. Nevertheless, elucidating in vitro and in vivo resistance emergence and mechanisms in detail, together with further gonorrhoea clinical studies, ideally also including chlamydia and Mycoplasma genitalium are essential.</t>
  </si>
  <si>
    <t>Gepotidacin as a therapeutic strategy</t>
  </si>
  <si>
    <t>Test of cure, retesting and extragenital testing practices for Chlamydia trachomatis and Neisseria gonorrhoeae among general practitioners in different socioeconomic status areas: A retrospective cohort study, 2011-2016</t>
  </si>
  <si>
    <t>Wijers JNAP, van Liere GAFS, Hoebe CJPA, Cals JWL, Wolffs PFG, Dukers-Muijrers NHTM.</t>
  </si>
  <si>
    <t>PLoS One. 2018 Mar 14;13(3):e0194351. doi: 10.1371/journal.pone.0194351. eCollection 2018.</t>
  </si>
  <si>
    <t>Wijers JNAP</t>
  </si>
  <si>
    <t>PMC5851648</t>
  </si>
  <si>
    <t>10.1371/journal.pone.0194351</t>
  </si>
  <si>
    <t>2018 Mar 14</t>
  </si>
  <si>
    <t>How Good Is Your Rule of Thumb? Validating Male-to-Female Case Ratio as a Proxy for Men Who Have Sex With Men Involvement in N. gonorrhoeae Incidence at the County Level</t>
  </si>
  <si>
    <t>Stenger M, Bauer H, Klingler E, Bell T, Donnelly J, Eaglin M, Jespersen M, Madera R, Mattson M, Torrone E.</t>
  </si>
  <si>
    <t>Sex Transm Dis. 2018 Mar;45(3):212-215. doi: 10.1097/OLQ.0000000000000720.</t>
  </si>
  <si>
    <t>Stenger M</t>
  </si>
  <si>
    <t>PMC6900591</t>
  </si>
  <si>
    <t>NIHMS1061463</t>
  </si>
  <si>
    <t>10.1097/OLQ.0000000000000720</t>
  </si>
  <si>
    <t>Modulation of the Neisseria gonorrhoeae drug efflux conduit MtrE</t>
  </si>
  <si>
    <t>Tamburrino G, Llabrés S, Vickery ON, Pitt SJ, Zachariae U.</t>
  </si>
  <si>
    <t>Sci Rep. 2017 Dec 6;7(1):17091. doi: 10.1038/s41598-017-16995-x.</t>
  </si>
  <si>
    <t>Tamburrino G</t>
  </si>
  <si>
    <t>PMC5719041</t>
  </si>
  <si>
    <t>10.1038/s41598-017-16995-x</t>
  </si>
  <si>
    <t>Screening for Asymptomatic Gonorrhea and Chlamydia in the Pediatric Emergency Department</t>
  </si>
  <si>
    <t>Schneider K, FitzGerald M, Byczkowski T, Reed J.</t>
  </si>
  <si>
    <t>Sex Transm Dis. 2016 Apr;43(4):209-15. doi: 10.1097/OLQ.0000000000000424.</t>
  </si>
  <si>
    <t>Schneider K</t>
  </si>
  <si>
    <t>10.1097/OLQ.0000000000000424</t>
  </si>
  <si>
    <t>Identifying a consensus sample type to test for Chlamydia trachomatis, Neisseria gonorrhoeae, Mycoplasma genitalium, Trichomonas vaginalis and human papillomavirus</t>
  </si>
  <si>
    <t>Coorevits L, Traen A, Bingé L, Van Dorpe J, Praet M, Boelens J, Padalko E.</t>
  </si>
  <si>
    <t>Clin Microbiol Infect. 2018 Dec;24(12):1328-1332. doi: 10.1016/j.cmi.2018.03.013. Epub 2018 Mar 17.</t>
  </si>
  <si>
    <t>Coorevits L</t>
  </si>
  <si>
    <t>10.1016/j.cmi.2018.03.013</t>
  </si>
  <si>
    <t>High percentage of the ceftriaxone-resistant Neisseria gonorrhoeae FC428 clone among isolates from a single hospital in Hangzhou, China</t>
  </si>
  <si>
    <t>Yan J, Chen Y, Yang F, Ling X, Jiang S, Zhao F, Yu Y, van der Veen S.</t>
  </si>
  <si>
    <t>J Antimicrob Chemother. 2021 Mar 12;76(4):936-939. doi: 10.1093/jac/dkaa526.</t>
  </si>
  <si>
    <t>10.1093/jac/dkaa526</t>
  </si>
  <si>
    <t>Objectives: Ceftriaxone is currently the last-remaining empirical antimicrobial therapy for treatment of gonorrhoea. However, the high-level ceftriaxone-resistant gonococcal FC428 clone has shown transmission in China in recent years. Therefore, the aim of this study was to analyse ceftriaxone resistance among a collection of recent clinical isolates, with a specific focus on prevalence of the FC428 clone.
Methods: A total of 70 consecutive gonococcal isolates were collected between May and October 2019 from a single hospital in Hangzhou, China, and analysed for antimicrobial susceptibility by the agar dilution method. STs were determined by PCR and sequences and isolates related to the FC428 clone were further characterized by WGS and phylogenetic analysis.
Results: Ceftriaxone resistance (MIC &gt;0.125 mg/L) was observed in 21 (30%) isolates, while 14 (20%) isolates displayed a ceftriaxone MIC of 0.125 mg/L. Importantly, seven (10%) isolates were related to the gonococcal FC428 clone based on the presence of mosaic penA allele 60.001, displaying identical or closely related STs, and phylogenetic analysis after WGS. These seven isolates displayed high-level ceftriaxone resistance (MIC = 1 mg/L) and all associated gonorrhoea cases resulted in treatment failure because oral cephalosporins were initially prescribed. Subsequent re-treatment with a higher dose (2 g) of IV ceftriaxone appeared to be successful because all patients returning for test-of-cure became culture-negative.
Conclusions: Here, we report a high percentage of the internationally spreading gonococcal FC428 clone among clinical isolates from a single hospital in Hangzhou, China. A high dose of ceftriaxone is currently the only recommended and effective therapy.</t>
  </si>
  <si>
    <t xml:space="preserve">Multi-resistant clone FC428
</t>
  </si>
  <si>
    <t>Gonorrhea Treatment Failures With Oral and Injectable Expanded Spectrum Cephalosporin Monotherapy vs Dual Therapy at 4 Canadian Sexually Transmitted Infection Clinics, 2010-2013</t>
  </si>
  <si>
    <t>Singh AE, Gratrix J, Martin I, Friedman DS, Hoang L, Lester R, Metz G, Ogilvie G, Read R, Wong T.</t>
  </si>
  <si>
    <t>Sex Transm Dis. 2015 Jun;42(6):331-6. doi: 10.1097/OLQ.0000000000000280.</t>
  </si>
  <si>
    <t>10.1097/OLQ.0000000000000280</t>
  </si>
  <si>
    <t>Background: Antimicrobial resistance has developed to all antibiotics used to treat gonorrhea (GC), and trends in GC antimicrobial resistance have prompted changes in treatment guidelines. We examined treatment failures in sexually transmitted infection clinics.
Methods: Four Canadian sexually transmitted infection clinics reviewed treatment regimens, minimum inhibitory concentrations for cephalosporins and azithromycin, anatomical infection sites, and treatment outcomes for GC infections between January 2010 and September 2013, in individuals who returned for test of cure within 30 days of treatment. Treatment failure was defined as the absence of reported sexual contact during the posttreatment period and (i) positive for Neisseria gonorrhoeae on culture of specimens taken at least 72 hours after treatment or (ii) positive nucleic acid amplification test specimens taken at least 2 to 3 weeks after treatment, and matching sequence type pretreatment and posttreatment. χ Test and Fisher exact test were used to assess association of categorical variables.
Results: Of 389 specimens reviewed, GC treatment failures occurred in 13 specimens treated with cefixime 400-mg single dose (17.8% treatment failure rate regardless of anatomical site) and in 1 oropharyngeal specimen treated with cefixime 800-mg single dose. No treatment failures occurred using either ceftriaxone monotherapy or cefixime/ceftriaxone combined with azithromycin or doxycycline.
Conclusions: In contrast to oral cefixime monotherapy, no treatment failures were identified with injectable ceftriaxone monotherapy or combination GC treatment. Our data support the use of combination treatment of GC with an extended spectrum cephalosporin (including oral cefixime) with azithromycin or doxycycline as well as ceftriaxone monotherapy.</t>
  </si>
  <si>
    <t xml:space="preserve">Use of combined or single drugs as a therapeutic strategy
</t>
  </si>
  <si>
    <t>Acute kidney injury caused by systemic Neisseria gonorrhoeae infection after successful kidney transplantation</t>
  </si>
  <si>
    <t>Harada H, Mitsuke A, Fukuzawa N, Kodama F, Hirose T, Tanaka T, Imamoto T, Tanaka H.</t>
  </si>
  <si>
    <t>Transpl Infect Dis. 2018 Dec;20(6):e12987. doi: 10.1111/tid.12987. Epub 2018 Sep 21.</t>
  </si>
  <si>
    <t>Harada H</t>
  </si>
  <si>
    <t>Transpl Infect Dis</t>
  </si>
  <si>
    <t>10.1111/tid.12987</t>
  </si>
  <si>
    <t>Evaluation of the new AmpliSens multiplex real-time PCR assay for simultaneous detection of Neisseria gonorrhoeae, Chlamydia trachomatis, Mycoplasma genitalium, and Trichomonas vaginalis</t>
  </si>
  <si>
    <t>Rumyantseva T, Golparian D, Nilsson CS, Johansson E, Falk M, Fredlund H, Van Dam A, Guschin A, Unemo M.</t>
  </si>
  <si>
    <t>APMIS. 2015 Oct;123(10):879-86. doi: 10.1111/apm.12430. Epub 2015 Aug 24.</t>
  </si>
  <si>
    <t>Rumyantseva T</t>
  </si>
  <si>
    <t>10.1111/apm.12430</t>
  </si>
  <si>
    <t>Prevalence of Chlamydia trachomatis and Neisseria gonorrhoeae in an urban public hospital pregnancy termination clinic</t>
  </si>
  <si>
    <t>Park J, Zimmerman L, Stempinski K, Bridge R, Roston A, Patel A.</t>
  </si>
  <si>
    <t>Int J STD AIDS. 2017 Oct;28(12):1164-1168. doi: 10.1177/0956462417689984. Epub 2017 Jan 23.</t>
  </si>
  <si>
    <t>Park J</t>
  </si>
  <si>
    <t>10.1177/0956462417689984</t>
  </si>
  <si>
    <t>Utility of MALDI-TOF MS for differentiation of Neisseria gonorrhoeae isolates with dissimilar azithromycin susceptibility profiles</t>
  </si>
  <si>
    <t>Pham CD, Pettus K, Nash EE, Liu H, St Cyr SB, Schlanger K, Papp J, Gartin J, Dorji T, Akullo K, Kersh EN; AR Lab Network Working Group for GC.</t>
  </si>
  <si>
    <t>J Antimicrob Chemother. 2020 Nov 1;75(11):3202-3208. doi: 10.1093/jac/dkaa303.</t>
  </si>
  <si>
    <t>10.1093/jac/dkaa303</t>
  </si>
  <si>
    <t>How Reliable Is Microscopy and Culture for the Diagnosis of Gonorrhea? An 11-Year Experience from INDIA</t>
  </si>
  <si>
    <t>Bhargava A, Bala M, Singh V, Joshi NC, Kakran M, Puri P, Khunger N, Ramesh V, Saxena AK.</t>
  </si>
  <si>
    <t>Sex Transm Dis. 2017 Feb;44(2):111-113. doi: 10.1097/OLQ.0000000000000550.</t>
  </si>
  <si>
    <t>Bhargava A</t>
  </si>
  <si>
    <t>10.1097/OLQ.0000000000000550</t>
  </si>
  <si>
    <t>Enhanced Production of a Thermostable Carbonic Anhydrase in Escherichia coli by Using a Modified NEXT Tag</t>
  </si>
  <si>
    <t>Hwang IS, Kim JH, Jo BH.</t>
  </si>
  <si>
    <t>Molecules. 2021 Sep 26;26(19):5830. doi: 10.3390/molecules26195830.</t>
  </si>
  <si>
    <t>Hwang IS</t>
  </si>
  <si>
    <t>PMC8510462</t>
  </si>
  <si>
    <t>10.3390/molecules26195830</t>
  </si>
  <si>
    <t>2021 Sep 26</t>
  </si>
  <si>
    <t>Is previous azithromycin treatment associated with azithromycin resistance in Neisseria gonorrhoeae? A cross-sectional study using national surveillance data in England</t>
  </si>
  <si>
    <t>Clifton S, Town K, Furegato M, Cole M, Mohammed H, Woodhall SC, Kevin Dunbar J, Fifer H, Hughes G.</t>
  </si>
  <si>
    <t>Sex Transm Infect. 2018 Sep;94(6):421-426. doi: 10.1136/sextrans-2017-053461. Epub 2018 Mar 6.</t>
  </si>
  <si>
    <t>10.1136/sextrans-2017-053461</t>
  </si>
  <si>
    <t>The vaginal microbiota and its association with human papillomavirus, Chlamydia trachomatis, Neisseria gonorrhoeae and Mycoplasma genitalium infections: a systematic review and meta-analysis</t>
  </si>
  <si>
    <t>Tamarelle J, Thiébaut ACM, de Barbeyrac B, Bébéar C, Ravel J, Delarocque-Astagneau E.</t>
  </si>
  <si>
    <t>Clin Microbiol Infect. 2019 Jan;25(1):35-47. doi: 10.1016/j.cmi.2018.04.019. Epub 2018 May 3.</t>
  </si>
  <si>
    <t>Tamarelle J</t>
  </si>
  <si>
    <t>PMC7362580</t>
  </si>
  <si>
    <t>NIHMS984144</t>
  </si>
  <si>
    <t>10.1016/j.cmi.2018.04.019</t>
  </si>
  <si>
    <t>Performance evaluation of the PelvoCheck CT/NG test kit for the detection of Chlamydia trachomatis and Neisseria gonorrhoeae</t>
  </si>
  <si>
    <t>Meyer T, Klos C, Kofler R, Kilic A, Hänel K.</t>
  </si>
  <si>
    <t>BMJ Open. 2016 Jan 4;6(1):e009894. doi: 10.1136/bmjopen-2015-009894.</t>
  </si>
  <si>
    <t>Meyer T</t>
  </si>
  <si>
    <t>PMC4716231</t>
  </si>
  <si>
    <t>10.1136/bmjopen-2015-009894</t>
  </si>
  <si>
    <t>2016 Jan 4</t>
  </si>
  <si>
    <t>Alcohol use, mycoplasma genitalium, and other STIs associated With HIV incidence among women at high risk in Kampala, Uganda</t>
  </si>
  <si>
    <t>Vandepitte J, Weiss HA, Bukenya J, Nakubulwa S, Mayanja Y, Matovu G, Kyakuwa N, Hughes P, Hayes R, Grosskurth H.</t>
  </si>
  <si>
    <t>J Acquir Immune Defic Syndr. 2013 Jan 1;62(1):119-26. doi: 10.1097/QAI.0b013e3182777167.</t>
  </si>
  <si>
    <t>J Acquir Immune Defic Syndr</t>
  </si>
  <si>
    <t>PMC3529920</t>
  </si>
  <si>
    <t>EMS50413</t>
  </si>
  <si>
    <t>10.1097/QAI.0b013e3182777167</t>
  </si>
  <si>
    <t>Variation in adherence to the treatment guidelines for Neisseria gonorrhoeae by clinical practice setting, California, 2009 to 2011</t>
  </si>
  <si>
    <t>Lechtenberg RJ, Samuel MC, Bernstein KT, Lahiff M, Olson N, Bauer HM.</t>
  </si>
  <si>
    <t>Sex Transm Dis. 2014 May;41(5):338-44. doi: 10.1097/OLQ.0000000000000113.</t>
  </si>
  <si>
    <t>Lechtenberg RJ</t>
  </si>
  <si>
    <t>10.1097/OLQ.0000000000000113</t>
  </si>
  <si>
    <t>Neisseria gonorrhoeae Transmission Among Men Who Have Sex With Men: An Anatomical Site-Specific Mathematical Model Evaluating the Potential Preventive Impact of Mouthwash</t>
  </si>
  <si>
    <t>Zhang L, Regan DG, Chow EPF, Gambhir M, Cornelisse V, Grulich A, Ong J, Lewis DA, Hocking J, Fairley CK.</t>
  </si>
  <si>
    <t>Sex Transm Dis. 2017 Oct;44(10):586-592. doi: 10.1097/OLQ.0000000000000661.</t>
  </si>
  <si>
    <t>10.1097/OLQ.0000000000000661</t>
  </si>
  <si>
    <t>Gonorrhea in a Tertiary Care Portuguese Hospital: A 10-year Retrospective Study of the Evolution of Cases and Drug Resistance of the Isolates</t>
  </si>
  <si>
    <t>Queirós C, Borges da Costa J, Lito L, Filipe P, Melo Cristino J.</t>
  </si>
  <si>
    <t>Actas Dermosifiliogr (Engl Ed). 2020 Nov;111(9):761-767. doi: 10.1016/j.ad.2020.08.010. Epub 2020 Sep 28.</t>
  </si>
  <si>
    <t>Queirós C</t>
  </si>
  <si>
    <t>Actas Dermosifiliogr (Engl Ed)</t>
  </si>
  <si>
    <t>10.1016/j.ad.2020.08.010</t>
  </si>
  <si>
    <t>Incidence and duration of incident oropharyngeal gonorrhoea and chlamydia infections among men who have sex with men: prospective cohort study</t>
  </si>
  <si>
    <t>Chow EPF, Vodstrcil LA, Williamson DA, Maddaford K, Hocking JS, Ashcroft M, De Petra V, Bradshaw CS, Fairley CK.</t>
  </si>
  <si>
    <t>Sex Transm Infect. 2021 Sep;97(6):452-457. doi: 10.1136/sextrans-2020-054764. Epub 2020 Nov 18.</t>
  </si>
  <si>
    <t>10.1136/sextrans-2020-054764</t>
  </si>
  <si>
    <t>Gonococcal Conjunctivitis: A Case Report of an Unusual Mode of Transmission</t>
  </si>
  <si>
    <t>Bodurtha Smith AJ, Holzman SB, Manesh RS, Perl TM.</t>
  </si>
  <si>
    <t>J Pediatr Adolesc Gynecol. 2017 Aug;30(4):501-502. doi: 10.1016/j.jpag.2016.11.003. Epub 2016 Nov 18.</t>
  </si>
  <si>
    <t>Bodurtha Smith AJ</t>
  </si>
  <si>
    <t>10.1016/j.jpag.2016.11.003</t>
  </si>
  <si>
    <t>Australian Gonococcal Surveillance Programme Annual Report, 2020</t>
  </si>
  <si>
    <t>Lahra MM, Hogan TR, Shoushtari M, Armstrong BH.</t>
  </si>
  <si>
    <t>Commun Dis Intell (2018). 2021 Oct 28;45. doi: 10.33321/cdi.2021.45.58.</t>
  </si>
  <si>
    <t>10.33321/cdi.2021.45.58</t>
  </si>
  <si>
    <t>Burden of Mycoplasma genitalium and Bacterial Coinfections in a Population-Based Sample in New Mexico</t>
  </si>
  <si>
    <t>Hammer A, Gravitt PE, Adcock R, Patterson N, Cuzick J, Wheeler CM; New Mexico HPV Pap Registry Steering Committee.</t>
  </si>
  <si>
    <t>Sex Transm Dis. 2021 Dec 1;48(12):e186-e189. doi: 10.1097/OLQ.0000000000001472.</t>
  </si>
  <si>
    <t>Hammer A</t>
  </si>
  <si>
    <t>PMC8590705</t>
  </si>
  <si>
    <t>NIHMS1730785</t>
  </si>
  <si>
    <t>10.1097/OLQ.0000000000001472</t>
  </si>
  <si>
    <t>Commun Dis Intell (2018). 2021 Apr 30;45. doi: 10.33321/cdi.2021.45.24.</t>
  </si>
  <si>
    <t>10.33321/cdi.2021.45.24</t>
  </si>
  <si>
    <t>2021 Apr 30</t>
  </si>
  <si>
    <t>The Australian Gonococcal Surveillance Programme (AGSP), established in 1981, has continuously monitored antimicrobial resistance in clinical isolates of Neisseria gonorrhoeae for more than 40 years. In 2020, a total of 7,219 clinical isolates of gonococci from patients in the public and private sectors, in all jurisdictions, were tested for in vitro antimicrobial susceptibility by standardised methods. Current treatment recommendations for gonorrhoea, for the majority of Australia, continues to be dual therapy with ceftriaxone and azithromycin. In 2020, decreased susceptibility (DS) to ceftriaxone (minimum inhibitory concentration [MIC] value ≥ 0.06 mg/L) was found nationally in 0.9% of isolates. There was one isolate, reported from Victoria in 2020, that was resistant to ceftriaxone (MIC value ≥ 0.25 mg/L). Resistance to azithromycin (MIC value ≥ 1.0 mg/L) was found nationally in 3.9% of N. gonorrhoeae isolates, continuing a downward trend observed and reported since 2017. Isolates with high-level resistance to azithromycin (MIC value ≥ 256 mg/L) are identified sporadically in Australia; in 2020, there was one such isolate reported in Queensland. In 2020, penicillin resistance was found in 27% of gonococcal isolates nationally, and ciprofloxacin resistance in 36%; however, there is considerable variation by jurisdiction. In some remote settings, penicillin resistance remains low, and this drug continues to be recommended as part of an empiric therapy strategy. In 2020, in remote Northern Territory, no penicillin resistance was reported, and in remote Western Australia 5/116 of gonococcal isolates (4.3%) were penicillin resistant. There was one ciprofloxacin-resistant isolate reported from remote Northern Territory, and ciprofloxacin resistance rates remain comparatively low in remote Western Australia (4/116; 3.4%).</t>
  </si>
  <si>
    <t xml:space="preserve">Strains resistant to different drugs
</t>
  </si>
  <si>
    <t>Prevalence and detailed mapping of the gonococcal genetic island in Neisseria meningitidis</t>
  </si>
  <si>
    <t>Woodhams KL, Benet ZL, Blonsky SE, Hackett KT, Dillard JP.</t>
  </si>
  <si>
    <t>J Bacteriol. 2012 May;194(9):2275-85. doi: 10.1128/JB.00094-12. Epub 2012 Feb 24.</t>
  </si>
  <si>
    <t>Woodhams KL</t>
  </si>
  <si>
    <t>PMC3347088</t>
  </si>
  <si>
    <t>10.1128/JB.00094-12</t>
  </si>
  <si>
    <t>Evaluation of the APTIMA Combo 2 Assay using self-administered vaginal swabs for the detection of Chlamydia trachomatis and Neisseria gonorrhoeae</t>
  </si>
  <si>
    <t>Crucitti T, De Deken B, Smet H, Cuylaerts V, Abdellati S, Vuylsteke B.</t>
  </si>
  <si>
    <t>Diagn Microbiol Infect Dis. 2013 Jul;76(3):385-6. doi: 10.1016/j.diagmicrobio.2013.03.011. Epub 2013 Apr 15.</t>
  </si>
  <si>
    <t>10.1016/j.diagmicrobio.2013.03.011</t>
  </si>
  <si>
    <t>The antibiotic management of gonorrhoea in Ontario, Canada following multiple changes in guidelines: an interrupted time-series analysis</t>
  </si>
  <si>
    <t>Dickson C, Taljaard M, Friedman DS, Metz G, Wong T, Grimshaw JM.</t>
  </si>
  <si>
    <t>Sex Transm Infect. 2017 Dec;93(8):561-565. doi: 10.1136/sextrans-2017-053224. Epub 2017 Aug 26.</t>
  </si>
  <si>
    <t>10.1136/sextrans-2017-053224</t>
  </si>
  <si>
    <t>Time-kill curve analysis and pharmacodynamic modelling for in vitro evaluation of antimicrobials against Neisseria gonorrhoeae</t>
  </si>
  <si>
    <t>Foerster S, Unemo M, Hathaway LJ, Low N, Althaus CL.</t>
  </si>
  <si>
    <t>BMC Microbiol. 2016 Sep 17;16:216. doi: 10.1186/s12866-016-0838-9.</t>
  </si>
  <si>
    <t>PMC5027106</t>
  </si>
  <si>
    <t>10.1186/s12866-016-0838-9</t>
  </si>
  <si>
    <t>2016 Sep 17</t>
  </si>
  <si>
    <t>Prevalence of Mycoplasma genitalium and other sexually transmitted infections causing urethritis among high-risk heterosexual male patients in Estonia</t>
  </si>
  <si>
    <t>Tjagur S, Mändar R, Punab M.</t>
  </si>
  <si>
    <t>Infect Dis (Lond). 2018 Feb;50(2):133-139. doi: 10.1080/23744235.2017.1366044. Epub 2017 Sep 4.</t>
  </si>
  <si>
    <t>Tjagur S</t>
  </si>
  <si>
    <t>Infect Dis (Lond)</t>
  </si>
  <si>
    <t>10.1080/23744235.2017.1366044</t>
  </si>
  <si>
    <t>Stealthy microbes: How Neisseria gonorrhoeae hijacks bulwarked iron during infection</t>
  </si>
  <si>
    <t>Stoudenmire JL, Greenawalt AN, Cornelissen CN.</t>
  </si>
  <si>
    <t>Front Cell Infect Microbiol. 2022 Sep 15;12:1017348. doi: 10.3389/fcimb.2022.1017348. eCollection 2022.</t>
  </si>
  <si>
    <t>Stoudenmire JL</t>
  </si>
  <si>
    <t>PMC9519893</t>
  </si>
  <si>
    <t>10.3389/fcimb.2022.1017348</t>
  </si>
  <si>
    <t>2022 Sep 15</t>
  </si>
  <si>
    <t>Structural insight into the biogenesis of β-barrel membrane proteins</t>
  </si>
  <si>
    <t>Noinaj N, Kuszak AJ, Gumbart JC, Lukacik P, Chang H, Easley NC, Lithgow T, Buchanan SK.</t>
  </si>
  <si>
    <t>Nature. 2013 Sep 19;501(7467):385-90. doi: 10.1038/nature12521. Epub 2013 Sep 1.</t>
  </si>
  <si>
    <t>Noinaj N</t>
  </si>
  <si>
    <t>PMC3779476</t>
  </si>
  <si>
    <t>NIHMS512107</t>
  </si>
  <si>
    <t>10.1038/nature12521</t>
  </si>
  <si>
    <t>2013 Sep 19</t>
  </si>
  <si>
    <t>Screening for Chlamydia trachomatis, Neisseria gonorrhoeae, and Mycoplasma genitalium should it be integrated into routine pregnancy care in French young pregnant women?</t>
  </si>
  <si>
    <t>Peuchant O, Le Roy C, Desveaux C, Paris A, Asselineau J, Maldonado C, Chêne G, Horovitz J, Dallay D, de Barbeyrac B, Bébéar C.</t>
  </si>
  <si>
    <t>Diagn Microbiol Infect Dis. 2015 May;82(1):14-9. doi: 10.1016/j.diagmicrobio.2015.01.014. Epub 2015 Feb 3.</t>
  </si>
  <si>
    <t>10.1016/j.diagmicrobio.2015.01.014</t>
  </si>
  <si>
    <t>Planning for a Gonococcal Vaccine: A Narrative Review of Vaccine Development and Public Health Implications</t>
  </si>
  <si>
    <t>Abara WE, Jerse AE, Hariri S, Kirkcaldy RD.</t>
  </si>
  <si>
    <t>Sex Transm Dis. 2021 Jul 1;48(7):453-457. doi: 10.1097/OLQ.0000000000001332.</t>
  </si>
  <si>
    <t>Abara WE</t>
  </si>
  <si>
    <t>10.1097/OLQ.0000000000001332</t>
  </si>
  <si>
    <t>Case 29-2017. A 59-Year-Old Woman with Pain and Swelling in the Right Hand and Ankles</t>
  </si>
  <si>
    <t>Park L, Nelson SB, Turbett SE.</t>
  </si>
  <si>
    <t>N Engl J Med. 2017 Sep 21;377(12):1189-1195. doi: 10.1056/NEJMcpc1706108.</t>
  </si>
  <si>
    <t>Park L</t>
  </si>
  <si>
    <t>10.1056/NEJMcpc1706108</t>
  </si>
  <si>
    <t>2017 Sep 21</t>
  </si>
  <si>
    <t>Aetiology and prevalence of mixed-infections and mono-infections in non-gonococcal urethritis in men: a case-control study</t>
  </si>
  <si>
    <t>Jordan SJ, Toh E, Williams JA, Fortenberry L, LaPradd ML, Katz BP, Batteiger BE, Nelson DE, Batteiger TA.</t>
  </si>
  <si>
    <t>Sex Transm Infect. 2020 Jun;96(4):306-311. doi: 10.1136/sextrans-2019-054121. Epub 2019 Sep 12.</t>
  </si>
  <si>
    <t>PMC7065951</t>
  </si>
  <si>
    <t>NIHMS1055992</t>
  </si>
  <si>
    <t>10.1136/sextrans-2019-054121</t>
  </si>
  <si>
    <t>What Is the Optimal Testing Strategy for Oropharyngeal Neisseria gonorrhoeae in Men Who Have Sex With Men? Comparing Selective Testing Versus Routine Universal Testing From Dutch Sexually Transmitted Infection Clinic Data (2008-2017)</t>
  </si>
  <si>
    <t>van Liere GAFS, Dukers-Muijrers NHTM, Kuizenga-Wessel S, Götz HM, Hoebe CJPA.</t>
  </si>
  <si>
    <t>Clin Infect Dis. 2020 Aug 14;71(4):944-951. doi: 10.1093/cid/ciz964.</t>
  </si>
  <si>
    <t>10.1093/cid/ciz964</t>
  </si>
  <si>
    <t>2020 Aug 14</t>
  </si>
  <si>
    <t>Trends of resistance to antimicrobials recommended currently and in the past for management of gonorrhea in the Apex STD center in India and comparison of antimicrobial resistance profile between 2002-2006 and 2007-2012</t>
  </si>
  <si>
    <t>Bala M, Singh V, Bhargava A, Ramesh V.</t>
  </si>
  <si>
    <t>Sex Transm Dis. 2015 Apr;42(4):218-22. doi: 10.1097/OLQ.0000000000000261.</t>
  </si>
  <si>
    <t>10.1097/OLQ.0000000000000261</t>
  </si>
  <si>
    <t>Background: Antimicrobial resistance in Neisseria gonorrhoeae jeopardizes public health and continues to spread out to currently recommended and older antimicrobial agents. Antimicrobial resistance (AMR) surveillance provides essential clues toward the modification of treatment guidelines. The aim of the study was to determine gonococcal AMR profile and trends between 2007 and 2012 and to evaluate any change in AMR profile in comparison with published trends in 2002 to 2006.
Methods: Antimicrobial susceptibility testing of 261 N. gonorrhoeae isolates from consecutive patients between 2007 and 2012 was determined for penicillin, tetracycline, ciprofloxacin, spectinomycin, extended-spectrum cephalosporins (ceftriaxone, cefixime, cefpodoxime) and azithromycin by the disk diffusion technique and the Etest method. P value was determined using χ test for comparisons of trends between the 2 periods.
Results: In comparison of AMR trends between 2002-2006 and 2007-2012, penicillinase-producing N. gonorrhoeae, tetracycline-resistant N. gonorrhoeae, and ciprofloxacin-resistant strains increased significantly from 21.2% to 47.9% (P &lt; 0.0001), 13.6% to 25.3% (P = 0.0002), and 78% to 89.7% (P = 0.0001), respectively. An insignificant increase from 2.4% to 4.2% (P &gt; 0.05) in decreased susceptibility to ceftriaxone and 0.8% to 1.5% (P &gt; 0.05) for azithromycin resistance was observed. All isolates were susceptible to spectinomycin over both the periods, except for one isolate in 2002.
Conclusions: The study highlights that there is a continuous increase in resistance to previously recommended antibiotics despite their disuse for treatment. The increase in number of strains with decreased susceptibility to extended-spectrum cephalosporins and azithromycin resistance, currently recommended for management of gonorrhea, is of serious concern. These trends should be monitored continuously to change antibiotic policy.</t>
  </si>
  <si>
    <t xml:space="preserve">Strains resistant to current treatment
</t>
  </si>
  <si>
    <t>Bridging of Neisseria gonorrhoeae lineages across sexual networks in the HIV pre-exposure prophylaxis era</t>
  </si>
  <si>
    <t>Williamson DA, Chow EPF, Gorrie CL, Seemann T, Ingle DJ, Higgins N, Easton M, Taiaroa G, Grad YH, Kwong JC, Fairley CK, Chen MY, Howden BP.</t>
  </si>
  <si>
    <t>Nat Commun. 2019 Sep 5;10(1):3988. doi: 10.1038/s41467-019-12053-4.</t>
  </si>
  <si>
    <t>PMC6728426</t>
  </si>
  <si>
    <t>10.1038/s41467-019-12053-4</t>
  </si>
  <si>
    <t>Epidemiological, clinical and laboratory differences between male urethral infections due to Haemophilus spp. and those due to Neisseria gonorrhoeae, Chlamydia trachomatis, Mycoplasma genitalium and Ureaplasma urealyticum: A descriptive study</t>
  </si>
  <si>
    <t>Vives A, Cosentino M, Bassas L, Alonso C, Millan F.</t>
  </si>
  <si>
    <t>Arch Ital Urol Androl. 2021 Dec 21;93(4):468-474. doi: 10.4081/aiua.2021.4.468.</t>
  </si>
  <si>
    <t>Vives A</t>
  </si>
  <si>
    <t>Arch Ital Urol Androl</t>
  </si>
  <si>
    <t>10.4081/aiua.2021.4.468</t>
  </si>
  <si>
    <t>Anogenital infection by Chlamydia trachomatis and Neisseria gonorrhoeae in HIV-infected men and women in Salvador, Brazil</t>
  </si>
  <si>
    <t>Travassos AG, Xavier-Souza E, Netto E, Dantas EV, Timbó M, Nóbrega I, Haguihara T, Neumeyer J, Lisboa N, Soidan MA, Ferreira F, Brites C.</t>
  </si>
  <si>
    <t>Braz J Infect Dis. 2016 Nov-Dec;20(6):569-575. doi: 10.1016/j.bjid.2016.09.004. Epub 2016 Oct 17.</t>
  </si>
  <si>
    <t>Travassos AG</t>
  </si>
  <si>
    <t>Braz J Infect Dis</t>
  </si>
  <si>
    <t>PMC9427556</t>
  </si>
  <si>
    <t>10.1016/j.bjid.2016.09.004</t>
  </si>
  <si>
    <t>2016 Nov-Dec</t>
  </si>
  <si>
    <t>Epidemiology of symptomatic infective anoproctitis in a population of men having sex with men (MSM)</t>
  </si>
  <si>
    <t>Lourtet-Hascoet J, Mine L, Spindler L, Pilmis B, Aubert M, El Mituialy A, Vieillefond V, de Parades V, Le Monnier A.</t>
  </si>
  <si>
    <t>Infection. 2022 Aug;50(4):933-940. doi: 10.1007/s15010-022-01766-2. Epub 2022 Feb 25.</t>
  </si>
  <si>
    <t>Lourtet-Hascoet J</t>
  </si>
  <si>
    <t>10.1007/s15010-022-01766-2</t>
  </si>
  <si>
    <t>Rectal Infection With Neisseria gonorrhoeae and Chlamydia trachomatis in Men in the United States</t>
  </si>
  <si>
    <t>Tao G, Hoover KW, Nye MB, Peters P, Gift TL, Peruvemba R, Body BA.</t>
  </si>
  <si>
    <t>Clin Infect Dis. 2016 Nov 15;63(10):1325-1331. doi: 10.1093/cid/ciw594. Epub 2016 Aug 29.</t>
  </si>
  <si>
    <t>10.1093/cid/ciw594</t>
  </si>
  <si>
    <t>Accuracy of Presumptive Gonorrhea Treatment for Gay, Bisexual, and Other Men Who Have Sex with Men: Results from a Large Sexual Health Clinic in Los Angeles, California</t>
  </si>
  <si>
    <t>Shover CL, Beymer MR, Unger EM, Javanbakht M, Bolan RK.</t>
  </si>
  <si>
    <t>LGBT Health. 2018 Feb/Mar;5(2):139-144. doi: 10.1089/lgbt.2017.0115.</t>
  </si>
  <si>
    <t>Shover CL</t>
  </si>
  <si>
    <t>LGBT Health</t>
  </si>
  <si>
    <t>PMC5833247</t>
  </si>
  <si>
    <t>10.1089/lgbt.2017.0115</t>
  </si>
  <si>
    <t>2018 Feb/Mar</t>
  </si>
  <si>
    <t>Revised simulation model does not predict rebound in gonorrhoea prevalence where core groups are treated in the presence of antimicrobial resistance</t>
  </si>
  <si>
    <t>Trecker MA, Hogan DJ, Waldner CL, Dillon JA, Osgood ND.</t>
  </si>
  <si>
    <t>Sex Transm Infect. 2015 Jun;91(4):300-2. doi: 10.1136/sextrans-2014-051792. Epub 2014 Dec 15.</t>
  </si>
  <si>
    <t>10.1136/sextrans-2014-051792</t>
  </si>
  <si>
    <t>Drug Targeting a Gonococcal Virulence Factor Exploits Host Antimicrobial Peptides in Clearance of Infection</t>
  </si>
  <si>
    <t>J Infect Dis. 2020 Oct 13;222(10):1585-1586. doi: 10.1093/infdis/jiaa439.</t>
  </si>
  <si>
    <t>PMC7552419</t>
  </si>
  <si>
    <t>10.1093/infdis/jiaa439</t>
  </si>
  <si>
    <t>An Illustration of the Potential Health and Economic Benefits of Combating Antibiotic-Resistant Gonorrhea</t>
  </si>
  <si>
    <t>Chesson HW, Kirkcaldy RD, Gift TL, Owusu-Edusei K Jr, Weinstock HS.</t>
  </si>
  <si>
    <t>Sex Transm Dis. 2018 Apr;45(4):250-253. doi: 10.1097/OLQ.0000000000000725.</t>
  </si>
  <si>
    <t>Chesson HW</t>
  </si>
  <si>
    <t>PMC6724164</t>
  </si>
  <si>
    <t>NIHMS1048520</t>
  </si>
  <si>
    <t>10.1097/OLQ.0000000000000725</t>
  </si>
  <si>
    <t>Application of Isothermal Signal Amplification Technique in the Etiological Diagnosis of Gonorrhea and Drug Resistance Gene Detection</t>
  </si>
  <si>
    <t>Chen W, Zhang J, Li D, Wang Y.</t>
  </si>
  <si>
    <t>Comput Math Methods Med. 2022 Jul 1;2022:5989889. doi: 10.1155/2022/5989889. eCollection 2022.</t>
  </si>
  <si>
    <t>Comput Math Methods Med</t>
  </si>
  <si>
    <t>PMC9270114</t>
  </si>
  <si>
    <t>10.1155/2022/5989889</t>
  </si>
  <si>
    <t>2022 Jul 1</t>
  </si>
  <si>
    <t>Rapid ultrasonic isothermal amplification of DNA with multiplexed melting analysis – applications in the clinical diagnosis of sexually transmitted diseases</t>
  </si>
  <si>
    <t>Xu G, Gunson RN, Cooper JM, Reboud J.</t>
  </si>
  <si>
    <t>Chem Commun (Camb). 2015 Feb 14;51(13):2589-92. doi: 10.1039/c4cc08389j.</t>
  </si>
  <si>
    <t>10.1039/c4cc08389j</t>
  </si>
  <si>
    <t>2015 Feb 14</t>
  </si>
  <si>
    <t>Epidemiologic Treatment for Contacts to Neisseria gonorrhoeae and Chlamydia trachomatis Infection in Sexually Transmitted Disease Clinic Patients in Seattle, WA; 1994 to 2018</t>
  </si>
  <si>
    <t>Rowlinson E, Golden MR, Berzkalns A, Thibault C, Barbee LA.</t>
  </si>
  <si>
    <t>Sex Transm Dis. 2020 Oct;47(10):665-671. doi: 10.1097/OLQ.0000000000001234.</t>
  </si>
  <si>
    <t>Rowlinson E</t>
  </si>
  <si>
    <t>PMC8549494</t>
  </si>
  <si>
    <t>NIHMS1748744</t>
  </si>
  <si>
    <t>10.1097/OLQ.0000000000001234</t>
  </si>
  <si>
    <t>High prevalence of Chlamydia trachomatis and Neisseria gonorrhoeae in Western French Guiana</t>
  </si>
  <si>
    <t>Manca MF, Rochat-Stettler L, Carod JF, Agostini C, Jolivet A.</t>
  </si>
  <si>
    <t>Braz J Infect Dis. 2020 May-Jun;24(3):256-260. doi: 10.1016/j.bjid.2020.04.014. Epub 2020 May 19.</t>
  </si>
  <si>
    <t>Manca MF</t>
  </si>
  <si>
    <t>PMC9392076</t>
  </si>
  <si>
    <t>10.1016/j.bjid.2020.04.014</t>
  </si>
  <si>
    <t>2020 May-Jun</t>
  </si>
  <si>
    <t>Enhanced molecular surveillance in response to the detection of extensively resistant gonorrhoea in Australia</t>
  </si>
  <si>
    <t>Trembizki E, Jennison AV, Buckley C, Bright A, Holds J, Ward A, Pitt J, Pendle S, Baird R, Freeman K, Robson J, Mhango L, Lowry K, Lahra M, Whiley D.</t>
  </si>
  <si>
    <t>J Antimicrob Chemother. 2021 Jan 1;76(1):270-271. doi: 10.1093/jac/dkaa402.</t>
  </si>
  <si>
    <t>10.1093/jac/dkaa402</t>
  </si>
  <si>
    <t>Increases in the Rate of Neisseria gonorrhoeae Among Gay, Bisexual and Other Men Who Have Sex With Men-Findings From the Sexually Transmitted Disease Surveillance Network 2010-2015</t>
  </si>
  <si>
    <t>Stenger MR, Pathela P, Anschuetz G, Bauer H, Simon J, Kohn R, Schumacher C, Torrone E.</t>
  </si>
  <si>
    <t>Sex Transm Dis. 2017 Jul;44(7):393-397. doi: 10.1097/OLQ.0000000000000623.</t>
  </si>
  <si>
    <t>PMC5508584</t>
  </si>
  <si>
    <t>NIHMS875919</t>
  </si>
  <si>
    <t>10.1097/OLQ.0000000000000623</t>
  </si>
  <si>
    <t>Preseptal cellulitis caused by Neisseria gonorrhoeae: A rare disease need to be vigilant</t>
  </si>
  <si>
    <t>Yao HY, Wang CH.</t>
  </si>
  <si>
    <t>J Microbiol Immunol Infect. 2017 Jun;50(3):397-398. doi: 10.1016/j.jmii.2015.05.024. Epub 2015 Jul 2.</t>
  </si>
  <si>
    <t>Yao HY</t>
  </si>
  <si>
    <t>10.1016/j.jmii.2015.05.024</t>
  </si>
  <si>
    <t>High proportions of rectal and pharyngeal chlamydia and gonorrhoea cases among cisgender men are missed using current CDC screening recommendations</t>
  </si>
  <si>
    <t>Assaf RD, Cunningham NJ, Adamson PC, Jann JT, Bolan RK.</t>
  </si>
  <si>
    <t>Sex Transm Infect. 2022 Dec;98(8):586-591. doi: 10.1136/sextrans-2021-055361. Epub 2022 Feb 25.</t>
  </si>
  <si>
    <t>Assaf RD</t>
  </si>
  <si>
    <t>PMC9402804</t>
  </si>
  <si>
    <t>NIHMS1821449</t>
  </si>
  <si>
    <t>10.1136/sextrans-2021-055361</t>
  </si>
  <si>
    <t>2022 Dec</t>
  </si>
  <si>
    <t>Neisseria gonorrhoeae antimicrobial resistance among men who have sex with men and men who have sex exclusively with women: the Gonococcal Isolate Surveillance Project, 2005-2010</t>
  </si>
  <si>
    <t>Kirkcaldy RD, Zaidi A, Hook EW 3rd, Holmes KK, Soge O, del Rio C, Hall G, Papp J, Bolan G, Weinstock HS.</t>
  </si>
  <si>
    <t>Ann Intern Med. 2013 Mar 5;158(5 Pt 1):321-8. doi: 10.7326/0003-4819-158-5-201303050-00004.</t>
  </si>
  <si>
    <t>Ann Intern Med</t>
  </si>
  <si>
    <t>PMC6697257</t>
  </si>
  <si>
    <t>NIHMS1035112</t>
  </si>
  <si>
    <t>10.7326/0003-4819-158-5-201303050-00004</t>
  </si>
  <si>
    <t>2013 Mar 5</t>
  </si>
  <si>
    <t>Background: Gonorrhea treatment has been complicated by antimicrobial resistance in Neisseria gonorrhoeae. Gonococcal fluoroquinolone resistance emerged more rapidly among men who have sex with men (MSM) than men who have sex exclusively with women (MSW).
Objective: To determine whether N. gonorrhoeae urethral isolates from MSM were more likely than isolates from MSW to exhibit resistance to or elevated minimum inhibitory concentrations (MICs) of antimicrobials used to treat gonorrhea.
Design: 6 years of surveillance data from the Gonococcal Isolate Surveillance Project.
Setting: Publicly funded sexually transmitted disease clinics in 30 U.S. cities.
Patients: Men with a total of 34 600 episodes of symptomatic urethral gonorrhea.
Measurements: Percentage of isolates exhibiting resistance or elevated MICs and adjusted odds ratios for resistance or elevated MICs among isolates from MSM compared with isolates from MSW.
Results: In all U.S. regions except the West, isolates from MSM were significantly more likely to exhibit elevated MICs of ceftriaxone and azithromycin than isolates from MSW (P &lt; 0.050). Isolates from MSM had a high prevalence of resistance to ciprofloxacin, penicillin, and tetracycline and were significantly more likely to exhibit antimicrobial resistance than isolates from MSW (P &lt; 0.001).
Limitations: Sentinel surveillance may not be representative of all patients with gonorrhea. HIV status, travel history, and antimicrobial use data were missing for some patients.
Conclusion: Men who have sex with men are vulnerable to the emerging threat of antimicrobial-resistant N. gonorrhoeae. Because antimicrobial susceptibility testing is not routinely done in clinical practice, clinicians should monitor for treatment failures among MSM diagnosed with gonorrhea. Strengthened prevention strategies for MSM and new antimicrobial treatment options are needed.</t>
  </si>
  <si>
    <t xml:space="preserve">Resistant strains in men with relationships with men
</t>
  </si>
  <si>
    <t>Association of Chlamydia trachomatis, Neisseria gonorrhoeae, Mycoplasma genitalium and Ureaplasma species infection and organism load with cervicitis in north Indian population</t>
  </si>
  <si>
    <t>Roy A, Dadwal R, Yadav R, Singh P, Krishnamoorthi S, Dasgupta A, Chakraborti A, Sethi S.</t>
  </si>
  <si>
    <t>Lett Appl Microbiol. 2021 Oct;73(4):506-514. doi: 10.1111/lam.13520. Epub 2021 Aug 10.</t>
  </si>
  <si>
    <t>Roy A</t>
  </si>
  <si>
    <t>10.1111/lam.13520</t>
  </si>
  <si>
    <t>Neisseria gonorrhoeae-derived heptose elicits an innate immune response and drives HIV-1 expression</t>
  </si>
  <si>
    <t>Malott RJ, Keller BO, Gaudet RG, McCaw SE, Lai CC, Dobson-Belaire WN, Hobbs JL, St Michael F, Cox AD, Moraes TF, Gray-Owen SD.</t>
  </si>
  <si>
    <t>Proc Natl Acad Sci U S A. 2013 Jun 18;110(25):10234-9. doi: 10.1073/pnas.1303738110. Epub 2013 Jun 3.</t>
  </si>
  <si>
    <t>Malott RJ</t>
  </si>
  <si>
    <t>PMC3690901</t>
  </si>
  <si>
    <t>10.1073/pnas.1303738110</t>
  </si>
  <si>
    <t>2013 Jun 18</t>
  </si>
  <si>
    <t>What is the appropriate therapy for asymptomatic gonorrhoea in men who have sex with men?</t>
  </si>
  <si>
    <t>Kenyon CR, Osbak K, Vandenbruane M.</t>
  </si>
  <si>
    <t>Int J STD AIDS. 2016 Aug;27(9):812-3. doi: 10.1177/0956462416642933.</t>
  </si>
  <si>
    <t>10.1177/0956462416642933</t>
  </si>
  <si>
    <t>Detection of Neisseria gonorrhoeae and Chlamydia trachomatis infections in pregnant women by multiplex recombinase polymerase amplification</t>
  </si>
  <si>
    <t>Zhai J, Wang L, Qiao X, Zhao J, Wang X, He X.</t>
  </si>
  <si>
    <t>PLoS One. 2021 May 4;16(5):e0251119. doi: 10.1371/journal.pone.0251119. eCollection 2021.</t>
  </si>
  <si>
    <t>Zhai J</t>
  </si>
  <si>
    <t>PMC8096098</t>
  </si>
  <si>
    <t>10.1371/journal.pone.0251119</t>
  </si>
  <si>
    <t>2021 May 4</t>
  </si>
  <si>
    <t>Microbiological efficacy and tolerability of a single-dose regimen of 1 g of ceftriaxone in men with gonococcal urethritis</t>
  </si>
  <si>
    <t>Ito S, Yasuda M, Hatazaki K, Mizutani K, Tsuchiya T, Yokoi S, Nakano M, Deguchi T.</t>
  </si>
  <si>
    <t>J Antimicrob Chemother. 2016 Sep;71(9):2559-62. doi: 10.1093/jac/dkw180. Epub 2016 May 30.</t>
  </si>
  <si>
    <t>10.1093/jac/dkw180</t>
  </si>
  <si>
    <t>Prevalence and risk factors for gonococcal infection in Reunion Island</t>
  </si>
  <si>
    <t>Saïb A, Bouscaren N, Berçot B, Duchateau A, Miltgen G, Rodet R, Wartel G, Andry F, Iacobelli S, Bertolotti A.</t>
  </si>
  <si>
    <t>Infect Dis Now. 2022 May;52(3):149-153. doi: 10.1016/j.idnow.2021.12.003. Epub 2021 Dec 15.</t>
  </si>
  <si>
    <t>Saïb A</t>
  </si>
  <si>
    <t>Infect Dis Now</t>
  </si>
  <si>
    <t>10.1016/j.idnow.2021.12.003</t>
  </si>
  <si>
    <t>Head-to-Head Prenyl Synthases in Pathogenic Bacteria</t>
  </si>
  <si>
    <t>Schwalen CJ, Feng X, Liu W, O-Dowd B, Ko TP, Shin CJ, Guo RT, Mitchell DA, Oldfield E.</t>
  </si>
  <si>
    <t>Chembiochem. 2017 Jun 1;18(11):985-991. doi: 10.1002/cbic.201700099. Epub 2017 Apr 25.</t>
  </si>
  <si>
    <t>Schwalen CJ</t>
  </si>
  <si>
    <t>PMC5569891</t>
  </si>
  <si>
    <t>NIHMS896978</t>
  </si>
  <si>
    <t>10.1002/cbic.201700099</t>
  </si>
  <si>
    <t>Extragenital Screening of Chlamydia trachomatis and Neisseria gonorrhoeae Among Women in the College Health Setting</t>
  </si>
  <si>
    <t>Huxta RA, Soniyi O, Halbritter A, Nguyen GT.</t>
  </si>
  <si>
    <t>Sex Transm Dis. 2021 Sep 1;48(9):643-647. doi: 10.1097/OLQ.0000000000001397.</t>
  </si>
  <si>
    <t>Huxta RA</t>
  </si>
  <si>
    <t>10.1097/OLQ.0000000000001397</t>
  </si>
  <si>
    <t>Mycoplasma genitalium, Chlamydia trachomatis, and Neisseria gonorrhoeae Detected With Aptima Assays Performed on Self-Obtained Vaginal Swabs and Urine Collected at Home and in a Clinic</t>
  </si>
  <si>
    <t>Chernesky M, Jang D, Martin I, Arias M, Shah A, Smieja M, Ratnam S, Getman D, Schachter J.</t>
  </si>
  <si>
    <t>Sex Transm Dis. 2019 Sep;46(9):e87-e89. doi: 10.1097/OLQ.0000000000001004.</t>
  </si>
  <si>
    <t>10.1097/OLQ.0000000000001004</t>
  </si>
  <si>
    <t>Facilitators and barriers for clinical implementation of a 30-minute point-of-care test for Neisseria gonorrhoeae and Chlamydia trachomatis into clinical care: A qualitative study within sexual health services in England</t>
  </si>
  <si>
    <t>Pacho A, Harding-Esch EM, Heming De-Allie EG, Phillips L, Furegato M, Sadiq ST, Fuller SS.</t>
  </si>
  <si>
    <t>PLoS One. 2022 Mar 10;17(3):e0265173. doi: 10.1371/journal.pone.0265173. eCollection 2022.</t>
  </si>
  <si>
    <t>Pacho A</t>
  </si>
  <si>
    <t>PMC8912210</t>
  </si>
  <si>
    <t>10.1371/journal.pone.0265173</t>
  </si>
  <si>
    <t>2022 Mar 10</t>
  </si>
  <si>
    <t>Etiology and antimicrobial susceptibility of pathogens responsible for urethral discharge among men in Harare, Zimbabwe</t>
  </si>
  <si>
    <t>Takuva S, Mugurungi O, Mutsvangwa J, Machiha A, Mupambo AC, Maseko V, Cham F, Mungofa S, Mason P, Lewis DA.</t>
  </si>
  <si>
    <t>Sex Transm Dis. 2014 Dec;41(12):713-7. doi: 10.1097/OLQ.0000000000000204.</t>
  </si>
  <si>
    <t>Takuva S</t>
  </si>
  <si>
    <t>10.1097/OLQ.0000000000000204</t>
  </si>
  <si>
    <t>Background: Periodic etiological surveillance of sexually transmitted infection (STI) syndromes is required to validate treatment algorithms used to control STIs. However, such surveys have not been performed in Zimbabwe over the past decade.
Methods: A cross-sectional study design was used to determine the prevalence of the key STI etiological agents causing male urethral discharge (MUD). Urethral swab specimens were collected for molecular analysis and Neisseria gonorrhoeae isolation from consenting men 18 years and older who presented with MUD to the 12 clinics in Harare, Zimbabwe, between November 2010 and May 2011. A validated in-house multiplex polymerase chain reaction assay was used to detect the presence of N. gonorrhoeae, Chlamydia trachomatis, Trichomonas vaginalis, and Mycoplasma genitalium. Gonococci were cultured on selective media, and antimicrobial susceptibilities were determined locally for ciprofloxacin, kanamycin, ceftriaxone, and cefixime using Etest strips, and minimum inhibitory concentrations were reported using defined breakpoints.
Results: Among 130 participants, N. gonorrhoeae was the most frequent pathogen detected (106; 82.8%), followed by C. trachomatis (15; 11.7%), M. genitalium (6; 4.7%), and T. vaginalis (2; 1.6%). Four (6.1%) of the 66 gonococci isolated were resistant to fluoroquinolones, whereas all viable isolates were susceptible to kanamycin, cefixime, and ceftriaxone.
Conclusions: Gonorrhea is the most important cause of MUD in men in Harare, and our study highlights the emergence of fluoroquinolone-resistant N. gonorrhoeae. Further STI surveys are required in other regions of Zimbabwe to obtain a nationally representative picture of gonococcal burden and antimicrobial resistance among MUD patients.</t>
  </si>
  <si>
    <t xml:space="preserve">Fluoroquinolone-resistant strains
</t>
  </si>
  <si>
    <t>In Vitro and In Vivo Activities of TP0480066, a Novel Topoisomerase Inhibitor, against Neisseria gonorrhoeae</t>
  </si>
  <si>
    <t>Masuko A, Takata I, Fujita K, Okumura H, Ushiyama F, Amada H, Sugiyama H.</t>
  </si>
  <si>
    <t>Antimicrob Agents Chemother. 2021 Mar 18;65(4):e02145-20. doi: 10.1128/AAC.02145-20. Print 2021 Mar 18.</t>
  </si>
  <si>
    <t>Masuko A</t>
  </si>
  <si>
    <t>PMC8097434</t>
  </si>
  <si>
    <t>10.1128/AAC.02145-20</t>
  </si>
  <si>
    <t>A man with fever and joint pain</t>
  </si>
  <si>
    <t>Lutro O, Lillebø K, Schrama JC, Dale H, Sjursen H.</t>
  </si>
  <si>
    <t>Tidsskr Nor Laegeforen. 2016 Dec 20;136(23-24):1999-2001. doi: 10.4045/tidsskr.16.0266. eCollection 2016 Dec.</t>
  </si>
  <si>
    <t>Lutro O</t>
  </si>
  <si>
    <t>10.4045/tidsskr.16.0266</t>
  </si>
  <si>
    <t>2016 Dec 20</t>
  </si>
  <si>
    <t>Acute gonococcal Fitz-Hugh-Curtis syndrome: a case report</t>
  </si>
  <si>
    <t>Joshi RM, Alkhalegy AA.</t>
  </si>
  <si>
    <t>Int J STD AIDS. 2012 Mar;23(3):e39-40. doi: 10.1258/ijsa.2009.009170.</t>
  </si>
  <si>
    <t>Joshi RM</t>
  </si>
  <si>
    <t>10.1258/ijsa.2009.009170</t>
  </si>
  <si>
    <t>Keep an eye on Neisseria gonorrhoeae</t>
  </si>
  <si>
    <t>Mehlen M, Saunier V, de Barbeyrac B, Gaboriau T, Bébéar C, Bercot B, Castor C, Levesque D, Cazanave C, Puges M.</t>
  </si>
  <si>
    <t>Clin Microbiol Infect. 2020 Sep;26(9):1183-1184. doi: 10.1016/j.cmi.2020.03.002. Epub 2020 Mar 7.</t>
  </si>
  <si>
    <t>Mehlen M</t>
  </si>
  <si>
    <t>10.1016/j.cmi.2020.03.002</t>
  </si>
  <si>
    <t>Prevalence of Trichomonas vaginalis and coinfection with Chlamydia trachomatis and Neisseria gonorrhoeae in the United States as determined by the Aptima Trichomonas vaginalis nucleic acid amplification assay</t>
  </si>
  <si>
    <t>Ginocchio CC, Chapin K, Smith JS, Aslanzadeh J, Snook J, Hill CS, Gaydos CA.</t>
  </si>
  <si>
    <t>J Clin Microbiol. 2012 Aug;50(8):2601-8. doi: 10.1128/JCM.00748-12. Epub 2012 May 23.</t>
  </si>
  <si>
    <t>Ginocchio CC</t>
  </si>
  <si>
    <t>PMC3421522</t>
  </si>
  <si>
    <t>10.1128/JCM.00748-12</t>
  </si>
  <si>
    <t>Development of Complement Factor H-Based Immunotherapeutic Molecules in Tobacco Plants Against Multidrug-Resistant Neisseria gonorrhoeae</t>
  </si>
  <si>
    <t>Shaughnessy J, Tran Y, Zheng B, DeOliveira RB, Gulati S, Song WC, Maclean JM, Wycoff KL, Ram S.</t>
  </si>
  <si>
    <t>Front Immunol. 2020 Oct 26;11:583305. doi: 10.3389/fimmu.2020.583305. eCollection 2020.</t>
  </si>
  <si>
    <t>PMC7649208</t>
  </si>
  <si>
    <t>10.3389/fimmu.2020.583305</t>
  </si>
  <si>
    <t>2020 Oct 26</t>
  </si>
  <si>
    <t>Novel therapeutics against the global threat of multidrug-resistant Neisseria gonorrhoeae are urgently needed. Gonococci possess several mechanisms to evade killing by human complement, including binding of factor H (FH), a key inhibitor of the alternative pathway. FH comprises 20 short consensus repeat (SCR) domains organized in a head-to-tail manner as a single chain. N. gonorrhoeae binds two regions in FH; domains 6 and 7 and domains 18 through 20. We designed a novel anti-infective immunotherapeutic molecule that fuses domains 18-20 of FH containing a D-to-G mutation in domain 19 at position 1119 (called FH*) with human IgG1 Fc. FH*/Fc retained binding to gonococci but did not lyse human erythrocytes. Expression of FH*/Fc in tobacco plants was undertaken as an alternative, economical production platform. FH*/Fc was expressed in high yields in tobacco plants (300-600 mg/kg biomass). The activities of plant- and CHO-cell produced FH*/Fc against gonococci were similar in vitro and in the mouse vaginal colonization model of gonorrhea. The addition of flexible linkers [e.g., (GGGGS)2 or (GGGGS)3] between FH* and Fc improved the bactericidal efficacy of FH*/Fc 2.7-fold. The linkers also improved PMN-mediated opsonophagocytosis about 11-fold. FH*/Fc with linker also effectively reduced the duration and burden of colonization of two gonococcal strains tested in mice. FH*/Fc lost efficacy: i) in C6-/- mice (no terminal complement) and ii) when Fc was mutated to abrogate complement activation, suggesting that an intact complement was necessary for FH*/Fc function in vivo. In summary, plant-produced FH*/Fc represent promising prophylactic or adjunctive immunotherapeutics against multidrug-resistant gonococci.</t>
  </si>
  <si>
    <t>FH*/Fc as a therapeutic strategy</t>
  </si>
  <si>
    <t>Is it the end of mouthwash as an intervention for gonorrhoea?</t>
  </si>
  <si>
    <t>Lancet Infect Dis. 2021 Jun;21(6):763-764. doi: 10.1016/S1473-3099(21)00195-X.</t>
  </si>
  <si>
    <t>10.1016/S1473-3099(21)00195-X</t>
  </si>
  <si>
    <t>High burden of chlamydia and gonorrhoea in pharyngeal, rectal and urethral sites among Thai transgender women: implications for anatomical site selection for the screening of STI</t>
  </si>
  <si>
    <t>Hiransuthikul A, Janamnuaysook R, Sungsing T, Jantarapakde J, Trachunthong D, Mills S, Vannakit R, Phanuphak P, Phanuphak N.</t>
  </si>
  <si>
    <t>Sex Transm Infect. 2019 Nov;95(7):534-539. doi: 10.1136/sextrans-2018-053835. Epub 2019 Apr 13.</t>
  </si>
  <si>
    <t>Hiransuthikul A</t>
  </si>
  <si>
    <t>10.1136/sextrans-2018-053835</t>
  </si>
  <si>
    <t>A role for fibroblast growth factor receptor 1 in the pathogenesis of Neisseria meningitidis</t>
  </si>
  <si>
    <t>Azimi S, Wheldon LM, Oldfield NJ, Ala'Aldeen DAA, Wooldridge KG.</t>
  </si>
  <si>
    <t>Microb Pathog. 2020 Dec;149:104534. doi: 10.1016/j.micpath.2020.104534. Epub 2020 Oct 9.</t>
  </si>
  <si>
    <t>Azimi S</t>
  </si>
  <si>
    <t>10.1016/j.micpath.2020.104534</t>
  </si>
  <si>
    <t>Adult gonococcal conjunctivitis: Prevalence, clinical features and complications</t>
  </si>
  <si>
    <t>Cuesta Chasco G, Carreras-Castañer X, Zboromyrska Y, Pitart C, Palma-Carvajal F, Bosch J, Figueroa-Vercellino JP.</t>
  </si>
  <si>
    <t>J Med Microbiol. 2021 Sep;70(9). doi: 10.1099/jmm.0.001416.</t>
  </si>
  <si>
    <t>Cuesta Chasco G</t>
  </si>
  <si>
    <t>10.1099/jmm.0.001416</t>
  </si>
  <si>
    <t>Treatment efficacy for rectal Neisseria gonorrhoeae: a systematic review and meta-analysis of randomized controlled trials</t>
  </si>
  <si>
    <t>Lo FWY, Kong FYS, Hocking JS.</t>
  </si>
  <si>
    <t>J Antimicrob Chemother. 2021 Nov 12;76(12):3111-3124. doi: 10.1093/jac/dkab315.</t>
  </si>
  <si>
    <t>Lo FWY</t>
  </si>
  <si>
    <t>10.1093/jac/dkab315</t>
  </si>
  <si>
    <t>Vaginal swabs are the optimal specimen for detection of genital Chlamydia trachomatis or Neisseria gonorrhoeae using the Cobas 4800 CT/NG test</t>
  </si>
  <si>
    <t>Van Der Pol B, Taylor SN, Liesenfeld O, Williams JA, Hook EW 3rd.</t>
  </si>
  <si>
    <t>Sex Transm Dis. 2013 Mar;40(3):247-50. doi: 10.1097/OLQ.0b013e3182717833.</t>
  </si>
  <si>
    <t>10.1097/OLQ.0b013e3182717833</t>
  </si>
  <si>
    <t>A Narrative Review of Clinical Treatment Outcomes of Neisseria gonorrhoeae Infection With Ciprofloxacin by Minimum Inhibitory Concentration and Anatomic Site</t>
  </si>
  <si>
    <t>Chaudry AE, Klausner JD.</t>
  </si>
  <si>
    <t>Sex Transm Dis. 2021 Jun 1;48(6):385-392. doi: 10.1097/OLQ.0000000000001334.</t>
  </si>
  <si>
    <t>Chaudry AE</t>
  </si>
  <si>
    <t>10.1097/OLQ.0000000000001334</t>
  </si>
  <si>
    <t>2021 Jun 1</t>
  </si>
  <si>
    <t>Extragenital Testing for Neisseria gonorrhoeae and Chlamydia trachomatis in a Large HIV Clinic in the US South: Implementation and Epidemiology</t>
  </si>
  <si>
    <t>Pottorff A, Duarte P, Chow J, Luque A, Nijhawan AE.</t>
  </si>
  <si>
    <t>Sex Transm Dis. 2021 Feb 1;48(2):e22-e26. doi: 10.1097/OLQ.0000000000001349.</t>
  </si>
  <si>
    <t>Pottorff A</t>
  </si>
  <si>
    <t>PMC7855633</t>
  </si>
  <si>
    <t>NIHMS1655656</t>
  </si>
  <si>
    <t>10.1097/OLQ.0000000000001349</t>
  </si>
  <si>
    <t>Surface enhanced Raman spectroscopy of Chlamydia trachomatis and Neisseria gonorrhoeae for diagnostics, and extra-cellular metabolomics and biochemical monitoring</t>
  </si>
  <si>
    <t>Chen Y, Premasiri WR, Ziegler LD.</t>
  </si>
  <si>
    <t>Sci Rep. 2018 Mar 26;8(1):5163. doi: 10.1038/s41598-018-23562-5.</t>
  </si>
  <si>
    <t>PMC5980109</t>
  </si>
  <si>
    <t>10.1038/s41598-018-23562-5</t>
  </si>
  <si>
    <t>[Evaluation of Microscopic Examination, Culture and Polymerase Chain Reaction Tests in the Diagnosis of Trichomonas vaginalis Infection]</t>
  </si>
  <si>
    <t>Yazısız H, Koyuncu Özyurt Ö, Öztürk Eryiğit F, Özhak B, Öngüt G, Özekinci M, Dönmez L, Çolak D, Gümüş S, Öğünç D.</t>
  </si>
  <si>
    <t>Mikrobiyol Bul. 2020 Jan;54(1):135-143. doi: 10.5578/mb.68828.</t>
  </si>
  <si>
    <t>Yazısız H</t>
  </si>
  <si>
    <t>Mikrobiyol Bul</t>
  </si>
  <si>
    <t>10.5578/mb.68828</t>
  </si>
  <si>
    <t>Evaluating the utility of syndromic case management for three sexually transmitted infections in women visiting hospitals in Delhi, India</t>
  </si>
  <si>
    <t>Sonkar SC, Wasnik K, Kumar A, Sharma V, Mittal P, Mishra PK, Bharadwaj M, Saluja D.</t>
  </si>
  <si>
    <t>Sci Rep. 2017 May 3;7(1):1465. doi: 10.1038/s41598-017-01422-y.</t>
  </si>
  <si>
    <t>Sonkar SC</t>
  </si>
  <si>
    <t>PMC5431118</t>
  </si>
  <si>
    <t>10.1038/s41598-017-01422-y</t>
  </si>
  <si>
    <t>2017 May 3</t>
  </si>
  <si>
    <t>Chlorhexidine Mouthwash Fails to Eradicate Oropharyngeal Gonorrhea in a Clinical Pilot Trial (MoNg)</t>
  </si>
  <si>
    <t>Van Dijck C, Tsoumanis A, De Hondt A, Cuylaerts V, Laumen J, Van Herrewege Y, Florence E, De Baetselier I, Kenyon C.</t>
  </si>
  <si>
    <t>Sex Transm Dis. 2022 Feb 1;49(2):e38-e41. doi: 10.1097/OLQ.0000000000001515.</t>
  </si>
  <si>
    <t>10.1097/OLQ.0000000000001515</t>
  </si>
  <si>
    <t>2022 Feb 1</t>
  </si>
  <si>
    <t>The safety profile of Bald's eyesalve for the treatment of bacterial infections</t>
  </si>
  <si>
    <t>Anonye BO, Nweke V, Furner-Pardoe J, Gabrilska R, Rafiq A, Ukachukwu F, Bruce J, Lee C, Unnikrishnan M, Rumbaugh KP, Snyder LAS, Harrison F.</t>
  </si>
  <si>
    <t>Sci Rep. 2020 Oct 15;10(1):17513. doi: 10.1038/s41598-020-74242-2.</t>
  </si>
  <si>
    <t>Anonye BO</t>
  </si>
  <si>
    <t>PMC7562736</t>
  </si>
  <si>
    <t>10.1038/s41598-020-74242-2</t>
  </si>
  <si>
    <t>Atypical microorganisms in expressed prostatic secretion from patients with chronic prostatitis/chronic pelvic pain syndrome: microbiological results from a case-control study</t>
  </si>
  <si>
    <t>Xiao J, Ren L, Lv H, Ding Q, Lou S, Zhang W, Dong Z.</t>
  </si>
  <si>
    <t>Urol Int. 2013;91(4):410-6. doi: 10.1159/000350934. Epub 2013 Aug 21.</t>
  </si>
  <si>
    <t>Xiao J</t>
  </si>
  <si>
    <t>10.1159/000350934</t>
  </si>
  <si>
    <t>Risk factors for male patients with gonorrhoea complicated by inflammation of the paraurethral glands around the external urethral orifice</t>
  </si>
  <si>
    <t>Fan W, Zhang Q.</t>
  </si>
  <si>
    <t>Int J STD AIDS. 2012 Jun;23(6):400-2. doi: 10.1258/ijsa.2011.011319.</t>
  </si>
  <si>
    <t>10.1258/ijsa.2011.011319</t>
  </si>
  <si>
    <t>Oropharyngeal gonorrhoea infections among heterosexual women and heterosexual men with urogenital gonorrhoea attending a sexual health clinic in Melbourne, Australia</t>
  </si>
  <si>
    <t>Allen C, Fairley CK, Chen MY, Maddaford K, Ong JJ, Williamson DA, Chow EPF.</t>
  </si>
  <si>
    <t>Clin Microbiol Infect. 2021 Dec;27(12):1799-1804. doi: 10.1016/j.cmi.2021.03.033. Epub 2021 May 6.</t>
  </si>
  <si>
    <t>Allen C</t>
  </si>
  <si>
    <t>10.1016/j.cmi.2021.03.033</t>
  </si>
  <si>
    <t>Vaccine research for gonococcal infections: where are we?</t>
  </si>
  <si>
    <t>Jerse AE, Deal CD.</t>
  </si>
  <si>
    <t>Sex Transm Infect. 2013 Dec;89 Suppl 4:iv63-8. doi: 10.1136/sextrans-2013-051225.</t>
  </si>
  <si>
    <t>Jerse AE</t>
  </si>
  <si>
    <t>10.1136/sextrans-2013-051225</t>
  </si>
  <si>
    <t>A misleading urethral smear with polymorphonuclear leucocytes and intracellular diplococci; case report of urethritis caused by Neisseria meningitidis</t>
  </si>
  <si>
    <t>Genders RE, Spitaels D, Jansen CL, van den Akker TW, Quint KD.</t>
  </si>
  <si>
    <t>J Med Microbiol. 2013 Dec;62(Pt 12):1905-1906. doi: 10.1099/jmm.0.059378-0. Epub 2013 Sep 2.</t>
  </si>
  <si>
    <t>Genders RE</t>
  </si>
  <si>
    <t>10.1099/jmm.0.059378-0</t>
  </si>
  <si>
    <t>Should azithromycin 1 g be abandoned as a treatment for bacterial STIs? The case for and against</t>
  </si>
  <si>
    <t>Horner P, Saunders J.</t>
  </si>
  <si>
    <t>Sex Transm Infect. 2017 Mar;93(2):85-87. doi: 10.1136/sextrans-2015-052414. Epub 2016 Jul 14.</t>
  </si>
  <si>
    <t>Horner P</t>
  </si>
  <si>
    <t>10.1136/sextrans-2015-052414</t>
  </si>
  <si>
    <t>Persistence after treatment of pharyngeal gonococcal infections in patients of the STI clinic, Amsterdam, the Netherlands, 2012-2015: a retrospective cohort study</t>
  </si>
  <si>
    <t>Hananta IPY, De Vries HJC, van Dam AP, van Rooijen MS, Soebono H, Schim van der Loeff MF.</t>
  </si>
  <si>
    <t>Sex Transm Infect. 2017 Nov;93(7):467-471. doi: 10.1136/sextrans-2017-053147. Epub 2017 Aug 19.</t>
  </si>
  <si>
    <t>PMC5739854</t>
  </si>
  <si>
    <t>10.1136/sextrans-2017-053147</t>
  </si>
  <si>
    <t>Introduction: Infection of Neisseria gonorrhoeae in the pharynx (pharyngeal Ng) is associated with gonococcal transmission and development of antimicrobial resistance. We assessed proportion of and determinants for persistence after treatment of pharyngeal Ng.
Methods: At the STI clinic of Amsterdam, the Netherlands, females-at-risk and men who have sex with men are routinely screened for pharyngeal Ng using an RNA-based nucleic acid amplification test (NAAT; Aptima Combo 2). Patients with pharyngeal Ng were invited for a test-of-cure (TOC) 7 days after treatment with a 500 mg ceftriaxone intramuscularly. We retrospectively examined medical records of patients with pharyngeal Ng (January 2012-August 2015) who returned for a TOC 7-28 days after treatment. Persistence was defined as a positive NAAT at TOC.
Results: Out of 2204 pharyngeal Ng cases recorded in the study period, 781 cases (median time between first treatment and TOC of 8 (IQR 7-12) days) were included in the analysis. Persistence after treatment was found in 36 (4.6%) and was less likely among patients who received ceftriaxone in combination with other antibiotics (vs monotherapy) (adjusted OR (aOR) 0.36, 95% CI 0.12 to 1.04) and with longer time from treatment to TOC (aOR 0.74, 95% CI 0.60 to 0.90, per extra day). In those with a TOC 15-28 days after treatment, Ng persisted in only 1.0% (1/105 cases).
Conclusion: A small proportion of pharyngeal Ng persists despite appropriate treatment. Combining ceftriaxone with other antibiotics appears to lead to faster clearance. A TOC for pharyngeal Ng 7 days after treatment may be too soon.</t>
  </si>
  <si>
    <t xml:space="preserve">Strains resistant despite treatment or very early OCD
</t>
  </si>
  <si>
    <t>Genital and Extragenital Gonorrhea and Chlamydia in Children and Adolescents Evaluated for Sexual Abuse</t>
  </si>
  <si>
    <t>Kellogg ND, Melville JD, Lukefahr JL, Nienow SM, Russell EL.</t>
  </si>
  <si>
    <t>Pediatr Emerg Care. 2018 Nov;34(11):761-766. doi: 10.1097/PEC.0000000000001014.</t>
  </si>
  <si>
    <t>Kellogg ND</t>
  </si>
  <si>
    <t>Pediatr Emerg Care</t>
  </si>
  <si>
    <t>10.1097/PEC.0000000000001014</t>
  </si>
  <si>
    <t>In vivo efficacy of acetazolamide in a mouse model of Neisseria gonorrhoeae infection</t>
  </si>
  <si>
    <t>Abutaleb NS, Elhassanny AEM, Seleem MN.</t>
  </si>
  <si>
    <t>Microb Pathog. 2022 Mar;164:105454. doi: 10.1016/j.micpath.2022.105454. Epub 2022 Feb 19.</t>
  </si>
  <si>
    <t>Abutaleb NS</t>
  </si>
  <si>
    <t>PMC8923983</t>
  </si>
  <si>
    <t>NIHMS1783338</t>
  </si>
  <si>
    <t>10.1016/j.micpath.2022.105454</t>
  </si>
  <si>
    <t>Gonococcal infections represent an urgent public health threat worldwide due to the increasing incidence of infections that has been accompanied by an increase in bacterial resistance to most antibiotics. This has resulted in a dwindling number of effective treatment options. Undoubtedly, there is a critical need to develop new, effective anti-gonococcal agents. In an effort to discover new anti-gonococcal therapeutics, we previously identified acetazolamide, a carbonic anhydrase inhibitor, as a novel inhibitor of Neisseria gonorrhoeae. Acetazolamide exhibited potent anti-gonococcal activity in vitro as it inhibited growth of strains of N. gonorrhoeae at concentrations that ranged from 0.5 to 4 μg/mL. The aim of this study was to investigate the in vivo efficacy of acetazolamide in a mouse model of N. gonorrhoeae genital tract infection. Compared to vehicle-treated mice, acetazolamide significantly reduced the gonococcal burden by 90% in the vagina of infected mice after three days of treatment. These results indicate that acetazolamide warrants further investigation as a promising treatment option to supplement the limited pipeline of anti-gonococcal therapeutics.</t>
  </si>
  <si>
    <t>Acetazolamide as a therapeutic strategy</t>
  </si>
  <si>
    <t>High prevalence of Chlamydia trachomatis and Neisseria gonorrhoeae infections in anal and pharyngeal sites among a community-based sample of men who have sex with men and transgender women in Lima, Peru</t>
  </si>
  <si>
    <t>Leon SR, Segura ER, Konda KA, Flores JA, Silva-Santisteban A, Galea JT, Coates TJ, Klausner JD, Caceres CF.</t>
  </si>
  <si>
    <t>BMJ Open. 2016 Jan 6;6(1):e008245. doi: 10.1136/bmjopen-2015-008245.</t>
  </si>
  <si>
    <t>Leon SR</t>
  </si>
  <si>
    <t>PMC4716251</t>
  </si>
  <si>
    <t>10.1136/bmjopen-2015-008245</t>
  </si>
  <si>
    <t>2016 Jan 6</t>
  </si>
  <si>
    <t>Swab-yourself Trial With Economic Monitoring and Testing for Infections Collectively (SYSTEMATIC): Part 1. A Diagnostic Accuracy and Cost-effectiveness Study Comparing Clinician-taken vs Self-taken Rectal and Pharyngeal Samples for the Diagnosis of Gonorrhea and Chlamydia</t>
  </si>
  <si>
    <t>Clin Infect Dis. 2021 Nov 2;73(9):e3172-e3180. doi: 10.1093/cid/ciaa1266.</t>
  </si>
  <si>
    <t>10.1093/cid/ciaa1266</t>
  </si>
  <si>
    <t>Phosphoethanolamine residues on the lipid A moiety of Neisseria gonorrhoeae lipooligosaccharide modulate binding of complement inhibitors and resistance to complement killing</t>
  </si>
  <si>
    <t>Lewis LA, Shafer WM, Dutta Ray T, Ram S, Rice PA.</t>
  </si>
  <si>
    <t>Infect Immun. 2013 Jan;81(1):33-42. doi: 10.1128/IAI.00751-12. Epub 2012 Oct 15.</t>
  </si>
  <si>
    <t>PMC3536161</t>
  </si>
  <si>
    <t>10.1128/IAI.00751-12</t>
  </si>
  <si>
    <t>Adolescents may accurately self-collect pharyngeal and rectal clinical specimens for the detection of Chlamydia trachomatis and Neisseria gonorrhoeae infection</t>
  </si>
  <si>
    <t>Vavala G, Goldbeck C, Bristow CC, Stafylis C, Adamson PC, Polanco D, Ocasio MA, Fournier J, Romero-Espinoza A, Flynn R, Bolan R, Fernandez MI, Swendeman D, Comulada WS, Lee SJ, Rotheram-Borus MJ, Klausner JD; Adolescent Medicine Trials Network (ATN) CARES Team.</t>
  </si>
  <si>
    <t>PLoS One. 2021 Sep 27;16(9):e0255878. doi: 10.1371/journal.pone.0255878. eCollection 2021.</t>
  </si>
  <si>
    <t>Vavala G</t>
  </si>
  <si>
    <t>PMC8475974</t>
  </si>
  <si>
    <t>10.1371/journal.pone.0255878</t>
  </si>
  <si>
    <t>2021 Sep 27</t>
  </si>
  <si>
    <t>Evaluation of the Microbiological Efficacy of a Single 2-Gram Dose of Extended-Release Azithromycin by Population Pharmacokinetics and Simulation in Japanese Patients with Gonococcal Urethritis</t>
  </si>
  <si>
    <t>Soda M, Ito S, Matsumaru N, Nakamura S, Nagase I, Takahashi H, Ohno Y, Yasuda M, Yamamoto M, Tsukamoto K, Itoh Y, Deguchi T, Kitaichi K.</t>
  </si>
  <si>
    <t>Antimicrob Agents Chemother. 2017 Dec 21;62(1):e01409-17. doi: 10.1128/AAC.01409-17. Print 2018 Jan.</t>
  </si>
  <si>
    <t>Soda M</t>
  </si>
  <si>
    <t>PMC5740364</t>
  </si>
  <si>
    <t>10.1128/AAC.01409-17</t>
  </si>
  <si>
    <t>2017 Dec 21</t>
  </si>
  <si>
    <t>The objective of this study was to analyze the relationship between the pharmacokinetic (PK)/pharmacodynamic (PD) parameters of a single 2-g dose of extended-release formulation of azithromycin (AZM-SR) and its microbiological efficacy against gonococcal urethritis. Fifty male patients with gonococcal urethritis were enrolled in this study. In 36 patients, the plasma AZM concentrations were measured using liquid chromatography-tandem mass spectrometry, the AZM MIC values for the Neisseria gonorrhoeae isolates were determined, and the microbiological outcomes were assessed. AZM-SR monotherapy eradicated N. gonorrhoeae in 30 (83%) of the 36 patients. AZM MICs ranged from 0.03 to 2 mg/liter. The mean value of the area under the concentration-time curve (AUC), estimated by population PK analysis using a two-compartment model, was 20.8 mg · h/liter. Logistic regression analysis showed that the PK/PD target value required to predict an N. gonorrhoeae eradication rate of ≥95% was a calculated AUC/MIC of ≥59.5. The AUC/MIC value was significantly higher in patients who achieved microbiological cure than in patients who achieved microbiological failure. Monte Carlo simulation using this MIC distribution revealed that the probability that AZM-SR monotherapy would produce an AUC/MIC exceeding the AUC/MIC target of 59.5 was 47%. Furthermore, the MIC distribution for strains isolated in this study was mostly consistent with that for strains currently circulating in Japan. In conclusion, in Japan, AZM-SR monotherapy may not be effective against gonococcal urethritis. Therefore, use of a single 2-g dose of AZM-SR either with or without other antibiotics could be an option to treat gonococcal urethritis if patients are allergic to ceftriaxone and spectinomycin or are diagnosed to be infected with an AZM-sensitive strain.</t>
  </si>
  <si>
    <t xml:space="preserve">Monotherapy with AZM-SR as a therapeutic strategy
</t>
  </si>
  <si>
    <t>The Prevalence of Antimicrobial Resistant Neisseria gonorrhoeae in Papua New Guinea: A Systematic Review and Meta-Analysis</t>
  </si>
  <si>
    <t>Willie B, Sweeney EL, Badman SG, Chatfield M, Vallely AJ, Kelly-Hanku A, Whiley DM.</t>
  </si>
  <si>
    <t>Int J Environ Res Public Health. 2022 Jan 28;19(3):1520. doi: 10.3390/ijerph19031520.</t>
  </si>
  <si>
    <t>Willie B</t>
  </si>
  <si>
    <t>PMC8835705</t>
  </si>
  <si>
    <t>10.3390/ijerph19031520</t>
  </si>
  <si>
    <t>2022 Jan 28</t>
  </si>
  <si>
    <t>Societal factors contributing to infections caused by Chlamydia trachomatis and Neisseria gonorrhoeae in a veteran population</t>
  </si>
  <si>
    <t>Wilkinson LA, Carter MT, Wattengel BA, Lesse AJ, Sellick JA, Mergenhagen KA.</t>
  </si>
  <si>
    <t>Int J STD AIDS. 2021 Aug;32(9):845-851. doi: 10.1177/0956462421999276. Epub 2021 May 5.</t>
  </si>
  <si>
    <t>Wilkinson LA</t>
  </si>
  <si>
    <t>10.1177/0956462421999276</t>
  </si>
  <si>
    <t>Properly folded and functional PorB from Neisseria gonorrhoeae inhibits dendritic cell stimulation of CD4(+) T cell proliferation</t>
  </si>
  <si>
    <t>Zhu W, Tomberg J, Knilans KJ, Anderson JE, McKinnon KP, Sempowski GD, Nicholas RA, Duncan JA.</t>
  </si>
  <si>
    <t>J Biol Chem. 2018 Jul 13;293(28):11218-11229. doi: 10.1074/jbc.RA117.001209. Epub 2018 May 11.</t>
  </si>
  <si>
    <t>Zhu W</t>
  </si>
  <si>
    <t>PMC6052219</t>
  </si>
  <si>
    <t>10.1074/jbc.RA117.001209</t>
  </si>
  <si>
    <t>2018 Jul 13</t>
  </si>
  <si>
    <t>Diagnosis of Chlamydia trachomatis, Neisseria gonorrhoeae, Trichomonas vaginalis and Mycoplasma genitalium: an observational study of testing patterns, prevalence and co-infection rates in northern New Zealand</t>
  </si>
  <si>
    <t>Upton A, Bissessor L, Lowe P, Wang X, McAuliffe G.</t>
  </si>
  <si>
    <t>Sex Health. 2018 Jun;15(3):232-237. doi: 10.1071/SH17110.</t>
  </si>
  <si>
    <t>10.1071/SH17110</t>
  </si>
  <si>
    <t>Delay in Seeking Health Care Services After Onset of Urethritis Symptoms in Men</t>
  </si>
  <si>
    <t>Aaron KJ, Van Der Pol B, Jordan SJ, Schwebke JR, Hook EW 3rd.</t>
  </si>
  <si>
    <t>Sex Transm Dis. 2019 May;46(5):317-320. doi: 10.1097/OLQ.0000000000000976.</t>
  </si>
  <si>
    <t>Aaron KJ</t>
  </si>
  <si>
    <t>PMC6481179</t>
  </si>
  <si>
    <t>NIHMS1518185</t>
  </si>
  <si>
    <t>10.1097/OLQ.0000000000000976</t>
  </si>
  <si>
    <t>New treatment options for infections caused by increasingly antimicrobial-resistant Neisseria gonorrhoeae</t>
  </si>
  <si>
    <t>Lee H, Lee K, Chong Y.</t>
  </si>
  <si>
    <t>Expert Rev Anti Infect Ther. 2016;14(2):243-56. doi: 10.1586/14787210.2016.1134315.</t>
  </si>
  <si>
    <t>10.1586/14787210.2016.1134315</t>
  </si>
  <si>
    <t>Single-channel multiplexing without melting curve analysis in real-time PCR</t>
  </si>
  <si>
    <t>Lee YJ, Kim D, Lee K, Chun JY.</t>
  </si>
  <si>
    <t>Sci Rep. 2014 Dec 11;4:7439. doi: 10.1038/srep07439.</t>
  </si>
  <si>
    <t>Lee YJ</t>
  </si>
  <si>
    <t>PMC4262828</t>
  </si>
  <si>
    <t>10.1038/srep07439</t>
  </si>
  <si>
    <t>2014 Dec 11</t>
  </si>
  <si>
    <t>Chlamydia and Gonorrhea: Shifting Age-Based Positivity Among Young Females, 2010-2017</t>
  </si>
  <si>
    <t>Kaufman HW, Gift TL, Kreisel K, Niles JK, Alagia DP.</t>
  </si>
  <si>
    <t>Am J Prev Med. 2020 Nov;59(5):697-703. doi: 10.1016/j.amepre.2020.05.023. Epub 2020 Aug 20.</t>
  </si>
  <si>
    <t>Kaufman HW</t>
  </si>
  <si>
    <t>Am J Prev Med</t>
  </si>
  <si>
    <t>PMC7903324</t>
  </si>
  <si>
    <t>NIHMS1657937</t>
  </si>
  <si>
    <t>10.1016/j.amepre.2020.05.023</t>
  </si>
  <si>
    <t>Rational Design of Thermostable Carbonic Anhydrase Mutants Using Molecular Dynamics Simulations</t>
  </si>
  <si>
    <t>Parra-Cruz R, Jäger CM, Lau PL, Gomes RL, Pordea A.</t>
  </si>
  <si>
    <t>J Phys Chem B. 2018 Sep 13;122(36):8526-8536. doi: 10.1021/acs.jpcb.8b05926. Epub 2018 Aug 29.</t>
  </si>
  <si>
    <t>Parra-Cruz R</t>
  </si>
  <si>
    <t>J Phys Chem B</t>
  </si>
  <si>
    <t>10.1021/acs.jpcb.8b05926</t>
  </si>
  <si>
    <t>2018 Sep 13</t>
  </si>
  <si>
    <t>Research news in clinical context</t>
  </si>
  <si>
    <t>Fernández-Huerta M, Solomon D, Tan RKJ.</t>
  </si>
  <si>
    <t>Sex Transm Infect. 2021 Sep;97(6):395-396. doi: 10.1136/sextrans-2020-054858.</t>
  </si>
  <si>
    <t>10.1136/sextrans-2020-054858</t>
  </si>
  <si>
    <t>Value of light microscopy to diagnose urogenital gonorrhoea: a diagnostic test study in Indonesian clinic-based and outreach sexually transmitted infections services</t>
  </si>
  <si>
    <t>Hananta IPY, van Dam AP, Bruisten SM, van der Loeff MFS, Soebono H, Christiaan de Vries HJ.</t>
  </si>
  <si>
    <t>BMJ Open. 2017 Aug 11;7(8):e016202. doi: 10.1136/bmjopen-2017-016202.</t>
  </si>
  <si>
    <t>PMC5629680</t>
  </si>
  <si>
    <t>10.1136/bmjopen-2017-016202</t>
  </si>
  <si>
    <t>2017 Aug 11</t>
  </si>
  <si>
    <t>Much is still unknown about cervicitis of unknown etiology</t>
  </si>
  <si>
    <t>Wiesenfeld HC.</t>
  </si>
  <si>
    <t>Sex Transm Dis. 2013 May;40(5):386-7. doi: 10.1097/OLQ.0b013e3182917baa.</t>
  </si>
  <si>
    <t>Wiesenfeld HC</t>
  </si>
  <si>
    <t>10.1097/OLQ.0b013e3182917baa</t>
  </si>
  <si>
    <t>Neisseria gonorrhoeae Septic Arthritis With Contiguous Infection Consistent With Acute Osteomyelitis</t>
  </si>
  <si>
    <t>Russ-Friedman C, Coates K, Torabi M, Palavecino EL, McNeil CJ.</t>
  </si>
  <si>
    <t>Sex Transm Dis. 2020 Sep;47(9):e36-e38. doi: 10.1097/OLQ.0000000000001212.</t>
  </si>
  <si>
    <t>Russ-Friedman C</t>
  </si>
  <si>
    <t>10.1097/OLQ.0000000000001212</t>
  </si>
  <si>
    <t>Immunization with recombinant truncated Neisseria meningitidis-Macrophage Infectivity Potentiator (rT-Nm-MIP) protein induces murine antibodies that are cross-reactive and bactericidal for Neisseria gonorrhoeae</t>
  </si>
  <si>
    <t>Humbert MV, Christodoulides M.</t>
  </si>
  <si>
    <t>Vaccine. 2018 Jun 22;36(27):3926-3936. doi: 10.1016/j.vaccine.2018.05.069. Epub 2018 May 24.</t>
  </si>
  <si>
    <t>PMC6018565</t>
  </si>
  <si>
    <t>10.1016/j.vaccine.2018.05.069</t>
  </si>
  <si>
    <t>Neisseria meningitidis (Nm) and N. gonorrhoeae (Ng) express a Macrophage Infectivity Potentiator (MIP, NMB1567/NEIS1487) protein in their outer membrane (OM). In this study, we prepared independent batches of liposomes (n = 3) and liposomes + MonoPhosphoryl Lipid A (MPLA) (n = 3) containing recombinant truncated Nm-MIP protein encoded by Allele 2 (rT-Nm-MIP, amino acids 22-142), and used these to immunize mice. We tested the hypothesis that independent vaccine batches showed similar antigenicity, and that antisera could recognise both meningococcal and gonococcal MIP and induce cross-species bactericidal activity. The different batches of M2 rT-Nm-MIP-liposomes ± MPLA showed no significant (P &gt; 0.05) batch-to-batch variation in antigenicity. Anti-rT-Nm-MIP sera reacted equally and specifically with Nm-MIP and Ng-MIP in OM and on live bacterial cell surfaces. Specificity was shown by no antiserum reactivity with Δmip bacteria. Using human complement/serum bactericidal assays, anti-M2 rT-Nm-MIP sera killed homologous meningococcal serogroup B (MenB) strains (median titres of 32-64 for anti-rT-Nm-MIP-liposome sera; 128-256 for anti-rT-Nm-MIP-liposome + MPLA sera) and heterologous M1 protein-expressing MenB strains (titres of 64 for anti rT-Nm-MIP-liposome sera; 128-256 for anti-rT-Nm-MIP-liposome + MPLA sera). Low-level killing (P &lt; 0.05) was observed for a MenB isolate expressing M7 protein (titres 4-8), but MenB strains expressing M6 protein were not killed (titre &lt; 4-8). Killing (P &lt; 0.05) was observed against MenC and MenW bacteria expressing homologous M2 protein (titres of 8-16) but not against MenA or MenY bacteria (titres &lt; 4-8). Antisera to M2 rT-Nm-MIP showed significant (P &lt; 0.05) cross-bactericidal activity against gonococcal strain P9-17 (expressing M35 Ng-MIP, titres of 64-512) and strain 12CFX_T_003 (expressing M10 Ng-MIP, titres 8-16) but not against FA1090 (expressing M8 Ng-MIP). As an alternative to producing recombinant protein, we engineered successfully the Nm-OM to express M2 Truncated-Nm-MIP, but lipooligosaccharide-extraction with Na-DOC was contra-indicated. Our data suggest that a multi-component vaccine containing a select number of Nm- and Ng-MIP type proteins would be required to provide broad coverage of both pathogens.</t>
  </si>
  <si>
    <t xml:space="preserve">Multicomponent vaccine based on a selected number of MIP protein variants
</t>
  </si>
  <si>
    <t>Prevalence of Neisseria gonorrhea and their antimicrobial susceptibility patterns among symptomatic women attending gynecology outpatient department in Hawassa referral hospital, Hawassa, Ethiopia</t>
  </si>
  <si>
    <t>Hailemariam M, Abebe T, Mihret A, Lambiyo T.</t>
  </si>
  <si>
    <t>Ethiop J Health Sci. 2013 Mar;23(1):10-8.</t>
  </si>
  <si>
    <t>Hailemariam M</t>
  </si>
  <si>
    <t>Ethiop J Health Sci</t>
  </si>
  <si>
    <t>PMC3613810</t>
  </si>
  <si>
    <t>Background: Gonorrhoeae, a sexually transmitted disease caused by Neisseria gonorrhea for which humans are the only natural host. The causative organism is highly adapted to the genital tract and often causing asymptomatic and undetected infection in females in which Acquisition of gonococcal infection late in pregnancy can adversely affect labor and delivery as well as the well-being of the fetus. The aims of this study were to determine the prevalence and drug susceptibility pattern of Neisseria gonorrhea among symptomatic women in Hawassa Referral Hospital.
Methods: A cross-sectional study was conducted from December 1 2010 to February 30, 2011 at Hawassa Referral Hospital. All women who visited gynecology outpatient department (OPD) with suspected gonococcal infection were included. Endocervical swab was collected by the attending physician. The presence of gonorrhea was confirmed by culture, gram staining and biochemical tests. Antimicrobial sensitivity test was performed using disc diffusion method and the result was interpreted accordingly.
Results: Of the total 215 cases examined, 11 (5.1%) were confirmed to have gonococcal infection. Although not statistically significant, most of the cases 5/11 (45.5%) were in age group of 20-24 years and the identified organism had low level susceptibility to quinolones (ciprofloxacin 55%, ofloxacin 64% &amp; lomefloxacin 64%).
Conclusion: Despite low rates of gonorrhea infection, it is important to focus on high-risk populations (reproductive age group) because of the great physical and emotional costs of the disease. A high resistance for quinolones, the commonly used antibiotics was observed for this laboratory-based diagnosis is recommended.</t>
  </si>
  <si>
    <t xml:space="preserve">Quinolone-resistant strains
</t>
  </si>
  <si>
    <t>[Gonococcal pharyngitis]</t>
  </si>
  <si>
    <t>Gerasimova NA, Evstigneeva NP, Grekova YN, Zilberberg NV.</t>
  </si>
  <si>
    <t>Vestn Otorinolaringol. 2021;86(2):85-89. doi: 10.17116/otorino20218602185.</t>
  </si>
  <si>
    <t>Gerasimova NA</t>
  </si>
  <si>
    <t>Vestn Otorinolaringol</t>
  </si>
  <si>
    <t>10.17116/otorino20218602185</t>
  </si>
  <si>
    <t>Proton Detected Solid-State NMR of Membrane Proteins at 28 Tesla (1.2 GHz) and 100 kHz Magic-Angle Spinning</t>
  </si>
  <si>
    <t>Nimerovsky E, Movellan KT, Zhang XC, Forster MC, Najbauer E, Xue K, Dervişoǧlu R, Giller K, Griesinger C, Becker S, Andreas LB.</t>
  </si>
  <si>
    <t>Biomolecules. 2021 May 18;11(5):752. doi: 10.3390/biom11050752.</t>
  </si>
  <si>
    <t>Nimerovsky E</t>
  </si>
  <si>
    <t>PMC8157399</t>
  </si>
  <si>
    <t>10.3390/biom11050752</t>
  </si>
  <si>
    <t>2021 May 18</t>
  </si>
  <si>
    <t>Incident gonorrhoea and chlamydia among a prospective cohort of men who have sex with men in Kisumu, Kenya</t>
  </si>
  <si>
    <t>Otieno F, Ng'ety G, Okall D, Aketch C, Obondi E, Graham SM, Nyunya BO, Djomand G, Bailey RC, Mehta SD.</t>
  </si>
  <si>
    <t>Sex Transm Infect. 2020 Nov;96(7):521-527. doi: 10.1136/sextrans-2019-054166. Epub 2020 Jan 23.</t>
  </si>
  <si>
    <t>Otieno F</t>
  </si>
  <si>
    <t>10.1136/sextrans-2019-054166</t>
  </si>
  <si>
    <t>Where have all the susceptible gonococci gone? A historical review of changes in MIC distribution over the past 75 years</t>
  </si>
  <si>
    <t>Kenyon C, Laumen J, Van Den Bossche D, Van Dijck C.</t>
  </si>
  <si>
    <t>BMC Infect Dis. 2019 Dec 27;19(1):1085. doi: 10.1186/s12879-019-4712-x.</t>
  </si>
  <si>
    <t>PMC6935233</t>
  </si>
  <si>
    <t>10.1186/s12879-019-4712-x</t>
  </si>
  <si>
    <t>2019 Dec 27</t>
  </si>
  <si>
    <t>Advances in the Understanding and Treatment of Male Urethritis</t>
  </si>
  <si>
    <t>Bachmann LH, Manhart LE, Martin DH, Seña AC, Dimitrakoff J, Jensen JS, Gaydos CA.</t>
  </si>
  <si>
    <t>Clin Infect Dis. 2015 Dec 15;61 Suppl 8:S763-9. doi: 10.1093/cid/civ755.</t>
  </si>
  <si>
    <t>Bachmann LH</t>
  </si>
  <si>
    <t>10.1093/cid/civ755</t>
  </si>
  <si>
    <t>Adherence Enables Neisseria gonorrhoeae to Overcome Zinc Limitation Imposed by Nutritional Immunity Proteins</t>
  </si>
  <si>
    <t>Ray JC, Smirnov A, Maurakis SA, Harrison SA, Ke E, Chazin WJ, Cornelissen CN, Criss AK.</t>
  </si>
  <si>
    <t>Infect Immun. 2022 Mar 17;90(3):e0000922. doi: 10.1128/iai.00009-22. Epub 2022 Jan 18.</t>
  </si>
  <si>
    <t>Ray JC</t>
  </si>
  <si>
    <t>PMC8929345</t>
  </si>
  <si>
    <t>10.1128/iai.00009-22</t>
  </si>
  <si>
    <t>2022 Mar 17</t>
  </si>
  <si>
    <t>Murine host response to Neisseria gonorrhoeae upper genital tract infection reveals a common transcriptional signature, plus distinct inflammatory responses that vary between reproductive cycle phases</t>
  </si>
  <si>
    <t>Francis IP, Islam EA, Gower AC, Shaik-Dasthagirisaheb YB, Gray-Owen SD, Wetzler LM.</t>
  </si>
  <si>
    <t>BMC Genomics. 2018 Aug 22;19(1):627. doi: 10.1186/s12864-018-5000-7.</t>
  </si>
  <si>
    <t>PMC6106831</t>
  </si>
  <si>
    <t>10.1186/s12864-018-5000-7</t>
  </si>
  <si>
    <t>2018 Aug 22</t>
  </si>
  <si>
    <t>Get Yourself Tested 2011-2012: findings and prevalence of Chlamydia trachomatis and Neisseria gonorrhoeae at an urban public health system</t>
  </si>
  <si>
    <t>Roston A, Suleta K, Stempinski K, Keith L, Patel A.</t>
  </si>
  <si>
    <t>Int J STD AIDS. 2015 Apr;26(5):322-8. doi: 10.1177/0956462414536541. Epub 2014 May 27.</t>
  </si>
  <si>
    <t>Roston A</t>
  </si>
  <si>
    <t>10.1177/0956462414536541</t>
  </si>
  <si>
    <t>Rectal Chlamydia trachomatis and Neisseria gonorrhoeae Infections Among Women Reporting Anal Intercourse</t>
  </si>
  <si>
    <t>Llata E, Braxton J, Asbel L, Chow J, Jenkins L, Murphy R, Pathela P, Schumacher C, Torrone E.</t>
  </si>
  <si>
    <t>Obstet Gynecol. 2018 Sep;132(3):692-697. doi: 10.1097/AOG.0000000000002804.</t>
  </si>
  <si>
    <t>PMC6748307</t>
  </si>
  <si>
    <t>NIHMS1049448</t>
  </si>
  <si>
    <t>10.1097/AOG.0000000000002804</t>
  </si>
  <si>
    <t>Pelvic inflammatory disease</t>
  </si>
  <si>
    <t>Gradison M.</t>
  </si>
  <si>
    <t>Am Fam Physician. 2012 Apr 15;85(8):791-6.</t>
  </si>
  <si>
    <t>Gradison M</t>
  </si>
  <si>
    <t>2012 Apr 15</t>
  </si>
  <si>
    <t>A Phase 2 Trial of Oral Solithromycin 1200 mg or 1000 mg as Single-Dose Oral Therapy for Uncomplicated Gonorrhea</t>
  </si>
  <si>
    <t>Hook EW 3rd, Golden M, Jamieson BD, Dixon PB, Harbison HS, Lowens S, Fernandes P.</t>
  </si>
  <si>
    <t>Clin Infect Dis. 2015 Oct 1;61(7):1043-8. doi: 10.1093/cid/civ478. Epub 2015 Jun 18.</t>
  </si>
  <si>
    <t>10.1093/cid/civ478</t>
  </si>
  <si>
    <t>2015 Oct 1</t>
  </si>
  <si>
    <t>Background: Progressive resistance to antimicrobial agents has reduced options for gonorrhea therapy worldwide. Solithromycin (CEM-101) is a novel oral fluoroketolide antimicrobial with substantial in vitro activity against Neisseria gonorrhoeae.
Methods: We conducted a phase 2 trial of 2 oral doses of solithromycin (1200 and 1000 mg) for treatment of uncomplicated gonorrhea.
Results: A total of 59 participants were enrolled and treated in this trial; 28 participants received 1200 mg of solithromycin and 31 received 1000 mg. Forty-six (78%) participants had positive cultures for N. gonorrhoeae at the time of enrollment: 24 of the 28 persons (86%) who received 1200 mg of oral solithromycin, and 22 of 31 (71%) who received 1000 mg. In addition, 8 participants had positive pharyngeal gonococcal cultures, and 4 had positive rectal cultures. All patients with positive cultures for N. gonorrhoeae were cured at all sites of infection. Chlamydia trachomatis and Mycoplasma genitalium coinfections were evaluated using nucleic acid amplification tests and were negative at 1 week of follow-up in 9 of 11 (82%) participants positive for C. trachomatis and 7 of 10 (70%) participants positive for M. genitalium. Mild dose-related gastrointestinal side effects (nausea, loose stools, vomiting) were common but did not limit therapy.
Conclusions: Oral single-dose solithromycin, in doses of 1000 mg and 1200 mg, was 100% effective for treatment of culture-proven gonorrhea at genital, oral, and rectal sites of infection and is a promising new agent for gonorrhea treatment.</t>
  </si>
  <si>
    <t>Solithromicina as a therapeutic strategy</t>
  </si>
  <si>
    <t>Incident and recurrent Chlamydia trachomatis and Neisseria gonorrhoeae infections, active component, U.S. Armed Forces, 2010-2014</t>
  </si>
  <si>
    <t>Owings AJ, Clark LL, Rohrbeck P.</t>
  </si>
  <si>
    <t>MSMR. 2016 Feb;23(2):20-8.</t>
  </si>
  <si>
    <t>Owings AJ</t>
  </si>
  <si>
    <t>MSMR</t>
  </si>
  <si>
    <t>Detection of Chlamydia trachomatis and Neisseria gonorrhoeae with the cobas CT/NG v2.0 test: performance compared with the BD ProbeTec CT Q(x) and GC Q(x) amplified DNA and Aptima AC2 assays</t>
  </si>
  <si>
    <t>Nye MB, Osiecki J, Lewinski M, Liesenfeld O, Young S, Taylor SN, Lillis RA, Body BA, Eisenhut C, Hook Iii EW, Van Der Pol B.</t>
  </si>
  <si>
    <t>Sex Transm Infect. 2019 Mar;95(2):87-93. doi: 10.1136/sextrans-2018-053545. Epub 2018 Aug 20.</t>
  </si>
  <si>
    <t>Nye MB</t>
  </si>
  <si>
    <t>PMC6580769</t>
  </si>
  <si>
    <t>10.1136/sextrans-2018-053545</t>
  </si>
  <si>
    <t>Risk factors for antimicrobial-resistant Neisseria gonorrhoeae in Europe</t>
  </si>
  <si>
    <t>Cole MJ, Spiteri G, Town K, Unemo M, Hoffmann S, Chisholm SA, Amato-Gauci AJ, van de Laar M, Ison CA; Euro-GASP Network.</t>
  </si>
  <si>
    <t>Sex Transm Dis. 2014 Dec;41(12):723-9. doi: 10.1097/OLQ.0000000000000185.</t>
  </si>
  <si>
    <t>10.1097/OLQ.0000000000000185</t>
  </si>
  <si>
    <t>Background: The European Gonococcal Antimicrobial Surveillance Programme performs antimicrobial resistance surveillance and is coordinated by the European Centre for Disease Prevention and Control. This study used epidemiological and behavioral data combined with the gonococcal susceptibility profiles to determine risk factors associated with harboring resistant gonococci in Europe.
Methods: From 2009 to 2011, gonococcal isolates from 21 countries were submitted to the European Gonococcal Antimicrobial Surveillance Programme for antimicrobial susceptibility testing. Patient variables associated with resistance to azithromycin, cefixime, and ciprofloxacin were identified using univariate and multivariable logistic regression analyses of odds ratios. Geometric means for ceftriaxone and cefixime minimum inhibitory concentrations (MICs) were compared for patients of different sexual orientation and sex.
Results: A total of 5034 gonococcal isolates were tested from 2009 to 2011. Isolates exhibiting resistance to cefixime (MIC &gt; 0.125 mg/L) and ciprofloxacin (MIC &gt; 0.5 mg/L) were significantly associated with infection in heterosexuals (males only for ciprofloxacin), older patients (&gt;25 years of age), or those without a concurrent chlamydial infection in the multivariable analysis. The geometric mean of cefixime and ceftriaxone MICs decreased from 2009 to 2011, most significantly for men who have sex with men, and isolates from male heterosexuals exhibited the highest MICs in 2011.
Conclusions: The linking of epidemiological and behavioral data to the susceptibility profiles of the gonococcal isolates has allowed those at higher risk for acquiring antimicrobial resistant Neisseria gonorrhoeae to be identified. Improved data numbers and representativeness are required before evidence-based risk groups can be identified, and subsequent focused treatments or public health intervention strategies can be initiated with confidence.</t>
  </si>
  <si>
    <t xml:space="preserve">Resistant strains and risk factors for acquiring them
</t>
  </si>
  <si>
    <t>The changing landscape of controlling sexually transmitted infections in the U.S. military</t>
  </si>
  <si>
    <t>Gaydos JC, McKee KT Jr, Gaydos CA.</t>
  </si>
  <si>
    <t>MSMR. 2013 Feb;20(2):2-4.</t>
  </si>
  <si>
    <t>Gaydos JC</t>
  </si>
  <si>
    <t>PMC4028328</t>
  </si>
  <si>
    <t>NIHMS584963</t>
  </si>
  <si>
    <t>Neisseria gonorrhoeae Challenge Increases Matrix Metalloproteinase-8 Expression in Fallopian Tube Explants</t>
  </si>
  <si>
    <t>Juica NE, Rodas PI, Solar P, Borda P, Vargas R, Muñoz C, Paredes R, Christodoulides M, Velasquez LA.</t>
  </si>
  <si>
    <t>Front Cell Infect Microbiol. 2017 Sep 6;7:399. doi: 10.3389/fcimb.2017.00399. eCollection 2017.</t>
  </si>
  <si>
    <t>Juica NE</t>
  </si>
  <si>
    <t>PMC5592203</t>
  </si>
  <si>
    <t>10.3389/fcimb.2017.00399</t>
  </si>
  <si>
    <t>2017 Sep 6</t>
  </si>
  <si>
    <t>Solithromycin versus ceftriaxone plus azithromycin for the treatment of uncomplicated genital gonorrhoea (SOLITAIRE-U): a randomised phase 3 non-inferiority trial</t>
  </si>
  <si>
    <t>Chen MY, McNulty A, Avery A, Whiley D, Tabrizi SN, Hardy D, Das AF, Nenninger A, Fairley CK, Hocking JS, Bradshaw CS, Donovan B, Howden BP, Oldach D; Solitaire-U Team.</t>
  </si>
  <si>
    <t>Lancet Infect Dis. 2019 Aug;19(8):833-842. doi: 10.1016/S1473-3099(19)30116-1. Epub 2019 Jun 10.</t>
  </si>
  <si>
    <t>Chen MY</t>
  </si>
  <si>
    <t>10.1016/S1473-3099(19)30116-1</t>
  </si>
  <si>
    <t>Background: Antibiotic-resistant gonorrhoea represents a global public health threat, and new therapies are needed. We aimed to compare the efficacy and safety of solithromycin, a fourth generation macrolide, with ceftriaxone plus azithromycin for the treatment of gonorrhoea.
Methods: We did an open-label, multicentre, non-inferiority trial of patients aged 15 years or older with uncomplicated untreated genital gonorrhoea at two sites in Australia and one site in the USA. Patients were randomly assigned (1:1) to receive single dose oral solithromycin 1000 mg or intramuscular ceftriaxone 500 mg plus oral azithromycin 1000 mg. Neisseria gonorrhoeae cultures were obtained at baseline and test of cure (day 7 ± 2). The primary outcome was the proportion of patients with eradication of genital N gonorrhoeae based on culture at test of cure, assessed in the microbiological intention-to-treat (mITT) population, which included all randomly assigned patients who received any dose of study drug and had a positive genital culture for N gonorrhoeae at baseline. Non-inferiority of solithromycin was to be concluded if the lower limit of the 95% CI for the between-group differences was greater than -10%. Safety was analysed in all patients who received any dose of study drug. This trial is registered with ClinicalTrials.gov, number NCT02210325.
Findings: Between Sept 3, 2014, and Aug 27, 2015, 262 patients were randomly assigned and 261 received treatment (130 in the solithromycin group and 131 in the ceftriaxone plus azithromycin group). In the mITT population, 99 (80%) of 123 patients in the solithromycin group and 109 (84%) of 129 patients in the ceftriaxone plus azithromycin group had N gonorrhoeae eradication at test of cure (difference -4·0%, 95% CI -13·6 to 5·5), thus solithromycin did not meet the criterion for non-inferiority at the prespecified -10% margin. The frequency of adverse events was higher in the solithromycin group than the ceftriaxone plus azithromycin group (69 [53%] of 130 patients vs 45 [34%] of 131 patients), the most common of which were diarrhoea (31 [24%] of 130 patients vs 20 [15%] of 131 patients), and nausea (27 [21%] of 130 patients vs 15 [11%] of 131 patients).
Interpretation: Solithromycin as a single 1000 mg dose is not a suitable alternative to ceftriaxone plus azithromycin as first-line treatment for gonorrhoea. If insufficient duration of solithromycin exposure at the infection site in a subset of individuals was the reason for treatment failures, this might be adequately addressed with dose adjustment. However, any further trials with longer dosing need to consider the potential risk of gastrointestinal effects and liver enzyme elevations.</t>
  </si>
  <si>
    <t xml:space="preserve">Solithromycin as a therapeutic strategy
</t>
  </si>
  <si>
    <t>Are Ureaplasma spp. a cause of nongonococcal urethritis? A systematic review and meta-analysis</t>
  </si>
  <si>
    <t>Zhang N, Wang R, Li X, Liu X, Tang Z, Liu Y.</t>
  </si>
  <si>
    <t>PLoS One. 2014 Dec 2;9(12):e113771. doi: 10.1371/journal.pone.0113771. eCollection 2014.</t>
  </si>
  <si>
    <t>Zhang N</t>
  </si>
  <si>
    <t>PMC4252037</t>
  </si>
  <si>
    <t>10.1371/journal.pone.0113771</t>
  </si>
  <si>
    <t>Clinical Factors Associated With Accurate Presumptive Treatment of Neisseria gonorrhoeae Infections in Men Who Have Sex with Men and Transgender Women</t>
  </si>
  <si>
    <t>Anker B, Jaffar S, Patani H, Bristow CC, Sukhija-Cohen AC.</t>
  </si>
  <si>
    <t>Clin Infect Dis. 2021 Nov 2;73(9):e3156-e3162. doi: 10.1093/cid/ciaa1828.</t>
  </si>
  <si>
    <t>Anker B</t>
  </si>
  <si>
    <t>PMC8563201</t>
  </si>
  <si>
    <t>10.1093/cid/ciaa1828</t>
  </si>
  <si>
    <t>Partner Therapy in Sexually Transmitted Infections: A Teachable Moment</t>
  </si>
  <si>
    <t>Keshvani N, Nijhawan A, Gupta A.</t>
  </si>
  <si>
    <t>JAMA Intern Med. 2018 Aug 1;178(8):1108-1109. doi: 10.1001/jamainternmed.2018.2406.</t>
  </si>
  <si>
    <t>Keshvani N</t>
  </si>
  <si>
    <t>JAMA Intern Med</t>
  </si>
  <si>
    <t>10.1001/jamainternmed.2018.2406</t>
  </si>
  <si>
    <t>Highly specific and efficient primers for in-house multiplex PCR detection of Chlamydia trachomatis, Neisseria gonorrhoeae, Mycoplasma hominis and Ureaplasma urealyticum</t>
  </si>
  <si>
    <t>Aguilera-Arreola MG, González-Cardel AM, Tenorio AM, Curiel-Quesada E, Castro-Escarpulli G.</t>
  </si>
  <si>
    <t>BMC Res Notes. 2014 Jul 6;7:433. doi: 10.1186/1756-0500-7-433.</t>
  </si>
  <si>
    <t>Aguilera-Arreola MG</t>
  </si>
  <si>
    <t>PMC4099392</t>
  </si>
  <si>
    <t>10.1186/1756-0500-7-433</t>
  </si>
  <si>
    <t>2014 Jul 6</t>
  </si>
  <si>
    <t>Vertical transmission of bacterial eye infections, Angola, 2011-2012</t>
  </si>
  <si>
    <t>Justel M, Alexandre I, Martínez P, Sanz I, Rodriguez-Fernandez A, Fernandez I, Pastor JC, Ortiz de Lejarazu R.</t>
  </si>
  <si>
    <t>Emerg Infect Dis. 2015 Mar;21(3):471-3. doi: 10.3201/eid2103.140312.</t>
  </si>
  <si>
    <t>Justel M</t>
  </si>
  <si>
    <t>PMC4344257</t>
  </si>
  <si>
    <t>10.3201/eid2103.140312</t>
  </si>
  <si>
    <t>A Comparison of US Clinical Laboratory Chlamydia and Gonorrhea Testing Practices Before and After the 2014 Centers for Disease Control and Prevention Testing Recommendations</t>
  </si>
  <si>
    <t>Davis A, Gaynor A.</t>
  </si>
  <si>
    <t>Sex Transm Dis. 2021 Jun 1;48(6):e73-e76. doi: 10.1097/OLQ.0000000000001299.</t>
  </si>
  <si>
    <t>Davis A</t>
  </si>
  <si>
    <t>PMC7969476</t>
  </si>
  <si>
    <t>NIHMS1629430</t>
  </si>
  <si>
    <t>10.1097/OLQ.0000000000001299</t>
  </si>
  <si>
    <t>Treatment of gonococcal infection: when one drug is not enough</t>
  </si>
  <si>
    <t>Kransdorf LN, Kling JM, Mayer AP.</t>
  </si>
  <si>
    <t>J Womens Health (Larchmt). 2014 Jul;23(7):627-8. doi: 10.1089/jwh.2014.4820. Epub 2014 Jun 11.</t>
  </si>
  <si>
    <t>Kransdorf LN</t>
  </si>
  <si>
    <t>10.1089/jwh.2014.4820</t>
  </si>
  <si>
    <t>Addressing Gaps in the Management of Chlamydia trachomatis and Neisseria gonorrhoeae in Primary Care: Lessons Learned in a Pilot Intervention Study</t>
  </si>
  <si>
    <t>Rose SB, Garrett SM, Hutchings D, Lund K, Kennedy J, Pullon SRH.</t>
  </si>
  <si>
    <t>Sex Transm Dis. 2019 Jul;46(7):480-486. doi: 10.1097/OLQ.0000000000001005.</t>
  </si>
  <si>
    <t>Rose SB</t>
  </si>
  <si>
    <t>10.1097/OLQ.0000000000001005</t>
  </si>
  <si>
    <t>A service evaluation comparing home-based testing to clinic-based testing for Chlamydia and gonorrhoea in Birmingham and Solihull</t>
  </si>
  <si>
    <t>Banerjee P, Thorley N, Radcliffe K.</t>
  </si>
  <si>
    <t>Int J STD AIDS. 2018 Sep;29(10):974-979. doi: 10.1177/0956462418767180. Epub 2018 Apr 24.</t>
  </si>
  <si>
    <t>Banerjee P</t>
  </si>
  <si>
    <t>10.1177/0956462418767180</t>
  </si>
  <si>
    <t>Asymptomatic anorectal Chlamydia trachomatis and Neisseria gonorrhoeae infections are associated with systemic CD8+ T-cell activation</t>
  </si>
  <si>
    <t>Vieira VA, Avelino-Silva VI, Cerqueira NB, Costa DA, Costa PR, Vasconcelos RP, Madruga VR, Moreira RI, Hoagland B, Veloso VG, Grinsztejn B, Kallás EG; PrEP Brasil Study Team.</t>
  </si>
  <si>
    <t>AIDS. 2017 Sep 24;31(15):2069-2076. doi: 10.1097/QAD.0000000000001580.</t>
  </si>
  <si>
    <t>Vieira VA</t>
  </si>
  <si>
    <t>AIDS</t>
  </si>
  <si>
    <t>10.1097/QAD.0000000000001580</t>
  </si>
  <si>
    <t>2017 Sep 24</t>
  </si>
  <si>
    <t>Immunization against a saccharide epitope accelerates clearance of experimental gonococcal infection</t>
  </si>
  <si>
    <t>Gulati S, Zheng B, Reed GW, Su X, Cox AD, St Michael F, Stupak J, Lewis LA, Ram S, Rice PA.</t>
  </si>
  <si>
    <t>PLoS Pathog. 2013;9(8):e1003559. doi: 10.1371/journal.ppat.1003559. Epub 2013 Aug 29.</t>
  </si>
  <si>
    <t>PMC3757034</t>
  </si>
  <si>
    <t>10.1371/journal.ppat.1003559</t>
  </si>
  <si>
    <t>The emergence of ceftriaxone-resistant strains of Neisseria gonorrhoeae may herald an era of untreatable gonorrhea. Vaccines against this infection are urgently needed. The 2C7 epitope is a conserved oligosaccharide (OS) structure, a part of lipooligosaccharide (LOS) on N gonorrhoeae. The epitope is expressed by 94% of gonococci that reside in the human genital tract (in vivo) and by 95% of first passaged isolates. Absence of the 2C7 epitope shortens the time of gonococcal carriage in a mouse model of genital infection. To circumvent the limitations of saccharide immunogens in producing long lived immune responses, previously we developed a peptide mimic (called PEP1) as an immunologic surrogate of the 2C7-OS epitope and reconfigured it into a multi-antigenic peptide, (MAP1). To test vaccine efficacy of MAP1, female BALB/c mice were passively immunized with a complement-dependent bactericidal monoclonal antibody specific for the 2C7 epitope or were actively immunized with MAP1. Mice immunized with MAP1 developed a TH1-biased anti-LOS IgG antibody response that was also bactericidal. Length of carriage was shortened in immune mice; clearance occurred in 4 days in mice passively administered 2C7 antibody vs. 6 days in mice administered control IgG3λ mAb in one experiment (p = 0.03) and 6 vs. 9 days in a replicate experiment (p = 0.008). Mice vaccinated with MAP1 cleared infection in 5 days vs. 9 days in mice immunized with control peptide (p = 0.0001 and p = 0.0002, respectively in two replicate experiments). Bacterial burden was lower over the course of infection in passively immunized vs. control mice in both experiments (p = 0.008 and p = 0.0005); burdens were also lower in MAP1 immunized mice vs. controls (p&lt;0.0001) and were inversely related to vaccine antibodies induced in the vagina (p = 0.043). The OS epitope defined by mAb 2C7 may represent an effective vaccine target against gonorrhea, which is rapidly becoming incurable with currently available antibiotics.</t>
  </si>
  <si>
    <t xml:space="preserve">OS epitope-based vaccines.
</t>
  </si>
  <si>
    <t>Cluster analysis for symptomatic management of Neisseria gonorrhoea and Chlamydia trachomatis in sexually transmitted infections related clinics in China</t>
  </si>
  <si>
    <t>Ning N, Weng R, Zhang C, Wen L, Wang H, Ye J, Li J, Chen X, Cai Y.</t>
  </si>
  <si>
    <t>Front Public Health. 2022 Nov 17;10:1005481. doi: 10.3389/fpubh.2022.1005481. eCollection 2022.</t>
  </si>
  <si>
    <t>Ning N</t>
  </si>
  <si>
    <t>Front Public Health</t>
  </si>
  <si>
    <t>PMC9714346</t>
  </si>
  <si>
    <t>10.3389/fpubh.2022.1005481</t>
  </si>
  <si>
    <t>2022 Nov 17</t>
  </si>
  <si>
    <t>Molecular-based Testing for Sexually Transmitted Infections Using Samples Previously Collected for Vaginitis Diagnosis</t>
  </si>
  <si>
    <t>Van Der Pol B, Daniel G, Kodsi S, Paradis S, Cooper CK.</t>
  </si>
  <si>
    <t>Clin Infect Dis. 2019 Jan 18;68(3):375-381. doi: 10.1093/cid/ciy504.</t>
  </si>
  <si>
    <t>PMC6336912</t>
  </si>
  <si>
    <t>10.1093/cid/ciy504</t>
  </si>
  <si>
    <t>2019 Jan 18</t>
  </si>
  <si>
    <t>Unusually low prevalence of Mycoplasma genitalium in urine samples from infertile men and healthy controls: a prevalence study</t>
  </si>
  <si>
    <t>Plecko V, Zele-Starcevic L, Tripkovic V, Skerlev M, Ljubojevic S, Plesko S, Marekovic I, Jensen JS.</t>
  </si>
  <si>
    <t>BMJ Open. 2014 Aug 25;4(8):e005372. doi: 10.1136/bmjopen-2014-005372.</t>
  </si>
  <si>
    <t>Plecko V</t>
  </si>
  <si>
    <t>PMC4156801</t>
  </si>
  <si>
    <t>10.1136/bmjopen-2014-005372</t>
  </si>
  <si>
    <t>2014 Aug 25</t>
  </si>
  <si>
    <t>Gonococcal polyarthritis with sternoclavicular joint involvement in pregnant woman: a case report</t>
  </si>
  <si>
    <t>El Mezouar I, Tahiri L, Lazrak F, Berrada K, Harzy T.</t>
  </si>
  <si>
    <t>Pan Afr Med J. 2014 Mar 31;17:242. doi: 10.11604/pamj.2014.17.242.4181. eCollection 2014.</t>
  </si>
  <si>
    <t>El Mezouar I</t>
  </si>
  <si>
    <t>PMC4145263</t>
  </si>
  <si>
    <t>10.11604/pamj.2014.17.242.4181</t>
  </si>
  <si>
    <t>2014 Mar 31</t>
  </si>
  <si>
    <t>Combination therapy for gonorrhoea: in vitro synergy testing</t>
  </si>
  <si>
    <t>Pereira R, Cole MJ, Ison CA.</t>
  </si>
  <si>
    <t>J Antimicrob Chemother. 2013 Mar;68(3):640-3. doi: 10.1093/jac/dks449. Epub 2012 Nov 14.</t>
  </si>
  <si>
    <t>Pereira R</t>
  </si>
  <si>
    <t>10.1093/jac/dks449</t>
  </si>
  <si>
    <t>Objectives: Antimicrobial resistance in Neisseria gonorrhoeae is an increasing problem worldwide and combinations of antimicrobial agents have been recommended to delay the onset of treatment failures. The objective of this study was to obtain in vitro data on the activity of current (ceftriaxone or cefixime plus azithromycin) and alternative (gentamicin plus azithromycin) regimens.
Methods: A panel of 64 gonococcal isolates displaying various cefixime MICs was selected for inclusion in the study. Determination of the activities of the antimicrobial combinations of ceftriaxone, cefixime or gentamicin with azithromycin was performed using the agar dilution method and subsequent calculation of the fractional inhibitory concentration index (FICI) values.
Results: No antagonism for any of the antimicrobial combinations was detected among the 64 gonococcal isolates. When cefixime or ceftriaxone was combined with azithromycin all isolates showed additivity/indifference with a mean FICI of 2.0. All gonococcal isolates also showed additivity/indifference with the antimicrobial combination of gentamicin with azithromycin, but with a lower mean FICI of 1.7. No significant difference in the mean FICI between isolates fully susceptible to cefixime and isolates with decreased susceptibility to cefixime was observed.
Conclusions: The results obtained support the gonorrhoea treatment currently recommended in the UK national guidelines and suggest that gentamicin with azithromycin could be a future treatment option. The in vivo activity and efficacy of these combinations remain unknown and prospective clinical studies should be addressed.</t>
  </si>
  <si>
    <t>Combination of ATB</t>
  </si>
  <si>
    <t>Ferric ion (hydr)oxo clusters in the "Venus flytrap" cleft of FbpA: Mössbauer, calorimetric and mass spectrometric studies</t>
  </si>
  <si>
    <t>Mukherjee A, Bilton PR, Mackay L, Janoschka A, Zhu H, Rea D, Langridge-Smith PR, Campopiano DJ, Teschner T, Trautwein AX, Schünemann V, Sadler PJ.</t>
  </si>
  <si>
    <t>J Biol Inorg Chem. 2012 Apr;17(4):573-88. doi: 10.1007/s00775-012-0878-z. Epub 2012 Feb 17.</t>
  </si>
  <si>
    <t>Mukherjee A</t>
  </si>
  <si>
    <t>J Biol Inorg Chem</t>
  </si>
  <si>
    <t>10.1007/s00775-012-0878-z</t>
  </si>
  <si>
    <t>Review of use of a new rapid real-time PCR, the Cepheid GeneXpert® (Xpert) CT/NG assay, for Chlamydia trachomatis and Neisseria gonorrhoeae: results for patients while in a clinical setting</t>
  </si>
  <si>
    <t>Gaydos CA.</t>
  </si>
  <si>
    <t>Expert Rev Mol Diagn. 2014 Mar;14(2):135-7. doi: 10.1586/14737159.2014.871495. Epub 2014 Jan 23.</t>
  </si>
  <si>
    <t>PMC4061495</t>
  </si>
  <si>
    <t>NIHMS584926</t>
  </si>
  <si>
    <t>10.1586/14737159.2014.871495</t>
  </si>
  <si>
    <t>Impact of point-of-care management on the transmission of anogenital gonococcal infections among men who have sex with men in Amsterdam: a mathematical modelling and cost-effectiveness study</t>
  </si>
  <si>
    <t>Bartelsman M, Vaughan K, van Rooijen MS, de Vries HJC, Xiridou M.</t>
  </si>
  <si>
    <t>Sex Transm Infect. 2018 May;94(3):174-179. doi: 10.1136/sextrans-2017-053159. Epub 2017 Sep 23.</t>
  </si>
  <si>
    <t>Bartelsman M</t>
  </si>
  <si>
    <t>10.1136/sextrans-2017-053159</t>
  </si>
  <si>
    <t>Screening for Chlamydia trachomatis and Neisseria gonorrhoeae infection among asymptomatic men who have sex with men in Bangkok, Thailand</t>
  </si>
  <si>
    <t>Pattanasin S, Dunne EF, Wasinrapee P, Tongtoyai J, Chonwattana W, Sriporn A, Luechai P, Mock PA, Chitwarakorn A, Holtz TH, Curlin ME.</t>
  </si>
  <si>
    <t>Int J STD AIDS. 2018 May;29(6):577-587. doi: 10.1177/0956462417744904. Epub 2017 Dec 4.</t>
  </si>
  <si>
    <t>PMC6409203</t>
  </si>
  <si>
    <t>NIHMS1012877</t>
  </si>
  <si>
    <t>10.1177/0956462417744904</t>
  </si>
  <si>
    <t>The effectiveness of gentamicin in the treatment of Neisseria gonorrhoeae: a systematic review</t>
  </si>
  <si>
    <t>Hathorn E, Dhasmana D, Duley L, Ross JD.</t>
  </si>
  <si>
    <t>Syst Rev. 2014 Sep 19;3:104. doi: 10.1186/2046-4053-3-104.</t>
  </si>
  <si>
    <t>Hathorn E</t>
  </si>
  <si>
    <t>PMC4188483</t>
  </si>
  <si>
    <t>10.1186/2046-4053-3-104</t>
  </si>
  <si>
    <t>2014 Sep 19</t>
  </si>
  <si>
    <t>Molecular epidemiology and socio-demographic risk factors of sexually transmitted infections among women in Lebanon</t>
  </si>
  <si>
    <t>Hanna J, Yassine R, El-Bikai R, Curran MD, Azar M, Yeretzian J, Skaf R, Afif C, Saber T, Itani S, Hubeish M, El Jisr T, Hamzeh F, El Chaar M.</t>
  </si>
  <si>
    <t>BMC Infect Dis. 2020 May 27;20(1):375. doi: 10.1186/s12879-020-05066-8.</t>
  </si>
  <si>
    <t>Hanna J</t>
  </si>
  <si>
    <t>PMC7251815</t>
  </si>
  <si>
    <t>10.1186/s12879-020-05066-8</t>
  </si>
  <si>
    <t>2020 May 27</t>
  </si>
  <si>
    <t>Multiple drug allergy syndrome in pregnancy: Lessons for sexual health physicians</t>
  </si>
  <si>
    <t>Mohamed Buhary T, McGregor A, McSorley J, Friday D.</t>
  </si>
  <si>
    <t>Int J STD AIDS. 2021 Oct;32(12):1180-1182. doi: 10.1177/09564624211029069. Epub 2021 Jul 6.</t>
  </si>
  <si>
    <t>Mohamed Buhary T</t>
  </si>
  <si>
    <t>10.1177/09564624211029069</t>
  </si>
  <si>
    <t>High prevalence of Neisseria gonorrhoeae in a remote, undertreated population of Namibian pastoralists</t>
  </si>
  <si>
    <t>Hazel A, Ponnaluri-Wears S, Davis GS, Low BS, Foxman B.</t>
  </si>
  <si>
    <t>Epidemiol Infect. 2014 Nov;142(11):2422-32. doi: 10.1017/S0950268813003488.</t>
  </si>
  <si>
    <t>Hazel A</t>
  </si>
  <si>
    <t>PMC9161233</t>
  </si>
  <si>
    <t>10.1017/S0950268813003488</t>
  </si>
  <si>
    <t>[Purulent peritonitis due to gonococcal infection]</t>
  </si>
  <si>
    <t>Geerds MAJ, van Driel LJ, Trienekens TAM, Sassen S, Aarts F.</t>
  </si>
  <si>
    <t>Ned Tijdschr Geneeskd. 2019 Oct 17;163:D3412.</t>
  </si>
  <si>
    <t>Geerds MAJ</t>
  </si>
  <si>
    <t>2019 Oct 17</t>
  </si>
  <si>
    <t>Vaginal douching and sexually transmitted infections among female sex workers: a cross-sectional study in three provinces in China</t>
  </si>
  <si>
    <t>Li J, Jiang N, Yue X, Gong X.</t>
  </si>
  <si>
    <t>Int J STD AIDS. 2015 May;26(6):420-7. doi: 10.1177/0956462414543937. Epub 2014 Jul 11.</t>
  </si>
  <si>
    <t>10.1177/0956462414543937</t>
  </si>
  <si>
    <t>Technologies, strategies and approaches for testing populations at risk of sexually transmitted infections: a systematic review protocol to inform prevention and control in EU/EEA countries</t>
  </si>
  <si>
    <t>Francis SC, Parajuli A, Mardh O, Falconer J, Andreasen A, Harding-Esch E; NASSTI.</t>
  </si>
  <si>
    <t>Syst Rev. 2020 Mar 25;9(1):64. doi: 10.1186/s13643-020-01303-y.</t>
  </si>
  <si>
    <t>Francis SC</t>
  </si>
  <si>
    <t>PMC7098083</t>
  </si>
  <si>
    <t>10.1186/s13643-020-01303-y</t>
  </si>
  <si>
    <t>Outer membrane vesicles from Neisseria gonorrhoeae target PorB to mitochondria and induce apoptosis</t>
  </si>
  <si>
    <t>Deo P, Chow SH, Hay ID, Kleifeld O, Costin A, Elgass KD, Jiang JH, Ramm G, Gabriel K, Dougan G, Lithgow T, Heinz E, Naderer T.</t>
  </si>
  <si>
    <t>PLoS Pathog. 2018 Mar 30;14(3):e1006945. doi: 10.1371/journal.ppat.1006945. eCollection 2018 Mar.</t>
  </si>
  <si>
    <t>Deo P</t>
  </si>
  <si>
    <t>PMC5877877</t>
  </si>
  <si>
    <t>10.1371/journal.ppat.1006945</t>
  </si>
  <si>
    <t>2018 Mar 30</t>
  </si>
  <si>
    <t>Gentamicin Alone Is Inadequate to Eradicate Neisseria Gonorrhoeae From the Pharynx</t>
  </si>
  <si>
    <t>Barbee LA, Soge OO, Morgan J, Leclair A, Bass T, Werth BJ, Hughes JP, Golden MR.</t>
  </si>
  <si>
    <t>Clin Infect Dis. 2020 Nov 5;71(8):1877-1882. doi: 10.1093/cid/ciz1109.</t>
  </si>
  <si>
    <t>PMC7755014</t>
  </si>
  <si>
    <t>10.1093/cid/ciz1109</t>
  </si>
  <si>
    <t>Screening adolescents for sexually transmitted infections in the pediatric emergency department</t>
  </si>
  <si>
    <t>Uppal A, Chou KJ.</t>
  </si>
  <si>
    <t>Pediatr Emerg Care. 2015 Jan;31(1):20-4. doi: 10.1097/PEC.0000000000000322.</t>
  </si>
  <si>
    <t>Uppal A</t>
  </si>
  <si>
    <t>10.1097/PEC.0000000000000322</t>
  </si>
  <si>
    <t>Extragenital Screening in Men Who Have Sex With Men Diagnoses More Chlamydia and Gonorrhea Cases Than Urine Testing Alone</t>
  </si>
  <si>
    <t>Anschuetz GL, Paulukonis E, Powers R, Asbel LE.</t>
  </si>
  <si>
    <t>Sex Transm Dis. 2016 May;43(5):299-301. doi: 10.1097/OLQ.0000000000000435.</t>
  </si>
  <si>
    <t>Anschuetz GL</t>
  </si>
  <si>
    <t>10.1097/OLQ.0000000000000435</t>
  </si>
  <si>
    <t>Enhancement of adaptive immunity to Neisseria gonorrhoeae by local intravaginal administration of microencapsulated interleukin 12</t>
  </si>
  <si>
    <t>Liu Y, Egilmez NK, Russell MW.</t>
  </si>
  <si>
    <t>J Infect Dis. 2013 Dec 1;208(11):1821-9. doi: 10.1093/infdis/jit354. Epub 2013 Sep 18.</t>
  </si>
  <si>
    <t>Liu Y</t>
  </si>
  <si>
    <t>PMC3814831</t>
  </si>
  <si>
    <t>10.1093/infdis/jit354</t>
  </si>
  <si>
    <t>2013 Dec 1</t>
  </si>
  <si>
    <t>Gonorrhea remains one of the most frequent infectious diseases, and Neisseria gonorrhoeae is emerging as resistant to most available antibiotics, yet it does not induce a state of specific protective immunity against reinfection. Our recent studies have demonstrated that N. gonorrhoeae proactively suppresses host T-helper (Th) 1/Th2-mediated adaptive immune responses, which can be manipulated to generate protective immunity. Here we show that intravaginally administered interleukin 12 (IL-12) encapsulated in sustained-release polymer microspheres significantly enhanced both Th1 and humoral immune responses in a mouse model of genital gonococcal infection. Treatment of mice with IL-12 microspheres during gonococcal challenge led to faster clearance of infection and induced resistance to reinfection, with the generation of gonococcus-specific circulating immunoglobulin G and vaginal immunoglobulin A and G antibodies. These results suggest that local administration of microencapsulated IL-12 can serve as a novel therapeutic and prophylactic strategy against gonorrhea, with implications for the development of an effective vaccine.</t>
  </si>
  <si>
    <t xml:space="preserve">Microencapsulated IL-12 as a therapeutic and prophylactic strategy with implications for vaccine development
</t>
  </si>
  <si>
    <t>Attitudes to, and experience of, pooled sampling for sexually transmitted infection testing: a web-based survey of English sexual health services</t>
  </si>
  <si>
    <t>Shaw J, Saunders JM, Hughes G.</t>
  </si>
  <si>
    <t>Int J STD AIDS. 2018 May;29(6):547-551. doi: 10.1177/0956462417742318. Epub 2017 Nov 20.</t>
  </si>
  <si>
    <t>Shaw J</t>
  </si>
  <si>
    <t>10.1177/0956462417742318</t>
  </si>
  <si>
    <t>Improved sensitivity from pooled urine, pharyngeal and rectal specimens when using a molecular assay for the detection of chlamydia and gonorrhoea near point of care</t>
  </si>
  <si>
    <t>Dean JA, Bell SFE, Coffey L, Debattista J, Badman S, Redmond AM, Whiley DM, Lemoire J, Williams OD, Howard C, Gilks CF.</t>
  </si>
  <si>
    <t>Sex Transm Infect. 2021 Sep;97(6):471-472. doi: 10.1136/sextrans-2020-054835. Epub 2020 Nov 13.</t>
  </si>
  <si>
    <t>Dean JA</t>
  </si>
  <si>
    <t>10.1136/sextrans-2020-054835</t>
  </si>
  <si>
    <t>Ureaplasma urealyticum: Presence among Sexually Transmitted Diseases</t>
  </si>
  <si>
    <t>Esen B, Gozalan A, Sevindi DF, Demirbas A, Onde U, Erkayran U, Karakoc AE, Hasçiçek AM, Ergün Y, Adiloglu AK.</t>
  </si>
  <si>
    <t>Jpn J Infect Dis. 2017 Jan 24;70(1):75-79. doi: 10.7883/yoken.JJID.2015.258. Epub 2016 Mar 18.</t>
  </si>
  <si>
    <t>Esen B</t>
  </si>
  <si>
    <t>10.7883/yoken.JJID.2015.258</t>
  </si>
  <si>
    <t>2017 Jan 24</t>
  </si>
  <si>
    <t>Neisseria meningitidis and Neisseria gonorrhoeae are differently adapted in the regulation of denitrification: single nucleotide polymorphisms that enable species-specific tuning of the aerobic-anaerobic switch</t>
  </si>
  <si>
    <t>Edwards J, Quinn D, Rowbottom KA, Whittingham JL, Thomson MJ, Moir JW.</t>
  </si>
  <si>
    <t>Biochem J. 2012 Jul 1;445(1):69-79. doi: 10.1042/BJ20111984.</t>
  </si>
  <si>
    <t>Edwards J</t>
  </si>
  <si>
    <t>10.1042/BJ20111984</t>
  </si>
  <si>
    <t>2012 Jul 1</t>
  </si>
  <si>
    <t>Population-based study of chlamydial and gonococcal infections among women in Shenzhen, China: Implications for programme planning</t>
  </si>
  <si>
    <t>Luo ZZ, Li W, Wu QH, Zhang L, Tian LS, Liu LL, Ding Y, Yuan J, Chen ZW, Lan LN, Wu XB, Cai YM, Hong FC, Feng TJ, Zhang M, Chen XS.</t>
  </si>
  <si>
    <t>PLoS One. 2018 May 1;13(5):e0196516. doi: 10.1371/journal.pone.0196516. eCollection 2018.</t>
  </si>
  <si>
    <t>Luo ZZ</t>
  </si>
  <si>
    <t>PMC5929501</t>
  </si>
  <si>
    <t>10.1371/journal.pone.0196516</t>
  </si>
  <si>
    <t>Antibiotic-resistant Neisseria gonorrhoeae and changes to the 2019 Rwandan National STI Guidelines</t>
  </si>
  <si>
    <t>Wall KM, Nyombayire J, Parker R, Ingabire R, Bizimana J, Mukamuyango J, Mazzei A, Price MA, Unyuzimana MA, Tichacek A, Allen S, Karita E.</t>
  </si>
  <si>
    <t>Int J STD AIDS. 2022 Mar;33(3):315-317. doi: 10.1177/09564624211053242. Epub 2021 Dec 8.</t>
  </si>
  <si>
    <t>Wall KM</t>
  </si>
  <si>
    <t>PMC8923902</t>
  </si>
  <si>
    <t>NIHMS1774159</t>
  </si>
  <si>
    <t>10.1177/09564624211053242</t>
  </si>
  <si>
    <t>Management of sexually transmissible infections in the era of multiplexed molecular diagnostics: a primary care survey</t>
  </si>
  <si>
    <t>Brosh-Nissimov T, Kedem R, Ophir N, Shental O, Keller N, Amit S.</t>
  </si>
  <si>
    <t>Sex Health. 2018 Jul;15(4):298-303. doi: 10.1071/SH17190.</t>
  </si>
  <si>
    <t>Brosh-Nissimov T</t>
  </si>
  <si>
    <t>10.1071/SH17190</t>
  </si>
  <si>
    <t>Emerging trends in antibiotic resistance: Implications for emergency medicine</t>
  </si>
  <si>
    <t>Pourmand A, Mazer-Amirshahi M, Jasani G, May L.</t>
  </si>
  <si>
    <t>Am J Emerg Med. 2017 Aug;35(8):1172-1176. doi: 10.1016/j.ajem.2017.03.010. Epub 2017 Mar 7.</t>
  </si>
  <si>
    <t>Pourmand A</t>
  </si>
  <si>
    <t>10.1016/j.ajem.2017.03.010</t>
  </si>
  <si>
    <t>To Pool or Not to Pool Samples for Sexually Transmitted Infections Detection in Men Who Have Sex With Men? An Evaluation of a New Pooling Method Using the GeneXpert Instrument in West Africa</t>
  </si>
  <si>
    <t>De Baetselier I, Vuylsteke B, Yaya I, Dagnra A, Diandé S, Mensah E, Dah E, Anoma C, Koné A, Fayé-Ketté H, Yeo A, Dembélé Keita B, Laurent C, Crucitti T; CohMSM-PrEP pooling study group.</t>
  </si>
  <si>
    <t>Sex Transm Dis. 2020 Aug;47(8):556-561. doi: 10.1097/OLQ.0000000000001191.</t>
  </si>
  <si>
    <t>10.1097/OLQ.0000000000001191</t>
  </si>
  <si>
    <t>Sensitive simultaneous detection of seven sexually transmitted agents in semen by multiplex-PCR and of HPV by single PCR</t>
  </si>
  <si>
    <t>Gimenes F, Medina FS, Abreu AL, Irie MM, Esquiçati IB, Malagutti N, Vasconcellos VR, Discacciati MG, Bonini MG, Maria-Engler SS, Consolaro ME.</t>
  </si>
  <si>
    <t>PLoS One. 2014 Jun 12;9(6):e98862. doi: 10.1371/journal.pone.0098862. eCollection 2014.</t>
  </si>
  <si>
    <t>Gimenes F</t>
  </si>
  <si>
    <t>PMC4055596</t>
  </si>
  <si>
    <t>10.1371/journal.pone.0098862</t>
  </si>
  <si>
    <t>2014 Jun 12</t>
  </si>
  <si>
    <t>Gonococcal aortitis in a patient with fever of unknown origin</t>
  </si>
  <si>
    <t>Bertollo LPG, D'Angelo GF, Soares J Jr, Spina GS, Souza J.</t>
  </si>
  <si>
    <t>Intern Med J. 2018 Jul;48(7):887-888. doi: 10.1111/imj.13949.</t>
  </si>
  <si>
    <t>Bertollo LPG</t>
  </si>
  <si>
    <t>10.1111/imj.13949</t>
  </si>
  <si>
    <t>Modelling response strategies for controlling gonorrhoea outbreaks in men who have sex with men in Australia</t>
  </si>
  <si>
    <t>Duan Q, Carmody C, Donovan B, Guy RJ, Hui BB, Kaldor JM, Lahra MM, Law MG, Lewis DA, Maley M, McGregor S, McNulty A, Selvey C, Templeton DJ, Whiley DM, Regan DG, Wood JG.</t>
  </si>
  <si>
    <t>PLoS Comput Biol. 2021 Nov 4;17(11):e1009385. doi: 10.1371/journal.pcbi.1009385. eCollection 2021 Nov.</t>
  </si>
  <si>
    <t>Duan Q</t>
  </si>
  <si>
    <t>PMC8594806</t>
  </si>
  <si>
    <t>10.1371/journal.pcbi.1009385</t>
  </si>
  <si>
    <t>Asymptomatic urethritis is common and is associated with characteristics that suggest sexually transmitted etiology</t>
  </si>
  <si>
    <t>Gillespie CW, Manhart LE, Lowens MS, Golden MR.</t>
  </si>
  <si>
    <t>Sex Transm Dis. 2013 Mar;40(3):271-4. doi: 10.1097/OLQ.0b013e31827c9e42.</t>
  </si>
  <si>
    <t>Gillespie CW</t>
  </si>
  <si>
    <t>10.1097/OLQ.0b013e31827c9e42</t>
  </si>
  <si>
    <t>Molecular detection of potential sexually transmitted pathogens in semen and urine specimens of infertile and fertile males</t>
  </si>
  <si>
    <t>Abusarah EA, Awwad ZM, Charvalos E, Shehabi AA.</t>
  </si>
  <si>
    <t>Diagn Microbiol Infect Dis. 2013 Dec;77(4):283-6. doi: 10.1016/j.diagmicrobio.2013.05.018. Epub 2013 Sep 29.</t>
  </si>
  <si>
    <t>Abusarah EA</t>
  </si>
  <si>
    <t>10.1016/j.diagmicrobio.2013.05.018</t>
  </si>
  <si>
    <t>PCR-based rapid diagnostic tests as a strategy for preventing infections with sexually transmitted diseases-a 'diagnostics-as-prevention' modelling approach</t>
  </si>
  <si>
    <t>Hahn A, Schwarz NG, Meyer T, Frickmann H.</t>
  </si>
  <si>
    <t>Lett Appl Microbiol. 2018 Oct;67(4):420-424. doi: 10.1111/lam.13059. Epub 2018 Aug 26.</t>
  </si>
  <si>
    <t>Hahn A</t>
  </si>
  <si>
    <t>10.1111/lam.13059</t>
  </si>
  <si>
    <t>Pathogenesis of Neisseria gonorrhoeae and the Host Defense in Ascending Infections of Human Fallopian Tube</t>
  </si>
  <si>
    <t>Lenz JD, Dillard JP.</t>
  </si>
  <si>
    <t>Front Immunol. 2018 Nov 21;9:2710. doi: 10.3389/fimmu.2018.02710. eCollection 2018.</t>
  </si>
  <si>
    <t>PMC6258741</t>
  </si>
  <si>
    <t>10.3389/fimmu.2018.02710</t>
  </si>
  <si>
    <t>Characterization of Neisseria gonorrhoeae isolates detected in Switzerland (1998-2012): emergence of multidrug-resistant clones less susceptible to cephalosporins</t>
  </si>
  <si>
    <t>Endimiani A, Guilarte YN, Tinguely R, Hirzberger L, Selvini S, Lupo A, Hauser C, Furrer H.</t>
  </si>
  <si>
    <t>BMC Infect Dis. 2014 Feb 25;14:106. doi: 10.1186/1471-2334-14-106.</t>
  </si>
  <si>
    <t>Endimiani A</t>
  </si>
  <si>
    <t>PMC3941690</t>
  </si>
  <si>
    <t>10.1186/1471-2334-14-106</t>
  </si>
  <si>
    <t>2014 Feb 25</t>
  </si>
  <si>
    <t>Background: The spread of Neisseria gonorrhoeae (Ng) isolates resistant to the clinically implemented antibiotics is challenging the efficacy of treatments. Unfortunately, phenotypic and molecular data regarding Ng detected in Switzerland are scarce.
Methods: We compared the characteristics of Ng detected during 1998-2001 (n = 26) to those detected during 2009-2012 (n = 34). MICs were obtained with the Etest and interpreted as non-susceptible (non-S) according to EUCAST criteria. Sequence type (ST) was achieved implementing the NG-MAST. BlaTEM, ponA, penA, mtrR, penB, tet(M), gyrA, parC, mefA, ermA/B/C/F, rplD, rplV, and 23S rRNA genes were analyzed.
Results: The following susceptibility results were obtained (period: % of non-S, MIC90 in mg/L): penicillin (1998-2001: 42.3%, 3; 2009-2012: 85.3%, 16), cefixime (1998-2001: 0%, ≤0.016; 2009-2012: 8.8%, 0.125), ceftriaxone (1998-2001: 0%, 0.004; 2009-2012: 0%, 0.047), ciprofloxacin (1998-2001: 7.7%, 0.006; 2009-2012: 73.5%, ≥32), azithromycin (1998-2001: 11.5%, 0.25; 2009-2012: 23.6%, 0.38), tetracycline (1998-2001: 65.4%, 12; 2009-2012: 88.2%, 24), spectinomycin (1998-2001: 0%, 12; 2009-2012: 0%, 8). The prevalence of multidrug-resistant (MDR) isolates increased from 7.7% in 1998-2001 to 70.6% in 2009-2012. International STs and genogroups (G) emerged during 2009-2012 (G1407, 29.4%; G2992, 11.7%; G225, 8.8%). These isolates possessed distinctive mechanisms of resistance (e.g., G1407: PBP1 with L421, PBP2 pattern XXXIV, GyrA with S91F and D95G, ParC with S87R, PorB with G120K and A121N, mtrR promoter with A deletion).
Conclusions: The prevalence of penicillin- ciprofloxacin- and tetracycline-resistant Ng has reached dramatic levels, whereas cefixime and ceftriaxone show MICs that tend to increase during time. International MDR clones less susceptible to cephalosporins are rapidly emerging indicating that the era of untreatable gonococcal infections is close.</t>
  </si>
  <si>
    <t xml:space="preserve">Multi-resistant clones emerge rapidly
</t>
  </si>
  <si>
    <t>A Population-Specific Optimized GeneXpert Pooling Algorithm for Chlamydia trachomatis and Neisseria gonorrhoeae To Reduce Cost of Molecular Sexually Transmitted Infection Screening in Resource-Limited Settings</t>
  </si>
  <si>
    <t>Connolly S, Kilembe W, Inambao M, Visoiu AM, Sharkey T, Parker R, Wall KM, Tichacek A, Hunter E, Allen S.</t>
  </si>
  <si>
    <t>J Clin Microbiol. 2020 Aug 24;58(9):e00176-20. doi: 10.1128/JCM.00176-20. Print 2020 Aug 24.</t>
  </si>
  <si>
    <t>Connolly S</t>
  </si>
  <si>
    <t>PMC7448664</t>
  </si>
  <si>
    <t>10.1128/JCM.00176-20</t>
  </si>
  <si>
    <t>2020 Aug 24</t>
  </si>
  <si>
    <t>Is Screening for Chlamydia and Gonorrhea in Men Who Have Sex With Men Associated With Reduction of the Prevalence of these Infections? A Systematic Review of Observational Studies</t>
  </si>
  <si>
    <t>Tsoumanis A, Hens N, Kenyon CR.</t>
  </si>
  <si>
    <t>Sex Transm Dis. 2018 Sep;45(9):615-622. doi: 10.1097/OLQ.0000000000000824.</t>
  </si>
  <si>
    <t>Tsoumanis A</t>
  </si>
  <si>
    <t>10.1097/OLQ.0000000000000824</t>
  </si>
  <si>
    <t>P1 Ref Endonuclease: A Molecular Mechanism for Phage-Enhanced Antibiotic Lethality</t>
  </si>
  <si>
    <t>Ronayne EA, Wan YC, Boudreau BA, Landick R, Cox MM.</t>
  </si>
  <si>
    <t>PLoS Genet. 2016 Jan 14;12(1):e1005797. doi: 10.1371/journal.pgen.1005797. eCollection 2016 Jan.</t>
  </si>
  <si>
    <t>Ronayne EA</t>
  </si>
  <si>
    <t>PMC4713147</t>
  </si>
  <si>
    <t>10.1371/journal.pgen.1005797</t>
  </si>
  <si>
    <t>2016 Jan 14</t>
  </si>
  <si>
    <t>Zoliflodacin: An Oral Spiropyrimidinetrione Antibiotic for the Treatment of Neisseria gonorrheae, Including Multi-Drug-Resistant Isolates</t>
  </si>
  <si>
    <t>Bradford PA, Miller AA, O'Donnell J, Mueller JP.</t>
  </si>
  <si>
    <t>ACS Infect Dis. 2020 Jun 12;6(6):1332-1345. doi: 10.1021/acsinfecdis.0c00021. Epub 2020 May 12.</t>
  </si>
  <si>
    <t>Bradford PA</t>
  </si>
  <si>
    <t>10.1021/acsinfecdis.0c00021</t>
  </si>
  <si>
    <t>2020 Jun 12</t>
  </si>
  <si>
    <t>The Centers for Disease Control and the World Health Organization have issued a list of priority pathogens for which there are dwindling therapeutic options, including antibiotic-resistant Neisseria gonorrheae, for which novel oral agents are urgently needed. Zoliflodacin, the first in a new class of antibacterial agents called the spiropyrimidinetriones, is being developed for the treatment of gonorrhea. It has a unique mode of inhibition against bacterial type II topoisomerases with binding sites in bacterial gyrase that are distinct from those of the fluoroquinolones. Zoliflodacin is bactericidal, with a low frequency of resistance and potent antibacterial activity against N. gonorrheae, including multi-drug-resistant strains (MICs ranging from ≤0.002 to 0.25 μg/mL). Although being developed for the treatment of gonorrhea, zoliflodacin also has activity against Gram-positive, fastidious Gram-negative, and atypical pathogens. A hollow-fiber infection model using S. aureus showed that that pharmacokinetic/pharmacodynamic index of fAUC/MIC best correlated with efficacy in in vivo neutropenic thigh models in mice. This data and unbound exposure magnitudes derived from the thigh models were subsequently utilized in a surrogate pathogen approach to establish dose ranges for clinical development with N. gonorrheae. In preclinical studies, a wide safety margin supported progression to phase 1 studies in healthy volunteers, which showed linear pharmacokinetics, good oral bioavailability, and no significant safety findings. In a phase 2 study, zoliflodacin was effective in treating gonococcal urogenital and rectal infections. In partnership with the Global Antibiotic Research Development Program (GARDP), zoliflodacin is currently being studied in a global phase 3 clinical trial. Zoliflodacin represents a promising new oral therapy for drug-resistant infections caused by N. gonorrheae.</t>
  </si>
  <si>
    <t xml:space="preserve">Zoliflodacin has low frequency of resistance and potent antibacterial activity.
</t>
  </si>
  <si>
    <t>Identification of bile acid and fatty acid species as candidate rapidly bactericidal agents for topical treatment of gonorrhoea</t>
  </si>
  <si>
    <t>Palace SG, Fryling KE, Li Y, Wentworth AJ, Traverso G, Grad YH.</t>
  </si>
  <si>
    <t>J Antimicrob Chemother. 2021 Sep 15;76(10):2569-2577. doi: 10.1093/jac/dkab217.</t>
  </si>
  <si>
    <t>PMC8633459</t>
  </si>
  <si>
    <t>10.1093/jac/dkab217</t>
  </si>
  <si>
    <t>2021 Sep 15</t>
  </si>
  <si>
    <t>Background: Novel therapeutic strategies are urgently needed for Neisseria gonorrhoeae, given its increasing antimicrobial resistance. Treatment of oropharyngeal N. gonorrhoeae infections has proven particularly challenging, with most reported treatment failures of the first-line drug ceftriaxone occurring at this site and lower cure rates in recent trials of new antibiotics reported for oropharyngeal infections compared with other sites of infection. However, the accessibility of the oropharynx to topical therapeutics provides an opportunity for intervention. Local delivery of a therapeutic at a high concentration would enable the use of non-traditional antimicrobial candidates, including biological molecules that exploit underlying chemical sensitivities of N. gonorrhoeae but lack the potency or pharmacokinetic profiles required for effective systemic administration.
Methods: Two classes of molecules that are thought to limit gonococcal viability in vivo, bile acids and short- and medium-chain fatty acids, were examined for rapid bactericidal activity.
Results: The bile acids deoxycholic acid (DCA) and chenodeoxycholic acid (CDCA), but not other bile acid species, exerted extremely rapid bactericidal properties against N. gonorrhoeae, reducing viability more than 100 000-fold after 1 min. The short-chain fatty acids formic acid and hexanoic acid shared this rapid bactericidal activity. All four molecules are effective against a phylogenetically diverse panel of N. gonorrhoeae strains, including clinical isolates with upregulated efflux pumps and resistance alleles to the most widely used classes of existing antimicrobials. DCA and CDCA are both approved therapeutics for non-infectious indications and are well-tolerated by cultured epithelial cells.
Conclusions: DCA and CDCA are attractive candidates for further development as anti-gonococcal agents.</t>
  </si>
  <si>
    <t xml:space="preserve">Bile acids and short and medium chain fatty acids have bactericidal activity
</t>
  </si>
  <si>
    <t>Adverse pregnancy and neonatal outcomes associated with Neisseria gonorrhoeae, Mycoplasma genitalium, M. hominis, Ureaplasma urealyticum and U. parvum: a systematic review and meta-analysis protocol</t>
  </si>
  <si>
    <t>Vallely LM, Egli-Gany D, Pomat W, Homer CS, Guy R, Wand H, Silver B, Rumbold AR, Kaldor JM, Low N, Vallely AJ.</t>
  </si>
  <si>
    <t>BMJ Open. 2018 Nov 28;8(11):e024175. doi: 10.1136/bmjopen-2018-024175.</t>
  </si>
  <si>
    <t>PMC6278811</t>
  </si>
  <si>
    <t>10.1136/bmjopen-2018-024175</t>
  </si>
  <si>
    <t>2018 Nov 28</t>
  </si>
  <si>
    <t>Effectiveness of syndromic management for male patients with urethral discharge symptoms in Amazonas, Brazil</t>
  </si>
  <si>
    <t>Menezes Filho JR, Sardinha JCG, Galbán E, Saraceni V, Talhari C.</t>
  </si>
  <si>
    <t>An Bras Dermatol. 2017 Nov-Dec;92(6):779-784. doi: 10.1590/abd1806-4841.20175453.</t>
  </si>
  <si>
    <t>Menezes Filho JR</t>
  </si>
  <si>
    <t>An Bras Dermatol</t>
  </si>
  <si>
    <t>PMC5786390</t>
  </si>
  <si>
    <t>10.1590/abd1806-4841.20175453</t>
  </si>
  <si>
    <t>2017 Nov-Dec</t>
  </si>
  <si>
    <t>Verified clinical failure with cefotaxime 1g for treatment of gonorrhoea in the Netherlands: a case report</t>
  </si>
  <si>
    <t>van Dam AP, van Ogtrop ML, Golparian D, Mehrtens J, de Vries HJ, Unemo M.</t>
  </si>
  <si>
    <t>Sex Transm Infect. 2014 Nov;90(7):513-4. doi: 10.1136/sextrans-2014-051552. Epub 2014 Aug 11.</t>
  </si>
  <si>
    <t>van Dam AP</t>
  </si>
  <si>
    <t>10.1136/sextrans-2014-051552</t>
  </si>
  <si>
    <t>We describe the first case of treatment failure of gonorrhoea with a third generation cephalosporin, cefotaxime 1g intramuscularly, in the Netherlands. The case was from a high-frequency transmitting population (men having sex with men) and was caused by the internationally spreading multidrug-resistant gonococcal NG-MAST ST1407 clone. The patient was clinically cured after treatment with ceftriaxone 500 mg intramuscularly and this is the only third generation cephalosporin that should be used for first-line empiric treatment of gonorrhoea. Increased awareness of failures with third generation cephalosporins, enhanced monitoring and appropriate verification of treatment failures including more frequent test-of-cures, and strict adherence to regularly updated treatment guidelines are essential globally.</t>
  </si>
  <si>
    <t xml:space="preserve">Multidrug-resistant gonococcal clone NG-MAST ST1407
</t>
  </si>
  <si>
    <t>2012 European guideline on the diagnosis and treatment of gonorrhoea in adults</t>
  </si>
  <si>
    <t>Bignell C, Unemo M; European STI Guidelines Editorial Board.</t>
  </si>
  <si>
    <t>Int J STD AIDS. 2013 Feb;24(2):85-92. doi: 10.1177/0956462412472837.</t>
  </si>
  <si>
    <t>Bignell C</t>
  </si>
  <si>
    <t>10.1177/0956462412472837</t>
  </si>
  <si>
    <t>Gonorrhoea is a major public health concern globally. Of particularly grave concern is that resistance to the extended-spectrum cephalosporins has emerged during the most recent years. This guideline provides recommendations regarding the diagnosis and treatment of gonorrhoea in Europe. Compared to the outdated 2009 European gonorrhoea guideline, this 2012 European gonorrhoea guideline provides up-to-date guidance on, broader indications for testing and treatment of gonorrhoea;the introduction of dual antimicrobial therapy (ceftriaxone 500 mg and azithromycin 2 g) for uncomplicated gonorrhoea when the antimicrobial sensitivity is unknown; recommendation of test of cure in all gonorrhoea cases to ensure eradication of infection and identify emerging resistance; and recommendations to identify, verify and report failures with recommended treatment regimens. Optimisations of the testing, diagnostics, antimicrobial treatment and follow-up of gonorrhoea patients are crucial in controlling the emergent spread of cephalosporin-resistant and multidrug-resistant gonorrhoea.</t>
  </si>
  <si>
    <t xml:space="preserve">Dual therapy and identifying emerging resistances
</t>
  </si>
  <si>
    <t>Gonorrhoea in Greenland, incidence and previous preventive measures: a review to improve future strategies</t>
  </si>
  <si>
    <t>Berntsen S, Karlsen APH, Pedersen ML, Mulvad G.</t>
  </si>
  <si>
    <t>Int J Circumpolar Health. 2017;76(1):1350092. doi: 10.1080/22423982.2017.1350092.</t>
  </si>
  <si>
    <t>PMC5533119</t>
  </si>
  <si>
    <t>10.1080/22423982.2017.1350092</t>
  </si>
  <si>
    <t>Could Intensive Screening for Gonorrhea/Chlamydia in Preexposure Prophylaxis Cohorts Select for Resistance? Historical Lessons From a Mass Treatment Campaign in Greenland</t>
  </si>
  <si>
    <t>Kenyon C, Laumen J, Van Dijck C.</t>
  </si>
  <si>
    <t>Sex Transm Dis. 2020 Jan;47(1):24-27. doi: 10.1097/OLQ.0000000000001092.</t>
  </si>
  <si>
    <t>10.1097/OLQ.0000000000001092</t>
  </si>
  <si>
    <t>Introduction: Neisseria gonorrhoeae has developed resistance to all classes of antimicrobials used against it. Current strategies to prevent the emergence of pan-resistance include increased gonorrhea screening in high-prevalence populations such as men who have sex with men taking HIV preexposure prophylaxis. By increasing antimicrobial exposure, others have argued that intensive screening may inadvertently promote the emergence of antimicrobial resistance.
Aim/methodology: To contribute to this discussion, we conducted a historical review of the effect of a mass gonorrhea treatment campaign in Greenland from 1965 to 1968 on the incidence of gonorrhea and antimicrobial resistance. We conducted a literature review using PubMed and Google Scholar to find relevant studies. Data on the incidence of gonorrhea, antimicrobial susceptibility, and antimicrobials dispensed were extracted and analyzed.
Results: Eight articles were found with relevant information. The cornerstone of the campaign involved the repeated treatment for all persons with a diagnosis of gonorrhea in the past 6 months as well as all remaining unmarried persons between 15 and 30 years of age. There was a small and temporary decline in the incidence of gonorrhea during the campaign. The campaign was, however, associated with an increase in the proportion of gonococci that were not susceptible to penicillin. Gonococcal incidence continued to climb after the campaign ended but did decline dramatically after reductions in risk behavior after the global AIDS epidemic.
Discussions: The mass gonorrhea treatment campaign in Greenland was associated with only a temporary decline in the incidence of gonorrhea. It was, however, followed by an increase in penicillin nonsusceptibility. Intense gonorrhea screening and treatment strategies should be aware of the risk of inducing antimicrobial resistance.</t>
  </si>
  <si>
    <t xml:space="preserve">Historical review
</t>
  </si>
  <si>
    <t>Quinacrine-induced occlusive fibrosis in the human fallopian tube is due to a unique inflammatory response and modification of repair mechanisms</t>
  </si>
  <si>
    <t>Growe RG, Luster MI, Fail PA, Lippes J.</t>
  </si>
  <si>
    <t>J Reprod Immunol. 2013 Apr;97(2):159-66. doi: 10.1016/j.jri.2012.12.003. Epub 2013 Feb 28.</t>
  </si>
  <si>
    <t>Growe RG</t>
  </si>
  <si>
    <t>J Reprod Immunol</t>
  </si>
  <si>
    <t>10.1016/j.jri.2012.12.003</t>
  </si>
  <si>
    <t>High co-occurrence of anorectal chlamydia with urogenital chlamydia in women visiting an STI clinic revealed by routine universal testing in an observational study; a recommendation towards a better anorectal chlamydia control in women</t>
  </si>
  <si>
    <t>van Liere GA, Hoebe CJ, Wolffs PF, Dukers-Muijrers NH.</t>
  </si>
  <si>
    <t>BMC Infect Dis. 2014 May 19;14:274. doi: 10.1186/1471-2334-14-274.</t>
  </si>
  <si>
    <t>van Liere GA</t>
  </si>
  <si>
    <t>PMC4032161</t>
  </si>
  <si>
    <t>10.1186/1471-2334-14-274</t>
  </si>
  <si>
    <t>2014 May 19</t>
  </si>
  <si>
    <t>Dacryoadenitis due to gonococcal conjunctivitis complicated by corneal perforation</t>
  </si>
  <si>
    <t>Jenkins TL, Zhang MM, Patel NS, Huggins AB, Carrasco JR.</t>
  </si>
  <si>
    <t>Orbit. 2019 Feb;38(1):84-86. doi: 10.1080/01676830.2018.1452948. Epub 2018 Mar 22.</t>
  </si>
  <si>
    <t>Jenkins TL</t>
  </si>
  <si>
    <t>Orbit</t>
  </si>
  <si>
    <t>10.1080/01676830.2018.1452948</t>
  </si>
  <si>
    <t>What's left in the cupboard? Older antimicrobials for treating gonorrhoea</t>
  </si>
  <si>
    <t>Fifer H, Livermore DM, Uthayakumaran T, Woodford N, Cole MJ.</t>
  </si>
  <si>
    <t>J Antimicrob Chemother. 2021 Apr 13;76(5):1215-1220. doi: 10.1093/jac/dkaa559.</t>
  </si>
  <si>
    <t>10.1093/jac/dkaa559</t>
  </si>
  <si>
    <t>Background: Neisseria gonorrhoeae has developed resistance to all antimicrobials used to treat gonorrhoea, with even ceftriaxone being undermined. It is therefore important to examine any potential to redeploy older antimicrobials routinely used for other infections to treat ceftriaxone-resistant gonococcal infections.
Objectives: We examined the susceptibility of N. gonorrhoeae to aztreonam, chloramphenicol, co-trimoxazole, fosfomycin, piperacillin/tazobactam and rifampicin.
Methods: N. gonorrhoeae isolates (n = 94) were selected to include a range of antimicrobial susceptibilities: 58 were collected in the Gonococcal Resistance to Antimicrobials Surveillance Programme; 17 were clinical isolates referred to the PHE reference laboratory; and 19 were control strains. MICs were determined by agar dilution for the six study antimicrobials and for ceftriaxone and azithromycin as comparators.
Results: There was correlation between piperacillin/tazobactam and ceftriaxone MICs, but all five isolates with high ceftriaxone MICs (&gt;0.5 mg/L) were inhibited by piperacillin/tazobactam at 0.06-0.5 mg/L. Aztreonam MICs for ceftriaxone-resistant isolates exceeded those of ceftriaxone. Among non-β-lactams, fosfomycin and co-trimoxazole had low, tightly clustered MICs, suggesting widespread susceptibility, rifampicin split the collection into highly susceptible and highly resistant groups and chloramphenicol had a wide MIC distribution.
Conclusions: Although unsuitable for empirical use, piperacillin/tazobactam, fosfomycin, co-trimoxazole, rifampicin and, possibly, chloramphenicol could be considered for individual patients with ceftriaxone-resistant gonococcal infection once MICs are known. Wider surveillance of the susceptibility of N. gonorrhoeae to these agents is needed, along with clinical trials and the establishment of clinical breakpoints for N gonorrhoeae.</t>
  </si>
  <si>
    <t>Barriers to Access to New Gonorrhea Point-of-Care Diagnostic Tests in Low- and Middle-Income Countries and Potential Solutions: A Qualitative Interview-Based Study</t>
  </si>
  <si>
    <t>Ferreyra C, Redard-Jacot M, Wi T, Daily J, Kelly-Cirino C.</t>
  </si>
  <si>
    <t>Sex Transm Dis. 2020 Oct;47(10):698-704. doi: 10.1097/OLQ.0000000000001238.</t>
  </si>
  <si>
    <t>PMC7497475</t>
  </si>
  <si>
    <t>10.1097/OLQ.0000000000001238</t>
  </si>
  <si>
    <t>Comparison of self-collected meatal swabs with urine specimens for the diagnosis of Chlamydia trachomatis and Neisseria gonorrhoeae in men</t>
  </si>
  <si>
    <t>Berry L, Stanley B.</t>
  </si>
  <si>
    <t>J Med Microbiol. 2017 Feb;66(2):134-136. doi: 10.1099/jmm.0.000428. Epub 2017 Mar 7.</t>
  </si>
  <si>
    <t>Berry L</t>
  </si>
  <si>
    <t>10.1099/jmm.0.000428</t>
  </si>
  <si>
    <t>Assessing the Burden of Chlamydia and Gonorrhea for Deployed and Active Duty Personnel Assigned Outside the USA</t>
  </si>
  <si>
    <t>Rossi KR, Nowak G.</t>
  </si>
  <si>
    <t>Mil Med. 2019 Mar 1;184(Suppl 1):21-27. doi: 10.1093/milmed/usy366.</t>
  </si>
  <si>
    <t>Rossi KR</t>
  </si>
  <si>
    <t>10.1093/milmed/usy366</t>
  </si>
  <si>
    <t>2019 Mar 1</t>
  </si>
  <si>
    <t>A limp with an unusual cause</t>
  </si>
  <si>
    <t>Metcalfe R, Reed M, Winter A.</t>
  </si>
  <si>
    <t>BMJ. 2015 Apr 21;350:h1985. doi: 10.1136/bmj.h1985.</t>
  </si>
  <si>
    <t>Metcalfe R</t>
  </si>
  <si>
    <t>10.1136/bmj.h1985</t>
  </si>
  <si>
    <t>2015 Apr 21</t>
  </si>
  <si>
    <t>Risk-based screening for Chlamydia trachomatis and Neisseria gonorrhoeae prior to intrauterine device insertion</t>
  </si>
  <si>
    <t>Grentzer JM, Peipert JF, Zhao Q, McNicholas C, Secura GM, Madden T.</t>
  </si>
  <si>
    <t>Contraception. 2015 Oct;92(4):313-8. doi: 10.1016/j.contraception.2015.06.012. Epub 2015 Jun 17.</t>
  </si>
  <si>
    <t>Grentzer JM</t>
  </si>
  <si>
    <t>Contraception</t>
  </si>
  <si>
    <t>PMC4575889</t>
  </si>
  <si>
    <t>NIHMS715214</t>
  </si>
  <si>
    <t>10.1016/j.contraception.2015.06.012</t>
  </si>
  <si>
    <t>Users' Opinions of Internet-based Self-sampling Tests for Chlamydia trachomatis and Neisseria gonorrhoeae in Sweden</t>
  </si>
  <si>
    <t>Grandahl M, Mohammad J, Larsson M, Herrmann B.</t>
  </si>
  <si>
    <t>Acta Derm Venereol. 2020 Nov 4;100(18):adv00315. doi: 10.2340/00015555-3677.</t>
  </si>
  <si>
    <t>PMC9309818</t>
  </si>
  <si>
    <t>10.2340/00015555-3677</t>
  </si>
  <si>
    <t>2020 Nov 4</t>
  </si>
  <si>
    <t>Disseminated gonococcal infection and eculizumab--a "high risk" connection?</t>
  </si>
  <si>
    <t>Hublikar S, Maher WE, Bazan JA.</t>
  </si>
  <si>
    <t>Sex Transm Dis. 2014 Dec;41(12):747-8. doi: 10.1097/OLQ.0000000000000202.</t>
  </si>
  <si>
    <t>Hublikar S</t>
  </si>
  <si>
    <t>10.1097/OLQ.0000000000000202</t>
  </si>
  <si>
    <t>Has the increasing incidence of chlamydia and gonorrhoea resulted in increased chlamydial and gonococcal conjunctivitis presentations? Results from Melbourne, Australia, from 2000 to 2017</t>
  </si>
  <si>
    <t>Rothschild P, Chen Y, Wells K, Sherwin JC, Crock C.</t>
  </si>
  <si>
    <t>Clin Exp Ophthalmol. 2019 Mar;47(2):289-291. doi: 10.1111/ceo.13373. Epub 2018 Nov 11.</t>
  </si>
  <si>
    <t>Rothschild P</t>
  </si>
  <si>
    <t>Clin Exp Ophthalmol</t>
  </si>
  <si>
    <t>10.1111/ceo.13373</t>
  </si>
  <si>
    <t>Endocervical and Neutrophil Lipoxygenases Coordinate Neutrophil Transepithelial Migration to Neisseria gonorrhoeae</t>
  </si>
  <si>
    <t>Stevens JS, Gray MC, Morisseau C, Criss AK.</t>
  </si>
  <si>
    <t>J Infect Dis. 2018 Oct 5;218(10):1663-1674. doi: 10.1093/infdis/jiy347.</t>
  </si>
  <si>
    <t>PMC6173577</t>
  </si>
  <si>
    <t>10.1093/infdis/jiy347</t>
  </si>
  <si>
    <t>2018 Oct 5</t>
  </si>
  <si>
    <t>Rapid testing and treatment for sexually transmitted infections improve patient care and yield public health benefits</t>
  </si>
  <si>
    <t>Whitlock GG, Gibbons DC, Longford N, Harvey MJ, McOwan A, Adams EJ.</t>
  </si>
  <si>
    <t>Int J STD AIDS. 2018 Apr;29(5):474-482. doi: 10.1177/0956462417736431. Epub 2017 Oct 23.</t>
  </si>
  <si>
    <t>PMC5844454</t>
  </si>
  <si>
    <t>10.1177/0956462417736431</t>
  </si>
  <si>
    <t>Influence of Insurance Status and Demographic Features on Recognition of Symptomatic and Asymptomatic Gonorrhea Cases</t>
  </si>
  <si>
    <t>Flynn C, Anschuetz G, Asbel L, Madera R, Johnson CC.</t>
  </si>
  <si>
    <t>Sex Transm Dis. 2015 Aug;42(8):419-21. doi: 10.1097/OLQ.0000000000000308.</t>
  </si>
  <si>
    <t>Flynn C</t>
  </si>
  <si>
    <t>10.1097/OLQ.0000000000000308</t>
  </si>
  <si>
    <t>Sexually transmitted infections in pregnancy - An update on Chlamydia trachomatis and Neisseria gonorrhoeae</t>
  </si>
  <si>
    <t>Olaleye AO, Babah OA, Osuagwu CS, Ogunsola FT, Afolabi BB.</t>
  </si>
  <si>
    <t>Eur J Obstet Gynecol Reprod Biol. 2020 Dec;255:1-12. doi: 10.1016/j.ejogrb.2020.10.002. Epub 2020 Oct 8.</t>
  </si>
  <si>
    <t>Olaleye AO</t>
  </si>
  <si>
    <t>Eur J Obstet Gynecol Reprod Biol</t>
  </si>
  <si>
    <t>10.1016/j.ejogrb.2020.10.002</t>
  </si>
  <si>
    <t>Pharyngeal screening for Chlamydia trachomatis, more harm than good?</t>
  </si>
  <si>
    <t>van Dam AP, de Vries HJC.</t>
  </si>
  <si>
    <t>Lancet Infect Dis. 2022 Apr;22(4):437-438. doi: 10.1016/S1473-3099(21)00581-8. Epub 2021 Dec 15.</t>
  </si>
  <si>
    <t>10.1016/S1473-3099(21)00581-8</t>
  </si>
  <si>
    <t>Engineered Escherichia coli with periplasmic carbonic anhydrase as a biocatalyst for CO2 sequestration</t>
  </si>
  <si>
    <t>Jo BH, Kim IG, Seo JH, Kang DG, Cha HJ.</t>
  </si>
  <si>
    <t>Appl Environ Microbiol. 2013 Nov;79(21):6697-705. doi: 10.1128/AEM.02400-13. Epub 2013 Aug 23.</t>
  </si>
  <si>
    <t>Jo BH</t>
  </si>
  <si>
    <t>PMC3811487</t>
  </si>
  <si>
    <t>10.1128/AEM.02400-13</t>
  </si>
  <si>
    <t>Attitudes of women participating in a clinical trial on point-of-care testing and home testing for STIs</t>
  </si>
  <si>
    <t>Chow K, Edi R, Gin G, Morris SR.</t>
  </si>
  <si>
    <t>Int J STD AIDS. 2020 Dec;31(14):1352-1358. doi: 10.1177/0956462420955067. Epub 2020 Sep 30.</t>
  </si>
  <si>
    <t>Chow K</t>
  </si>
  <si>
    <t>10.1177/0956462420955067</t>
  </si>
  <si>
    <t>Sexually Transmitted Infection Prevalence in Women With HIV: Is There a Role for Targeted Screening?</t>
  </si>
  <si>
    <t>Dionne-Odom J, Westfall AO, Van Der Pol B, Fry K, Marrazzo J.</t>
  </si>
  <si>
    <t>Sex Transm Dis. 2018 Nov;45(11):762-769. doi: 10.1097/OLQ.0000000000000852.</t>
  </si>
  <si>
    <t>Dionne-Odom J</t>
  </si>
  <si>
    <t>PMC6179909</t>
  </si>
  <si>
    <t>NIHMS956893</t>
  </si>
  <si>
    <t>10.1097/OLQ.0000000000000852</t>
  </si>
  <si>
    <t>Antimicrobial resistance point-of-care testing for gonorrhoea treatment regimens: cost-effectiveness and impact on ceftriaxone use of five hypothetical strategies compared with standard care in England sexual health clinics</t>
  </si>
  <si>
    <t>Harding-Esch EM, Huntington SE, Harvey MJ, Weston G, Broad CE, Adams EJ, Sadiq ST.</t>
  </si>
  <si>
    <t>Euro Surveill. 2020 Oct;25(43):1900402. doi: 10.2807/1560-7917.ES.2020.25.43.1900402.</t>
  </si>
  <si>
    <t>PMC7596918</t>
  </si>
  <si>
    <t>10.2807/1560-7917.ES.2020.25.43.1900402</t>
  </si>
  <si>
    <t xml:space="preserve">BackgroundWidespread ceftriaxone antimicrobial resistance (AMR) threatens Neisseria gonorrhoeae (NG) treatment, with few alternatives available. AMR point-of-care tests (AMR POCT) may enable alternative treatments, including abandoned regimens, sparing ceftriaxone use. We assessed cost-effectiveness of five hypothetical AMR POCT strategies: A-C included a second antibiotic alongside ceftriaxone; and D and E consisted of a single antibiotic alternative, compared with standard care (SC: ceftriaxone and azithromycin).AimAssess costs and effectiveness of AMR POCT strategies that optimise NG treatment and reduce ceftriaxone use.MethodsThe five AMR POCT treatment strategies were compared using a decision tree model simulating 38,870 NG-diagnosed England sexual health clinic (SHC) attendees; A micro-costing approach, representing cost to the SHC (for 2015/16), was employed. Primary outcomes were: total costs; percentage of patients given optimal treatment (regimens curing NG, without AMR); percentage of patients given non-ceftriaxone optimal treatment; cost-effectiveness (cost per optimal treatment gained).ResultsAll strategies cost more than SC. Strategy B (azithromycin and ciprofloxacin (azithromycin preferred); dual therapy) avoided most suboptimal treatments (n = 48) but cost most to implement (GBP 4,093,844 (EUR 5,474,656)). Strategy D (azithromycin AMR POCT; monotherapy) was most cost-effective for both cost per optimal treatments gained (GBP 414.67 (EUR 554.53)) and per ceftriaxone-sparing treatment (GBP 11.29 (EUR 15.09)) but with treatment failures (n = 34) and suboptimal treatments (n = 706).ConclusionsAMR POCT may enable improved antibiotic stewardship, but require net health system investment. A small reduction in test cost would enable monotherapy AMR POCT strategies to be cost-saving.
</t>
  </si>
  <si>
    <t xml:space="preserve">Strategies based on rapid testing for resistance to one or two antibiotics
</t>
  </si>
  <si>
    <t>Screening for Asymptomatic Extragenital Gonorrhea and Chlamydia in Men Who Have Sex with Men: Significance, Recommendations, and Options for Overcoming Barriers to Testing</t>
  </si>
  <si>
    <t>Lutz AR.</t>
  </si>
  <si>
    <t>LGBT Health. 2015 Mar;2(1):27-34. doi: 10.1089/lgbt.2014.0056. Epub 2015 Feb 24.</t>
  </si>
  <si>
    <t>Lutz AR</t>
  </si>
  <si>
    <t>10.1089/lgbt.2014.0056</t>
  </si>
  <si>
    <t>Chlamydia trachomatis Variants Escaping Detection in the Aptima Combo 2 Assay in the United States</t>
  </si>
  <si>
    <t>Katz SS, Danavall DC, Morris MR, Herrod BP, Dale SE, Nye MB, Kersh EN, Kirkcaldy RD, Raphael BH.</t>
  </si>
  <si>
    <t>Sex Transm Dis. 2022 Jun 1;49(6):448-452. doi: 10.1097/OLQ.0000000000001617. Epub 2022 Feb 16.</t>
  </si>
  <si>
    <t>Katz SS</t>
  </si>
  <si>
    <t>PMC9133125</t>
  </si>
  <si>
    <t>NIHMS1779804</t>
  </si>
  <si>
    <t>10.1097/OLQ.0000000000001617</t>
  </si>
  <si>
    <t>2022 Jun 1</t>
  </si>
  <si>
    <t>Epidemiological investigation of the relationship between common lower genital tract infections and high-risk human papillomavirus infections among women in Beijing, China</t>
  </si>
  <si>
    <t>Zhang D, Li T, Chen L, Zhang X, Zhao G, Liu Z.</t>
  </si>
  <si>
    <t>PLoS One. 2017 May 22;12(5):e0178033. doi: 10.1371/journal.pone.0178033. eCollection 2017.</t>
  </si>
  <si>
    <t>Zhang D</t>
  </si>
  <si>
    <t>PMC5439700</t>
  </si>
  <si>
    <t>10.1371/journal.pone.0178033</t>
  </si>
  <si>
    <t>2017 May 22</t>
  </si>
  <si>
    <t>Demographic and Behavioral Risk Factors Associated with Reduced Susceptibility of Neisseria gonorrhoeae to First-Line Antimicrobials in South African Men with Gonococcal Urethral Discharge</t>
  </si>
  <si>
    <t>Kularatne RS, Kufa T, Gumede L, Maseko DV, Lewis DA.</t>
  </si>
  <si>
    <t>Antimicrob Agents Chemother. 2021 Sep 17;65(10):e0038921. doi: 10.1128/AAC.00389-21. Epub 2021 Aug 2.</t>
  </si>
  <si>
    <t>Kularatne RS</t>
  </si>
  <si>
    <t>PMC8448136</t>
  </si>
  <si>
    <t>10.1128/AAC.00389-21</t>
  </si>
  <si>
    <t>Neisseria gonorrhoeae is the predominant cause of male urethral discharge in South Africa, and escalating prevalence of gonococcal antimicrobial resistance (AMR) is a major health concern both in-country and globally. We analyzed the demographic, behavioral, and clinical characteristics of 685 men presenting with gonococcal urethral discharge to sentinel surveillance clinics over a 3-year period (2017 to 2019) to determine the burden of factors that are known to be associated with N. gonorrhoeae AMR to first-line therapy (defined as group 1 isolates exhibiting resistance or reduced susceptibility to extended-spectrum cephalosporins or azithromycin). Among 685 men with gonococcal urethral discharge, median age was 28 years (interquartile range [IQR], 24 to 32). Only two men (2/632; 0.3%) self-identified as homosexual; however, on further enquiry, another 16 (2%) confirmed that they had sex with men only. Almost 30% practiced oral sex and were at risk for pharyngeal gonococcal infection. In univariate analysis, male circumcision (odds ratio [OR], 0.69; 95% confidence interval [CI], 0.49 to 0.99) and recent sex outside the country (OR, 1.83; 95% CI, 1.21 to 2.76) were significantly associated with having a category 1 N. gonorrhoeae isolate. In a multivariable model, only sex outside South Africa increased the odds of being infected with a decreased susceptible/resistant N. gonorrhoeae isolate (adjusted odds ratio [aOR], 1.64; 95% CI, 1.05 to 2.55). These findings warrant the intensification of N. gonorrhoeae AMR surveillance among recently arrived migrant and overseas traveler populations, as well as the inclusion of extragenital specimens for N. gonorrhoeae AMR surveillance purposes.</t>
  </si>
  <si>
    <t xml:space="preserve">It is based on epidemiological and behavioral factors associated with strains with resistance to first-line therapies
</t>
  </si>
  <si>
    <t>Standard symptom- and sexual history-based testing misses anorectal Chlamydia trachomatis and neisseria gonorrhoeae infections in swingers and men who have sex with men</t>
  </si>
  <si>
    <t>van Liere GA, Hoebe CJ, Niekamp AM, Koedijk FD, Dukers-Muijrers NH.</t>
  </si>
  <si>
    <t>Sex Transm Dis. 2013 Apr;40(4):285-9. doi: 10.1097/OLQ.0b013e31828098f8.</t>
  </si>
  <si>
    <t>10.1097/OLQ.0b013e31828098f8</t>
  </si>
  <si>
    <t>Microbiological Characteristics of Chlamydia trachomatis and Neisseria gonorrhoeae Infections in South African Women</t>
  </si>
  <si>
    <t>Dubbink JH, de Waaij DJ, Bos M, van der Eem L, Bébéar C, Mbambazela N, Ouburg S, Peters RP, Morré SA.</t>
  </si>
  <si>
    <t>J Clin Microbiol. 2016 Jan;54(1):200-3. doi: 10.1128/JCM.02848-15. Epub 2015 Oct 28.</t>
  </si>
  <si>
    <t>Dubbink JH</t>
  </si>
  <si>
    <t>PMC4702750</t>
  </si>
  <si>
    <t>10.1128/JCM.02848-15</t>
  </si>
  <si>
    <t>DNA cleavage by CgII and NgoAVII requires interaction between N- and R-proteins and extensive nucleotide hydrolysis</t>
  </si>
  <si>
    <t>Zaremba M, Toliusis P, Grigaitis R, Manakova E, Silanskas A, Tamulaitiene G, Szczelkun MD, Siksnys V.</t>
  </si>
  <si>
    <t>Nucleic Acids Res. 2014 Dec 16;42(22):13887-96. doi: 10.1093/nar/gku1236. Epub 2014 Nov 27.</t>
  </si>
  <si>
    <t>Zaremba M</t>
  </si>
  <si>
    <t>PMC4267653</t>
  </si>
  <si>
    <t>10.1093/nar/gku1236</t>
  </si>
  <si>
    <t>2014 Dec 16</t>
  </si>
  <si>
    <t>Agent-based modelling study of antimicrobial-resistant Neisseria gonorrhoeae transmission in men who have sex with men: towards individualised diagnosis and treatment</t>
  </si>
  <si>
    <t>Zienkiewicz AK, Verschueren van Rees N, Homer M, Ong JJ, Christensen H, Hill D, Looker KJ, Horner P, Hughes G, Turner KME.</t>
  </si>
  <si>
    <t>Sex Health. 2019 Sep;16(5):514-522. doi: 10.1071/SH18235.</t>
  </si>
  <si>
    <t>Zienkiewicz AK</t>
  </si>
  <si>
    <t>10.1071/SH18235</t>
  </si>
  <si>
    <t>Background Antimicrobial-resistant (AMR) gonorrhoea is a global public health threat. Discriminatory point-of-care tests (POCT) to detect drug sensitivity are under development, enabling individualised resistance-guided therapy.
Methods: An individual-based dynamic transmission model of gonorrhoea infection in MSM living in London has been developed, incorporating ciprofloxacin-sensitive and resistant strains. The time-dependent sexual contact network is captured by periodically restructuring active connections to reflect the transience of contacts. Different strategies to improve treatment selection were explored, including discriminatory POCT and selecting partner treatment based on either the index case or partner susceptibility. Outcomes included population prevalence of gonorrhoea and drug dose counts.
Results: It is shown that using POCT to detect ciprofloxacin-sensitive infections could result in a large decrease in ceftriaxone doses (by 70% compared with the reference case in the simulations of this study). It also suggests that ceftriaxone use can be reduced with existing technologies, albeit to a lesser degree; either using index case sensitivity profiles to direct treatment of partners, or testing notified partners with strain discriminatory laboratory tests before treatment, reduced ceftriaxone use in our model (by 27% and 47% respectively).
Conclusions: POCT to detect ciprofloxacin-sensitive gonorrhoea are likely to dramatically reduce reliance on ceftriaxone, but requires the implementation of new technology. In the meantime, the proportion of unnecessary ceftriaxone treatment by testing partners before treatment could be reduced significantly. Alternatively, index case sensitivity profiles could be used to select effective treatments for partners.</t>
  </si>
  <si>
    <t xml:space="preserve">Rapid tests to detect whether the N. gonorrhoeae strain is sensitive to ciprofloxacin.
</t>
  </si>
  <si>
    <t>Can previous first-line therapies for Neisseria gonorrhoeae be targeted to specific patient subgroups to treat gonorrhea?</t>
  </si>
  <si>
    <t>Town K, Lowndes CM, Hughes G, Obi C, Chisholm S, Ison CA; GRASP collaborative group.</t>
  </si>
  <si>
    <t>Sex Transm Dis. 2015 Jan;42(1):37-42. doi: 10.1097/OLQ.0000000000000223.</t>
  </si>
  <si>
    <t>10.1097/OLQ.0000000000000223</t>
  </si>
  <si>
    <t>Immune Activation in the Female Genital Tract: Expression Profiles of Soluble Proteins in Women at High Risk for HIV Infection</t>
  </si>
  <si>
    <t>Francis SC, Hou Y, Baisley K, van de Wijgert J, Watson-Jones D, Ao TT, Herrera C, Maganja K, Andreasen A, Kapiga S, Coulton GR, Hayes RJ, Shattock RJ.</t>
  </si>
  <si>
    <t>PLoS One. 2016 Jan 27;11(1):e0143109. doi: 10.1371/journal.pone.0143109. eCollection 2016.</t>
  </si>
  <si>
    <t>PMC4729472</t>
  </si>
  <si>
    <t>10.1371/journal.pone.0143109</t>
  </si>
  <si>
    <t>2016 Jan 27</t>
  </si>
  <si>
    <t>Treatment efficacy for pharyngeal Neisseria gonorrhoeae: a systematic review and meta-analysis of randomized controlled trials</t>
  </si>
  <si>
    <t>Kong FYS, Hatzis CL, Lau A, Williamson DA, Chow EPF, Fairley CK, Hocking JS.</t>
  </si>
  <si>
    <t>J Antimicrob Chemother. 2020 Nov 1;75(11):3109-3119. doi: 10.1093/jac/dkaa300.</t>
  </si>
  <si>
    <t>10.1093/jac/dkaa300</t>
  </si>
  <si>
    <t>Prevalence and risk factors of three curable sexually transmitted infections among women in Nairobi, Kenya</t>
  </si>
  <si>
    <t>Maina AN, Kimani J, Anzala O.</t>
  </si>
  <si>
    <t>BMC Res Notes. 2016 Mar 29;9:193. doi: 10.1186/s13104-016-1990-x.</t>
  </si>
  <si>
    <t>Maina AN</t>
  </si>
  <si>
    <t>PMC4812604</t>
  </si>
  <si>
    <t>10.1186/s13104-016-1990-x</t>
  </si>
  <si>
    <t>2016 Mar 29</t>
  </si>
  <si>
    <t>Pre-exposure to azithromycin enhances gonococcal resilience to subsequent ciprofloxacin exposure: an in vitro study</t>
  </si>
  <si>
    <t>González N, Elise Laumen JG, Abdellati S, de Block T, De Baetselier I, Van Dijck C, Kenyon C, S Manoharan-Basil S.</t>
  </si>
  <si>
    <t>F1000Res. 2022 Dec 9;11:1464. doi: 10.12688/f1000research.126078.2. eCollection 2022.</t>
  </si>
  <si>
    <t>González N</t>
  </si>
  <si>
    <t>PMC9887203</t>
  </si>
  <si>
    <t>10.12688/f1000research.126078.2</t>
  </si>
  <si>
    <t>2022 Dec 9</t>
  </si>
  <si>
    <t>Background: The effect of sequential exposure to different antibiotics is an underexplored topic. Azithromycin can be detected in humans for up to 28 days post-ingestion and may prime bacterial responses to subsequently ingested antibiotics. Methods: In this in vitro study, we assessed if preexposure to azithromycin could accelerate the acquisition of resistance to ciprofloxacin in Neisseria gonorrhoeae reference strain, WHO-F. In a morbidostat, we set two conditions in 3 vials each: mono-exposure (preexposure to Gonococcal Broth followed by exposure to ciprofloxacin) and dual sequential exposure (preexposure to azithromycin followed by exposure to ciprofloxacin).The growth of the cultures was measured by a software (MATLAB). The program decided if gonococcal broth or antibiotics were added to the vials in order to keep the evolution of the cultures. Samples were taken twice a week until the end of the experiment i.e. until resistance was achieved or cellular death. Additionally, six replicates of WHO-F WT and WHO-F with rplV mutation, caused by azithromycin, were exposed to increasing concentrations of ciprofloxacin in plates to assess if there were differences in the rate of resistance emergence. Results: We found that after 12 hours of pre-exposure to azithromycin, N. gonorrhoeae's resilience to ciprofloxacin exposure increased. Pre-exposure to azithromycin did not, however, accelerate the speed to acquisition of ciprofloxacin resistance. Conclusions: We found that azithromycin does not accelerate the emergence of ciprofloxacin resistance, but there were differences in the molecular pathways to the acquisition of ciprofloxacin resistance: the strains preexpossed to azithromycin followed a different route (GyrA: S91F pathway) than the ones without antibiotic preexposure (GyrA:D95N pathway). However, the number of isolates is too small to draw such strong conclusions.</t>
  </si>
  <si>
    <t xml:space="preserve">It is not a new treatment, azithromycin influences resistance to ciproflozaxin
</t>
  </si>
  <si>
    <t>Pelvic inflammatory disease: management requires a patient, prudent, prejudice-free provider</t>
  </si>
  <si>
    <t>Greydanus DE, Merrick J, Cabral MD.</t>
  </si>
  <si>
    <t>Int J Adolesc Med Health. 2018 Nov 13;32(1):/j/ijamh.2020.32.issue-1/ijamh-2018-0216/ijamh-2018-0216.xml. doi: 10.1515/ijamh-2018-0216.</t>
  </si>
  <si>
    <t>Greydanus DE</t>
  </si>
  <si>
    <t>Int J Adolesc Med Health</t>
  </si>
  <si>
    <t>10.1515/ijamh-2018-0216</t>
  </si>
  <si>
    <t>2018 Nov 13</t>
  </si>
  <si>
    <t>Antiseptic mouthwash for gonorrhoea prevention (OMEGA): a randomised, double-blind, parallel-group, multicentre trial</t>
  </si>
  <si>
    <t>Chow EPF, Williamson DA, Hocking JS, Law MG, Maddaford K, Bradshaw CS, McNulty A, Templeton DJ, Moore R, Murray GL, Danielewski JA, Wigan R, Chen MY, Guy RJ, Zhang L, Donovan B, Grulich AE, Kaldor JM, Whiley DM, Cornelisse VJ, Howden BP, Lewis DA, Read TRH, Fairley CK.</t>
  </si>
  <si>
    <t>Lancet Infect Dis. 2021 May;21(5):647-656. doi: 10.1016/S1473-3099(20)30704-0. Epub 2021 Mar 4.</t>
  </si>
  <si>
    <t>10.1016/S1473-3099(20)30704-0</t>
  </si>
  <si>
    <t>High prevalence of extra-genital chlamydial or gonococcal infections among men who have sex with men and transgender women in Lima, Peru</t>
  </si>
  <si>
    <t>Allan-Blitz LT, Leon SR, Bristow CC, Konda KA, Vargas SK, Flores JA, Brown BJ, Caceres CF, Klausner JD.</t>
  </si>
  <si>
    <t>Int J STD AIDS. 2017 Feb;28(2):138-144. doi: 10.1177/0956462416630909. Epub 2016 Jul 10.</t>
  </si>
  <si>
    <t>PMC4972692</t>
  </si>
  <si>
    <t>NIHMS782070</t>
  </si>
  <si>
    <t>10.1177/0956462416630909</t>
  </si>
  <si>
    <t>Serine acetyltransferase from Neisseria gonorrhoeae; structural and biochemical basis of inhibition</t>
  </si>
  <si>
    <t>Oldham KEA, Prentice EJ, Summers EL, Hicks JL.</t>
  </si>
  <si>
    <t>Biochem J. 2022 Jan 14;479(1):57-74. doi: 10.1042/BCJ20210564.</t>
  </si>
  <si>
    <t>Oldham KEA</t>
  </si>
  <si>
    <t>PMC8786284</t>
  </si>
  <si>
    <t>10.1042/BCJ20210564</t>
  </si>
  <si>
    <t>2022 Jan 14</t>
  </si>
  <si>
    <t>Certain attributes of the sexual ecosystem of high-risk MSM have resulted in an altered microbiome with an enhanced propensity to generate and transmit antibiotic resistance</t>
  </si>
  <si>
    <t>Kenyon C, Osbak K.</t>
  </si>
  <si>
    <t>Med Hypotheses. 2014 Aug;83(2):196-202. doi: 10.1016/j.mehy.2014.04.030. Epub 2014 May 6.</t>
  </si>
  <si>
    <t>Med Hypotheses</t>
  </si>
  <si>
    <t>10.1016/j.mehy.2014.04.030</t>
  </si>
  <si>
    <t>Detection of Mycoplasma genitalium from male primary urine specimens: an epidemiologic dichotomy with Trichomonas vaginalis</t>
  </si>
  <si>
    <t>Napierala M, Munson E, Wenten D, Phipps P, Gremminger R, Schuknecht MK, Munson KL, Boyd V, Hamer D, Schell RF, Hryciuk JE.</t>
  </si>
  <si>
    <t>Diagn Microbiol Infect Dis. 2015 Jul;82(3):194-8. doi: 10.1016/j.diagmicrobio.2015.03.016. Epub 2015 Mar 25.</t>
  </si>
  <si>
    <t>Napierala M</t>
  </si>
  <si>
    <t>10.1016/j.diagmicrobio.2015.03.016</t>
  </si>
  <si>
    <t>Diagnostic accuracy of pooling urine, anorectal, and oropharyngeal specimens for the detection of Chlamydia trachomatis and Neisseria gonorrhoeae: a systematic review and meta-analysis</t>
  </si>
  <si>
    <t>Aboud L, Xu Y, Chow EPF, Wi T, Baggaley R, Mello MB, Fairley CK, Ong JJ.</t>
  </si>
  <si>
    <t>BMC Med. 2021 Nov 25;19(1):285. doi: 10.1186/s12916-021-02160-9.</t>
  </si>
  <si>
    <t>Aboud L</t>
  </si>
  <si>
    <t>BMC Med</t>
  </si>
  <si>
    <t>PMC8614052</t>
  </si>
  <si>
    <t>10.1186/s12916-021-02160-9</t>
  </si>
  <si>
    <t>2021 Nov 25</t>
  </si>
  <si>
    <t>Changing susceptibility pattern of Neisseria Gonorrhoeae: A threat to management of sexually transmitted infections - Case series</t>
  </si>
  <si>
    <t>Jimoh O, Aliyu S, Ejembi J, Abdulaziz MM, Ibrahim M, Ibrahim A, Olayinka AT.</t>
  </si>
  <si>
    <t>Niger J Clin Pract. 2021 May;24(5):778-781. doi: 10.4103/njcp.njcp_444_19.</t>
  </si>
  <si>
    <t>Jimoh O</t>
  </si>
  <si>
    <t>Niger J Clin Pract</t>
  </si>
  <si>
    <t>10.4103/njcp.njcp_444_19</t>
  </si>
  <si>
    <t>Gonorrhoea is a sexually transmitted infection (STI) that increases the risk of infection with human immunodeficiency virus (HIV) and causes infertility and urethral stricture. We describe three cases of sexually active men, otherwise stable, who presented with a history of painful micturition and creamy white, urethral discharge. A clinical diagnosis of gonococcal urethritis was made and confirmed by microscopy, culture and 16SrRNA. Antimicrobial susceptibility revealed resistance to all the antimicrobial agents tested including ceftriaxone. A dual therapy was initiated using ceftriaxone and azithromycin, but at a higher dose for the patient with multi-drug resistant (MDR) Neisseria gonorrhoeae. Patients did well and were followed up for 5 months. Contact tracing was done for their sexual partners. While it is also important for healthcare workers to familiarize themselves with current treatment guidelines for gonococcal urethritis, the place of clinical laboratory in the management of STIs, with molecular techniques and the need for surveillance for MDR Neisseria gonorrhoeae cannot be overemphasized.</t>
  </si>
  <si>
    <t>Rising to Meet the Programmatic Public Health Challenges of Emerging Neisseria gonorrhoeae Antimicrobial Resistance: Strengthening the United States Response to Resistant Gonorrhea</t>
  </si>
  <si>
    <t>Schlanger K, Kirkcaldy RD.</t>
  </si>
  <si>
    <t>Sex Transm Dis. 2021 Dec 1;48(12S Suppl 2):S91-S92. doi: 10.1097/OLQ.0000000000001521.</t>
  </si>
  <si>
    <t>Schlanger K</t>
  </si>
  <si>
    <t>10.1097/OLQ.0000000000001521</t>
  </si>
  <si>
    <t>Dual Azithromycin/Ceftriaxone Therapy for Gonorrhea in PrEP Cohorts Results in Levels of Macrolide Consumption That Exceed Resistance Thresholds by up to 7-Fold</t>
  </si>
  <si>
    <t>J Infect Dis. 2021 Nov 16;224(9):1623-1624. doi: 10.1093/infdis/jiab178.</t>
  </si>
  <si>
    <t>10.1093/infdis/jiab178</t>
  </si>
  <si>
    <t>Testing for Sexually Transmitted Infection Using Wet and Dry Self-Collected Brush Samples Among Women in Mombasa, Kenya</t>
  </si>
  <si>
    <t>Grabert BK, Islam JY, Kabare E, Vielot NA, Waweru W, Mandaliya K, Shafi J, Adala L, McClelland RS, Smith JS.</t>
  </si>
  <si>
    <t>Sex Transm Dis. 2022 Sep 1;49(9):e100-e103. doi: 10.1097/OLQ.0000000000001575. Epub 2021 Oct 25.</t>
  </si>
  <si>
    <t>Grabert BK</t>
  </si>
  <si>
    <t>PMC9023596</t>
  </si>
  <si>
    <t>NIHMS1749819</t>
  </si>
  <si>
    <t>10.1097/OLQ.0000000000001575</t>
  </si>
  <si>
    <t>2022 Sep 1</t>
  </si>
  <si>
    <t>Gonorrhée disséminée associée à une atteinte du larynx chez un homme de 25 ans</t>
  </si>
  <si>
    <t>CMAJ. 2021 Jul 26;193(29):E1149-E1150. doi: 10.1503/cmaj.202183-f.</t>
  </si>
  <si>
    <t>PMC8321294</t>
  </si>
  <si>
    <t>10.1503/cmaj.202183-f</t>
  </si>
  <si>
    <t>2021 Jul 26</t>
  </si>
  <si>
    <t>A Novel Factor H-Fc Chimeric Immunotherapeutic Molecule against Neisseria gonorrhoeae</t>
  </si>
  <si>
    <t>Shaughnessy J, Gulati S, Agarwal S, Unemo M, Ohnishi M, Su XH, Monks BG, Visintin A, Madico G, Lewis LA, Golenbock DT, Reed GW, Rice PA, Ram S.</t>
  </si>
  <si>
    <t>J Immunol. 2016 Feb 15;196(4):1732-40. doi: 10.4049/jimmunol.1500292. Epub 2016 Jan 15.</t>
  </si>
  <si>
    <t>PMC4744571</t>
  </si>
  <si>
    <t>NIHMS744356</t>
  </si>
  <si>
    <t>10.4049/jimmunol.1500292</t>
  </si>
  <si>
    <t>2016 Feb 15</t>
  </si>
  <si>
    <t>Neisseria gonorrhoeae, the causative agent of the sexually transmitted infection gonorrhea, has developed resistance to almost every conventional antibiotic. There is an urgent need to develop novel therapies against gonorrhea. Many pathogens, including N. gonorrhoeae, bind the complement inhibitor factor H (FH) to evade complement-dependent killing. Sialylation of gonococcal lipooligosaccharide, as occurs in vivo, augments binding of human FH through its domains 18-20 (FH18-20). We explored the use of fusing FH18-20 with IgG Fc (FH18-20/Fc) to create a novel anti-infective immunotherapeutic. FH18-20 also binds to select host glycosaminoglycans to limit unwanted complement activation on host cells. To identify mutation(s) in FH18-20 that eliminated complement activation on host cells, yet maintained binding to N. gonorrhoeae, we created four mutations in domains 19 or 20 described in atypical hemolytic uremic syndrome that prevented binding of mutated fH to human erythrocytes. One of the mutant proteins (D to G at position 1119 in domain 19; FHD1119G/Fc) facilitated complement-dependent killing of gonococci similar to unmodified FH18-20/Fc but, unlike FH18-20/Fc, did not lyse human erythrocytes. FHD1119G/Fc bound to all (100%) of 15 sialylated clinical N. gonorrhoeae isolates tested (including three contemporary ceftriaxone-resistant strains), mediated complement-dependent killing of 10 of 15 (67%) strains, and enhanced C3 deposition (≥10-fold above baseline levels) on each of the five isolates not directly killed by complement. FHD1119G/Fc facilitated opsonophagocytic killing of a serum-resistant strain by human polymorphonuclear neutrophils. FHD1119G/Fc administered intravaginally significantly reduced the duration and burden of gonococcal infection in the mouse vaginal colonization model. FHD1119G/Fc represents a novel immunotherapeutic against multidrug-resistant N. gonorrhoeae.</t>
  </si>
  <si>
    <t xml:space="preserve">FHD1119G/Fc represents a novel immunotherapy against multidrug-resistant N. gonorrhoeae.
</t>
  </si>
  <si>
    <t>Treatment of Cases of Neisseria gonorrhoeae and Chlamydia trachomatis in Emergency Department Patients</t>
  </si>
  <si>
    <t>Schechter-Perkins EM, Jenkins D, White LF, Mitchell PM.</t>
  </si>
  <si>
    <t>Sex Transm Dis. 2015 Jul;42(7):353-7. doi: 10.1097/OLQ.0000000000000299.</t>
  </si>
  <si>
    <t>Schechter-Perkins EM</t>
  </si>
  <si>
    <t>10.1097/OLQ.0000000000000299</t>
  </si>
  <si>
    <t>Undertreatment of chlamydia and gonorrhea among pregnant women in the emergency department</t>
  </si>
  <si>
    <t>Bergquist EP, Trolard A, Kuhlmann AS, Loux T, Liang SY, Stoner BP, Reno H.</t>
  </si>
  <si>
    <t>Int J STD AIDS. 2020 Feb;31(2):166-173. doi: 10.1177/0956462419880379. Epub 2019 Dec 22.</t>
  </si>
  <si>
    <t>Bergquist EP</t>
  </si>
  <si>
    <t>10.1177/0956462419880379</t>
  </si>
  <si>
    <t>Advancing our understanding of HIV co-infections and neurological disease using the humanized mouse</t>
  </si>
  <si>
    <t>Endsley JJ, Huante MB, Naqvi KF, Gelman BB, Endsley MA.</t>
  </si>
  <si>
    <t>Retrovirology. 2021 Jun 16;18(1):14. doi: 10.1186/s12977-021-00559-z.</t>
  </si>
  <si>
    <t>Endsley JJ</t>
  </si>
  <si>
    <t>Retrovirology</t>
  </si>
  <si>
    <t>PMC8206883</t>
  </si>
  <si>
    <t>10.1186/s12977-021-00559-z</t>
  </si>
  <si>
    <t>2021 Jun 16</t>
  </si>
  <si>
    <t>Trends in Chlamydia and Gonorrhea Testing and Positivity Rates in a Safety Net Hospital in Georgia: 2014 to 2017</t>
  </si>
  <si>
    <t>Karlow SL, McCool-Myers M, Henn MC, Sheth AN, Owens S, Kottke MJ.</t>
  </si>
  <si>
    <t>Sex Transm Dis. 2022 Jan 1;49(1):29-37. doi: 10.1097/OLQ.0000000000001522.</t>
  </si>
  <si>
    <t>Karlow SL</t>
  </si>
  <si>
    <t>10.1097/OLQ.0000000000001522</t>
  </si>
  <si>
    <t>Progesterone suppresses Th17 cell responses, and enhances the development of regulatory T cells, through thymic stromal lymphopoietin-dependent mechanisms in experimental gonococcal genital tract infection</t>
  </si>
  <si>
    <t>Xu L, Dong B, Wang H, Zeng Z, Liu W, Chen N, Chen J, Yang J, Li D, Duan Y.</t>
  </si>
  <si>
    <t>Microbes Infect. 2013 Nov;15(12):796-805. doi: 10.1016/j.micinf.2013.06.012. Epub 2013 Jul 5.</t>
  </si>
  <si>
    <t>Xu L</t>
  </si>
  <si>
    <t>10.1016/j.micinf.2013.06.012</t>
  </si>
  <si>
    <t>Evaluation of the anatomical site distribution of chlamydia and gonorrhoea in men who have sex with men and in high-risk women by routine testing: cross-sectional study revealing missed opportunities for treatment strategies</t>
  </si>
  <si>
    <t>van Liere GA, Hoebe CJ, Dukers-Muijrers NH.</t>
  </si>
  <si>
    <t>Sex Transm Infect. 2014 Feb;90(1):58-60. doi: 10.1136/sextrans-2013-051248. Epub 2013 Oct 8.</t>
  </si>
  <si>
    <t>10.1136/sextrans-2013-051248</t>
  </si>
  <si>
    <t>Narrative Review: Assessment of Neisseria gonorrhoeae Infections Among Men Who Have Sex With Men in National and Sentinel Surveillance Systems in the United States</t>
  </si>
  <si>
    <t>Weston EJ, Kirkcaldy RD, Stenger M, Llata E, Hoots B, Torrone EA.</t>
  </si>
  <si>
    <t>Sex Transm Dis. 2018 Apr;45(4):243-249. doi: 10.1097/OLQ.0000000000000740.</t>
  </si>
  <si>
    <t>PMC6051412</t>
  </si>
  <si>
    <t>NIHMS951328</t>
  </si>
  <si>
    <t>10.1097/OLQ.0000000000000740</t>
  </si>
  <si>
    <t>[Infection Status of Human Papilloma Virus,Ureaplasma Urealyticum, Chlamydia Trachomatis,and Neisseria Gonorrhoeae]</t>
  </si>
  <si>
    <t>Zhang R, Zhou YL, Dou YL, Kong LJ, Ye AL, Wu J, Xu YC.</t>
  </si>
  <si>
    <t>Zhongguo Yi Xue Ke Xue Yuan Xue Bao. 2018 Dec 20;40(6):817-821. doi: 10.3881/j.issn.1000-503X.10636.</t>
  </si>
  <si>
    <t>Zhang R</t>
  </si>
  <si>
    <t>Zhongguo Yi Xue Ke Xue Yuan Xue Bao</t>
  </si>
  <si>
    <t>10.3881/j.issn.1000-503X.10636</t>
  </si>
  <si>
    <t>2018 Dec 20</t>
  </si>
  <si>
    <t>Comparative genomics of human Lactobacillus crispatus isolates reveals genes for glycosylation and glycogen degradation: implications for in vivo dominance of the vaginal microbiota</t>
  </si>
  <si>
    <t>van der Veer C, Hertzberger RY, Bruisten SM, Tytgat HLP, Swanenburg J, de Kat Angelino-Bart A, Schuren F, Molenaar D, Reid G, de Vries H, Kort R.</t>
  </si>
  <si>
    <t>Microbiome. 2019 Mar 29;7(1):49. doi: 10.1186/s40168-019-0667-9.</t>
  </si>
  <si>
    <t>van der Veer C</t>
  </si>
  <si>
    <t>Microbiome</t>
  </si>
  <si>
    <t>PMC6441167</t>
  </si>
  <si>
    <t>10.1186/s40168-019-0667-9</t>
  </si>
  <si>
    <t>2019 Mar 29</t>
  </si>
  <si>
    <t>High Proportion of Anorectal Chlamydia trachomatis and Neisseria gonorrhoeae After Routine Universal Urogenital and Anorectal Screening in Women Visiting the Sexually Transmitted Infection Clinic</t>
  </si>
  <si>
    <t>van Liere GAFS, Dukers-Muijrers NHTM, Levels L, Hoebe CJPA.</t>
  </si>
  <si>
    <t>Clin Infect Dis. 2017 Jun 15;64(12):1705-1710. doi: 10.1093/cid/cix243.</t>
  </si>
  <si>
    <t>10.1093/cid/cix243</t>
  </si>
  <si>
    <t>2017 Jun 15</t>
  </si>
  <si>
    <t>Prevalence of sexually transmissible infections and HIV in men attending sex-on-premises venues in Australia: a systematic review and meta-analysis of observational studies</t>
  </si>
  <si>
    <t>Ooi C, Kong FYS, Lewis DA, Hocking JS.</t>
  </si>
  <si>
    <t>Sex Health. 2020 Apr;17(2):135-148. doi: 10.1071/SH19150.</t>
  </si>
  <si>
    <t>Ooi C</t>
  </si>
  <si>
    <t>10.1071/SH19150</t>
  </si>
  <si>
    <t>Sociodemographic factors and STIs associated with Chlamydia trachomatis and Neisseria gonorrhoeae infections in Zambian female sex workers and single mothers</t>
  </si>
  <si>
    <t>Connolly S, Wall KM, Parker R, Kilembe W, Inambao M, Visoiu AM, Sharkey T, Hunter E, Allen S.</t>
  </si>
  <si>
    <t>Int J STD AIDS. 2020 Mar;31(4):364-374. doi: 10.1177/0956462419894453.</t>
  </si>
  <si>
    <t>PMC8856759</t>
  </si>
  <si>
    <t>NIHMS1773964</t>
  </si>
  <si>
    <t>10.1177/0956462419894453</t>
  </si>
  <si>
    <t>Proposing an antibacterial mouthwash to prevent gonorrhoea is not sexy</t>
  </si>
  <si>
    <t>Rotsaert A, Reyniers T, Van Dijck C, Vuylsteke B, Kenyon C.</t>
  </si>
  <si>
    <t>Lancet Infect Dis. 2021 Jul;21(7):909. doi: 10.1016/S1473-3099(21)00322-4.</t>
  </si>
  <si>
    <t>Rotsaert A</t>
  </si>
  <si>
    <t>10.1016/S1473-3099(21)00322-4</t>
  </si>
  <si>
    <t>Prevalence, incidence and predictors of anal Chlamydia trachomatis, anal Neisseria gonorrhoeae and syphilis among older gay and bisexual men in the longitudinal Study for the Prevention of Anal Cancer (SPANC)</t>
  </si>
  <si>
    <t>Goddard SL, Poynten IM, Petoumenous K, Jin F, Hillman RJ, Law C, Roberts JM, Fairley CK, Garland SM, Grulich AE, Templeton DJ; Study for the Prevention of Anal Cancer (SPANC) Research Team.</t>
  </si>
  <si>
    <t>Sex Transm Infect. 2019 Nov;95(7):477-483. doi: 10.1136/sextrans-2019-054011. Epub 2019 Apr 24.</t>
  </si>
  <si>
    <t>Goddard SL</t>
  </si>
  <si>
    <t>10.1136/sextrans-2019-054011</t>
  </si>
  <si>
    <t>High prevalence of Chlamydia trachomatis, Neisseria gonorrhoeae and particularly Trichomonas vaginalis diagnosed using US FDA-approved Aptima molecular tests and evaluation of conventional routine diagnostic tests in Ternopil, Ukraine</t>
  </si>
  <si>
    <t>Boiko I, Golparian D, Krynytska I, Unemo M.</t>
  </si>
  <si>
    <t>APMIS. 2019 Sep;127(9):627-634. doi: 10.1111/apm.12975.</t>
  </si>
  <si>
    <t>10.1111/apm.12975</t>
  </si>
  <si>
    <t>New Evidence for Antimicrobial-Resistant Gonorrhea Control Programs: Lessons Learned from the SURRG Project</t>
  </si>
  <si>
    <t>Sex Transm Dis. 2021 Dec 1;48(12S Suppl 2):S93-S96. doi: 10.1097/OLQ.0000000000001523.</t>
  </si>
  <si>
    <t>10.1097/OLQ.0000000000001523</t>
  </si>
  <si>
    <t>Incidence of curable sexually transmissible infections among adolescents and young adults in remote Australian Aboriginal communities: analysis of longitudinal clinical service data</t>
  </si>
  <si>
    <t>Silver BJ, Guy RJ, Wand H, Ward J, Rumbold AR, Fairley CK, Donovan B, Maher L, Dyda A, Garton L, Hengel B, Knox J, McGregor S, Taylor-Thomson D, Kaldor JM; STRIVE investigators.</t>
  </si>
  <si>
    <t>Sex Transm Infect. 2015 Mar;91(2):135-41. doi: 10.1136/sextrans-2014-051617. Epub 2014 Nov 4.</t>
  </si>
  <si>
    <t>Silver BJ</t>
  </si>
  <si>
    <t>10.1136/sextrans-2014-051617</t>
  </si>
  <si>
    <t>Preclinical Efficacy of a Lipooligosaccharide Peptide Mimic Candidate Gonococcal Vaccine</t>
  </si>
  <si>
    <t>Gulati S, Pennington MW, Czerwinski A, Carter D, Zheng B, Nowak NA, DeOliveira RB, Shaughnessy J, Reed GW, Ram S, Rice PA.</t>
  </si>
  <si>
    <t>mBio. 2019 Nov 5;10(6):e02552-19. doi: 10.1128/mBio.02552-19.</t>
  </si>
  <si>
    <t>PMC6831779</t>
  </si>
  <si>
    <t>10.1128/mBio.02552-19</t>
  </si>
  <si>
    <t>2019 Nov 5</t>
  </si>
  <si>
    <t>The global spread of multidrug-resistant strains of Neisseria gonorrhoeae constitutes a public health emergency. With limited antibiotic treatment options, there is an urgent need for development of a safe and effective vaccine against gonorrhea. Previously, we constructed a prototype vaccine candidate comprising a peptide mimic (mimitope) of a glycan epitope on gonococcal lipooligosaccharide (LOS), recognized by monoclonal antibody 2C7. The 2C7 epitope is (i) broadly expressed as a gonococcal antigenic target in human infection, (ii) a critical requirement for gonococcal colonization in the experimental setting, and (iii) a virulence determinant that is maintained and expressed by gonococci. Here, we have synthesized to &gt;95% purity through a relatively facile and economical process a tetrapeptide derivative of the mimitope that was cyclized through a nonreducible thioether bond, thereby rendering the compound homogeneous and stable. This vaccine candidate, called TMCP2, when administered at 0, 3, and 6 weeks to BALB/c mice at either 50, 100 or 200 μg/dose in combination with glucopyranosyl lipid A-stable oil-in-water nanoemulsion (GLA-SE; a Toll-like receptor 4 and TH1-promoting adjuvant), elicited bactericidal IgG and reduced colonization levels of gonococci in experimentally infected mice while accelerating clearance by each of two different gonococcal strains. Similarly, a 3-dose biweekly schedule (50 μg TMCP2/dose) was also effective in mice. We have developed a gonococcal vaccine candidate that can be scaled up and produced economically to a high degree of purity. The candidate elicits bactericidal antibodies and is efficacious in a preclinical experimental infection model.IMPORTANCENeisseria gonorrhoeae has become resistant to most antibiotics. The incidence of gonorrhea is also sharply increasing. A safe and effective antigonococcal vaccine is urgently needed. Lipooligosaccharide (LOS), the most abundant outer membrane molecule, is indispensable for gonococcal pathogenesis. A glycan epitope on LOS that is recognized by monoclonal antibody (MAb) 2C7 (called the 2C7 epitope) is expressed almost universally by gonococci in vivo Previously, we identified a peptide mimic (mimitope) of the 2C7 epitope, which when configured as an octamer and used as an immunogen, attenuated colonization of mice by gonococci. Here, a homogenous, stable tetrameric derivative of the mimitope, when combined with a TH1-promoting adjuvant and used as an immunogen, also effectively attenuates gonococcal colonization of mice. This candidate peptide vaccine can be produced economically, an important consideration for gonorrhea, which affects socioeconomically underprivileged populations disproportionately, and represents an important advance in the development of a gonorrhea vaccine.</t>
  </si>
  <si>
    <t xml:space="preserve">Vaccines based on a peptide mimetic of a lipooligosaccharide (LOS) epitope of Neisseria gonorrhoeae.
</t>
  </si>
  <si>
    <t>Coinfection with Chlamydia trachomatis, Neisseria gonorrhoeae and Trichomonas vaginalis: a cross-sectional analysis of positivity and risk factors in remote Australian Aboriginal communities</t>
  </si>
  <si>
    <t>Guy R, Ward J, Wand H, Rumbold A, Garton L, Hengel B, Silver B, Taylor-Thomson D, Knox J, McGregor S, Dyda A, Fairley C, Maher L, Donovan B, Kaldor J; STRIVE Investigator Group.</t>
  </si>
  <si>
    <t>Sex Transm Infect. 2015 May;91(3):201-6. doi: 10.1136/sextrans-2014-051535. Epub 2014 Oct 28.</t>
  </si>
  <si>
    <t>Guy R</t>
  </si>
  <si>
    <t>10.1136/sextrans-2014-051535</t>
  </si>
  <si>
    <t>Gonorrhea, a current disease with ancient roots: from the remedies of the past to future perspectives</t>
  </si>
  <si>
    <t>Vicentini CB, Manfredini S, Maritati M, Di Nuzzo M, Contini C.</t>
  </si>
  <si>
    <t>Infez Med. 2019 Jun 1;27(2):212-221.</t>
  </si>
  <si>
    <t>Vicentini CB</t>
  </si>
  <si>
    <t>Infez Med</t>
  </si>
  <si>
    <t>Gonococcal Tenosynovitis Diagnosed with the Aid of Emergency Department Bedside Ultrasound</t>
  </si>
  <si>
    <t>Carlin E, Urban C, Sidle J, Cirilli A, Larson J, Richman M, Dexeus D.</t>
  </si>
  <si>
    <t>J Emerg Med. 2018 Jun;54(6):844-848. doi: 10.1016/j.jemermed.2018.02.031. Epub 2018 Apr 21.</t>
  </si>
  <si>
    <t>Carlin E</t>
  </si>
  <si>
    <t>10.1016/j.jemermed.2018.02.031</t>
  </si>
  <si>
    <t>Susceptibility of invasive Neisseria meningitidis strains isolated in Germany to azithromycin, an alternative agent for post-exposure prophylaxis</t>
  </si>
  <si>
    <t>Krone M, Lâm TT, Vogel U, Claus H.</t>
  </si>
  <si>
    <t>J Antimicrob Chemother. 2020 Apr 1;75(4):984-987. doi: 10.1093/jac/dkz535.</t>
  </si>
  <si>
    <t>Krone M</t>
  </si>
  <si>
    <t>10.1093/jac/dkz535</t>
  </si>
  <si>
    <t>Case Report: Severe Disseminated Gonococcal Infection with Polyarticular Gout: Two Cases in Older Travelers</t>
  </si>
  <si>
    <t>Smith EL, Hodgetts KE, Ralph AP, Anstey NM.</t>
  </si>
  <si>
    <t>Am J Trop Med Hyg. 2019 Jan;100(1):209-212. doi: 10.4269/ajtmh.18-0589.</t>
  </si>
  <si>
    <t>Smith EL</t>
  </si>
  <si>
    <t>PMC6335928</t>
  </si>
  <si>
    <t>10.4269/ajtmh.18-0589</t>
  </si>
  <si>
    <t>Acquired microcyst in the paraurethral glands of a male patient</t>
  </si>
  <si>
    <t>Fan W, Zhang Q, Song L.</t>
  </si>
  <si>
    <t>Int J STD AIDS. 2013 Feb;24(2):159-60. doi: 10.1177/0956462413481554.</t>
  </si>
  <si>
    <t>10.1177/0956462413481554</t>
  </si>
  <si>
    <t>Evaluation of the Performance of the Cobas CT/NG Test for Use on the Cobas 6800/8800 Systems for Detection of Chlamydia trachomatis and Neisseria gonorrhoeae in Male and Female Urogenital Samples</t>
  </si>
  <si>
    <t>Van Der Pol B, Fife K, Taylor SN, Nye MB, Chavoustie SE, Eisenberg DL, Crane L, Hirsch G, Arcenas R, Marlowe EM.</t>
  </si>
  <si>
    <t>J Clin Microbiol. 2019 Mar 28;57(4):e01996-18. doi: 10.1128/JCM.01996-18. Print 2019 Apr.</t>
  </si>
  <si>
    <t>PMC6440774</t>
  </si>
  <si>
    <t>10.1128/JCM.01996-18</t>
  </si>
  <si>
    <t>2019 Mar 28</t>
  </si>
  <si>
    <t>Prevalence of pharyngeal infection by Neisseria gonorrhoeae among human immunodeficiency virus-positive men who have sex with men in downtown Madrid, 2011</t>
  </si>
  <si>
    <t>Jiménez E, Pedrazuela MG, Pérez MM, de Mosteyrín SF, Arrieta JJ, Guerrero ML.</t>
  </si>
  <si>
    <t>Int J STD AIDS. 2013 Nov;24(11):875-8. doi: 10.1177/0956462413486455. Epub 2013 Jul 19.</t>
  </si>
  <si>
    <t>Jiménez E</t>
  </si>
  <si>
    <t>10.1177/0956462413486455</t>
  </si>
  <si>
    <t>Understanding protein glycosylation pathways in bacteria</t>
  </si>
  <si>
    <t>Li H, Debowski AW, Liao T, Tang H, Nilsson HO, Marshall BJ, Stubbs KA, Benghezal M.</t>
  </si>
  <si>
    <t>Future Microbiol. 2017 Jan;12:59-72. doi: 10.2217/fmb-2016-0166. Epub 2016 Sep 30.</t>
  </si>
  <si>
    <t>10.2217/fmb-2016-0166</t>
  </si>
  <si>
    <t>Large two-centre study into the prevalence of Mycoplasma genitalium and Trichomonas vaginalis in the Netherlands</t>
  </si>
  <si>
    <t>de Jong AS, Rahamat-Langendoen JC, van Alphen P, Hilt N, van Herk C, Pont S, Melchers W, van de Bovenkamp J.</t>
  </si>
  <si>
    <t>Int J STD AIDS. 2016 Sep;27(10):856-60. doi: 10.1177/0956462415596496. Epub 2015 Jul 20.</t>
  </si>
  <si>
    <t>de Jong AS</t>
  </si>
  <si>
    <t>10.1177/0956462415596496</t>
  </si>
  <si>
    <t>Improving STD service delivery: Would American patients and providers use self-tests for gonorrhea and chlamydia?</t>
  </si>
  <si>
    <t>Pearson WS, Kreisel K, Peterman TA, Zlotorzynska M, Dittus PJ, Habel MA, Papp JR.</t>
  </si>
  <si>
    <t>Prev Med. 2018 Oct;115:26-30. doi: 10.1016/j.ypmed.2018.08.007. Epub 2018 Aug 7.</t>
  </si>
  <si>
    <t>Pearson WS</t>
  </si>
  <si>
    <t>Prev Med</t>
  </si>
  <si>
    <t>10.1016/j.ypmed.2018.08.007</t>
  </si>
  <si>
    <t>Increased Gonorrhea Screening and Case Finding After Implementation of Expanded Screening Criteria-Urban Indian Health Service Facility in Phoenix, Arizona, 2011-2013</t>
  </si>
  <si>
    <t>Patton ME, Kirkcaldy RD, Chang DC, Markman S, Yellowman M, Petrosky E, Adams L, Robinson C, Gupta A, Taylor MM.</t>
  </si>
  <si>
    <t>Sex Transm Dis. 2016 Jun;43(6):396-401. doi: 10.1097/OLQ.0000000000000457.</t>
  </si>
  <si>
    <t>Patton ME</t>
  </si>
  <si>
    <t>PMC6778335</t>
  </si>
  <si>
    <t>NIHMS1052617</t>
  </si>
  <si>
    <t>10.1097/OLQ.0000000000000457</t>
  </si>
  <si>
    <t>The performance of non-NAAT point-of-care (POC) tests and rapid NAAT tests for chlamydia and gonorrhoea infections. An assessment of currently available assays</t>
  </si>
  <si>
    <t>Brook G.</t>
  </si>
  <si>
    <t>Sex Transm Infect. 2015 Dec;91(8):539-44. doi: 10.1136/sextrans-2014-051997. Epub 2015 May 2.</t>
  </si>
  <si>
    <t>Brook G</t>
  </si>
  <si>
    <t>10.1136/sextrans-2014-051997</t>
  </si>
  <si>
    <t>Potential effect of antiseptic mouthwash on the incidence of Neisseria gonorrhoeae among men who have sex with men: a mathematical modelling study</t>
  </si>
  <si>
    <t>Xu X, Chow EPF, Shen M, Zou Z, Wang C, Ong JJ, Fairley CK, Zhang L.</t>
  </si>
  <si>
    <t>BMJ Open. 2021 Oct 7;11(10):e052823. doi: 10.1136/bmjopen-2021-052823.</t>
  </si>
  <si>
    <t>PMC8499270</t>
  </si>
  <si>
    <t>10.1136/bmjopen-2021-052823</t>
  </si>
  <si>
    <t>2021 Oct 7</t>
  </si>
  <si>
    <t>Impact of Rapid Susceptibility Testing and Antibiotic Selection Strategy on the Emergence and Spread of Antibiotic Resistance in Gonorrhea</t>
  </si>
  <si>
    <t>Tuite AR, Gift TL, Chesson HW, Hsu K, Salomon JA, Grad YH.</t>
  </si>
  <si>
    <t>J Infect Dis. 2017 Nov 27;216(9):1141-1149. doi: 10.1093/infdis/jix450.</t>
  </si>
  <si>
    <t>Tuite AR</t>
  </si>
  <si>
    <t>PMC5853443</t>
  </si>
  <si>
    <t>10.1093/infdis/jix450</t>
  </si>
  <si>
    <t>2017 Nov 27</t>
  </si>
  <si>
    <t>RNA Biosignatures in Adolescent Patients in a Pediatric Emergency Department With Pelvic Inflammatory Disease</t>
  </si>
  <si>
    <t>Balamuth F, Zhang Z, Rappaport E, Hayes K, Mollen C, Sullivan KE.</t>
  </si>
  <si>
    <t>Pediatr Emerg Care. 2015 Jul;31(7):465-72. doi: 10.1097/PEC.0000000000000483.</t>
  </si>
  <si>
    <t>Balamuth F</t>
  </si>
  <si>
    <t>PMC4495580</t>
  </si>
  <si>
    <t>NIHMS684790</t>
  </si>
  <si>
    <t>10.1097/PEC.0000000000000483</t>
  </si>
  <si>
    <t>Gonorrhea treatment practices in the STD Surveillance Network, 2010-2012</t>
  </si>
  <si>
    <t>Kerani RP, Stenger MR, Weinstock H, Bernstein KT, Reed M, Schumacher C, Samuel MC, Eaglin M, Golden M.</t>
  </si>
  <si>
    <t>Sex Transm Dis. 2015 Jan;42(1):6-12. doi: 10.1097/OLQ.0000000000000217.</t>
  </si>
  <si>
    <t>Kerani RP</t>
  </si>
  <si>
    <t>10.1097/OLQ.0000000000000217</t>
  </si>
  <si>
    <t>Neisseria gonorrhoeae induces a tolerogenic phenotype in macrophages to modulate host immunity</t>
  </si>
  <si>
    <t>Escobar A, Candia E, Reyes-Cerpa S, Villegas-Valdes B, Neira T, Lopez M, Maisey K, Tempio F, Ríos M, Acuña-Castillo C, Imarai M.</t>
  </si>
  <si>
    <t>Mediators Inflamm. 2013;2013:127017. doi: 10.1155/2013/127017. Epub 2013 Sep 24.</t>
  </si>
  <si>
    <t>Mediators Inflamm</t>
  </si>
  <si>
    <t>PMC3800590</t>
  </si>
  <si>
    <t>10.1155/2013/127017</t>
  </si>
  <si>
    <t>Characteristics and predictors of women who obtain rescreening for sexually transmitted infections using the www.iwantthekit.org screening programme</t>
  </si>
  <si>
    <t>Gaydos CA, Barnes M, Jett-Goheen M, Quinn N, Whittle P, Hogan T, Hsieh YH.</t>
  </si>
  <si>
    <t>Int J STD AIDS. 2013 Sep;24(9):736-44. doi: 10.1177/0956462413483252. Epub 2013 Jul 15.</t>
  </si>
  <si>
    <t>PMC3777605</t>
  </si>
  <si>
    <t>NIHMS497081</t>
  </si>
  <si>
    <t>10.1177/0956462413483252</t>
  </si>
  <si>
    <t>[Comparison of two methods for detection of Chlamydia trachomatis and Ureaplasma urealyticum in male reproductive tract]</t>
  </si>
  <si>
    <t>DU Q, Hong K, Pan BC.</t>
  </si>
  <si>
    <t>Beijing Da Xue Xue Bao Yi Xue Ban. 2021 Aug 18;53(4):785-788. doi: 10.19723/j.issn.1671-167X.2021.04.027.</t>
  </si>
  <si>
    <t>DU Q</t>
  </si>
  <si>
    <t>Beijing Da Xue Xue Bao Yi Xue Ban</t>
  </si>
  <si>
    <t>PMC8365069</t>
  </si>
  <si>
    <t>10.19723/j.issn.1671-167X.2021.04.027</t>
  </si>
  <si>
    <t>2021 Aug 18</t>
  </si>
  <si>
    <t>Travel-associated gonorrhoea in four Nordic countries, 2008 to 2013</t>
  </si>
  <si>
    <t>Beauté J, Cowan S, Hiltunen-Back E, Kløvstad H, Velicko I, Spiteri G.</t>
  </si>
  <si>
    <t>Euro Surveill. 2017 May 18;22(20):30537. doi: 10.2807/1560-7917.ES.2017.22.20.30537.</t>
  </si>
  <si>
    <t>Beauté J</t>
  </si>
  <si>
    <t>PMC5479976</t>
  </si>
  <si>
    <t>10.2807/1560-7917.ES.2017.22.20.30537</t>
  </si>
  <si>
    <t>2017 May 18</t>
  </si>
  <si>
    <t>Population-based Neisseria gonorrhoeae, Chlamydia trachomatis and Trichomonas vaginalis prevalence using discarded, deidentified urine specimens previously collected for drug testing</t>
  </si>
  <si>
    <t>Harbertson J, Jamerson M, Graf PCF, Kennemur L, House B, Michael NL, Scott P, Hale B.</t>
  </si>
  <si>
    <t>Sex Transm Infect. 2018 Mar;94(2):123. doi: 10.1136/sextrans-2017-053355. Epub 2017 Oct 24.</t>
  </si>
  <si>
    <t>Harbertson J</t>
  </si>
  <si>
    <t>PMC5870458</t>
  </si>
  <si>
    <t>10.1136/sextrans-2017-053355</t>
  </si>
  <si>
    <t>Prevalence and associated factors of Chlamydia trachomatis and Neisseria gonorrhoeae among female commercial sex workers in Hawassa City, Southern Ethiopia</t>
  </si>
  <si>
    <t>Tadele A, Hussen S, Shimelis T.</t>
  </si>
  <si>
    <t>BMC Infect Dis. 2019 Jan 17;19(1):61. doi: 10.1186/s12879-019-3698-8.</t>
  </si>
  <si>
    <t>Tadele A</t>
  </si>
  <si>
    <t>PMC6337801</t>
  </si>
  <si>
    <t>10.1186/s12879-019-3698-8</t>
  </si>
  <si>
    <t>Characteristics and Impact of Disseminated Gonococcal Infection in the "Top End" of Australia</t>
  </si>
  <si>
    <t>Birrell JM, Gunathilake M, Singleton S, Williams S, Krause V.</t>
  </si>
  <si>
    <t>Am J Trop Med Hyg. 2019 Oct;101(4):753-760. doi: 10.4269/ajtmh.19-0288.</t>
  </si>
  <si>
    <t>Birrell JM</t>
  </si>
  <si>
    <t>PMC6779203</t>
  </si>
  <si>
    <t>10.4269/ajtmh.19-0288</t>
  </si>
  <si>
    <t>Gonorrhoea enhanced surveillance for indigenous status and risk factors in the south-eastern Sydney population</t>
  </si>
  <si>
    <t>Ferson MJ, Ressler KA, Nurkic A, Spokes PJ.</t>
  </si>
  <si>
    <t>Commun Dis Intell (2018). 2019 Jun 17;43. doi: 10.33321/cdi.2019.43.23.</t>
  </si>
  <si>
    <t>Ferson MJ</t>
  </si>
  <si>
    <t>10.33321/cdi.2019.43.23</t>
  </si>
  <si>
    <t>[Management of uncomplicated pelvic inflammatory disease]</t>
  </si>
  <si>
    <t>Bourret A, Fauconnier A, Brun JL.</t>
  </si>
  <si>
    <t>J Gynecol Obstet Biol Reprod (Paris). 2012 Dec;41(8):864-74. doi: 10.1016/j.jgyn.2012.09.011. Epub 2012 Nov 9.</t>
  </si>
  <si>
    <t>Bourret A</t>
  </si>
  <si>
    <t>10.1016/j.jgyn.2012.09.011</t>
  </si>
  <si>
    <t>Factors associated with the over-treatment and under-treatment of gonorrhea and chlamydia in adolescents presenting to a public hospital emergency department</t>
  </si>
  <si>
    <t>Anaene M, Soyemi K, Caskey R.</t>
  </si>
  <si>
    <t>Int J Infect Dis. 2016 Dec;53:34-38. doi: 10.1016/j.ijid.2016.10.009. Epub 2016 Oct 19.</t>
  </si>
  <si>
    <t>Anaene M</t>
  </si>
  <si>
    <t>10.1016/j.ijid.2016.10.009</t>
  </si>
  <si>
    <t>Mechanism of action of peptidoglycan O-acetyltransferase B involves a Ser-His-Asp catalytic triad</t>
  </si>
  <si>
    <t>Biochemistry. 2014 Oct 7;53(39):6243-51. doi: 10.1021/bi501002d. Epub 2014 Sep 25.</t>
  </si>
  <si>
    <t>10.1021/bi501002d</t>
  </si>
  <si>
    <t>Assessment of Neisseria gonorrhea prevalence and resistance in the Eastern Mediterranean Region</t>
  </si>
  <si>
    <t>Maatouk I, Assi M.</t>
  </si>
  <si>
    <t>Dermatol Ther. 2020 Nov;33(6):e14241. doi: 10.1111/dth.14241. Epub 2020 Sep 16.</t>
  </si>
  <si>
    <t>Maatouk I</t>
  </si>
  <si>
    <t>Dermatol Ther</t>
  </si>
  <si>
    <t>10.1111/dth.14241</t>
  </si>
  <si>
    <t>Smartphone-based, sensitive µPAD detection of urinary tract infection and gonorrhea</t>
  </si>
  <si>
    <t>Cho S, Park TS, Nahapetian TG, Yoon JY.</t>
  </si>
  <si>
    <t>Biosens Bioelectron. 2015 Dec 15;74:601-11. doi: 10.1016/j.bios.2015.07.014. Epub 2015 Jul 11.</t>
  </si>
  <si>
    <t>Cho S</t>
  </si>
  <si>
    <t>10.1016/j.bios.2015.07.014</t>
  </si>
  <si>
    <t>Neisseria gonorrhoeae Modulates Immunity by Polarizing Human Macrophages to a M2 Profile</t>
  </si>
  <si>
    <t>Ortiz MC, Lefimil C, Rodas PI, Vernal R, Lopez M, Acuña-Castillo C, Imarai M, Escobar A.</t>
  </si>
  <si>
    <t>PLoS One. 2015 Jun 30;10(6):e0130713. doi: 10.1371/journal.pone.0130713. eCollection 2015.</t>
  </si>
  <si>
    <t>Ortiz MC</t>
  </si>
  <si>
    <t>PMC4488386</t>
  </si>
  <si>
    <t>10.1371/journal.pone.0130713</t>
  </si>
  <si>
    <t>Detection of Three Sexually Transmitted Infections by Anatomic Site: Evidence From an Internet-Based Screening Program</t>
  </si>
  <si>
    <t>Jordan NN, Jett-Goheen M, Hsieh YH, Gaydos JC, Gaydos CA.</t>
  </si>
  <si>
    <t>Sex Transm Dis. 2020 Apr;47(4):243-245. doi: 10.1097/OLQ.0000000000001139.</t>
  </si>
  <si>
    <t>Jordan NN</t>
  </si>
  <si>
    <t>PMC7082852</t>
  </si>
  <si>
    <t>NIHMS1558091</t>
  </si>
  <si>
    <t>10.1097/OLQ.0000000000001139</t>
  </si>
  <si>
    <t>Diagnostics for Gonorrhea and Chlamydia in the Emergency Department: Fight Smarter Not Harder</t>
  </si>
  <si>
    <t>Cherabie JN, Liang SY, Reno H.</t>
  </si>
  <si>
    <t>Ann Emerg Med. 2021 Apr;77(4):411-413. doi: 10.1016/j.annemergmed.2020.09.445.</t>
  </si>
  <si>
    <t>Cherabie JN</t>
  </si>
  <si>
    <t>10.1016/j.annemergmed.2020.09.445</t>
  </si>
  <si>
    <t>External quality assessment (EQA) of Neisseria gonorrhoeae antimicrobial susceptibility testing in primary laboratories in Germany</t>
  </si>
  <si>
    <t>Selb R, Jansen K, Eckardt M, Tamminga T, Dudareva S, Gassowski M, Graeber I, Guhl E, Heuer D, Buder S; GORENET EQA study group.</t>
  </si>
  <si>
    <t>BMC Infect Dis. 2020 Jul 16;20(1):514. doi: 10.1186/s12879-020-05234-w.</t>
  </si>
  <si>
    <t>PMC7366306</t>
  </si>
  <si>
    <t>10.1186/s12879-020-05234-w</t>
  </si>
  <si>
    <t>2020 Jul 16</t>
  </si>
  <si>
    <t>Adverse Birth Outcomes and Maternal Neisseria gonorrhoeae Infection: A Population-Based Cohort Study in Washington State</t>
  </si>
  <si>
    <t>Heumann CL, Quilter LA, Eastment MC, Heffron R, Hawes SE.</t>
  </si>
  <si>
    <t>Sex Transm Dis. 2017 May;44(5):266-271. doi: 10.1097/OLQ.0000000000000592.</t>
  </si>
  <si>
    <t>Heumann CL</t>
  </si>
  <si>
    <t>PMC5407319</t>
  </si>
  <si>
    <t>NIHMS841752</t>
  </si>
  <si>
    <t>10.1097/OLQ.0000000000000592</t>
  </si>
  <si>
    <t>[Rapid diagnosis of sexually transmitted infections : Joint statement of DSTIG, RKI, and PEI, as well as the reference centers for HIV, HBV, and HCV and consulting laboratories for Chlamydia, gonococci, and Treponema pallidum]</t>
  </si>
  <si>
    <t>Meyer T, Eberle J, Roß RS, Schüttler CG, Baier M, Buder S, Kohl PK, Münstermann D, Hagedorn HJ, Nick S, Jansen K, Bremer V, Mau M, Brockmeyer NH.</t>
  </si>
  <si>
    <t>Bundesgesundheitsblatt Gesundheitsforschung Gesundheitsschutz. 2020 Oct;63(10):1271-1286. doi: 10.1007/s00103-020-03218-4.</t>
  </si>
  <si>
    <t>10.1007/s00103-020-03218-4</t>
  </si>
  <si>
    <t>Meningitis secondary to disseminated gonococcal infection</t>
  </si>
  <si>
    <t>Suggs KS, Tito E, Muthukumarasamy N, Schauer M.</t>
  </si>
  <si>
    <t>BMJ Case Rep. 2021 Sep 27;14(9):e244895. doi: 10.1136/bcr-2021-244895.</t>
  </si>
  <si>
    <t>Suggs KS</t>
  </si>
  <si>
    <t>PMC8477240</t>
  </si>
  <si>
    <t>10.1136/bcr-2021-244895</t>
  </si>
  <si>
    <t>Acceptability and satisfaction towards self-collection for chlamydia and gonorrhoea testing among transgender women in Tangerine Clinic, Thailand: shifting towards the new normal</t>
  </si>
  <si>
    <t>Hiransuthikul A, Janamnuaysook R, Himma L, Taya C, Amatsombat T, Chumnanwet P, Samitpol K, Chancham A, Kongkapan J, Rueannak J, Getwongsa P, Srimanus P, Teeratakulpisarn N, Thammajaruk N, Avery M, Wansom T, Mills S, Ramautarsing RA, Phanuphak N.</t>
  </si>
  <si>
    <t>J Int AIDS Soc. 2021 Sep;24(9):e25801. doi: 10.1002/jia2.25801.</t>
  </si>
  <si>
    <t>J Int AIDS Soc</t>
  </si>
  <si>
    <t>PMC8425782</t>
  </si>
  <si>
    <t>10.1002/jia2.25801</t>
  </si>
  <si>
    <t>Cervical Cytology of Samples with Ureaplasma urealyticum, Ureaplasma parvum, Chlamydia trachomatis, Trichomonas vaginalis, Mycoplasma hominis, and Neisseria gonorrhoeae Detected by Multiplex PCR</t>
  </si>
  <si>
    <t>Carneiro FP, Darós AC, Darós ACM, de Castro TMML, de Vasconcelos Carneiro M, Fidelis CR, Vilioni MV, da Costa Matsunaga ME, Sidou JMO, Chaves MALD, Pereira LC, de Resende CN, de Castro Moreira Dos Santos A, Ferreira VM, Motoyama AB.</t>
  </si>
  <si>
    <t>Biomed Res Int. 2020 Jul 7;2020:7045217. doi: 10.1155/2020/7045217. eCollection 2020.</t>
  </si>
  <si>
    <t>Carneiro FP</t>
  </si>
  <si>
    <t>PMC7366191</t>
  </si>
  <si>
    <t>10.1155/2020/7045217</t>
  </si>
  <si>
    <t>2020 Jul 7</t>
  </si>
  <si>
    <t>Antibiotic-Resistant Neisseria gonorrhoeae Spread Faster with More Treatment, Not More Sexual Partners</t>
  </si>
  <si>
    <t>Fingerhuth SM, Bonhoeffer S, Low N, Althaus CL.</t>
  </si>
  <si>
    <t>PLoS Pathog. 2016 May 19;12(5):e1005611. doi: 10.1371/journal.ppat.1005611. eCollection 2016 May.</t>
  </si>
  <si>
    <t>Fingerhuth SM</t>
  </si>
  <si>
    <t>PMC4872991</t>
  </si>
  <si>
    <t>10.1371/journal.ppat.1005611</t>
  </si>
  <si>
    <t>2016 May 19</t>
  </si>
  <si>
    <t>A Meningococcal Native Outer Membrane Vesicle Vaccine With Attenuated Endotoxin and Overexpressed Factor H Binding Protein Elicits Gonococcal Bactericidal Antibodies</t>
  </si>
  <si>
    <t>Beernink PT, Ispasanie E, Lewis LA, Ram S, Moe GR, Granoff DM.</t>
  </si>
  <si>
    <t>J Infect Dis. 2019 Mar 15;219(7):1130-1137. doi: 10.1093/infdis/jiy609.</t>
  </si>
  <si>
    <t>Beernink PT</t>
  </si>
  <si>
    <t>PMC6420169</t>
  </si>
  <si>
    <t>10.1093/infdis/jiy609</t>
  </si>
  <si>
    <t>2019 Mar 15</t>
  </si>
  <si>
    <t>Gonococcus - The culprit of refractory, severe conjunctivitis in an elderly patient</t>
  </si>
  <si>
    <t>Hoffman JJ, Ali B.</t>
  </si>
  <si>
    <t>Cont Lens Anterior Eye. 2015 Dec;38(6):468-70. doi: 10.1016/j.clae.2015.04.006. Epub 2015 May 14.</t>
  </si>
  <si>
    <t>Hoffman JJ</t>
  </si>
  <si>
    <t>Cont Lens Anterior Eye</t>
  </si>
  <si>
    <t>10.1016/j.clae.2015.04.006</t>
  </si>
  <si>
    <t>Optimizing Strategies for Chlamydia trachomatis and Neisseria gonorrhoeae Screening in Men Who Have Sex With Men: A Modeling Study</t>
  </si>
  <si>
    <t>Voirin N, Allam C, Charre C, Fernandez C, Godinot M, Oria F, Pansu A, Chidiac C, Salord H, Cotte L.</t>
  </si>
  <si>
    <t>Clin Infect Dis. 2020 Apr 15;70(9):1966-1972. doi: 10.1093/cid/ciz510.</t>
  </si>
  <si>
    <t>Voirin N</t>
  </si>
  <si>
    <t>10.1093/cid/ciz510</t>
  </si>
  <si>
    <t>2020 Apr 15</t>
  </si>
  <si>
    <t>VA-MENGOC-BC Vaccination Induces Serum and Mucosal Anti Neisseria gonorrhoeae Immune Responses and Reduces the Incidence of Gonorrhea</t>
  </si>
  <si>
    <t>Reyes Díaz LM, Lastre González MSJB, Cuello M, Sierra-González VG, Ramos Pupo R, Lantero MI, Harandi AM, Black S, Pérez O.</t>
  </si>
  <si>
    <t>Pediatr Infect Dis J. 2021 Apr 1;40(4):375-381. doi: 10.1097/INF.0000000000003047.</t>
  </si>
  <si>
    <t>Reyes Díaz LM</t>
  </si>
  <si>
    <t>10.1097/INF.0000000000003047</t>
  </si>
  <si>
    <t>2021 Apr 1</t>
  </si>
  <si>
    <t>Things Are Not Always What They Seem: Two Cases of Child Maltreatment Presenting With Common Pediatric Chief Complaints</t>
  </si>
  <si>
    <t>Vukovic AA, Poole MD, Hoehn EF, Caldwell AK, Schondelmeyer AC.</t>
  </si>
  <si>
    <t>Pediatr Emerg Care. 2019 Jun;35(6):e107-e109. doi: 10.1097/PEC.0000000000001686.</t>
  </si>
  <si>
    <t>Vukovic AA</t>
  </si>
  <si>
    <t>10.1097/PEC.0000000000001686</t>
  </si>
  <si>
    <t>Clinical evaluation of a new Pap test-based method for screening of Chlamydia trachomatis and Neisseria gonorrhoeae using liquid-based cytology media</t>
  </si>
  <si>
    <t>Martens MG, Fine P, Fuller D, Ginde SY, Hook EW 3rd, Lebed J, Mena L, Taylor SN, Van Der Pol B.</t>
  </si>
  <si>
    <t>South Med J. 2013 Sep;106(9):506-12. doi: 10.1097/SMJ.0b013e3182a5f113.</t>
  </si>
  <si>
    <t>Martens MG</t>
  </si>
  <si>
    <t>South Med J</t>
  </si>
  <si>
    <t>10.1097/SMJ.0b013e3182a5f113</t>
  </si>
  <si>
    <t>[From surveillance to action: Modifying therapeutic behaviours in gonococcal infections]</t>
  </si>
  <si>
    <t>Purriños-Hermida MJ, Losada Castillo I, Pousa Ortega Á, Paz Montero Ó, Amado Fernández E, Malvar Pintos A.</t>
  </si>
  <si>
    <t>Aten Primaria. 2020 May;52(5):327-334. doi: 10.1016/j.aprim.2019.01.005. Epub 2019 Jun 1.</t>
  </si>
  <si>
    <t>Purriños-Hermida MJ</t>
  </si>
  <si>
    <t>Aten Primaria</t>
  </si>
  <si>
    <t>PMC7231871</t>
  </si>
  <si>
    <t>10.1016/j.aprim.2019.01.005</t>
  </si>
  <si>
    <t>Detection of Neisseria gonorrhoeae and Chlamydia trachomatis from pooled rectal, pharyngeal and urine specimens in men who have sex with men</t>
  </si>
  <si>
    <t>Speers DJ, Chua IJ, Manuel J, Marshall L.</t>
  </si>
  <si>
    <t>Sex Transm Infect. 2018 Jun;94(4):293-297. doi: 10.1136/sextrans-2017-053303. Epub 2017 Oct 24.</t>
  </si>
  <si>
    <t>10.1136/sextrans-2017-053303</t>
  </si>
  <si>
    <t>The efficacy and safety of gentamicin plus azithromycin and gemifloxacin plus azithromycin as treatment of uncomplicated gonorrhea</t>
  </si>
  <si>
    <t>Kirkcaldy RD, Weinstock HS, Moore PC, Philip SS, Wiesenfeld HC, Papp JR, Kerndt PR, Johnson S, Ghanem KG, Hook EW 3rd.</t>
  </si>
  <si>
    <t>Clin Infect Dis. 2014 Oct 15;59(8):1083-91. doi: 10.1093/cid/ciu521. Epub 2014 Jul 16.</t>
  </si>
  <si>
    <t>PMC4271098</t>
  </si>
  <si>
    <t>10.1093/cid/ciu521</t>
  </si>
  <si>
    <t>Antimicrobial Resistance Surveillance in Low- and Middle-Income Countries: Progress and Challenges in Eight South Asian and Southeast Asian Countries</t>
  </si>
  <si>
    <t>Gandra S, Alvarez-Uria G, Turner P, Joshi J, Limmathurotsakul D, van Doorn HR.</t>
  </si>
  <si>
    <t>Clin Microbiol Rev. 2020 Jun 10;33(3):e00048-19. doi: 10.1128/CMR.00048-19. Print 2020 Sep 16.</t>
  </si>
  <si>
    <t>Gandra S</t>
  </si>
  <si>
    <t>PMC7289787</t>
  </si>
  <si>
    <t>10.1128/CMR.00048-19</t>
  </si>
  <si>
    <t>Prevalence and risk factors associated with Chlamydia trachomatis, Neisseria gonorrhoeae, and Mycoplasma genitalium among women in Pelotas, Southern Brazil</t>
  </si>
  <si>
    <t>Silveira MF, Bruni MP, Stauffert D, Golparian D, Unemo M.</t>
  </si>
  <si>
    <t>Int J STD AIDS. 2020 Apr;31(5):432-439. doi: 10.1177/0956462419898982. Epub 2020 Mar 19.</t>
  </si>
  <si>
    <t>Silveira MF</t>
  </si>
  <si>
    <t>10.1177/0956462419898982</t>
  </si>
  <si>
    <t>Vaccines against gonorrhea: current status and future challenges</t>
  </si>
  <si>
    <t>Jerse AE, Bash MC, Russell MW.</t>
  </si>
  <si>
    <t>Vaccine. 2014 Mar 20;32(14):1579-87. doi: 10.1016/j.vaccine.2013.08.067. Epub 2013 Sep 6.</t>
  </si>
  <si>
    <t>PMC4682887</t>
  </si>
  <si>
    <t>NIHMS532252</t>
  </si>
  <si>
    <t>10.1016/j.vaccine.2013.08.067</t>
  </si>
  <si>
    <t>2014 Mar 20</t>
  </si>
  <si>
    <t>High incidence of extra-genital gonorrheal and chlamydial infections among high-risk men who have sex with men and transgender women in Peru</t>
  </si>
  <si>
    <t>Allan-Blitz LT, Konda KA, Calvo GM, Vargas SK, Leon SR, Segura ER, Caceres CF, Klausner JD.</t>
  </si>
  <si>
    <t>Int J STD AIDS. 2018 May;29(6):568-576. doi: 10.1177/0956462417744098. Epub 2017 Nov 29.</t>
  </si>
  <si>
    <t>10.1177/0956462417744098</t>
  </si>
  <si>
    <t>WHO global antimicrobial resistance surveillance for Neisseria gonorrhoeae 2017-18: a retrospective observational study</t>
  </si>
  <si>
    <t>Unemo M, Lahra MM, Escher M, Eremin S, Cole MJ, Galarza P, Ndowa F, Martin I, Dillon JR, Galas M, Ramon-Pardo P, Weinstock H, Wi T.</t>
  </si>
  <si>
    <t>Lancet Microbe. 2021 Nov;2(11):e627-e636. doi: 10.1016/S2666-5247(21)00171-3. Epub 2021 Sep 2.</t>
  </si>
  <si>
    <t>10.1016/S2666-5247(21)00171-3</t>
  </si>
  <si>
    <t>Increasing Azithromycin Resistance in Neisseria gonorrhoeae Due to NG-MAST 12302 Clonal Spread in Canada, 2015 to 2018</t>
  </si>
  <si>
    <t>Sawatzky P, Demczuk W, Lefebvre B, Allen V, Diggle M, Hoang L, Van Caeseele P, Haldane D, Minion J, Mulvey MR, Martin I.</t>
  </si>
  <si>
    <t>Antimicrob Agents Chemother. 2022 Mar 15;66(3):e0168821. doi: 10.1128/AAC.01688-21. Epub 2022 Jan 3.</t>
  </si>
  <si>
    <t>PMC8923198</t>
  </si>
  <si>
    <t>10.1128/AAC.01688-21</t>
  </si>
  <si>
    <t>Peptidoglycan fragment release from Neisseria meningitidis</t>
  </si>
  <si>
    <t>Woodhams KL, Chan JM, Lenz JD, Hackett KT, Dillard JP.</t>
  </si>
  <si>
    <t>Infect Immun. 2013 Sep;81(9):3490-8. doi: 10.1128/IAI.00279-13. Epub 2013 Jul 8.</t>
  </si>
  <si>
    <t>PMC3754221</t>
  </si>
  <si>
    <t>10.1128/IAI.00279-13</t>
  </si>
  <si>
    <t>Structure of a human IgA1 Fab fragment at 1.55 Å resolution: potential effect of the constant domains on antigen-affinity modulation</t>
  </si>
  <si>
    <t>Correa A, Trajtenberg F, Obal G, Pritsch O, Dighiero G, Oppezzo P, Buschiazzo A.</t>
  </si>
  <si>
    <t>Acta Crystallogr D Biol Crystallogr. 2013 Mar;69(Pt 3):388-97. doi: 10.1107/S0907444912048664. Epub 2013 Feb 16.</t>
  </si>
  <si>
    <t>Correa A</t>
  </si>
  <si>
    <t>10.1107/S0907444912048664</t>
  </si>
  <si>
    <t>Genetic Similarity of Gonococcal Homologs to Meningococcal Outer Membrane Proteins of Serogroup B Vaccine</t>
  </si>
  <si>
    <t>Marjuki H, Topaz N, Joseph SJ, Gernert KM, Kersh EN; Antimicrobial-Resistant Neisseria gonorrhoeae Working Group; Wang X.</t>
  </si>
  <si>
    <t>mBio. 2019 Sep 10;10(5):e01668-19. doi: 10.1128/mBio.01668-19.</t>
  </si>
  <si>
    <t>Marjuki H</t>
  </si>
  <si>
    <t>PMC6737241</t>
  </si>
  <si>
    <t>10.1128/mBio.01668-19</t>
  </si>
  <si>
    <t>2019 Sep 10</t>
  </si>
  <si>
    <t>Whole genome sequencing of Neisseria gonorrhoeae reveals transmission clusters involving patients of mixed HIV serostatus</t>
  </si>
  <si>
    <t>Peters J, Cresswell F, Amor L, Cole K, Dean G, Didelot X, De Silva D, Eyre DW, Paul J.</t>
  </si>
  <si>
    <t>Sex Transm Infect. 2018 Mar;94(2):138-143. doi: 10.1136/sextrans-2017-053198. Epub 2017 Oct 11.</t>
  </si>
  <si>
    <t>Peters J</t>
  </si>
  <si>
    <t>10.1136/sextrans-2017-053198</t>
  </si>
  <si>
    <t>Prevalence of Chlamydia Trachomatis, Neisseria Gonorrhoeae, and Trichomonas Vaginalis Infection in Chilean Adolescents and Young Adults</t>
  </si>
  <si>
    <t>Huneeus A, Schilling A, Fernandez MI.</t>
  </si>
  <si>
    <t>J Pediatr Adolesc Gynecol. 2018 Aug;31(4):411-415. doi: 10.1016/j.jpag.2018.01.003. Epub 2018 Feb 1.</t>
  </si>
  <si>
    <t>Huneeus A</t>
  </si>
  <si>
    <t>10.1016/j.jpag.2018.01.003</t>
  </si>
  <si>
    <t>Substantial increases in chlamydia and gonorrhea positivity unexplained by changes in individual-level sexual behaviors among men who have sex with men in an Australian sexual health service from 2007 to 2013</t>
  </si>
  <si>
    <t>Chow EP, Tomnay J, Fehler G, Whiley D, Read TR, Denham I, Bradshaw CS, Chen MY, Fairley CK.</t>
  </si>
  <si>
    <t>Sex Transm Dis. 2015 Feb;42(2):81-7. doi: 10.1097/OLQ.0000000000000232.</t>
  </si>
  <si>
    <t>10.1097/OLQ.0000000000000232</t>
  </si>
  <si>
    <t>DNA Metabolism in Balance: Rapid Loss of a RecA-Based Hyperrec Phenotype</t>
  </si>
  <si>
    <t>Bakhlanova IV, Dudkina AV, Wood EA, Lanzov VA, Cox MM, Baitin DM.</t>
  </si>
  <si>
    <t>PLoS One. 2016 Apr 28;11(4):e0154137. doi: 10.1371/journal.pone.0154137. eCollection 2016.</t>
  </si>
  <si>
    <t>Bakhlanova IV</t>
  </si>
  <si>
    <t>PMC4849656</t>
  </si>
  <si>
    <t>10.1371/journal.pone.0154137</t>
  </si>
  <si>
    <t>2016 Apr 28</t>
  </si>
  <si>
    <t>Interest of simultaneous Chlamydia trachomatis and Neisseria gonorrhoeae screening at the time of preabortion consultation</t>
  </si>
  <si>
    <t>Toyer AL, Trignol-Viguier N, Mereghetti L, Joly B, Blin E, Body G, Goudeau A, Lanotte P.</t>
  </si>
  <si>
    <t>Contraception. 2012 Nov;86(5):572-6. doi: 10.1016/j.contraception.2012.04.012. Epub 2012 May 26.</t>
  </si>
  <si>
    <t>Toyer AL</t>
  </si>
  <si>
    <t>10.1016/j.contraception.2012.04.012</t>
  </si>
  <si>
    <t>Site-specific immobilization of enzymes on magnetic nanoparticles and their use in organic synthesis</t>
  </si>
  <si>
    <t>Yu CC, Kuo YY, Liang CF, Chien WT, Wu HT, Chang TC, Jan FD, Lin CC.</t>
  </si>
  <si>
    <t>Bioconjug Chem. 2012 Apr 18;23(4):714-24. doi: 10.1021/bc200396r. Epub 2012 Mar 23.</t>
  </si>
  <si>
    <t>Yu CC</t>
  </si>
  <si>
    <t>Bioconjug Chem</t>
  </si>
  <si>
    <t>10.1021/bc200396r</t>
  </si>
  <si>
    <t>2012 Apr 18</t>
  </si>
  <si>
    <t>Genital Chlamydia trachomatis Infection among Women of Reproductive Age Attending the Gynecology Clinic of Hawassa University Referral Hospital, Southern Ethiopia</t>
  </si>
  <si>
    <t>Tadesse E, Teshome M, Amsalu A, Shimelis T.</t>
  </si>
  <si>
    <t>PLoS One. 2016 Dec 22;11(12):e0168580. doi: 10.1371/journal.pone.0168580. eCollection 2016.</t>
  </si>
  <si>
    <t>Tadesse E</t>
  </si>
  <si>
    <t>PMC5178988</t>
  </si>
  <si>
    <t>10.1371/journal.pone.0168580</t>
  </si>
  <si>
    <t>2016 Dec 22</t>
  </si>
  <si>
    <t>Antibiotic use before chlamydia and gonorrhea genital and extragenital screening in the sexually transmitted infection clinical setting</t>
  </si>
  <si>
    <t>Dukers-Muijrers NH, van Liere GA, Wolffs PF, Den Heijer C, Werner MI, Hoebe CJ.</t>
  </si>
  <si>
    <t>Antimicrob Agents Chemother. 2015 Jan;59(1):121-8. doi: 10.1128/AAC.03932-14. Epub 2014 Oct 13.</t>
  </si>
  <si>
    <t>Dukers-Muijrers NH</t>
  </si>
  <si>
    <t>PMC4291339</t>
  </si>
  <si>
    <t>10.1128/AAC.03932-14</t>
  </si>
  <si>
    <t>Repeat infection with Neisseria gonorrhoeae among active duty U.S. Army personnel: a population-based case-series study</t>
  </si>
  <si>
    <t>Bautista CT, Wurapa EK, Sateren WB, Morris SM, Hollingsworth BP, Sanchez JL.</t>
  </si>
  <si>
    <t>Int J STD AIDS. 2017 Sep;28(10):962-968. doi: 10.1177/0956462416681940. Epub 2016 Nov 24.</t>
  </si>
  <si>
    <t>Bautista CT</t>
  </si>
  <si>
    <t>PMC5542132</t>
  </si>
  <si>
    <t>10.1177/0956462416681940</t>
  </si>
  <si>
    <t>Retesting and repeat positivity following diagnosis of Chlamydia trachomatis and Neisseria gonorrhoea in New Zealand: a retrospective cohort study</t>
  </si>
  <si>
    <t>Rose SB, Garrett SM, Stanley J, Pullon SRH.</t>
  </si>
  <si>
    <t>BMC Infect Dis. 2017 Jul 28;17(1):526. doi: 10.1186/s12879-017-2635-y.</t>
  </si>
  <si>
    <t>PMC5534075</t>
  </si>
  <si>
    <t>10.1186/s12879-017-2635-y</t>
  </si>
  <si>
    <t>2017 Jul 28</t>
  </si>
  <si>
    <t>Activation of NOD receptors by Neisseria gonorrhoeae modulates the innate immune response</t>
  </si>
  <si>
    <t>Mavrogiorgos N, Mekasha S, Yang Y, Kelliher MA, Ingalls RR.</t>
  </si>
  <si>
    <t>Innate Immun. 2014 May;20(4):377-89. doi: 10.1177/1753425913493453. Epub 2013 Jul 24.</t>
  </si>
  <si>
    <t>Mavrogiorgos N</t>
  </si>
  <si>
    <t>Innate Immun</t>
  </si>
  <si>
    <t>PMC3880408</t>
  </si>
  <si>
    <t>NIHMS518472</t>
  </si>
  <si>
    <t>10.1177/1753425913493453</t>
  </si>
  <si>
    <t>Discovery of Blood Transcriptional Endotypes in Women with Pelvic Inflammatory Disease</t>
  </si>
  <si>
    <t>Zheng X, O'Connell CM, Zhong W, Nagarajan UM, Tripathy M, Lee D, Russell AN, Wiesenfeld H, Hillier S, Darville T.</t>
  </si>
  <si>
    <t>J Immunol. 2018 Apr 15;200(8):2941-2956. doi: 10.4049/jimmunol.1701658. Epub 2018 Mar 12.</t>
  </si>
  <si>
    <t>Zheng X</t>
  </si>
  <si>
    <t>PMC5893373</t>
  </si>
  <si>
    <t>NIHMS944272</t>
  </si>
  <si>
    <t>10.4049/jimmunol.1701658</t>
  </si>
  <si>
    <t>2018 Apr 15</t>
  </si>
  <si>
    <t>Important treatment change for Neisseria gonorrhoea</t>
  </si>
  <si>
    <t>McCarty EJ, Dinsmore WW.</t>
  </si>
  <si>
    <t>J Forensic Leg Med. 2013 Apr;20(3):181. doi: 10.1016/j.jflm.2012.06.003. Epub 2012 Jul 11.</t>
  </si>
  <si>
    <t>McCarty EJ</t>
  </si>
  <si>
    <t>J Forensic Leg Med</t>
  </si>
  <si>
    <t>10.1016/j.jflm.2012.06.003</t>
  </si>
  <si>
    <t>Antimicrobial Susceptibility of Urogenital and Extragenital Neisseria gonorrhoeae Isolates Among Men Who Have Sex With Men: Strengthening the US Response to Resistant Gonorrhea and Enhanced Gonococcal Isolate Surveillance Project, 2018 to 2019</t>
  </si>
  <si>
    <t>Quilter LAS, St Cyr SB, Hong J, Asbel L, Bautista I, Carter B, Casimir Y, Denny M, Ervin M, Gomez R, Harvey A, Holderman JL, Johnson K, Kohn RP, Learner ER, Mauk K, Menza T, Mettenbrink C, Nettleton WD, Nicosia KR, Pham CD, Ried C, Schlanger K, Schneider A, Soge OO, Tabidze I, Taylor SN, Tilghman W, Toler C, Weinstock H, Torrone EA.</t>
  </si>
  <si>
    <t>Sex Transm Dis. 2021 Dec 1;48(12S Suppl 2):S111-S117. doi: 10.1097/OLQ.0000000000001548.</t>
  </si>
  <si>
    <t>Quilter LAS</t>
  </si>
  <si>
    <t>10.1097/OLQ.0000000000001548</t>
  </si>
  <si>
    <t>Clinical presentation of asymptomatic and symptomatic heterosexual men who tested positive for urethral gonorrhoea at a sexual health clinic in Melbourne, Australia</t>
  </si>
  <si>
    <t>Martín-Sánchez M, Ong JJ, Fairley CK, Chen MY, Williamson DA, Maddaford K, Aung ET, Carter G, Bradshaw CS, Chow EPF.</t>
  </si>
  <si>
    <t>BMC Infect Dis. 2020 Jul 8;20(1):486. doi: 10.1186/s12879-020-05197-y.</t>
  </si>
  <si>
    <t>Martín-Sánchez M</t>
  </si>
  <si>
    <t>PMC7346512</t>
  </si>
  <si>
    <t>10.1186/s12879-020-05197-y</t>
  </si>
  <si>
    <t>2020 Jul 8</t>
  </si>
  <si>
    <t>Partner Elicitation After Partner Services Interviews and Reinterviews Among Patients With Antimicrobial-Resistant Gonorrhea</t>
  </si>
  <si>
    <t>Thibault CS, Golden MR, Barbee LA, Spellman D, Soge OO, Kerani RP.</t>
  </si>
  <si>
    <t>Sex Transm Dis. 2021 Dec 1;48(12S Suppl 2):S137-S143. doi: 10.1097/OLQ.0000000000001531.</t>
  </si>
  <si>
    <t>Thibault CS</t>
  </si>
  <si>
    <t>10.1097/OLQ.0000000000001531</t>
  </si>
  <si>
    <t>Prospective Evaluation of Cervicovaginal Self- and Cervical Physician Collection for the Detection of Chlamydia trachomatis, Neisseria gonorrhoeae, Trichomonas vaginalis, and Mycoplasma genitalium Infections</t>
  </si>
  <si>
    <t>Lockhart A, Psioda M, Ting J, Campbell S, Mugo N, Kwatampora J, Chitwa M, Kimani J, Gakure A, Smith JS.</t>
  </si>
  <si>
    <t>Sex Transm Dis. 2018 Jul;45(7):488-493. doi: 10.1097/OLQ.0000000000000778.</t>
  </si>
  <si>
    <t>Lockhart A</t>
  </si>
  <si>
    <t>PMC7398605</t>
  </si>
  <si>
    <t>NIHMS1589279</t>
  </si>
  <si>
    <t>10.1097/OLQ.0000000000000778</t>
  </si>
  <si>
    <t>Gonorrhea and Chlamydia Specimen Positivity Rate by Polymerase Chain Reaction at a Regional Veteran Affairs Medical Center</t>
  </si>
  <si>
    <t>Petersen JM, Patel S, Dalal S, Jhala D.</t>
  </si>
  <si>
    <t>Lab Med. 2021 Mar 15;52(2):e23-e29. doi: 10.1093/labmed/lmaa046.</t>
  </si>
  <si>
    <t>Petersen JM</t>
  </si>
  <si>
    <t>10.1093/labmed/lmaa046</t>
  </si>
  <si>
    <t>2021 Mar 15</t>
  </si>
  <si>
    <t>Routine screening for Chlamydia trachomatis and Neisseria gonorrhoeae in first trimester abortion</t>
  </si>
  <si>
    <t>Schlueter R, Siu A, Shelton J, Lee MJ.</t>
  </si>
  <si>
    <t>J Infect Public Health. 2018 Jul-Aug;11(4):584-585. doi: 10.1016/j.jiph.2017.10.012. Epub 2017 Nov 13.</t>
  </si>
  <si>
    <t>Schlueter R</t>
  </si>
  <si>
    <t>10.1016/j.jiph.2017.10.012</t>
  </si>
  <si>
    <t>2018 Jul-Aug</t>
  </si>
  <si>
    <t>Epidemiology of sexually transmitted infections in rural southwestern Haiti: the Grand'Anse Women's Health Study</t>
  </si>
  <si>
    <t>Jobe KA, Downey RF, Hammar D, Van Slyke L, Schmidt TA.</t>
  </si>
  <si>
    <t>Am J Trop Med Hyg. 2014 Nov;91(5):881-6. doi: 10.4269/ajtmh.13-0762. Epub 2014 Sep 8.</t>
  </si>
  <si>
    <t>Jobe KA</t>
  </si>
  <si>
    <t>PMC4228880</t>
  </si>
  <si>
    <t>10.4269/ajtmh.13-0762</t>
  </si>
  <si>
    <t>Species-specific differences in regulation of macrophage inflammation by the C3a-C3a receptor axis</t>
  </si>
  <si>
    <t>Ray TD, Mekasha S, Liang Y, Lu B, Ram S, Ingalls RR.</t>
  </si>
  <si>
    <t>Innate Immun. 2018 Jan;24(1):66-78. doi: 10.1177/1753425917747044. Epub 2018 Jan 3.</t>
  </si>
  <si>
    <t>Ray TD</t>
  </si>
  <si>
    <t>PMC6818254</t>
  </si>
  <si>
    <t>NIHMS1054336</t>
  </si>
  <si>
    <t>10.1177/1753425917747044</t>
  </si>
  <si>
    <t>Gonorrhea-positive sinus cultures in a 15-year-old with allergic fungal sinusitis</t>
  </si>
  <si>
    <t>Donner K, Kou YF, Tomkies A, Rakheja D, Mitchell RB, Shah G.</t>
  </si>
  <si>
    <t>JAAPA. 2020 Mar;33(3):31-33. doi: 10.1097/01.JAA.0000654388.09692.8a.</t>
  </si>
  <si>
    <t>Donner K</t>
  </si>
  <si>
    <t>JAAPA</t>
  </si>
  <si>
    <t>10.1097/01.JAA.0000654388.09692.8a</t>
  </si>
  <si>
    <t>Defining genital tract cytokine signatures of sexually transmitted infections and bacterial vaginosis in women at high risk of HIV infection: a cross-sectional study</t>
  </si>
  <si>
    <t>Masson L, Mlisana K, Little F, Werner L, Mkhize NN, Ronacher K, Gamieldien H, Williamson C, Mckinnon LR, Walzl G, Abdool Karim Q, Abdool Karim SS, Passmore JA.</t>
  </si>
  <si>
    <t>Sex Transm Infect. 2014 Dec;90(8):580-7. doi: 10.1136/sextrans-2014-051601. Epub 2014 Aug 8.</t>
  </si>
  <si>
    <t>Masson L</t>
  </si>
  <si>
    <t>10.1136/sextrans-2014-051601</t>
  </si>
  <si>
    <t>[Gonococci change more quickly than prescribing practices; resistance to frequently prescribed antibiotics]</t>
  </si>
  <si>
    <t>Koedijk FD, van den Broek I, Stirbu-Wagner I, van Bergen JE.</t>
  </si>
  <si>
    <t>Ned Tijdschr Geneeskd. 2013;157(24):A5642.</t>
  </si>
  <si>
    <t>Koedijk FD</t>
  </si>
  <si>
    <t>Gonorrhea: new challenges</t>
  </si>
  <si>
    <t>Skerlev M, Čulav-Košćak I.</t>
  </si>
  <si>
    <t>Clin Dermatol. 2014 Mar-Apr;32(2):275-81. doi: 10.1016/j.clindermatol.2013.08.010.</t>
  </si>
  <si>
    <t>Skerlev M</t>
  </si>
  <si>
    <t>Clin Dermatol</t>
  </si>
  <si>
    <t>10.1016/j.clindermatol.2013.08.010</t>
  </si>
  <si>
    <t>2014 Mar-Apr</t>
  </si>
  <si>
    <t>Prevalence of pharyngeal and rectal Chlamydia trachomatis and Neisseria gonorrhoeae infections among men who have sex with men in Germany</t>
  </si>
  <si>
    <t>Dudareva-Vizule S, Haar K, Sailer A, Wisplinghoff H, Wisplinghoff F, Marcus U; PARIS study group.</t>
  </si>
  <si>
    <t>Sex Transm Infect. 2014 Feb;90(1):46-51. doi: 10.1136/sextrans-2012-050929. Epub 2013 Aug 6.</t>
  </si>
  <si>
    <t>Dudareva-Vizule S</t>
  </si>
  <si>
    <t>10.1136/sextrans-2012-050929</t>
  </si>
  <si>
    <t>In vitro activity of the new fluoroketolide solithromycin (CEM-101) against macrolide-resistant and -susceptible Mycoplasma genitalium strains</t>
  </si>
  <si>
    <t>Jensen JS, Fernandes P, Unemo M.</t>
  </si>
  <si>
    <t>Antimicrob Agents Chemother. 2014 Jun;58(6):3151-6. doi: 10.1128/AAC.02411-14. Epub 2014 Mar 17.</t>
  </si>
  <si>
    <t>PMC4068426</t>
  </si>
  <si>
    <t>10.1128/AAC.02411-14</t>
  </si>
  <si>
    <t>Chlamydia trachomatis, Neisseria gonorrhoeae, and Trichomonas vaginalis screening and treatment of pregnant women in Port-au-Prince, Haiti</t>
  </si>
  <si>
    <t>Bristow CC, Mathelier P, Ocheretina O, Benoit D, Pape JW, Wynn A, Klausner JD.</t>
  </si>
  <si>
    <t>Int J STD AIDS. 2017 Oct;28(11):1130-1134. doi: 10.1177/0956462416689755. Epub 2017 Jan 29.</t>
  </si>
  <si>
    <t>PMC5837282</t>
  </si>
  <si>
    <t>NIHMS946682</t>
  </si>
  <si>
    <t>10.1177/0956462416689755</t>
  </si>
  <si>
    <t>Sexually transmitted rectal infections in a cohort of 'men having sex with men'</t>
  </si>
  <si>
    <t>Foschi C, Gaspari V, Sgubbi P, Salvo M, D'Antuono A, Marangoni A.</t>
  </si>
  <si>
    <t>J Med Microbiol. 2018 Aug;67(8):1050-1057. doi: 10.1099/jmm.0.000781. Epub 2018 Jun 21.</t>
  </si>
  <si>
    <t>10.1099/jmm.0.000781</t>
  </si>
  <si>
    <t>Auranofin exerts antibacterial activity against Neisseria gonorrhoeae in a female mouse model of genital tract infection</t>
  </si>
  <si>
    <t>Elhassanny AEM, Abutaleb NS, Seleem MN.</t>
  </si>
  <si>
    <t>PLoS One. 2022 Apr 21;17(4):e0266764. doi: 10.1371/journal.pone.0266764. eCollection 2022.</t>
  </si>
  <si>
    <t>Elhassanny AEM</t>
  </si>
  <si>
    <t>PMC9022871</t>
  </si>
  <si>
    <t>10.1371/journal.pone.0266764</t>
  </si>
  <si>
    <t>2022 Apr 21</t>
  </si>
  <si>
    <t>Peer-delivered point-of-care testing for Chlamydia trachomatis and Neisseria gonorrhoeae within an urban community setting: a cross-sectional analysis</t>
  </si>
  <si>
    <t>Bell SFE, Coffey L, Debattista J, Badman SG, Redmond AM, Whiley DM, Lemoire J, Williams OD, Howard C, Gilks CF, Dean JA.</t>
  </si>
  <si>
    <t>Sex Health. 2020 Aug;17(4):359-367. doi: 10.1071/SH19233.</t>
  </si>
  <si>
    <t>Bell SFE</t>
  </si>
  <si>
    <t>10.1071/SH19233</t>
  </si>
  <si>
    <t>"It was difficult to offer same day results": evaluation of community-based point-of-care testing for sexually transmitted infections among youth using the GeneXpert platform in Zimbabwe</t>
  </si>
  <si>
    <t>Martin K, Dziva Chikwari C, Mackworth-Young CRS, Chisenga M, Bandason T, Dauya E, Olaru ID, Francis SC, Mavodza C, Nzombe P, Nyamwanza R, Hove F, Tshuma M, Machiha A, Kranzer K, Ferrand RA.</t>
  </si>
  <si>
    <t>BMC Health Serv Res. 2022 Feb 10;22(1):171. doi: 10.1186/s12913-022-07557-7.</t>
  </si>
  <si>
    <t>Martin K</t>
  </si>
  <si>
    <t>BMC Health Serv Res</t>
  </si>
  <si>
    <t>PMC8830017</t>
  </si>
  <si>
    <t>10.1186/s12913-022-07557-7</t>
  </si>
  <si>
    <t>2022 Feb 10</t>
  </si>
  <si>
    <t>Emergence of resistance to ciprofloxacin in Neisseria meningitidis in Brazil</t>
  </si>
  <si>
    <t>Gorla MC, Cassiolato AP, Pinhata JMW, de Moraes C, Corso A, Gagetti P, Lemos AP.</t>
  </si>
  <si>
    <t>J Med Microbiol. 2018 Mar;67(3):286-288. doi: 10.1099/jmm.0.000685. Epub 2018 Jan 18.</t>
  </si>
  <si>
    <t>Gorla MC</t>
  </si>
  <si>
    <t>10.1099/jmm.0.000685</t>
  </si>
  <si>
    <t>Genital Chlamydia trachomatis and Neisseria gonorrhoeae infections among women in sub-Saharan Africa: A structured review</t>
  </si>
  <si>
    <t>Dubbink JH, Verweij SP, Struthers HE, Ouburg S, McIntyre JA, Morré SA, Peters RP.</t>
  </si>
  <si>
    <t>Int J STD AIDS. 2018 Jul;29(8):806-824. doi: 10.1177/0956462418758224. Epub 2018 Feb 28.</t>
  </si>
  <si>
    <t>10.1177/0956462418758224</t>
  </si>
  <si>
    <t>The Use of Gentamicin for Treatment of Urogenital and Extragenital Gonorrhea: A Systematic Review of Efficacy Data</t>
  </si>
  <si>
    <t>Burmeister P, Su S, Smith AJ, Wilby KJ.</t>
  </si>
  <si>
    <t>Ann Pharmacother. 2020 Oct;54(10):1030-1037. doi: 10.1177/1060028020927057. Epub 2020 May 21.</t>
  </si>
  <si>
    <t>Burmeister P</t>
  </si>
  <si>
    <t>Ann Pharmacother</t>
  </si>
  <si>
    <t>10.1177/1060028020927057</t>
  </si>
  <si>
    <t>Prevalence of Trichomonas vaginalis, Chlamydia trachomatis, Neisseria gonorrhoeae and human papillomavirus in a sexual health clinic setting in urban Sri Lanka</t>
  </si>
  <si>
    <t>Samarawickrema NA, Tabrizi SN, Young E, Gunawardena P, Garland SM.</t>
  </si>
  <si>
    <t>Int J STD AIDS. 2015 Sep;26(10):733-9. doi: 10.1177/0956462414552813. Epub 2014 Sep 25.</t>
  </si>
  <si>
    <t>Samarawickrema NA</t>
  </si>
  <si>
    <t>10.1177/0956462414552813</t>
  </si>
  <si>
    <t>Granulomas, Proctitis, and HIV: Complex Diagnosis with a Simple Treatment</t>
  </si>
  <si>
    <t>Dababneh Y, Brahmbhatt B, Mousa OY.</t>
  </si>
  <si>
    <t>Gastroenterology. 2020 May;158(6):1546-1547. doi: 10.1053/j.gastro.2020.01.035. Epub 2020 Feb 1.</t>
  </si>
  <si>
    <t>Dababneh Y</t>
  </si>
  <si>
    <t>Gastroenterology</t>
  </si>
  <si>
    <t>10.1053/j.gastro.2020.01.035</t>
  </si>
  <si>
    <t>Optimizing Screening for Anorectal, Pharyngeal, and Urogenital Chlamydia trachomatis and Neisseria gonorrhoeae Infections in At-Risk Adolescents and Young Adults in New Orleans, Louisiana and Los Angeles, California, United States</t>
  </si>
  <si>
    <t>Man OM, Ramos WE, Vavala G, Goldbeck C, Ocasio MA, Fournier J, Romero-Espinoza A, Fernandez MI, Swendeman D, Lee SJ, Comulada S, Rotheram-Borus MJ, Klausner JD.</t>
  </si>
  <si>
    <t>Clin Infect Dis. 2021 Nov 2;73(9):e3201-e3209. doi: 10.1093/cid/ciaa1838.</t>
  </si>
  <si>
    <t>Man OM</t>
  </si>
  <si>
    <t>PMC8825228</t>
  </si>
  <si>
    <t>10.1093/cid/ciaa1838</t>
  </si>
  <si>
    <t>Modelling bacterial twitching in fluid flows: a CFD-DEM approach</t>
  </si>
  <si>
    <t>Jayathilake PG, Li B, Zuliani P, Curtis T, Chen J.</t>
  </si>
  <si>
    <t>Sci Rep. 2019 Oct 10;9(1):14540. doi: 10.1038/s41598-019-51101-3.</t>
  </si>
  <si>
    <t>Jayathilake PG</t>
  </si>
  <si>
    <t>PMC6787227</t>
  </si>
  <si>
    <t>10.1038/s41598-019-51101-3</t>
  </si>
  <si>
    <t>Chlamydia trachomatis in Iceland: Prevalence, Clinico-epidemiological Features and Comparison of Cobas 480 CT/NG and Aptima Combo 2 (CT/NG) for Diagnosis</t>
  </si>
  <si>
    <t>Hilmarsdóttir I, Arnardóttir EM, Jóhannesdóttir ER, Golparian D, Unemo M.</t>
  </si>
  <si>
    <t>Acta Derm Venereol. 2021 Feb 11;101(2):adv00393. doi: 10.2340/00015555-3762.</t>
  </si>
  <si>
    <t>Hilmarsdóttir I</t>
  </si>
  <si>
    <t>PMC9366685</t>
  </si>
  <si>
    <t>10.2340/00015555-3762</t>
  </si>
  <si>
    <t>2021 Feb 11</t>
  </si>
  <si>
    <t>Pharmacokinetic Data Are Predictive of In Vivo Efficacy for Cefixime and Ceftriaxone against Susceptible and Resistant Neisseria gonorrhoeae Strains in the Gonorrhea Mouse Model</t>
  </si>
  <si>
    <t>Connolly KL, Eakin AE, Gomez C, Osborn BL, Unemo M, Jerse AE.</t>
  </si>
  <si>
    <t>Antimicrob Agents Chemother. 2019 Feb 26;63(3):e01644-18. doi: 10.1128/AAC.01644-18. Print 2019 Mar.</t>
  </si>
  <si>
    <t>PMC6395893</t>
  </si>
  <si>
    <t>10.1128/AAC.01644-18</t>
  </si>
  <si>
    <t>2019 Feb 26</t>
  </si>
  <si>
    <t>Improved sexual history taking in the 2012 BASHH asymptomatic screening re-audit</t>
  </si>
  <si>
    <t>Menon-Johansson AS, McClean H, Carne CA, Estreich S, Knapper C, Sethi G, Smith A, Sullivan AK.</t>
  </si>
  <si>
    <t>Int J STD AIDS. 2014 Apr;25(5):360-2. doi: 10.1177/0956462413504555. Epub 2013 Sep 18.</t>
  </si>
  <si>
    <t>Menon-Johansson AS</t>
  </si>
  <si>
    <t>10.1177/0956462413504555</t>
  </si>
  <si>
    <t>Antisera against Neisseria gonorrhoeae cross-react with specific brain proteins of the common marmoset monkey and other nonhuman primate species</t>
  </si>
  <si>
    <t>Reuss B, Asif AR, Almamy A, Schwerk C, Schroten H, Ishikawa H, Drummer C, Behr R.</t>
  </si>
  <si>
    <t>Brain Res. 2016 Dec 15;1653:23-38. doi: 10.1016/j.brainres.2016.10.012. Epub 2016 Oct 17.</t>
  </si>
  <si>
    <t>Brain Res</t>
  </si>
  <si>
    <t>10.1016/j.brainres.2016.10.012</t>
  </si>
  <si>
    <t>Widespread Use of High-dose Ceftriaxone Therapy for Uncomplicated Gonorrhea Without Reported Ceftriaxone Treatment Failure: Results From 5 Years of Multicenter Surveillance Data in China</t>
  </si>
  <si>
    <t>Han Y, Yin Y, Dai X, Chen S, Yang L, Zhu B, Zhong N, Cao W, Zhang X, Wu Z, Yuan L, Zheng Z, Feng L, Liu J, Chen X.</t>
  </si>
  <si>
    <t>Clin Infect Dis. 2020 Jan 1;70(1):99-105. doi: 10.1093/cid/ciz170.</t>
  </si>
  <si>
    <t>10.1093/cid/ciz170</t>
  </si>
  <si>
    <t>Routine universal testing versus selective or incidental testing for oropharyngeal Neisseria gonorrhoeae in women in the Netherlands: a retrospective cohort study</t>
  </si>
  <si>
    <t>van Liere GAFS, Dukers-Muijrers NHTM, Kuizenga-Wessel S, Wolffs PFG, Hoebe CJPA.</t>
  </si>
  <si>
    <t>Lancet Infect Dis. 2021 Jun;21(6):858-867. doi: 10.1016/S1473-3099(20)30594-6. Epub 2021 Jan 11.</t>
  </si>
  <si>
    <t>10.1016/S1473-3099(20)30594-6</t>
  </si>
  <si>
    <t>A Phase 1 Pharmacokinetic and Safety Study of Extended-Duration, High-dose Cefixime for Cephalosporin-resistant Neisseria gonorrhoeae in the Pharynx</t>
  </si>
  <si>
    <t>Barbee LA, Nayak SU, Blumer JL, OʼRiordan MA, Gray W, Zenilman JM, Golden MR, Griffiss JM.</t>
  </si>
  <si>
    <t>Sex Transm Dis. 2018 Oct;45(10):677-683. doi: 10.1097/OLQ.0000000000000844.</t>
  </si>
  <si>
    <t>10.1097/OLQ.0000000000000844</t>
  </si>
  <si>
    <t>A drug candidate for Alzheimer's and Huntington's disease, PBT2, can be repurposed to render Neisseria gonorrhoeae susceptible to natural cationic antimicrobial peptides</t>
  </si>
  <si>
    <t>Jen FE, El-Deeb IM, Zalucki YM, Edwards JL, Walker MJ, von Itzstein M, Jennings MP.</t>
  </si>
  <si>
    <t>J Antimicrob Chemother. 2021 Oct 11;76(11):2850-2853. doi: 10.1093/jac/dkab291.</t>
  </si>
  <si>
    <t>10.1093/jac/dkab291</t>
  </si>
  <si>
    <t>Prevalent bacterial vaginosis infection - a risk factor for incident sexually transmitted infections in women in Durban, South Africa</t>
  </si>
  <si>
    <t>Abbai NS, Reddy T, Ramjee G.</t>
  </si>
  <si>
    <t>Int J STD AIDS. 2016 Dec;27(14):1283-1288. doi: 10.1177/0956462415616038. Epub 2015 Nov 3.</t>
  </si>
  <si>
    <t>10.1177/0956462415616038</t>
  </si>
  <si>
    <t>Sexual behaviours, knowledge and attitudes regarding safe sex, and prevalence of non-viral sexually transmitted infections among attendees of youth clinics in St. Petersburg, Russia</t>
  </si>
  <si>
    <t>Shipitsyna E, Krasnoselskikh T, Zolotoverkhaya E, Savicheva A, Krotin P, Domeika M, Unemo M.</t>
  </si>
  <si>
    <t>J Eur Acad Dermatol Venereol. 2013 Jan;27(1):e75-84. doi: 10.1111/j.1468-3083.2012.04512.x. Epub 2012 Mar 16.</t>
  </si>
  <si>
    <t>Shipitsyna E</t>
  </si>
  <si>
    <t>10.1111/j.1468-3083.2012.04512.x</t>
  </si>
  <si>
    <t>Neisseria gonorrhoeae selectively suppresses the development of Th1 and Th2 cells, and enhances Th17 cell responses, through TGF-β-dependent mechanisms</t>
  </si>
  <si>
    <t>Liu Y, Islam EA, Jarvis GA, Gray-Owen SD, Russell MW.</t>
  </si>
  <si>
    <t>Mucosal Immunol. 2012 May;5(3):320-31. doi: 10.1038/mi.2012.12. Epub 2012 Feb 22.</t>
  </si>
  <si>
    <t>PMC3328619</t>
  </si>
  <si>
    <t>NIHMS352527</t>
  </si>
  <si>
    <t>10.1038/mi.2012.12</t>
  </si>
  <si>
    <t>Potential deleterious effects of promoting the use of ceftriaxone in the treatment of Neisseria gonorrhoeae</t>
  </si>
  <si>
    <t>Golden MR, Barbee LA, Kerani R, Dombrowski JC.</t>
  </si>
  <si>
    <t>Sex Transm Dis. 2014 Oct;41(10):619-25. doi: 10.1097/OLQ.0000000000000174.</t>
  </si>
  <si>
    <t>Golden MR</t>
  </si>
  <si>
    <t>10.1097/OLQ.0000000000000174</t>
  </si>
  <si>
    <t>Cutaneous manifestations of disseminated gonococcemia</t>
  </si>
  <si>
    <t>Beatrous SV, Grisoli SB, Riahi RR, Matherne RJ, Matherne RJ.</t>
  </si>
  <si>
    <t>Dermatol Online J. 2017 Jan 15;23(1):13030/qt33b24006.</t>
  </si>
  <si>
    <t>Beatrous SV</t>
  </si>
  <si>
    <t>Dermatol Online J</t>
  </si>
  <si>
    <t>2017 Jan 15</t>
  </si>
  <si>
    <t>Female epidemiology of transcription-mediated amplification-based Trichomonas vaginalis detection in a metropolitan setting with a high prevalence of sexually transmitted infection</t>
  </si>
  <si>
    <t>Munson E, Kramme T, Napierala M, Munson KL, Miller C, Hryciuk JE.</t>
  </si>
  <si>
    <t>J Clin Microbiol. 2012 Dec;50(12):3927-31. doi: 10.1128/JCM.02078-12. Epub 2012 Sep 26.</t>
  </si>
  <si>
    <t>PMC3503002</t>
  </si>
  <si>
    <t>10.1128/JCM.02078-12</t>
  </si>
  <si>
    <t>Comparison of patients diagnosed with gonorrhoea through community screening with those self-presenting to the genitourinary medicine clinic</t>
  </si>
  <si>
    <t>Cook PA, Evans-Jones J, Mallinson H, Wood M, Alloba F, Jones K, Strodtbeck S, Hanna-Bashara L.</t>
  </si>
  <si>
    <t>BMJ Open. 2014 Mar 14;4(3):e004862. doi: 10.1136/bmjopen-2014-004862.</t>
  </si>
  <si>
    <t>Cook PA</t>
  </si>
  <si>
    <t>PMC3963091</t>
  </si>
  <si>
    <t>10.1136/bmjopen-2014-004862</t>
  </si>
  <si>
    <t>Number, type and cost of microbiological tests during HIV Pre-Exposure Prophylaxis: The experience of a French hospital</t>
  </si>
  <si>
    <t>Morgat M, Bouiller K, Vuillemenot JB, Puget L, Marty-Quinternet S, Leblanc T, Jeannot K, Chirouze C, Hustache-Mathieu L, Lepiller Q.</t>
  </si>
  <si>
    <t>Infect Dis Now. 2021 Jun;51(4):357-361. doi: 10.1016/j.medmal.2020.10.017. Epub 2020 Oct 20.</t>
  </si>
  <si>
    <t>Morgat M</t>
  </si>
  <si>
    <t>10.1016/j.medmal.2020.10.017</t>
  </si>
  <si>
    <t>Body Parts Matter: Social, Behavioral, and Biological Considerations for Urethral, Pharyngeal, and Rectal Gonorrhea and Chlamydia Screening Among MSM in Lima, Peru</t>
  </si>
  <si>
    <t>Passaro RC, Segura ER, Perez-Brumer A, Cabeza J, Montano SM, Lake JE, Sanchez J, Lama JR, Clark JL.</t>
  </si>
  <si>
    <t>Sex Transm Dis. 2018 Sep;45(9):607-614. doi: 10.1097/OLQ.0000000000000816.</t>
  </si>
  <si>
    <t>Passaro RC</t>
  </si>
  <si>
    <t>PMC6092933</t>
  </si>
  <si>
    <t>NIHMS943476</t>
  </si>
  <si>
    <t>10.1097/OLQ.0000000000000816</t>
  </si>
  <si>
    <t>Testing Practices and Incidence of Chlamydial and Gonococcal Infection in the Veterans Health Administration, 2009-2019</t>
  </si>
  <si>
    <t>Beste LA, Maier MM, Borgerding J, Lowy E, Hauser RG, Van Epps P, Ohl M, Ross D, Chartier M.</t>
  </si>
  <si>
    <t>Clin Infect Dis. 2021 Nov 2;73(9):e3235-e3243. doi: 10.1093/cid/ciaa1454.</t>
  </si>
  <si>
    <t>Beste LA</t>
  </si>
  <si>
    <t>10.1093/cid/ciaa1454</t>
  </si>
  <si>
    <t>Management of gonococcal infection among adults and youth: New key recommendations</t>
  </si>
  <si>
    <t>Pogany L, Romanowski B, Robinson J, Gale-Rowe M, Latham-Carmanico C, Weir C, Wong T.</t>
  </si>
  <si>
    <t>Can Fam Physician. 2015 Oct;61(10):869-73, e451-6.</t>
  </si>
  <si>
    <t>Pogany L</t>
  </si>
  <si>
    <t>PMC4607331</t>
  </si>
  <si>
    <t>Chlamydia trachomatis and Neisseria gonorrhoeae in Pregnancy: Trends in United States, 2010 to 2018</t>
  </si>
  <si>
    <t>Niles JK, Kaufman HW, Peterman TA, Tao G, Gift TL, Alagia DP.</t>
  </si>
  <si>
    <t>Sex Transm Dis. 2021 Dec 1;48(12):932-938. doi: 10.1097/OLQ.0000000000001504.</t>
  </si>
  <si>
    <t>Niles JK</t>
  </si>
  <si>
    <t>PMC8594523</t>
  </si>
  <si>
    <t>10.1097/OLQ.0000000000001504</t>
  </si>
  <si>
    <t>Utility of Hybrid Transferrin Binding Protein Antigens for Protection Against Pathogenic Neisseria Species</t>
  </si>
  <si>
    <t>Fegan JE, Calmettes C, Islam EA, Ahn SK, Chaudhuri S, Yu RH, Gray-Owen SD, Moraes TF, Schryvers AB.</t>
  </si>
  <si>
    <t>Front Immunol. 2019 Feb 19;10:247. doi: 10.3389/fimmu.2019.00247. eCollection 2019.</t>
  </si>
  <si>
    <t>Fegan JE</t>
  </si>
  <si>
    <t>PMC6389628</t>
  </si>
  <si>
    <t>10.3389/fimmu.2019.00247</t>
  </si>
  <si>
    <t>Epidemiology of gonorrhoea: a global perspective</t>
  </si>
  <si>
    <t>Kirkcaldy RD, Weston E, Segurado AC, Hughes G.</t>
  </si>
  <si>
    <t>Sex Health. 2019 Sep;16(5):401-411. doi: 10.1071/SH19061.</t>
  </si>
  <si>
    <t>PMC7064409</t>
  </si>
  <si>
    <t>NIHMS1044766</t>
  </si>
  <si>
    <t>10.1071/SH19061</t>
  </si>
  <si>
    <t>'The waiting game': are current chlamydia and gonorrhoea near-patient/point-of-care tests acceptable to service users and will they impact on treatment?</t>
  </si>
  <si>
    <t>Atkinson LM, Vijeratnam D, Mani R, Patel R.</t>
  </si>
  <si>
    <t>Int J STD AIDS. 2016 Jul;27(8):650-5. doi: 10.1177/0956462415591414. Epub 2015 Jun 19.</t>
  </si>
  <si>
    <t>Atkinson LM</t>
  </si>
  <si>
    <t>10.1177/0956462415591414</t>
  </si>
  <si>
    <t>Prevalence of Curable Sexually Transmitted Infections in Pregnant Women in Low- and Middle-Income Countries From 2010 to 2015: A Systematic Review</t>
  </si>
  <si>
    <t>Joseph Davey DL, Shull HI, Billings JD, Wang D, Adachi K, Klausner JD.</t>
  </si>
  <si>
    <t>Sex Transm Dis. 2016 Jul;43(7):450-8. doi: 10.1097/OLQ.0000000000000460.</t>
  </si>
  <si>
    <t>Joseph Davey DL</t>
  </si>
  <si>
    <t>PMC5889114</t>
  </si>
  <si>
    <t>NIHMS932248</t>
  </si>
  <si>
    <t>10.1097/OLQ.0000000000000460</t>
  </si>
  <si>
    <t>Prevalence and characteristics of gastrointestinal infections in men who have sex with men diagnosed with rectal chlamydia infection in the UK: an 'unlinked anonymous' cross-sectional study</t>
  </si>
  <si>
    <t>Hughes G, Silalang P, Were J, Patel H, Childs T, Alexander S, Duffell S, Saxon C, Ison C, Mitchell H, Field N, Jenkins C.</t>
  </si>
  <si>
    <t>Sex Transm Infect. 2018 Nov;94(7):518-521. doi: 10.1136/sextrans-2016-053057. Epub 2017 Mar 30.</t>
  </si>
  <si>
    <t>Hughes G</t>
  </si>
  <si>
    <t>10.1136/sextrans-2016-053057</t>
  </si>
  <si>
    <t>Should we screen heterosexuals for extra-genital chlamydial and gonococcal infections?</t>
  </si>
  <si>
    <t>Garner AL, Schembri G, Cullen T, Lee V.</t>
  </si>
  <si>
    <t>Int J STD AIDS. 2015 Jun;26(7):462-6. doi: 10.1177/0956462414543120. Epub 2014 Jul 10.</t>
  </si>
  <si>
    <t>Garner AL</t>
  </si>
  <si>
    <t>10.1177/0956462414543120</t>
  </si>
  <si>
    <t>Establishment of multiplex PCR for simultaneous detection of four venereal pathogens</t>
  </si>
  <si>
    <t>Yao F, Lu YQ, Zhang Q, Jiang JK, Yang YM.</t>
  </si>
  <si>
    <t>Biomed Environ Sci. 2013 Jul;26(7):622-4. doi: 10.3967/0895-3988.2013.07.017.</t>
  </si>
  <si>
    <t>Yao F</t>
  </si>
  <si>
    <t>Biomed Environ Sci</t>
  </si>
  <si>
    <t>10.3967/0895-3988.2013.07.017</t>
  </si>
  <si>
    <t>Diagnosis of a neonatal ophthalmic discharge, Ophthalmia neonatorum, in the molecular age: investigation for a correct therapy</t>
  </si>
  <si>
    <t>Gallenga PE, Del Boccio M, Gallenga CE, Neri G, Pennelli A, Toniato E, Lobefalo L, Maritati M, Perri P, Contini C, Del Boccio G.</t>
  </si>
  <si>
    <t>J Biol Regul Homeost Agents. 2018 Jan-Feb;32(1):177-184.</t>
  </si>
  <si>
    <t>Gallenga PE</t>
  </si>
  <si>
    <t>J Biol Regul Homeost Agents</t>
  </si>
  <si>
    <t>The "3 in 1" Study: Pooling Self-Taken Pharyngeal, Urethral, and Rectal Samples into a Single Sample for Analysis for Detection of Neisseria gonorrhoeae and Chlamydia trachomatis in Men Who Have Sex with Men</t>
  </si>
  <si>
    <t>Sultan B, White JA, Fish R, Carrick G, Brima N, Copas A, Robinson A, Gilson R, Mercey D, Benn P.</t>
  </si>
  <si>
    <t>J Clin Microbiol. 2016 Mar;54(3):650-6. doi: 10.1128/JCM.02460-15. Epub 2015 Dec 30.</t>
  </si>
  <si>
    <t>Sultan B</t>
  </si>
  <si>
    <t>PMC4767962</t>
  </si>
  <si>
    <t>10.1128/JCM.02460-15</t>
  </si>
  <si>
    <t>A Case of Acute Gonococcal Conjunctivitis in an Unusual Age Group</t>
  </si>
  <si>
    <t>Rana RS, Gurung R.</t>
  </si>
  <si>
    <t>Nepal J Ophthalmol. 2021 Jan;13(25):137-140. doi: 10.3126/nepjoph.v13i1.29021.</t>
  </si>
  <si>
    <t>Rana RS</t>
  </si>
  <si>
    <t>Nepal J Ophthalmol</t>
  </si>
  <si>
    <t>10.3126/nepjoph.v13i1.29021</t>
  </si>
  <si>
    <t>Assessment of eight nucleic acid amplification technologies for potential use to detect infectious agents in low-resource settings</t>
  </si>
  <si>
    <t>Cantera JL, White H, Diaz MH, Beall SG, Winchell JM, Lillis L, Kalnoky M, Gallarda J, Boyle DS.</t>
  </si>
  <si>
    <t>PLoS One. 2019 Apr 22;14(4):e0215756. doi: 10.1371/journal.pone.0215756. eCollection 2019.</t>
  </si>
  <si>
    <t>Cantera JL</t>
  </si>
  <si>
    <t>PMC6476514</t>
  </si>
  <si>
    <t>10.1371/journal.pone.0215756</t>
  </si>
  <si>
    <t>2019 Apr 22</t>
  </si>
  <si>
    <t>Opt-out screening for Chlamydia trachomatis and Neisseria gonorrhoeae in female detainees at Cook County jail in Chicago, IL</t>
  </si>
  <si>
    <t>Cole J, Hotton A, Zawitz C, Kessler H.</t>
  </si>
  <si>
    <t>Sex Transm Dis. 2014 Mar;41(3):161-5. doi: 10.1097/OLQ.0000000000000106.</t>
  </si>
  <si>
    <t>Cole J</t>
  </si>
  <si>
    <t>10.1097/OLQ.0000000000000106</t>
  </si>
  <si>
    <t>What is needed to guide testing for anorectal and pharyngeal Chlamydia trachomatis and Neisseria gonorrhoeae in women and men? Evidence and opinion</t>
  </si>
  <si>
    <t>Dukers-Muijrers NH, Schachter J, van Liere GA, Wolffs PF, Hoebe CJ.</t>
  </si>
  <si>
    <t>BMC Infect Dis. 2015 Nov 17;15:533. doi: 10.1186/s12879-015-1280-6.</t>
  </si>
  <si>
    <t>PMC4650297</t>
  </si>
  <si>
    <t>10.1186/s12879-015-1280-6</t>
  </si>
  <si>
    <t>2015 Nov 17</t>
  </si>
  <si>
    <t>Five-year review of ocular Neisseria gonorrhoeae infections presenting to ophthalmology departments in Greater Glasgow &amp; Clyde, Scotland</t>
  </si>
  <si>
    <t>Butler L, Shah M, Cottom L, Winter AJ, Lockington D.</t>
  </si>
  <si>
    <t>Eye (Lond). 2022 Jul;36(7):1442-1447. doi: 10.1038/s41433-021-01658-z. Epub 2021 Jul 1.</t>
  </si>
  <si>
    <t>Butler L</t>
  </si>
  <si>
    <t>PMC9232508</t>
  </si>
  <si>
    <t>10.1038/s41433-021-01658-z</t>
  </si>
  <si>
    <t>2022 Jul</t>
  </si>
  <si>
    <t>Persistent Chlamydia trachomatis, Neisseria gonorrhoeae or Trichomonas vaginalis positivity after treatment among human immunodeficiency virus-infected pregnant women, South Africa</t>
  </si>
  <si>
    <t>Medina-Marino A, Mudau M, Kojima N, Peters RP, Feucht UD, Vos L, Olivier D, Muzny CA, McIntyre JA, Klausner JD.</t>
  </si>
  <si>
    <t>Int J STD AIDS. 2020 Mar;31(4):294-302. doi: 10.1177/0956462419898612. Epub 2020 Feb 23.</t>
  </si>
  <si>
    <t>Medina-Marino A</t>
  </si>
  <si>
    <t>PMC7174825</t>
  </si>
  <si>
    <t>10.1177/0956462419898612</t>
  </si>
  <si>
    <t>Characterization of a Neisseria gonorrhoeae Ciprofloxacin panel for an antimicrobial resistant Isolate Bank</t>
  </si>
  <si>
    <t>Liu H, Tang K, Pham CD, Schmerer M, Kersh EN, Raphael BH.</t>
  </si>
  <si>
    <t>PLoS One. 2022 Mar 10;17(3):e0264149. doi: 10.1371/journal.pone.0264149. eCollection 2022.</t>
  </si>
  <si>
    <t>PMC8912267</t>
  </si>
  <si>
    <t>10.1371/journal.pone.0264149</t>
  </si>
  <si>
    <t>Local outbreak of quinolone-resistant but ceftriaxone-susceptible gonorrhoea in a region of Denmark</t>
  </si>
  <si>
    <t>Sørensen LØ, Dalager-Pedersen M, Højbjerg T, Nielsen H.</t>
  </si>
  <si>
    <t>Dan Med J. 2013 Mar;60(3):A4596.</t>
  </si>
  <si>
    <t>Sørensen LØ</t>
  </si>
  <si>
    <t>Dan Med J</t>
  </si>
  <si>
    <t>Prevalence and antibiotic resistance of Mycoplasma genitalium among STI clinic attendees in Western Canada: a cross-sectional analysis</t>
  </si>
  <si>
    <t>Gratrix J, Plitt S, Turnbull L, Smyczek P, Brandley J, Scarrott R, Naidu P, Parker P, Blore B, Bull A, Shokoples S, Bertholet L, Martin I, Chernesky M, Read R, Singh A.</t>
  </si>
  <si>
    <t>BMJ Open. 2017 Jul 10;7(7):e016300. doi: 10.1136/bmjopen-2017-016300.</t>
  </si>
  <si>
    <t>PMC5541599</t>
  </si>
  <si>
    <t>10.1136/bmjopen-2017-016300</t>
  </si>
  <si>
    <t>2017 Jul 10</t>
  </si>
  <si>
    <t>Introduction of a complementary screening system for the detection of sexually transmitted infections in patients with sterile pyuria</t>
  </si>
  <si>
    <t>Gil-Campesino H, Santé L, Callejas Castro E, Lecuona M.</t>
  </si>
  <si>
    <t>Rev Esp Quimioter. 2021 Jun;34(3):245-248. doi: 10.37201/req/145.2020. Epub 2021 Apr 5.</t>
  </si>
  <si>
    <t>Gil-Campesino H</t>
  </si>
  <si>
    <t>PMC8179939</t>
  </si>
  <si>
    <t>10.37201/req/145.2020</t>
  </si>
  <si>
    <t>Gonorrhea: Data on antibiotic resistance and accompanying infections at the University Hospital Dresden over a 10-year time period</t>
  </si>
  <si>
    <t>Abraham S, Poehlmann C, Spornraft-Ragaller P.</t>
  </si>
  <si>
    <t>J Dtsch Dermatol Ges. 2013 Mar;11(3):241-9. doi: 10.1111/j.1610-0387.2012.08044.x. Epub 2012 Nov 29.</t>
  </si>
  <si>
    <t>Abraham S</t>
  </si>
  <si>
    <t>10.1111/j.1610-0387.2012.08044.x</t>
  </si>
  <si>
    <t>High prevalence of coinfection of azithromycin-resistant Mycoplasma genitalium with other STIs: a prospective observational study of London-based symptomatic and STI-contact clinic attendees</t>
  </si>
  <si>
    <t>Broad CE, Furegato M, Harrison MA, Pond MJ, Tan N, Okala S, Fuller SS, Harding-Esch EM, Sadiq ST.</t>
  </si>
  <si>
    <t>Sex Transm Infect. 2021 Feb;97(1):63-68. doi: 10.1136/sextrans-2019-054356. Epub 2020 May 11.</t>
  </si>
  <si>
    <t>Broad CE</t>
  </si>
  <si>
    <t>10.1136/sextrans-2019-054356</t>
  </si>
  <si>
    <t>Test of cure study: a feasibility study to estimate the time to test of cure (TOC) for Neisseria gonorrhoeae and Chlamydia trachomatis infections</t>
  </si>
  <si>
    <t>Sultan B, Benn P, Schembri G, Patel H, Brima N, Alexander S, Ison CA.</t>
  </si>
  <si>
    <t>Sex Transm Infect. 2020 Sep;96(6):402-407. doi: 10.1136/sextrans-2019-054302. Epub 2020 May 23.</t>
  </si>
  <si>
    <t>10.1136/sextrans-2019-054302</t>
  </si>
  <si>
    <t>Chlamydia trachomatis and Neisseria gonorrhoeae PCR detection in women treated for ectopic pregnancy</t>
  </si>
  <si>
    <t>Racková J, Záhumenský J, Zikán M, Menzlová E, Sehnal B.</t>
  </si>
  <si>
    <t>J Obstet Gynaecol. 2022 Jul;42(5):1370-1373. doi: 10.1080/01443615.2021.1979947. Epub 2021 Dec 14.</t>
  </si>
  <si>
    <t>Racková J</t>
  </si>
  <si>
    <t>10.1080/01443615.2021.1979947</t>
  </si>
  <si>
    <t>Decreased Cephalosporin Susceptibility of Oropharyngeal Neisseria Species in Antibiotic-using Men Who Have Sex With Men in Hanoi, Vietnam</t>
  </si>
  <si>
    <t>Dong HV, Pham LQ, Nguyen HT, Nguyen MXB, Nguyen TV, May F, Le GM, Klausner JD.</t>
  </si>
  <si>
    <t>Clin Infect Dis. 2020 Mar 3;70(6):1169-1175. doi: 10.1093/cid/ciz365.</t>
  </si>
  <si>
    <t>PMC7319061</t>
  </si>
  <si>
    <t>10.1093/cid/ciz365</t>
  </si>
  <si>
    <t>A Chlamydia trachomatis 23S rRNA G1523A variant escaping detection in the Aptima Combo 2 assay (Hologic) was widespread across Denmark in July-September 2019</t>
  </si>
  <si>
    <t>Hadad R, Jensen JS, Westh H, Grønbaek I, Schwartz LJ, Nielsen L, Vang TM, Nielsen R, Weinreich LS, Skov MN, Olsen M, Møller JK, Kolmos B, Unemo M, Hoffmann S.</t>
  </si>
  <si>
    <t>APMIS. 2020 Jun;128(6):440-444. doi: 10.1111/apm.13043. Epub 2020 May 4.</t>
  </si>
  <si>
    <t>10.1111/apm.13043</t>
  </si>
  <si>
    <t>The U.S. military's Neisseria gonorrhoeae resistance surveillance initiatives in selected populations of five countries</t>
  </si>
  <si>
    <t>Tsai AY, Dueger E, Macalino GE, Montano SM, Tilley DH, Mbuchi M, Wurapa EK, Saylors K, Duplessis CC, Puplampu N, Garges EC, McClelland RS, Sanchez JL.</t>
  </si>
  <si>
    <t>MSMR. 2013 Feb;20(2):25-7.</t>
  </si>
  <si>
    <t>Tsai AY</t>
  </si>
  <si>
    <t>Cross-sectional study of pharyngeal and genital chlamydia and gonorrhoea infections in emergency department patients</t>
  </si>
  <si>
    <t>Jenkins WD, Nessa LL, Clark T.</t>
  </si>
  <si>
    <t>Sex Transm Infect. 2014 May;90(3):246-9. doi: 10.1136/sextrans-2013-051358. Epub 2013 Dec 23.</t>
  </si>
  <si>
    <t>Jenkins WD</t>
  </si>
  <si>
    <t>10.1136/sextrans-2013-051358</t>
  </si>
  <si>
    <t>Risk of Pelvic Inflammatory Disease in Relation to Chlamydia and Gonorrhea Testing, Repeat Testing, and Positivity: A Population-Based Cohort Study</t>
  </si>
  <si>
    <t>Reekie J, Donovan B, Guy R, Hocking JS, Kaldor JM, Mak DB, Pearson S, Preen D, Stewart L, Ward J, Liu B; Chlamydia and Reproductive Health Outcome Investigators; Chlamydia and Reproductive Health Outcome Investigators.</t>
  </si>
  <si>
    <t>Clin Infect Dis. 2018 Jan 18;66(3):437-443. doi: 10.1093/cid/cix769.</t>
  </si>
  <si>
    <t>Reekie J</t>
  </si>
  <si>
    <t>10.1093/cid/cix769</t>
  </si>
  <si>
    <t>2018 Jan 18</t>
  </si>
  <si>
    <t>Efficacy of 1 g Ceftriaxone Monotherapy Compared to Dual Therapy With Azithromycin or Doxycycline for Treating Extragenital Gonorrhea Among Men Who Have Sex With Men</t>
  </si>
  <si>
    <t>Aoki T, Mizushima D, Takano M, Ando N, Uemura H, Yanagawa Y, Watanabe K, Gatanaga H, Kikuchi Y, Oka S.</t>
  </si>
  <si>
    <t>Clin Infect Dis. 2021 Oct 20;73(8):1452-1458. doi: 10.1093/cid/ciab455.</t>
  </si>
  <si>
    <t>Aoki T</t>
  </si>
  <si>
    <t>10.1093/cid/ciab455</t>
  </si>
  <si>
    <t>2021 Oct 20</t>
  </si>
  <si>
    <t>Assembly of NADPH oxidase in human neutrophils is modulated by the opacity-associated protein expression State of Neisseria gonorrhoeae</t>
  </si>
  <si>
    <t>Smirnov A, Daily KP, Criss AK.</t>
  </si>
  <si>
    <t>Infect Immun. 2014 Mar;82(3):1036-44. doi: 10.1128/IAI.00881-13. Epub 2013 Dec 16.</t>
  </si>
  <si>
    <t>Smirnov A</t>
  </si>
  <si>
    <t>PMC3957997</t>
  </si>
  <si>
    <t>10.1128/IAI.00881-13</t>
  </si>
  <si>
    <t>Reduced sensitivity from pooled urine, pharyngeal and rectal specimens when using a molecular assay for the detection of chlamydia and gonorrhoea near the point of care</t>
  </si>
  <si>
    <t>Badman SG, Bell SFE, Dean JA, Lemoire J, Coffey L, Debattista J, Redmond AM, Williams OD, Gilks CF, Whiley DM.</t>
  </si>
  <si>
    <t>Sex Health. 2020 Feb;17(1):15-21. doi: 10.1071/SH19028.</t>
  </si>
  <si>
    <t>Badman SG</t>
  </si>
  <si>
    <t>10.1071/SH19028</t>
  </si>
  <si>
    <t>Costing of National STI Program Implementation for the Global STI Control Strategy for the Health Sector, 2016-2021</t>
  </si>
  <si>
    <t>Korenromp EL, Wi T, Resch S, Stover J, Broutet N.</t>
  </si>
  <si>
    <t>PLoS One. 2017 Jan 27;12(1):e0170773. doi: 10.1371/journal.pone.0170773. eCollection 2017.</t>
  </si>
  <si>
    <t>Korenromp EL</t>
  </si>
  <si>
    <t>PMC5271339</t>
  </si>
  <si>
    <t>10.1371/journal.pone.0170773</t>
  </si>
  <si>
    <t>2017 Jan 27</t>
  </si>
  <si>
    <t>Oral sex practices among men who have sex with men and transgender women at risk for and living with HIV in Nigeria</t>
  </si>
  <si>
    <t>Robbins SJ, Dauda W, Kokogho A, Ndembi N, Mitchell A, Adebajo S, Gaydos CA, Peel S, Ramadhani HO, Robb ML, Baral SD, Ake JA, Charurat ME, Crowell TA, Nowak RG; TRUST/RV368 Study Group.</t>
  </si>
  <si>
    <t>PLoS One. 2020 Sep 4;15(9):e0238745. doi: 10.1371/journal.pone.0238745. eCollection 2020.</t>
  </si>
  <si>
    <t>Robbins SJ</t>
  </si>
  <si>
    <t>PMC7473579</t>
  </si>
  <si>
    <t>10.1371/journal.pone.0238745</t>
  </si>
  <si>
    <t>Performance of 4 Molecular Assays for Detection of Chlamydia and Gonorrhea in a Sample of Human Immunodeficiency Virus-Positive Men Who Have Sex With Men</t>
  </si>
  <si>
    <t>Footman A, Dionne-Odom J, Aaron KJ, Raper JL, Van Der Pol B.</t>
  </si>
  <si>
    <t>Sex Transm Dis. 2020 Mar;47(3):158-161. doi: 10.1097/OLQ.0000000000001115.</t>
  </si>
  <si>
    <t>Footman A</t>
  </si>
  <si>
    <t>PMC7393578</t>
  </si>
  <si>
    <t>NIHMS1598657</t>
  </si>
  <si>
    <t>10.1097/OLQ.0000000000001115</t>
  </si>
  <si>
    <t>Real-life occurrence of bacterial sexually transmitted infections among PrEP users: improving the diagnosis of Chlamydia trachomatis and Neisseria gonorrhoeae with multisite screening</t>
  </si>
  <si>
    <t>Moreira JS, Vasconcelos R, Doi AM, Avelino-Silva VI.</t>
  </si>
  <si>
    <t>Rev Inst Med Trop Sao Paulo. 2021 Nov 8;63:e76. doi: 10.1590/S1678-9946202163076. eCollection 2021.</t>
  </si>
  <si>
    <t>Moreira JS</t>
  </si>
  <si>
    <t>Rev Inst Med Trop Sao Paulo</t>
  </si>
  <si>
    <t>PMC8580482</t>
  </si>
  <si>
    <t>10.1590/S1678-9946202163076</t>
  </si>
  <si>
    <t>2021 Nov 8</t>
  </si>
  <si>
    <t>Neisseria gonorrhoeae and Chlamydia trachomatis among women reporting extragenital exposures</t>
  </si>
  <si>
    <t>Trebach JD, Chaulk CP, Page KR, Tuddenham S, Ghanem KG.</t>
  </si>
  <si>
    <t>Sex Transm Dis. 2015 May;42(5):233-9. doi: 10.1097/OLQ.0000000000000248.</t>
  </si>
  <si>
    <t>Trebach JD</t>
  </si>
  <si>
    <t>PMC4672628</t>
  </si>
  <si>
    <t>NIHMS726301</t>
  </si>
  <si>
    <t>10.1097/OLQ.0000000000000248</t>
  </si>
  <si>
    <t>Semen-derived enhancer of viral infection (SEVI) binds bacteria, enhances bacterial phagocytosis by macrophages, and can protect against vaginal infection by a sexually transmitted bacterial pathogen</t>
  </si>
  <si>
    <t>Easterhoff D, Ontiveros F, Brooks LR, Kim Y, Ross B, Silva JN, Olsen JS, Feng C, Hardy DJ, Dunman PM, Dewhurst S.</t>
  </si>
  <si>
    <t>Antimicrob Agents Chemother. 2013 Jun;57(6):2443-50. doi: 10.1128/AAC.02464-12. Epub 2013 Mar 18.</t>
  </si>
  <si>
    <t>Easterhoff D</t>
  </si>
  <si>
    <t>PMC3716189</t>
  </si>
  <si>
    <t>10.1128/AAC.02464-12</t>
  </si>
  <si>
    <t>A mixed methods approach to assess the likelihood of testing for STI using self-collected samples among behaviourally bisexual women</t>
  </si>
  <si>
    <t>Schick V, Van Der Pol B, Dodge B, Baldwin A, Fortenberry JD.</t>
  </si>
  <si>
    <t>Sex Transm Infect. 2015 Aug;91(5):329-33. doi: 10.1136/sextrans-2014-051842. Epub 2015 Jan 30.</t>
  </si>
  <si>
    <t>Schick V</t>
  </si>
  <si>
    <t>10.1136/sextrans-2014-051842</t>
  </si>
  <si>
    <t>Cost-effectiveness of two screening strategies for Chlamydia trachomatis and Neisseria gonorrhoeae as part of the PrEP programme in the Netherlands: a modelling study</t>
  </si>
  <si>
    <t>van Wifferen F, Hoornenborg E, Schim van der Loeff MF, Heijne J, van Hoek AJ.</t>
  </si>
  <si>
    <t>Sex Transm Infect. 2021 Dec;97(8):607-612. doi: 10.1136/sextrans-2020-054741. Epub 2021 Jan 11.</t>
  </si>
  <si>
    <t>van Wifferen F</t>
  </si>
  <si>
    <t>10.1136/sextrans-2020-054741</t>
  </si>
  <si>
    <t>Rates of pelvic inflammatory disease and ectopic pregnancy in Australia, 2009-2014: ecological analysis of hospital data</t>
  </si>
  <si>
    <t>Goller JL, De Livera AM, Guy RJ, Low N, Donovan B, Law M, Kaldor JM, Fairley CK, Hocking JS.</t>
  </si>
  <si>
    <t>Sex Transm Infect. 2018 Nov;94(7):534-541. doi: 10.1136/sextrans-2017-053423. Epub 2018 May 2.</t>
  </si>
  <si>
    <t>Goller JL</t>
  </si>
  <si>
    <t>10.1136/sextrans-2017-053423</t>
  </si>
  <si>
    <t>The antimicrobial potential of cannabidiol</t>
  </si>
  <si>
    <t>Blaskovich MAT, Kavanagh AM, Elliott AG, Zhang B, Ramu S, Amado M, Lowe GJ, Hinton AO, Pham DMT, Zuegg J, Beare N, Quach D, Sharp MD, Pogliano J, Rogers AP, Lyras D, Tan L, West NP, Crawford DW, Peterson ML, Callahan M, Thurn M.</t>
  </si>
  <si>
    <t>Commun Biol. 2021 Jan 19;4(1):7. doi: 10.1038/s42003-020-01530-y.</t>
  </si>
  <si>
    <t>Blaskovich MAT</t>
  </si>
  <si>
    <t>PMC7815910</t>
  </si>
  <si>
    <t>10.1038/s42003-020-01530-y</t>
  </si>
  <si>
    <t>2021 Jan 19</t>
  </si>
  <si>
    <t>Incidence and Predictors of Chlamydia, Gonorrhea and Trichomonas Among a Prospective Cohort of Cisgender Female Sex Workers in Baltimore, Maryland</t>
  </si>
  <si>
    <t>Park JN, Gaydos CA, White RH, Decker MR, Footer KHA, Galai N, Silberzahn BE, Riegger K, Morris M, Huettner SS, Allen ST, Sherman SG.</t>
  </si>
  <si>
    <t>Sex Transm Dis. 2019 Dec;46(12):788-794. doi: 10.1097/OLQ.0000000000001085.</t>
  </si>
  <si>
    <t>Park JN</t>
  </si>
  <si>
    <t>PMC7132779</t>
  </si>
  <si>
    <t>NIHMS1572632</t>
  </si>
  <si>
    <t>10.1097/OLQ.0000000000001085</t>
  </si>
  <si>
    <t>Promising Antifungal and Antibacterial Agents Based on 5-Aryl-2,2'-bipyridines and Their Heteroligand Salicylate Metal Complexes: Synthesis, Bioevaluation, Molecular Docking</t>
  </si>
  <si>
    <t>Burgart Y, Shchegolkov E, Shchur I, Kopchuk D, Gerasimova N, Borisevich S, Evstigneeva N, Zyryanov G, Savchuk M, Ulitko M, Zilberberg N, Kungurov N, Saloutin V, Charushin V, Chupakhin O.</t>
  </si>
  <si>
    <t>ChemMedChem. 2022 Feb 4;17(3):e202100577. doi: 10.1002/cmdc.202100577. Epub 2021 Nov 26.</t>
  </si>
  <si>
    <t>Burgart Y</t>
  </si>
  <si>
    <t>ChemMedChem</t>
  </si>
  <si>
    <t>10.1002/cmdc.202100577</t>
  </si>
  <si>
    <t>2022 Feb 4</t>
  </si>
  <si>
    <t>Markedly Reduced Azithromycin and Ceftriaxone Susceptibility in Commensal Neisseria Species in Clinical Samples From Belgian Men Who Have Sex With Men</t>
  </si>
  <si>
    <t>Laumen JGE, Van Dijck C, Abdellati S, Manoharan-Basil SS, De Baetselier I, Martiny D, Crucitti T, Kenyon C.</t>
  </si>
  <si>
    <t>Clin Infect Dis. 2021 Jan 27;72(2):363-364. doi: 10.1093/cid/ciaa565.</t>
  </si>
  <si>
    <t>10.1093/cid/ciaa565</t>
  </si>
  <si>
    <t>2021 Jan 27</t>
  </si>
  <si>
    <t>Test of Cure Return Rate and Test Positivity, Strengthening the US Response to Resistant Gonorrhea, United States, 2018-2019</t>
  </si>
  <si>
    <t>Schlanger K, Mauk K, Learner ER, Schillinger JA, Nishiyama M, Kohn R, Thibault C, Hermus H, Dewater J, Pabon V, Black J, St Cyr S, Pham CR, Kirkcaldy RD; SURRG Working Group.</t>
  </si>
  <si>
    <t>Sex Transm Dis. 2021 Dec 1;48(12S Suppl 2):S167-S173. doi: 10.1097/OLQ.0000000000001539.</t>
  </si>
  <si>
    <t>10.1097/OLQ.0000000000001539</t>
  </si>
  <si>
    <t>Specific Binding to Differentially Expressed Human Carcinoembryonic Antigen-Related Cell Adhesion Molecules Determines the Outcome of Neisseria gonorrhoeae Infections along the Female Reproductive Tract</t>
  </si>
  <si>
    <t>Islam EA, Anipindi VC, Francis I, Shaik-Dasthagirisaheb Y, Xu S, Leung N, Sintsova A, Amin M, Kaushic C, Wetzler LM, Gray-Owen SD.</t>
  </si>
  <si>
    <t>Infect Immun. 2018 Jul 23;86(8):e00092-18. doi: 10.1128/IAI.00092-18. Print 2018 Aug.</t>
  </si>
  <si>
    <t>PMC6056862</t>
  </si>
  <si>
    <t>10.1128/IAI.00092-18</t>
  </si>
  <si>
    <t>History of gonorrhea and prostate cancer in a population-based case-control study in Mexico</t>
  </si>
  <si>
    <t>Vázquez-Salas RA, Torres-Sánchez L, López-Carrillo L, Romero-Martínez M, Manzanilla-García HA, Cruz-Ortíz CH, Mendoza-Peña F, Jiménez-Ríos MÁ, Rodríguez-Covarrubias F, Hernández-Toríz N, Moreno-Alcázar O.</t>
  </si>
  <si>
    <t>Cancer Epidemiol. 2016 Feb;40:95-101. doi: 10.1016/j.canep.2015.12.001. Epub 2015 Dec 17.</t>
  </si>
  <si>
    <t>Vázquez-Salas RA</t>
  </si>
  <si>
    <t>Cancer Epidemiol</t>
  </si>
  <si>
    <t>10.1016/j.canep.2015.12.001</t>
  </si>
  <si>
    <t>Predictive value of reportable medical events for Neisseria gonorrhoeae and Chlamydia trachomatis</t>
  </si>
  <si>
    <t>Armed Forces Health Surveillance Center.</t>
  </si>
  <si>
    <t>MSMR. 2013 Feb;20(2):11-4.</t>
  </si>
  <si>
    <t>Armed Forces Health Surveillance Center</t>
  </si>
  <si>
    <t>Therapeutic CMP-Nonulosonates against Multidrug-Resistant Neisseria gonorrhoeae</t>
  </si>
  <si>
    <t>Gulati S, Schoenhofen IC, Lindhout-Djukic T, Schur MJ, Landig CS, Saha S, Deng L, Lewis LA, Zheng B, Varki A, Ram S.</t>
  </si>
  <si>
    <t>J Immunol. 2020 Jun 15;204(12):3283-3295. doi: 10.4049/jimmunol.1901398. Epub 2020 May 20.</t>
  </si>
  <si>
    <t>PMC7321800</t>
  </si>
  <si>
    <t>NIHMS1598821</t>
  </si>
  <si>
    <t>10.4049/jimmunol.1901398</t>
  </si>
  <si>
    <t>Epidemiology of sexually transmitted infections in rural Haitian men</t>
  </si>
  <si>
    <t>Downey RF, Hammar D, Jobe KA, Schmidt TA, Slyke LV, Yassemi Y, Zive D.</t>
  </si>
  <si>
    <t>Int J STD AIDS. 2015 Sep;26(10):710-5. doi: 10.1177/0956462414551236. Epub 2014 Sep 15.</t>
  </si>
  <si>
    <t>Downey RF</t>
  </si>
  <si>
    <t>10.1177/0956462414551236</t>
  </si>
  <si>
    <t>The effect of introducing routine self-taken extra-genital swabs in a genitourinary medicine clinic cohort: a before and after study</t>
  </si>
  <si>
    <t>Nyatsanza F, Trivedy A, Brook G.</t>
  </si>
  <si>
    <t>Int J STD AIDS. 2016 Dec;27(14):1330-1333. doi: 10.1177/0956462415621833. Epub 2015 Dec 14.</t>
  </si>
  <si>
    <t>Nyatsanza F</t>
  </si>
  <si>
    <t>10.1177/0956462415621833</t>
  </si>
  <si>
    <t>Prevalence and Correlates of Chlamydia trachomatis and Neisseria gonorrhoeae by Anatomic Site Among Urban Thai Men Who Have Sex With Men</t>
  </si>
  <si>
    <t>Tongtoyai J, Todd CS, Chonwattana W, Pattanasin S, Chaikummao S, Varangrat A, Lokpichart S, Holtz TH, van Griensven F, Curlin ME.</t>
  </si>
  <si>
    <t>Sex Transm Dis. 2015 Aug;42(8):440-9. doi: 10.1097/OLQ.0000000000000311.</t>
  </si>
  <si>
    <t>Tongtoyai J</t>
  </si>
  <si>
    <t>10.1097/OLQ.0000000000000311</t>
  </si>
  <si>
    <t>Aminomethyl Spectinomycins as Therapeutics for Drug-Resistant Gonorrhea and Chlamydia Coinfections</t>
  </si>
  <si>
    <t>Butler MM, Waidyarachchi SL, Connolly KL, Jerse AE, Chai W, Lee RE, Kohlhoff SA, Shinabarger DL, Bowlin TL.</t>
  </si>
  <si>
    <t>Antimicrob Agents Chemother. 2018 Apr 26;62(5):e00325-18. doi: 10.1128/AAC.00325-18. Print 2018 May.</t>
  </si>
  <si>
    <t>Butler MM</t>
  </si>
  <si>
    <t>PMC5923137</t>
  </si>
  <si>
    <t>10.1128/AAC.00325-18</t>
  </si>
  <si>
    <t>Evidence supporting the standardisation of extragenital gonorrhoea and chlamydia screenings for women</t>
  </si>
  <si>
    <t>Jann JT, Cunningham NJ, Assaf RD, Bolan RK.</t>
  </si>
  <si>
    <t>Sex Transm Infect. 2021 Dec;97(8):601-606. doi: 10.1136/sextrans-2020-054577. Epub 2020 Dec 23.</t>
  </si>
  <si>
    <t>Jann JT</t>
  </si>
  <si>
    <t>10.1136/sextrans-2020-054577</t>
  </si>
  <si>
    <t>Adherence to Centers for Disease Control and Prevention Gonococcal Treatment Guidelines Among Chicago Health Care Providers, 2011-2012</t>
  </si>
  <si>
    <t>Tabidze IL, Nicholson TF, Mikati T, Benbow N, Mehta SD.</t>
  </si>
  <si>
    <t>Sex Transm Dis. 2015 Aug;42(8):422-8. doi: 10.1097/OLQ.0000000000000310.</t>
  </si>
  <si>
    <t>Tabidze IL</t>
  </si>
  <si>
    <t>10.1097/OLQ.0000000000000310</t>
  </si>
  <si>
    <t>Public health measures to control the spread of antimicrobial resistance in Neisseria gonorrhoeae in men who have sex with men</t>
  </si>
  <si>
    <t>Xiridou M, Soetens LC, Koedijk FD, VAN DER Sande MA, Wallinga J.</t>
  </si>
  <si>
    <t>Epidemiol Infect. 2015 Jun;143(8):1575-84. doi: 10.1017/S0950268814002519. Epub 2014 Oct 2.</t>
  </si>
  <si>
    <t>Xiridou M</t>
  </si>
  <si>
    <t>PMC9507228</t>
  </si>
  <si>
    <t>10.1017/S0950268814002519</t>
  </si>
  <si>
    <t>Incidence of gonococcal and chlamydial infections and coverage of two laboratory surveillance networks, France, 2012</t>
  </si>
  <si>
    <t>La Ruche G, Le Strat Y, Fromage M, Berçot B, Goubard A, de Barbeyrac B, Sednaoui P, Cambau E, Lot F.</t>
  </si>
  <si>
    <t>Euro Surveill. 2015 Aug 13;20(32):6-15.</t>
  </si>
  <si>
    <t>2015 Aug 13</t>
  </si>
  <si>
    <t>Development of New Antimicrobials for Urogenital Gonorrhea Therapy: Clinical Trial Design Considerations</t>
  </si>
  <si>
    <t>Hook EW, Newman L, Drusano G, Evans S, Handsfield HH, Jerse AE, Kong FYS, Lee JY, Taylor SN, Deal C.</t>
  </si>
  <si>
    <t>Clin Infect Dis. 2020 Mar 17;70(7):1495-1500. doi: 10.1093/cid/ciz899.</t>
  </si>
  <si>
    <t>PMC7931841</t>
  </si>
  <si>
    <t>10.1093/cid/ciz899</t>
  </si>
  <si>
    <t>ATP Induces IL-1β Secretion in Neisseria gonorrhoeae-Infected Human Macrophages by a Mechanism Not Related to the NLRP3/ASC/Caspase-1 Axis</t>
  </si>
  <si>
    <t>García K, Escobar G, Mendoza P, Beltran C, Perez C, Arancibia S, Vernal R, Rodas PI, Acuña-Castillo C, Escobar A.</t>
  </si>
  <si>
    <t>Mediators Inflamm. 2016;2016:1258504. doi: 10.1155/2016/1258504. Epub 2016 Oct 10.</t>
  </si>
  <si>
    <t>García K</t>
  </si>
  <si>
    <t>PMC5075643</t>
  </si>
  <si>
    <t>10.1155/2016/1258504</t>
  </si>
  <si>
    <t>Community and clinic-based screening for curable sexually transmissible infections in a high prevalence setting in Australia: a retrospective longitudinal analysis of clinical service data from 2006 to 2009</t>
  </si>
  <si>
    <t>Silver B, Kaldor JM, Rumbold A, Ward J, Smith K, Dyda A, Ryder N, Yip TW, Su JY, Guy RJ.</t>
  </si>
  <si>
    <t>Sex Health. 2016 Apr;13(2):140-7. doi: 10.1071/SH15077.</t>
  </si>
  <si>
    <t>Silver B</t>
  </si>
  <si>
    <t>10.1071/SH15077</t>
  </si>
  <si>
    <t>Screening for STIs in PrEP cohorts results in high levels of antimicrobial consumption</t>
  </si>
  <si>
    <t>Kenyon C, Baetselier I, Wouters K.</t>
  </si>
  <si>
    <t>Int J STD AIDS. 2020 Oct;31(12):1215-1218. doi: 10.1177/0956462420957519. Epub 2020 Sep 9.</t>
  </si>
  <si>
    <t>10.1177/0956462420957519</t>
  </si>
  <si>
    <t>[Comparison of immunochromatographic (IC) and real-time polymerase chain reaction (Rt-PCR) tests for screening Neisseria gonorrhoeae, Chlamydia trachomatis, Ureaplasma spp. and Mycoplasma spp. in HIV-infected men]</t>
  </si>
  <si>
    <t>Zarakolu P, Çetik S, İnkaya AÇ, Ünal S.</t>
  </si>
  <si>
    <t>Mikrobiyol Bul. 2019 Jan;53(1):37-42. doi: 10.5578/mb.67694.</t>
  </si>
  <si>
    <t>Zarakolu P</t>
  </si>
  <si>
    <t>10.5578/mb.67694</t>
  </si>
  <si>
    <t>Acute infection-related glomerulonephritis with disseminated gonococcal infection in a 13-year-old girl</t>
  </si>
  <si>
    <t>Noor A, Krilov LR, D'Agati V, Chandra M.</t>
  </si>
  <si>
    <t>BMJ Case Rep. 2018 Jul 18;2018:bcr2018225371. doi: 10.1136/bcr-2018-225371.</t>
  </si>
  <si>
    <t>Noor A</t>
  </si>
  <si>
    <t>PMC6058099</t>
  </si>
  <si>
    <t>10.1136/bcr-2018-225371</t>
  </si>
  <si>
    <t>2018 Jul 18</t>
  </si>
  <si>
    <t>Pelvic inflammatory disease (PID) from Chlamydia trachomatis versus PID from Neisseria gonorrhea: from clinical suspicion to therapy</t>
  </si>
  <si>
    <t>De Seta F, Banco R, Turrisi A, Airoud M, De Leo R, Stabile G, Ceccarello M, Restaino S, De Santo D.</t>
  </si>
  <si>
    <t>G Ital Dermatol Venereol. 2012 Oct;147(5):423-30.</t>
  </si>
  <si>
    <t>De Seta F</t>
  </si>
  <si>
    <t>G Ital Dermatol Venereol</t>
  </si>
  <si>
    <t>The enhanced immune responses induced by Salmonella enteritidis ghosts loaded with Neisseria gonorrhoeae porB against Salmonella in mice</t>
  </si>
  <si>
    <t>Jiao H, Yang H, Zhao D, He L, Chen J, Li G.</t>
  </si>
  <si>
    <t>FEMS Microbiol Lett. 2016 Nov;363(22):fnw239. doi: 10.1093/femsle/fnw239. Epub 2016 Oct 18.</t>
  </si>
  <si>
    <t>10.1093/femsle/fnw239</t>
  </si>
  <si>
    <t>Unusual presentation of a periurethral abscess following infection with Neisseria gonorrhoea</t>
  </si>
  <si>
    <t>Shepherd R, Crossland A, Turo R, Christodoulidou M.</t>
  </si>
  <si>
    <t>BMJ Case Rep. 2022 Jan 4;15(1):e246494. doi: 10.1136/bcr-2021-246494.</t>
  </si>
  <si>
    <t>Shepherd R</t>
  </si>
  <si>
    <t>PMC8728418</t>
  </si>
  <si>
    <t>10.1136/bcr-2021-246494</t>
  </si>
  <si>
    <t>Diagnostic accuracy of the syndromic management of four STIs among individuals seeking treatment at a health centre in Nairobi, Kenya: a cross-sectional study</t>
  </si>
  <si>
    <t>Maina AN, Mureithi MW, Ndemi JK, Revathi G.</t>
  </si>
  <si>
    <t>Pan Afr Med J. 2021 Nov 4;40:138. doi: 10.11604/pamj.2021.40.138.25166. eCollection 2021.</t>
  </si>
  <si>
    <t>PMC8641642</t>
  </si>
  <si>
    <t>10.11604/pamj.2021.40.138.25166</t>
  </si>
  <si>
    <t>A randomised trial of point-of-care tests for chlamydia and gonorrhoea infections in remote Aboriginal communities: Test, Treat ANd GO- the "TTANGO" trial protocol</t>
  </si>
  <si>
    <t>Guy RJ, Natoli L, Ward J, Causer L, Hengel B, Whiley D, Tabrizi SN, Donovan B, Fairley CK, Badman SB, Tangey A, Wand H, Shephard M, Regan DG, Wilson D, Anderson D, Kaldor JM.</t>
  </si>
  <si>
    <t>BMC Infect Dis. 2013 Oct 18;13:485. doi: 10.1186/1471-2334-13-485.</t>
  </si>
  <si>
    <t>PMC4231474</t>
  </si>
  <si>
    <t>10.1186/1471-2334-13-485</t>
  </si>
  <si>
    <t>Comparison of cobas 4800, m2000, Viper XTR, and Infinity 80 Automated Instruments When Processing Urine Specimens for the Diagnosis of Chlamydia trachomatis and Neisseria gonorrhoeae</t>
  </si>
  <si>
    <t>Chernesky MA, Jang D, Gilchrist J, Smieja M, Arias M, Hatchette T, Poirier A, Mayne D, Ratnam S.</t>
  </si>
  <si>
    <t>Sex Transm Dis. 2017 Mar;44(3):161-165. doi: 10.1097/OLQ.0000000000000570.</t>
  </si>
  <si>
    <t>10.1097/OLQ.0000000000000570</t>
  </si>
  <si>
    <t>An early evaluation of clinical and economic costs and benefits of implementing point of care NAAT tests for Chlamydia trachomatis and Neisseria gonorrhoea in genitourinary medicine clinics in England</t>
  </si>
  <si>
    <t>Turner KM, Round J, Horner P, Macleod J, Goldenberg S, Deol A, Adams EJ.</t>
  </si>
  <si>
    <t>Sex Transm Infect. 2014 Mar;90(2):104-11. doi: 10.1136/sextrans-2013-051147. Epub 2013 Nov 22.</t>
  </si>
  <si>
    <t>PMC3932743</t>
  </si>
  <si>
    <t>10.1136/sextrans-2013-051147</t>
  </si>
  <si>
    <t>Unintended consequences: the potential impacts of the British Association for Sexual Health and HIV (BASHH) 2019 gonorrhoea guidelines</t>
  </si>
  <si>
    <t>Burton R, Duncan S, Wardle E, Patel C, Clarke E.</t>
  </si>
  <si>
    <t>Int J STD AIDS. 2021 Mar;32(4):344-351. doi: 10.1177/0956462420967575. Epub 2020 Dec 20.</t>
  </si>
  <si>
    <t>Burton R</t>
  </si>
  <si>
    <t>10.1177/0956462420967575</t>
  </si>
  <si>
    <t>Evaluation of Self-Collection as a Method of Extragenital STI Screening</t>
  </si>
  <si>
    <t>Chohonis K, Davis K, Calvano T.</t>
  </si>
  <si>
    <t>Mil Med. 2020 Sep 18;185(9-10):e1640-e1645. doi: 10.1093/milmed/usaa123.</t>
  </si>
  <si>
    <t>Chohonis K</t>
  </si>
  <si>
    <t>10.1093/milmed/usaa123</t>
  </si>
  <si>
    <t>2020 Sep 18</t>
  </si>
  <si>
    <t>Can a Clean Catch Urine Sample Be Used to Diagnose Chlamydia and Gonorrhea in Adolescent Females?</t>
  </si>
  <si>
    <t>Pickett ML, Visotcky A, Brazauskas R, Ledeboer NA, Drendel AL.</t>
  </si>
  <si>
    <t>J Adolesc Health. 2021 Oct;69(4):574-578. doi: 10.1016/j.jadohealth.2021.02.022. Epub 2021 Apr 10.</t>
  </si>
  <si>
    <t>Pickett ML</t>
  </si>
  <si>
    <t>J Adolesc Health</t>
  </si>
  <si>
    <t>10.1016/j.jadohealth.2021.02.022</t>
  </si>
  <si>
    <t>Prevalence of asymptomatic urethritis by Chlamydia trachomatis and Neisseria gonorrhoeae and associated risk factors among males living with HIV-1</t>
  </si>
  <si>
    <t>Silva GARD, Motta HLSN, Souza EFA, Cardoso PANM, Pilotto JH, Eyer-Silva WA, Ribeiro LCP, Santos MSD, Azevedo MCVM, Pinto JFDC, Motta RN, Ferry FRA.</t>
  </si>
  <si>
    <t>Rev Inst Med Trop Sao Paulo. 2018 Mar 8;60:e11. doi: 10.1590/S1678-9946201860011.</t>
  </si>
  <si>
    <t>Silva GARD</t>
  </si>
  <si>
    <t>PMC5962100</t>
  </si>
  <si>
    <t>10.1590/S1678-9946201860011</t>
  </si>
  <si>
    <t>2018 Mar 8</t>
  </si>
  <si>
    <t>[Gonococcal keratoconjunctivitis in adults: an emerging entity]</t>
  </si>
  <si>
    <t>Barbeito G, Rivadulla I, Regueiro-García BJ, Pardo F.</t>
  </si>
  <si>
    <t>Rev Esp Quimioter. 2014 Sep;27(3):213-4.</t>
  </si>
  <si>
    <t>Barbeito G</t>
  </si>
  <si>
    <t>[Follow-up and counselling after pelvic inflammatory disease: CNGOF and SPILF Pelvic Inflammatory Diseases Guidelines]</t>
  </si>
  <si>
    <t>Ah-Kit X, Hoarau L, Graesslin O, Brun JL.</t>
  </si>
  <si>
    <t>Gynecol Obstet Fertil Senol. 2019 May;47(5):458-464. doi: 10.1016/j.gofs.2019.03.009. Epub 2019 Mar 13.</t>
  </si>
  <si>
    <t>Ah-Kit X</t>
  </si>
  <si>
    <t>10.1016/j.gofs.2019.03.009</t>
  </si>
  <si>
    <t>Experimental vaccine induces Th1-driven immune responses and resistance to Neisseria gonorrhoeae infection in a murine model</t>
  </si>
  <si>
    <t>Liu Y, Hammer LA, Liu W, Hobbs MM, Zielke RA, Sikora AE, Jerse AE, Egilmez NK, Russell MW.</t>
  </si>
  <si>
    <t>Mucosal Immunol. 2017 Nov;10(6):1594-1608. doi: 10.1038/mi.2017.11. Epub 2017 Mar 1.</t>
  </si>
  <si>
    <t>PMC5591041</t>
  </si>
  <si>
    <t>NIHMS846136</t>
  </si>
  <si>
    <t>10.1038/mi.2017.11</t>
  </si>
  <si>
    <t>Prevalence of N. gonorrhoeae, C. trachomatis, M. genitalium, M. hominis and Ureaplasma spp. in the anus and urine among Japanese HIV-infected men who have sex with men</t>
  </si>
  <si>
    <t>Kato Y, Kawaguchi S, Shigehara K, Yaegashi H, Nakashima K, Nakagawa T, Sakamoto J, Itoda I, Ueda M, Izumi K, Kadono Y, Mizokami A.</t>
  </si>
  <si>
    <t>J Infect Chemother. 2020 Apr;26(4):403-406. doi: 10.1016/j.jiac.2019.12.007. Epub 2019 Dec 25.</t>
  </si>
  <si>
    <t>Kato Y</t>
  </si>
  <si>
    <t>10.1016/j.jiac.2019.12.007</t>
  </si>
  <si>
    <t>Modulation of HIV transmission by Neisseria gonorrhoeae: molecular and immunological aspects</t>
  </si>
  <si>
    <t>Jarvis GA, Chang TL.</t>
  </si>
  <si>
    <t>Curr HIV Res. 2012 Apr;10(3):211-7. doi: 10.2174/157016212800618138.</t>
  </si>
  <si>
    <t>Jarvis GA</t>
  </si>
  <si>
    <t>Curr HIV Res</t>
  </si>
  <si>
    <t>PMC4149178</t>
  </si>
  <si>
    <t>NIHMS555006</t>
  </si>
  <si>
    <t>10.2174/157016212800618138</t>
  </si>
  <si>
    <t>Sexually transmitted infections other than HIV/AIDS among women of low socio-economic class attending antenatal clinics in Khartoum, Sudan</t>
  </si>
  <si>
    <t>Abdelrahim NA, Ahmed HI, Fadl-Elmula IM, Bayoumi MA, Homeida MM.</t>
  </si>
  <si>
    <t>Int J STD AIDS. 2017 Jul;28(8):781-787. doi: 10.1177/0956462416668080. Epub 2016 Aug 31.</t>
  </si>
  <si>
    <t>Abdelrahim NA</t>
  </si>
  <si>
    <t>10.1177/0956462416668080</t>
  </si>
  <si>
    <t>Galectins as potential therapeutic targets in STIs in the female genital tract</t>
  </si>
  <si>
    <t>Lujan AL, Croci DO, Rabinovich GA, Damiani MT.</t>
  </si>
  <si>
    <t>Nat Rev Urol. 2022 Apr;19(4):240-252. doi: 10.1038/s41585-021-00562-1. Epub 2022 Feb 1.</t>
  </si>
  <si>
    <t>Lujan AL</t>
  </si>
  <si>
    <t>10.1038/s41585-021-00562-1</t>
  </si>
  <si>
    <t>Chronic endometritis due to common bacteria is prevalent in women with recurrent miscarriage as confirmed by improved pregnancy outcome after antibiotic treatment</t>
  </si>
  <si>
    <t>Cicinelli E, Matteo M, Tinelli R, Pinto V, Marinaccio M, Indraccolo U, De Ziegler D, Resta L.</t>
  </si>
  <si>
    <t>Reprod Sci. 2014 May;21(5):640-7. doi: 10.1177/1933719113508817. Epub 2013 Oct 31.</t>
  </si>
  <si>
    <t>Cicinelli E</t>
  </si>
  <si>
    <t>PMC3984485</t>
  </si>
  <si>
    <t>10.1177/1933719113508817</t>
  </si>
  <si>
    <t>Neisseria gonorrhea and Chlamydia trachomatis screening at intrauterine device insertion and pelvic inflammatory disease</t>
  </si>
  <si>
    <t>Sufrin CB, Postlethwaite D, Armstrong MA, Merchant M, Wendt JM, Steinauer JE.</t>
  </si>
  <si>
    <t>Obstet Gynecol. 2012 Dec;120(6):1314-21. doi: 10.1097/aog.0b013e318273364c.</t>
  </si>
  <si>
    <t>Sufrin CB</t>
  </si>
  <si>
    <t>10.1097/aog.0b013e318273364c</t>
  </si>
  <si>
    <t>Sexual behaviour, STI knowledge and Chlamydia trachomatis (CT) and Neisseria gonorrhoeae (NG) prevalence in an asymptomatic cohort in Ruhr-area, Germany: PreYoungGo study</t>
  </si>
  <si>
    <t>Skaletz-Rorowski A, Potthoff A, Nambiar S, Wach J, Kayser A, Kasper A, Brockmeyer NH.</t>
  </si>
  <si>
    <t>J Eur Acad Dermatol Venereol. 2021 Jan;35(1):241-246. doi: 10.1111/jdv.16913. Epub 2020 Oct 29.</t>
  </si>
  <si>
    <t>Skaletz-Rorowski A</t>
  </si>
  <si>
    <t>10.1111/jdv.16913</t>
  </si>
  <si>
    <t>Prevalence and risk factors of Chlamydia trachomatis, Neisseria gonorrhoeae, Trichomonas vaginalis and other sexually transmissible infections among women attending antenatal clinics in three provinces in Papua New Guinea: a cross-sectional survey</t>
  </si>
  <si>
    <t>Vallely LM, Toliman P, Ryan C, Rai G, Wapling J, Tomado C, Huliafi S, Munnull G, Rarau P, Phuanukoonnon S, Wand H, Siba P, Mola GDL, Kaldor JM, Vallely AJ.</t>
  </si>
  <si>
    <t>Sex Health. 2016 Oct;13(5):420-427. doi: 10.1071/SH15227.</t>
  </si>
  <si>
    <t>10.1071/SH15227</t>
  </si>
  <si>
    <t>Prevalence, risk factors, and medical costs of Chlamydia trachomatis infections in Shandong Province, China: a population-based, cross-sectional study</t>
  </si>
  <si>
    <t>Huai P, Li F, Li Z, Sun L, Fu X, Pan Q, Yu G, Chai Z, Chu T, Mi Z, Bao F, Wang H, Zhou B, Wang C, Sun Y, Niu G, Zhang Y, Fu F, Lang X, Wang X, Zhao H, Liu D, Liu H, Liu D, Liu J, Xu A, Zhang F.</t>
  </si>
  <si>
    <t>BMC Infect Dis. 2018 Oct 26;18(1):534. doi: 10.1186/s12879-018-3432-y.</t>
  </si>
  <si>
    <t>Huai P</t>
  </si>
  <si>
    <t>PMC6204023</t>
  </si>
  <si>
    <t>10.1186/s12879-018-3432-y</t>
  </si>
  <si>
    <t>Sensitivity, specificity, inclusivity and exclusivity of the updated Aptima Combo 2 assay, which provides detection coverage of the new diagnostic-escape Chlamydia trachomatis variants</t>
  </si>
  <si>
    <t>Unemo M, Hansen M, Hadad R, Puolakkainen M, Westh H, Rantakokko-Jalava K, Thilesen C, Cole MJ, Boiko I, Lan PT, Golparian D, Ito S, Sundqvist M.</t>
  </si>
  <si>
    <t>BMC Infect Dis. 2020 Jun 16;20(1):419. doi: 10.1186/s12879-020-05148-7.</t>
  </si>
  <si>
    <t>PMC7298785</t>
  </si>
  <si>
    <t>10.1186/s12879-020-05148-7</t>
  </si>
  <si>
    <t>2020 Jun 16</t>
  </si>
  <si>
    <t>At-Home Specimen Self-Collection and Self-Testing for Sexually Transmitted Infection Screening Demand Accelerated by the COVID-19 Pandemic: a Review of Laboratory Implementation Issues</t>
  </si>
  <si>
    <t>Kersh EN, Shukla M, Raphael BH, Habel M, Park I.</t>
  </si>
  <si>
    <t>J Clin Microbiol. 2021 Oct 19;59(11):e0264620. doi: 10.1128/JCM.02646-20. Epub 2021 Jun 2.</t>
  </si>
  <si>
    <t>PMC8525576</t>
  </si>
  <si>
    <t>10.1128/JCM.02646-20</t>
  </si>
  <si>
    <t>Risk Factors associated with Paraurethral Duct Dilatation following Gonococcal Paraurethral Duct Infection in Men</t>
  </si>
  <si>
    <t>Fan W, Zhang Q, Wang L, Ye X, Jiang T.</t>
  </si>
  <si>
    <t>PLoS One. 2016 Nov 18;11(11):e0166355. doi: 10.1371/journal.pone.0166355. eCollection 2016.</t>
  </si>
  <si>
    <t>PMC5115726</t>
  </si>
  <si>
    <t>10.1371/journal.pone.0166355</t>
  </si>
  <si>
    <t>2016 Nov 18</t>
  </si>
  <si>
    <t>Strengthening the US Response to Resistant Gonorrhea: An Overview of a Multisite Program to Enhance Local Response Capacity for Antibiotic-Resistant Neisseria gonorrhoeae</t>
  </si>
  <si>
    <t>Schlanger K, Learner ER, Pham CD, Mauk K, Golden M, Wendel KA, Amsterdam L, McNeil CJ, Johnson K, Nguyen TQ, Holderman JL, Hasty GL, St Cyr SB, Town K, Nash EE, Kirkcaldy RD; SURRG Working Group.</t>
  </si>
  <si>
    <t>Sex Transm Dis. 2021 Dec 1;48(12S Suppl 2):S97-S103. doi: 10.1097/OLQ.0000000000001545.</t>
  </si>
  <si>
    <t>10.1097/OLQ.0000000000001545</t>
  </si>
  <si>
    <t>Prevalence of Selected Sexually Transmitted Infection (STI) and Associated Factors among Symptomatic Patients Attending Gondar Town Hospitals and Health Centers</t>
  </si>
  <si>
    <t>Geremew RA, Agizie BM, Bashaw AA, Seid ME, Yeshanew AG.</t>
  </si>
  <si>
    <t>Ethiop J Health Sci. 2017 Nov;27(6):589-600. doi: 10.4314/ejhs.v27i6.4.</t>
  </si>
  <si>
    <t>Geremew RA</t>
  </si>
  <si>
    <t>PMC5811938</t>
  </si>
  <si>
    <t>10.4314/ejhs.v27i6.4</t>
  </si>
  <si>
    <t>Sexual Behaviors of Human Immunodeficiency Virus-Infected Pregnant Women and Factors Associated With Sexually Transmitted Infection in South Africa</t>
  </si>
  <si>
    <t>Joseph Davey D, Peters RPH, Kojima N, Mudau M, De Vos L, Olivier D, McIntyre JA, Klausner JD, Medina-Marino A.</t>
  </si>
  <si>
    <t>Sex Transm Dis. 2018 Nov;45(11):754-761. doi: 10.1097/OLQ.0000000000000847.</t>
  </si>
  <si>
    <t>Joseph Davey D</t>
  </si>
  <si>
    <t>PMC6173658</t>
  </si>
  <si>
    <t>NIHMS956659</t>
  </si>
  <si>
    <t>10.1097/OLQ.0000000000000847</t>
  </si>
  <si>
    <t>Factors associated with repeat rectal Neisseria gonorrhoeae and Chlamydia trachomatis screening following inconclusive nucleic acid amplification testing: A potential missed opportunity for screening</t>
  </si>
  <si>
    <t>Blair CS, Garner OB, Pedone B, Elias S, Comulada WS, Landovitz RJ.</t>
  </si>
  <si>
    <t>PLoS One. 2019 Dec 12;14(12):e0226413. doi: 10.1371/journal.pone.0226413. eCollection 2019.</t>
  </si>
  <si>
    <t>Blair CS</t>
  </si>
  <si>
    <t>PMC6907836</t>
  </si>
  <si>
    <t>10.1371/journal.pone.0226413</t>
  </si>
  <si>
    <t>2019 Dec 12</t>
  </si>
  <si>
    <t>Mycoplasma genitalium Prevalence, Coinfection, and Macrolide Antibiotic Resistance Frequency in a Multicenter Clinical Study Cohort in the United States</t>
  </si>
  <si>
    <t>Getman D, Jiang A, O'Donnell M, Cohen S.</t>
  </si>
  <si>
    <t>J Clin Microbiol. 2016 Sep;54(9):2278-83. doi: 10.1128/JCM.01053-16. Epub 2016 Jun 15.</t>
  </si>
  <si>
    <t>Getman D</t>
  </si>
  <si>
    <t>PMC5005488</t>
  </si>
  <si>
    <t>10.1128/JCM.01053-16</t>
  </si>
  <si>
    <t>Expansion of Comprehensive Screening of Male Sexually Transmitted Infection Clinic Attendees with Mycoplasma genitalium and Trichomonas vaginalis Molecular Assessment: a Retrospective Analysis</t>
  </si>
  <si>
    <t>Munson E, Wenten D, Jhansale S, Schuknecht MK, Pantuso N, Gerritts J, Steward A, Munson KL, Napierala M, Hamer D.</t>
  </si>
  <si>
    <t>J Clin Microbiol. 2016 Dec 28;55(1):321-325. doi: 10.1128/JCM.01625-16. Print 2017 Jan.</t>
  </si>
  <si>
    <t>PMC5228246</t>
  </si>
  <si>
    <t>10.1128/JCM.01625-16</t>
  </si>
  <si>
    <t>Diagnosing sexually transmitted infections in resource-constrained settings: challenges and ways forward</t>
  </si>
  <si>
    <t>Wi TE, Ndowa FJ, Ferreyra C, Kelly-Cirino C, Taylor MM, Toskin I, Kiarie J, Santesso N, Unemo M.</t>
  </si>
  <si>
    <t>J Int AIDS Soc. 2019 Aug;22 Suppl 6(Suppl Suppl 6):e25343. doi: 10.1002/jia2.25343.</t>
  </si>
  <si>
    <t>Wi TE</t>
  </si>
  <si>
    <t>PMC6715950</t>
  </si>
  <si>
    <t>10.1002/jia2.25343</t>
  </si>
  <si>
    <t>Implementation and Evaluation of Gradient Strip Antimicrobial Susceptibility Testing in US Public Health Laboratories to Respond to Resistant Gonorrhea</t>
  </si>
  <si>
    <t>Raphael BH, Pham CD, Sharpe S, Mauk K, Harvey A, Khubbar M, Triplett L, Soge OO, Denny M, Palavecino EL, Finney R, Olsen A, Carlson J, St Cyr SB, Schlanger K, Kersh EN; Strengthening the US Response to Resistant Gonorrhea Working Group.</t>
  </si>
  <si>
    <t>Sex Transm Dis. 2021 Dec 1;48(12S Suppl 2):S157-S160. doi: 10.1097/OLQ.0000000000001535.</t>
  </si>
  <si>
    <t>Raphael BH</t>
  </si>
  <si>
    <t>10.1097/OLQ.0000000000001535</t>
  </si>
  <si>
    <t>Assessing therapeutic management of vaginal and urethral symptoms in an anonymous HIV testing centre in Luanda, Angola</t>
  </si>
  <si>
    <t>Guimarães H, Castro R, Távora Tavira L, da L Exposto F.</t>
  </si>
  <si>
    <t>J Infect Dev Ctries. 2013 Oct 15;7(10):720-5. doi: 10.3855/jidc.2752.</t>
  </si>
  <si>
    <t>Guimarães H</t>
  </si>
  <si>
    <t>10.3855/jidc.2752</t>
  </si>
  <si>
    <t>Nonadherence to National Guidelines for Antibiotic Treatment of Uncomplicated Gonorrhea in China: Results From a Nationwide Survey</t>
  </si>
  <si>
    <t>Han Y, Yin YP, Zhou Y, Liu JW, Zhou K, Liu HY, Yi F, Chen XS.</t>
  </si>
  <si>
    <t>Sex Transm Dis. 2018 Sep;45(9):600-606. doi: 10.1097/OLQ.0000000000000819.</t>
  </si>
  <si>
    <t>10.1097/OLQ.0000000000000819</t>
  </si>
  <si>
    <t>Microscopy of Gram-stained urethral smear in the diagnosis of urethritis: Which threshold value should be selected?</t>
  </si>
  <si>
    <t>Sarier M, Sepin N, Duman I, Demir M, Hizel A, Göktaş Ş, Emek M, Kukul E, Soylu A.</t>
  </si>
  <si>
    <t>Andrologia. 2018 Dec;50(10):e13143. doi: 10.1111/and.13143. Epub 2018 Sep 20.</t>
  </si>
  <si>
    <t>Sarier M</t>
  </si>
  <si>
    <t>Andrologia</t>
  </si>
  <si>
    <t>10.1111/and.13143</t>
  </si>
  <si>
    <t>[Real-time fluorescence constant-temperature simultaneous amplification and testing of nucleic acid for detection of mycoplasma genitalium infection in the genitourinary tract]</t>
  </si>
  <si>
    <t>Luo ZG, Li RP, Wang YB, Shang XJ, Zhu JY.</t>
  </si>
  <si>
    <t>Zhonghua Nan Ke Xue. 2019 Jun;25(6):535-538.</t>
  </si>
  <si>
    <t>Luo ZG</t>
  </si>
  <si>
    <t>Rising Chlamydia and Gonorrhoea Incidence and Associated Risk Factors Among Female Sex Workers in Australia: A Retrospective Cohort Study</t>
  </si>
  <si>
    <t>Callander D, McManus H, Guy R, Hellard M, O'Connor CC, Fairley CK, Chow EPF, McNulty A, Lewis DA, Carmody C, Schmidt HA, Kim J, Donovan B.</t>
  </si>
  <si>
    <t>Sex Transm Dis. 2018 Mar;45(3):199-206. doi: 10.1097/OLQ.0000000000000714.</t>
  </si>
  <si>
    <t>Callander D</t>
  </si>
  <si>
    <t>10.1097/OLQ.0000000000000714</t>
  </si>
  <si>
    <t>Clinical Characteristics of Anorectal Mycoplasma genitalium Infection and Microbial Cure in Men Who Have Sex With Men</t>
  </si>
  <si>
    <t>Ong JJ, Aung E, Read TRH, Fairley CK, Garland SM, Murray G, Chen MY, Chow EPF, Bradshaw CS.</t>
  </si>
  <si>
    <t>Sex Transm Dis. 2018 Aug;45(8):522-526. doi: 10.1097/OLQ.0000000000000793.</t>
  </si>
  <si>
    <t>10.1097/OLQ.0000000000000793</t>
  </si>
  <si>
    <t>Reactive arthritis: images</t>
  </si>
  <si>
    <t>Aitken-Saavedra J, Maturana-Ramirez A, Fernández Moraga J, Doro Dias V, Galdino-Santos L, Pineda Flores D.</t>
  </si>
  <si>
    <t>Dermatol Online J. 2021 Jul 15;27(7). doi: 10.5070/D327754373.</t>
  </si>
  <si>
    <t>Aitken-Saavedra J</t>
  </si>
  <si>
    <t>10.5070/D327754373</t>
  </si>
  <si>
    <t>Retreatment rates for uncomplicated gonorrhea infection: comparing ceftriaxone and azithromycin versus ceftriaxone and doxycycline</t>
  </si>
  <si>
    <t>Schumacher CM, Ghanem KG.</t>
  </si>
  <si>
    <t>Sex Transm Dis. 2013 Jul;40(7):539-45. doi: 10.1097/OLQ.0b013e3182941325.</t>
  </si>
  <si>
    <t>Schumacher CM</t>
  </si>
  <si>
    <t>10.1097/OLQ.0b013e3182941325</t>
  </si>
  <si>
    <t>Mother-to-child transmission of Chlamydia trachomatis, Neisseria gonorrhoeae, and Trichomonas vaginalis in HIV-infected pregnant women in South Africa</t>
  </si>
  <si>
    <t>Peters RP, Feucht UD, de Vos L, Ngwepe P, McIntyre JA, Klausner JD, Medina-Marino A.</t>
  </si>
  <si>
    <t>Int J STD AIDS. 2021 Aug;32(9):799-805. doi: 10.1177/0956462421990218. Epub 2021 Mar 26.</t>
  </si>
  <si>
    <t>10.1177/0956462421990218</t>
  </si>
  <si>
    <t>Gonorrhoea notifications and nucleic acid amplification testing in a very low-prevalence Australian female population</t>
  </si>
  <si>
    <t>Chow EP, Fehler G, Read TR, Tabrizi SN, Hocking JS, Denham I, Bradshaw CS, Chen MY, Fairley CK.</t>
  </si>
  <si>
    <t>Med J Aust. 2015 Apr 6;202(6):321-3. doi: 10.5694/mja14.00780.</t>
  </si>
  <si>
    <t>10.5694/mja14.00780</t>
  </si>
  <si>
    <t>2015 Apr 6</t>
  </si>
  <si>
    <t>[Anual Report Epidemiology of gonorrohea (CIE 10: A54)]</t>
  </si>
  <si>
    <t>Cáceres K; Programa de Prevención y Control del VIH y las ITS, Departamento de Salud y Pueblos Indígenas e Interculturalidad Unidad de migración y salud.</t>
  </si>
  <si>
    <t>Rev Chilena Infectol. 2018 Aug;35(4):403-412. doi: 10.4067/s0716-10182018000400403.</t>
  </si>
  <si>
    <t>Cáceres K</t>
  </si>
  <si>
    <t>10.4067/s0716-10182018000400403</t>
  </si>
  <si>
    <t>Adolescent women with sexually transmitted infections: who gets lost to follow-up?</t>
  </si>
  <si>
    <t>Krivochenitser R, Bicker E, Whalen D, Gardiner C, Jones JS.</t>
  </si>
  <si>
    <t>J Emerg Med. 2014 Nov;47(5):507-12. doi: 10.1016/j.jemermed.2014.06.022. Epub 2014 Aug 22.</t>
  </si>
  <si>
    <t>Krivochenitser R</t>
  </si>
  <si>
    <t>10.1016/j.jemermed.2014.06.022</t>
  </si>
  <si>
    <t>Gonococcal cellulitis: an (un)friendly bite</t>
  </si>
  <si>
    <t>Lal A, Rapose A.</t>
  </si>
  <si>
    <t>Infection. 2018 Aug;46(4):569-572. doi: 10.1007/s15010-018-1132-6. Epub 2018 Mar 16.</t>
  </si>
  <si>
    <t>Lal A</t>
  </si>
  <si>
    <t>10.1007/s15010-018-1132-6</t>
  </si>
  <si>
    <t>The Duration of Pharyngeal Gonorrhea: A Natural History Study</t>
  </si>
  <si>
    <t>Barbee LA, Soge OO, Khosropour CM, Haglund M, Yeung W, Hughes J, Golden MR.</t>
  </si>
  <si>
    <t>Clin Infect Dis. 2021 Aug 16;73(4):575-582. doi: 10.1093/cid/ciab071.</t>
  </si>
  <si>
    <t>PMC8366826</t>
  </si>
  <si>
    <t>10.1093/cid/ciab071</t>
  </si>
  <si>
    <t>Comparing the Ecological Niches of Chlamydial and Gonococcal Infections in Winnipeg, Canada: 2007-2016</t>
  </si>
  <si>
    <t>Shaw SY, Elliott LJ, Nowicki DL, Green CG, Ross CP, Reimer JN, Wylie JL, Plourde PJ, Aral SO, Becker ML, Blanchard JF.</t>
  </si>
  <si>
    <t>Sex Transm Dis. 2021 Nov 1;48(11):837-843. doi: 10.1097/OLQ.0000000000001446.</t>
  </si>
  <si>
    <t>Shaw SY</t>
  </si>
  <si>
    <t>10.1097/OLQ.0000000000001446</t>
  </si>
  <si>
    <t>2021 Nov 1</t>
  </si>
  <si>
    <t>Management of gonorrhoea in a hospital network: are we following best practice?</t>
  </si>
  <si>
    <t>Loo LS, Cisera K, Korman TM, Woolley I.</t>
  </si>
  <si>
    <t>Sex Health. 2019 Sep;16(5):523-525. doi: 10.1071/SH19018.</t>
  </si>
  <si>
    <t>Loo LS</t>
  </si>
  <si>
    <t>10.1071/SH19018</t>
  </si>
  <si>
    <t>Sequential therapy for gonococci inflammation of paraurethral glands in males</t>
  </si>
  <si>
    <t>Fan W, Zhang Q, Fan Z.</t>
  </si>
  <si>
    <t>J Dermatolog Treat. 2012 Jun;23(3):184-8. doi: 10.3109/09546634.2010.519377. Epub 2010 Nov 24.</t>
  </si>
  <si>
    <t>J Dermatolog Treat</t>
  </si>
  <si>
    <t>10.3109/09546634.2010.519377</t>
  </si>
  <si>
    <t>Antimicrobial susceptibility of Neisseria gonorrhoeae isolates and syndromic treatment of men with urethral discharge in Kingston, Jamaica, 2018-19</t>
  </si>
  <si>
    <t>Cameron-McDermott SM, Barrow GJ, Webster AM, De La Haye CO, Wood DHE, Lewis VM, Nicholson A, Reynolds-Campbell GY, Thoms-Rodriguez CA, Roye-Green KJ, Otto-Stewart N, Miller ZN, Tomlinson JA, Skyers N, Unemo M, Anzinger JJ.</t>
  </si>
  <si>
    <t>J Antimicrob Chemother. 2021 Dec 24;77(1):218-222. doi: 10.1093/jac/dkab340.</t>
  </si>
  <si>
    <t>Cameron-McDermott SM</t>
  </si>
  <si>
    <t>PMC8730701</t>
  </si>
  <si>
    <t>10.1093/jac/dkab340</t>
  </si>
  <si>
    <t>2021 Dec 24</t>
  </si>
  <si>
    <t>An open-label, parallel-group, randomised controlled trial of antiseptic mouthwash versus antibiotics for oropharyngeal gonorrhoea treatment (OMEGA2)</t>
  </si>
  <si>
    <t>Chow EPF, Maddaford K, Hocking JS, Bradshaw CS, Wigan R, Chen MY, Howden BP, Williamson DA, Fairley CK.</t>
  </si>
  <si>
    <t>Sci Rep. 2020 Nov 9;10(1):19386. doi: 10.1038/s41598-020-76184-1.</t>
  </si>
  <si>
    <t>PMC7652834</t>
  </si>
  <si>
    <t>10.1038/s41598-020-76184-1</t>
  </si>
  <si>
    <t>Arthritis-Dermatitis Syndrome: a Case of Disseminated Gonococcal Infection with Petechial Skin Rash</t>
  </si>
  <si>
    <t>Blank JA, Thapa N, Mansoor AM.</t>
  </si>
  <si>
    <t>J Gen Intern Med. 2021 Sep;36(9):2836-2838. doi: 10.1007/s11606-021-06923-1. Epub 2021 May 19.</t>
  </si>
  <si>
    <t>Blank JA</t>
  </si>
  <si>
    <t>PMC8390630</t>
  </si>
  <si>
    <t>10.1007/s11606-021-06923-1</t>
  </si>
  <si>
    <t>Detection of antibiotic resistance is essential for gonorrhoea point-of-care testing: a mathematical modelling study</t>
  </si>
  <si>
    <t>Fingerhuth SM, Low N, Bonhoeffer S, Althaus CL.</t>
  </si>
  <si>
    <t>BMC Med. 2017 Jul 26;15(1):142. doi: 10.1186/s12916-017-0881-x.</t>
  </si>
  <si>
    <t>PMC5530576</t>
  </si>
  <si>
    <t>10.1186/s12916-017-0881-x</t>
  </si>
  <si>
    <t>Incidence and risk factors of gonococcal urethritis reinfection among Thai male patients in a multicenter, retrospective cohort study</t>
  </si>
  <si>
    <t>Meesaeng M, Sakboonyarat B, Thaiwat S.</t>
  </si>
  <si>
    <t>Sci Rep. 2021 Nov 26;11(1):22992. doi: 10.1038/s41598-021-02398-6.</t>
  </si>
  <si>
    <t>Meesaeng M</t>
  </si>
  <si>
    <t>PMC8626475</t>
  </si>
  <si>
    <t>10.1038/s41598-021-02398-6</t>
  </si>
  <si>
    <t>2021 Nov 26</t>
  </si>
  <si>
    <t>Evaluating the Impact of Housing Status on Gonorrhea and Chlamydia Screening in an HIV Primary Care Setting</t>
  </si>
  <si>
    <t>Clemenzi-Allen AA, Hartogensis W, Cohen SE, Gandhi M, Geng E, Christopoulos K.</t>
  </si>
  <si>
    <t>Sex Transm Dis. 2019 Mar;46(3):153-158. doi: 10.1097/OLQ.0000000000000939.</t>
  </si>
  <si>
    <t>Clemenzi-Allen AA</t>
  </si>
  <si>
    <t>10.1097/OLQ.0000000000000939</t>
  </si>
  <si>
    <t>Disseminated gonococcal infection in a Japanese man with complement 7 deficiency with compound heterozygous variants: A case report</t>
  </si>
  <si>
    <t>Kageyama M, Hagiya H, Ueda Y, Ohtani K, Fukumori Y, Inoue N, Wakamiya N, Yoneda N, Kimura K, Nagasawa M, Nakagami F, Nishi I, Sugimoto K, Rakugi H.</t>
  </si>
  <si>
    <t>Medicine (Baltimore). 2021 Apr 2;100(13):e25265. doi: 10.1097/MD.0000000000025265.</t>
  </si>
  <si>
    <t>Kageyama M</t>
  </si>
  <si>
    <t>Medicine (Baltimore)</t>
  </si>
  <si>
    <t>PMC8021336</t>
  </si>
  <si>
    <t>10.1097/MD.0000000000025265</t>
  </si>
  <si>
    <t>2021 Apr 2</t>
  </si>
  <si>
    <t>Lubricant Use and Rectal Chlamydial and Gonococcal Infections Among Men Who Engage in Receptive Anal Intercourse</t>
  </si>
  <si>
    <t>Maierhofer C, Rice CE, Wang SH, Fields KS, Ervin M, Turner AN.</t>
  </si>
  <si>
    <t>Sex Transm Dis. 2016 Jul;43(7):423-8. doi: 10.1097/OLQ.0000000000000463.</t>
  </si>
  <si>
    <t>Maierhofer C</t>
  </si>
  <si>
    <t>10.1097/OLQ.0000000000000463</t>
  </si>
  <si>
    <t>Identifying a need for more focused treatment of chlamydia and gonorrhoea in the emergency department</t>
  </si>
  <si>
    <t>Wilson SP, Knych M, Iordanova R, Mahan M, Vohra T.</t>
  </si>
  <si>
    <t>Int J STD AIDS. 2016 Oct;27(11):993-7. doi: 10.1177/0956462415604769. Epub 2015 Sep 21.</t>
  </si>
  <si>
    <t>10.1177/0956462415604769</t>
  </si>
  <si>
    <t>Neisseria gonorrhoeae antimicrobial resistance in Spain: a prospective multicentre study</t>
  </si>
  <si>
    <t>Salmerón P, Viñado B, Arando M, Alcoceba E, Romero B, Menéndez B, Bernal S, Idigoras P, Colomina J, Martin-Saco G, Leal-Negredo Á, Torreblanca A, Martínez O, Serra-Pladevall J.</t>
  </si>
  <si>
    <t>J Antimicrob Chemother. 2021 May 12;76(6):1523-1531. doi: 10.1093/jac/dkab037.</t>
  </si>
  <si>
    <t>10.1093/jac/dkab037</t>
  </si>
  <si>
    <t>Risks of novel therapeutics: gonococcemia in an immune-suppressed patient receiving eculizumab</t>
  </si>
  <si>
    <t>Khandelwal A, Wright JK, Pavenski K, Taggart LR.</t>
  </si>
  <si>
    <t>CMAJ. 2017 Dec 18;189(50):E1558-E1560. doi: 10.1503/cmaj.170508.</t>
  </si>
  <si>
    <t>Khandelwal A</t>
  </si>
  <si>
    <t>PMC5738249</t>
  </si>
  <si>
    <t>10.1503/cmaj.170508</t>
  </si>
  <si>
    <t>2017 Dec 18</t>
  </si>
  <si>
    <t>Novel and Improved Crystal Structures of H. influenzae, E. coli and P. aeruginosa Penicillin-Binding Protein 3 (PBP3) and N. gonorrhoeae PBP2: Toward a Better Understanding of β-Lactam Target-Mediated Resistance</t>
  </si>
  <si>
    <t>Bellini D, Koekemoer L, Newman H, Dowson CG.</t>
  </si>
  <si>
    <t>J Mol Biol. 2019 Aug 23;431(18):3501-3519. doi: 10.1016/j.jmb.2019.07.010. Epub 2019 Jul 10.</t>
  </si>
  <si>
    <t>Bellini D</t>
  </si>
  <si>
    <t>10.1016/j.jmb.2019.07.010</t>
  </si>
  <si>
    <t>A Pilot Evaluation of Expedited Partner Treatment and Partner Human Immunodeficiency Virus Self-Testing Among Adolescent Girls and Young Women Diagnosed With Chlamydia trachomatis and Neisseria gonorrhoeae in Kisumu, Kenya</t>
  </si>
  <si>
    <t>Omollo V, Bukusi EA, Kidoguchi L, Mogaka F, Odoyo JB, Celum C, Morton J, Johnson R, Baeten JM.</t>
  </si>
  <si>
    <t>Sex Transm Dis. 2021 Oct 1;48(10):766-772. doi: 10.1097/OLQ.0000000000001430.</t>
  </si>
  <si>
    <t>Omollo V</t>
  </si>
  <si>
    <t>PMC8460075</t>
  </si>
  <si>
    <t>10.1097/OLQ.0000000000001430</t>
  </si>
  <si>
    <t>Budgetary Impact of Compliance With STI Screening Guidelines in Persons Living With HIV</t>
  </si>
  <si>
    <t>Eaton EF, Hudak K, Muzny CA.</t>
  </si>
  <si>
    <t>J Acquir Immune Defic Syndr. 2017 Mar 1;74(3):303-308. doi: 10.1097/QAI.0000000000001212.</t>
  </si>
  <si>
    <t>Eaton EF</t>
  </si>
  <si>
    <t>PMC5303178</t>
  </si>
  <si>
    <t>NIHMS822657</t>
  </si>
  <si>
    <t>10.1097/QAI.0000000000001212</t>
  </si>
  <si>
    <t>Pelvic inflammatory disease: diagnosis and treatment in the emergency department [digest]</t>
  </si>
  <si>
    <t>Bugg CW, Taira T, Zaurova M.</t>
  </si>
  <si>
    <t>Emerg Med Pract. 2016 Dec 22;18(12 Suppl Points &amp; Pearls):S1-S2.</t>
  </si>
  <si>
    <t>Bugg CW</t>
  </si>
  <si>
    <t>Emerg Med Pract</t>
  </si>
  <si>
    <t>Urinary Meatal Swabbing Detects More Men Infected With Mycoplasma genitalium and Four Other Sexually Transmitted Infections Than First Catch Urine</t>
  </si>
  <si>
    <t>Chernesky M, Jang D, Smieja M, Arias M, Martin I, Weinbaum B, Getman D.</t>
  </si>
  <si>
    <t>Sex Transm Dis. 2017 Aug;44(8):489-491. doi: 10.1097/OLQ.0000000000000618.</t>
  </si>
  <si>
    <t>10.1097/OLQ.0000000000000618</t>
  </si>
  <si>
    <t>Efficacy of ertapenem, gentamicin, fosfomycin, and ceftriaxone for the treatment of anogenital gonorrhoea (NABOGO): a randomised, non-inferiority trial</t>
  </si>
  <si>
    <t>de Vries HJC, de Laat M, Jongen VW, Heijman T, Wind CM, Boyd A, de Korne-Elenbaas J, van Dam AP, Schim van der Loeff MF; NABOGO steering group.</t>
  </si>
  <si>
    <t>Lancet Infect Dis. 2022 May;22(5):706-717. doi: 10.1016/S1473-3099(21)00625-3. Epub 2022 Jan 19.</t>
  </si>
  <si>
    <t>de Vries HJC</t>
  </si>
  <si>
    <t>10.1016/S1473-3099(21)00625-3</t>
  </si>
  <si>
    <t>[Intra-uterine device and nulliparous women]</t>
  </si>
  <si>
    <t>Trignol-Viguier N, Blin E, Marret H.</t>
  </si>
  <si>
    <t>Gynecol Obstet Fertil. 2014 Jun;42(6):432-7. doi: 10.1016/j.gyobfe.2014.04.003. Epub 2014 May 23.</t>
  </si>
  <si>
    <t>Trignol-Viguier N</t>
  </si>
  <si>
    <t>Gynecol Obstet Fertil</t>
  </si>
  <si>
    <t>10.1016/j.gyobfe.2014.04.003</t>
  </si>
  <si>
    <t>The serogroup B meningococcal outer membrane vesicle-based vaccine 4CMenB induces cross-species protection against Neisseria gonorrhoeae</t>
  </si>
  <si>
    <t>Leduc I, Connolly KL, Begum A, Underwood K, Darnell S, Shafer WM, Balthazar JT, Macintyre AN, Sempowski GD, Duncan JA, Little MB, Rahman N, Garges EC, Jerse AE.</t>
  </si>
  <si>
    <t>PLoS Pathog. 2020 Dec 8;16(12):e1008602. doi: 10.1371/journal.ppat.1008602. eCollection 2020 Dec.</t>
  </si>
  <si>
    <t>Leduc I</t>
  </si>
  <si>
    <t>PMC7748408</t>
  </si>
  <si>
    <t>10.1371/journal.ppat.1008602</t>
  </si>
  <si>
    <t>2020 Dec 8</t>
  </si>
  <si>
    <t>Evaluation of WHO screening algorithm for the presumptive treatment of asymptomatic rectal gonorrhoea and chlamydia infections in at-risk MSM in Kenya</t>
  </si>
  <si>
    <t>Sanders EJ, Wahome E, Okuku HS, Thiong'o AN, Smith AD, Duncan S, Mwambi J, Shafi J, McClelland RS, Graham SM.</t>
  </si>
  <si>
    <t>Sex Transm Infect. 2014 Mar;90(2):94-9. doi: 10.1136/sextrans-2013-051078. Epub 2013 Dec 10.</t>
  </si>
  <si>
    <t>Sanders EJ</t>
  </si>
  <si>
    <t>PMC3932748</t>
  </si>
  <si>
    <t>10.1136/sextrans-2013-051078</t>
  </si>
  <si>
    <t>Time to clearance of Chlamydia trachomatis RNA and DNA after treatment in patients coinfected with Neisseria gonorrhoeae - a prospective cohort study</t>
  </si>
  <si>
    <t>Wind CM, Schim van der Loeff MF, Unemo M, Schuurman R, van Dam AP, de Vries HJ.</t>
  </si>
  <si>
    <t>BMC Infect Dis. 2016 Oct 11;16(1):554. doi: 10.1186/s12879-016-1878-3.</t>
  </si>
  <si>
    <t>PMC5057251</t>
  </si>
  <si>
    <t>10.1186/s12879-016-1878-3</t>
  </si>
  <si>
    <t>2016 Oct 11</t>
  </si>
  <si>
    <t>Synthetic DNA Delivery of an Optimized and Engineered Monoclonal Antibody Provides Rapid and Prolonged Protection against Experimental Gonococcal Infection</t>
  </si>
  <si>
    <t>Parzych EM, Gulati S, Zheng B, Bah MA, Elliott STC, Chu JD, Nowak N, Reed GW, Beurskens FJ, Schuurman J, Rice PA, Weiner DB, Ram S.</t>
  </si>
  <si>
    <t>mBio. 2021 Mar 16;12(2):e00242-21. doi: 10.1128/mBio.00242-21.</t>
  </si>
  <si>
    <t>Parzych EM</t>
  </si>
  <si>
    <t>PMC8092225</t>
  </si>
  <si>
    <t>10.1128/mBio.00242-21</t>
  </si>
  <si>
    <t>2021 Mar 16</t>
  </si>
  <si>
    <t>Sexually transmitted diseases and infertility</t>
  </si>
  <si>
    <t>Tsevat DG, Wiesenfeld HC, Parks C, Peipert JF.</t>
  </si>
  <si>
    <t>Am J Obstet Gynecol. 2017 Jan;216(1):1-9. doi: 10.1016/j.ajog.2016.08.008.</t>
  </si>
  <si>
    <t>Tsevat DG</t>
  </si>
  <si>
    <t>Am J Obstet Gynecol</t>
  </si>
  <si>
    <t>PMC5193130</t>
  </si>
  <si>
    <t>NIHMS832238</t>
  </si>
  <si>
    <t>10.1016/j.ajog.2016.08.008</t>
  </si>
  <si>
    <t>Impact of meningococcal group B OMV vaccines, beyond their brief</t>
  </si>
  <si>
    <t>Petousis-Harris H.</t>
  </si>
  <si>
    <t>Hum Vaccin Immunother. 2018 May 4;14(5):1058-1063. doi: 10.1080/21645515.2017.1381810. Epub 2017 Nov 17.</t>
  </si>
  <si>
    <t>PMC5989908</t>
  </si>
  <si>
    <t>10.1080/21645515.2017.1381810</t>
  </si>
  <si>
    <t>Bacterial vaginosis-associated vaginal microbiota is an age-independent risk factor for Chlamydia trachomatis, Mycoplasma genitalium and Trichomonas vaginalis infections in low-risk women, St. Petersburg, Russia</t>
  </si>
  <si>
    <t>Shipitsyna E, Khusnutdinova T, Budilovskaya O, Krysanova A, Shalepo K, Savicheva A, Unemo M.</t>
  </si>
  <si>
    <t>Eur J Clin Microbiol Infect Dis. 2020 Jul;39(7):1221-1230. doi: 10.1007/s10096-020-03831-w. Epub 2020 Feb 8.</t>
  </si>
  <si>
    <t>PMC7303053</t>
  </si>
  <si>
    <t>10.1007/s10096-020-03831-w</t>
  </si>
  <si>
    <t>Troubling Tenosynovitis: When a Serious Sign Persists</t>
  </si>
  <si>
    <t>Reed G, Dabit J, Amin S.</t>
  </si>
  <si>
    <t>Am J Med. 2021 Sep;134(9):1107-1109. doi: 10.1016/j.amjmed.2021.02.033. Epub 2021 Apr 1.</t>
  </si>
  <si>
    <t>Reed G</t>
  </si>
  <si>
    <t>Am J Med</t>
  </si>
  <si>
    <t>10.1016/j.amjmed.2021.02.033</t>
  </si>
  <si>
    <t>Gonorrhea and Chlamydia Rates Among 12- to 24-Year-Old Patients in an Urban Health System</t>
  </si>
  <si>
    <t>Douglas CM, O'Leary SC, Tomcho MM, Wu FJ, Penny L, Federico SG, Wilson ML, Rinehart DJ, Frost HM.</t>
  </si>
  <si>
    <t>Sex Transm Dis. 2021 Mar 1;48(3):161-166. doi: 10.1097/OLQ.0000000000001302.</t>
  </si>
  <si>
    <t>Douglas CM</t>
  </si>
  <si>
    <t>PMC7867586</t>
  </si>
  <si>
    <t>NIHMS1629906</t>
  </si>
  <si>
    <t>10.1097/OLQ.0000000000001302</t>
  </si>
  <si>
    <t>2021 Mar 1</t>
  </si>
  <si>
    <t>Suspected gonorrhea and chlamydia: Incidence and utilization of empiric antibiotics in a health system emergency department</t>
  </si>
  <si>
    <t>Garlock J, Lee L, Cucci M, Frazee LA, Mullen C.</t>
  </si>
  <si>
    <t>Am J Emerg Med. 2019 May;37(5):884-889. doi: 10.1016/j.ajem.2018.08.015. Epub 2018 Aug 7.</t>
  </si>
  <si>
    <t>Garlock J</t>
  </si>
  <si>
    <t>10.1016/j.ajem.2018.08.015</t>
  </si>
  <si>
    <t>Outreach sexual infection screening and postal tests in men who have sex with men: are they comparable to clinic screening?</t>
  </si>
  <si>
    <t>Wood M, Ellks R, Grobicki M.</t>
  </si>
  <si>
    <t>Int J STD AIDS. 2015 May;26(6):428-31. doi: 10.1177/0956462414539668. Epub 2014 Jun 9.</t>
  </si>
  <si>
    <t>Wood M</t>
  </si>
  <si>
    <t>10.1177/0956462414539668</t>
  </si>
  <si>
    <t>Sexual partner characteristics and incident rectal Neisseria gonorrhoeae and Chlamydia trachomatis infections among gay men and other men who have sex with men (MSM): a prospective cohort in Abuja and Lagos, Nigeria</t>
  </si>
  <si>
    <t>Ramadhani HO, Liu H, Nowak RG, Crowell TA, Ndomb T, Gaydos C, Peel S, Ndembi N, Baral SD, Ake J, Charurat ME; TRUST/RV368 Study Group.</t>
  </si>
  <si>
    <t>Sex Transm Infect. 2017 Aug;93(5):348-355. doi: 10.1136/sextrans-2016-052798. Epub 2017 Feb 24.</t>
  </si>
  <si>
    <t>Ramadhani HO</t>
  </si>
  <si>
    <t>PMC5527124</t>
  </si>
  <si>
    <t>NIHMS879320</t>
  </si>
  <si>
    <t>10.1136/sextrans-2016-052798</t>
  </si>
  <si>
    <t>Impact of public housing relocations: are changes in neighborhood conditions related to STIs among relocaters?</t>
  </si>
  <si>
    <t>Cooper HL, Haley DF, Linton S, Hunter-Jones J, Martin M, Kelley ME, Karnes C, Ross Z, Adimora AA, del Rio C, Rothenberg R, Wingood GM, Bonney LE.</t>
  </si>
  <si>
    <t>Sex Transm Dis. 2014 Oct;41(10):573-9. doi: 10.1097/OLQ.0000000000000172.</t>
  </si>
  <si>
    <t>Cooper HL</t>
  </si>
  <si>
    <t>PMC4163933</t>
  </si>
  <si>
    <t>NIHMS623081</t>
  </si>
  <si>
    <t>10.1097/OLQ.0000000000000172</t>
  </si>
  <si>
    <t>Feasibility of providing sexually transmitted infection testing and treatment in off-campus, nonclinic settings for adolescents enrolled in a school-based research project</t>
  </si>
  <si>
    <t>Chacko MR, Markham C, Thiel M, Crandall SM, Peskin MF, Shegog R, Tortolero S.</t>
  </si>
  <si>
    <t>J Sch Health. 2014 Jun;84(6):379-86. doi: 10.1111/josh.12159.</t>
  </si>
  <si>
    <t>Chacko MR</t>
  </si>
  <si>
    <t>J Sch Health</t>
  </si>
  <si>
    <t>10.1111/josh.12159</t>
  </si>
  <si>
    <t>Risk of HIV Acquisition Among Men Who Have Sex With Men Infected With Bacterial Sexually Transmitted Infections: A Systematic Review and Meta-Analysis</t>
  </si>
  <si>
    <t>Malekinejad M, Barker EK, Merai R, Lyles CM, Bernstein KT, Sipe TA, DeLuca JB, Ridpath AD, Gift TL, Tailor A, Kahn JG.</t>
  </si>
  <si>
    <t>Sex Transm Dis. 2021 Oct 1;48(10):e138-e148. doi: 10.1097/OLQ.0000000000001403.</t>
  </si>
  <si>
    <t>Malekinejad M</t>
  </si>
  <si>
    <t>PMC8485981</t>
  </si>
  <si>
    <t>NIHMS1737160</t>
  </si>
  <si>
    <t>10.1097/OLQ.0000000000001403</t>
  </si>
  <si>
    <t>Sexually transmitted infections among HIV serodiscordant partners: A secondary analysis of HIV Prevention Trial Network 052</t>
  </si>
  <si>
    <t>Chagomerana MB, Hosseinipour MC, Pilotto JH, Badal-Faesen S, Nyirenda M, Shava E, Godbole SV, Akelo V, Chariyalertsak S, Panchia R, Cohen M.</t>
  </si>
  <si>
    <t>Int J STD AIDS. 2021 Nov;32(13):1204-1211. doi: 10.1177/09564624211030368. Epub 2021 Jul 7.</t>
  </si>
  <si>
    <t>Chagomerana MB</t>
  </si>
  <si>
    <t>10.1177/09564624211030368</t>
  </si>
  <si>
    <t>Estimating the positive predictive value of opportunistic population testing for gonorrhoea as part of the English Chlamydia Screening Programme</t>
  </si>
  <si>
    <t>Int J STD AIDS. 2013 Mar;24(3):185-91. doi: 10.1177/0956462412472443. Epub 2013 May 6.</t>
  </si>
  <si>
    <t>10.1177/0956462412472443</t>
  </si>
  <si>
    <t>Potential impact of the COVID-19 pandemic on the national and regional incidence, epidemiology and diagnostic testing of chlamydia and gonorrhoea in Sweden, 2020</t>
  </si>
  <si>
    <t>Saarentausta K, Ivarsson L, Jacobsson S, Herrmann B, Sundqvist M, Unemo M.</t>
  </si>
  <si>
    <t>APMIS. 2022 Jan;130(1):34-42. doi: 10.1111/apm.13191. Epub 2021 Nov 25.</t>
  </si>
  <si>
    <t>Saarentausta K</t>
  </si>
  <si>
    <t>PMC8653056</t>
  </si>
  <si>
    <t>10.1111/apm.13191</t>
  </si>
  <si>
    <t>Is out-of-pocket cost a barrier to receiving repeat tests for chlamydia and gonorrhoea?</t>
  </si>
  <si>
    <t>Shi L, Xie Y, Liu J, Kissinger P, Khan M.</t>
  </si>
  <si>
    <t>Int J STD AIDS. 2013 Apr;24(4):301-6. doi: 10.1177/0956462412472821. Epub 2013 Jun 14.</t>
  </si>
  <si>
    <t>Shi L</t>
  </si>
  <si>
    <t>10.1177/0956462412472821</t>
  </si>
  <si>
    <t>Chlamydia trachomatis, Neisseria gonorrhoea, and Trichomonas vaginalis infections among pregnant women and male partners in Dutch midwifery practices: prevalence, risk factors, and perinatal outcomes</t>
  </si>
  <si>
    <t>Op de Coul ELM, Peek D, van Weert YWM, Morré SA, Rours I, Hukkelhoven C, de Jonge A, van Benthem B, Pereboom M.</t>
  </si>
  <si>
    <t>Reprod Health. 2021 Jun 26;18(1):132. doi: 10.1186/s12978-021-01179-8.</t>
  </si>
  <si>
    <t>Op de Coul ELM</t>
  </si>
  <si>
    <t>Reprod Health</t>
  </si>
  <si>
    <t>PMC8236142</t>
  </si>
  <si>
    <t>10.1186/s12978-021-01179-8</t>
  </si>
  <si>
    <t>2021 Jun 26</t>
  </si>
  <si>
    <t>Prevalence and predictors of asymptomatic Chlamydia trachomatis and Neisseria gonorrhoeae in a Ugandan population most at risk of HIV transmission</t>
  </si>
  <si>
    <t>Mabonga E, Manabe YC, Elbireer A, Mbazira JK, Nabaggala MS, Kiragga A, Kisakye J, Gaydos CA, Taylor C, Parkes-Ratanshi R.</t>
  </si>
  <si>
    <t>Int J STD AIDS. 2021 May;32(6):510-516. doi: 10.1177/0956462420979799. Epub 2021 Feb 20.</t>
  </si>
  <si>
    <t>PMC8969081</t>
  </si>
  <si>
    <t>NIHMS1723701</t>
  </si>
  <si>
    <t>10.1177/0956462420979799</t>
  </si>
  <si>
    <t>Are Swedish swingers a risk group for sexually transmitted infections?</t>
  </si>
  <si>
    <t>Andersson N, Ejnestrand J, Lidgren Y, Allard A, Boman J, Nylander E.</t>
  </si>
  <si>
    <t>Int J STD AIDS. 2021 Apr;32(5):427-434. doi: 10.1177/0956462420973108. Epub 2021 Jan 9.</t>
  </si>
  <si>
    <t>PMC8008433</t>
  </si>
  <si>
    <t>10.1177/0956462420973108</t>
  </si>
  <si>
    <t>Etiology and Diagnosis of Pelvic Inflammatory Disease: Looking Beyond Gonorrhea and Chlamydia</t>
  </si>
  <si>
    <t>Mitchell CM, Anyalechi GE, Cohen CR, Haggerty CL, Manhart LE, Hillier SL.</t>
  </si>
  <si>
    <t>J Infect Dis. 2021 Aug 16;224(12 Suppl 2):S29-S35. doi: 10.1093/infdis/jiab067.</t>
  </si>
  <si>
    <t>Mitchell CM</t>
  </si>
  <si>
    <t>PMC8365120</t>
  </si>
  <si>
    <t>10.1093/infdis/jiab067</t>
  </si>
  <si>
    <t>Gonococcal infection: An unresolved problem</t>
  </si>
  <si>
    <t>Barberá MJ, Serra-Pladevall J.</t>
  </si>
  <si>
    <t>Enferm Infecc Microbiol Clin (Engl Ed). 2019 Aug-Sep;37(7):458-466. doi: 10.1016/j.eimc.2018.12.008. Epub 2019 Feb 4.</t>
  </si>
  <si>
    <t>Barberá MJ</t>
  </si>
  <si>
    <t>10.1016/j.eimc.2018.12.008</t>
  </si>
  <si>
    <t>2019 Aug-Sep</t>
  </si>
  <si>
    <t>A prospective observational study of vulvovagintis in pregnant women in Argentina, with special reference to candidiasis</t>
  </si>
  <si>
    <t>Mucci MJ, Cuestas ML, Cervetto MM, Landaburu MF, Mujica MT.</t>
  </si>
  <si>
    <t>Mycoses. 2016 Jul;59(7):429-35. doi: 10.1111/myc.12490. Epub 2016 Mar 2.</t>
  </si>
  <si>
    <t>Mucci MJ</t>
  </si>
  <si>
    <t>Mycoses</t>
  </si>
  <si>
    <t>10.1111/myc.12490</t>
  </si>
  <si>
    <t>Escape from bacterial iron piracy through rapid evolution of transferrin</t>
  </si>
  <si>
    <t>Barber MF, Elde NC.</t>
  </si>
  <si>
    <t>Science. 2014 Dec 12;346(6215):1362-6. doi: 10.1126/science.1259329.</t>
  </si>
  <si>
    <t>Barber MF</t>
  </si>
  <si>
    <t>Science</t>
  </si>
  <si>
    <t>PMC4455941</t>
  </si>
  <si>
    <t>NIHMS695199</t>
  </si>
  <si>
    <t>10.1126/science.1259329</t>
  </si>
  <si>
    <t>Trends in Adult Chlamydia and Gonorrhea Prevalence, Incidence and Urethral Discharge Case Reporting in Morocco over 1995-2015-Estimates Using the Spectrum-Sexually Transmitted Infection Model</t>
  </si>
  <si>
    <t>El-Kettani A, Mahiané G, Bennani A, Abu-Raddad L, Smolak A, Rowley J, Nagelkerke N, El-Rhilani H, Alami K, Hançali A, Korenromp E.</t>
  </si>
  <si>
    <t>Sex Transm Dis. 2017 Sep;44(9):557-564. doi: 10.1097/OLQ.0000000000000647.</t>
  </si>
  <si>
    <t>El-Kettani A</t>
  </si>
  <si>
    <t>PMC5559184</t>
  </si>
  <si>
    <t>10.1097/OLQ.0000000000000647</t>
  </si>
  <si>
    <t>A Survey of Current Prophylactic Treatment for Ophthalmia Neonatorum in Croatia and a Review of International Preventive Practices</t>
  </si>
  <si>
    <t>Kaštelan S, Anić Jurica S, Orešković S, Župić T, Herman M, Gverović Antunica A, Marković I, Bakija I.</t>
  </si>
  <si>
    <t>Med Sci Monit. 2018 Nov 10;24:8042-8047. doi: 10.12659/MSM.910705.</t>
  </si>
  <si>
    <t>Kaštelan S</t>
  </si>
  <si>
    <t>Med Sci Monit</t>
  </si>
  <si>
    <t>PMC6240167</t>
  </si>
  <si>
    <t>10.12659/MSM.910705</t>
  </si>
  <si>
    <t>2018 Nov 10</t>
  </si>
  <si>
    <t>Detection rates of trichomonas vaginalis, in different age groups, using real-time polymerase chain reaction</t>
  </si>
  <si>
    <t>Stemmer SM, Adelson ME, Trama JP, Dorak MT, Mordechai E.</t>
  </si>
  <si>
    <t>J Low Genit Tract Dis. 2012 Oct;16(4):352-7. doi: 10.1097/LGT.0b013e31824b9be2.</t>
  </si>
  <si>
    <t>Stemmer SM</t>
  </si>
  <si>
    <t>10.1097/LGT.0b013e31824b9be2</t>
  </si>
  <si>
    <t>High prevalence of sexually transmitted coinfections among at-risk people living with HIV</t>
  </si>
  <si>
    <t>Lin KY, Sun HY, Lee TF, Chuang YC, Wu UI, Liu WC, Chang SY, Chen YJ, Hung CC, Chang SC.</t>
  </si>
  <si>
    <t>J Formos Med Assoc. 2021 Oct;120(10):1876-1883. doi: 10.1016/j.jfma.2020.12.008. Epub 2020 Dec 17.</t>
  </si>
  <si>
    <t>Lin KY</t>
  </si>
  <si>
    <t>10.1016/j.jfma.2020.12.008</t>
  </si>
  <si>
    <t>High prevalence of asymptomatic sexually transmitted infections among human immunodeficiency virus-infected pregnant women in a low-income South African community</t>
  </si>
  <si>
    <t>Mudau M, Peters RP, De Vos L, Olivier DH, J Davey D, Mkwanazi ES, McIntyre JA, Klausner JD, Medina-Marino A.</t>
  </si>
  <si>
    <t>Int J STD AIDS. 2018 Mar;29(4):324-333. doi: 10.1177/0956462417724908. Epub 2017 Aug 11.</t>
  </si>
  <si>
    <t>Mudau M</t>
  </si>
  <si>
    <t>PMC6879095</t>
  </si>
  <si>
    <t>NIHMS1046995</t>
  </si>
  <si>
    <t>10.1177/0956462417724908</t>
  </si>
  <si>
    <t>Diagnostic accuracy of the Xpert CT/NG and OSOM Trichomonas Rapid assays for point-of-care STI testing among young women in South Africa: a cross-sectional study</t>
  </si>
  <si>
    <t>Garrett N, Mitchev N, Osman F, Naidoo J, Dorward J, Singh R, Ngobese H, Rompalo A, Mlisana K, Mindel A.</t>
  </si>
  <si>
    <t>BMJ Open. 2019 Feb 19;9(2):e026888. doi: 10.1136/bmjopen-2018-026888.</t>
  </si>
  <si>
    <t>Garrett N</t>
  </si>
  <si>
    <t>PMC6367982</t>
  </si>
  <si>
    <t>10.1136/bmjopen-2018-026888</t>
  </si>
  <si>
    <t>Screening for Chlamydia is acceptable and feasible during Cervical Screening in General Practice</t>
  </si>
  <si>
    <t>Hassan SJ, Dunphy E, Navin E, Marron L, Fitzsimmons C, Loy A, O'Shea B.</t>
  </si>
  <si>
    <t>Ir Med J. 2016 Jan;109(1):326-7.</t>
  </si>
  <si>
    <t>Hassan SJ</t>
  </si>
  <si>
    <t>Ir Med J</t>
  </si>
  <si>
    <t>HIV testing among patients infected with Neisseria gonorrhoeae: STD Surveillance Network, United States, 2009-2010</t>
  </si>
  <si>
    <t>Bradley H, Asbel L, Bernstein K, Mattson M, Pathela P, Mohamed M, Samuel MC, Schwebke J, Stenger M, Tabidze I, Zenilman J, Dowell D, Weinstock H.</t>
  </si>
  <si>
    <t>AIDS Behav. 2013 Mar;17(3):1205-10. doi: 10.1007/s10461-012-0304-0.</t>
  </si>
  <si>
    <t>Bradley H</t>
  </si>
  <si>
    <t>AIDS Behav</t>
  </si>
  <si>
    <t>10.1007/s10461-012-0304-0</t>
  </si>
  <si>
    <t>Demographic and Epidemiological Characteristics Associated With Reduced Antimicrobial Susceptibility to Neisseria gonorrhoeae in the United States, Strengthening the US Response to Resistant Gonorrhea, 2018 to 2019</t>
  </si>
  <si>
    <t>Gieseker KE, Learner ER, Mauk K, Barbee LA, McNeil CJ, Hasty GL, Black JM, Johnson K, Nguyen TQ, Shrestha D, Pham CD, St Cyr S, Schlanger K, Kirkcaldy RD; SURRG Working Group.</t>
  </si>
  <si>
    <t>Sex Transm Dis. 2021 Dec 1;48(12S Suppl 2):S118-S123. doi: 10.1097/OLQ.0000000000001541.</t>
  </si>
  <si>
    <t>Gieseker KE</t>
  </si>
  <si>
    <t>PMC8711092</t>
  </si>
  <si>
    <t>NIHMS1760418</t>
  </si>
  <si>
    <t>10.1097/OLQ.0000000000001541</t>
  </si>
  <si>
    <t>Paired Testing of Sexually Transmitted Infections With Urine Pregnancy Tests in Incarcerated Women</t>
  </si>
  <si>
    <t>Dang CM, Pao J, Taherzadeh D, Nijhawan AE.</t>
  </si>
  <si>
    <t>Sex Transm Dis. 2021 Aug 1;48(8S):S20-S25. doi: 10.1097/OLQ.0000000000001456.</t>
  </si>
  <si>
    <t>Dang CM</t>
  </si>
  <si>
    <t>PMC8284383</t>
  </si>
  <si>
    <t>10.1097/OLQ.0000000000001456</t>
  </si>
  <si>
    <t>Periodic Presumptive Treatment for Vaginal Infections May Reduce the Incidence of Sexually Transmitted Bacterial Infections</t>
  </si>
  <si>
    <t>Balkus JE, Manhart LE, Lee J, Anzala O, Kimani J, Schwebke J, Shafi J, Rivers C, Kabare E, Scott McClelland R.</t>
  </si>
  <si>
    <t>J Infect Dis. 2016 Jun 15;213(12):1932-7. doi: 10.1093/infdis/jiw043. Epub 2016 Feb 4.</t>
  </si>
  <si>
    <t>Balkus JE</t>
  </si>
  <si>
    <t>PMC4878720</t>
  </si>
  <si>
    <t>10.1093/infdis/jiw043</t>
  </si>
  <si>
    <t>2016 Jun 15</t>
  </si>
  <si>
    <t>High prevalence of asymptomatic sexually transmitted infections in HIV-infected men who have sex with men: a stimulus to improve screening</t>
  </si>
  <si>
    <t>Keaveney S, Sadlier C, O'Dea S, Delamere S, Bergin C.</t>
  </si>
  <si>
    <t>Int J STD AIDS. 2014 Sep;25(10):758-61. doi: 10.1177/0956462414521165. Epub 2014 Jan 30.</t>
  </si>
  <si>
    <t>Keaveney S</t>
  </si>
  <si>
    <t>10.1177/0956462414521165</t>
  </si>
  <si>
    <t>Bcl10 synergistically links CEACAM3 and TLR-dependent inflammatory signalling</t>
  </si>
  <si>
    <t>Sintsova A, Guo CX, Sarantis H, Mak TW, Glogauer M, Gray-Owen SD.</t>
  </si>
  <si>
    <t>Cell Microbiol. 2018 Jan;20(1). doi: 10.1111/cmi.12788. Epub 2017 Oct 9.</t>
  </si>
  <si>
    <t>10.1111/cmi.12788</t>
  </si>
  <si>
    <t>Prevalence of bacterial sexually transmitted infections and coinfection with HIV among men who have sex with men and transgender women in Tijuana, Mexico</t>
  </si>
  <si>
    <t>Bristow CC, Espinosa da Silva C, Vera AH, Gonzalez-Fagoaga JE, Rangel G, Pines HA.</t>
  </si>
  <si>
    <t>Int J STD AIDS. 2021 Jul;32(8):751-757. doi: 10.1177/0956462420987757. Epub 2021 Feb 3.</t>
  </si>
  <si>
    <t>PMC8154699</t>
  </si>
  <si>
    <t>NIHMS1676404</t>
  </si>
  <si>
    <t>10.1177/0956462420987757</t>
  </si>
  <si>
    <t>A Cross Sectional Analysis of Gonococcal and Chlamydial Infections among Men-Who-Have-Sex-with-Men in Cape Town, South Africa</t>
  </si>
  <si>
    <t>Rebe K, Lewis D, Myer L, de Swardt G, Struthers H, Kamkuemah M, McIntyre J.</t>
  </si>
  <si>
    <t>PLoS One. 2015 Sep 29;10(9):e0138315. doi: 10.1371/journal.pone.0138315. eCollection 2015.</t>
  </si>
  <si>
    <t>Rebe K</t>
  </si>
  <si>
    <t>PMC4587970</t>
  </si>
  <si>
    <t>10.1371/journal.pone.0138315</t>
  </si>
  <si>
    <t>The Implementation of Strengthening the US Response to Resistant Gonorrhea in the Emergency Department Setting: Successes and Lessons Learned in 2 Jurisdictions</t>
  </si>
  <si>
    <t>Holderman JL, McNeil CJ, Zavitz J, Black JM, Finney R, Dobre-Buonya O, Toler C; SURRG Working Group.</t>
  </si>
  <si>
    <t>Sex Transm Dis. 2021 Dec 1;48(12S Suppl 2):S161-S166. doi: 10.1097/OLQ.0000000000001542.</t>
  </si>
  <si>
    <t>10.1097/OLQ.0000000000001542</t>
  </si>
  <si>
    <t>The impact of physical restriction measures imposed during the two waves of COVID-19 on chlamydia and gonorrhea diagnoses in Belgium. Results of an sexually transmitted infection clinic</t>
  </si>
  <si>
    <t>De Baetselier I, Apers L, Platteau T, Buyze J, Florence E, Kenyon C, Van den Bossche D; NRC-STI research group.</t>
  </si>
  <si>
    <t>Int J STD AIDS. 2021 Oct;32(11):998-1003. doi: 10.1177/09564624211013289. Epub 2021 Jun 5.</t>
  </si>
  <si>
    <t>10.1177/09564624211013289</t>
  </si>
  <si>
    <t>Partner notification and treatment for sexually transmitted infections among pregnant women in Gaborone, Botswana</t>
  </si>
  <si>
    <t>Offorjebe OA, Wynn A, Moshashane N, Joseph Davey D, Arena K, Ramogola-Masire D, Gaolebale P, Morroni C, Klausner JD.</t>
  </si>
  <si>
    <t>Int J STD AIDS. 2017 Oct;28(12):1184-1189. doi: 10.1177/0956462417692455. Epub 2017 Feb 6.</t>
  </si>
  <si>
    <t>Offorjebe OA</t>
  </si>
  <si>
    <t>PMC5810551</t>
  </si>
  <si>
    <t>NIHMS933693</t>
  </si>
  <si>
    <t>10.1177/0956462417692455</t>
  </si>
  <si>
    <t>Cost-Effectiveness of Dual Antimicrobial Therapy for Gonococcal Infections Among Men Who Have Sex With Men in the Netherlands</t>
  </si>
  <si>
    <t>Xiridou M, Lugnér A, de Vries HJ, van Bergen JE, Götz HM, van Benthem BH, Wallinga J, van der Sande MA.</t>
  </si>
  <si>
    <t>Sex Transm Dis. 2016 Sep;43(9):542-8. doi: 10.1097/OLQ.0000000000000480.</t>
  </si>
  <si>
    <t>10.1097/OLQ.0000000000000480</t>
  </si>
  <si>
    <t>Urogenital pathogens, associated with Trichomonas vaginalis, among pregnant women in Kilifi, Kenya: a nested case-control study</t>
  </si>
  <si>
    <t>Masha SC, Cools P, Descheemaeker P, Reynders M, Sanders EJ, Vaneechoutte M.</t>
  </si>
  <si>
    <t>BMC Infect Dis. 2018 Nov 6;18(1):549. doi: 10.1186/s12879-018-3455-4.</t>
  </si>
  <si>
    <t>Masha SC</t>
  </si>
  <si>
    <t>PMC6219184</t>
  </si>
  <si>
    <t>10.1186/s12879-018-3455-4</t>
  </si>
  <si>
    <t>2018 Nov 6</t>
  </si>
  <si>
    <t>Rates of Appropriate Treatment and Follow-Up Testing After a Gonorrhea and/or Chlamydia Infection in an Urban Network of Federally Qualified Health Center Systems</t>
  </si>
  <si>
    <t>McWhirter L, Lou Y, Reingold S, Warsh S, Thomas-Gale T, Haynes C, Rinehart D, Wendel KA, Frost HM.</t>
  </si>
  <si>
    <t>Sex Transm Dis. 2022 May 1;49(5):319-324. doi: 10.1097/OLQ.0000000000001600. Epub 2022 Jan 10.</t>
  </si>
  <si>
    <t>McWhirter L</t>
  </si>
  <si>
    <t>PMC9018487</t>
  </si>
  <si>
    <t>NIHMS1767897</t>
  </si>
  <si>
    <t>10.1097/OLQ.0000000000001600</t>
  </si>
  <si>
    <t>Communicable diseases surveillance</t>
  </si>
  <si>
    <t>Commun Dis Intell Q Rep. 2012 Sep;36(3):E301-13.</t>
  </si>
  <si>
    <t>Male infertility: a public health issue caused by sexually transmitted pathogens</t>
  </si>
  <si>
    <t>Gimenes F, Souza RP, Bento JC, Teixeira JJ, Maria-Engler SS, Bonini MG, Consolaro ME.</t>
  </si>
  <si>
    <t>Nat Rev Urol. 2014 Dec;11(12):672-87. doi: 10.1038/nrurol.2014.285. Epub 2014 Oct 21.</t>
  </si>
  <si>
    <t>10.1038/nrurol.2014.285</t>
  </si>
  <si>
    <t>Pediatric sexual assault nurse examiner care: trace forensic evidence, ano-genital injury, and judicial outcomes</t>
  </si>
  <si>
    <t>Hornor G, Thackeray J, Scribano P, Curran S, Benzinger E.</t>
  </si>
  <si>
    <t>J Forensic Nurs. 2012 Sep;8(3):105-11. doi: 10.1111/j.1939-3938.2011.01131.x. Epub 2012 Feb 21.</t>
  </si>
  <si>
    <t>Hornor G</t>
  </si>
  <si>
    <t>J Forensic Nurs</t>
  </si>
  <si>
    <t>10.1111/j.1939-3938.2011.01131.x</t>
  </si>
  <si>
    <t>Synthesis and structure-activity studies of novel anhydrohexitol-based Leucyl-tRNA synthetase inhibitors</t>
  </si>
  <si>
    <t>De Ruysscher D, Pang L, Lenders SMG, Cappoen D, Cos P, Rozenski J, Strelkov SV, Weeks SD, Van Aerschot A.</t>
  </si>
  <si>
    <t>Eur J Med Chem. 2021 Feb 5;211:113021. doi: 10.1016/j.ejmech.2020.113021. Epub 2020 Nov 16.</t>
  </si>
  <si>
    <t>De Ruysscher D</t>
  </si>
  <si>
    <t>Eur J Med Chem</t>
  </si>
  <si>
    <t>10.1016/j.ejmech.2020.113021</t>
  </si>
  <si>
    <t>2021 Feb 5</t>
  </si>
  <si>
    <t>The Etiology of Vaginal Discharge Syndrome in Zimbabwe: Results from the Zimbabwe STI Etiology Study</t>
  </si>
  <si>
    <t>Chirenje ZM, Dhibi N, Handsfield HH, Gonese E, Tippett Barr B, Gwanzura L, Latif AS, Maseko DV, Kularatne RS, Tshimanga M, Kilmarx PH, Machiha A, Mugurungi O, Rietmeijer CA.</t>
  </si>
  <si>
    <t>Sex Transm Dis. 2018 Jun;45(6):422-428. doi: 10.1097/OLQ.0000000000000771.</t>
  </si>
  <si>
    <t>Chirenje ZM</t>
  </si>
  <si>
    <t>PMC6879447</t>
  </si>
  <si>
    <t>NIHMS923492</t>
  </si>
  <si>
    <t>10.1097/OLQ.0000000000000771</t>
  </si>
  <si>
    <t>First characterisation of antimicrobial susceptibility and resistance of Neisseria gonorrhoeae isolates in Qatar, 2017-2020</t>
  </si>
  <si>
    <t>Al-Maslamani M, Elmagboul EBI, Puthiyottil A, Chemaitelly H, Varghese MK, Al Romaihi HE, Al-Thani MH, Al Khal A, Unemo M, Abu-Raddad LJ.</t>
  </si>
  <si>
    <t>PLoS One. 2022 Mar 2;17(3):e0264737. doi: 10.1371/journal.pone.0264737. eCollection 2022.</t>
  </si>
  <si>
    <t>Al-Maslamani M</t>
  </si>
  <si>
    <t>PMC8890659</t>
  </si>
  <si>
    <t>10.1371/journal.pone.0264737</t>
  </si>
  <si>
    <t>2022 Mar 2</t>
  </si>
  <si>
    <t>Screening for Sexually Transmitted Infections in Adolescent Girls and Young Women in Mombasa, Kenya: Feasibility, Prevalence, and Correlates</t>
  </si>
  <si>
    <t>Masese LN, Wanje G, Kabare E, Budambula V, Mutuku F, Omoni G, Baghazal A, Richardson BA, McClelland RS.</t>
  </si>
  <si>
    <t>Sex Transm Dis. 2017 Dec;44(12):725-731. doi: 10.1097/OLQ.0000000000000674.</t>
  </si>
  <si>
    <t>Masese LN</t>
  </si>
  <si>
    <t>PMC5685875</t>
  </si>
  <si>
    <t>NIHMS883461</t>
  </si>
  <si>
    <t>10.1097/OLQ.0000000000000674</t>
  </si>
  <si>
    <t>High prevalence and incidence of asymptomatic sexually transmitted infections during pregnancy and postdelivery in KwaZulu Natal, South Africa</t>
  </si>
  <si>
    <t>Moodley D, Moodley P, Sebitloane M, Soowamber D, McNaughton-Reyes HL, Groves AK, Maman S.</t>
  </si>
  <si>
    <t>Sex Transm Dis. 2015 Jan;42(1):43-7. doi: 10.1097/OLQ.0000000000000219.</t>
  </si>
  <si>
    <t>Moodley D</t>
  </si>
  <si>
    <t>10.1097/OLQ.0000000000000219</t>
  </si>
  <si>
    <t>Use of APTIMA Combo 2: the experience of a child advocacy center</t>
  </si>
  <si>
    <t>Leder MR, Leber AL, Marcon MJ, Scribano PV.</t>
  </si>
  <si>
    <t>J Child Sex Abus. 2013;22(3):297-311. doi: 10.1080/10538712.2013.743954.</t>
  </si>
  <si>
    <t>Leder MR</t>
  </si>
  <si>
    <t>J Child Sex Abus</t>
  </si>
  <si>
    <t>10.1080/10538712.2013.743954</t>
  </si>
  <si>
    <t>Association between visual inspection of the cervix with acetic acid examination and high-risk human papillomavirus infection, Chlamydia trachomatis, Neisseria gonorrhoeae and Trichomonas vaginalis in Papua New Guinea</t>
  </si>
  <si>
    <t>Vallely AJ, Toliman PJ, Ryan C, Rai G, Wapling J, Gabuzzi J, Kumbia A, Kombuk B, Kombati Z, Vallely LM, Kelly-Hanku A, Wand H, Tabrizi SN, Mola GDL, Kaldor JM.</t>
  </si>
  <si>
    <t>Aust N Z J Obstet Gynaecol. 2018 Oct;58(5):576-581. doi: 10.1111/ajo.12783. Epub 2018 Jan 30.</t>
  </si>
  <si>
    <t>Vallely AJ</t>
  </si>
  <si>
    <t>Aust N Z J Obstet Gynaecol</t>
  </si>
  <si>
    <t>10.1111/ajo.12783</t>
  </si>
  <si>
    <t>Evaluation of extragenital screening for gonorrhea and chlamydia in HIV-infected active duty Air Force members</t>
  </si>
  <si>
    <t>Patterson SB, Rivera D, Sunil TS, Okulicz JF.</t>
  </si>
  <si>
    <t>MSMR. 2014 Nov;21(11):7-9.</t>
  </si>
  <si>
    <t>Patterson SB</t>
  </si>
  <si>
    <t>A randomized trial of home versus clinic-based sexually transmitted disease screening among men</t>
  </si>
  <si>
    <t>Reagan MM, Xu H, Shih SL, Secura GM, Peipert JF.</t>
  </si>
  <si>
    <t>Sex Transm Dis. 2012 Nov;39(11):842-7. doi: 10.1097/OLQ.0b013e3182649165.</t>
  </si>
  <si>
    <t>Reagan MM</t>
  </si>
  <si>
    <t>PMC3476063</t>
  </si>
  <si>
    <t>NIHMS394043</t>
  </si>
  <si>
    <t>10.1097/OLQ.0b013e3182649165</t>
  </si>
  <si>
    <t>Presumptive and Follow-up Treatment for Gonorrhea and Chlamydia Among Patients Attending Public Health Department Clinics in Virginia, 2016</t>
  </si>
  <si>
    <t>Pugsley RA, Peterman TA.</t>
  </si>
  <si>
    <t>Sex Transm Dis. 2019 Mar;46(3):199-205. doi: 10.1097/OLQ.0000000000000922.</t>
  </si>
  <si>
    <t>Pugsley RA</t>
  </si>
  <si>
    <t>10.1097/OLQ.0000000000000922</t>
  </si>
  <si>
    <t>The clinical indications for testing women for Mycoplasma genitalium</t>
  </si>
  <si>
    <t>Latimer RL, Vodstrcil LA, Plummer EL, Doyle M, Murray GL, Fairley CK, Bodiyabadu K, Read TRH, Kaiser M, Mokany E, Guy R, Chow EPF, Bradshaw C.</t>
  </si>
  <si>
    <t>Sex Transm Infect. 2022 Jun;98(4):277-285. doi: 10.1136/sextrans-2020-054818. Epub 2021 Jul 1.</t>
  </si>
  <si>
    <t>10.1136/sextrans-2020-054818</t>
  </si>
  <si>
    <t>2022 Jun</t>
  </si>
  <si>
    <t>Association between Chlamydia trachomatis, Neisseria gonorrhea, Mycoplasma genitalium, and Trichomonas vaginalis and Secondary Infertility in Cameroon: A case-control study</t>
  </si>
  <si>
    <t>Mbah CE, Jasani A, Aaron KJ, Akoachere JF, Tita ATN, Geisler WM, Van Der Pol B, Dionne-Odom J, Ngeudia JCA.</t>
  </si>
  <si>
    <t>PLoS One. 2022 Feb 4;17(2):e0263186. doi: 10.1371/journal.pone.0263186. eCollection 2022.</t>
  </si>
  <si>
    <t>Mbah CE</t>
  </si>
  <si>
    <t>PMC8815903</t>
  </si>
  <si>
    <t>10.1371/journal.pone.0263186</t>
  </si>
  <si>
    <t>Comparison between Aptima Assays (Hologic) and the Allplex STI Essential Assay (Seegene) for the diagnosis of Sexually transmitted infections</t>
  </si>
  <si>
    <t>de Salazar A, Espadafor B, Fuentes-López A, Barrientos-Durán A, Salvador L, Álvarez M, García F.</t>
  </si>
  <si>
    <t>PLoS One. 2019 Sep 12;14(9):e0222439. doi: 10.1371/journal.pone.0222439. eCollection 2019.</t>
  </si>
  <si>
    <t>de Salazar A</t>
  </si>
  <si>
    <t>PMC6742210</t>
  </si>
  <si>
    <t>10.1371/journal.pone.0222439</t>
  </si>
  <si>
    <t>2019 Sep 12</t>
  </si>
  <si>
    <t>Acceptability and feasibility of screening pregnant women for sexually transmitted infections in Rawalpindi, Pakistan</t>
  </si>
  <si>
    <t>Chaudry AE, Chaudhri R, Kayani A, Hayes LW, Bristow CC, Javaid K, Khan N, Akhlaque S, Yasmeen B, Klausner JD.</t>
  </si>
  <si>
    <t>Int J STD AIDS. 2021 Sep;32(10):940-945. doi: 10.1177/09564624211007681. Epub 2021 May 19.</t>
  </si>
  <si>
    <t>10.1177/09564624211007681</t>
  </si>
  <si>
    <t>Enhancing Gonococcal Antimicrobial Resistance Surveillance in Cisgender Women, Strengthening the US Response to Resistant Gonorrhea, 2018 to 2019</t>
  </si>
  <si>
    <t>Wendel KA, Mauk K, Amsterdam L, McNeil CJ, Pfister JR, Mobley V, Mettenbrink C, Nishiyama M, Terrell E, Baldwin T, Pham CD, Nash EE, Kirkcaldy RD, Schlanger K.</t>
  </si>
  <si>
    <t>Sex Transm Dis. 2021 Dec 1;48(12S Suppl 2):S104-S110. doi: 10.1097/OLQ.0000000000001554.</t>
  </si>
  <si>
    <t>Wendel KA</t>
  </si>
  <si>
    <t>10.1097/OLQ.0000000000001554</t>
  </si>
  <si>
    <t>Assessment of the Potential of Vaccination to Combat Antibiotic Resistance in Gonorrhea: A Modeling Analysis to Determine Preferred Product Characteristics</t>
  </si>
  <si>
    <t>Clin Infect Dis. 2020 Nov 5;71(8):1912-1919. doi: 10.1093/cid/ciz1241.</t>
  </si>
  <si>
    <t>PMC7643747</t>
  </si>
  <si>
    <t>10.1093/cid/ciz1241</t>
  </si>
  <si>
    <t>Vigorous response of human innate functioning IgM memory B cells upon infection by Neisseria gonorrhoeae</t>
  </si>
  <si>
    <t>So NS, Ostrowski MA, Gray-Owen SD.</t>
  </si>
  <si>
    <t>J Immunol. 2012 Apr 15;188(8):4008-22. doi: 10.4049/jimmunol.1100718. Epub 2012 Mar 16.</t>
  </si>
  <si>
    <t>So NS</t>
  </si>
  <si>
    <t>10.4049/jimmunol.1100718</t>
  </si>
  <si>
    <t>Developing and validating a risk algorithm to diagnose Neisseria gonorrhoeae and Chlamydia trachomatis in symptomatic Rwandan women</t>
  </si>
  <si>
    <t>BMC Infect Dis. 2021 Apr 28;21(1):392. doi: 10.1186/s12879-021-06073-z.</t>
  </si>
  <si>
    <t>PMC8080377</t>
  </si>
  <si>
    <t>10.1186/s12879-021-06073-z</t>
  </si>
  <si>
    <t>Neisseria gonorrhoeae uses cellular proteins CXCL10 and IL8 to enhance HIV-1 transmission across cervical mucosa</t>
  </si>
  <si>
    <t>Sanyal A, Shen C, Ding M, Reinhart TA, Chen Y, Sankapal S, Gupta P.</t>
  </si>
  <si>
    <t>Am J Reprod Immunol. 2019 Jun;81(6):e13111. doi: 10.1111/aji.13111. Epub 2019 Apr 11.</t>
  </si>
  <si>
    <t>Sanyal A</t>
  </si>
  <si>
    <t>PMC6540971</t>
  </si>
  <si>
    <t>NIHMS1019460</t>
  </si>
  <si>
    <t>10.1111/aji.13111</t>
  </si>
  <si>
    <t>New Antibiotics for Multidrug-Resistant Bacterial Strains: Latest Research Developments and Future Perspectives</t>
  </si>
  <si>
    <t>Terreni M, Taccani M, Pregnolato M.</t>
  </si>
  <si>
    <t>Molecules. 2021 May 2;26(9):2671. doi: 10.3390/molecules26092671.</t>
  </si>
  <si>
    <t>Terreni M</t>
  </si>
  <si>
    <t>PMC8125338</t>
  </si>
  <si>
    <t>10.3390/molecules26092671</t>
  </si>
  <si>
    <t>2021 May 2</t>
  </si>
  <si>
    <t>Using urinary leucocyte esterase tests as an indicator of infection with gonorrhoea or chlamydia in asymptomatic males in a primary health care setting</t>
  </si>
  <si>
    <t>Rahman MS, Beever W, Skov S, Boffa J.</t>
  </si>
  <si>
    <t>Int J STD AIDS. 2014 Feb;25(2):138-44. doi: 10.1177/0956462413495670. Epub 2013 Jul 19.</t>
  </si>
  <si>
    <t>Rahman MS</t>
  </si>
  <si>
    <t>10.1177/0956462413495670</t>
  </si>
  <si>
    <t>Etiologies of genital inflammation and ulceration in symptomatic Rwandan men and women responding to radio promotions of free screening and treatment services</t>
  </si>
  <si>
    <t>PLoS One. 2021 Apr 20;16(4):e0250044. doi: 10.1371/journal.pone.0250044. eCollection 2021.</t>
  </si>
  <si>
    <t>PMC8057583</t>
  </si>
  <si>
    <t>10.1371/journal.pone.0250044</t>
  </si>
  <si>
    <t>Whole-genome sequence analysis of high-level penicillin-resistant strains and antimicrobial susceptibility of Neisseria gonorrhoeae clinical isolates from Thailand</t>
  </si>
  <si>
    <t>Nokchan N, Wongsurawat T, Jenjaroenpun P, Nitayanon P, Tribuddharat C.</t>
  </si>
  <si>
    <t>PLoS One. 2022 Jul 29;17(7):e0271657. doi: 10.1371/journal.pone.0271657. eCollection 2022.</t>
  </si>
  <si>
    <t>Nokchan N</t>
  </si>
  <si>
    <t>PMC9337635</t>
  </si>
  <si>
    <t>10.1371/journal.pone.0271657</t>
  </si>
  <si>
    <t>2022 Jul 29</t>
  </si>
  <si>
    <t>Australian Gonococcal Surveillance Programme Annual Report, 2018</t>
  </si>
  <si>
    <t>Commun Dis Intell (2018). 2020 Feb 17;44. doi: 10.33321/cdi.2020.44.4.</t>
  </si>
  <si>
    <t>10.33321/cdi.2020.44.4</t>
  </si>
  <si>
    <t>Performance of human papillomavirus DNA detection in residual specimens taken for Chlamydia trachomatis and Neisseria gonorrhoeae nucleic acid amplification testing in men who have sex with men</t>
  </si>
  <si>
    <t>Nugent D, Stirrup O, Pett S, Panwar K, Checchi M, Mesher D, Soldan K, Beddows S, Gilson R.</t>
  </si>
  <si>
    <t>Sex Transm Infect. 2021 Nov;97(7):541-546. doi: 10.1136/sextrans-2020-054702. Epub 2020 Dec 16.</t>
  </si>
  <si>
    <t>Nugent D</t>
  </si>
  <si>
    <t>10.1136/sextrans-2020-054702</t>
  </si>
  <si>
    <t>Performance of syndromic management for the detection and treatment of genital Chlamydia trachomatis, Neisseria gonorrhoeae and Trichomonas vaginalis among women attending antenatal, well woman and sexual health clinics in Papua New Guinea: a cross-sectional study</t>
  </si>
  <si>
    <t>Vallely LM, Toliman P, Ryan C, Rai G, Wapling J, Gabuzzi J, Allen J, Opa C, Munnull G, Kaima P, Kombuk B, Kumbia A, Kombati Z, Law G, Kelly-Hanku A, Wand H, Siba PM, Mola GDL, Kaldor JM, Vallely AJ.</t>
  </si>
  <si>
    <t>BMJ Open. 2017 Dec 29;7(12):e018630. doi: 10.1136/bmjopen-2017-018630.</t>
  </si>
  <si>
    <t>PMC5778337</t>
  </si>
  <si>
    <t>10.1136/bmjopen-2017-018630</t>
  </si>
  <si>
    <t>2017 Dec 29</t>
  </si>
  <si>
    <t>Prevalence of human papillomavirus infection in the oropharynx and urine among sexually active men: a comparative study of infection by papillomavirus and other organisms, including Neisseria gonorrhoeae, Chlamydia trachomatis, Mycoplasma spp., and Ureaplasma spp</t>
  </si>
  <si>
    <t>Nakashima K, Shigehara K, Kawaguchi S, Wakatsuki A, Kobori Y, Nakashima K, Ishii Y, Shimamura M, Sasagawa T, Kitagawa Y, Mizokami A, Namiki M.</t>
  </si>
  <si>
    <t>BMC Infect Dis. 2014 Jan 27;14:43. doi: 10.1186/1471-2334-14-43.</t>
  </si>
  <si>
    <t>Nakashima K</t>
  </si>
  <si>
    <t>PMC3907364</t>
  </si>
  <si>
    <t>10.1186/1471-2334-14-43</t>
  </si>
  <si>
    <t>2014 Jan 27</t>
  </si>
  <si>
    <t>Factors Associated With Pharyngeal Gonorrhea in Young People: Implications for Prevention</t>
  </si>
  <si>
    <t>Javanbakht M, Westmoreland D, Gorbach P.</t>
  </si>
  <si>
    <t>Sex Transm Dis. 2018 Sep;45(9):588-593. doi: 10.1097/OLQ.0000000000000822.</t>
  </si>
  <si>
    <t>Javanbakht M</t>
  </si>
  <si>
    <t>PMC6086760</t>
  </si>
  <si>
    <t>NIHMS944997</t>
  </si>
  <si>
    <t>10.1097/OLQ.0000000000000822</t>
  </si>
  <si>
    <t>Risk of pelvic inflammatory disease after Chlamydia infection in a prospective cohort of sex workers</t>
  </si>
  <si>
    <t>Davies B, Turner K, Ward H.</t>
  </si>
  <si>
    <t>Sex Transm Dis. 2013 Mar;40(3):230-4. doi: 10.1097/OLQ.0b013e31827b9d75.</t>
  </si>
  <si>
    <t>Davies B</t>
  </si>
  <si>
    <t>10.1097/OLQ.0b013e31827b9d75</t>
  </si>
  <si>
    <t>National prevalence estimates of chlamydia and gonorrhoea in the Netherlands</t>
  </si>
  <si>
    <t>Heijne JCM, van den Broek IVF, Bruisten SM, van Bergen JEA, de Graaf H, van Benthem BHB.</t>
  </si>
  <si>
    <t>Sex Transm Infect. 2019 Feb;95(1):53-59. doi: 10.1136/sextrans-2017-053478. Epub 2018 Jun 20.</t>
  </si>
  <si>
    <t>Heijne JCM</t>
  </si>
  <si>
    <t>10.1136/sextrans-2017-053478</t>
  </si>
  <si>
    <t>Urethritis/cervicitis pathogen prevalence and associated risk factors among asymptomatic HIV-infected patients in South Africa</t>
  </si>
  <si>
    <t>Lewis DA, Chirwa TF, Msimang VM, Radebe FM, Kamb ML, Firnhaber CS.</t>
  </si>
  <si>
    <t>Sex Transm Dis. 2012 Jul;39(7):531-6. doi: 10.1097/OLQ.0b013e31824cbecc.</t>
  </si>
  <si>
    <t>10.1097/OLQ.0b013e31824cbecc</t>
  </si>
  <si>
    <t>Development and Evaluation of a Point-of-Care Test in a Low-Resource Setting with High Rates of Chlamydia trachomatis Urogenital Infections in Fiji</t>
  </si>
  <si>
    <t>Dean D, Swaminathan S, Kama M, Goemans S, Faktaufon D, Alnabelseya N, Spelke D, Kahrizi K, Black M, Mitra D.</t>
  </si>
  <si>
    <t>J Clin Microbiol. 2021 Jun 18;59(7):e0018221. doi: 10.1128/JCM.00182-21. Epub 2021 Jun 18.</t>
  </si>
  <si>
    <t>Dean D</t>
  </si>
  <si>
    <t>PMC8218753</t>
  </si>
  <si>
    <t>10.1128/JCM.00182-21</t>
  </si>
  <si>
    <t>The cost-effectiveness of screening men who have sex with men for rectal chlamydial and gonococcal infection to prevent HIV Infection</t>
  </si>
  <si>
    <t>Chesson HW, Bernstein KT, Gift TL, Marcus JL, Pipkin S, Kent CK.</t>
  </si>
  <si>
    <t>Sex Transm Dis. 2013 May;40(5):366-71. doi: 10.1097/OLQ.0b013e318284e544.</t>
  </si>
  <si>
    <t>PMC6745689</t>
  </si>
  <si>
    <t>NIHMS1049071</t>
  </si>
  <si>
    <t>10.1097/OLQ.0b013e318284e544</t>
  </si>
  <si>
    <t>Suppression of host adaptive immune responses by Neisseria gonorrhoeae: role of interleukin 10 and type 1 regulatory T cells</t>
  </si>
  <si>
    <t>Liu Y, Liu W, Russell MW.</t>
  </si>
  <si>
    <t>Mucosal Immunol. 2014 Jan;7(1):165-76. doi: 10.1038/mi.2013.36. Epub 2013 Jun 12.</t>
  </si>
  <si>
    <t>PMC3812424</t>
  </si>
  <si>
    <t>NIHMS474827</t>
  </si>
  <si>
    <t>10.1038/mi.2013.36</t>
  </si>
  <si>
    <t>Vaginal infections among pregnant women at Omdurman Maternity Hospital in Khartoum, Sudan</t>
  </si>
  <si>
    <t>Abdelaziz ZA, Ibrahim ME, Bilal NE, Hamid ME.</t>
  </si>
  <si>
    <t>J Infect Dev Ctries. 2014 Apr 15;8(4):490-7. doi: 10.3855/jidc.3197.</t>
  </si>
  <si>
    <t>Abdelaziz ZA</t>
  </si>
  <si>
    <t>10.3855/jidc.3197</t>
  </si>
  <si>
    <t>2014 Apr 15</t>
  </si>
  <si>
    <t>How reliable is self-testing for gonorrhea and chlamydia among men who have sex with men?</t>
  </si>
  <si>
    <t>Sexton ME, Baker JJ, Nakagawa K, Li Y, Perkins R, Slack RS, Baker DC, Jucha B, Arora S, Plankey MW.</t>
  </si>
  <si>
    <t>J Fam Pract. 2013 Feb;62(2):70-8.</t>
  </si>
  <si>
    <t>Sexton ME</t>
  </si>
  <si>
    <t>J Fam Pract</t>
  </si>
  <si>
    <t>Profile of sexually transmitted infections causing urethritis and a related inflammatory reaction in urine among heterosexual males: A flow-cytometry study</t>
  </si>
  <si>
    <t>PLoS One. 2020 Dec 2;15(12):e0242227. doi: 10.1371/journal.pone.0242227. eCollection 2020.</t>
  </si>
  <si>
    <t>PMC7710099</t>
  </si>
  <si>
    <t>10.1371/journal.pone.0242227</t>
  </si>
  <si>
    <t>Sexually transmitted infections and prior antibiotic use as important causes for negative urine cultures among adults presenting with urinary tract infection symptoms to primary care clinics in Zimbabwe: a cross-sectional study</t>
  </si>
  <si>
    <t>Olaru ID, Chisenga M, Yeung S, Mabey D, Marks M, Chonzi P, Masunda KP, Machiha A, Ferrand RA, Kranzer K.</t>
  </si>
  <si>
    <t>BMJ Open. 2021 Aug 11;11(8):e050407. doi: 10.1136/bmjopen-2021-050407.</t>
  </si>
  <si>
    <t>Olaru ID</t>
  </si>
  <si>
    <t>PMC8359455</t>
  </si>
  <si>
    <t>10.1136/bmjopen-2021-050407</t>
  </si>
  <si>
    <t>2021 Aug 11</t>
  </si>
  <si>
    <t>Discovery of novel membrane binding structures and functions</t>
  </si>
  <si>
    <t>Kufareva I, Lenoir M, Dancea F, Sridhar P, Raush E, Bissig C, Gruenberg J, Abagyan R, Overduin M.</t>
  </si>
  <si>
    <t>Biochem Cell Biol. 2014 Dec;92(6):555-63. doi: 10.1139/bcb-2014-0074. Epub 2014 Sep 18.</t>
  </si>
  <si>
    <t>Kufareva I</t>
  </si>
  <si>
    <t>Biochem Cell Biol</t>
  </si>
  <si>
    <t>PMC4267288</t>
  </si>
  <si>
    <t>NIHMS646322</t>
  </si>
  <si>
    <t>10.1139/bcb-2014-0074</t>
  </si>
  <si>
    <t>Screening for sexually transmitted diseases in short-term correctional institutions: summary of evidence reviewed for the 2010 Centers for Disease Control and Prevention Sexually Transmitted Diseases Treatment Guidelines</t>
  </si>
  <si>
    <t>Spaulding AC, Miller J, Trigg BG, Braverman P, Lincoln T, Reams PN, Staples-Horne M, Sumbry A, Rice D, Satterwhite CL.</t>
  </si>
  <si>
    <t>Sex Transm Dis. 2013 Sep;40(9):679-84. doi: 10.1097/01.olq.0000431353.88464.ab.</t>
  </si>
  <si>
    <t>Spaulding AC</t>
  </si>
  <si>
    <t>10.1097/01.olq.0000431353.88464.ab</t>
  </si>
  <si>
    <t>Development of a liposome microbicide formulation for vaginal delivery of octylglycerol for HIV prevention</t>
  </si>
  <si>
    <t>Wang L, Sassi AB, Patton D, Isaacs C, Moncla BJ, Gupta P, Rohan LC.</t>
  </si>
  <si>
    <t>Drug Dev Ind Pharm. 2012 Aug;38(8):995-1007. doi: 10.3109/03639045.2011.637048. Epub 2011 Dec 10.</t>
  </si>
  <si>
    <t>Wang L</t>
  </si>
  <si>
    <t>Drug Dev Ind Pharm</t>
  </si>
  <si>
    <t>PMC4460795</t>
  </si>
  <si>
    <t>NIHMS691215</t>
  </si>
  <si>
    <t>10.3109/03639045.2011.637048</t>
  </si>
  <si>
    <t>Underrecognition of cervical Neisseria gonorrhoeae and Chlamydia trachomatis infections in pregnant patients in the ED</t>
  </si>
  <si>
    <t>Krivochenitser R, Jones JS, Whalen D, Gardiner C.</t>
  </si>
  <si>
    <t>Am J Emerg Med. 2013 Apr;31(4):661-3. doi: 10.1016/j.ajem.2012.11.017. Epub 2013 Feb 5.</t>
  </si>
  <si>
    <t>10.1016/j.ajem.2012.11.017</t>
  </si>
  <si>
    <t>Vaginal self-swabs for chlamydia and gonorrhea</t>
  </si>
  <si>
    <t>Korownyk C, Kraut RY, Kolber MR.</t>
  </si>
  <si>
    <t>Can Fam Physician. 2018 Jun;64(6):448.</t>
  </si>
  <si>
    <t>Korownyk C</t>
  </si>
  <si>
    <t>PMC5999261</t>
  </si>
  <si>
    <t>Mycoplasma genitalium Infection Is Not Associated With Genital Tract Inflammation Among Adolescent and Young Adult Women in Baltimore, Maryland</t>
  </si>
  <si>
    <t>Wang R, Trent ME, Bream JH, Nilles TL, Gaydos CA, Carson KA, Coleman JS.</t>
  </si>
  <si>
    <t>Sex Transm Dis. 2022 Feb 1;49(2):139-144. doi: 10.1097/OLQ.0000000000001524.</t>
  </si>
  <si>
    <t>Wang R</t>
  </si>
  <si>
    <t>PMC8755577</t>
  </si>
  <si>
    <t>NIHMS1745908</t>
  </si>
  <si>
    <t>10.1097/OLQ.0000000000001524</t>
  </si>
  <si>
    <t>Prevalence of gonorrhea and chlamydia in a community clinic for men who have sex with men in Lisbon, Portugal</t>
  </si>
  <si>
    <t>Ribeiro S, de Sousa D, Medina D, Castro R, Lopes Â, Rocha M.</t>
  </si>
  <si>
    <t>Int J STD AIDS. 2019 Sep;30(10):951-959. doi: 10.1177/0956462419855484. Epub 2019 Jul 8.</t>
  </si>
  <si>
    <t>Ribeiro S</t>
  </si>
  <si>
    <t>PMC6732818</t>
  </si>
  <si>
    <t>10.1177/0956462419855484</t>
  </si>
  <si>
    <t>Cervical precancerous changes and selected cervical microbial infections, Kiambu County, Kenya, 2014: a cross sectional study</t>
  </si>
  <si>
    <t>Kanyina EW, Kamau L, Muturi M.</t>
  </si>
  <si>
    <t>BMC Infect Dis. 2017 Sep 25;17(1):647. doi: 10.1186/s12879-017-2747-4.</t>
  </si>
  <si>
    <t>Kanyina EW</t>
  </si>
  <si>
    <t>PMC5613372</t>
  </si>
  <si>
    <t>10.1186/s12879-017-2747-4</t>
  </si>
  <si>
    <t>Population-level Benefits of Extragenital Gonorrhea Screening Among Men Who Have Sex With Men: An Exploratory Modeling Analysis</t>
  </si>
  <si>
    <t>Earnest R, Rönn MM, Bellerose M, Gift TL, Berruti AA, Hsu KK, Testa C, Zhu L, Malyuta Y, Menzies NA, Salomon JA.</t>
  </si>
  <si>
    <t>Sex Transm Dis. 2020 Jul;47(7):484-490. doi: 10.1097/OLQ.0000000000001189.</t>
  </si>
  <si>
    <t>Earnest R</t>
  </si>
  <si>
    <t>PMC7903327</t>
  </si>
  <si>
    <t>NIHMS1657934</t>
  </si>
  <si>
    <t>10.1097/OLQ.0000000000001189</t>
  </si>
  <si>
    <t>Prevalence and correlates of and a risk score to identify asymptomatic anorectal gonorrhoea and chlamydia infection among men who have sex with men in Kisumu, Kenya</t>
  </si>
  <si>
    <t>Quilter LAS, Obondi E, Kunzweiler C, Okall D, Bailey RC, Djomand G, Otieno-Nyunya B, Otieno F, Graham SM.</t>
  </si>
  <si>
    <t>Sex Transm Infect. 2019 May;95(3):201-211. doi: 10.1136/sextrans-2018-053613. Epub 2018 Sep 21.</t>
  </si>
  <si>
    <t>PMC6428609</t>
  </si>
  <si>
    <t>NIHMS1003121</t>
  </si>
  <si>
    <t>10.1136/sextrans-2018-053613</t>
  </si>
  <si>
    <t>Neisseria gonorrhoeae and Chlamydia trachomatis infection in HIV-1-infected women taking antiretroviral therapy: a prospective cohort study from Burkina Faso</t>
  </si>
  <si>
    <t>Low AJ, Konate I, Nagot N, Weiss HA, Mabey D, Segondy M, Vickerman P, Meda N, van de Perre P, Mayaud P; Yerelon Cohort study group.</t>
  </si>
  <si>
    <t>Sex Transm Infect. 2014 Mar;90(2):100-3. doi: 10.1136/sextrans-2013-051233. Epub 2013 Dec 13.</t>
  </si>
  <si>
    <t>Low AJ</t>
  </si>
  <si>
    <t>PMC3932980</t>
  </si>
  <si>
    <t>10.1136/sextrans-2013-051233</t>
  </si>
  <si>
    <t>The prevalences of Neisseria gonorrhoeae and Chlamydia trachomatis infections among female sex workers in China</t>
  </si>
  <si>
    <t>Chen XS, Yin YP, Liang GJ, Wang QQ, Jiang N, Liu Q, Fu GF, Yang B, Zhou YJ, Shi MQ, Wang B.</t>
  </si>
  <si>
    <t>BMC Public Health. 2013 Feb 8;13:121. doi: 10.1186/1471-2458-13-121.</t>
  </si>
  <si>
    <t>PMC3574829</t>
  </si>
  <si>
    <t>10.1186/1471-2458-13-121</t>
  </si>
  <si>
    <t>Prevalence of pregnancy-relevant infections in a rural setting of Ghana</t>
  </si>
  <si>
    <t>Völker F, Cooper P, Bader O, Uy A, Zimmermann O, Lugert R, Groß U.</t>
  </si>
  <si>
    <t>BMC Pregnancy Childbirth. 2017 Jun 6;17(1):172. doi: 10.1186/s12884-017-1351-3.</t>
  </si>
  <si>
    <t>Völker F</t>
  </si>
  <si>
    <t>BMC Pregnancy Childbirth</t>
  </si>
  <si>
    <t>PMC5460405</t>
  </si>
  <si>
    <t>10.1186/s12884-017-1351-3</t>
  </si>
  <si>
    <t>2017 Jun 6</t>
  </si>
  <si>
    <t>INNATE IMMUNITY. Cytosolic detection of the bacterial metabolite HBP activates TIFA-dependent innate immunity</t>
  </si>
  <si>
    <t>Gaudet RG, Sintsova A, Buckwalter CM, Leung N, Cochrane A, Li J, Cox AD, Moffat J, Gray-Owen SD.</t>
  </si>
  <si>
    <t>Science. 2015 Jun 12;348(6240):1251-5. doi: 10.1126/science.aaa4921.</t>
  </si>
  <si>
    <t>Gaudet RG</t>
  </si>
  <si>
    <t>10.1126/science.aaa4921</t>
  </si>
  <si>
    <t>2015 Jun 12</t>
  </si>
  <si>
    <t>Point-of-care testing for chlamydia and gonorrhoea: implications for clinical practice</t>
  </si>
  <si>
    <t>Natoli L, Maher L, Shephard M, Hengel B, Tangey A, Badman SG, Ward J, Guy RJ; TTANGO Investigators.</t>
  </si>
  <si>
    <t>PLoS One. 2014 Jun 23;9(6):e100518. doi: 10.1371/journal.pone.0100518. eCollection 2014.</t>
  </si>
  <si>
    <t>Natoli L</t>
  </si>
  <si>
    <t>PMC4067364</t>
  </si>
  <si>
    <t>10.1371/journal.pone.0100518</t>
  </si>
  <si>
    <t>2014 Jun 23</t>
  </si>
  <si>
    <t>Bacterial Sexually Transmitted Disease Screening Outside the Clinic--Implications for the Modern Sexually Transmitted Disease Program</t>
  </si>
  <si>
    <t>Bernstein KT, Chow JM, Pathela P, Gift TL.</t>
  </si>
  <si>
    <t>Sex Transm Dis. 2016 Feb;43(2 Suppl 1):S42-52. doi: 10.1097/OLQ.0000000000000343.</t>
  </si>
  <si>
    <t>PMC5583631</t>
  </si>
  <si>
    <t>NIHMS898751</t>
  </si>
  <si>
    <t>10.1097/OLQ.0000000000000343</t>
  </si>
  <si>
    <t>Inhibition of TLR2/TLR4 alleviates the Neisseria gonorrhoeae infection damage in human endometrial epithelial cells via Nrf2 and NF-Kβsignaling</t>
  </si>
  <si>
    <t>Yang Y, Liu S, Liu J, Ta N.</t>
  </si>
  <si>
    <t>J Reprod Immunol. 2020 Nov;142:103192. doi: 10.1016/j.jri.2020.103192. Epub 2020 Sep 12.</t>
  </si>
  <si>
    <t>10.1016/j.jri.2020.103192</t>
  </si>
  <si>
    <t>An Unusual Case of Pleural Effusion Associated With Fitz-Hugh-Curtis Syndrome</t>
  </si>
  <si>
    <t>Palau-Domínguez A, Feijoo-Massó C, Comet R, Florensa-Masip R, Monteagudo M.</t>
  </si>
  <si>
    <t>Am J Med. 2020 Aug;133(8):e432-e433. doi: 10.1016/j.amjmed.2019.12.052. Epub 2020 Feb 12.</t>
  </si>
  <si>
    <t>Palau-Domínguez A</t>
  </si>
  <si>
    <t>10.1016/j.amjmed.2019.12.052</t>
  </si>
  <si>
    <t>[Male urethritis]</t>
  </si>
  <si>
    <t>Gerhardt P, Dupin N, Janier M, Lassau F, Passeron A, Milpied B; la section MST de la SFD.</t>
  </si>
  <si>
    <t>Ann Dermatol Venereol. 2016 Nov;143(11):752-755. doi: 10.1016/j.annder.2016.09.015. Epub 2016 Oct 22.</t>
  </si>
  <si>
    <t>Gerhardt P</t>
  </si>
  <si>
    <t>10.1016/j.annder.2016.09.015</t>
  </si>
  <si>
    <t>Perceived stress and incident sexually transmitted infections in a prospective cohort</t>
  </si>
  <si>
    <t>Turpin R, Brotman RM, Miller RS, Klebanoff MA, He X, Slopen N.</t>
  </si>
  <si>
    <t>Ann Epidemiol. 2019 Apr;32:20-27. doi: 10.1016/j.annepidem.2019.01.010. Epub 2019 Jan 26.</t>
  </si>
  <si>
    <t>Turpin R</t>
  </si>
  <si>
    <t>Ann Epidemiol</t>
  </si>
  <si>
    <t>PMC6446572</t>
  </si>
  <si>
    <t>NIHMS1522375</t>
  </si>
  <si>
    <t>10.1016/j.annepidem.2019.01.010</t>
  </si>
  <si>
    <t>Uptake and population-level impact of expedited partner therapy (EPT) on Chlamydia trachomatis and Neisseria gonorrhoeae: the Washington State community-level randomized trial of EPT</t>
  </si>
  <si>
    <t>Golden MR, Kerani RP, Stenger M, Hughes JP, Aubin M, Malinski C, Holmes KK.</t>
  </si>
  <si>
    <t>PLoS Med. 2015 Jan 15;12(1):e1001777. doi: 10.1371/journal.pmed.1001777. eCollection 2015 Jan.</t>
  </si>
  <si>
    <t>PMC4295847</t>
  </si>
  <si>
    <t>10.1371/journal.pmed.1001777</t>
  </si>
  <si>
    <t>2015 Jan 15</t>
  </si>
  <si>
    <t>Coinfection With Chlamydial and Gonorrheal Infection Among US Adults With Early Syphilis</t>
  </si>
  <si>
    <t>Dionne-Odom J, Workowski K, Perlowski C, Taylor SN, Mayer KH, McNeil CJ, Hamill MM, Dombrowski JC, Batteiger TA, Sena AC, Wiesenfeld HC, Newman L, Hook EW 3rd.</t>
  </si>
  <si>
    <t>Sex Transm Dis. 2022 Aug 1;49(8):e87-e89. doi: 10.1097/OLQ.0000000000001605. Epub 2022 Jan 24.</t>
  </si>
  <si>
    <t>PMC9283199</t>
  </si>
  <si>
    <t>NIHMS1772594</t>
  </si>
  <si>
    <t>10.1097/OLQ.0000000000001605</t>
  </si>
  <si>
    <t>2022 Aug 1</t>
  </si>
  <si>
    <t>Prevalence of Mycoplasma genitalium and Mycoplasma hominis in urogenital tract of Brazilian women</t>
  </si>
  <si>
    <t>Campos GB, Lobão TN, Selis NN, Amorim AT, Martins HB, Barbosa MS, Oliveira TH, dos Santos DB, Figueiredo TB, Miranda Marques L, Timenetsky J.</t>
  </si>
  <si>
    <t>BMC Infect Dis. 2015 Feb 14;15:60. doi: 10.1186/s12879-015-0792-4.</t>
  </si>
  <si>
    <t>Campos GB</t>
  </si>
  <si>
    <t>PMC4336719</t>
  </si>
  <si>
    <t>10.1186/s12879-015-0792-4</t>
  </si>
  <si>
    <t>Rare case of bilateral perforated corneal ulcer due to gonococcal infection, managed with temporary periosteal graft</t>
  </si>
  <si>
    <t>Samira N, Bani AP, Susiyanti M.</t>
  </si>
  <si>
    <t>BMJ Case Rep. 2016 Feb 23;2016:bcr2015213547. doi: 10.1136/bcr-2015-213547.</t>
  </si>
  <si>
    <t>Samira N</t>
  </si>
  <si>
    <t>PMC4769459</t>
  </si>
  <si>
    <t>10.1136/bcr-2015-213547</t>
  </si>
  <si>
    <t>2016 Feb 23</t>
  </si>
  <si>
    <t>HIV incidence among men with and those without sexually transmitted rectal infections: estimates from matching against an HIV case registry</t>
  </si>
  <si>
    <t>Pathela P, Braunstein SL, Blank S, Schillinger JA.</t>
  </si>
  <si>
    <t>Clin Infect Dis. 2013 Oct;57(8):1203-9. doi: 10.1093/cid/cit437. Epub 2013 Jun 25.</t>
  </si>
  <si>
    <t>Pathela P</t>
  </si>
  <si>
    <t>10.1093/cid/cit437</t>
  </si>
  <si>
    <t>Partner notification and treatment outcomes among South African adolescents and young adults diagnosed with a sexually transmitted infection via laboratory-based screening</t>
  </si>
  <si>
    <t>Chitneni P, Beksinska M, Dietrich JJ, Jaggernath M, Closson K, Smith P, Lewis DA, Matthews LT, Smit J, Ndung'u T, Brockman M, Gray G, Kaida A; AYAZAZI Research Team.</t>
  </si>
  <si>
    <t>Int J STD AIDS. 2020 Jun;31(7):627-636. doi: 10.1177/0956462420915395. Epub 2020 May 13.</t>
  </si>
  <si>
    <t>Chitneni P</t>
  </si>
  <si>
    <t>PMC7357572</t>
  </si>
  <si>
    <t>NIHMS1598095</t>
  </si>
  <si>
    <t>10.1177/0956462420915395</t>
  </si>
  <si>
    <t>Assessing Sexually Transmitted Infections and HIV Risk Among Transgender Women in Lima, Peru: Beyond Behavior</t>
  </si>
  <si>
    <t>Moriarty KE, Segura ER, Gonzales W, Lake JE, Cabello R, Clark JL.</t>
  </si>
  <si>
    <t>LGBT Health. 2019 Oct;6(7):370-376. doi: 10.1089/lgbt.2018.0087.</t>
  </si>
  <si>
    <t>Moriarty KE</t>
  </si>
  <si>
    <t>PMC6797071</t>
  </si>
  <si>
    <t>10.1089/lgbt.2018.0087</t>
  </si>
  <si>
    <t>Partner notification and retesting for Chlamydia trachomatis and Neisseria gonorrhoeae: a case-note review in New Zealand primary care</t>
  </si>
  <si>
    <t>Rose SB, Garrett SM, Kennedy J, Lund K, Hutchings D, Boyle C, Pullon SRH.</t>
  </si>
  <si>
    <t>J Prim Health Care. 2018 Jun;10(2):132-139. doi: 10.1071/HC17025.</t>
  </si>
  <si>
    <t>J Prim Health Care</t>
  </si>
  <si>
    <t>10.1071/HC17025</t>
  </si>
  <si>
    <t>Models of gonorrhoea transmission from the mouth and saliva</t>
  </si>
  <si>
    <t>Fairley CK, Cornelisse VJ, Hocking JS, Chow EPF.</t>
  </si>
  <si>
    <t>Lancet Infect Dis. 2019 Oct;19(10):e360-e366. doi: 10.1016/S1473-3099(19)30304-4. Epub 2019 Jul 16.</t>
  </si>
  <si>
    <t>10.1016/S1473-3099(19)30304-4</t>
  </si>
  <si>
    <t>Sex-associated Risk Factors for Co-infection with Chlamydia trachomatis and Neisseria gonorrhoea among Patients Presenting to a Sexually Transmitted Infection Clinic</t>
  </si>
  <si>
    <t>Barati Sedeh F, Thomsen SF, Larsen HK, Westh H, Salado-Rasmussen K.</t>
  </si>
  <si>
    <t>Acta Derm Venereol. 2021 Jan 4;101(1):adv00356. doi: 10.2340/00015555-3721.</t>
  </si>
  <si>
    <t>Barati Sedeh F</t>
  </si>
  <si>
    <t>PMC9309828</t>
  </si>
  <si>
    <t>10.2340/00015555-3721</t>
  </si>
  <si>
    <t>2021 Jan 4</t>
  </si>
  <si>
    <t>An association between Trichomonas vaginalis and high-risk human papillomavirus in rural Tanzanian women undergoing cervical cancer screening</t>
  </si>
  <si>
    <t>Lazenby GB, Taylor PT, Badman BS, McHaki E, Korte JE, Soper DE, Young Pierce J.</t>
  </si>
  <si>
    <t>Clin Ther. 2014 Jan 1;36(1):38-45. doi: 10.1016/j.clinthera.2013.11.009.</t>
  </si>
  <si>
    <t>Lazenby GB</t>
  </si>
  <si>
    <t>Clin Ther</t>
  </si>
  <si>
    <t>10.1016/j.clinthera.2013.11.009</t>
  </si>
  <si>
    <t>2014 Jan 1</t>
  </si>
  <si>
    <t>Association of human papillomavirus and Chlamydia trachomatis with intraepithelial alterations in cervix samples</t>
  </si>
  <si>
    <t>Wohlmeister D, Vianna DR, Helfer VE, Gimenes F, Consolaro ME, Barcellos RB, Rossetti ML, Calil LN, Buffon A, Pilger DA.</t>
  </si>
  <si>
    <t>Mem Inst Oswaldo Cruz. 2016 Feb;111(2):106-13. doi: 10.1590/0074-02760150330. Epub 2016 Feb 2.</t>
  </si>
  <si>
    <t>Wohlmeister D</t>
  </si>
  <si>
    <t>PMC4750450</t>
  </si>
  <si>
    <t>10.1590/0074-02760150330</t>
  </si>
  <si>
    <t>Significant Associations between Chlamydia trachomatis and Neisseria gonorrhoeae Infections in Human Immunodeficiency Virus-Infected Pregnant Women</t>
  </si>
  <si>
    <t>Ngobese B, Swe-Han KS, Tinarwo P, Abbai NS.</t>
  </si>
  <si>
    <t>Infect Dis Obstet Gynecol. 2022 Jun 17;2022:7930567. doi: 10.1155/2022/7930567. eCollection 2022.</t>
  </si>
  <si>
    <t>Ngobese B</t>
  </si>
  <si>
    <t>PMC9232329</t>
  </si>
  <si>
    <t>10.1155/2022/7930567</t>
  </si>
  <si>
    <t>2022 Jun 17</t>
  </si>
  <si>
    <t>Maternal and Fetal Outcomes in an Observational Cohort of Women With Mycoplasma genitalium Infections</t>
  </si>
  <si>
    <t>Perin J, Coleman JS, Ronda J, Neibaur E, Gaydos CA, Trent M.</t>
  </si>
  <si>
    <t>Sex Transm Dis. 2021 Dec 1;48(12):991-996. doi: 10.1097/OLQ.0000000000001569.</t>
  </si>
  <si>
    <t>Perin J</t>
  </si>
  <si>
    <t>PMC8595487</t>
  </si>
  <si>
    <t>NIHMS1706049</t>
  </si>
  <si>
    <t>10.1097/OLQ.0000000000001569</t>
  </si>
  <si>
    <t>A Review of the Challenges and Complexities in the Diagnosis, Etiology, Epidemiology, and Pathogenesis of Pelvic Inflammatory Disease</t>
  </si>
  <si>
    <t>Hillier SL, Bernstein KT, Aral S.</t>
  </si>
  <si>
    <t>J Infect Dis. 2021 Aug 16;224(12 Suppl 2):S23-S28. doi: 10.1093/infdis/jiab116.</t>
  </si>
  <si>
    <t>Hillier SL</t>
  </si>
  <si>
    <t>PMC8365114</t>
  </si>
  <si>
    <t>10.1093/infdis/jiab116</t>
  </si>
  <si>
    <t>Partner notification and treatment for sexually transmitted infections among pregnant women in Cape Town, South Africa</t>
  </si>
  <si>
    <t>Green H, Taleghani S, Nyemba D, Myer L, Davey DJ.</t>
  </si>
  <si>
    <t>Int J STD AIDS. 2020 Nov;31(13):1282-1290. doi: 10.1177/0956462420949789. Epub 2020 Sep 22.</t>
  </si>
  <si>
    <t>Green H</t>
  </si>
  <si>
    <t>10.1177/0956462420949789</t>
  </si>
  <si>
    <t>[Sexually transmitted infections and male fertility]</t>
  </si>
  <si>
    <t>Spornraft-Ragaller P, Varwig-Janßen D.</t>
  </si>
  <si>
    <t>Hautarzt. 2018 Dec;69(12):1006-1013. doi: 10.1007/s00105-018-4300-9.</t>
  </si>
  <si>
    <t>Spornraft-Ragaller P</t>
  </si>
  <si>
    <t>10.1007/s00105-018-4300-9</t>
  </si>
  <si>
    <t>Disseminated Gonococcal Infection in an Immunosuppressed Patient</t>
  </si>
  <si>
    <t>Newman CR, Joshi K, Brucks E, Ferreira JP.</t>
  </si>
  <si>
    <t>Am J Med. 2021 Feb;134(2):e123-e124. doi: 10.1016/j.amjmed.2020.06.048. Epub 2020 Aug 21.</t>
  </si>
  <si>
    <t>Newman CR</t>
  </si>
  <si>
    <t>10.1016/j.amjmed.2020.06.048</t>
  </si>
  <si>
    <t>Association between enhanced screening for Chlamydia trachomatis and Neisseria gonorrhoeae and reductions in sequelae among women</t>
  </si>
  <si>
    <t>Anschuetz GL, Asbel L, Spain CV, Salmon M, Lewis F, Newbern EC, Goldberg M, Johnson CC.</t>
  </si>
  <si>
    <t>J Adolesc Health. 2012 Jul;51(1):80-5. doi: 10.1016/j.jadohealth.2011.11.002. Epub 2012 Feb 22.</t>
  </si>
  <si>
    <t>10.1016/j.jadohealth.2011.11.002</t>
  </si>
  <si>
    <t>Phenotypic Investigation of Regenerated Epithelial Cells After Gonococcal Corneal Perforation: A Clinical, Histological, and Immunohistochemical Study</t>
  </si>
  <si>
    <t>Jongkhajornpong P, Nakamura T, Sotozono C, Inatomi T, Kinoshita S.</t>
  </si>
  <si>
    <t>Cornea. 2015 Nov;34(11):1508-12. doi: 10.1097/ICO.0000000000000551.</t>
  </si>
  <si>
    <t>Jongkhajornpong P</t>
  </si>
  <si>
    <t>Cornea</t>
  </si>
  <si>
    <t>10.1097/ICO.0000000000000551</t>
  </si>
  <si>
    <t>The characteristics of patients frequently tested and repeatedly infected with Chlamydia trachomatis in Southwest Limburg, the Netherlands</t>
  </si>
  <si>
    <t>Wijers JNAP, Dukers-Muijrers NHTM, Hoebe CJPA, Wolffs PFG, van Liere GAFS.</t>
  </si>
  <si>
    <t>BMC Public Health. 2020 Aug 14;20(1):1239. doi: 10.1186/s12889-020-09334-9.</t>
  </si>
  <si>
    <t>PMC7427848</t>
  </si>
  <si>
    <t>10.1186/s12889-020-09334-9</t>
  </si>
  <si>
    <t>High chlamydia and gonorrhoea repeat positivity in remote Aboriginal communities 2009-2011: longitudinal analysis of testing for re-infection at 3 months suggests the need for more frequent screening</t>
  </si>
  <si>
    <t>Garton L, Dyda A, Guy R, Silver B, McGregor S, Hengel B, Rumbold A, Taylor-Thomson D, Knox J, Maher L, Kaldor J, Ward J; STRIVE Investigators.</t>
  </si>
  <si>
    <t>Sex Health. 2016 Nov;13(6):568-574. doi: 10.1071/SH16025.</t>
  </si>
  <si>
    <t>Garton L</t>
  </si>
  <si>
    <t>10.1071/SH16025</t>
  </si>
  <si>
    <t>Using partner notification to address curable sexually transmitted infections in a high HIV prevalence context: a qualitative study about partner notification in Botswana</t>
  </si>
  <si>
    <t>Wynn A, Moucheraud C, Moshashane N, Offorjebe OA, Ramogola-Masire D, Klausner JD, Morroni C.</t>
  </si>
  <si>
    <t>BMC Public Health. 2019 May 29;19(Suppl 1):606. doi: 10.1186/s12889-019-6813-2.</t>
  </si>
  <si>
    <t>PMC6538557</t>
  </si>
  <si>
    <t>10.1186/s12889-019-6813-2</t>
  </si>
  <si>
    <t>2019 May 29</t>
  </si>
  <si>
    <t>Bridging the Gap Between Pilot and Scale-Up: A Model of Antenatal Testing for Curable Sexually Transmitted Infections From Botswana</t>
  </si>
  <si>
    <t>Wynn A, Moucheraud C, Martin NK, Morroni C, Ramogola-Masire D, Klausner JD, Leibowitz A.</t>
  </si>
  <si>
    <t>Sex Transm Dis. 2022 Jan 1;49(1):59-66. doi: 10.1097/OLQ.0000000000001517.</t>
  </si>
  <si>
    <t>PMC8663512</t>
  </si>
  <si>
    <t>10.1097/OLQ.0000000000001517</t>
  </si>
  <si>
    <t>Prevalence of and risk factors associated with HIV, Herpes Simplex Virus-type 2, Chlamydia trachomatis and Neisseria gonorrhoeae infections among 18-24 year old students attending Higher Learning Institutions in Mbeya-Tanzania</t>
  </si>
  <si>
    <t>Mcharo RD, Kisinda A, Njovu L, Mcharo M, Mbwilo F, Mihale G, Komba B, Andrew E, Mayaud P, Kroidl A, Ivanova O, Msuya SE.</t>
  </si>
  <si>
    <t>PLoS One. 2022 May 26;17(5):e0266596. doi: 10.1371/journal.pone.0266596. eCollection 2022.</t>
  </si>
  <si>
    <t>Mcharo RD</t>
  </si>
  <si>
    <t>PMC9135268</t>
  </si>
  <si>
    <t>10.1371/journal.pone.0266596</t>
  </si>
  <si>
    <t>2022 May 26</t>
  </si>
  <si>
    <t>Drassanes Exprés: a public and confidential testing service for asymptomatic STIs with same-day result notification</t>
  </si>
  <si>
    <t>Hoyos-Mallecot Y, Garcia JN, Sulleiro E, Esperalba J, Salmeron P, Zarzuela F, Blanco A, Arando M, Descalzo V, Lopez L, Vall-Mayans M, Barberá MJ, Serra-Pladevall J, LLinas M, Almirante B, Pumarola T, Espasa M; DRASEXP collaborative group.</t>
  </si>
  <si>
    <t>Sex Transm Infect. 2022 May;98(3):166-172. doi: 10.1136/sextrans-2020-054779. Epub 2021 Apr 12.</t>
  </si>
  <si>
    <t>Hoyos-Mallecot Y</t>
  </si>
  <si>
    <t>10.1136/sextrans-2020-054779</t>
  </si>
  <si>
    <t>Prevalence and predictors of cervicitis in female sex workers in Peru: an observational study</t>
  </si>
  <si>
    <t>Pollett S, Calderon M, Heitzinger K, Solari V, Montano SM, Zunt J.</t>
  </si>
  <si>
    <t>BMC Infect Dis. 2013 Apr 30;13:195. doi: 10.1186/1471-2334-13-195.</t>
  </si>
  <si>
    <t>Pollett S</t>
  </si>
  <si>
    <t>PMC3664214</t>
  </si>
  <si>
    <t>10.1186/1471-2334-13-195</t>
  </si>
  <si>
    <t>2013 Apr 30</t>
  </si>
  <si>
    <t>Images in emergency medicine. Man with severe shoulder pain. Gonococcal arthritis of the shoulder</t>
  </si>
  <si>
    <t>Zaia BE, Soskin PN.</t>
  </si>
  <si>
    <t>Ann Emerg Med. 2014 May;63(5):528, 571. doi: 10.1016/j.annemergmed.2013.09.001.</t>
  </si>
  <si>
    <t>Zaia BE</t>
  </si>
  <si>
    <t>10.1016/j.annemergmed.2013.09.001</t>
  </si>
  <si>
    <t>Subclinical pelvic inflammatory disease and infertility</t>
  </si>
  <si>
    <t>Wiesenfeld HC, Hillier SL, Meyn LA, Amortegui AJ, Sweet RL.</t>
  </si>
  <si>
    <t>Obstet Gynecol. 2012 Jul;120(1):37-43. doi: 10.1097/AOG.0b013e31825a6bc9.</t>
  </si>
  <si>
    <t>10.1097/AOG.0b013e31825a6bc9</t>
  </si>
  <si>
    <t>Risk of Human Immunodeficiency Virus Acquisition Among High-Risk Heterosexuals With Nonviral Sexually Transmitted Infections: A Systematic Review and Meta-Analysis</t>
  </si>
  <si>
    <t>Barker EK, Malekinejad M, Merai R, Lyles CM, Sipe TA, DeLuca JB, Ridpath AD, Gift TL, Tailor A, Kahn JG.</t>
  </si>
  <si>
    <t>Sex Transm Dis. 2022 Jun 1;49(6):383-397. doi: 10.1097/OLQ.0000000000001601. Epub 2022 Jan 13.</t>
  </si>
  <si>
    <t>Barker EK</t>
  </si>
  <si>
    <t>PMC9133024</t>
  </si>
  <si>
    <t>NIHMS1769941</t>
  </si>
  <si>
    <t>10.1097/OLQ.0000000000001601</t>
  </si>
  <si>
    <t>Online self-sampling kits for human immunodeficiency virus and other sexually transmitted infections: Feasibility, positivity rates, and factors associated with infections in France</t>
  </si>
  <si>
    <t>Rahib D, Bercot B, Delagreverie H, Gabassi A, Delaugerre C, Salord H, Icard V, Le Thi TT, Leveau B, Khiri H, Digne J, Didelot MN, Pisoni A, Tuaillon E, Lydié N, Vandentorren S.</t>
  </si>
  <si>
    <t>Int J STD AIDS. 2022 Mar;33(4):355-362. doi: 10.1177/09564624211066447. Epub 2022 Feb 10.</t>
  </si>
  <si>
    <t>Rahib D</t>
  </si>
  <si>
    <t>10.1177/09564624211066447</t>
  </si>
  <si>
    <t>Evaluating spatially adaptive guidelines for the treatment of gonorrhea to reduce the incidence of gonococcal infection and increase the effective lifespan of antibiotics</t>
  </si>
  <si>
    <t>Yaesoubi R, Cohen T, Hsu K, Gift TL, St Cyr SB, Salomon JA, Grad YH.</t>
  </si>
  <si>
    <t>PLoS Comput Biol. 2022 Feb 9;18(2):e1009842. doi: 10.1371/journal.pcbi.1009842. eCollection 2022 Feb.</t>
  </si>
  <si>
    <t>Yaesoubi R</t>
  </si>
  <si>
    <t>PMC8863219</t>
  </si>
  <si>
    <t>10.1371/journal.pcbi.1009842</t>
  </si>
  <si>
    <t>Prevalence of cervical HPV infection, sexually transmitted infections and associated antimicrobial resistance in women attending cervical cancer screening in Mali</t>
  </si>
  <si>
    <t>Jary A, Teguete I, Sidibé Y, Kodio A, Dolo O, Burrel S, Boutolleau D, Beauvais-Remigereau L, Sayon S, Kampo M, Traoré FT, Sylla M, Achenbach C, Murphy R, Berçot B, Bébéar C, Calvez V, Marcelin AG, Maiga AI.</t>
  </si>
  <si>
    <t>Int J Infect Dis. 2021 Jul;108:610-616. doi: 10.1016/j.ijid.2021.06.024. Epub 2021 Jun 17.</t>
  </si>
  <si>
    <t>Jary A</t>
  </si>
  <si>
    <t>10.1016/j.ijid.2021.06.024</t>
  </si>
  <si>
    <t>miR-718 represses proinflammatory cytokine production through targeting phosphatase and tensin homolog (PTEN)</t>
  </si>
  <si>
    <t>Kalantari P, Harandi OF, Agarwal S, Rus F, Kurt-Jones EA, Fitzgerald KA, Caffrey DR, Golenbock DT.</t>
  </si>
  <si>
    <t>J Biol Chem. 2017 Apr 7;292(14):5634-5644. doi: 10.1074/jbc.M116.749325. Epub 2017 Feb 16.</t>
  </si>
  <si>
    <t>Kalantari P</t>
  </si>
  <si>
    <t>PMC5392559</t>
  </si>
  <si>
    <t>10.1074/jbc.M116.749325</t>
  </si>
  <si>
    <t>2017 Apr 7</t>
  </si>
  <si>
    <t>Human papillomavirus infection in male patients with STI-related symptoms in Hanoi, Vietnam</t>
  </si>
  <si>
    <t>Le HH, Bi X, Ishizaki A, Van Le H, Nguyen TV, Hosaka N, Ichimura H.</t>
  </si>
  <si>
    <t>J Med Virol. 2016 Jun;88(6):1059-66. doi: 10.1002/jmv.24422. Epub 2015 Nov 19.</t>
  </si>
  <si>
    <t>Le HH</t>
  </si>
  <si>
    <t>J Med Virol</t>
  </si>
  <si>
    <t>10.1002/jmv.24422</t>
  </si>
  <si>
    <t>Disseminated gonococcal infection in a patient with paroxysmal nocturnal haemoglobinuria receiving eculizumab</t>
  </si>
  <si>
    <t>Niitsuma-Sugaya I, Kanamori H, Ichikawa S, Fukuhara N, Seike I, Takei K, Baba H, Oshima K, Aoyagi T, Harigae H, Tokuda K.</t>
  </si>
  <si>
    <t>Lancet Infect Dis. 2021 May;21(5):741. doi: 10.1016/S1473-3099(20)30930-0.</t>
  </si>
  <si>
    <t>Niitsuma-Sugaya I</t>
  </si>
  <si>
    <t>10.1016/S1473-3099(20)30930-0</t>
  </si>
  <si>
    <t>High Prevalence of Sexually Transmitted Infections in Pregnant Women Living in Southern Brazil</t>
  </si>
  <si>
    <t>Yeganeh N, Kreitchmann R, Leng M, Nielsen-Saines K, Gorbach PM, Klausner J.</t>
  </si>
  <si>
    <t>Sex Transm Dis. 2021 Feb 1;48(2):128-133. doi: 10.1097/OLQ.0000000000001276.</t>
  </si>
  <si>
    <t>Yeganeh N</t>
  </si>
  <si>
    <t>PMC7817184</t>
  </si>
  <si>
    <t>10.1097/OLQ.0000000000001276</t>
  </si>
  <si>
    <t>Patterns of Screening, Infection, and Treatment of Chlamydia trachomatis and Neisseria gonorrhea in Pregnancy</t>
  </si>
  <si>
    <t>Goggins ER, Chamberlain AT, Kim TG, Young MR, Jamieson DJ, Haddad LB.</t>
  </si>
  <si>
    <t>Obstet Gynecol. 2020 Apr;135(4):799-807. doi: 10.1097/AOG.0000000000003757.</t>
  </si>
  <si>
    <t>Goggins ER</t>
  </si>
  <si>
    <t>10.1097/AOG.0000000000003757</t>
  </si>
  <si>
    <t>Evaluation of syndromic management guidelines for treatment of sexually transmitted infections in South African women</t>
  </si>
  <si>
    <t>van der Eem L, Dubbink JH, Struthers HE, McIntyre JA, Ouburg S, Morré SA, Kock MM, Peters RP.</t>
  </si>
  <si>
    <t>Trop Med Int Health. 2016 Sep;21(9):1138-46. doi: 10.1111/tmi.12742. Epub 2016 Jul 19.</t>
  </si>
  <si>
    <t>van der Eem L</t>
  </si>
  <si>
    <t>Trop Med Int Health</t>
  </si>
  <si>
    <t>10.1111/tmi.12742</t>
  </si>
  <si>
    <t>Influence of Sexually Transmitted Infections in Pregnant Adolescents on Preterm Birth and Chorioamnionitis</t>
  </si>
  <si>
    <t>Fuchs E, Dwiggins M, Lokken E, Unger JA, Eckert LO.</t>
  </si>
  <si>
    <t>Infect Dis Obstet Gynecol. 2020 Mar 25;2020:1908392. doi: 10.1155/2020/1908392. eCollection 2020.</t>
  </si>
  <si>
    <t>Fuchs E</t>
  </si>
  <si>
    <t>PMC7132592</t>
  </si>
  <si>
    <t>10.1155/2020/1908392</t>
  </si>
  <si>
    <t>Effect of nucleic acid amplification testing on detection of extragenital gonorrhea and chlamydial infections in men who have sex with men sexually transmitted disease clinic patients</t>
  </si>
  <si>
    <t>Barbee LA, Dombrowski JC, Kerani R, Golden MR.</t>
  </si>
  <si>
    <t>Sex Transm Dis. 2014 Mar;41(3):168-72. doi: 10.1097/OLQ.0000000000000093.</t>
  </si>
  <si>
    <t>10.1097/OLQ.0000000000000093</t>
  </si>
  <si>
    <t>Cross-sectional study of genital, rectal, and pharyngeal Chlamydia and gonorrhea in women in rural South Africa</t>
  </si>
  <si>
    <t>Peters RP, Dubbink JH, van der Eem L, Verweij SP, Bos ML, Ouburg S, Lewis DA, Struthers H, McIntyre JA, Morré SA.</t>
  </si>
  <si>
    <t>Sex Transm Dis. 2014 Sep;41(9):564-9. doi: 10.1097/OLQ.0000000000000175.</t>
  </si>
  <si>
    <t>10.1097/OLQ.0000000000000175</t>
  </si>
  <si>
    <t>Empiric treatment of sexually transmitted infections in a pediatric Emergency Department: are we making the right decisions?</t>
  </si>
  <si>
    <t>Pattishall AE, Rahman SY, Jain S, Simon HK.</t>
  </si>
  <si>
    <t>Am J Emerg Med. 2012 Oct;30(8):1588-90. doi: 10.1016/j.ajem.2011.09.028. Epub 2011 Dec 12.</t>
  </si>
  <si>
    <t>Pattishall AE</t>
  </si>
  <si>
    <t>10.1016/j.ajem.2011.09.028</t>
  </si>
  <si>
    <t>Trends in asymptomatic STI among HIV-positive MSM and lessons for systematic screening</t>
  </si>
  <si>
    <t>Farfour E, Dimi S, Chassany O, Fouéré S, Valin N, Timsit J, Ghosn J, Duvivier C, Duracinsky M, Zucman D; DRIVER study group.</t>
  </si>
  <si>
    <t>PLoS One. 2021 Jun 24;16(6):e0250557. doi: 10.1371/journal.pone.0250557. eCollection 2021.</t>
  </si>
  <si>
    <t>Farfour E</t>
  </si>
  <si>
    <t>PMC8224955</t>
  </si>
  <si>
    <t>10.1371/journal.pone.0250557</t>
  </si>
  <si>
    <t>2021 Jun 24</t>
  </si>
  <si>
    <t>High prevalence of rectal chlamydia among pregnant adolescents in La Romana, Dominican Republic warrants extragenital STI testing</t>
  </si>
  <si>
    <t>Bancalari P, Nicholas C, Halpern M, Stonbraker S, Taylor B, Soriano L, Ljubicic D, Amesty S.</t>
  </si>
  <si>
    <t>Int J STD AIDS. 2022 Jan;33(1):31-37. doi: 10.1177/09564624211043082. Epub 2021 Sep 25.</t>
  </si>
  <si>
    <t>Bancalari P</t>
  </si>
  <si>
    <t>10.1177/09564624211043082</t>
  </si>
  <si>
    <t>Associations between oral sex practices and frequent mouthwash use in men who have sex with men: implications for gonorrhoea prevention</t>
  </si>
  <si>
    <t>Phillips T, Fairley CK, Walker S, Chow EPF.</t>
  </si>
  <si>
    <t>Sex Health. 2019 Sep;16(5):473-478. doi: 10.1071/SH18131.</t>
  </si>
  <si>
    <t>Phillips T</t>
  </si>
  <si>
    <t>10.1071/SH18131</t>
  </si>
  <si>
    <t>Concordance of gonorrhoea of the rectum, pharynx and urethra in same-sex male partnerships attending a sexual health service in Melbourne, Australia</t>
  </si>
  <si>
    <t>Cornelisse VJ, Zhang L, Law M, Chen MY, Bradshaw CS, Bellhouse C, Fairley CK, Chow EPF.</t>
  </si>
  <si>
    <t>BMC Infect Dis. 2018 Feb 27;18(1):95. doi: 10.1186/s12879-018-3003-2.</t>
  </si>
  <si>
    <t>PMC5830325</t>
  </si>
  <si>
    <t>10.1186/s12879-018-3003-2</t>
  </si>
  <si>
    <t>Extragenital Gonorrhea and Chlamydia Positivity and the Potential for Missed Extragenital Gonorrhea With Concurrent Urethral Chlamydia Among Men Who Have Sex With Men Attending Sexually Transmitted Disease Clinics-Sexually Transmitted Disease Surveillance Network, 2015-2019</t>
  </si>
  <si>
    <t>Abara WE, Llata EL, Schumacher C, Carlos-Henderson J, Peralta AM, Huspeni D, Kerani RP, Elder H, Toevs K, Pathela P, Asbel L, Nguyen TQ, Bernstein KT, Torrone EA, Kirkcaldy RD.</t>
  </si>
  <si>
    <t>Sex Transm Dis. 2020 Jun;47(6):361-368. doi: 10.1097/OLQ.0000000000001170.</t>
  </si>
  <si>
    <t>10.1097/OLQ.0000000000001170</t>
  </si>
  <si>
    <t>Incidence and risk factors of C. trachomatis and N. gonorrhoeae among young women from the Western Cape, South Africa: The EVRI study</t>
  </si>
  <si>
    <t>Jongen VW, Schim van der Loeff MF, Botha MH, Sudenga SL, Abrahamsen ME, Giuliano AR.</t>
  </si>
  <si>
    <t>PLoS One. 2021 May 3;16(5):e0250871. doi: 10.1371/journal.pone.0250871. eCollection 2021.</t>
  </si>
  <si>
    <t>Jongen VW</t>
  </si>
  <si>
    <t>PMC8092667</t>
  </si>
  <si>
    <t>10.1371/journal.pone.0250871</t>
  </si>
  <si>
    <t>Chlamydia trachomatis and Neisseria gonorrhoeae Retesting and Reinfection Rates in New Zealand Health Care Settings: Implications for Sexually Transmitted Infection Control</t>
  </si>
  <si>
    <t>Sex Transm Dis. 2020 Mar;47(3):151-157. doi: 10.1097/OLQ.0000000000001112.</t>
  </si>
  <si>
    <t>10.1097/OLQ.0000000000001112</t>
  </si>
  <si>
    <t>Preexposure prophylaxis for men who have sex with men in the Netherlands: impact on HIV and Neisseria gonorrhoeae transmission and cost-effectiveness</t>
  </si>
  <si>
    <t>Reitsema M, Hoek AJV, van der Loeff MS, Hoornenborg E, van Sighem A, Wallinga J, van Benthem B, Xiridou M.</t>
  </si>
  <si>
    <t>AIDS. 2020 Mar 15;34(4):621-630. doi: 10.1097/QAD.0000000000002469.</t>
  </si>
  <si>
    <t>Reitsema M</t>
  </si>
  <si>
    <t>10.1097/QAD.0000000000002469</t>
  </si>
  <si>
    <t>2020 Mar 15</t>
  </si>
  <si>
    <t>High prevalence of HIV, chlamydia and gonorrhoea among men who have sex with men and transgender women attending trusted community centres in Abuja and Lagos, Nigeria</t>
  </si>
  <si>
    <t>Keshinro B, Crowell TA, Nowak RG, Adebajo S, Peel S, Gaydos CA, Rodriguez-Hart C, Baral SD, Walsh MJ, Njoku OS, Odeyemi S, Ngo-Ndomb T, Blattner WA, Robb ML, Charurat ME, Ake J; TRUST/RV368 Study Group.</t>
  </si>
  <si>
    <t>J Int AIDS Soc. 2016 Dec 7;19(1):21270. doi: 10.7448/IAS.19.1.21270. eCollection 2016.</t>
  </si>
  <si>
    <t>Keshinro B</t>
  </si>
  <si>
    <t>PMC5146323</t>
  </si>
  <si>
    <t>10.7448/IAS.19.1.21270</t>
  </si>
  <si>
    <t>Empiric antimicrobial treatment for asymptomatic sexual contacts of sexually transmitted infection in the era of antimicrobial resistance: time to rethink?</t>
  </si>
  <si>
    <t>Pearce E, Chan DJ, Smith DE.</t>
  </si>
  <si>
    <t>Int J STD AIDS. 2019 Feb;30(2):137-139. doi: 10.1177/0956462418799181. Epub 2018 Oct 6.</t>
  </si>
  <si>
    <t>Pearce E</t>
  </si>
  <si>
    <t>10.1177/0956462418799181</t>
  </si>
  <si>
    <t>Prevalence and associations of genital ulcer and urethral pathogens in men presenting with genital ulcer syndrome to primary health care clinics in South Africa</t>
  </si>
  <si>
    <t>Lewis DA, Müller E, Steele L, Sternberg M, Radebe F, Lyall M, Ballard RC, Paz-Bailey G.</t>
  </si>
  <si>
    <t>Sex Transm Dis. 2012 Nov;39(11):880-5. doi: 10.1097/OLQ.0b013e318269cf90.</t>
  </si>
  <si>
    <t>10.1097/OLQ.0b013e318269cf90</t>
  </si>
  <si>
    <t>Safety and Effectiveness of Same-Day Chlamydia trachomatis and Neisseria gonorrhoeae Screening and Treatment Among Gay, Bisexual, Transgender, and Homeless Youth in Los Angeles, California, and New Orleans, Louisiana</t>
  </si>
  <si>
    <t>Keizur EM, Goldbeck C, Vavala G, Romero-Espinoza A, Ocasio M, Fournier J, Lee SJ, Abdalian SE, Rotheram MJ, Klausner JD; Adolescent Trials Network (ATN) CARES Team.</t>
  </si>
  <si>
    <t>Sex Transm Dis. 2020 Jan;47(1):19-23. doi: 10.1097/OLQ.0000000000001088.</t>
  </si>
  <si>
    <t>Keizur EM</t>
  </si>
  <si>
    <t>PMC6923576</t>
  </si>
  <si>
    <t>NIHMS1058690</t>
  </si>
  <si>
    <t>10.1097/OLQ.0000000000001088</t>
  </si>
  <si>
    <t>Prevalence of sexually transmitted infections among pregnant women attending antenatal clinics in West Coast Region of The Gambia</t>
  </si>
  <si>
    <t>Isara A, Baldeh AK.</t>
  </si>
  <si>
    <t>Afr Health Sci. 2021 Jun;21(2):585-592. doi: 10.4314/ahs.v21i2.13.</t>
  </si>
  <si>
    <t>Isara A</t>
  </si>
  <si>
    <t>PMC8568222</t>
  </si>
  <si>
    <t>10.4314/ahs.v21i2.13</t>
  </si>
  <si>
    <t>The performance of a syndromic algorithm in diagnosing cervicitis in Jamaica</t>
  </si>
  <si>
    <t>Duncan J, Hylton-Kong T, Figueroa JP.</t>
  </si>
  <si>
    <t>Int J STD AIDS. 2019 May;30(6):536-541. doi: 10.1177/0956462418813507. Epub 2019 Feb 4.</t>
  </si>
  <si>
    <t>Duncan J</t>
  </si>
  <si>
    <t>10.1177/0956462418813507</t>
  </si>
  <si>
    <t>Chlamydia trachomatis and Neisseria gonorrhoeae in HIV-infected Pregnant Women and Adverse Infant Outcomes</t>
  </si>
  <si>
    <t>Adachi K, Klausner JD, Xu J, Ank B, Bristow CC, Morgado MG, Watts DH, Weir F, Persing D, Mofenson LM, Veloso VG, Pilotto JH, Joao E, Gray G, Theron G, Santos B, Fonseca R, Kreitchmann R, Pinto J, Mussi-Pinhata MM, Ceriotto M, Machado DM, Bryson YJ, Grinsztejn B, Bastos FI, Siberry G, Nielsen-Saines K; NICHD HPTN 040 Study Team.</t>
  </si>
  <si>
    <t>Pediatr Infect Dis J. 2016 Aug;35(8):894-900. doi: 10.1097/INF.0000000000001199.</t>
  </si>
  <si>
    <t>Adachi K</t>
  </si>
  <si>
    <t>PMC4945428</t>
  </si>
  <si>
    <t>NIHMS783968</t>
  </si>
  <si>
    <t>10.1097/INF.0000000000001199</t>
  </si>
  <si>
    <t>Public health implications of molecular point-of-care testing for chlamydia and gonorrhoea in remote primary care services in Australia: a qualitative study</t>
  </si>
  <si>
    <t>Natoli L, Guy RJ, Shephard M, Whiley D, Tabrizi SN, Ward J, Regan DG, Badman SG, Anderson DA, Kaldor J, Maher L; TTANGO investigator group.</t>
  </si>
  <si>
    <t>BMJ Open. 2015 Apr 28;5(4):e006922. doi: 10.1136/bmjopen-2014-006922.</t>
  </si>
  <si>
    <t>PMC4420950</t>
  </si>
  <si>
    <t>10.1136/bmjopen-2014-006922</t>
  </si>
  <si>
    <t>2015 Apr 28</t>
  </si>
  <si>
    <t>Analysis of diagnostic data for sexually transmissible infections in South Australian Aboriginal Community Controlled Health Services (2008-16)</t>
  </si>
  <si>
    <t>Elliott SR, Betts S, Hobbs K, Wand H, Rumbold AR, Ward J, Johnson DR.</t>
  </si>
  <si>
    <t>Sex Health. 2019 Nov;16(6):566-573. doi: 10.1071/SH18189.</t>
  </si>
  <si>
    <t>Elliott SR</t>
  </si>
  <si>
    <t>10.1071/SH18189</t>
  </si>
  <si>
    <t>Transactional Sex and Incident Chlamydia and Gonorrhea Among Black Men Who Have Sex With Men in Atlanta, Georgia</t>
  </si>
  <si>
    <t>Rucinski KB, Eaton LA, Learner ER, Watson RJ, Maksut JL, Earnshaw VA.</t>
  </si>
  <si>
    <t>Sex Transm Dis. 2020 Jun;47(6):355-360. doi: 10.1097/OLQ.0000000000001168.</t>
  </si>
  <si>
    <t>Rucinski KB</t>
  </si>
  <si>
    <t>PMC7230005</t>
  </si>
  <si>
    <t>NIHMS1573613</t>
  </si>
  <si>
    <t>10.1097/OLQ.0000000000001168</t>
  </si>
  <si>
    <t>Chlamydia, Gonorrhea, and Incident HIV Infection During Pregnancy Predict Preterm Birth Despite Treatment</t>
  </si>
  <si>
    <t>Ravindran J, Richardson BA, Kinuthia J, Unger JA, Drake AL, Osborn L, Matemo D, Patterson J, McClelland RS, John-Stewart G.</t>
  </si>
  <si>
    <t>J Infect Dis. 2021 Dec 15;224(12):2085-2093. doi: 10.1093/infdis/jiab277.</t>
  </si>
  <si>
    <t>Ravindran J</t>
  </si>
  <si>
    <t>PMC8672741</t>
  </si>
  <si>
    <t>10.1093/infdis/jiab277</t>
  </si>
  <si>
    <t>2021 Dec 15</t>
  </si>
  <si>
    <t>Triple site sexually transmitted infection testing as a crucial component of surveillance for men who have sex with men: A prospective cohort study</t>
  </si>
  <si>
    <t>Zucker R, Gaisa M, Sigel K, Singer I, Adler A, Turner D, Ben Ami R, Nissan I, Chan C, Halperin T.</t>
  </si>
  <si>
    <t>Int J STD AIDS. 2022 Feb;33(2):114-122. doi: 10.1177/09564624211047477. Epub 2021 Oct 22.</t>
  </si>
  <si>
    <t>Zucker R</t>
  </si>
  <si>
    <t>10.1177/09564624211047477</t>
  </si>
  <si>
    <t>Primary Care of Men Who Have Sex With Men in the U.S. Military in the Post-Don't Ask, Don't Tell Era: A Review of Recent Progress, Health Needs, and Challenges</t>
  </si>
  <si>
    <t>Campbell WR, Jahan M, Bavaro MF, Carpenter RJ.</t>
  </si>
  <si>
    <t>Mil Med. 2017 Mar;182(3):e1603-e1611. doi: 10.7205/MILMED-D-16-00255.</t>
  </si>
  <si>
    <t>Campbell WR</t>
  </si>
  <si>
    <t>10.7205/MILMED-D-16-00255</t>
  </si>
  <si>
    <t>Women in community corrections in New York City: HIV infection and risks</t>
  </si>
  <si>
    <t>El-Bassel N, Marotta PL, Shaw SA, Chang M, Ma X, Goddard-Eckrich D, Hunt T, Johnson K, Goodwin S, Almonte M, Gilbert L.</t>
  </si>
  <si>
    <t>Int J STD AIDS. 2017 Feb;28(2):160-169. doi: 10.1177/0956462416633624. Epub 2016 Jul 10.</t>
  </si>
  <si>
    <t>El-Bassel N</t>
  </si>
  <si>
    <t>PMC5367917</t>
  </si>
  <si>
    <t>NIHMS852122</t>
  </si>
  <si>
    <t>10.1177/0956462416633624</t>
  </si>
  <si>
    <t>Extragenital Chlamydia and Gonorrhea in Young Black Men Who Have Sex With Men: Missed Treatment Opportunities for Human Immunodeficiency Virus-Infected Men Who Have Sex With Men?</t>
  </si>
  <si>
    <t>Mena L, Crosby RA, Chamberlain N.</t>
  </si>
  <si>
    <t>Sex Transm Dis. 2018 May;45(5):307-311. doi: 10.1097/OLQ.0000000000000746.</t>
  </si>
  <si>
    <t>Mena L</t>
  </si>
  <si>
    <t>10.1097/OLQ.0000000000000746</t>
  </si>
  <si>
    <t>Prevalence of leukocyturia in a cohort of French asymptomatic aircrews</t>
  </si>
  <si>
    <t>Corgie L, Huiban N, Janvier F, Darles C, Brocq FX, Dutasta F, Monteil M.</t>
  </si>
  <si>
    <t>Clin Microbiol Infect. 2022 Jan;28(1):141.e1-141.e4. doi: 10.1016/j.cmi.2021.09.023. Epub 2021 Oct 2.</t>
  </si>
  <si>
    <t>Corgie L</t>
  </si>
  <si>
    <t>10.1016/j.cmi.2021.09.023</t>
  </si>
  <si>
    <t>Pubic hair grooming practices in KwaZulu-Natal, South Africa: prevalence, side effects and association with sexually transmitted infections</t>
  </si>
  <si>
    <t>Beksinska M, Lulie B, Beesham I, Smit J.</t>
  </si>
  <si>
    <t>Int J STD AIDS. 2020 Oct;31(11):1034-1039. doi: 10.1177/0956462420941709. Epub 2020 Aug 4.</t>
  </si>
  <si>
    <t>Beksinska M</t>
  </si>
  <si>
    <t>10.1177/0956462420941709</t>
  </si>
  <si>
    <t>Prenatal chlamydial, gonococcal, and trichomonal screening in the Democratic Republic of Congo for case detection and management</t>
  </si>
  <si>
    <t>Gadoth A, Shannon CL, Hoff NA, Mvumbi G, Musene K, Okitolonda-Wemakoy E, Hoffman RM, Rimoin AW, Klausner JD.</t>
  </si>
  <si>
    <t>Int J STD AIDS. 2020 Mar;31(3):221-229. doi: 10.1177/0956462419888315. Epub 2020 Jan 29.</t>
  </si>
  <si>
    <t>Gadoth A</t>
  </si>
  <si>
    <t>PMC7534514</t>
  </si>
  <si>
    <t>NIHMS1625866</t>
  </si>
  <si>
    <t>10.1177/0956462419888315</t>
  </si>
  <si>
    <t>Sexually Transmitted Infections: A Novel Screening Strategy for Improving Women's Health in Vulnerable Populations</t>
  </si>
  <si>
    <t>Frati ER, Fasoli E, Martinelli M, Colzani D, Bianchi S, Carnelli L, Amendola A, Olivani P, Tanzi E.</t>
  </si>
  <si>
    <t>Int J Mol Sci. 2017 Jun 20;18(6):1311. doi: 10.3390/ijms18061311.</t>
  </si>
  <si>
    <t>Frati ER</t>
  </si>
  <si>
    <t>PMC5486132</t>
  </si>
  <si>
    <t>10.3390/ijms18061311</t>
  </si>
  <si>
    <t>2017 Jun 20</t>
  </si>
  <si>
    <t>Identifying youth at high risk for sexually transmitted infections in community-based settings using a risk prediction tool: a validation study</t>
  </si>
  <si>
    <t>Kranzer K, Simms V, Dauya E, Olaru ID, Dziva Chikwari C, Martin K, Redzo N, Bandason T, Tembo M, Francis SC, Weiss HA, Hayes RJ, Mavodza C, Apollo T, Ncube G, Machiha A, Ferrand RA.</t>
  </si>
  <si>
    <t>BMC Infect Dis. 2021 Dec 8;21(1):1234. doi: 10.1186/s12879-021-06937-4.</t>
  </si>
  <si>
    <t>Kranzer K</t>
  </si>
  <si>
    <t>PMC8653586</t>
  </si>
  <si>
    <t>10.1186/s12879-021-06937-4</t>
  </si>
  <si>
    <t>2021 Dec 8</t>
  </si>
  <si>
    <t>Universal Screening for Sexually Transmitted Infections among Asymptomatic Adolescents in an Urban Emergency Department: High Acceptance but Low Prevalence of Infection</t>
  </si>
  <si>
    <t>Goyal MK, Teach SJ, Badolato GM, Trent M, Chamberlain JM.</t>
  </si>
  <si>
    <t>J Pediatr. 2016 Apr;171:128-32. doi: 10.1016/j.jpeds.2016.01.019. Epub 2016 Feb 2.</t>
  </si>
  <si>
    <t>Goyal MK</t>
  </si>
  <si>
    <t>J Pediatr</t>
  </si>
  <si>
    <t>PMC4808598</t>
  </si>
  <si>
    <t>NIHMS750731</t>
  </si>
  <si>
    <t>10.1016/j.jpeds.2016.01.019</t>
  </si>
  <si>
    <t>Chlamydia trachomatis, Neisseria gonorrhoeae and syphilis among men who have sex with men in Brazil</t>
  </si>
  <si>
    <t>Cunha CB, Friedman RK, de Boni RB, Gaydos C, Guimarães MR, Siqueira BH, Cardoso SW, Chicayban L, Coutinho JR, Yanavich C, Veloso VG, Grinsztejn B.</t>
  </si>
  <si>
    <t>BMC Public Health. 2015 Jul 21;15:686. doi: 10.1186/s12889-015-2002-0.</t>
  </si>
  <si>
    <t>Cunha CB</t>
  </si>
  <si>
    <t>PMC4509695</t>
  </si>
  <si>
    <t>10.1186/s12889-015-2002-0</t>
  </si>
  <si>
    <t>2015 Jul 21</t>
  </si>
  <si>
    <t>Trichomonas Vaginalis Infections Among Youth in Detention in the Southeastern United States</t>
  </si>
  <si>
    <t>Oshin E, Eissa MA, Benjamins LJ, Barratt MS, Beyda RM.</t>
  </si>
  <si>
    <t>J Pediatr Adolesc Gynecol. 2022 Jun;35(3):368-370. doi: 10.1016/j.jpag.2021.09.006. Epub 2021 Oct 2.</t>
  </si>
  <si>
    <t>Oshin E</t>
  </si>
  <si>
    <t>10.1016/j.jpag.2021.09.006</t>
  </si>
  <si>
    <t>Community-based Implementation of Centers for Disease Control and Prevention's Recommended Screening for Sexually Transmitted Infections Among Youth at High Risk for HIV Infection in Los Angeles and New Orleans</t>
  </si>
  <si>
    <t>Lee SJ, Ocasio MA, Goldbeck CS, Koussa M, Comulada WS, Swendeman D, Klausner JD, Rotheram-Borus MJ; Adolescent Medicine Trials Network (ATN) CARES.</t>
  </si>
  <si>
    <t>Sex Transm Dis. 2020 Jul;47(7):481-483. doi: 10.1097/OLQ.0000000000001171.</t>
  </si>
  <si>
    <t>PMC7371266</t>
  </si>
  <si>
    <t>NIHMS1608311</t>
  </si>
  <si>
    <t>10.1097/OLQ.0000000000001171</t>
  </si>
  <si>
    <t>Cross-sectional assessment of determinants of STIs among men who have sex with men and transgender women in Kigali, Rwanda</t>
  </si>
  <si>
    <t>Twahirwa Rwema JO, Herbst S, Hamill MM, Liestman B, Nyombayire J, Lyons CE, Mugwaneza P, Makuza JD, Sullivan PS, Allen S, Karita E, Baral S.</t>
  </si>
  <si>
    <t>Sex Transm Infect. 2022 May;98(3):178-187. doi: 10.1136/sextrans-2020-054753. Epub 2021 May 6.</t>
  </si>
  <si>
    <t>Twahirwa Rwema JO</t>
  </si>
  <si>
    <t>PMC9889132</t>
  </si>
  <si>
    <t>NIHMS1853503</t>
  </si>
  <si>
    <t>10.1136/sextrans-2020-054753</t>
  </si>
  <si>
    <t>Pay-it-forward strategy to enhance uptake of dual gonorrhea and chlamydia testing among men who have sex with men in China: a pragmatic, quasi-experimental study</t>
  </si>
  <si>
    <t>Li KT, Tang W, Wu D, Huang W, Wu F, Lee A, Feng H, Pan SW, Han L, Mak V, Yang L, Tucker JD.</t>
  </si>
  <si>
    <t>Lancet Infect Dis. 2019 Jan;19(1):76-82. doi: 10.1016/S1473-3099(18)30556-5.</t>
  </si>
  <si>
    <t>Li KT</t>
  </si>
  <si>
    <t>PMC6347395</t>
  </si>
  <si>
    <t>NIHMS1006568</t>
  </si>
  <si>
    <t>10.1016/S1473-3099(18)30556-5</t>
  </si>
  <si>
    <t>Prevalence and correlates of bacterial vaginosis in different sub-populations of women in sub-Saharan Africa: a cross-sectional study</t>
  </si>
  <si>
    <t>Jespers V, Crucitti T, Menten J, Verhelst R, Mwaura M, Mandaliya K, Ndayisaba GF, Delany-Moretlwe S, Verstraelen H, Hardy L, Buvé A, van de Wijgert J; Vaginal Biomarkers Study Group.</t>
  </si>
  <si>
    <t>PLoS One. 2014 Oct 7;9(10):e109670. doi: 10.1371/journal.pone.0109670. eCollection 2014.</t>
  </si>
  <si>
    <t>Jespers V</t>
  </si>
  <si>
    <t>PMC4188821</t>
  </si>
  <si>
    <t>10.1371/journal.pone.0109670</t>
  </si>
  <si>
    <t>Who fails to return within 30 days after being tested positive for HIV/STI in a free testing centre?</t>
  </si>
  <si>
    <t>Rolland C, de La Rochebrochard E, Piron P, Shelly M, Segouin C, Troude P.</t>
  </si>
  <si>
    <t>BMC Infect Dis. 2020 Oct 27;20(1):795. doi: 10.1186/s12879-020-05520-7.</t>
  </si>
  <si>
    <t>Rolland C</t>
  </si>
  <si>
    <t>PMC7590592</t>
  </si>
  <si>
    <t>10.1186/s12879-020-05520-7</t>
  </si>
  <si>
    <t>Induction of endotoxin tolerance by pathogenic Neisseria is correlated with the inflammatory potential of lipooligosaccharides and regulated by microRNA-146a</t>
  </si>
  <si>
    <t>Liu M, John CM, Jarvis GA.</t>
  </si>
  <si>
    <t>J Immunol. 2014 Feb 15;192(4):1768-77. doi: 10.4049/jimmunol.1301648. Epub 2014 Jan 17.</t>
  </si>
  <si>
    <t>Liu M</t>
  </si>
  <si>
    <t>10.4049/jimmunol.1301648</t>
  </si>
  <si>
    <t>2014 Feb 15</t>
  </si>
  <si>
    <t>Pathogen recognition in the human female reproductive tract: expression of intracellular cytosolic sensors NOD1, NOD2, RIG-1, and MDA5 and response to HIV-1 and Neisseria gonorrhea</t>
  </si>
  <si>
    <t>Ghosh M, Shen Z, Fahey JV, Crist SG, Patel M, Smith JM, Wira CR.</t>
  </si>
  <si>
    <t>Am J Reprod Immunol. 2013 Jan;69(1):41-51. doi: 10.1111/aji.12019. Epub 2012 Sep 17.</t>
  </si>
  <si>
    <t>Ghosh M</t>
  </si>
  <si>
    <t>PMC3518676</t>
  </si>
  <si>
    <t>NIHMS401397</t>
  </si>
  <si>
    <t>10.1111/aji.12019</t>
  </si>
  <si>
    <t>Management of Urethritis: Is It Still the Time for Empirical Antibiotic Treatments?</t>
  </si>
  <si>
    <t>Bartoletti R, Wagenlehner FME, Bjerklund Johansen TE, Köves B, Cai T, Tandogdu Z, Bonkat G.</t>
  </si>
  <si>
    <t>Eur Urol Focus. 2019 Jan;5(1):29-35. doi: 10.1016/j.euf.2018.10.006. Epub 2018 Oct 11.</t>
  </si>
  <si>
    <t>Bartoletti R</t>
  </si>
  <si>
    <t>Eur Urol Focus</t>
  </si>
  <si>
    <t>10.1016/j.euf.2018.10.006</t>
  </si>
  <si>
    <t>Developing a model to predict individualised treatment for gonorrhoea: a modelling study</t>
  </si>
  <si>
    <t>Findlater L, Mohammed H, Gobin M, Fifer H, Ross J, Geffen Obregon O, Turner KME.</t>
  </si>
  <si>
    <t>BMJ Open. 2021 Jun 25;11(6):e042893. doi: 10.1136/bmjopen-2020-042893.</t>
  </si>
  <si>
    <t>Findlater L</t>
  </si>
  <si>
    <t>PMC8237724</t>
  </si>
  <si>
    <t>10.1136/bmjopen-2020-042893</t>
  </si>
  <si>
    <t>2021 Jun 25</t>
  </si>
  <si>
    <t>A retrospective cohort study examining STI testing and perinatal records demonstrates reproductive health burden of chlamydia and gonorrhea</t>
  </si>
  <si>
    <t>Callan T, Debattista J, Berry B, Brown J, Woodcock S, Hocking JS, Huston WM.</t>
  </si>
  <si>
    <t>Pathog Dis. 2020 Sep 26;78(6):ftaa052. doi: 10.1093/femspd/ftaa052.</t>
  </si>
  <si>
    <t>Callan T</t>
  </si>
  <si>
    <t>10.1093/femspd/ftaa052</t>
  </si>
  <si>
    <t>2020 Sep 26</t>
  </si>
  <si>
    <t>Integrating Sexually Transmitted Infection Testing and Treatment With Routine HIV Care in Gaborone, Botswana</t>
  </si>
  <si>
    <t>Carveth-Johnson T, Dunin De Skrzynno S, Wynn A, Moshashane N, Ramontshonyana K, Lebelonyane R, Mussa A, Ramogola-Masire D, Klausner J, Morroni C.</t>
  </si>
  <si>
    <t>Sex Transm Dis. 2021 Nov 1;48(11):887-894. doi: 10.1097/OLQ.0000000000001492.</t>
  </si>
  <si>
    <t>Carveth-Johnson T</t>
  </si>
  <si>
    <t>PMC8505143</t>
  </si>
  <si>
    <t>10.1097/OLQ.0000000000001492</t>
  </si>
  <si>
    <t>Diagnosis and treatment of sexually transmitted infections in male partners of pregnant women in Brazil</t>
  </si>
  <si>
    <t>Yeganeh N, Kreitchmann R, Leng M, Nielsen-Saines K, Gorbach PM, Klausner JD.</t>
  </si>
  <si>
    <t>Int J STD AIDS. 2021 Nov;32(13):1242-1249. doi: 10.1177/09564624211032759. Epub 2021 Jul 26.</t>
  </si>
  <si>
    <t>PMC8608751</t>
  </si>
  <si>
    <t>NIHMS1742188</t>
  </si>
  <si>
    <t>10.1177/09564624211032759</t>
  </si>
  <si>
    <t>Trichomonas vaginalis infection: How significant is it in men presenting with recurrent or persistent symptoms of urethritis?</t>
  </si>
  <si>
    <t>Ng A, Ross JD.</t>
  </si>
  <si>
    <t>Int J STD AIDS. 2016 Jan;27(1):63-5. doi: 10.1177/0956462415571372. Epub 2015 Feb 6.</t>
  </si>
  <si>
    <t>Ng A</t>
  </si>
  <si>
    <t>10.1177/0956462415571372</t>
  </si>
  <si>
    <t>The PICASSO Cohort: baseline characteristics of a cohort of men who have sex with men and male-to-female transgender women at high risk for syphilis infection in Lima, Peru</t>
  </si>
  <si>
    <t>Kojima N, Park H, Konda KA, Joseph Davey DL, Bristow CC, Brown B, Leon SR, Vargas SK, Calvo GM, Caceres CF, Klausner JD.</t>
  </si>
  <si>
    <t>BMC Infect Dis. 2017 Apr 11;17(1):255. doi: 10.1186/s12879-017-2332-x.</t>
  </si>
  <si>
    <t>PMC5387233</t>
  </si>
  <si>
    <t>10.1186/s12879-017-2332-x</t>
  </si>
  <si>
    <t>Haemophilus influenzae Isolated From Men With Acute Urethritis: Its Pathogenic Roles, Responses to Antimicrobial Chemotherapies, and Antimicrobial Susceptibilities</t>
  </si>
  <si>
    <t>Ito S, Hatazaki K, Shimuta K, Kondo H, Mizutani K, Yasuda M, Nakane K, Tsuchiya T, Yokoi S, Nakano M, Ohinishi M, Deguchi T.</t>
  </si>
  <si>
    <t>Sex Transm Dis. 2017 Apr;44(4):205-210. doi: 10.1097/OLQ.0000000000000573.</t>
  </si>
  <si>
    <t>10.1097/OLQ.0000000000000573</t>
  </si>
  <si>
    <t>Prevalence of curable STIs and bacterial vaginosis during pregnancy in sub-Saharan Africa: a systematic review and meta-analysis</t>
  </si>
  <si>
    <t>Nyemba DC, Haddison EC, Wang C, Johnson LF, Myer L, Davey DJ.</t>
  </si>
  <si>
    <t>Sex Transm Infect. 2022 Nov;98(7):484-491. doi: 10.1136/sextrans-2021-055057. Epub 2021 Dec 9.</t>
  </si>
  <si>
    <t>Nyemba DC</t>
  </si>
  <si>
    <t>PMC9177894</t>
  </si>
  <si>
    <t>NIHMS1759810</t>
  </si>
  <si>
    <t>10.1136/sextrans-2021-055057</t>
  </si>
  <si>
    <t>2022 Nov</t>
  </si>
  <si>
    <t>Asymptomatic anal sexually transmitted infections in HIV-positive men attending anal cancer screening</t>
  </si>
  <si>
    <t>Fuchs W, Kreuter A, Hellmich M, Potthoff A, Swoboda J, Brockmeyer NH, Wieland U.</t>
  </si>
  <si>
    <t>Br J Dermatol. 2016 Apr;174(4):831-8. doi: 10.1111/bjd.14288. Epub 2016 Jan 9.</t>
  </si>
  <si>
    <t>Fuchs W</t>
  </si>
  <si>
    <t>Br J Dermatol</t>
  </si>
  <si>
    <t>10.1111/bjd.14288</t>
  </si>
  <si>
    <t>Routine testing of Mycoplasma genitalium and Trichomonas vaginalis</t>
  </si>
  <si>
    <t>Jenniskens ML, Veerbeek JH, Deurloo KL, van Hannen EJ, Thijsen SF.</t>
  </si>
  <si>
    <t>Infect Dis (Lond). 2017 Jun;49(6):461-465. doi: 10.1080/23744235.2017.1290271.</t>
  </si>
  <si>
    <t>Jenniskens ML</t>
  </si>
  <si>
    <t>10.1080/23744235.2017.1290271</t>
  </si>
  <si>
    <t>Clearance of Mycoplasma genitalium and Trichomonas vaginalis Among Adolescents and Young Adults With Pelvic Inflammatory Disease: Results From the Tech-N Study</t>
  </si>
  <si>
    <t>Trent M, Yusuf HE, Perin J, Anders J, Chung SE, Tabacco-Saeed L, Rowell J, Huettner S, Rothman R, Butz A, Gaydos CA.</t>
  </si>
  <si>
    <t>Sex Transm Dis. 2020 Nov;47(11):e47-e50. doi: 10.1097/OLQ.0000000000001221.</t>
  </si>
  <si>
    <t>Trent M</t>
  </si>
  <si>
    <t>PMC7872072</t>
  </si>
  <si>
    <t>NIHMS1603483</t>
  </si>
  <si>
    <t>10.1097/OLQ.0000000000001221</t>
  </si>
  <si>
    <t>Prevalence of and risk factors for curable sexually transmitted infections on Bubaque Island, Guinea Bissau</t>
  </si>
  <si>
    <t>Cowley G, Milne G, Teixeira da Silva E, Nakutum J, Rodrigues A, Vasileva H, Mabey D, Versteeg B, Last A.</t>
  </si>
  <si>
    <t>Sex Transm Infect. 2021 Feb;97(1):51-55. doi: 10.1136/sextrans-2019-054351. Epub 2020 Apr 28.</t>
  </si>
  <si>
    <t>Cowley G</t>
  </si>
  <si>
    <t>PMC7841470</t>
  </si>
  <si>
    <t>10.1136/sextrans-2019-054351</t>
  </si>
  <si>
    <t>Escherichia coli surface display of single-chain antibody VRC01 against HIV-1 infection</t>
  </si>
  <si>
    <t>Wang LX, Mellon M, Bowder D, Quinn M, Shea D, Wood C, Xiang SH.</t>
  </si>
  <si>
    <t>Virology. 2015 Jan 15;475:179-86. doi: 10.1016/j.virol.2014.11.018. Epub 2014 Dec 5.</t>
  </si>
  <si>
    <t>Wang LX</t>
  </si>
  <si>
    <t>Virology</t>
  </si>
  <si>
    <t>PMC4337897</t>
  </si>
  <si>
    <t>NIHMS647461</t>
  </si>
  <si>
    <t>10.1016/j.virol.2014.11.018</t>
  </si>
  <si>
    <t>Pilot implementation of a home-care programme with chlamydia, gonorrhoea, hepatitis B, and syphilis self-sampling in HIV-positive men who have sex with men</t>
  </si>
  <si>
    <t>Leenen J, Hoebe CJPA, Ackens RP, Posthouwer D, van Loo IHM, Wolffs PFG, Dukers-Muijrers NHTM.</t>
  </si>
  <si>
    <t>BMC Infect Dis. 2020 Dec 4;20(1):925. doi: 10.1186/s12879-020-05658-4.</t>
  </si>
  <si>
    <t>Leenen J</t>
  </si>
  <si>
    <t>PMC7716461</t>
  </si>
  <si>
    <t>10.1186/s12879-020-05658-4</t>
  </si>
  <si>
    <t>2020 Dec 4</t>
  </si>
  <si>
    <t>A Secondary Mixed Methods Analysis of a Pay-it-Forward Gonorrhea/Chlamydia Testing Program Among Men Who Have Sex With Men in China</t>
  </si>
  <si>
    <t>Li KT, Huang W, Tang W, Wu F, Zhao Y, Wu D, Yang F, Zhang TP, Forastiere L, Alexander M, Kumar N, Tucker JD.</t>
  </si>
  <si>
    <t>Sex Transm Dis. 2020 Jun;47(6):395-401. doi: 10.1097/OLQ.0000000000001161.</t>
  </si>
  <si>
    <t>PMC7230016</t>
  </si>
  <si>
    <t>NIHMS1578819</t>
  </si>
  <si>
    <t>10.1097/OLQ.0000000000001161</t>
  </si>
  <si>
    <t>Home Self-Collection by Mail to Test for Human Papillomavirus and Sexually Transmitted Infections</t>
  </si>
  <si>
    <t>Des Marais AC, Zhao Y, Hobbs MM, Sivaraman V, Barclay L, Brewer NT, Smith JS.</t>
  </si>
  <si>
    <t>Obstet Gynecol. 2018 Dec;132(6):1412-1420. doi: 10.1097/AOG.0000000000002964.</t>
  </si>
  <si>
    <t>Des Marais AC</t>
  </si>
  <si>
    <t>PMC6249061</t>
  </si>
  <si>
    <t>NIHMS1506093</t>
  </si>
  <si>
    <t>10.1097/AOG.0000000000002964</t>
  </si>
  <si>
    <t>Association of age with healthcare needs and engagement among Nigerian men who have sex with men and transgender women: cross-sectional and longitudinal analyses from an observational cohort</t>
  </si>
  <si>
    <t>Ramadhani HO, Crowell TA, Nowak RG, Ndembi N, Kayode BO, Kokogho A, Ononaku U, Shoyemi E, Ekeh C, Adebajo S, Baral SD, Charurat ME.</t>
  </si>
  <si>
    <t>J Int AIDS Soc. 2020 Oct;23 Suppl 6(Suppl 6):e25599. doi: 10.1002/jia2.25599.</t>
  </si>
  <si>
    <t>PMC7527771</t>
  </si>
  <si>
    <t>10.1002/jia2.25599</t>
  </si>
  <si>
    <t>Maternal Prenatal Screening and Serologies</t>
  </si>
  <si>
    <t>Snow TM, Coble M.</t>
  </si>
  <si>
    <t>Adv Neonatal Care. 2018 Dec;18(6):431-437. doi: 10.1097/ANC.0000000000000568.</t>
  </si>
  <si>
    <t>Snow TM</t>
  </si>
  <si>
    <t>Adv Neonatal Care</t>
  </si>
  <si>
    <t>10.1097/ANC.0000000000000568</t>
  </si>
  <si>
    <t>A novel point-of-care testing strategy for sexually transmitted infections among pregnant women in high-burden settings: results of a feasibility study in Papua New Guinea</t>
  </si>
  <si>
    <t>Badman SG, Vallely LM, Toliman P, Kariwiga G, Lote B, Pomat W, Holmer C, Guy R, Luchters S, Morgan C, Garland SM, Tabrizi S, Whiley D, Rogerson SJ, Mola G, Wand H, Donovan B, Causer L, Kaldor J, Vallely A.</t>
  </si>
  <si>
    <t>BMC Infect Dis. 2016 Jun 6;16:250. doi: 10.1186/s12879-016-1573-4.</t>
  </si>
  <si>
    <t>PMC4895793</t>
  </si>
  <si>
    <t>10.1186/s12879-016-1573-4</t>
  </si>
  <si>
    <t>2016 Jun 6</t>
  </si>
  <si>
    <t>Sexually transmitted infection screening, prevalence and incidence among South African men and transgender women who have sex with men enrolled in a combination HIV prevention cohort study: the Sibanye Methods for Prevention Packages Programme (MP3) project</t>
  </si>
  <si>
    <t>Jones J, Sanchez TH, Dominguez K, Bekker LG, Phaswana-Mafuya N, Baral SD, McNaghten AD, Kgatitswe LB, Valencia R, Yah CS, Zahn R, Siegler AJ, Sullivan PS.</t>
  </si>
  <si>
    <t>J Int AIDS Soc. 2020 Oct;23 Suppl 6(Suppl 6):e25594. doi: 10.1002/jia2.25594.</t>
  </si>
  <si>
    <t>Jones J</t>
  </si>
  <si>
    <t>PMC7527766</t>
  </si>
  <si>
    <t>10.1002/jia2.25594</t>
  </si>
  <si>
    <t>Sexually transmitted infections among HIV-infected and HIV-uninfected women in the Tapajós region, Amazon, Brazil: Self-collected vs. clinician-collected samples</t>
  </si>
  <si>
    <t>Rodrigues LLS, Hardick J, Nicol AF, Morgado MG, Martinelli KG, de Paula VS, Pilotto JH, Gaydos CA.</t>
  </si>
  <si>
    <t>PLoS One. 2019 Apr 23;14(4):e0215001. doi: 10.1371/journal.pone.0215001. eCollection 2019.</t>
  </si>
  <si>
    <t>Rodrigues LLS</t>
  </si>
  <si>
    <t>PMC6478302</t>
  </si>
  <si>
    <t>10.1371/journal.pone.0215001</t>
  </si>
  <si>
    <t>2019 Apr 23</t>
  </si>
  <si>
    <t>The diagnosis of chronic endometritis in infertile asymptomatic women: a comparative study of histology, microbial cultures, hysteroscopy, and molecular microbiology</t>
  </si>
  <si>
    <t>Moreno I, Cicinelli E, Garcia-Grau I, Gonzalez-Monfort M, Bau D, Vilella F, De Ziegler D, Resta L, Valbuena D, Simon C.</t>
  </si>
  <si>
    <t>Am J Obstet Gynecol. 2018 Jun;218(6):602.e1-602.e16. doi: 10.1016/j.ajog.2018.02.012. Epub 2018 Feb 23.</t>
  </si>
  <si>
    <t>Moreno I</t>
  </si>
  <si>
    <t>10.1016/j.ajog.2018.02.012</t>
  </si>
  <si>
    <t>Understanding the acceptability, barriers and facilitators for chlamydia and gonorrhoea screening in technical colleges: qualitative process evaluation of the "Test n Treat" trial</t>
  </si>
  <si>
    <t>Fleming C, Drennan VM, Kerry-Barnard S, Reid F, Adams EJ, Sadiq ST, Phillips R, Majewska W, Harding-Esch EM, Cousins EC, Yoward F, Oakeshott P.</t>
  </si>
  <si>
    <t>BMC Public Health. 2020 Aug 8;20(1):1212. doi: 10.1186/s12889-020-09285-1.</t>
  </si>
  <si>
    <t>Fleming C</t>
  </si>
  <si>
    <t>PMC7414554</t>
  </si>
  <si>
    <t>10.1186/s12889-020-09285-1</t>
  </si>
  <si>
    <t>2020 Aug 8</t>
  </si>
  <si>
    <t>HIV infection and engagement in HIV care cascade among men who have sex with men and transgender women in Kigali, Rwanda: a cross-sectional study</t>
  </si>
  <si>
    <t>Twahirwa Rwema JO, Lyons CE, Herbst S, Liestman B, Nyombayire J, Ketende S, Mazzei A, Olawore O, Nsanzimana S, Mugwaneza P, Kagaba A, Sullivan PS, Allen S, Karita E, Baral SD.</t>
  </si>
  <si>
    <t>J Int AIDS Soc. 2020 Oct;23 Suppl 6(Suppl 6):e25604. doi: 10.1002/jia2.25604.</t>
  </si>
  <si>
    <t>PMC7527755</t>
  </si>
  <si>
    <t>10.1002/jia2.25604</t>
  </si>
  <si>
    <t>STI tests and proportion of positive tests in female sex workers attending local public health departments in Germany in 2010/11</t>
  </si>
  <si>
    <t>Bremer V, Haar K, Gassowski M, Hamouda O, Nielsen S.</t>
  </si>
  <si>
    <t>BMC Public Health. 2016 Nov 21;16(1):1175. doi: 10.1186/s12889-016-3847-6.</t>
  </si>
  <si>
    <t>Bremer V</t>
  </si>
  <si>
    <t>PMC5117614</t>
  </si>
  <si>
    <t>10.1186/s12889-016-3847-6</t>
  </si>
  <si>
    <t>[POSTERIOR PERIURETHRAL ABSCESSES DUE TO NEISSERIA GONORRHOEAE POSED DIAGNOSTIC DIFFICULTIES]</t>
  </si>
  <si>
    <t>Minowa T, Nemoto K, Yanagi M, Miura T, Tsuboi N, Kondo Y, Suzuki Y.</t>
  </si>
  <si>
    <t>Nihon Hinyokika Gakkai Zasshi. 2018;109(4):237-240. doi: 10.5980/jpnjurol.109.237.</t>
  </si>
  <si>
    <t>Minowa T</t>
  </si>
  <si>
    <t>Nihon Hinyokika Gakkai Zasshi</t>
  </si>
  <si>
    <t>10.5980/jpnjurol.109.237</t>
  </si>
  <si>
    <t>Horizontal Gene Transfer of Fluoroquinolone Resistance-Conferring Genes From Commensal Neisseria to Neisseria gonorrhoeae: A Global Phylogenetic Analysis of 20,047 Isolates</t>
  </si>
  <si>
    <t>Manoharan-Basil SS, González N, Laumen JGE, Kenyon C.</t>
  </si>
  <si>
    <t>Front Microbiol. 2022 Mar 17;13:793612. doi: 10.3389/fmicb.2022.793612. eCollection 2022.</t>
  </si>
  <si>
    <t>Manoharan-Basil SS</t>
  </si>
  <si>
    <t>Front Microbiol</t>
  </si>
  <si>
    <t>PMC8973304</t>
  </si>
  <si>
    <t>10.3389/fmicb.2022.793612</t>
  </si>
  <si>
    <t>Ecologic Study of Meningococcal B Vaccine and Neisseria gonorrhoeae Infection, Norway</t>
  </si>
  <si>
    <t>Whelan J, Kløvstad H, Haugen IL, Holle MR, Storsaeter J.</t>
  </si>
  <si>
    <t>Emerg Infect Dis. 2016 Jun;22(6):1137-9. doi: 10.3201/eid2206.151093.</t>
  </si>
  <si>
    <t>Whelan J</t>
  </si>
  <si>
    <t>PMC4880101</t>
  </si>
  <si>
    <t>10.3201/eid2206.151093</t>
  </si>
  <si>
    <t>First antimicrobial resistance data and genetic characteristics of Neisseria gonorrhoeae isolates from Estonia, 2009-2013</t>
  </si>
  <si>
    <t>Golparian D, Brilene T, Laaring Y, Viktorova E, Johansson E, Domeika M, Unemo M.</t>
  </si>
  <si>
    <t>New Microbes New Infect. 2014 Sep;2(5):150-3. doi: 10.1002/nmi2.57. Epub 2014 Aug 3.</t>
  </si>
  <si>
    <t>New Microbes New Infect</t>
  </si>
  <si>
    <t>PMC4184480</t>
  </si>
  <si>
    <t>10.1002/nmi2.57</t>
  </si>
  <si>
    <t>Adult conjunctivitis secondary to dual infection with Chlamydia trachomatis and Neisseria gonorrhoeae - A case report</t>
  </si>
  <si>
    <t>Linton E, Hardman L, Welburn L, Rahman I, Chidambaram JD.</t>
  </si>
  <si>
    <t>Am J Ophthalmol Case Rep. 2018 Nov 14;13:6-8. doi: 10.1016/j.ajoc.2018.11.009. eCollection 2019 Mar.</t>
  </si>
  <si>
    <t>Linton E</t>
  </si>
  <si>
    <t>Am J Ophthalmol Case Rep</t>
  </si>
  <si>
    <t>PMC6247407</t>
  </si>
  <si>
    <t>10.1016/j.ajoc.2018.11.009</t>
  </si>
  <si>
    <t>2018 Nov 14</t>
  </si>
  <si>
    <t>Retrospective Analysis of Drug Sensitivity of Neisseria gonorrhoeae in Teaching Hospitals of South China</t>
  </si>
  <si>
    <t>Zhu B, Hu Y, Zhou X, Liu K, Wen W, Hu Y.</t>
  </si>
  <si>
    <t>Infect Drug Resist. 2021 Jun 3;14:2087-2090. doi: 10.2147/IDR.S317032. eCollection 2021.</t>
  </si>
  <si>
    <t>Zhu B</t>
  </si>
  <si>
    <t>Infect Drug Resist</t>
  </si>
  <si>
    <t>PMC8184144</t>
  </si>
  <si>
    <t>10.2147/IDR.S317032</t>
  </si>
  <si>
    <t>2021 Jun 3</t>
  </si>
  <si>
    <t>[Co-infection with Neisseria gonorrhoeae and Actinomyces naeslundii]</t>
  </si>
  <si>
    <t>Eiros-Bouza JM, González MD, Martín-Medrano E, Garcia-Yuste M.</t>
  </si>
  <si>
    <t>Ginecol Obstet Mex. 2013 Nov;81(11):665-7.</t>
  </si>
  <si>
    <t>Eiros-Bouza JM</t>
  </si>
  <si>
    <t>Ginecol Obstet Mex</t>
  </si>
  <si>
    <t>Neisseria gonorrhoeae-Induced Inflammatory Pyroptosis in Human Macrophages is Dependent on Intracellular Gonococci and Lipooligosaccharide</t>
  </si>
  <si>
    <t>Ritter JL, Genco CA.</t>
  </si>
  <si>
    <t>J Cell Death. 2018 Jan 3;11:1179066017750902. doi: 10.1177/1179066017750902. eCollection 2018.</t>
  </si>
  <si>
    <t>Ritter JL</t>
  </si>
  <si>
    <t>J Cell Death</t>
  </si>
  <si>
    <t>PMC5805002</t>
  </si>
  <si>
    <t>10.1177/1179066017750902</t>
  </si>
  <si>
    <t>2018 Jan 3</t>
  </si>
  <si>
    <t>Tribal warfare: Commensal Neisseria kill pathogen Neisseria gonorrhoeae using its DNA</t>
  </si>
  <si>
    <t>So M, Rendón MA.</t>
  </si>
  <si>
    <t>Microb Cell. 2019 Oct 19;6(12):544-546. doi: 10.15698/mic2019.12.701.</t>
  </si>
  <si>
    <t>So M</t>
  </si>
  <si>
    <t>Microb Cell</t>
  </si>
  <si>
    <t>PMC6883345</t>
  </si>
  <si>
    <t>10.15698/mic2019.12.701</t>
  </si>
  <si>
    <t>2019 Oct 19</t>
  </si>
  <si>
    <t>Typing of Neisseria gonorrhoeae isolates by phenotypic and genotypic techniques in New Delhi, India</t>
  </si>
  <si>
    <t>Sood S, Mahajan N, Singh R, Agrawal SK, Shende T, Kapil A, Kar HK, Sharma VK.</t>
  </si>
  <si>
    <t>J Lab Physicians. 2019 Jan-Mar;11(1):45-50. doi: 10.4103/JLP.JLP_107_18.</t>
  </si>
  <si>
    <t>J Lab Physicians</t>
  </si>
  <si>
    <t>PMC6437833</t>
  </si>
  <si>
    <t>10.4103/JLP.JLP_107_18</t>
  </si>
  <si>
    <t>2019 Jan-Mar</t>
  </si>
  <si>
    <t>[Neisseria gonorrhoeae: an infrequent causal agent of periorbital cellulitis in a child]</t>
  </si>
  <si>
    <t>Pereira-Ospina RDP, Pinzón-Salamanca JY, Suescún-Vargas JM, Guzmán-Prado Y.</t>
  </si>
  <si>
    <t>Arch Argent Pediatr. 2017 Aug 1;115(4):e243-e246. doi: 10.5546/aap.2017.e243.</t>
  </si>
  <si>
    <t>Pereira-Ospina RDP</t>
  </si>
  <si>
    <t>Arch Argent Pediatr</t>
  </si>
  <si>
    <t>10.5546/aap.2017.e243</t>
  </si>
  <si>
    <t>[Chlamydia trachomatis and Neisseria gonorrhoeae infection: factors associated with infertility in women treated at a human reproduction public service]</t>
  </si>
  <si>
    <t>Fernandes LB, Arruda JT, Approbato MS, García-Zapata MT.</t>
  </si>
  <si>
    <t>Rev Bras Ginecol Obstet. 2014 Aug;36(8):353-8. doi: 10.1590/so100-720320140005009.</t>
  </si>
  <si>
    <t>Fernandes LB</t>
  </si>
  <si>
    <t>Rev Bras Ginecol Obstet</t>
  </si>
  <si>
    <t>10.1590/so100-720320140005009</t>
  </si>
  <si>
    <t>Endophthalmitis resulting from gonococcal keratoconjunctivitis</t>
  </si>
  <si>
    <t>Bollam R, Yassin M, Phan T.</t>
  </si>
  <si>
    <t>New Microbes New Infect. 2020 Jun 27;36:100724. doi: 10.1016/j.nmni.2020.100724. eCollection 2020 Jul.</t>
  </si>
  <si>
    <t>Bollam R</t>
  </si>
  <si>
    <t>PMC7372155</t>
  </si>
  <si>
    <t>10.1016/j.nmni.2020.100724</t>
  </si>
  <si>
    <t>2020 Jun 27</t>
  </si>
  <si>
    <t>Evidence of Horizontal Gene Transfer of 50S Ribosomal Genes rplB, rplD, and rplY in Neisseria gonorrhoeae</t>
  </si>
  <si>
    <t>Manoharan-Basil SS, Laumen JGE, Van Dijck C, De Block T, De Baetselier I, Kenyon C.</t>
  </si>
  <si>
    <t>Front Microbiol. 2021 Jun 10;12:683901. doi: 10.3389/fmicb.2021.683901. eCollection 2021.</t>
  </si>
  <si>
    <t>PMC8222677</t>
  </si>
  <si>
    <t>10.3389/fmicb.2021.683901</t>
  </si>
  <si>
    <t>2021 Jun 10</t>
  </si>
  <si>
    <t>Trends in Neisseria gonorrhoeae Antimicrobial Resistance over a Ten-Year Surveillance Period, Johannesburg, South Africa, 2008⁻2017</t>
  </si>
  <si>
    <t>Kularatne R, Maseko V, Gumede L, Kufa T.</t>
  </si>
  <si>
    <t>Antibiotics (Basel). 2018 Jul 12;7(3):58. doi: 10.3390/antibiotics7030058.</t>
  </si>
  <si>
    <t>Antibiotics (Basel)</t>
  </si>
  <si>
    <t>PMC6165174</t>
  </si>
  <si>
    <t>10.3390/antibiotics7030058</t>
  </si>
  <si>
    <t>2018 Jul 12</t>
  </si>
  <si>
    <t>Antibiotic resistance and NG-MAST sequence types of Neisseria gonorrhoeae isolates in Poland compared to the world</t>
  </si>
  <si>
    <t>Mlynarczyk-Bonikowska B, Malejczyk M, Majewski S, Unemo M.</t>
  </si>
  <si>
    <t>Postepy Dermatol Alergol. 2018 Dec;35(6):346-551. doi: 10.5114/ada.2018.79780. Epub 2018 Nov 26.</t>
  </si>
  <si>
    <t>Postepy Dermatol Alergol</t>
  </si>
  <si>
    <t>PMC6320495</t>
  </si>
  <si>
    <t>10.5114/ada.2018.79780</t>
  </si>
  <si>
    <t>Neisseria gonorrhoeae NGO2105 Is an Autotransporter Protein Involved in Adhesion to Human Cervical Epithelial Cells and in vivo Colonization</t>
  </si>
  <si>
    <t>Huang J, Zhang Q, Chen J, Zhang T, Chen Z, Chen Z, Yang J, Wang Y, Min Z, Huang M, Min X.</t>
  </si>
  <si>
    <t>Front Microbiol. 2020 Jun 25;11:1395. doi: 10.3389/fmicb.2020.01395. eCollection 2020.</t>
  </si>
  <si>
    <t>Huang J</t>
  </si>
  <si>
    <t>PMC7330057</t>
  </si>
  <si>
    <t>10.3389/fmicb.2020.01395</t>
  </si>
  <si>
    <t>2020 Jun 25</t>
  </si>
  <si>
    <t>Intimate Relations: Molecular and Immunologic Interactions Between Neisseria gonorrhoeae and HIV-1</t>
  </si>
  <si>
    <t>Guvenc F, Kaul R, Gray-Owen SD.</t>
  </si>
  <si>
    <t>Front Microbiol. 2020 Jun 3;11:1299. doi: 10.3389/fmicb.2020.01299. eCollection 2020.</t>
  </si>
  <si>
    <t>Guvenc F</t>
  </si>
  <si>
    <t>PMC7284112</t>
  </si>
  <si>
    <t>10.3389/fmicb.2020.01299</t>
  </si>
  <si>
    <t>2020 Jun 3</t>
  </si>
  <si>
    <t>To What Extent Should We Rely on Antibiotics to Reduce High Gonococcal Prevalence? Historical Insights from Mass-Meningococcal Campaigns</t>
  </si>
  <si>
    <t>Pathogens. 2020 Feb 18;9(2):134. doi: 10.3390/pathogens9020134.</t>
  </si>
  <si>
    <t>Pathogens</t>
  </si>
  <si>
    <t>PMC7168587</t>
  </si>
  <si>
    <t>10.3390/pathogens9020134</t>
  </si>
  <si>
    <t>Neisseria gonorrhoeae pyomyositis complicated by compartment syndrome: A rare manifestation of disseminated gonococcal infection</t>
  </si>
  <si>
    <t>Jensen M.</t>
  </si>
  <si>
    <t>IDCases. 2020 Oct 10;23:e00985. doi: 10.1016/j.idcr.2020.e00985. eCollection 2021.</t>
  </si>
  <si>
    <t>Jensen M</t>
  </si>
  <si>
    <t>IDCases</t>
  </si>
  <si>
    <t>PMC7695882</t>
  </si>
  <si>
    <t>10.1016/j.idcr.2020.e00985</t>
  </si>
  <si>
    <t>2020 Oct 10</t>
  </si>
  <si>
    <t>Comparative Proteomics of Extended-Spectrum Cephalosporin-Resistant Neisseria gonorrhoeae Isolates Demonstrates Altered Protein Synthesis, Metabolism, Substance Transport, and Membrane Permeability</t>
  </si>
  <si>
    <t>Diao N, Yan G, Yang Y, Dong Y, Wang Y, Gu W.</t>
  </si>
  <si>
    <t>Front Microbiol. 2020 Feb 19;11:169. doi: 10.3389/fmicb.2020.00169. eCollection 2020.</t>
  </si>
  <si>
    <t>Diao N</t>
  </si>
  <si>
    <t>PMC7042406</t>
  </si>
  <si>
    <t>10.3389/fmicb.2020.00169</t>
  </si>
  <si>
    <t>2020 Feb 19</t>
  </si>
  <si>
    <t>Multifocal Cellulitis due to Disseminated Neisseria Gonorrhoeae in a Male Patient</t>
  </si>
  <si>
    <t>Yoshino Y, Abe M, Seo K, Koga I, Kitazawa T, Ota Y.</t>
  </si>
  <si>
    <t>J Clin Med Res. 2014 Jun;6(3):215-7. doi: 10.14740/jocmr1732w. Epub 2014 Mar 31.</t>
  </si>
  <si>
    <t>Yoshino Y</t>
  </si>
  <si>
    <t>J Clin Med Res</t>
  </si>
  <si>
    <t>PMC3985565</t>
  </si>
  <si>
    <t>10.14740/jocmr1732w</t>
  </si>
  <si>
    <t>The Neisseria gonorrhoeae Vaccine Candidate NHBA Elicits Antibodies That Are Bactericidal, Opsonophagocytic and That Reduce Gonococcal Adherence to Epithelial Cells</t>
  </si>
  <si>
    <t>Vaccines (Basel). 2020 May 13;8(2):219. doi: 10.3390/vaccines8020219.</t>
  </si>
  <si>
    <t>Vaccines (Basel)</t>
  </si>
  <si>
    <t>PMC7349534</t>
  </si>
  <si>
    <t>10.3390/vaccines8020219</t>
  </si>
  <si>
    <t>Immunofluorescence Analysis of Human Endocervical Tissue Explants Infected with Neisseria gonorrhoeae</t>
  </si>
  <si>
    <t>Wang LC, Yu Q, Stein DC, Song W.</t>
  </si>
  <si>
    <t>Bio Protoc. 2018 Feb 5;8(3):e2720. doi: 10.21769/BioProtoc.2720.</t>
  </si>
  <si>
    <t>Bio Protoc</t>
  </si>
  <si>
    <t>PMC5959038</t>
  </si>
  <si>
    <t>NIHMS960464</t>
  </si>
  <si>
    <t>10.21769/BioProtoc.2720</t>
  </si>
  <si>
    <t>2018 Feb 5</t>
  </si>
  <si>
    <t>Case Report of Urethritis in a Male Patient Infected with Two Different Isolates of Multiple Drug-Resistant Neisseria gonorrhoeae</t>
  </si>
  <si>
    <t>Al-Madboly L, Gheida S.</t>
  </si>
  <si>
    <t>Front Med (Lausanne). 2017 Nov 8;4:194. doi: 10.3389/fmed.2017.00194. eCollection 2017.</t>
  </si>
  <si>
    <t>Al-Madboly L</t>
  </si>
  <si>
    <t>Front Med (Lausanne)</t>
  </si>
  <si>
    <t>PMC5682295</t>
  </si>
  <si>
    <t>10.3389/fmed.2017.00194</t>
  </si>
  <si>
    <t>2017 Nov 8</t>
  </si>
  <si>
    <t>Sexually Transmitted Infections in Pregnancy: A Narrative Review of the Global Research Gaps, Challenges, and Opportunities</t>
  </si>
  <si>
    <t>Grant JS, Chico RM, Lee AC, Low N, Medina-Marino A, Molina RL, Morroni C, Ramogola-Masire D, Stafylis C, Tang W, Vallely AJ, Wynn A, Yeganeh N, Klausner JD.</t>
  </si>
  <si>
    <t>Sex Transm Dis. 2020 Dec;47(12):779-789. doi: 10.1097/OLQ.0000000000001258.</t>
  </si>
  <si>
    <t>Grant JS</t>
  </si>
  <si>
    <t>PMC7668326</t>
  </si>
  <si>
    <t>NIHMS1614988</t>
  </si>
  <si>
    <t>10.1097/OLQ.0000000000001258</t>
  </si>
  <si>
    <t>Loop-mediated isothermal amplification of Neisseria gonorrhoeae porA pseudogene: a rapid and reliable method to detect gonorrhea</t>
  </si>
  <si>
    <t>Liu ML, Xia Y, Wu XZ, Huang JQ, Guo XG.</t>
  </si>
  <si>
    <t>AMB Express. 2017 Dec;7(1):48. doi: 10.1186/s13568-017-0349-6. Epub 2017 Feb 23.</t>
  </si>
  <si>
    <t>Liu ML</t>
  </si>
  <si>
    <t>AMB Express</t>
  </si>
  <si>
    <t>PMC5323338</t>
  </si>
  <si>
    <t>10.1186/s13568-017-0349-6</t>
  </si>
  <si>
    <t>Comparison of two disc diffusion methods with minimum inhibitory concentration for antimicrobial susceptibility testing of Neisseria gonorrhoeae isolates</t>
  </si>
  <si>
    <t>Khaki P, Sharma A, Bhalla P.</t>
  </si>
  <si>
    <t>Ann Med Health Sci Res. 2014 May;4(3):453-6. doi: 10.4103/2141-9248.133477.</t>
  </si>
  <si>
    <t>Khaki P</t>
  </si>
  <si>
    <t>Ann Med Health Sci Res</t>
  </si>
  <si>
    <t>PMC4071750</t>
  </si>
  <si>
    <t>10.4103/2141-9248.133477</t>
  </si>
  <si>
    <t>A multiplex assay of Trichomonas vaginalis, Chlamydia trachomatis and Neisseria gonorrhoeae infections in genital specimens</t>
  </si>
  <si>
    <t>Nateghi Rostami M, Hossein Rashidi B, Nazari R, Aghsaghloo F, Habibi A.</t>
  </si>
  <si>
    <t>J Infect Dev Ctries. 2017 Dec 10;11(11):833-839. doi: 10.3855/jidc.8199.</t>
  </si>
  <si>
    <t>Nateghi Rostami M</t>
  </si>
  <si>
    <t>10.3855/jidc.8199</t>
  </si>
  <si>
    <t>2017 Dec 10</t>
  </si>
  <si>
    <t>Mosaic structure of the penA gene in the oropharynx of men who have sex with men negative for gonorrhoea</t>
  </si>
  <si>
    <t>Marangoni A, Marziali G, Salvo M, D'Antuono A, Gaspari V, Foschi C, Re MC.</t>
  </si>
  <si>
    <t>Int J STD AIDS. 2020 Mar;31(3):230-235. doi: 10.1177/0956462419889265. Epub 2020 Jan 30.</t>
  </si>
  <si>
    <t>10.1177/0956462419889265</t>
  </si>
  <si>
    <t>Resistance to β-Lactams in Neisseria ssp Due to Chromosomally Encoded Penicillin-Binding Proteins</t>
  </si>
  <si>
    <t>Zapun A, Morlot C, Taha MK.</t>
  </si>
  <si>
    <t>Antibiotics (Basel). 2016 Sep 28;5(4):35. doi: 10.3390/antibiotics5040035.</t>
  </si>
  <si>
    <t>Zapun A</t>
  </si>
  <si>
    <t>PMC5187516</t>
  </si>
  <si>
    <t>10.3390/antibiotics5040035</t>
  </si>
  <si>
    <t>2016 Sep 28</t>
  </si>
  <si>
    <t>Successful Intra- but Not Inter-species Recombination of msr(D) in Neisseria subflava</t>
  </si>
  <si>
    <t>de Block T, González N, Abdellati S, Laumen JGE, Van Dijck C, De Baetselier I, Van den Bossche D, Manoharan-Basil SS, Kenyon C.</t>
  </si>
  <si>
    <t>Front Microbiol. 2022 Mar 30;13:855482. doi: 10.3389/fmicb.2022.855482. eCollection 2022.</t>
  </si>
  <si>
    <t>de Block T</t>
  </si>
  <si>
    <t>PMC9007320</t>
  </si>
  <si>
    <t>10.3389/fmicb.2022.855482</t>
  </si>
  <si>
    <t>2022 Mar 30</t>
  </si>
  <si>
    <t>Proteomics of Neisseria gonorrhoeae: the treasure hunt for countermeasures against an old disease</t>
  </si>
  <si>
    <t>Front Microbiol. 2015 Oct 26;6:1190. doi: 10.3389/fmicb.2015.01190. eCollection 2015.</t>
  </si>
  <si>
    <t>PMC4620152</t>
  </si>
  <si>
    <t>10.3389/fmicb.2015.01190</t>
  </si>
  <si>
    <t>2015 Oct 26</t>
  </si>
  <si>
    <t>The frequency of Neisseria gonorrhoeae endocervical infection among female carrier and changing trends of antimicrobial susceptibility patterns in Kashan, Iran</t>
  </si>
  <si>
    <t>Afrasiabi S, Moniri R, Samimi M, Mousavi SG.</t>
  </si>
  <si>
    <t>Iran J Microbiol. 2014 Jun;6(3):194-7.</t>
  </si>
  <si>
    <t>Afrasiabi S</t>
  </si>
  <si>
    <t>Iran J Microbiol</t>
  </si>
  <si>
    <t>PMC4393497</t>
  </si>
  <si>
    <t>Extragenital Gonorrhoea in Men Who Have Sex with Men: A Retrospective Study in a STI Clinic in Lisbon, Portugal</t>
  </si>
  <si>
    <t>Valejo Coelho MM, Matos-Pires E, Serrão V, Rodrigues A, Fernandes C.</t>
  </si>
  <si>
    <t>Acta Med Port. 2018 May 30;31(5):247-253. doi: 10.20344/amp.10146. Epub 2018 May 30.</t>
  </si>
  <si>
    <t>Valejo Coelho MM</t>
  </si>
  <si>
    <t>Acta Med Port</t>
  </si>
  <si>
    <t>10.20344/amp.10146</t>
  </si>
  <si>
    <t>2018 May 30</t>
  </si>
  <si>
    <t>Development of a novel engineered antibody targeting Neisseria species</t>
  </si>
  <si>
    <t>Liu CY, Weng CC, Lin CH, Yang CY, Mong KT, Li YK.</t>
  </si>
  <si>
    <t>Biotechnol Lett. 2017 Mar;39(3):407-413. doi: 10.1007/s10529-016-2258-1. Epub 2016 Nov 25.</t>
  </si>
  <si>
    <t>Liu CY</t>
  </si>
  <si>
    <t>Biotechnol Lett</t>
  </si>
  <si>
    <t>10.1007/s10529-016-2258-1</t>
  </si>
  <si>
    <t>Comparison of deferred and bedside culture of Neisseria gonorrhoeae: a study to improve the isolation of gonococci for antimicrobial susceptibility testing</t>
  </si>
  <si>
    <t>Boiko I, Stepas Y, Krynytska I.</t>
  </si>
  <si>
    <t>Iran J Microbiol. 2020 Jun;12(3):216-222.</t>
  </si>
  <si>
    <t>PMC7340609</t>
  </si>
  <si>
    <t>Disseminated Neisseria gonorrhea of the wrist</t>
  </si>
  <si>
    <t>Douedi S, Dattadeen J, Akoluk A, Liu E.</t>
  </si>
  <si>
    <t>IDCases. 2020 Apr 23;20:e00763. doi: 10.1016/j.idcr.2020.e00763. eCollection 2020.</t>
  </si>
  <si>
    <t>Douedi S</t>
  </si>
  <si>
    <t>PMC7210423</t>
  </si>
  <si>
    <t>10.1016/j.idcr.2020.e00763</t>
  </si>
  <si>
    <t>Recurrent infections caused by different species of Neisseria bacteria in a patient with complement seven deficiency</t>
  </si>
  <si>
    <t>Masuda M, Iijima M, Ainoda Y, Hirai Y, Kikuchi K, Kitagawa K.</t>
  </si>
  <si>
    <t>eNeurologicalSci. 2020 Nov 25;22:100293. doi: 10.1016/j.ensci.2020.100293. eCollection 2021 Mar.</t>
  </si>
  <si>
    <t>Masuda M</t>
  </si>
  <si>
    <t>eNeurologicalSci</t>
  </si>
  <si>
    <t>PMC7724373</t>
  </si>
  <si>
    <t>10.1016/j.ensci.2020.100293</t>
  </si>
  <si>
    <t>2020 Nov 25</t>
  </si>
  <si>
    <t>Inactivation of Genes Encoding MutL and MutS Proteins Influences Adhesion and Biofilm Formation by Neisseria gonorrhoeae</t>
  </si>
  <si>
    <t>Płaczkiewicz J, Adamczyk-Popławska M, Lasek R, Bącal P, Kwiatek A.</t>
  </si>
  <si>
    <t>Microorganisms. 2019 Dec 4;7(12):647. doi: 10.3390/microorganisms7120647.</t>
  </si>
  <si>
    <t>Microorganisms</t>
  </si>
  <si>
    <t>PMC6955733</t>
  </si>
  <si>
    <t>10.3390/microorganisms7120647</t>
  </si>
  <si>
    <t>2019 Dec 4</t>
  </si>
  <si>
    <t>Phase-variable Type I methyltransferase M.NgoAV from Neisseria gonorrhoeae FA1090 regulates phasevarion expression and gonococcal phenotype</t>
  </si>
  <si>
    <t>Adamczyk-Poplawska M, Bacal P, Mrozek A, Matczynska N, Piekarowicz A, Kwiatek A.</t>
  </si>
  <si>
    <t>Front Microbiol. 2022 Oct 4;13:917639. doi: 10.3389/fmicb.2022.917639. eCollection 2022.</t>
  </si>
  <si>
    <t>Adamczyk-Poplawska M</t>
  </si>
  <si>
    <t>PMC9577141</t>
  </si>
  <si>
    <t>10.3389/fmicb.2022.917639</t>
  </si>
  <si>
    <t>2022 Oct 4</t>
  </si>
  <si>
    <t>Transmissible arthritis in a man from Guinea</t>
  </si>
  <si>
    <t>Condé K, Garba MS, Sylla K.</t>
  </si>
  <si>
    <t>Med Sante Trop. 2019 Aug 1;29(3):251-252. doi: 10.1684/mst.2019.0915.</t>
  </si>
  <si>
    <t>Condé K</t>
  </si>
  <si>
    <t>Med Sante Trop</t>
  </si>
  <si>
    <t>10.1684/mst.2019.0915</t>
  </si>
  <si>
    <t>A case of purulent gonococcal arthritis</t>
  </si>
  <si>
    <t>Vidaurrazaga MM, Perlman DC.</t>
  </si>
  <si>
    <t>IDCases. 2019 Nov 5;19:e00662. doi: 10.1016/j.idcr.2019.e00662. eCollection 2020.</t>
  </si>
  <si>
    <t>Vidaurrazaga MM</t>
  </si>
  <si>
    <t>PMC6872861</t>
  </si>
  <si>
    <t>10.1016/j.idcr.2019.e00662</t>
  </si>
  <si>
    <t>Neisseria gonorrhoeae Exposed to Sublethal Levels of Hydrogen Peroxide Mounts a Complex Transcriptional Response</t>
  </si>
  <si>
    <t>Quillin SJ, Hockenberry AJ, Jewett MC, Seifert HS.</t>
  </si>
  <si>
    <t>mSystems. 2018 Oct 2;3(5):e00156-18. doi: 10.1128/mSystems.00156-18. eCollection 2018 Sep-Oct.</t>
  </si>
  <si>
    <t>mSystems</t>
  </si>
  <si>
    <t>PMC6172773</t>
  </si>
  <si>
    <t>10.1128/mSystems.00156-18</t>
  </si>
  <si>
    <t>2018 Oct 2</t>
  </si>
  <si>
    <t>Complete Genome Sequences of Neisseria gonorrhoeae with Coresistance to First-Line Antimicrobials</t>
  </si>
  <si>
    <t>Bharat A, Martin I, Demczuk W, Allen V, Haldane D, Hoang L, Mulvey MR.</t>
  </si>
  <si>
    <t>Genome Announc. 2016 Sep 8;4(5):e00966-16. doi: 10.1128/genomeA.00966-16.</t>
  </si>
  <si>
    <t>Genome Announc</t>
  </si>
  <si>
    <t>PMC5017234</t>
  </si>
  <si>
    <t>10.1128/genomeA.00966-16</t>
  </si>
  <si>
    <t>Sexually transmitted infections in adolescents: Maximizing opportunities for optimal care</t>
  </si>
  <si>
    <t>Allen UD, MacDonald NE; Canadian Paediatric Society, Infectious Diseases and Immunization Committee.</t>
  </si>
  <si>
    <t>Paediatr Child Health. 2014 Oct;19(8):429-39.</t>
  </si>
  <si>
    <t>Allen UD</t>
  </si>
  <si>
    <t>Paediatr Child Health</t>
  </si>
  <si>
    <t>PMC4220528</t>
  </si>
  <si>
    <t>The Transcriptional Repressor, MtrR, of the mtrCDE Efflux Pump Operon of Neisseria gonorrhoeae Can Also Serve as an Activator of "off Target" Gene (glnE) Expression</t>
  </si>
  <si>
    <t>Johnson PJ, Shafer WM.</t>
  </si>
  <si>
    <t>Antibiotics (Basel). 2015 Jun;4(2):188-97. doi: 10.3390/antibiotics4020188.</t>
  </si>
  <si>
    <t>Johnson PJ</t>
  </si>
  <si>
    <t>PMC4464784</t>
  </si>
  <si>
    <t>NIHMS697095</t>
  </si>
  <si>
    <t>10.3390/antibiotics4020188</t>
  </si>
  <si>
    <t>First description of a cefixime- and ciprofloxacin-resistant Neisseria gonorrhoeae isolate with mutations in key antimicrobial susceptibility-determining genes from the country of Georgia</t>
  </si>
  <si>
    <t>Washington MA, Jerse AE, Rahman N, Pilligua-Lucas M, Garges EC, Latif NH, Akhvlediani T.</t>
  </si>
  <si>
    <t>New Microbes New Infect. 2018 Apr 25;24:47-51. doi: 10.1016/j.nmni.2018.04.004. eCollection 2018 Jul.</t>
  </si>
  <si>
    <t>Washington MA</t>
  </si>
  <si>
    <t>PMC5986167</t>
  </si>
  <si>
    <t>10.1016/j.nmni.2018.04.004</t>
  </si>
  <si>
    <t>2018 Apr 25</t>
  </si>
  <si>
    <t>Anti-Virulence Therapeutic Approaches for Neisseria gonorrhoeae</t>
  </si>
  <si>
    <t>Lim KYL, Mullally CA, Haese EC, Kibble EA, McCluskey NR, Mikucki EC, Thai VC, Stubbs KA, Sarkar-Tyson M, Kahler CM.</t>
  </si>
  <si>
    <t>Antibiotics (Basel). 2021 Jan 21;10(2):103. doi: 10.3390/antibiotics10020103.</t>
  </si>
  <si>
    <t>Lim KYL</t>
  </si>
  <si>
    <t>PMC7911339</t>
  </si>
  <si>
    <t>10.3390/antibiotics10020103</t>
  </si>
  <si>
    <t>Repositioning of 8-hydroxyquinoline derivatives as a new promising candidate for combating multidrug resistant Neisseria gonorrhoeae</t>
  </si>
  <si>
    <t>Lawung R, Cherdtrakulkiat R, Nabu S, Prachayasittikul S, Isarankura-Na-Ayudhya C, Prachayasittikul V.</t>
  </si>
  <si>
    <t>EXCLI J. 2018 Aug 23;17:840-846. doi: 10.17179/excli2018-1602. eCollection 2018.</t>
  </si>
  <si>
    <t>EXCLI J</t>
  </si>
  <si>
    <t>PMC6141828</t>
  </si>
  <si>
    <t>10.17179/excli2018-1602</t>
  </si>
  <si>
    <t>Molecular Typing of Neisseria gonorrhoeae Clinical Isolates in Russia, 2018-2019: A Link Between penA Alleles and NG-MAST Types</t>
  </si>
  <si>
    <t>Kandinov I, Dementieva E, Kravtsov D, Chestkov A, Kubanov A, Solomka V, Deryabin D, Gryadunov D, Shaskolskiy B.</t>
  </si>
  <si>
    <t>Pathogens. 2020 Nov 12;9(11):941. doi: 10.3390/pathogens9110941.</t>
  </si>
  <si>
    <t>Kandinov I</t>
  </si>
  <si>
    <t>PMC7696878</t>
  </si>
  <si>
    <t>10.3390/pathogens9110941</t>
  </si>
  <si>
    <t>2020 Nov 12</t>
  </si>
  <si>
    <t>Neisseria meningitidis ST11 Complex Isolates Associated with Nongonococcal Urethritis, Indiana, USA, 2015-2016</t>
  </si>
  <si>
    <t>Toh E, Gangaiah D, Batteiger BE, Williams JA, Arno JN, Tai A, Batteiger TA, Nelson DE.</t>
  </si>
  <si>
    <t>Emerg Infect Dis. 2017 Feb;23(2):336-339. doi: 10.3201/eid2302.161434.</t>
  </si>
  <si>
    <t>PMC5324800</t>
  </si>
  <si>
    <t>10.3201/eid2302.161434</t>
  </si>
  <si>
    <t>Meningococcal Carriage in 'Men Having Sex With Men' With Pharyngeal Gonorrhoea</t>
  </si>
  <si>
    <t>Morselli S, Gaspari V, Cantiani A, Salvo M, Foschi C, Lazzarotto T, Marangoni A.</t>
  </si>
  <si>
    <t>Front Cell Infect Microbiol. 2022 Jan 12;11:798575. doi: 10.3389/fcimb.2021.798575. eCollection 2021.</t>
  </si>
  <si>
    <t>PMC8790146</t>
  </si>
  <si>
    <t>10.3389/fcimb.2021.798575</t>
  </si>
  <si>
    <t>2022 Jan 12</t>
  </si>
  <si>
    <t>Transcriptomic Data Sets To Determine Gene Expression Changes Mediated by the Presence of PBT2 in Growth Medium of Multidrug-Resistant Neisseria gonorrhoeae WHO Z</t>
  </si>
  <si>
    <t>Jen FE, El-Deeb IM, Atack JM, von Itzstein M, Jennings MP.</t>
  </si>
  <si>
    <t>Microbiol Resour Announc. 2020 May 21;9(21):e00283-20. doi: 10.1128/MRA.00283-20.</t>
  </si>
  <si>
    <t>Microbiol Resour Announc</t>
  </si>
  <si>
    <t>PMC7242666</t>
  </si>
  <si>
    <t>10.1128/MRA.00283-20</t>
  </si>
  <si>
    <t>2020 May 21</t>
  </si>
  <si>
    <t>Comparative proteomics analysis of Neisseria gonorrhoeae strains in response to extended-spectrum cephalosporins</t>
  </si>
  <si>
    <t>Nabu S, Lawung R, Isarankura-Na-Ayudhya P, Roytrakul S, Dolprasit S, Sengyee S, Isarankura-Na-Ayudhya C, Prachayasittikul V.</t>
  </si>
  <si>
    <t>EXCLI J. 2017 Nov 8;16:1207-1229. doi: 10.17179/excli2017-832. eCollection 2017.</t>
  </si>
  <si>
    <t>PMC5736987</t>
  </si>
  <si>
    <t>10.17179/excli2017-832</t>
  </si>
  <si>
    <t>Lipid-Modified Azurin of Neisseria gonorrhoeae Is Not Surface Exposed and Does Not Interact With the Nitrite Reductase AniA</t>
  </si>
  <si>
    <t>Baarda BI, Zielke RA, Jerse AE, Sikora AE.</t>
  </si>
  <si>
    <t>Front Microbiol. 2018 Nov 27;9:2915. doi: 10.3389/fmicb.2018.02915. eCollection 2018.</t>
  </si>
  <si>
    <t>PMC6277709</t>
  </si>
  <si>
    <t>10.3389/fmicb.2018.02915</t>
  </si>
  <si>
    <t>Visual and Rapid Diagnosis of Neisseria gonorrhoeae Using Loop-Mediated Isothermal Amplification Combined With a Polymer Nanoparticle-Based Biosensor in Clinical Application</t>
  </si>
  <si>
    <t>Chen X, Zhou Q, Wu X, Wang S, Liu R, Dong S, Yuan W.</t>
  </si>
  <si>
    <t>Front Mol Biosci. 2021 Jul 21;8:702134. doi: 10.3389/fmolb.2021.702134. eCollection 2021.</t>
  </si>
  <si>
    <t>Chen X</t>
  </si>
  <si>
    <t>Front Mol Biosci</t>
  </si>
  <si>
    <t>PMC8333867</t>
  </si>
  <si>
    <t>10.3389/fmolb.2021.702134</t>
  </si>
  <si>
    <t>2021 Jul 21</t>
  </si>
  <si>
    <t>Disseminated Gonococcal Infection: A Case Report of Arthritis-Dermatitis Syndrome</t>
  </si>
  <si>
    <t>da Cruz M, Palma NZ, Ferraz RV, Oliveira M, Meireles R.</t>
  </si>
  <si>
    <t>J Med Cases. 2019 Oct;10(10):312-314. doi: 10.14740/jmc3381. Epub 2019 Oct 31.</t>
  </si>
  <si>
    <t>da Cruz M</t>
  </si>
  <si>
    <t>J Med Cases</t>
  </si>
  <si>
    <t>PMC8383516</t>
  </si>
  <si>
    <t>10.14740/jmc3381</t>
  </si>
  <si>
    <t>The MtrCDE Efflux Pump Contributes to Survival of Neisseria gonorrhoeae From Human Neutrophils and Their Antimicrobial Components</t>
  </si>
  <si>
    <t>Handing JW, Ragland SA, Bharathan UV, Criss AK.</t>
  </si>
  <si>
    <t>Front Microbiol. 2018 Nov 20;9:2688. doi: 10.3389/fmicb.2018.02688. eCollection 2018.</t>
  </si>
  <si>
    <t>PMC6256084</t>
  </si>
  <si>
    <t>10.3389/fmicb.2018.02688</t>
  </si>
  <si>
    <t>2018 Nov 20</t>
  </si>
  <si>
    <t>A Nanoparticle-Based Biosensor Combined With Multiple Cross Displacement Amplification for the Rapid and Visual Diagnosis of Neisseria gonorrhoeae in Clinical Application</t>
  </si>
  <si>
    <t>Chen X, Huang L, Zhou Q, Tan Y, Tan X, Dong S.</t>
  </si>
  <si>
    <t>Front Microbiol. 2021 Oct 14;12:747140. doi: 10.3389/fmicb.2021.747140. eCollection 2021.</t>
  </si>
  <si>
    <t>PMC8551913</t>
  </si>
  <si>
    <t>10.3389/fmicb.2021.747140</t>
  </si>
  <si>
    <t>2021 Oct 14</t>
  </si>
  <si>
    <t>The dam replacing gene product enhances Neisseria gonorrhoeae FA1090 viability and biofilm formation</t>
  </si>
  <si>
    <t>Kwiatek A, Bacal P, Wasiluk A, Trybunko A, Adamczyk-Poplawska M.</t>
  </si>
  <si>
    <t>Front Microbiol. 2014 Dec 17;5:712. doi: 10.3389/fmicb.2014.00712. eCollection 2014.</t>
  </si>
  <si>
    <t>Kwiatek A</t>
  </si>
  <si>
    <t>PMC4269198</t>
  </si>
  <si>
    <t>10.3389/fmicb.2014.00712</t>
  </si>
  <si>
    <t>2014 Dec 17</t>
  </si>
  <si>
    <t>Multidrug-resistant and extensively drug-resistant Neisseria gonorrhoeae in Canada, 2012-2016</t>
  </si>
  <si>
    <t>Martin I, Sawatzky P, Allen V, Lefebvre B, Hoang L, Naidu P, Minion J, Van Caeseele P, Haldane D, Gad RR, Zahariadis G, Corriveau A, German G, Tomas K, Mulvey MR.</t>
  </si>
  <si>
    <t>Can Commun Dis Rep. 2019 Feb 7;45(2-3):45-53. doi: 10.14745/ccdr.v45i23a01. eCollection 2019 Feb 7.</t>
  </si>
  <si>
    <t>Can Commun Dis Rep</t>
  </si>
  <si>
    <t>PMC6461123</t>
  </si>
  <si>
    <t>10.14745/ccdr.v45i23a01</t>
  </si>
  <si>
    <t>Gentamicin susceptibility of Neisseria gonorrhoeae isolates from 7 provinces in China</t>
  </si>
  <si>
    <t>Liu JW, Xu WQ, Zhu XY, Dai XQ, Chen SC, Han Y, Liu J, Chen XS, Yin YP.</t>
  </si>
  <si>
    <t>Infect Drug Resist. 2019 Aug 9;12:2471-2476. doi: 10.2147/IDR.S214059. eCollection 2019.</t>
  </si>
  <si>
    <t>Liu JW</t>
  </si>
  <si>
    <t>PMC6691950</t>
  </si>
  <si>
    <t>10.2147/IDR.S214059</t>
  </si>
  <si>
    <t>2019 Aug 9</t>
  </si>
  <si>
    <t>Update on the Neisseria Macrophage Infectivity Potentiator-Like PPIase Protein</t>
  </si>
  <si>
    <t>Front Cell Infect Microbiol. 2022 Mar 22;12:861489. doi: 10.3389/fcimb.2022.861489. eCollection 2022.</t>
  </si>
  <si>
    <t>PMC8981591</t>
  </si>
  <si>
    <t>10.3389/fcimb.2022.861489</t>
  </si>
  <si>
    <t>2022 Mar 22</t>
  </si>
  <si>
    <t>Sexually Transmitted Neisseria gonorrhoeae Infections-Update on Drug Treatment and Vaccine Development</t>
  </si>
  <si>
    <t>Jefferson A, Smith A, Fasinu PS, Thompson DK.</t>
  </si>
  <si>
    <t>Medicines (Basel). 2021 Feb 5;8(2):11. doi: 10.3390/medicines8020011.</t>
  </si>
  <si>
    <t>Jefferson A</t>
  </si>
  <si>
    <t>Medicines (Basel)</t>
  </si>
  <si>
    <t>PMC7914478</t>
  </si>
  <si>
    <t>10.3390/medicines8020011</t>
  </si>
  <si>
    <t>Shanghai Neisseria gonorrhoeae Isolates Exhibit Resistance to Extended-Spectrum Cephalosporins and Clonal Distribution</t>
  </si>
  <si>
    <t>Dong Y, Yang Y, Wang Y, Martin I, Demczuk W, Gu W.</t>
  </si>
  <si>
    <t>Front Microbiol. 2020 Oct 6;11:580399. doi: 10.3389/fmicb.2020.580399. eCollection 2020.</t>
  </si>
  <si>
    <t>Dong Y</t>
  </si>
  <si>
    <t>PMC7573285</t>
  </si>
  <si>
    <t>10.3389/fmicb.2020.580399</t>
  </si>
  <si>
    <t>2020 Oct 6</t>
  </si>
  <si>
    <t>Molecular basis of high-level ciprofloxacin resistance in Neisseria gonorrhoeae strains from Shandong Province, China</t>
  </si>
  <si>
    <t>Zhao LH, Zhao SP.</t>
  </si>
  <si>
    <t>Braz J Microbiol. 2013 May 7;44(1):273-6. doi: 10.1590/S1517-83822013005000020. eCollection 2013.</t>
  </si>
  <si>
    <t>Zhao LH</t>
  </si>
  <si>
    <t>PMC3804209</t>
  </si>
  <si>
    <t>10.1590/S1517-83822013005000020</t>
  </si>
  <si>
    <t>2013 May 7</t>
  </si>
  <si>
    <t>Draft Genome Sequence of Neisseria gonorrhoeae Strain NG_869 with Penicillin, Tetracycline and Ciprofloxacin Resistance Determinants Isolated from Malaysia</t>
  </si>
  <si>
    <t>Ang GY, Yu CY, Yong DA, Cheong YM, Yin WF, Chan KG.</t>
  </si>
  <si>
    <t>Indian J Microbiol. 2016 Jun;56(2):225-7. doi: 10.1007/s12088-016-0568-6. Epub 2016 Feb 8.</t>
  </si>
  <si>
    <t>Ang GY</t>
  </si>
  <si>
    <t>Indian J Microbiol</t>
  </si>
  <si>
    <t>PMC4984443</t>
  </si>
  <si>
    <t>10.1007/s12088-016-0568-6</t>
  </si>
  <si>
    <t>Gradient diffusion susceptibility testing for Neisseria gonorrhoeae: an accurate alternative to agar dilution in high-MIC strains?</t>
  </si>
  <si>
    <t>Desjardins M, Lefebvre B, Lavallée C, Labbé AC, Mauffrey F, Martin I, Longtin J, Fortin C.</t>
  </si>
  <si>
    <t>Access Microbiol. 2020 Mar 25;2(5):acmi000116. doi: 10.1099/acmi.0.000116. eCollection 2020.</t>
  </si>
  <si>
    <t>Desjardins M</t>
  </si>
  <si>
    <t>Access Microbiol</t>
  </si>
  <si>
    <t>PMC7494190</t>
  </si>
  <si>
    <t>10.1099/acmi.0.000116</t>
  </si>
  <si>
    <t>Presence of Chlamydia trachomatis and Mycoplasma spp., but not Neisseria gonorrhoeae and Treponema pallidum, in women undergoing an infertility evaluation: high prevalence of tetracycline resistance gene tet(M)</t>
  </si>
  <si>
    <t>Li M, Zhang X, Huang K, Qiu H, Zhang J, Kang Y, Wang C.</t>
  </si>
  <si>
    <t>AMB Express. 2017 Nov 17;7(1):206. doi: 10.1186/s13568-017-0510-2.</t>
  </si>
  <si>
    <t>Li M</t>
  </si>
  <si>
    <t>PMC5691826</t>
  </si>
  <si>
    <t>10.1186/s13568-017-0510-2</t>
  </si>
  <si>
    <t>2017 Nov 17</t>
  </si>
  <si>
    <t>Draft Genome Sequence of Neisseria gonorrhoeae Sequence Type 1407, a Multidrug-Resistant Clinical Isolate</t>
  </si>
  <si>
    <t>Anselmo A, Ciammaruconi A, Carannante A, Neri A, Fazio C, Fortunato A, Palozzi AM, Vacca P, Fillo S, Lista F, Stefanelli P.</t>
  </si>
  <si>
    <t>Genome Announc. 2015 Aug 13;3(4):e00903-15. doi: 10.1128/genomeA.00903-15.</t>
  </si>
  <si>
    <t>Anselmo A</t>
  </si>
  <si>
    <t>PMC4536686</t>
  </si>
  <si>
    <t>10.1128/genomeA.00903-15</t>
  </si>
  <si>
    <t>Immunomodulatory potential of polysaccharides from Coriolus versicolor against intracellular bacteria Neisseria gonorrhoeae</t>
  </si>
  <si>
    <t>Pramudya M, Wahyuningsih SPA.</t>
  </si>
  <si>
    <t>Vet World. 2019 Jun;12(6):735-739. doi: 10.14202/vetworld.2019.735-739. Epub 2019 Jun 1.</t>
  </si>
  <si>
    <t>Pramudya M</t>
  </si>
  <si>
    <t>Vet World</t>
  </si>
  <si>
    <t>PMC6661474</t>
  </si>
  <si>
    <t>10.14202/vetworld.2019.735-739</t>
  </si>
  <si>
    <t>Emergence and Characterization of a Ceftriaxone-Resistant Neisseria gonorrhoeae FC428 Clone Evolving Moderate-Level Resistance to Azithromycin in Shenzhen, China</t>
  </si>
  <si>
    <t>Zhang L, Zhang C, Zeng Y, Li Y, Huang S, Wang F, Peng J.</t>
  </si>
  <si>
    <t>Infect Drug Resist. 2021 Oct 19;14:4271-4276. doi: 10.2147/IDR.S336212. eCollection 2021.</t>
  </si>
  <si>
    <t>PMC8541749</t>
  </si>
  <si>
    <t>10.2147/IDR.S336212</t>
  </si>
  <si>
    <t>Triple co-culture and perfusion bioreactor for studying the interaction between Neisseria gonorrhoeae and neutrophils: A novel 3D tissue model for bacterial infection and immunity</t>
  </si>
  <si>
    <t>Heydarian M, Schweinlin M, Schwarz T, Rawal R, Walles H, Metzger M, Rudel T, Kozjak-Pavlovic V.</t>
  </si>
  <si>
    <t>J Tissue Eng. 2021 Jan 28;12:2041731420988802. doi: 10.1177/2041731420988802. eCollection 2021 Jan-Dec.</t>
  </si>
  <si>
    <t>J Tissue Eng</t>
  </si>
  <si>
    <t>PMC7970704</t>
  </si>
  <si>
    <t>10.1177/2041731420988802</t>
  </si>
  <si>
    <t>2021 Jan 28</t>
  </si>
  <si>
    <t>Draft Genome Sequences of Interpatient and Intrapatient Epidemiologically Linked Neisseria gonorrhoeae Isolates</t>
  </si>
  <si>
    <t>Hirk S, Lepuschitz S, Cabal Rosel A, Huhulescu S, Blaschitz M, Stöger A, Stadlbauer S, Hasenberger P, Indra A, Schmid D, Ruppitsch W, Allerberger F.</t>
  </si>
  <si>
    <t>Genome Announc. 2018 Apr 19;6(16):e00319-18. doi: 10.1128/genomeA.00319-18.</t>
  </si>
  <si>
    <t>Hirk S</t>
  </si>
  <si>
    <t>PMC5908950</t>
  </si>
  <si>
    <t>10.1128/genomeA.00319-18</t>
  </si>
  <si>
    <t>2018 Apr 19</t>
  </si>
  <si>
    <t>The Human Microbiome as a Focus of Antibiotic Discovery: Neisseria mucosa Displays Activity Against Neisseria gonorrhoeae</t>
  </si>
  <si>
    <t>Aho EL, Ogle JM, Finck AM.</t>
  </si>
  <si>
    <t>Front Microbiol. 2020 Dec 3;11:577762. doi: 10.3389/fmicb.2020.577762. eCollection 2020.</t>
  </si>
  <si>
    <t>Aho EL</t>
  </si>
  <si>
    <t>PMC7744932</t>
  </si>
  <si>
    <t>10.3389/fmicb.2020.577762</t>
  </si>
  <si>
    <t>Correia Repeat Enclosed Elements and Non-Coding RNAs in the Neisseria Species</t>
  </si>
  <si>
    <t>Roberts SB, Spencer-Smith R, Shah M, Nebel JC, Cook RT, Snyder LA.</t>
  </si>
  <si>
    <t>Microorganisms. 2016 Aug 25;4(3):31. doi: 10.3390/microorganisms4030031.</t>
  </si>
  <si>
    <t>Roberts SB</t>
  </si>
  <si>
    <t>PMC5039591</t>
  </si>
  <si>
    <t>10.3390/microorganisms4030031</t>
  </si>
  <si>
    <t>Evaluation of Neisseria gonorrhoeae Isolates Susceptibility to Tetracycline Antibiotics from 9 Provinces in China Since 2020</t>
  </si>
  <si>
    <t>Zhou Q, Xu W, Zhu X, Zhang J, Zhang Y, Han Y, Chen K, Yin Y.</t>
  </si>
  <si>
    <t>Infect Drug Resist. 2022 Mar 30;15:1383-1389. doi: 10.2147/IDR.S352932. eCollection 2022.</t>
  </si>
  <si>
    <t>Zhou Q</t>
  </si>
  <si>
    <t>PMC8978687</t>
  </si>
  <si>
    <t>10.2147/IDR.S352932</t>
  </si>
  <si>
    <t>Intravaginal Administration of Interleukin 12 during Genital Gonococcal Infection in Mice Induces Immunity to Heterologous Strains of Neisseria gonorrhoeae</t>
  </si>
  <si>
    <t>Liu Y, Perez J, Hammer LA, Gallagher HC, De Jesus M, Egilmez NK, Russell MW.</t>
  </si>
  <si>
    <t>mSphere. 2018 Jan 31;3(1):e00421-17. doi: 10.1128/mSphere.00421-17. eCollection 2018 Jan-Feb.</t>
  </si>
  <si>
    <t>PMC5793040</t>
  </si>
  <si>
    <t>10.1128/mSphere.00421-17</t>
  </si>
  <si>
    <t>2018 Jan 31</t>
  </si>
  <si>
    <t>Screening for Chlamydia Trachomatis and Neisseria Gonorrhoeae During Pregnancy: A Health Technology Assessment</t>
  </si>
  <si>
    <t>Kanga I, Williams D, Hatchette T, MacKinnon SB, Jung H, Black C, Tsoi B, Brundisini F, DeJean D, Weeks L, Ford C, Kaunelis D.</t>
  </si>
  <si>
    <t>Ottawa (ON): Canadian Agency for Drugs and Technologies in Health; 2018 Nov.</t>
  </si>
  <si>
    <t>Kanga IJung HBrundisini FFord C</t>
  </si>
  <si>
    <t>First National Genomic Epidemiological Study of Neisseria gonorrhoeae Strains Spreading Across Sweden in 2016</t>
  </si>
  <si>
    <t>Hadad R, Golparian D, Velicko I, Ohlsson AK, Lindroth Y, Ericson EL, Fredlund H, Engstrand L, Unemo M.</t>
  </si>
  <si>
    <t>Front Microbiol. 2022 Jan 13;12:820998. doi: 10.3389/fmicb.2021.820998. eCollection 2021.</t>
  </si>
  <si>
    <t>PMC8794790</t>
  </si>
  <si>
    <t>10.3389/fmicb.2021.820998</t>
  </si>
  <si>
    <t>2022 Jan 13</t>
  </si>
  <si>
    <t>Feasibility of Using a Luminescence-Based Method to Determine Serum Bactericidal Activity against Neisseria gonorrhoeae</t>
  </si>
  <si>
    <t>Clow F, O'Hanlon CJ, Christodoulides M, Radcliff FJ.</t>
  </si>
  <si>
    <t>Vaccines (Basel). 2019 Nov 21;7(4):191. doi: 10.3390/vaccines7040191.</t>
  </si>
  <si>
    <t>Clow F</t>
  </si>
  <si>
    <t>PMC6963289</t>
  </si>
  <si>
    <t>10.3390/vaccines7040191</t>
  </si>
  <si>
    <t>Gonococcal meningitis: An unusual presentation of disseminated gonococcal infection</t>
  </si>
  <si>
    <t>Agabawi S, Tran V, McEachern J, Walkty A.</t>
  </si>
  <si>
    <t>J Assoc Med Microbiol Infect Dis Can. 2019 Jun 17;4(2):116-120. doi: 10.3138/jammi.2018-0043. eCollection 2019 Jun.</t>
  </si>
  <si>
    <t>Agabawi S</t>
  </si>
  <si>
    <t>J Assoc Med Microbiol Infect Dis Can</t>
  </si>
  <si>
    <t>PMC9602952</t>
  </si>
  <si>
    <t>10.3138/jammi.2018-0043</t>
  </si>
  <si>
    <t>Detection of Chlamydia trachomatis and Neisseria gonorrhoeae in urogenital and oral specimens using the cobas® 4800, APTIMA Combo 2® TMA, and ProbeTec™ ET SDA assays</t>
  </si>
  <si>
    <t>Kumamoto Y, Matsumoto T, Fujisawa M, Arakawa S.</t>
  </si>
  <si>
    <t>Eur J Microbiol Immunol (Bp). 2012 Jun;2(2):121-7. doi: 10.1556/EuJMI.2.2012.0001. Epub 2012 Apr 11.</t>
  </si>
  <si>
    <t>Kumamoto Y</t>
  </si>
  <si>
    <t>Eur J Microbiol Immunol (Bp)</t>
  </si>
  <si>
    <t>PMC3956960</t>
  </si>
  <si>
    <t>10.1556/EuJMI.2.2012.0001</t>
  </si>
  <si>
    <t>Exfoliating Neisseria gonorrhoeae</t>
  </si>
  <si>
    <t>York A.</t>
  </si>
  <si>
    <t>Nat Rev Microbiol. 2020 Jun;18(6):317. doi: 10.1038/s41579-020-0375-2.</t>
  </si>
  <si>
    <t>York A</t>
  </si>
  <si>
    <t>10.1038/s41579-020-0375-2</t>
  </si>
  <si>
    <t>Biomimetic Human Tissue Model for Long-Term Study of Neisseria gonorrhoeae Infection</t>
  </si>
  <si>
    <t>Heydarian M, Yang T, Schweinlin M, Steinke M, Walles H, Rudel T, Kozjak-Pavlovic V.</t>
  </si>
  <si>
    <t>Front Microbiol. 2019 Jul 31;10:1740. doi: 10.3389/fmicb.2019.01740. eCollection 2019.</t>
  </si>
  <si>
    <t>PMC6685398</t>
  </si>
  <si>
    <t>10.3389/fmicb.2019.01740</t>
  </si>
  <si>
    <t>Identification of sRNAs expressed by the human pathogen Neisseria gonorrhoeae under disparate growth conditions</t>
  </si>
  <si>
    <t>McClure R, Tjaden B, Genco C.</t>
  </si>
  <si>
    <t>Front Microbiol. 2014 Aug 28;5:456. doi: 10.3389/fmicb.2014.00456. eCollection 2014.</t>
  </si>
  <si>
    <t>PMC4148029</t>
  </si>
  <si>
    <t>10.3389/fmicb.2014.00456</t>
  </si>
  <si>
    <t>In brief: New recommendations for gonococcal infection</t>
  </si>
  <si>
    <t>Med Lett Drugs Ther. 2021 May 3;63(1623):72.</t>
  </si>
  <si>
    <t>Med Lett Drugs Ther</t>
  </si>
  <si>
    <t>Structural Basis for Evasion of Nutritional Immunity by the Pathogenic Neisseriae</t>
  </si>
  <si>
    <t>Yadav R, Noinaj N, Ostan N, Moraes T, Stoudenmire J, Maurakis S, Cornelissen CN.</t>
  </si>
  <si>
    <t>Front Microbiol. 2020 Jan 10;10:2981. doi: 10.3389/fmicb.2019.02981. eCollection 2019.</t>
  </si>
  <si>
    <t>PMC6965322</t>
  </si>
  <si>
    <t>10.3389/fmicb.2019.02981</t>
  </si>
  <si>
    <t>Making the Most of Point-of-care Testing for Sexually Transmitted Diseases</t>
  </si>
  <si>
    <t>Clin Infect Dis. 2020 Apr 15;70(9):1824-1825. doi: 10.1093/cid/ciz523.</t>
  </si>
  <si>
    <t>10.1093/cid/ciz523</t>
  </si>
  <si>
    <t>Evaluation of a Hydrogel-Based Diagnostic Approach for the Point-of-Care Based Detection of Neisseria gonorrhoeae</t>
  </si>
  <si>
    <t>Perera SR, Taheri A, Khan NH, Parti RP, Stefura S, Skiba P, Acker JP, Martin I, Kusalik A, Dillon JR.</t>
  </si>
  <si>
    <t>Antibiotics (Basel). 2018 Aug 4;7(3):70. doi: 10.3390/antibiotics7030070.</t>
  </si>
  <si>
    <t>PMC6164196</t>
  </si>
  <si>
    <t>10.3390/antibiotics7030070</t>
  </si>
  <si>
    <t>2018 Aug 4</t>
  </si>
  <si>
    <t>Gonococcal ophthalmia neonatorum: a case report</t>
  </si>
  <si>
    <t>Conaré I, Sidibé MK, Napo A, Diallo S, Coulibaly B, Guirou N, Bakayoko S, Sylla F, Thera J, Traoré L, Traoré J.</t>
  </si>
  <si>
    <t>Med Sante Trop. 2018 Nov 1;28(4):443-445. doi: 10.1684/mst.2018.0844.</t>
  </si>
  <si>
    <t>Conaré I</t>
  </si>
  <si>
    <t>10.1684/mst.2018.0844</t>
  </si>
  <si>
    <t>Impact of Alternative Growth Supplements on Antimicrobial Susceptibility Testing of Neisseria gonorrhoeae</t>
  </si>
  <si>
    <t>Zhou Q, Xu W, Xia D, Zhu X, Han Y, Chen K, Yin Y.</t>
  </si>
  <si>
    <t>Infect Drug Resist. 2022 Sep 18;15:5475-5481. doi: 10.2147/IDR.S381361. eCollection 2022.</t>
  </si>
  <si>
    <t>PMC9499728</t>
  </si>
  <si>
    <t>10.2147/IDR.S381361</t>
  </si>
  <si>
    <t>2022 Sep 18</t>
  </si>
  <si>
    <t>Multiplex nested polymerase chain reaction targeting multiple genes for the detection of Neisseria gonorrhoeae and Chlamydia trachomatis in genitourinary specimens</t>
  </si>
  <si>
    <t>Priyadarshi K, Prakash P, Rani A, Singh SK.</t>
  </si>
  <si>
    <t>Indian J Sex Transm Dis AIDS. 2019 Jul-Dec;40(2):152-158. doi: 10.4103/ijstd.IJSTD_73_18.</t>
  </si>
  <si>
    <t>Priyadarshi K</t>
  </si>
  <si>
    <t>Indian J Sex Transm Dis AIDS</t>
  </si>
  <si>
    <t>PMC6896390</t>
  </si>
  <si>
    <t>10.4103/ijstd.IJSTD_73_18</t>
  </si>
  <si>
    <t>2019 Jul-Dec</t>
  </si>
  <si>
    <t>A New Multidrug-Resistant Strain of Neisseria gonorrhoeae in Australia</t>
  </si>
  <si>
    <t>N Engl J Med. 2015 Sep 3;373(10):982. doi: 10.1056/NEJMx150013.</t>
  </si>
  <si>
    <t>10.1056/NEJMx150013</t>
  </si>
  <si>
    <t>2015 Sep 3</t>
  </si>
  <si>
    <t>Global Network Analysis of Neisseria gonorrhoeae Identifies Coordination between Pathways, Processes, and Regulators Expressed during Human Infection</t>
  </si>
  <si>
    <t>McClure R, Sunkavalli A, Balzano PM, Massari P, Cho C, Nauseef WM, Apicella MA, Genco CA.</t>
  </si>
  <si>
    <t>mSystems. 2020 Feb 4;5(1):e00729-19. doi: 10.1128/mSystems.00729-19.</t>
  </si>
  <si>
    <t>PMC7002116</t>
  </si>
  <si>
    <t>10.1128/mSystems.00729-19</t>
  </si>
  <si>
    <t>2020 Feb 4</t>
  </si>
  <si>
    <t>The relationship between sexually transmitted microorganisms and seminal quality in asymptomatic men</t>
  </si>
  <si>
    <t>Rivera VV, Cardona Maya WD, Puerta-Suárez J.</t>
  </si>
  <si>
    <t>Asian J Urol. 2022 Oct;9(4):473-479. doi: 10.1016/j.ajur.2021.09.004. Epub 2021 Sep 24.</t>
  </si>
  <si>
    <t>Rivera VV</t>
  </si>
  <si>
    <t>Asian J Urol</t>
  </si>
  <si>
    <t>PMC9643280</t>
  </si>
  <si>
    <t>10.1016/j.ajur.2021.09.004</t>
  </si>
  <si>
    <t>2022 Oct</t>
  </si>
  <si>
    <t>[Social inequalities related to antimicrobial resistance in N. gonorrhoeae in ColombiaDesigualdades sociais relacionadas à resistência antimicrobiana de N. gonorrhoeae na Colômbia]</t>
  </si>
  <si>
    <t>Rivillas-García JC, Sanchez SM, Rivera-Montero D.</t>
  </si>
  <si>
    <t>Rev Panam Salud Publica. 2020 Sep 23;44:e49. doi: 10.26633/RPSP.2020.49. eCollection 2020.</t>
  </si>
  <si>
    <t>Rivillas-García JC</t>
  </si>
  <si>
    <t>Rev Panam Salud Publica</t>
  </si>
  <si>
    <t>PMC7498285</t>
  </si>
  <si>
    <t>10.26633/RPSP.2020.49</t>
  </si>
  <si>
    <t>Correction to: Multiresistant Neisseria gonorrhoeae: a new threat in second decade of the XXI century</t>
  </si>
  <si>
    <t>Med Microbiol Immunol. 2020 Oct;209(5):641. doi: 10.1007/s00430-020-00669-z.</t>
  </si>
  <si>
    <t>PMC7645502</t>
  </si>
  <si>
    <t>10.1007/s00430-020-00669-z</t>
  </si>
  <si>
    <t>Future Prospects for Neisseria gonorrhoeae Treatment</t>
  </si>
  <si>
    <t>Antibiotics (Basel). 2018 Jun 15;7(2):49. doi: 10.3390/antibiotics7020049.</t>
  </si>
  <si>
    <t>PMC6022920</t>
  </si>
  <si>
    <t>10.3390/antibiotics7020049</t>
  </si>
  <si>
    <t>2018 Jun 15</t>
  </si>
  <si>
    <t>Clinical Efficacy of a Single Two Gram Dose of Azithromycin Extended Release for Male Patients with Urethritis</t>
  </si>
  <si>
    <t>Takahashi S, Kiyota H, Ito S, Iwasawa A, Hiyama Y, Uehara T, Ichihara K, Hashimoto J, Masumori N, Sunaoshi K, Takeda K, Suzuki N, Hosobe T, Goto H, Suzuki H, Onodera S.</t>
  </si>
  <si>
    <t>Antibiotics (Basel). 2014 Apr 2;3(2):109-20. doi: 10.3390/antibiotics3020109.</t>
  </si>
  <si>
    <t>PMC4790393</t>
  </si>
  <si>
    <t>10.3390/antibiotics3020109</t>
  </si>
  <si>
    <t>2014 Apr 2</t>
  </si>
  <si>
    <t>[What's new in the diagnosis and treatment of Neisseria gonorrhoeae]</t>
  </si>
  <si>
    <t>Chanal J, Lassau F, Morand P, Janier M, Dupin N.</t>
  </si>
  <si>
    <t>Presse Med. 2013 Apr;42(4 Pt 1):454-8. doi: 10.1016/j.lpm.2012.09.023. Epub 2013 Feb 21.</t>
  </si>
  <si>
    <t>Chanal J</t>
  </si>
  <si>
    <t>Presse Med</t>
  </si>
  <si>
    <t>10.1016/j.lpm.2012.09.023</t>
  </si>
  <si>
    <t>In vitro Susceptibility to β-Lactam Antibiotics and Viability of Neisseria gonorrhoeae Strains Producing Plasmid-Mediated Broad- and Extended-Spectrum β-Lactamases</t>
  </si>
  <si>
    <t>Kandinov I, Gryadunov D, Vinokurova A, Antonova O, Kubanov A, Solomka V, Shagabieva J, Deryabin D, Shaskolskiy B.</t>
  </si>
  <si>
    <t>Front Microbiol. 2022 Jun 20;13:896607. doi: 10.3389/fmicb.2022.896607. eCollection 2022.</t>
  </si>
  <si>
    <t>PMC9251354</t>
  </si>
  <si>
    <t>10.3389/fmicb.2022.896607</t>
  </si>
  <si>
    <t>2022 Jun 20</t>
  </si>
  <si>
    <t>PARMAP: A Pan-Genome-Based Computational Framework for Predicting Antimicrobial Resistance</t>
  </si>
  <si>
    <t>Li X, Lin J, Hu Y, Zhou J.</t>
  </si>
  <si>
    <t>Front Microbiol. 2020 Oct 22;11:578795. doi: 10.3389/fmicb.2020.578795. eCollection 2020.</t>
  </si>
  <si>
    <t>PMC7642336</t>
  </si>
  <si>
    <t>10.3389/fmicb.2020.578795</t>
  </si>
  <si>
    <t>2020 Oct 22</t>
  </si>
  <si>
    <t>Comparative performance of commercial Amies transport media with and without charcoal for Neisseria gonorrhoeae culture for gonococcal isolation and antimicrobial resistance monitoring in Ukraine</t>
  </si>
  <si>
    <t>Boiko I, Krynytska I.</t>
  </si>
  <si>
    <t>Germs. 2021 Jun 2;11(2):246-254. doi: 10.18683/germs.2021.1261. eCollection 2021 Jun.</t>
  </si>
  <si>
    <t>Germs</t>
  </si>
  <si>
    <t>PMC8373411</t>
  </si>
  <si>
    <t>10.18683/germs.2021.1261</t>
  </si>
  <si>
    <t>Deciphering the Function of New Gonococcal Vaccine Antigens Using Phenotypic Microarrays</t>
  </si>
  <si>
    <t>Baarda BI, Emerson S, Proteau PJ, Sikora AE.</t>
  </si>
  <si>
    <t>J Bacteriol. 2017 Aug 8;199(17):e00037-17. doi: 10.1128/JB.00037-17. Print 2017 Sep 1.</t>
  </si>
  <si>
    <t>PMC5553031</t>
  </si>
  <si>
    <t>10.1128/JB.00037-17</t>
  </si>
  <si>
    <t>2017 Aug 8</t>
  </si>
  <si>
    <t>Main etiological agents identified in 170 men with urethritis attended at the Fundação Alfredo da Matta, Manaus, Amazonas, Brazil</t>
  </si>
  <si>
    <t>de Souza LS, Sardinha JC, Talhari S, Heibel M, Santos MND, Talhari C.</t>
  </si>
  <si>
    <t>An Bras Dermatol. 2021 Mar-Apr;96(2):176-183. doi: 10.1016/j.abd.2020.07.007. Epub 2021 Jan 31.</t>
  </si>
  <si>
    <t>de Souza LS</t>
  </si>
  <si>
    <t>PMC8007485</t>
  </si>
  <si>
    <t>10.1016/j.abd.2020.07.007</t>
  </si>
  <si>
    <t>Cervicovaginal Microbiota Predicts Neisseria gonorrhoeae Clinical Presentation</t>
  </si>
  <si>
    <t>Lovett A, Seña AC, Macintyre AN, Sempowski GD, Duncan JA, Waltmann A.</t>
  </si>
  <si>
    <t>Front Microbiol. 2022 Feb 10;12:790531. doi: 10.3389/fmicb.2021.790531. eCollection 2021.</t>
  </si>
  <si>
    <t>PMC8867028</t>
  </si>
  <si>
    <t>10.3389/fmicb.2021.790531</t>
  </si>
  <si>
    <t>Epidemiological, behavioural, and clinical factors associated with antimicrobial-resistant gonorrhoea: a review</t>
  </si>
  <si>
    <t>Abraha M, Egli-Gany D, Low N.</t>
  </si>
  <si>
    <t>F1000Res. 2018 Mar 27;7:400. doi: 10.12688/f1000research.13600.1. eCollection 2018.</t>
  </si>
  <si>
    <t>Abraha M</t>
  </si>
  <si>
    <t>PMC5871945</t>
  </si>
  <si>
    <t>10.12688/f1000research.13600.1</t>
  </si>
  <si>
    <t>Gonococcal osteomyelitis in a pediatric patient with disseminated gonococcal infection: Implications for antimicrobial management</t>
  </si>
  <si>
    <t>Liakos W, Schaffler B, Rajan S, Hagmann SHF.</t>
  </si>
  <si>
    <t>IDCases. 2020 Jun 18;21:e00875. doi: 10.1016/j.idcr.2020.e00875. eCollection 2020.</t>
  </si>
  <si>
    <t>Liakos W</t>
  </si>
  <si>
    <t>PMC7327928</t>
  </si>
  <si>
    <t>10.1016/j.idcr.2020.e00875</t>
  </si>
  <si>
    <t>2020 Jun 18</t>
  </si>
  <si>
    <t>Erratum Russ-Friedman et al. Neisseria gonorrhoeae Septic Arthritis With Contiguous Infection Consistent With Acute Osteomyelitis</t>
  </si>
  <si>
    <t>Sex Transm Dis. 2021 Jul 1;48(7):e101. doi: 10.1097/OLQ.0000000000001474.</t>
  </si>
  <si>
    <t>10.1097/OLQ.0000000000001474</t>
  </si>
  <si>
    <t>Antibacterial Activity of Propolis Extracts from the Central Region of Romania against Neisseria gonorrhoeae</t>
  </si>
  <si>
    <t>Vică ML, Glevitzky I, Glevitzky M, Siserman CV, Matei HV, Teodoru CA.</t>
  </si>
  <si>
    <t>Antibiotics (Basel). 2021 Jun 8;10(6):689. doi: 10.3390/antibiotics10060689.</t>
  </si>
  <si>
    <t>Vică ML</t>
  </si>
  <si>
    <t>PMC8226552</t>
  </si>
  <si>
    <t>10.3390/antibiotics10060689</t>
  </si>
  <si>
    <t>2021 Jun 8</t>
  </si>
  <si>
    <t>Performance of a rapid molecular test to detect Chlamydia trachomatis and Neisseria gonorrhoeae in women with pelvic inflammatory disease</t>
  </si>
  <si>
    <t>Munrós J, Vergara A, Bataller E, García-Lorenzo B, Álvarez-Martínez MJ, Bosch J.</t>
  </si>
  <si>
    <t>Enferm Infecc Microbiol Clin (Engl Ed). 2021 May 20:S0213-005X(21)00090-2. doi: 10.1016/j.eimc.2021.03.016. Online ahead of print.</t>
  </si>
  <si>
    <t>Munrós J</t>
  </si>
  <si>
    <t>10.1016/j.eimc.2021.03.016</t>
  </si>
  <si>
    <t>Choosing New Therapies for Gonorrhoea: We Need to Consider the Impact on the Pan-Neisseria Genome. A Viewpoint</t>
  </si>
  <si>
    <t>Kenyon C, Laumen J, Manoharan-Basil S.</t>
  </si>
  <si>
    <t>Antibiotics (Basel). 2021 May 1;10(5):515. doi: 10.3390/antibiotics10050515.</t>
  </si>
  <si>
    <t>PMC8147325</t>
  </si>
  <si>
    <t>10.3390/antibiotics10050515</t>
  </si>
  <si>
    <t>2021 May 1</t>
  </si>
  <si>
    <t>Fourteen Draft Genome Sequences for the First Reported Cases of Azithromycin-Resistant Neisseria gonorrhoeae in Ireland</t>
  </si>
  <si>
    <t>Mac Aogáin M, Fennelly N, Walsh A, Lynagh Y, Bekaert M, Lawlor B, Walsh P, Kelly B, Rogers TR, Crowley B.</t>
  </si>
  <si>
    <t>Genome Announc. 2017 Jun 8;5(23):e00403-17. doi: 10.1128/genomeA.00403-17.</t>
  </si>
  <si>
    <t>Mac Aogáin M</t>
  </si>
  <si>
    <t>PMC5465611</t>
  </si>
  <si>
    <t>10.1128/genomeA.00403-17</t>
  </si>
  <si>
    <t>2017 Jun 8</t>
  </si>
  <si>
    <t>Antimicrobial Resistance And Molecular Characteristics Among Neisseria gonorrhoeae Clinical Isolates In A Chinese Tertiary Hospital</t>
  </si>
  <si>
    <t>Zheng Z, Liu L, Shen X, Yu J, Chen L, Zhan L, Chen H, Lin C, Jiang Y, Xia H, Wang L, Yu F.</t>
  </si>
  <si>
    <t>Infect Drug Resist. 2019 Oct 23;12:3301-3309. doi: 10.2147/IDR.S221109. eCollection 2019.</t>
  </si>
  <si>
    <t>Zheng Z</t>
  </si>
  <si>
    <t>PMC6815782</t>
  </si>
  <si>
    <t>10.2147/IDR.S221109</t>
  </si>
  <si>
    <t>Plasmid-mediated resistance to tetracyclines among Neisseria gonorrhoeae strains isolated in Poland between 2012 and 2013</t>
  </si>
  <si>
    <t>Młynarczyk-Bonikowska B, Kujawa M, Malejczyk M, Młynarczyk G, Majewski S.</t>
  </si>
  <si>
    <t>Postepy Dermatol Alergol. 2016 Dec;33(6):475-479. doi: 10.5114/ada.2016.63887. Epub 2016 Dec 2.</t>
  </si>
  <si>
    <t>PMC5183787</t>
  </si>
  <si>
    <t>10.5114/ada.2016.63887</t>
  </si>
  <si>
    <t>Systematic Literature Review and Quantitative Analysis of Health Problems Associated with Sexually Transmitted Neisseria gonorrhoeae Infection</t>
  </si>
  <si>
    <t>Whelan J, Eeuwijk J, Bunge E, Beck E.</t>
  </si>
  <si>
    <t>Infect Dis Ther. 2021 Dec;10(4):1887-1905. doi: 10.1007/s40121-021-00481-z. Epub 2021 Jul 17.</t>
  </si>
  <si>
    <t>Infect Dis Ther</t>
  </si>
  <si>
    <t>PMC8572915</t>
  </si>
  <si>
    <t>10.1007/s40121-021-00481-z</t>
  </si>
  <si>
    <t>Disseminated Gonococcal Infection Complicated by Prosthetic Joint Infection: Case Report and Genomic and Phylogenetic Analysis</t>
  </si>
  <si>
    <t>Ogbebor O, Mortimer TD, Fryling K, Zhang JJ, Bhanot N, Grad YH.</t>
  </si>
  <si>
    <t>Open Forum Infect Dis. 2020 Dec 18;8(2):ofaa632. doi: 10.1093/ofid/ofaa632. eCollection 2021 Feb.</t>
  </si>
  <si>
    <t>Ogbebor O</t>
  </si>
  <si>
    <t>Open Forum Infect Dis</t>
  </si>
  <si>
    <t>PMC7850131</t>
  </si>
  <si>
    <t>10.1093/ofid/ofaa632</t>
  </si>
  <si>
    <t>2020 Dec 18</t>
  </si>
  <si>
    <t>Erratum - Resistance Profile of Neisseria gonorrhoeae in KwaZulu-Natal, South Africa Questioning the Effect of the Currently Advocated Dual Therapy</t>
  </si>
  <si>
    <t>Sex Transm Dis. 2020 May;47(5):e10. doi: 10.1097/OLQ.0000000000001150.</t>
  </si>
  <si>
    <t>10.1097/OLQ.0000000000001150</t>
  </si>
  <si>
    <t>Screening of Anorectal and Oropharyngeal Samples Fails to Detect Bacteriophages Infecting Neisseria gonorrhoeae</t>
  </si>
  <si>
    <t>Laumen JGE, Abdellati S, Manoharan-Basil SS, Van Dijck C, Van den Bossche D, De Baetselier I, de Block T, Malhotra-Kumar S, Soentjes P, Pirnay JP, Kenyon C, Merabishvili M.</t>
  </si>
  <si>
    <t>Antibiotics (Basel). 2022 Feb 18;11(2):268. doi: 10.3390/antibiotics11020268.</t>
  </si>
  <si>
    <t>PMC8868155</t>
  </si>
  <si>
    <t>10.3390/antibiotics11020268</t>
  </si>
  <si>
    <t>A Culture Collection of 50 Neisseria gonorrhoeae Isolates</t>
  </si>
  <si>
    <t>Liu H, Vidyaprakash E, Schmerer MW, Pham DC, St Cyr S, Kersh EN.</t>
  </si>
  <si>
    <t>Microbiol Resour Announc. 2020 Oct 1;9(40):e00699-20. doi: 10.1128/MRA.00699-20.</t>
  </si>
  <si>
    <t>PMC7530919</t>
  </si>
  <si>
    <t>10.1128/MRA.00699-20</t>
  </si>
  <si>
    <t>Building a web-based tool to support clinical decisions in the control of Chlamydia trachomatis and Neisseria gonorrhoeae infections</t>
  </si>
  <si>
    <t>Zhao K, Qiu F, Chen G.</t>
  </si>
  <si>
    <t>BMC Proc. 2013 Dec 20;7(Suppl 7):S11. doi: 10.1186/1753-6561-7-S7-S11. Epub 2013 Dec 20.</t>
  </si>
  <si>
    <t>Zhao K</t>
  </si>
  <si>
    <t>BMC Proc</t>
  </si>
  <si>
    <t>PMC4109704</t>
  </si>
  <si>
    <t>10.1186/1753-6561-7-S7-S11</t>
  </si>
  <si>
    <t>2013 Dec 20</t>
  </si>
  <si>
    <t>Failure of 500 mg of ceftriaxone to eradicate pharyngeal gonorrhoea, Australia</t>
  </si>
  <si>
    <t>Y Chen M, Stevens K, Tideman R, Zaia A, Tomita T, Fairley CK, Lahra M, Whiley D, Hogg G.</t>
  </si>
  <si>
    <t>J Antimicrob Chemother. 2013 Jun;68(6):1445-7. doi: 10.1093/jac/dkt017. Epub 2013 Feb 6.</t>
  </si>
  <si>
    <t>Y Chen M</t>
  </si>
  <si>
    <t>10.1093/jac/dkt017</t>
  </si>
  <si>
    <t>Mutation in ribosomal protein S5 leads to spectinomycin resistance in Neisseria gonorrhoeae</t>
  </si>
  <si>
    <t>Ilina EN, Malakhova MV, Bodoev IN, Oparina NY, Filimonova AV, Govorun VM.</t>
  </si>
  <si>
    <t>Front Microbiol. 2013 Jul 10;4:186. doi: 10.3389/fmicb.2013.00186. eCollection 2013.</t>
  </si>
  <si>
    <t>Ilina EN</t>
  </si>
  <si>
    <t>PMC3706878</t>
  </si>
  <si>
    <t>10.3389/fmicb.2013.00186</t>
  </si>
  <si>
    <t>2013 Jul 10</t>
  </si>
  <si>
    <t>Type III Methyltransferase M.NgoAX from Neisseria gonorrhoeae FA1090 Regulates Biofilm Formation and Interactions with Human Cells</t>
  </si>
  <si>
    <t>Kwiatek A, Mrozek A, Bacal P, Piekarowicz A, Adamczyk-Popławska M.</t>
  </si>
  <si>
    <t>Front Microbiol. 2015 Dec 21;6:1426. doi: 10.3389/fmicb.2015.01426. eCollection 2015.</t>
  </si>
  <si>
    <t>PMC4685087</t>
  </si>
  <si>
    <t>10.3389/fmicb.2015.01426</t>
  </si>
  <si>
    <t>2015 Dec 21</t>
  </si>
  <si>
    <t>Neisseria Gonorrhoeae Spontaneous Bacterial Peritonitis</t>
  </si>
  <si>
    <t>Mwandia G, Simon RQ, Polenakovik H, Booher KJ.</t>
  </si>
  <si>
    <t>Case Rep Infect Dis. 2021 Mar 12;2021:8865339. doi: 10.1155/2021/8865339. eCollection 2021.</t>
  </si>
  <si>
    <t>Mwandia G</t>
  </si>
  <si>
    <t>Case Rep Infect Dis</t>
  </si>
  <si>
    <t>PMC7979297</t>
  </si>
  <si>
    <t>10.1155/2021/8865339</t>
  </si>
  <si>
    <t>Neisseria gonorrhoeae Infections</t>
  </si>
  <si>
    <t>Pathogens. 2020 Aug 12;9(8):647. doi: 10.3390/pathogens9080647.</t>
  </si>
  <si>
    <t>PMC7459638</t>
  </si>
  <si>
    <t>10.3390/pathogens9080647</t>
  </si>
  <si>
    <t>2020 Aug 12</t>
  </si>
  <si>
    <t>Gonococcal endocarditis: A rare manifestation of a common disease in the COVID-19 era</t>
  </si>
  <si>
    <t>Kavalier M, Fiedler A, Urban A.</t>
  </si>
  <si>
    <t>Int J STD AIDS. 2021 Oct;32(11):1078-1080. doi: 10.1177/09564624211017425. Epub 2021 May 14.</t>
  </si>
  <si>
    <t>Kavalier M</t>
  </si>
  <si>
    <t>10.1177/09564624211017425</t>
  </si>
  <si>
    <t>Expression of Concern: Loop structures in the 5' untranslated region and antisense RNA mediate pilE gene expression in Neisseria gonorrhoeae</t>
  </si>
  <si>
    <t>Microbiology Publishing Team.</t>
  </si>
  <si>
    <t>Microbiology (Reading). 2018 Jan;164(1):111. doi: 10.1099/mic.0.000575.</t>
  </si>
  <si>
    <t>Microbiology Publishing Team</t>
  </si>
  <si>
    <t>PMC7008211</t>
  </si>
  <si>
    <t>10.1099/mic.0.000575</t>
  </si>
  <si>
    <t>Atypical, Yet Not Infrequent, Infections with Neisseria Species</t>
  </si>
  <si>
    <t>Pathogens. 2019 Dec 20;9(1):10. doi: 10.3390/pathogens9010010.</t>
  </si>
  <si>
    <t>PMC7168603</t>
  </si>
  <si>
    <t>10.3390/pathogens9010010</t>
  </si>
  <si>
    <t>Gonococcal endocarditis with aortic root abscess and severe aortic insufficiency</t>
  </si>
  <si>
    <t>Tailor N, Dean MR, Dellalana M, Jitendranath L.</t>
  </si>
  <si>
    <t>IDCases. 2022 Mar 15;28:e01474. doi: 10.1016/j.idcr.2022.e01474. eCollection 2022.</t>
  </si>
  <si>
    <t>Tailor N</t>
  </si>
  <si>
    <t>PMC8971643</t>
  </si>
  <si>
    <t>10.1016/j.idcr.2022.e01474</t>
  </si>
  <si>
    <t>Gonococcal breast abscess</t>
  </si>
  <si>
    <t>Ceniceros A, Galen B, Madaline T.</t>
  </si>
  <si>
    <t>IDCases. 2019 Aug 9;18:e00620. doi: 10.1016/j.idcr.2019.e00620. eCollection 2019.</t>
  </si>
  <si>
    <t>Ceniceros A</t>
  </si>
  <si>
    <t>PMC6706344</t>
  </si>
  <si>
    <t>10.1016/j.idcr.2019.e00620</t>
  </si>
  <si>
    <t>Antimicrobial Susceptibility of Ertapenem in Neisseria gonorrhoeae Isolates Collected Within the China Gonococcal Resistance Surveillance Programme (China-GRSP) 2018</t>
  </si>
  <si>
    <t>Xu WQ, Zheng XL, Liu JW, Zhou Q, Zhu XY, Zhang J, Han Y, Chen K, Chen SC, Chen XS, Yin YP.</t>
  </si>
  <si>
    <t>Infect Drug Resist. 2021 Oct 12;14:4183-4189. doi: 10.2147/IDR.S335252. eCollection 2021.</t>
  </si>
  <si>
    <t>Xu WQ</t>
  </si>
  <si>
    <t>PMC8520434</t>
  </si>
  <si>
    <t>10.2147/IDR.S335252</t>
  </si>
  <si>
    <t>2021 Oct 12</t>
  </si>
  <si>
    <t>Whole-Genome Sequencing of Russian Neisseria Gonorrhoeae Isolates Related to ST 1407 Genogroup</t>
  </si>
  <si>
    <t>Kubanov AA, Runina AV, Chestkov AV, Kudryavtseva AV, Pekov YA, Korvigo IO, Deryabin DG.</t>
  </si>
  <si>
    <t>Acta Naturae. 2018 Jul-Sep;10(3):68-76.</t>
  </si>
  <si>
    <t>Acta Naturae</t>
  </si>
  <si>
    <t>PMC6209400</t>
  </si>
  <si>
    <t>2018 Jul-Sep</t>
  </si>
  <si>
    <t>Disseminated gonococcal infection presenting as bacteremia and liver abscesses in a healthy adult</t>
  </si>
  <si>
    <t>Lee MH, Byun J, Jung M, Yang JJ, Park KH, Moon SY, Lee HJ, Lee MS.</t>
  </si>
  <si>
    <t>Infect Chemother. 2015 Mar;47(1):60-3. doi: 10.3947/ic.2015.47.1.60. Epub 2015 Mar 30.</t>
  </si>
  <si>
    <t>Lee MH</t>
  </si>
  <si>
    <t>Infect Chemother</t>
  </si>
  <si>
    <t>PMC4384456</t>
  </si>
  <si>
    <t>10.3947/ic.2015.47.1.60</t>
  </si>
  <si>
    <t>Genome Sequences of Five Novel Neisseria gonorrhoeae Sequence Types Isolated in KwaZulu-Natal, South Africa</t>
  </si>
  <si>
    <t>Mitchev N, Allam M, Kwenda S, Mnyameni F, Ismail A, Niehaus AJ, Ramsuran V, Garrett N, Singh R, Mlisana KP.</t>
  </si>
  <si>
    <t>Microbiol Resour Announc. 2021 Mar 4;10(9):e01424-20. doi: 10.1128/MRA.01424-20.</t>
  </si>
  <si>
    <t>PMC7936638</t>
  </si>
  <si>
    <t>10.1128/MRA.01424-20</t>
  </si>
  <si>
    <t>2021 Mar 4</t>
  </si>
  <si>
    <t>Complete Genome Sequences of Three Neisseria gonorrhoeae Isolates from Thailand with Multidrug Resistance and Multilocus Sequence Type 1903</t>
  </si>
  <si>
    <t>Cherdtrakulkiat T, Wongsurawat T, Jenjaroenpun P, Sutheeworapong S, Leelawiwat W, Hickey AC, Dunne EF, Raengsakulrach B, Tribuddharat C.</t>
  </si>
  <si>
    <t>Microbiol Resour Announc. 2020 May 7;9(19):e00198-20. doi: 10.1128/MRA.00198-20.</t>
  </si>
  <si>
    <t>Cherdtrakulkiat T</t>
  </si>
  <si>
    <t>PMC7206487</t>
  </si>
  <si>
    <t>10.1128/MRA.00198-20</t>
  </si>
  <si>
    <t>2020 May 7</t>
  </si>
  <si>
    <t>Editorial commentary: The shifting sands of gonococcal antimicrobial resistance</t>
  </si>
  <si>
    <t>Rice PA.</t>
  </si>
  <si>
    <t>Clin Infect Dis. 2014 Oct 15;59(8):1092-4. doi: 10.1093/cid/ciu526. Epub 2014 Jul 16.</t>
  </si>
  <si>
    <t>10.1093/cid/ciu526</t>
  </si>
  <si>
    <t>Prevalence of Ureaplasma urealyticum, Chlamydia trachomatis, Neisseria gonorrhoeae and herpes simplex virus in Beijing, China</t>
  </si>
  <si>
    <t>Liang YY, Zhai HY, Li ZJ, Jin X, Chen Y, Chen SP.</t>
  </si>
  <si>
    <t>Epidemiol Infect. 2018 Dec 3;147:e59. doi: 10.1017/S0950268818003163.</t>
  </si>
  <si>
    <t>Liang YY</t>
  </si>
  <si>
    <t>PMC6518584</t>
  </si>
  <si>
    <t>10.1017/S0950268818003163</t>
  </si>
  <si>
    <t>Draft Genome Sequences of Three Penicillin-Resistant Neisseria gonorrhoeae Strains Isolated in Cincinnati, Ohio, in 1994</t>
  </si>
  <si>
    <t>Murphy TC, Mortimer TD, Nicholas RA, Wadsworth CB.</t>
  </si>
  <si>
    <t>Microbiol Resour Announc. 2021 Mar 18;10(11):e00074-21. doi: 10.1128/MRA.00074-21.</t>
  </si>
  <si>
    <t>Murphy TC</t>
  </si>
  <si>
    <t>PMC7975876</t>
  </si>
  <si>
    <t>10.1128/MRA.00074-21</t>
  </si>
  <si>
    <t>Identification of a Neisseria gonorrhoeae Histone Deacetylase: Epigenetic Impact on Host Gene Expression</t>
  </si>
  <si>
    <t>Zughaier SM, Rouquette-Loughlin CE, Shafer WM.</t>
  </si>
  <si>
    <t>Pathogens. 2020 Feb 18;9(2):132. doi: 10.3390/pathogens9020132.</t>
  </si>
  <si>
    <t>PMC7168274</t>
  </si>
  <si>
    <t>10.3390/pathogens9020132</t>
  </si>
  <si>
    <t>Clinical diagnostic and therapeutic aspects of 221 consecutive anorectal Chlamydia trachomatis and Neisseria gonorrhoeae sexually transmitted infections among men who have sex with men</t>
  </si>
  <si>
    <t>Lourtet Hascoet J, Dahoun M, Cohen M, Pommaret E, Pilmis B, Lemarchand N, Mizrahi A, Aubert M, de Parades V, Le Monnier A.</t>
  </si>
  <si>
    <t>Int J Infect Dis. 2018 Jun;71:9-13. doi: 10.1016/j.ijid.2018.03.016. Epub 2018 Mar 30.</t>
  </si>
  <si>
    <t>Lourtet Hascoet J</t>
  </si>
  <si>
    <t>10.1016/j.ijid.2018.03.016</t>
  </si>
  <si>
    <t>Closed Genome Sequences of Clinical Neisseria gonorrhoeae Strains Obtained from Combined Oxford Nanopore and Illumina Sequencing</t>
  </si>
  <si>
    <t>White RC, Torralba M, Colt K, Harrison F, Goglin K, Nguyen K, D'Souza R, Bristow CC, Ellis O, Soge OO, Klausner JD, Fouts DE.</t>
  </si>
  <si>
    <t>Microbiol Resour Announc. 2019 Feb 28;8(9):e00072-19. doi: 10.1128/MRA.00072-19. eCollection 2019 Feb.</t>
  </si>
  <si>
    <t>White RC</t>
  </si>
  <si>
    <t>PMC6395865</t>
  </si>
  <si>
    <t>10.1128/MRA.00072-19</t>
  </si>
  <si>
    <t>2019 Feb 28</t>
  </si>
  <si>
    <t>Comparison of Microdilution Method with Agar Dilution Method for Antibiotic Susceptibility Test of Neisseria gonorrhoeae</t>
  </si>
  <si>
    <t>Chen SC, Liu JW, Wu XZ, Cao WL, Wang F, Huang JM, Han Y, Zhu XY, Zhu BY, Gan Q, Tang XZ, Shen X, Qin XL, Yu YQ, Zheng HP, Yin YP.</t>
  </si>
  <si>
    <t>Infect Drug Resist. 2020 Jun 15;13:1775-1780. doi: 10.2147/IDR.S253811. eCollection 2020.</t>
  </si>
  <si>
    <t>PMC7304676</t>
  </si>
  <si>
    <t>10.2147/IDR.S253811</t>
  </si>
  <si>
    <t>High-Throughput Testing of Urogenital and Extragenital Specimens for Detection of Chlamydia Trachomatis and Neisseria Gonorrhoeae with Cobas(®) CT/NG</t>
  </si>
  <si>
    <t>Marlowe EM, Hardy D, Krevolin M, Gohl P, Bertram A, Arcenas R, Seiverth B, Schneider T, Liesenfeld O.</t>
  </si>
  <si>
    <t>Eur J Microbiol Immunol (Bp). 2017 Sep 11;7(3):176-186. doi: 10.1556/1886.2017.00018. eCollection 2017 Sep.</t>
  </si>
  <si>
    <t>Marlowe EM</t>
  </si>
  <si>
    <t>PMC5632745</t>
  </si>
  <si>
    <t>10.1556/1886.2017.00018</t>
  </si>
  <si>
    <t>Adaptation of Neisseria gonorrhoeae to the Female Reproductive Tract</t>
  </si>
  <si>
    <t>Song W, Yu Q, Wang LC, Stein DC.</t>
  </si>
  <si>
    <t>Microbiol Insights. 2020 Aug 11;13:1178636120947077. doi: 10.1177/1178636120947077. eCollection 2020.</t>
  </si>
  <si>
    <t>Song W</t>
  </si>
  <si>
    <t>Microbiol Insights</t>
  </si>
  <si>
    <t>PMC7425258</t>
  </si>
  <si>
    <t>10.1177/1178636120947077</t>
  </si>
  <si>
    <t>2020 Aug 11</t>
  </si>
  <si>
    <t>Progesterone Suppresses Neisseria gonorrhoeae-Induced Inflammation Through Inhibition of NLRP3 Inflammasome Pathway in THP-1 Cells and Murine Models</t>
  </si>
  <si>
    <t>Zhang S, Zhang Y, Gan L, Wei F, Chai B, A Aljaafreh AAH, Liu X, Duan X, Jiang J, Wang X, He M, Huang X, Cai H, Chen T, Chen H.</t>
  </si>
  <si>
    <t>Front Microbiol. 2021 Feb 9;12:570093. doi: 10.3389/fmicb.2021.570093. eCollection 2021.</t>
  </si>
  <si>
    <t>PMC7900005</t>
  </si>
  <si>
    <t>10.3389/fmicb.2021.570093</t>
  </si>
  <si>
    <t>2021 Feb 9</t>
  </si>
  <si>
    <t>The Growing Threat of Gonococcal Blindness</t>
  </si>
  <si>
    <t>Dolange V, Churchward CP, Christodoulides M, Snyder LAS.</t>
  </si>
  <si>
    <t>Antibiotics (Basel). 2018 Jul 12;7(3):59. doi: 10.3390/antibiotics7030059.</t>
  </si>
  <si>
    <t>Dolange V</t>
  </si>
  <si>
    <t>PMC6164567</t>
  </si>
  <si>
    <t>10.3390/antibiotics7030059</t>
  </si>
  <si>
    <t>Pharmacodynamic Evaluation of Dosing, Bacterial Kill, and Resistance Suppression for Zoliflodacin Against Neisseria gonorrhoeae in a Dynamic Hollow Fiber Infection Model</t>
  </si>
  <si>
    <t>Jacobsson S, Golparian D, Oxelbark J, Alirol E, Franceschi F, Gustafsson TN, Brown D, Louie A, Drusano G, Unemo M.</t>
  </si>
  <si>
    <t>Front Pharmacol. 2021 May 21;12:682135. doi: 10.3389/fphar.2021.682135. eCollection 2021.</t>
  </si>
  <si>
    <t>Front Pharmacol</t>
  </si>
  <si>
    <t>PMC8175963</t>
  </si>
  <si>
    <t>10.3389/fphar.2021.682135</t>
  </si>
  <si>
    <t>2021 May 21</t>
  </si>
  <si>
    <t>Antimicrobial Blue Light: An Alternative Therapeutic for Multidrug-Resistant Gonococcal Infections?</t>
  </si>
  <si>
    <t>Wang Y, Ferrer-Espada R, Gu Y, Dai T.</t>
  </si>
  <si>
    <t>MOJ Sol Photoenergy Syst. 2017;1(2):00009. doi: 10.15406/mojsp.2017.01.00009. Epub 2017 Nov 15.</t>
  </si>
  <si>
    <t>MOJ Sol Photoenergy Syst</t>
  </si>
  <si>
    <t>PMC6703825</t>
  </si>
  <si>
    <t>NIHMS998700</t>
  </si>
  <si>
    <t>10.15406/mojsp.2017.01.00009</t>
  </si>
  <si>
    <t>Inversion of Correia repeat enclosed elements in Neisseria gonorrhoeae</t>
  </si>
  <si>
    <t>Elbeyioglu F, Roberts SB, Spencer-Smith R, Pulijala M, Zelewska MA, Nebel JC, Snyder LAS.</t>
  </si>
  <si>
    <t>Microbiology (Reading). 2017 Jan;163(1):31-36. doi: 10.1099/mic.0.000394.</t>
  </si>
  <si>
    <t>Elbeyioglu F</t>
  </si>
  <si>
    <t>10.1099/mic.0.000394</t>
  </si>
  <si>
    <t>Erratum to: Emergence and genomic characterization of the ceftriaxone-resistant Neisseria gonorrhoeae FC428 clone in Chengdu, China</t>
  </si>
  <si>
    <t>J Antimicrob Chemother. 2020 Sep 1;75(9):2714. doi: 10.1093/jac/dkaa255.</t>
  </si>
  <si>
    <t>10.1093/jac/dkaa255</t>
  </si>
  <si>
    <t>Genital infections and risk of premature rupture of membranes in Mulago Hospital, Uganda: a case control study</t>
  </si>
  <si>
    <t>Nakubulwa S, Kaye DK, Bwanga F, Tumwesigye NM, Mirembe FM.</t>
  </si>
  <si>
    <t>BMC Res Notes. 2015 Oct 16;8:573. doi: 10.1186/s13104-015-1545-6.</t>
  </si>
  <si>
    <t>Nakubulwa S</t>
  </si>
  <si>
    <t>PMC4608222</t>
  </si>
  <si>
    <t>10.1186/s13104-015-1545-6</t>
  </si>
  <si>
    <t>2015 Oct 16</t>
  </si>
  <si>
    <t>Molecular Characteristics and Gonococcal Genetic Island Carrying Status of Thirty-Seven Neisseria gonorrhoeae Isolates in Eastern China</t>
  </si>
  <si>
    <t>Zhang D, Hu M, Chi S, Chen H, Lin C, Yu F, Zheng Z.</t>
  </si>
  <si>
    <t>Infect Drug Resist. 2022 Nov 8;15:6545-6553. doi: 10.2147/IDR.S385079. eCollection 2022.</t>
  </si>
  <si>
    <t>PMC9653111</t>
  </si>
  <si>
    <t>10.2147/IDR.S385079</t>
  </si>
  <si>
    <t>2022 Nov 8</t>
  </si>
  <si>
    <t>Meningococcal B vaccine (4CMenB): the journey from research to real world experience</t>
  </si>
  <si>
    <t>Rappuoli R, Pizza M, Masignani V, Vadivelu K.</t>
  </si>
  <si>
    <t>Expert Rev Vaccines. 2018 Dec;17(12):1111-1121. doi: 10.1080/14760584.2018.1547637. Epub 2018 Dec 5.</t>
  </si>
  <si>
    <t>Rappuoli R</t>
  </si>
  <si>
    <t>10.1080/14760584.2018.1547637</t>
  </si>
  <si>
    <t>Complete Genome Sequences of Three Neisseria gonorrhoeae Laboratory Reference Strains, Determined Using PacBio Single-Molecule Real-Time Technology</t>
  </si>
  <si>
    <t>Abrams AJ, Trees DL, Nicholas RA.</t>
  </si>
  <si>
    <t>Genome Announc. 2015 Sep 10;3(5):e01052-15. doi: 10.1128/genomeA.01052-15.</t>
  </si>
  <si>
    <t>PMC4566190</t>
  </si>
  <si>
    <t>10.1128/genomeA.01052-15</t>
  </si>
  <si>
    <t>Prevalence of Chlamydia trachomatis, Neisseria gonorrhoeae and Mycoplasma genitalium in asymptomatic patients under 30 years of age screened in a French sexually transmitted infections clinic</t>
  </si>
  <si>
    <t>Clarivet B, Picot E, Marchandin H, Tribout V, Rachedi N, Schwartzentruber E, Ledésert B, Dereure O, Guillot B, Picot MC.</t>
  </si>
  <si>
    <t>Eur J Dermatol. 2014 Sep-Oct;24(5):611-6. doi: 10.1684/ejd.2014.2413.</t>
  </si>
  <si>
    <t>Clarivet B</t>
  </si>
  <si>
    <t>Eur J Dermatol</t>
  </si>
  <si>
    <t>10.1684/ejd.2014.2413</t>
  </si>
  <si>
    <t>2014 Sep-Oct</t>
  </si>
  <si>
    <t>The comparative population genetics of Neisseria meningitidis and Neisseria gonorrhoeae</t>
  </si>
  <si>
    <t>Vigué L, Eyre-Walker A.</t>
  </si>
  <si>
    <t>PeerJ. 2019 Jun 27;7:e7216. doi: 10.7717/peerj.7216. eCollection 2019.</t>
  </si>
  <si>
    <t>Vigué L</t>
  </si>
  <si>
    <t>PeerJ</t>
  </si>
  <si>
    <t>PMC6599670</t>
  </si>
  <si>
    <t>10.7717/peerj.7216</t>
  </si>
  <si>
    <t>Gonococcal Arthritis and C2 Deficiency</t>
  </si>
  <si>
    <t>Benavent Núñez D, Tornero Marín C, Bonilla Hernán G, García Perea A, Balsa Criado A, Rico Nieto A.</t>
  </si>
  <si>
    <t>Reumatol Clin (Engl Ed). 2019 Nov-Dec;15(6):e125-e127. doi: 10.1016/j.reuma.2017.08.010. Epub 2017 Nov 2.</t>
  </si>
  <si>
    <t>Benavent Núñez D</t>
  </si>
  <si>
    <t>Reumatol Clin (Engl Ed)</t>
  </si>
  <si>
    <t>10.1016/j.reuma.2017.08.010</t>
  </si>
  <si>
    <t>2019 Nov-Dec</t>
  </si>
  <si>
    <t>Increased testing for Neisseria gonorrhoeae with duplex nucleic acid amplification tests in Australia: implications for surveillance</t>
  </si>
  <si>
    <t>Donovan B, Dimech W, Ali H, Guy R, Hellard M.</t>
  </si>
  <si>
    <t>Sex Health. 2015 Mar;12(1):48-50. doi: 10.1071/SH14179.</t>
  </si>
  <si>
    <t>Donovan B</t>
  </si>
  <si>
    <t>10.1071/SH14179</t>
  </si>
  <si>
    <t>A meningococcal B vaccine induces cross-protection against gonorrhea</t>
  </si>
  <si>
    <t>Azze RFO.</t>
  </si>
  <si>
    <t>Clin Exp Vaccine Res. 2019 Jul;8(2):110-115. doi: 10.7774/cevr.2019.8.2.110. Epub 2019 Jul 31.</t>
  </si>
  <si>
    <t>Azze RFO</t>
  </si>
  <si>
    <t>Clin Exp Vaccine Res</t>
  </si>
  <si>
    <t>PMC6689502</t>
  </si>
  <si>
    <t>10.7774/cevr.2019.8.2.110</t>
  </si>
  <si>
    <t>Complete Genome Sequence of Ceftriaxone-Resistant Neisseria gonorrhoeae SS3160, Isolated in Tokyo, Japan</t>
  </si>
  <si>
    <t>Miyake H, Mitobe M, Kubota H, Takano H, Yokoyama K, Sadamasu K.</t>
  </si>
  <si>
    <t>Microbiol Resour Announc. 2020 Sep 24;9(39):e00886-20. doi: 10.1128/MRA.00886-20.</t>
  </si>
  <si>
    <t>Miyake H</t>
  </si>
  <si>
    <t>PMC7516156</t>
  </si>
  <si>
    <t>10.1128/MRA.00886-20</t>
  </si>
  <si>
    <t>2020 Sep 24</t>
  </si>
  <si>
    <t>Antimicrobial Resistance Profiles of Human Commensal Neisseria Species</t>
  </si>
  <si>
    <t>Goytia M, Thompson ST, Jordan SVL, King KA.</t>
  </si>
  <si>
    <t>Antibiotics (Basel). 2021 May 6;10(5):538. doi: 10.3390/antibiotics10050538.</t>
  </si>
  <si>
    <t>PMC8148603</t>
  </si>
  <si>
    <t>10.3390/antibiotics10050538</t>
  </si>
  <si>
    <t>2021 May 6</t>
  </si>
  <si>
    <t>Bacterial eye infections associated with sexual transmission infections: A review</t>
  </si>
  <si>
    <t>Godoy-Mancilla J, Oyarzun-Barrientos C, Marín-Cornuy M, Carrasco-Sanhueza E, Águila-Torres P.</t>
  </si>
  <si>
    <t>Arch Soc Esp Oftalmol (Engl Ed). 2022 Jan;97(1):17-27. doi: 10.1016/j.oftale.2021.01.009. Epub 2021 Nov 23.</t>
  </si>
  <si>
    <t>Godoy-Mancilla J</t>
  </si>
  <si>
    <t>Arch Soc Esp Oftalmol (Engl Ed)</t>
  </si>
  <si>
    <t>10.1016/j.oftale.2021.01.009</t>
  </si>
  <si>
    <t>Antibiotic Susceptibility Monitoring of Neisseria gonorrhoeae in Bacolod City, Philippines</t>
  </si>
  <si>
    <t>Araneta CMP, Juayang AC, Lim JPT, Quilop EMG, Casaysay NJG, Tamesis GML, Yude TMG, Romero SJE, Gayoba RC.</t>
  </si>
  <si>
    <t>Trop Med Infect Dis. 2017 Aug 29;2(3):45. doi: 10.3390/tropicalmed2030045.</t>
  </si>
  <si>
    <t>Araneta CMP</t>
  </si>
  <si>
    <t>Trop Med Infect Dis</t>
  </si>
  <si>
    <t>PMC6082094</t>
  </si>
  <si>
    <t>10.3390/tropicalmed2030045</t>
  </si>
  <si>
    <t>2017 Aug 29</t>
  </si>
  <si>
    <t>Toxicity of tryptophan manganese(i) carbonyl (Trypto-CORM), against Neisseria gonorrhoeae</t>
  </si>
  <si>
    <t>Ward JS, Morgan R, Lynam JM, Fairlamb IJS, Moir JWB.</t>
  </si>
  <si>
    <t>Medchemcomm. 2016 Dec 6;8(2):346-352. doi: 10.1039/c6md00603e. eCollection 2017 Feb 1.</t>
  </si>
  <si>
    <t>Ward JS</t>
  </si>
  <si>
    <t>Medchemcomm</t>
  </si>
  <si>
    <t>PMC6072082</t>
  </si>
  <si>
    <t>10.1039/c6md00603e</t>
  </si>
  <si>
    <t>Polymerase Chain Reaction as a Diagnostic Tool for Six Sexually Transmitted Infections - Preliminary Results</t>
  </si>
  <si>
    <t>Grad AI, Vica ML, Matei HV, Grad DL, Coman I, Tataru DA.</t>
  </si>
  <si>
    <t>Clujul Med. 2015;88(1):33-7. doi: 10.15386/cjmed-373. Epub 2015 Jan 28.</t>
  </si>
  <si>
    <t>Grad AI</t>
  </si>
  <si>
    <t>Clujul Med</t>
  </si>
  <si>
    <t>PMC4508611</t>
  </si>
  <si>
    <t>10.15386/cjmed-373</t>
  </si>
  <si>
    <t>Epidemiological and Clinical Observations of Gonococcal Infections in Women and Prevention Strategies</t>
  </si>
  <si>
    <t>Costa-Lourenço APR, Su X, Le W, Yang Z, Patts GJ, Massari P, Genco CA.</t>
  </si>
  <si>
    <t>Vaccines (Basel). 2021 Apr 1;9(4):327. doi: 10.3390/vaccines9040327.</t>
  </si>
  <si>
    <t>PMC8066387</t>
  </si>
  <si>
    <t>10.3390/vaccines9040327</t>
  </si>
  <si>
    <t>Correction: Detection of Neisseria gonorrhoeae and Chlamydia trachomatis infections in pregnant women by multiplex recombinase polymerase amplification</t>
  </si>
  <si>
    <t>PLoS One. 2022 Jul 15;17(7):e0271836. doi: 10.1371/journal.pone.0271836. eCollection 2022.</t>
  </si>
  <si>
    <t>PMC9286235</t>
  </si>
  <si>
    <t>10.1371/journal.pone.0271836</t>
  </si>
  <si>
    <t>2022 Jul 15</t>
  </si>
  <si>
    <t>A Whole-genome Sequencing Analysis of Neisseria gonorrhoeae Isolates in China: An Observational Study</t>
  </si>
  <si>
    <t>Peng JP, Yin YP, Chen SC, Yang J, Dai XQ, Zheng HP, Gu WM, Zhu BY, Yong G, Zhong N, Hu LH, Cao WL, Zheng ZJ, Wang F, Zhi Q, Zhang C, Xiu LS, Liu B, Dong J, Sun LL, Zhu YF, Chen XS, Jin Q.</t>
  </si>
  <si>
    <t>EClinicalMedicine. 2019 Feb 14;7:47-54. doi: 10.1016/j.eclinm.2019.01.010. eCollection 2019 Jan.</t>
  </si>
  <si>
    <t>Peng JP</t>
  </si>
  <si>
    <t>EClinicalMedicine</t>
  </si>
  <si>
    <t>PMC6537553</t>
  </si>
  <si>
    <t>10.1016/j.eclinm.2019.01.010</t>
  </si>
  <si>
    <t>2019 Feb 14</t>
  </si>
  <si>
    <t>Antimicrobial resistance to Neisseria gonorrhoeae in Canada: 2009-2013</t>
  </si>
  <si>
    <t>Martin I, Sawatzky P, Liu G, Mulvey MR.</t>
  </si>
  <si>
    <t>Can Commun Dis Rep. 2015 Feb 5;41(2):35-41. doi: 10.14745/ccdr.v41i02a04. eCollection 2015 Feb 5.</t>
  </si>
  <si>
    <t>PMC5864279</t>
  </si>
  <si>
    <t>10.14745/ccdr.v41i02a04</t>
  </si>
  <si>
    <t>2015 Feb 5</t>
  </si>
  <si>
    <t>Pharmacodynamics of Ceftriaxone, Ertapenem, Fosfomycin and Gentamicin in Neisseria gonorrhoeae</t>
  </si>
  <si>
    <t>Gubenšek U, de Laat M, Foerster S, Boyd A, van Dam AP.</t>
  </si>
  <si>
    <t>Antibiotics (Basel). 2022 Feb 23;11(3):299. doi: 10.3390/antibiotics11030299.</t>
  </si>
  <si>
    <t>Gubenšek U</t>
  </si>
  <si>
    <t>PMC8944423</t>
  </si>
  <si>
    <t>10.3390/antibiotics11030299</t>
  </si>
  <si>
    <t>Male urethritis. A review of the ideal diagnostic method</t>
  </si>
  <si>
    <t>Leos-Alvarado C, Llaca-Díaz J, Flores-Aréchiga A, Pérez-Chávez F, Casillas-Vega N.</t>
  </si>
  <si>
    <t>Actas Urol Esp (Engl Ed). 2020 Oct;44(8):523-528. doi: 10.1016/j.acuro.2019.11.008. Epub 2020 Jul 16.</t>
  </si>
  <si>
    <t>Leos-Alvarado C</t>
  </si>
  <si>
    <t>Actas Urol Esp (Engl Ed)</t>
  </si>
  <si>
    <t>10.1016/j.acuro.2019.11.008</t>
  </si>
  <si>
    <t>Evaluation of the accuracy of molecular assays targeting the mutation A2059G for detecting high-level azithromycin resistance in Neisseria gonorrhoeae: a systematic review and meta-analysis</t>
  </si>
  <si>
    <t>Wang F, Liu J, Liu H, Huang J, Chen S, Chen X, Yin Y.</t>
  </si>
  <si>
    <t>Infect Drug Resist. 2018 Dec 28;12:95-104. doi: 10.2147/IDR.S183754. eCollection 2019.</t>
  </si>
  <si>
    <t>PMC6312691</t>
  </si>
  <si>
    <t>10.2147/IDR.S183754</t>
  </si>
  <si>
    <t>2018 Dec 28</t>
  </si>
  <si>
    <t>Evaluation of self-collected rectal swabs for the detection of bacteria responsible for sexually transmitted infections in a cohort of HIV-1-infected patients</t>
  </si>
  <si>
    <t>Edouard S, Tamalet C, Tissot-Dupont H, Colson P, Ménard A, Ravaux I, Dhiver C, Tomei C, Stein A, Raoult D.</t>
  </si>
  <si>
    <t>J Med Microbiol. 2017 Jun;66(6):693-697. doi: 10.1099/jmm.0.000481.</t>
  </si>
  <si>
    <t>Edouard S</t>
  </si>
  <si>
    <t>10.1099/jmm.0.000481</t>
  </si>
  <si>
    <t>Knowledge and testing preferences for Chlamydia trachomatis, Neisseria gonorrhoeae, and Trichomonas vaginalis infections among female undergraduate students</t>
  </si>
  <si>
    <t>Keizur EM, Bristow CC, Baik Y, Klausner JD.</t>
  </si>
  <si>
    <t>J Am Coll Health. 2020 Oct;68(7):754-761. doi: 10.1080/07448481.2019.1616742. Epub 2019 May 29.</t>
  </si>
  <si>
    <t>J Am Coll Health</t>
  </si>
  <si>
    <t>PMC6883138</t>
  </si>
  <si>
    <t>NIHMS1058269</t>
  </si>
  <si>
    <t>10.1080/07448481.2019.1616742</t>
  </si>
  <si>
    <t>Antimicrobial Susceptibility of Neisseria gonorrhoeae Isolates in Baltimore, Maryland, 2016: The Importance of Sentinel Surveillance in the Era of Multi-Drug-Resistant Gonorrhea</t>
  </si>
  <si>
    <t>Melendez JH, Hardick J, Barnes M, Page KR, Gaydos CA.</t>
  </si>
  <si>
    <t>Antibiotics (Basel). 2018 Aug 17;7(3):77. doi: 10.3390/antibiotics7030077.</t>
  </si>
  <si>
    <t>PMC6165464</t>
  </si>
  <si>
    <t>10.3390/antibiotics7030077</t>
  </si>
  <si>
    <t>2018 Aug 17</t>
  </si>
  <si>
    <t>ACOG Committee Opinion No. 645: Dual Therapy for Gonococcal Infections</t>
  </si>
  <si>
    <t>Committee on Gynecologic Practice.</t>
  </si>
  <si>
    <t>Obstet Gynecol. 2015 Nov;126(5):e95-9. doi: 10.1097/AOG.0000000000001149.</t>
  </si>
  <si>
    <t>Committee on Gynecologic Practice</t>
  </si>
  <si>
    <t>10.1097/AOG.0000000000001149</t>
  </si>
  <si>
    <t>ACOG Committee Opinion No. 645 Summary: Dual Therapy for Gonococcal Infections</t>
  </si>
  <si>
    <t>Obstet Gynecol. 2015 Nov;126(5):1126. doi: 10.1097/AOG.0000000000001144.</t>
  </si>
  <si>
    <t>10.1097/AOG.0000000000001144</t>
  </si>
  <si>
    <t>Prevalence and Antimicrobial Susceptibility Patterns of Neisseria gonorrhoeae among Suspected Patients Attending Private Clinics in Jimma, Ethiopia</t>
  </si>
  <si>
    <t>Sahile A, Teshager L, Fekadie M, Gashaw M.</t>
  </si>
  <si>
    <t>Int J Microbiol. 2020 Aug 24;2020:7672024. doi: 10.1155/2020/7672024. eCollection 2020.</t>
  </si>
  <si>
    <t>Sahile A</t>
  </si>
  <si>
    <t>Int J Microbiol</t>
  </si>
  <si>
    <t>PMC7463406</t>
  </si>
  <si>
    <t>10.1155/2020/7672024</t>
  </si>
  <si>
    <t>Investigating Potential Chromosomal Rearrangements during Laboratory Culture of Neisseria gonorrhoeae</t>
  </si>
  <si>
    <t>Spencer-Smith R, Gould SW, Pulijala M, Snyder LAS.</t>
  </si>
  <si>
    <t>Microorganisms. 2018 Jan 20;6(1):10. doi: 10.3390/microorganisms6010010.</t>
  </si>
  <si>
    <t>PMC5874624</t>
  </si>
  <si>
    <t>10.3390/microorganisms6010010</t>
  </si>
  <si>
    <t>2018 Jan 20</t>
  </si>
  <si>
    <t>Committee Opinion No. 645 Summary: Dual Therapy for Gonococcal Infections</t>
  </si>
  <si>
    <t>Obstet Gynecol. 2016 May;127(5):1126. doi: 10.1097/AOG.0000000000001144.</t>
  </si>
  <si>
    <t>The Accuracy of Molecular Detection Targeting the Mutation C2611T for Detecting Moderate-Level Azithromycin Resistance in Neisseria gonorrhoeae: A Systematic Review and Meta-Analysis</t>
  </si>
  <si>
    <t>Zhou Q, Liu J, Chen S, Xu W, Han Y, Yin Y.</t>
  </si>
  <si>
    <t>Antibiotics (Basel). 2021 Aug 24;10(9):1027. doi: 10.3390/antibiotics10091027.</t>
  </si>
  <si>
    <t>PMC8471969</t>
  </si>
  <si>
    <t>10.3390/antibiotics10091027</t>
  </si>
  <si>
    <t>2021 Aug 24</t>
  </si>
  <si>
    <t>Hydrogel Droplet Microarray for Genotyping Antimicrobial Resistance Determinants in Neisseria gonorrhoeae Isolates</t>
  </si>
  <si>
    <t>Shaskolskiy B, Kandinov I, Kravtsov D, Vinokurova A, Gorshkova S, Filippova M, Kubanov A, Solomka V, Deryabin D, Dementieva E, Gryadunov D.</t>
  </si>
  <si>
    <t>Polymers (Basel). 2021 Nov 10;13(22):3889. doi: 10.3390/polym13223889.</t>
  </si>
  <si>
    <t>Polymers (Basel)</t>
  </si>
  <si>
    <t>PMC8621812</t>
  </si>
  <si>
    <t>10.3390/polym13223889</t>
  </si>
  <si>
    <t>2021 Nov 10</t>
  </si>
  <si>
    <t>Comparing the disk-diffusion and agar dilution tests for Neisseria gonorrhoeae antimicrobial susceptibility testing</t>
  </si>
  <si>
    <t>Liu H, Taylor TH Jr, Pettus K, Johnson S, Papp JR, Trees D.</t>
  </si>
  <si>
    <t>Antimicrob Resist Infect Control. 2016 Nov 24;5:46. doi: 10.1186/s13756-016-0148-x. eCollection 2016.</t>
  </si>
  <si>
    <t>PMC5122013</t>
  </si>
  <si>
    <t>10.1186/s13756-016-0148-x</t>
  </si>
  <si>
    <t>2016 Nov 24</t>
  </si>
  <si>
    <t>Intrauterine Devices in the Context of Gonococcal Infection, Chlamydial Infection, and Pelvic Inflammatory Disease: Not Mutually Exclusive</t>
  </si>
  <si>
    <t>Esposito CP.</t>
  </si>
  <si>
    <t>J Midwifery Womens Health. 2020 Jul;65(4):562-566. doi: 10.1111/jmwh.13120. Epub 2020 Jun 27.</t>
  </si>
  <si>
    <t>Esposito CP</t>
  </si>
  <si>
    <t>J Midwifery Womens Health</t>
  </si>
  <si>
    <t>10.1111/jmwh.13120</t>
  </si>
  <si>
    <t>Gonococcal endocarditis: an ever-present threat</t>
  </si>
  <si>
    <t>de Campos FP, Kawabata VS, Bittencourt MS, Lovisolo SM, Felipe-Silva A, de Lemos AP.</t>
  </si>
  <si>
    <t>Autops Case Rep. 2016 Jun 30;6(2):19-25. doi: 10.4322/acr.2016.037. eCollection 2016 Apr-Jun.</t>
  </si>
  <si>
    <t>de Campos FP</t>
  </si>
  <si>
    <t>Autops Case Rep</t>
  </si>
  <si>
    <t>PMC4982780</t>
  </si>
  <si>
    <t>10.4322/acr.2016.037</t>
  </si>
  <si>
    <t>2016 Jun 30</t>
  </si>
  <si>
    <t>The Laboratory Diagnosis of Neisseria gonorrhoeae: Current Testing and Future Demands</t>
  </si>
  <si>
    <t>Meyer T, Buder S.</t>
  </si>
  <si>
    <t>Pathogens. 2020 Jan 31;9(2):91. doi: 10.3390/pathogens9020091.</t>
  </si>
  <si>
    <t>PMC7169389</t>
  </si>
  <si>
    <t>10.3390/pathogens9020091</t>
  </si>
  <si>
    <t>2020 Jan 31</t>
  </si>
  <si>
    <t>Now Is the Time to Implement Whole Genome Sequencing in the Global Antimicrobial Resistance Surveillance for Neisseria gonorrhoeae?</t>
  </si>
  <si>
    <t>EClinicalMedicine. 2019 Feb 18;7:11-12. doi: 10.1016/j.eclinm.2019.02.002. eCollection 2019 Jan.</t>
  </si>
  <si>
    <t>PMC6539334</t>
  </si>
  <si>
    <t>10.1016/j.eclinm.2019.02.002</t>
  </si>
  <si>
    <t>2019 Feb 18</t>
  </si>
  <si>
    <t>Characterization and in vitro evaluation of a vaginal gel containing Lactobacillus crispatus for the prevention of gonorrhea</t>
  </si>
  <si>
    <t>N'Guessan Gnaman KC, Bouttier S, Yeo A, Aka Any-Grah AAS, Geiger S, Huang N, Nicolas V, Villebrun S, Faye-Kette H, Ponchel G, Koffi AA, Agnely F.</t>
  </si>
  <si>
    <t>Int J Pharm. 2020 Oct 15;588:119733. doi: 10.1016/j.ijpharm.2020.119733. Epub 2020 Aug 5.</t>
  </si>
  <si>
    <t>N'Guessan Gnaman KC</t>
  </si>
  <si>
    <t>Int J Pharm</t>
  </si>
  <si>
    <t>10.1016/j.ijpharm.2020.119733</t>
  </si>
  <si>
    <t>Management of a Case of Peritonitis Due to Neisseria gonorrhoeae Infection Following Pelvic Inflammatory Disease (PID)</t>
  </si>
  <si>
    <t>De Francesco MA, Stefanelli P, Carannante A, Corbellini S, Giagulli C, Lorenzin G, Ronconi M, Arici E, Cadei M, Campora R, Caruso A.</t>
  </si>
  <si>
    <t>Antibiotics (Basel). 2020 Apr 18;9(4):193. doi: 10.3390/antibiotics9040193.</t>
  </si>
  <si>
    <t>PMC7235818</t>
  </si>
  <si>
    <t>10.3390/antibiotics9040193</t>
  </si>
  <si>
    <t>2020 Apr 18</t>
  </si>
  <si>
    <t>Cysteine biosynthesis in Neisseria species</t>
  </si>
  <si>
    <t>Hicks JL, Mullholland CV.</t>
  </si>
  <si>
    <t>Microbiology (Reading). 2018 Dec;164(12):1471-1480. doi: 10.1099/mic.0.000728. Epub 2018 Oct 11.</t>
  </si>
  <si>
    <t>Hicks JL</t>
  </si>
  <si>
    <t>10.1099/mic.0.000728</t>
  </si>
  <si>
    <t>Pharmacodynamic evaluation of lefamulin in the treatment of gonorrhea using a hollow fiber infection model simulating Neisseria gonorrhoeae infections</t>
  </si>
  <si>
    <t>Jacobsson S, Golparian D, Oxelbark J, Wicha WW, da Costa RMA, Franceschi F, Brown D, Louie A, Gelone SP, Drusano G, Unemo M.</t>
  </si>
  <si>
    <t>Front Pharmacol. 2022 Nov 14;13:1035841. doi: 10.3389/fphar.2022.1035841. eCollection 2022.</t>
  </si>
  <si>
    <t>PMC9702083</t>
  </si>
  <si>
    <t>10.3389/fphar.2022.1035841</t>
  </si>
  <si>
    <t>2022 Nov 14</t>
  </si>
  <si>
    <t>Extraction of Membrane Components from Neisseria gonorrhoeae Using Catanionic Surfactant Vesicles: A New Approach for the Study of Bacterial Surface Molecules</t>
  </si>
  <si>
    <t>Stein DC, H Stocker L, Powell AE, Kebede S, Watts D, Williams E, Soto N, Dhabaria A, Fenselau C, Ganapati S, DeShong P.</t>
  </si>
  <si>
    <t>Pharmaceutics. 2020 Aug 20;12(9):787. doi: 10.3390/pharmaceutics12090787.</t>
  </si>
  <si>
    <t>Pharmaceutics</t>
  </si>
  <si>
    <t>PMC7559012</t>
  </si>
  <si>
    <t>10.3390/pharmaceutics12090787</t>
  </si>
  <si>
    <t>Genetic Resistance Determinants, In Vitro Time-Kill Curve Analysis and Pharmacodynamic Functions for the Novel Topoisomerase II Inhibitor ETX0914 (AZD0914) in Neisseria gonorrhoeae</t>
  </si>
  <si>
    <t>Foerster S, Golparian D, Jacobsson S, Hathaway LJ, Low N, Shafer WM, Althaus CL, Unemo M.</t>
  </si>
  <si>
    <t>Front Microbiol. 2015 Dec 10;6:1377. doi: 10.3389/fmicb.2015.01377. eCollection 2015.</t>
  </si>
  <si>
    <t>PMC4674575</t>
  </si>
  <si>
    <t>10.3389/fmicb.2015.01377</t>
  </si>
  <si>
    <t>2015 Dec 10</t>
  </si>
  <si>
    <t>Complete Genome Sequences of Seven Neisseria gonorrhoeae Clinical Isolates from Mucosal and Disseminated Gonococcal Infections</t>
  </si>
  <si>
    <t>Jen FE, Atack JM, Edwards JL, Jennings MP.</t>
  </si>
  <si>
    <t>Microbiol Resour Announc. 2021 Oct 28;10(43):e0073421. doi: 10.1128/MRA.00734-21. Epub 2021 Oct 28.</t>
  </si>
  <si>
    <t>PMC8552677</t>
  </si>
  <si>
    <t>10.1128/MRA.00734-21</t>
  </si>
  <si>
    <t>The Natural Course of Chlamydia trachomatis, Neisseria gonorrhoeae, Trichomonas vaginalis, and Mycoplasma genitalium in Pregnant and Post-Delivery Women in Pemba Island, Tanzania</t>
  </si>
  <si>
    <t>Juliana NCA, Omar AM, Pleijster J, Aftab F, Uijldert NB, Ali SM, Ouburg S, Sazawal S, Morré SA, Deb S, Ambrosino E.</t>
  </si>
  <si>
    <t>Microorganisms. 2021 May 30;9(6):1180. doi: 10.3390/microorganisms9061180.</t>
  </si>
  <si>
    <t>Juliana NCA</t>
  </si>
  <si>
    <t>PMC8228750</t>
  </si>
  <si>
    <t>10.3390/microorganisms9061180</t>
  </si>
  <si>
    <t>2021 May 30</t>
  </si>
  <si>
    <t>[Analysis on Neisseria gonorrhoeae infection status and related factors in outpatients of sexually transmitted diseases in Shenzhen]</t>
  </si>
  <si>
    <t>Wang HL, Cai YM, Zhang CL, Ye JB, Weng RX, Hong FC, Chen XS.</t>
  </si>
  <si>
    <t>Zhonghua Liu Xing Bing Xue Za Zhi. 2020 May 10;41(5):743-746. doi: 10.3760/cma.j.cn112338-20190711-00513.</t>
  </si>
  <si>
    <t>Wang HL</t>
  </si>
  <si>
    <t>Zhonghua Liu Xing Bing Xue Za Zhi</t>
  </si>
  <si>
    <t>10.3760/cma.j.cn112338-20190711-00513</t>
  </si>
  <si>
    <t>2020 May 10</t>
  </si>
  <si>
    <t>Characterization and Trend of Co-Infection with Neisseria gonorrhoeae and Chlamydia trachomatis from the Korean National Infectious Diseases Surveillance Database</t>
  </si>
  <si>
    <t>Seo Y, Choi KH, Lee G.</t>
  </si>
  <si>
    <t>World J Mens Health. 2021 Jan;39(1):107-115. doi: 10.5534/wjmh.190116. Epub 2019 Dec 27.</t>
  </si>
  <si>
    <t>Seo Y</t>
  </si>
  <si>
    <t>World J Mens Health</t>
  </si>
  <si>
    <t>PMC7752515</t>
  </si>
  <si>
    <t>10.5534/wjmh.190116</t>
  </si>
  <si>
    <t>Structure-based design of ferritin nanoparticle immunogens displaying antigenic loops of Neisseria gonorrhoeae</t>
  </si>
  <si>
    <t>Wang L, Xing D, Le Van A, Jerse AE, Wang S.</t>
  </si>
  <si>
    <t>FEBS Open Bio. 2017 Jul 24;7(8):1196-1207. doi: 10.1002/2211-5463.12267. eCollection 2017 Aug.</t>
  </si>
  <si>
    <t>FEBS Open Bio</t>
  </si>
  <si>
    <t>PMC5537070</t>
  </si>
  <si>
    <t>10.1002/2211-5463.12267</t>
  </si>
  <si>
    <t>2017 Jul 24</t>
  </si>
  <si>
    <t>Evaluation of Drugs with Therapeutic Potential for Susceptibility of Neisseria Gonorrhoeae Isolates from 8 Provinces in China from 2018</t>
  </si>
  <si>
    <t>Zheng XL, Xu WQ, Liu JW, Zhu XY, Chen SC, Han Y, Dai XQ, Goodman IG, Budjan C, Chen XS, Yin YP.</t>
  </si>
  <si>
    <t>Infect Drug Resist. 2020 Dec 15;13:4475-4486. doi: 10.2147/IDR.S278020. eCollection 2020.</t>
  </si>
  <si>
    <t>Zheng XL</t>
  </si>
  <si>
    <t>PMC7751583</t>
  </si>
  <si>
    <t>10.2147/IDR.S278020</t>
  </si>
  <si>
    <t>2020 Dec 15</t>
  </si>
  <si>
    <t>Repurposing salicylamide for combating multidrug-resistant Neisseria gonorrhoeae</t>
  </si>
  <si>
    <t>Alhashimi M, Mayhoub A, Seleem MN.</t>
  </si>
  <si>
    <t>Antimicrob Agents Chemother. 2019 Sep 30;63(12):e01225-19. doi: 10.1128/AAC.01225-19. Online ahead of print.</t>
  </si>
  <si>
    <t>Alhashimi M</t>
  </si>
  <si>
    <t>PMC6879211</t>
  </si>
  <si>
    <t>10.1128/AAC.01225-19</t>
  </si>
  <si>
    <t>2019 Sep 30</t>
  </si>
  <si>
    <t>Antimicrobial Consumption and Susceptibility of Neisseria gonorrhoeae: A Global Ecological Analysis</t>
  </si>
  <si>
    <t>Kenyon C, Buyze J, Wi T.</t>
  </si>
  <si>
    <t>Front Med (Lausanne). 2018 Nov 27;5:329. doi: 10.3389/fmed.2018.00329. eCollection 2018.</t>
  </si>
  <si>
    <t>PMC6277557</t>
  </si>
  <si>
    <t>10.3389/fmed.2018.00329</t>
  </si>
  <si>
    <t>Sub-Inhibitory Concentrations of Chlorhexidine Induce Resistance to Chlorhexidine and Decrease Antibiotic Susceptibility in Neisseria gonorrhoeae</t>
  </si>
  <si>
    <t>Laumen JGE, Van Dijck C, Manoharan-Basil SS, Abdellati S, De Baetselier I, Cuylaerts V, De Block T, Van den Bossche D, Xavier BB, Malhotra-Kumar S, Kenyon C.</t>
  </si>
  <si>
    <t>Front Microbiol. 2021 Nov 25;12:776909. doi: 10.3389/fmicb.2021.776909. eCollection 2021.</t>
  </si>
  <si>
    <t>PMC8660576</t>
  </si>
  <si>
    <t>10.3389/fmicb.2021.776909</t>
  </si>
  <si>
    <t>Revisiting blood agar for the isolation of Neisseria gonorrhoeae</t>
  </si>
  <si>
    <t>Sethi S, Singh S, Banga SS, Jain N, Gupta S, Sharma N, Chaudhry H, Malhotra S, Narang T.</t>
  </si>
  <si>
    <t>Indian J Sex Transm Dis AIDS. 2020 Jul-Dec;41(2):221-222. doi: 10.4103/ijstd.IJSTD_51_18. Epub 2020 Nov 11.</t>
  </si>
  <si>
    <t>PMC8000674</t>
  </si>
  <si>
    <t>10.4103/ijstd.IJSTD_51_18</t>
  </si>
  <si>
    <t>Acute septic elbow monoarthritis with associated Neisseria gonorrhoeae bacteraemia: an uncommon presentation of an old disease</t>
  </si>
  <si>
    <t>Piazza MJ, Gonzales-Zamora JA.</t>
  </si>
  <si>
    <t>Infez Med. 2020 Jun 1;28(2):253-257.</t>
  </si>
  <si>
    <t>Piazza MJ</t>
  </si>
  <si>
    <t>Recent advances in understanding and combatting Neisseria gonorrhoeae: a genomic perspective</t>
  </si>
  <si>
    <t>Harrison OB, Maiden MC.</t>
  </si>
  <si>
    <t>Fac Rev. 2021 Aug 27;10:65. doi: 10.12703/r/10-65. eCollection 2021.</t>
  </si>
  <si>
    <t>Fac Rev</t>
  </si>
  <si>
    <t>PMC8442004</t>
  </si>
  <si>
    <t>10.12703/r/10-65</t>
  </si>
  <si>
    <t>2021 Aug 27</t>
  </si>
  <si>
    <t>Molecular epidemiology of selected sexually transmitted infections</t>
  </si>
  <si>
    <t>Jalal H, Delaney A, Bentley N, Sonnex C, Carne CA.</t>
  </si>
  <si>
    <t>Int J Mol Epidemiol Genet. 2013 Sep 12;4(3):167-74. eCollection 2013.</t>
  </si>
  <si>
    <t>Jalal H</t>
  </si>
  <si>
    <t>Int J Mol Epidemiol Genet</t>
  </si>
  <si>
    <t>PMC3773568</t>
  </si>
  <si>
    <t>2013 Sep 12</t>
  </si>
  <si>
    <t>Descriptive Evaluation of Male Emergency Department Patients in the United States With Gonorrhea and Chlamydia</t>
  </si>
  <si>
    <t>Elkins JM, Cantillo-Campos S, Thompson C, Mohseni M, Sheele JM.</t>
  </si>
  <si>
    <t>Cureus. 2020 Oct 29;12(10):e11244. doi: 10.7759/cureus.11244.</t>
  </si>
  <si>
    <t>Elkins JM</t>
  </si>
  <si>
    <t>Cureus</t>
  </si>
  <si>
    <t>PMC7707132</t>
  </si>
  <si>
    <t>10.7759/cureus.11244</t>
  </si>
  <si>
    <t>2020 Oct 29</t>
  </si>
  <si>
    <t>In Silico and In Vitro Evaluation of the Antimicrobial Potential of Bacillus cereus Isolated from Apis dorsata Gut against Neisseria gonorrhoeae</t>
  </si>
  <si>
    <t>Niode NJ, Adji A, Rimbing J, Tulung M, Alorabi M, El-Shehawi AM, Idroes R, Celik I, Fatimawali, Adam AA, Dhama K, Mostafa-Hedeab G, Mohamed AA, Tallei TE, Emran TB.</t>
  </si>
  <si>
    <t>Antibiotics (Basel). 2021 Nov 15;10(11):1401. doi: 10.3390/antibiotics10111401.</t>
  </si>
  <si>
    <t>Niode NJ</t>
  </si>
  <si>
    <t>PMC8614935</t>
  </si>
  <si>
    <t>10.3390/antibiotics10111401</t>
  </si>
  <si>
    <t>2021 Nov 15</t>
  </si>
  <si>
    <t>[Gonococcal and chlamydial infections of the urethra: new German guidelines]</t>
  </si>
  <si>
    <t>Schneede P, Weidner W.</t>
  </si>
  <si>
    <t>Urologe A. 2014 Oct;53(10):1444-51. doi: 10.1007/s00120-014-3559-4.</t>
  </si>
  <si>
    <t>Schneede P</t>
  </si>
  <si>
    <t>Urologe A</t>
  </si>
  <si>
    <t>10.1007/s00120-014-3559-4</t>
  </si>
  <si>
    <t>Screening for Chlamydia Trachomatis and Neisseria Gonorrhoeae During Pregnancy — Project Protocol</t>
  </si>
  <si>
    <t>Ottawa (ON): Canadian Agency for Drugs and Technologies in Health; 2018 Feb.</t>
  </si>
  <si>
    <t>The first report: An analysis of bacterial flora of the first voided urine specimens of patients with male urethritis using the 16S ribosomal RNA gene-based clone library method</t>
  </si>
  <si>
    <t>You C, Hamasuna R, Ogawa M, Fukuda K, Hachisuga T, Matsumoto T, Taniguchi H.</t>
  </si>
  <si>
    <t>Microb Pathog. 2016 Jun;95:95-100. doi: 10.1016/j.micpath.2016.02.022. Epub 2016 Mar 22.</t>
  </si>
  <si>
    <t>You C</t>
  </si>
  <si>
    <t>10.1016/j.micpath.2016.02.022</t>
  </si>
  <si>
    <t>Distinct Patterns of Host Adherence by Neisseria gonorrhoeae Isolated from Experimental Gonorrhea</t>
  </si>
  <si>
    <t>He Y, Zhang S, Zhang Y, Wu B, Xue Y, Ye C, Li Q, Olivia AN, Tembo JM, Chen H, Cai H, Chen T.</t>
  </si>
  <si>
    <t>Can J Infect Dis Med Microbiol. 2021 May 13;2021:7865405. doi: 10.1155/2021/7865405. eCollection 2021.</t>
  </si>
  <si>
    <t>He Y</t>
  </si>
  <si>
    <t>Can J Infect Dis Med Microbiol</t>
  </si>
  <si>
    <t>PMC8140856</t>
  </si>
  <si>
    <t>10.1155/2021/7865405</t>
  </si>
  <si>
    <t>2021 May 13</t>
  </si>
  <si>
    <t>Interpretation of laboratory detection trends for Chlamydia trachomatis and Neisseria gonorrhoeae: Manitoba, Canada, 2000-2012</t>
  </si>
  <si>
    <t>Wylie JL, Van Caeseele P.</t>
  </si>
  <si>
    <t>Sex Transm Infect. 2016 Feb;92(1):55-7. doi: 10.1136/sextrans-2014-051702. Epub 2015 May 12.</t>
  </si>
  <si>
    <t>Wylie JL</t>
  </si>
  <si>
    <t>10.1136/sextrans-2014-051702</t>
  </si>
  <si>
    <t>Antibiotic resistance in Neisseria gonorrhoeae isolated from a tertiary care center in North India</t>
  </si>
  <si>
    <t>Agarwal J, Radera S, Suvirya S, Awasthi M.</t>
  </si>
  <si>
    <t>Indian J Sex Transm Dis AIDS. 2019 Jul-Dec;40(2):182-184. doi: 10.4103/ijstd.IJSTD_48_16.</t>
  </si>
  <si>
    <t>Agarwal J</t>
  </si>
  <si>
    <t>PMC6896391</t>
  </si>
  <si>
    <t>10.4103/ijstd.IJSTD_48_16</t>
  </si>
  <si>
    <t>The Prevalence of Bacteriospermia in Infertile Men and Association with Semen Quality in Southwestern Iran</t>
  </si>
  <si>
    <t>Motamedifar M, Malekzadegan Y, Namdari P, Dehghani B, Jahromi BN, Sarvari J.</t>
  </si>
  <si>
    <t>Infect Disord Drug Targets. 2020;20(2):198-202. doi: 10.2174/1871526519666181123182116.</t>
  </si>
  <si>
    <t>Motamedifar M</t>
  </si>
  <si>
    <t>Infect Disord Drug Targets</t>
  </si>
  <si>
    <t>10.2174/1871526519666181123182116</t>
  </si>
  <si>
    <t>To pool or not to pool? Screening of Chlamydia trachomatis and Neisseria gonorrhoeae in female sex workers: pooled versus single-site testing</t>
  </si>
  <si>
    <t>Verougstraete N, Verbeke V, De Cannière AS, Simons C, Padalko E, Coorevits L.</t>
  </si>
  <si>
    <t>Sex Transm Infect. 2020 Sep;96(6):417-421. doi: 10.1136/sextrans-2019-054357. Epub 2020 May 13.</t>
  </si>
  <si>
    <t>Verougstraete N</t>
  </si>
  <si>
    <t>10.1136/sextrans-2019-054357</t>
  </si>
  <si>
    <t>Bacterial sexually transmitted infections and syndromic approach: a study conducted on women at Moroccan University Hospital</t>
  </si>
  <si>
    <t>Karim S, Bouchikhi C, Banani A, Fatemi HE, Souho T, Erraghay S, Bennani B.</t>
  </si>
  <si>
    <t>Germs. 2021 Dec 29;11(4):544-553. doi: 10.18683/germs.2021.1289. eCollection 2021 Dec.</t>
  </si>
  <si>
    <t>PMC8789358</t>
  </si>
  <si>
    <t>10.18683/germs.2021.1289</t>
  </si>
  <si>
    <t>2021 Dec 29</t>
  </si>
  <si>
    <t>Prevalence of vulvovaginitis and relation to physical findings in girls assessed for suspected child sexual abuse</t>
  </si>
  <si>
    <t>Rahman G, Ocampo D, Rubinstein A, Risso P.</t>
  </si>
  <si>
    <t>Arch Argent Pediatr. 2015 Oct;113(5):390-6. doi: 10.5546/aap.2015.eng.390.</t>
  </si>
  <si>
    <t>Rahman G</t>
  </si>
  <si>
    <t>10.5546/aap.2015.eng.390</t>
  </si>
  <si>
    <t>Implementation and evaluation of the Presto combined qualitative real-time assay for Chlamydia trachomatis and Neisseria gonorrhoeae in Rwanda</t>
  </si>
  <si>
    <t>Cuylaerts V, De Baetselier I, Muvunyi CM, Mwambarange L, Smet H, Rusine J, Musengamana V, van de Wijgert J, Crucitti T.</t>
  </si>
  <si>
    <t>Afr J Lab Med. 2019 Apr 18;8(1):739. doi: 10.4102/ajlm.v8i1.739. eCollection 2019.</t>
  </si>
  <si>
    <t>Cuylaerts V</t>
  </si>
  <si>
    <t>Afr J Lab Med</t>
  </si>
  <si>
    <t>PMC6489157</t>
  </si>
  <si>
    <t>10.4102/ajlm.v8i1.739</t>
  </si>
  <si>
    <t>Prediction model for gonorrhea, chlamydia, and trichomoniasis in the emergency department</t>
  </si>
  <si>
    <t>Sheele JM, Niforatos JD, Elkins JM, Campos SC, Thompson CL.</t>
  </si>
  <si>
    <t>Am J Emerg Med. 2022 Jan;51:313-319. doi: 10.1016/j.ajem.2021.11.004. Epub 2021 Nov 7.</t>
  </si>
  <si>
    <t>Sheele JM</t>
  </si>
  <si>
    <t>10.1016/j.ajem.2021.11.004</t>
  </si>
  <si>
    <t>A Comprehensive Review on the Interplay between Neisseria spp. and Host Sphingolipid Metabolites</t>
  </si>
  <si>
    <t>Peters S, Fohmann I, Rudel T, Schubert-Unkmeir A.</t>
  </si>
  <si>
    <t>Cells. 2021 Nov 17;10(11):3201. doi: 10.3390/cells10113201.</t>
  </si>
  <si>
    <t>Peters S</t>
  </si>
  <si>
    <t>Cells</t>
  </si>
  <si>
    <t>PMC8623382</t>
  </si>
  <si>
    <t>10.3390/cells10113201</t>
  </si>
  <si>
    <t>2021 Nov 17</t>
  </si>
  <si>
    <t>PubMLST for Antigen Allele Mining to Inform Development of Gonorrhea Protein-Based Vaccines</t>
  </si>
  <si>
    <t>Baarda BI, Zielke RA, Nicholas RA, Sikora AE.</t>
  </si>
  <si>
    <t>Front Microbiol. 2018 Dec 7;9:2971. doi: 10.3389/fmicb.2018.02971. eCollection 2018.</t>
  </si>
  <si>
    <t>PMC6292995</t>
  </si>
  <si>
    <t>10.3389/fmicb.2018.02971</t>
  </si>
  <si>
    <t>2018 Dec 7</t>
  </si>
  <si>
    <t>Sexually transmitted infections in women</t>
  </si>
  <si>
    <t>Scand J Clin Lab Invest Suppl. 2014;244:68-74; discussion 73. doi: 10.3109/00365513.2014.936691.</t>
  </si>
  <si>
    <t>Scand J Clin Lab Invest Suppl</t>
  </si>
  <si>
    <t>10.3109/00365513.2014.936691</t>
  </si>
  <si>
    <t>2014;244:68-74</t>
  </si>
  <si>
    <t>Comparative assessment of CDS, CLSI disc diffusion and Etest techniques for antimicrobial susceptibility testing of Neisseria gonorrhoeae: a 6-year study</t>
  </si>
  <si>
    <t>Singh V, Bala M, Kakran M, Ramesh V.</t>
  </si>
  <si>
    <t>BMJ Open. 2012 Jul 2;2(4):e000969. doi: 10.1136/bmjopen-2012-000969. Print 2012.</t>
  </si>
  <si>
    <t>PMC3391364</t>
  </si>
  <si>
    <t>10.1136/bmjopen-2012-000969</t>
  </si>
  <si>
    <t>2012 Jul 2</t>
  </si>
  <si>
    <t>Impact of the New Abbott mPLUS feature on clinical laboratory efficiencies of abbott RealTime assays for detection of HIV-1, Hepatitis C Virus, Hepatitis B Virus, Chlamydia trachomatis, and Neisseria gonorrhoeae</t>
  </si>
  <si>
    <t>Lucic D, Jones S, Wiesneth R, Barry C, Webb E, Belova L, Dolan P, Ho S, Abravaya K, Cloherty G.</t>
  </si>
  <si>
    <t>J Clin Microbiol. 2013 Dec;51(12):4050-4. doi: 10.1128/JCM.01672-13. Epub 2013 Oct 2.</t>
  </si>
  <si>
    <t>Lucic D</t>
  </si>
  <si>
    <t>PMC3838060</t>
  </si>
  <si>
    <t>10.1128/JCM.01672-13</t>
  </si>
  <si>
    <t>A retrospective study into the prevalence of herpes simplex virus 1&amp;2 in female patients tested for Chlamydia trachomatis and/or Neisseria gonorrhoeae using vaginal swabs</t>
  </si>
  <si>
    <t>Vahidnia A, Op den Buijs I, Roymans R, Bliekendaal H, van de Bovenkamp J.</t>
  </si>
  <si>
    <t>Clin Microbiol Infect. 2013 Mar;19(3):E166-8. doi: 10.1111/1469-0691.12105. Epub 2013 Jan 15.</t>
  </si>
  <si>
    <t>10.1111/1469-0691.12105</t>
  </si>
  <si>
    <t>Committee Opinion No. 645: Dual Therapy for Gonococcal Infections</t>
  </si>
  <si>
    <t>Obstet Gynecol. 2016 May;127(5):e95-9. doi: 10.1097/AOG.0000000000001149.</t>
  </si>
  <si>
    <t>Antibiotic Targets in Gonococcal Cell Wall Metabolism</t>
  </si>
  <si>
    <t>Pérez Medina KM, Dillard JP.</t>
  </si>
  <si>
    <t>Antibiotics (Basel). 2018 Jul 21;7(3):64. doi: 10.3390/antibiotics7030064.</t>
  </si>
  <si>
    <t>Pérez Medina KM</t>
  </si>
  <si>
    <t>PMC6164560</t>
  </si>
  <si>
    <t>10.3390/antibiotics7030064</t>
  </si>
  <si>
    <t>2018 Jul 21</t>
  </si>
  <si>
    <t>Neisseria gonorrhoeae Aggregation Reduces Its Ceftriaxone Susceptibility</t>
  </si>
  <si>
    <t>Wang LC, Litwin M, Sahiholnasab Z, Song W, Stein DC.</t>
  </si>
  <si>
    <t>Antibiotics (Basel). 2018 Jun 15;7(2):48. doi: 10.3390/antibiotics7020048.</t>
  </si>
  <si>
    <t>PMC6022932</t>
  </si>
  <si>
    <t>10.3390/antibiotics7020048</t>
  </si>
  <si>
    <t>The Pathogenic Neisseria Use a Streamlined Set of Peptidoglycan Degradation Proteins for Peptidoglycan Remodeling, Recycling, and Toxic Fragment Release</t>
  </si>
  <si>
    <t>Front Microbiol. 2019 Jan 31;10:73. doi: 10.3389/fmicb.2019.00073. eCollection 2019.</t>
  </si>
  <si>
    <t>PMC6365954</t>
  </si>
  <si>
    <t>10.3389/fmicb.2019.00073</t>
  </si>
  <si>
    <t>2019 Jan 31</t>
  </si>
  <si>
    <t>Disseminated Gonococcal Infections in Patients Receiving Eculizumab: A Case Series</t>
  </si>
  <si>
    <t>Crew PE, Abara WE, McCulley L, Waldron PE, Kirkcaldy RD, Weston EJ, Bernstein KT, Jones SC, Bersoff-Matcha SJ.</t>
  </si>
  <si>
    <t>Clin Infect Dis. 2019 Aug 1;69(4):596-600. doi: 10.1093/cid/ciy958.</t>
  </si>
  <si>
    <t>Crew PE</t>
  </si>
  <si>
    <t>PMC6744347</t>
  </si>
  <si>
    <t>NIHMS1049846</t>
  </si>
  <si>
    <t>10.1093/cid/ciy958</t>
  </si>
  <si>
    <t>Novel Whole-Cell Inactivated Neisseria Gonorrhoeae Microparticles as Vaccine Formulation in Microneedle-Based Transdermal Immunization</t>
  </si>
  <si>
    <t>Gala RP, Zaman RU, D'Souza MJ, Zughaier SM.</t>
  </si>
  <si>
    <t>Vaccines (Basel). 2018 Sep 4;6(3):60. doi: 10.3390/vaccines6030060.</t>
  </si>
  <si>
    <t>Gala RP</t>
  </si>
  <si>
    <t>PMC6161099</t>
  </si>
  <si>
    <t>10.3390/vaccines6030060</t>
  </si>
  <si>
    <t>Genital infections and reproductive complications associated with Trichomonas vaginalis, Neisseria gonorrhoeae, and Streptococcus agalactiae in women of Qom, central Iran</t>
  </si>
  <si>
    <t>Nateghi Rostami M, Hossein Rashidi B, Habibi A, Nazari R, Dolati M.</t>
  </si>
  <si>
    <t>Int J Reprod Biomed. 2017 Jun;15(6):357-366.</t>
  </si>
  <si>
    <t>Int J Reprod Biomed</t>
  </si>
  <si>
    <t>PMC5605857</t>
  </si>
  <si>
    <t>Integrated Bioinformatic Analyses and Immune Characterization of New Neisseria gonorrhoeae Vaccine Antigens Expressed during Natural Mucosal Infection</t>
  </si>
  <si>
    <t>Zhu T, McClure R, Harrison OB, Genco C, Massari P.</t>
  </si>
  <si>
    <t>Vaccines (Basel). 2019 Oct 17;7(4):153. doi: 10.3390/vaccines7040153.</t>
  </si>
  <si>
    <t>Zhu T</t>
  </si>
  <si>
    <t>PMC6963464</t>
  </si>
  <si>
    <t>10.3390/vaccines7040153</t>
  </si>
  <si>
    <t>Exploring the implications for coincidental treatment of Mycoplasma genitalium infection in Neisseria gonorrhoeae-positive patients</t>
  </si>
  <si>
    <t>Mhango LP, Trembizki E, Thng C, Whiley DM, Sweeney EL.</t>
  </si>
  <si>
    <t>JAC Antimicrob Resist. 2021 Mar 16;3(1):dlab033. doi: 10.1093/jacamr/dlab033. eCollection 2021 Mar.</t>
  </si>
  <si>
    <t>Mhango LP</t>
  </si>
  <si>
    <t>JAC Antimicrob Resist</t>
  </si>
  <si>
    <t>PMC8210116</t>
  </si>
  <si>
    <t>10.1093/jacamr/dlab033</t>
  </si>
  <si>
    <t>Osteomyelitis and extensor tenosynovitis- an unusual presentation of Neisseria gonorrhoeae</t>
  </si>
  <si>
    <t>Anwar S, Acharya S, Shahab A, Glaser A.</t>
  </si>
  <si>
    <t>IDCases. 2020 Sep 29;22:e00967. doi: 10.1016/j.idcr.2020.e00967. eCollection 2020.</t>
  </si>
  <si>
    <t>Anwar S</t>
  </si>
  <si>
    <t>PMC7559867</t>
  </si>
  <si>
    <t>10.1016/j.idcr.2020.e00967</t>
  </si>
  <si>
    <t>2020 Sep 29</t>
  </si>
  <si>
    <t>Proteochemometric model for predicting the inhibition of penicillin-binding proteins</t>
  </si>
  <si>
    <t>Nabu S, Nantasenamat C, Owasirikul W, Lawung R, Isarankura-Na-Ayudhya C, Lapins M, Wikberg JE, Prachayasittikul V.</t>
  </si>
  <si>
    <t>J Comput Aided Mol Des. 2015 Feb;29(2):127-41. doi: 10.1007/s10822-014-9809-0. Epub 2014 Oct 26.</t>
  </si>
  <si>
    <t>J Comput Aided Mol Des</t>
  </si>
  <si>
    <t>10.1007/s10822-014-9809-0</t>
  </si>
  <si>
    <t>Exploration of the Neisseria Resistome Reveals Resistance Mechanisms in Commensals That May Be Acquired by N. gonorrhoeae through Horizontal Gene Transfer</t>
  </si>
  <si>
    <t>Fiore MA, Raisman JC, Wong NH, Hudson AO, Wadsworth CB.</t>
  </si>
  <si>
    <t>Antibiotics (Basel). 2020 Sep 30;9(10):656. doi: 10.3390/antibiotics9100656.</t>
  </si>
  <si>
    <t>Fiore MA</t>
  </si>
  <si>
    <t>PMC7650674</t>
  </si>
  <si>
    <t>10.3390/antibiotics9100656</t>
  </si>
  <si>
    <t>2020 Sep 30</t>
  </si>
  <si>
    <t>High in vitro susceptibility to the first-in-class spiropyrimidinetrione zoliflodacin among consecutive clinical Neisseria gonorrhoeae isolates from Thailand (2018) and South Africa (2015-2017)</t>
  </si>
  <si>
    <t>Jacobsson S, Kularatne R, Kittiyaowamarn R, Maseko V, Paopang P, Sangprasert P, Sirivongrangson P, Piddock L, Wi T, Alirol E, Unemo M.</t>
  </si>
  <si>
    <t>Antimicrob Agents Chemother. 2019 Sep 23;63(12):e01479-19. doi: 10.1128/AAC.01479-19. Online ahead of print.</t>
  </si>
  <si>
    <t>PMC6879270</t>
  </si>
  <si>
    <t>10.1128/AAC.01479-19</t>
  </si>
  <si>
    <t>Trends in Antimicrobial Resistance Patterns in Neisseria Gonorrhoeae in Australia and New Zealand: A Meta-analysis and Systematic Review</t>
  </si>
  <si>
    <t>Fletcher-Lartey S, Dronavalli M, Alexander K, Ghosh S, Boonwaat L, Thomas J, Robinson A, Patel Z, Forssman B, Pal N.</t>
  </si>
  <si>
    <t>Antibiotics (Basel). 2019 Oct 23;8(4):191. doi: 10.3390/antibiotics8040191.</t>
  </si>
  <si>
    <t>Fletcher-Lartey S</t>
  </si>
  <si>
    <t>PMC6963718</t>
  </si>
  <si>
    <t>10.3390/antibiotics8040191</t>
  </si>
  <si>
    <t>Non-pathogenic Neisseria: members of an abundant, multi-habitat, diverse genus</t>
  </si>
  <si>
    <t>Liu G, Tang CM, Exley RM.</t>
  </si>
  <si>
    <t>Microbiology (Reading). 2015 Jul;161(7):1297-1312. doi: 10.1099/mic.0.000086. Epub 2015 Mar 26.</t>
  </si>
  <si>
    <t>Liu G</t>
  </si>
  <si>
    <t>10.1099/mic.0.000086</t>
  </si>
  <si>
    <t>Development of Antibiotics That Dysregulate the Neisserial ClpP Protease</t>
  </si>
  <si>
    <t>Binepal G, Mabanglo MF, Goodreid JD, Leung E, Barghash MM, Wong KS, Lin F, Cossette M, Bansagi J, Song B, Balasco Serrão VH, Pai EF, Batey RA, Gray-Owen SD, Houry WA.</t>
  </si>
  <si>
    <t>ACS Infect Dis. 2020 Dec 11;6(12):3224-3236. doi: 10.1021/acsinfecdis.0c00599. Epub 2020 Nov 25.</t>
  </si>
  <si>
    <t>Binepal G</t>
  </si>
  <si>
    <t>PMC8388192</t>
  </si>
  <si>
    <t>NIHMS1734280</t>
  </si>
  <si>
    <t>10.1021/acsinfecdis.0c00599</t>
  </si>
  <si>
    <t>Large Cluster of Neisseria meningitidis Urethritis in Columbus, Ohio, 2015</t>
  </si>
  <si>
    <t>Bazan JA, Turner AN, Kirkcaldy RD, Retchless AC, Kretz CB, Briere E, Tzeng YL, Stephens DS, Maierhofer C, Del Rio C, Abrams AJ, Trees DL, Ervin M, Licon DB, Fields KS, Roberts MW, Dennison A, Wang X.</t>
  </si>
  <si>
    <t>Clin Infect Dis. 2017 Jul 1;65(1):92-99. doi: 10.1093/cid/cix215.</t>
  </si>
  <si>
    <t>PMC5848337</t>
  </si>
  <si>
    <t>10.1093/cid/cix215</t>
  </si>
  <si>
    <t>Testing for 'threads' and leucocyte esterase in first-void urine to exclude the diagnosis of non-specific urethritis in asymptomatic men</t>
  </si>
  <si>
    <t>Pallawela SN, Sonnex C, Burdett J, Cooper D, Nethercott K, Thomas CM, Goon P, Webb H, Carne C.</t>
  </si>
  <si>
    <t>Sex Health. 2014 Jul;11(3):283-4. doi: 10.1071/SH13190.</t>
  </si>
  <si>
    <t>Pallawela SN</t>
  </si>
  <si>
    <t>10.1071/SH13190</t>
  </si>
  <si>
    <t>Prevalence and predictors of chlamydia co-infection among patients infected with gonorrhoea at a sexual health clinic in Sydney</t>
  </si>
  <si>
    <t>Templeton DJ, Manokaran N, O'Connor CC.</t>
  </si>
  <si>
    <t>Sex Health. 2012 Sep;9(4):392-4. doi: 10.1071/SH11146.</t>
  </si>
  <si>
    <t>Templeton DJ</t>
  </si>
  <si>
    <t>10.1071/SH11146</t>
  </si>
  <si>
    <t>Molecular diagnosis of genital tract infections among HIV-positive women in Iran</t>
  </si>
  <si>
    <t>Behzadi MA, Davarpanah MA, Namayandeh M, Pourabbas B, Allahyari S, Ziyaeyan M.</t>
  </si>
  <si>
    <t>Iran J Microbiol. 2018 Aug;10(4):233-241.</t>
  </si>
  <si>
    <t>Behzadi MA</t>
  </si>
  <si>
    <t>PMC6243152</t>
  </si>
  <si>
    <t>High Prevalence of Asymptomatic Sexually Transmitted Infections among Men Who Have Sex with Men</t>
  </si>
  <si>
    <t>Philibert P, Khiri H, Pénaranda G, Camus C, Drogoul MP, Halfon P.</t>
  </si>
  <si>
    <t>J Clin Med. 2014 Dec 12;3(4):1386-91. doi: 10.3390/jcm3041386.</t>
  </si>
  <si>
    <t>Philibert P</t>
  </si>
  <si>
    <t>J Clin Med</t>
  </si>
  <si>
    <t>PMC4470190</t>
  </si>
  <si>
    <t>10.3390/jcm3041386</t>
  </si>
  <si>
    <t>[Perianal abscess after anal intercourse should raise suspicion of rectal gonorrhoeae infection]</t>
  </si>
  <si>
    <t>Kanstrup C, Perregaard H, Bertelsen CA.</t>
  </si>
  <si>
    <t>Ugeskr Laeger. 2019 Feb 25;181(9):V10180736.</t>
  </si>
  <si>
    <t>Kanstrup C</t>
  </si>
  <si>
    <t>2019 Feb 25</t>
  </si>
  <si>
    <t>Pelvic inflammatory disease in the adolescent and young adult: An update</t>
  </si>
  <si>
    <t>Greydanus DE, Cabral MD, Patel DR.</t>
  </si>
  <si>
    <t>Dis Mon. 2022 Mar;68(3):101287. doi: 10.1016/j.disamonth.2021.101287. Epub 2021 Sep 11.</t>
  </si>
  <si>
    <t>Dis Mon</t>
  </si>
  <si>
    <t>10.1016/j.disamonth.2021.101287</t>
  </si>
  <si>
    <t>Multiscale modeling of bacterial colonies: how pili mediate the dynamics of single cells and cellular aggregates</t>
  </si>
  <si>
    <t>Pönisch W, Weber CA, Juckeland G, Biais N, Zaburdaev V.</t>
  </si>
  <si>
    <t>New J Phys. 2017 Jan;19(1):015003. doi: 10.1088/1367-2630/aa5483. Epub 2017 Jan 10.</t>
  </si>
  <si>
    <t>New J Phys</t>
  </si>
  <si>
    <t>PMC8132470</t>
  </si>
  <si>
    <t>NIHMS1552593</t>
  </si>
  <si>
    <t>10.1088/1367-2630/aa5483</t>
  </si>
  <si>
    <t>Age- and Sex-Related Differences in Morbidities of Sexually Transmitted Diseases in Children</t>
  </si>
  <si>
    <t>Hino Y, Eshima N, Bacal K, Tokumaru O.</t>
  </si>
  <si>
    <t>Children (Basel). 2021 Jan 12;8(1):40. doi: 10.3390/children8010040.</t>
  </si>
  <si>
    <t>Hino Y</t>
  </si>
  <si>
    <t>Children (Basel)</t>
  </si>
  <si>
    <t>PMC7827521</t>
  </si>
  <si>
    <t>10.3390/children8010040</t>
  </si>
  <si>
    <t>2021 Jan 12</t>
  </si>
  <si>
    <t>An Andrographolide from Helichrysum caespitium (DC.) Sond. Ex Harv., (Asteraceae) and Its Antimicrobial, Antiquorum Sensing, and Antibiofilm Potentials</t>
  </si>
  <si>
    <t>Bassey K, Mamabolo P, Cosa S.</t>
  </si>
  <si>
    <t>Biology (Basel). 2021 Nov 24;10(12):1224. doi: 10.3390/biology10121224.</t>
  </si>
  <si>
    <t>Bassey K</t>
  </si>
  <si>
    <t>Biology (Basel)</t>
  </si>
  <si>
    <t>PMC8698270</t>
  </si>
  <si>
    <t>10.3390/biology10121224</t>
  </si>
  <si>
    <t>2021 Nov 24</t>
  </si>
  <si>
    <t>Extreme gonococcal susceptibility associated with acquired complement deficiency secondary to hypocomplementemic urticarial vasculitis and systemic lupus erythematosus</t>
  </si>
  <si>
    <t>Belfeki N, Zayet S, Hamrouni S, Diamantis S, Boutboul D.</t>
  </si>
  <si>
    <t>J Infect Chemother. 2022 Feb;28(2):308-310. doi: 10.1016/j.jiac.2021.10.020. Epub 2021 Nov 1.</t>
  </si>
  <si>
    <t>Belfeki N</t>
  </si>
  <si>
    <t>10.1016/j.jiac.2021.10.020</t>
  </si>
  <si>
    <t>Improved management can be achieved by introducing additional parameters in the syndromic diagnosis of nonviral sexually transmitted infections at low-resource settings</t>
  </si>
  <si>
    <t>Sonkar SC, Arora G, Wasnik K, Ali M, Mittal P, Saluja D.</t>
  </si>
  <si>
    <t>AJOG Glob Rep. 2021 Dec 4;2(1):100037. doi: 10.1016/j.xagr.2021.100037. eCollection 2022 Feb.</t>
  </si>
  <si>
    <t>AJOG Glob Rep</t>
  </si>
  <si>
    <t>PMC9563558</t>
  </si>
  <si>
    <t>10.1016/j.xagr.2021.100037</t>
  </si>
  <si>
    <t>2021 Dec 4</t>
  </si>
  <si>
    <t>The low-molecular-mass, penicillin-binding proteins DacB and DacC combine to modify peptidoglycan cross-linking and allow stable Type IV pilus expression in Neisseria gonorrhoeae</t>
  </si>
  <si>
    <t>Obergfell KP, Schaub RE, Priniski LL, Dillard JP, Seifert HS.</t>
  </si>
  <si>
    <t>Mol Microbiol. 2018 Jul;109(2):135-149. doi: 10.1111/mmi.13955. Epub 2018 Apr 15.</t>
  </si>
  <si>
    <t>PMC6153085</t>
  </si>
  <si>
    <t>NIHMS952470</t>
  </si>
  <si>
    <t>10.1111/mmi.13955</t>
  </si>
  <si>
    <t>Prevalence of Chlamydia trachomatis and Neisseria gonorrhea and associated factors among women living with Human Immunodeficiency Virus in Brazil: a multicenter study</t>
  </si>
  <si>
    <t>Miranda AE, Silveira MF, Travassos AG, Tenório T, Val ICCD, Lannoy L, Junior HSM, Carvalho NS.</t>
  </si>
  <si>
    <t>Braz J Infect Dis. 2017 Jul-Aug;21(4):402-407. doi: 10.1016/j.bjid.2017.03.014. Epub 2017 May 18.</t>
  </si>
  <si>
    <t>Miranda AE</t>
  </si>
  <si>
    <t>PMC9428037</t>
  </si>
  <si>
    <t>10.1016/j.bjid.2017.03.014</t>
  </si>
  <si>
    <t>Gonococcal Chorioamnionitis with Antepartum Fetal Death In Utero</t>
  </si>
  <si>
    <t>Coutanceau B, Boujenah J, Poncelet C.</t>
  </si>
  <si>
    <t>Case Rep Obstet Gynecol. 2015;2015:451247. doi: 10.1155/2015/451247. Epub 2015 May 31.</t>
  </si>
  <si>
    <t>Coutanceau B</t>
  </si>
  <si>
    <t>Case Rep Obstet Gynecol</t>
  </si>
  <si>
    <t>PMC4465688</t>
  </si>
  <si>
    <t>10.1155/2015/451247</t>
  </si>
  <si>
    <t>Vaccine Candidates for the Control and Prevention of the Sexually Transmitted Disease Gonorrhea</t>
  </si>
  <si>
    <t>Haese EC, Thai VC, Kahler CM.</t>
  </si>
  <si>
    <t>Vaccines (Basel). 2021 Jul 20;9(7):804. doi: 10.3390/vaccines9070804.</t>
  </si>
  <si>
    <t>Haese EC</t>
  </si>
  <si>
    <t>PMC8310131</t>
  </si>
  <si>
    <t>10.3390/vaccines9070804</t>
  </si>
  <si>
    <t>2021 Jul 20</t>
  </si>
  <si>
    <t>Income inequality and Neisseria gonorrhoeae notifications in females: a country-level analysis</t>
  </si>
  <si>
    <t>Bingham AL, Kavanagh AM, Fairley CK, Keogh LA, Bentley RJ, Hocking JS.</t>
  </si>
  <si>
    <t>Sex Health. 2014 Dec;11(6):556-60. doi: 10.1071/SH13188.</t>
  </si>
  <si>
    <t>Bingham AL</t>
  </si>
  <si>
    <t>10.1071/SH13188</t>
  </si>
  <si>
    <t>Complete Genome Sequence of Neisseria gonorrhoeae Multilocus Sequence Type ST7363 Isolated from Thailand</t>
  </si>
  <si>
    <t>Cherdtrakulkiat T, Wongsurawat T, Jenjaroenpun P, Sutheeworapong S, Leelawiwat W, Woodring JV, Dunne EF, Papp JR, Srifuengfung S, Tribuddharat C.</t>
  </si>
  <si>
    <t>Microbiol Resour Announc. 2021 Oct 14;10(41):e0057321. doi: 10.1128/MRA.00573-21. Epub 2021 Oct 14.</t>
  </si>
  <si>
    <t>PMC8515890</t>
  </si>
  <si>
    <t>10.1128/MRA.00573-21</t>
  </si>
  <si>
    <t>Vaginitis in pregnancy is related to adverse perinatal outcome</t>
  </si>
  <si>
    <t>Xu F, Du X, Xie L.</t>
  </si>
  <si>
    <t>Pak J Med Sci. 2015;31(3):582-6. doi: 10.12669/pjms.313.6752.</t>
  </si>
  <si>
    <t>Xu F</t>
  </si>
  <si>
    <t>Pak J Med Sci</t>
  </si>
  <si>
    <t>PMC4485275</t>
  </si>
  <si>
    <t>10.12669/pjms.313.6752</t>
  </si>
  <si>
    <t>Typing of Neisseria Gonorrhoeae isolates in Shenzhen, China from 2014-2018 reveals the shift of genotypes associated with antimicrobial resistance</t>
  </si>
  <si>
    <t>Li Y, Li Y, Xiu L, Zeng Y, Zhang C, Sun L, Zhang L, Wang F, Peng J.</t>
  </si>
  <si>
    <t>Antimicrob Agents Chemother. 2021 May 1;65(5):e02311-20. doi: 10.1128/AAC.02311-20. Epub 2021 Feb 16.</t>
  </si>
  <si>
    <t>PMC8092899</t>
  </si>
  <si>
    <t>10.1128/AAC.02311-20</t>
  </si>
  <si>
    <t>Neisseria gonorrhoeae prevalence, incidence and associated risk factors among female sex workers in a high HIV-prevalence area of China</t>
  </si>
  <si>
    <t>Luo L, Li X, Zhang LL.</t>
  </si>
  <si>
    <t>Int J Infect Dis. 2015 Sep;38:115-20. doi: 10.1016/j.ijid.2015.07.025. Epub 2015 Aug 7.</t>
  </si>
  <si>
    <t>PMC4587391</t>
  </si>
  <si>
    <t>NIHMS719799</t>
  </si>
  <si>
    <t>10.1016/j.ijid.2015.07.025</t>
  </si>
  <si>
    <t>Sexually transmitted infections among women living with HIV in a Brazilian city</t>
  </si>
  <si>
    <t>Tosato Boldrini NA, Bondi Volpini LP, Freitas LB, Spano LC, Musso C, Silva Santos MCLF, Barroso Dos Reis HL, Miranda AE.</t>
  </si>
  <si>
    <t>Braz J Infect Dis. 2021 Jan-Feb;25(1):101044. doi: 10.1016/j.bjid.2020.101044. Epub 2021 Jan 6.</t>
  </si>
  <si>
    <t>Tosato Boldrini NA</t>
  </si>
  <si>
    <t>PMC9392134</t>
  </si>
  <si>
    <t>10.1016/j.bjid.2020.101044</t>
  </si>
  <si>
    <t>2021 Jan-Feb</t>
  </si>
  <si>
    <t>Associations of sexually transmitted infections and bacterial vaginosis with abnormal cervical cytology: A cross-sectional survey with 9090 community women in China</t>
  </si>
  <si>
    <t>Li W, Liu LL, Luo ZZ, Han CY, Wu QH, Zhang L, Tian LS, Yuan J, Zhang T, Chen ZW, Yang TB, Feng TJ, Zhang M, Chen XS.</t>
  </si>
  <si>
    <t>PLoS One. 2020 Mar 26;15(3):e0230712. doi: 10.1371/journal.pone.0230712. eCollection 2020.</t>
  </si>
  <si>
    <t>PMC7098628</t>
  </si>
  <si>
    <t>10.1371/journal.pone.0230712</t>
  </si>
  <si>
    <t>Antigonococcal Activity of (+)-Medicarpin</t>
  </si>
  <si>
    <t>Williams D, Perry D, Carraway J, Simpson S, Uwamariya P, Christian OE.</t>
  </si>
  <si>
    <t>ACS Omega. 2021 May 28;6(23):15274-15278. doi: 10.1021/acsomega.1c01590. eCollection 2021 Jun 15.</t>
  </si>
  <si>
    <t>Williams D</t>
  </si>
  <si>
    <t>ACS Omega</t>
  </si>
  <si>
    <t>PMC8210425</t>
  </si>
  <si>
    <t>10.1021/acsomega.1c01590</t>
  </si>
  <si>
    <t>2021 May 28</t>
  </si>
  <si>
    <t>Unsupervised screening for chlamydia and gonorrhoea in backpacker hostels in Manly, Sydney</t>
  </si>
  <si>
    <t>Davies SC, Shepherd B, Wiig R, Kaan I.</t>
  </si>
  <si>
    <t>Sex Health. 2013 May;10(2):185-7. doi: 10.1071/SH12136.</t>
  </si>
  <si>
    <t>Davies SC</t>
  </si>
  <si>
    <t>10.1071/SH12136</t>
  </si>
  <si>
    <t>Efficacy and safety of intravenous azithromycin followed by oral azithromycin for the treatment of acute pelvic inflammatory disease and perihepatitis in Japanese women</t>
  </si>
  <si>
    <t>Mikamo H, Iwasaku K, Yamagishi Y, Matsumizu M, Nagashima M.</t>
  </si>
  <si>
    <t>J Infect Chemother. 2014 Jul;20(7):429-35. doi: 10.1016/j.jiac.2014.04.001. Epub 2014 Apr 29.</t>
  </si>
  <si>
    <t>Mikamo H</t>
  </si>
  <si>
    <t>10.1016/j.jiac.2014.04.001</t>
  </si>
  <si>
    <t>Therapeutic Potential of Injectable Nano-Mupirocin Liposomes for Infections Involving Multidrug-Resistant Bacteria</t>
  </si>
  <si>
    <t>Cern A, Bavli Y, Hod A, Zilbersheid D, Mushtaq S, Michael-Gayego A, Barasch D, Feinstein Rotkopf Y, Moses AE, Livermore DM, Barenholz Y.</t>
  </si>
  <si>
    <t>Pharmaceutics. 2021 Dec 17;13(12):2186. doi: 10.3390/pharmaceutics13122186.</t>
  </si>
  <si>
    <t>PMC8706398</t>
  </si>
  <si>
    <t>10.3390/pharmaceutics13122186</t>
  </si>
  <si>
    <t>2021 Dec 17</t>
  </si>
  <si>
    <t>Substrate recognition of a structure motif for phosphorylcholine post-translational modification in Neisseria meningitidis</t>
  </si>
  <si>
    <t>Jen FE, Jones CE, Wilson JC, Schulz BL, Jennings MP.</t>
  </si>
  <si>
    <t>Biochem Biophys Res Commun. 2013 Feb 22;431(4):808-14. doi: 10.1016/j.bbrc.2012.12.088. Epub 2012 Dec 27.</t>
  </si>
  <si>
    <t>10.1016/j.bbrc.2012.12.088</t>
  </si>
  <si>
    <t>2013 Feb 22</t>
  </si>
  <si>
    <t>Gonococcal conjunctivitis after incomplete treatment of gonococcal urethritis</t>
  </si>
  <si>
    <t>Wang MF, Wang L, Li LF.</t>
  </si>
  <si>
    <t>Infect Drug Resist. 2019 May 23;12:1381-1384. doi: 10.2147/IDR.S199163. eCollection 2019.</t>
  </si>
  <si>
    <t>Wang MF</t>
  </si>
  <si>
    <t>PMC6537035</t>
  </si>
  <si>
    <t>10.2147/IDR.S199163</t>
  </si>
  <si>
    <t>2019 May 23</t>
  </si>
  <si>
    <t>Erratum for Hashemi et al., "A Novel Platform Using RNA Signatures To Accelerate Antimicrobial Susceptibility Testing in Neisseria gonorrhoeae"</t>
  </si>
  <si>
    <t>J Clin Microbiol. 2021 Feb 18;59(3):e03041-20. doi: 10.1128/JCM.03041-20. Print 2021 Feb 18.</t>
  </si>
  <si>
    <t>PMC8106708</t>
  </si>
  <si>
    <t>10.1128/JCM.03041-20</t>
  </si>
  <si>
    <t>2021 Feb 18</t>
  </si>
  <si>
    <t>Sexually transmitted pathogens causing urethritis: A mini-review and proposal of a clinically based diagnostic and therapeutic algorithm</t>
  </si>
  <si>
    <t>Sadoghi B, Kränke B, Komericki P, Hutterer G.</t>
  </si>
  <si>
    <t>Front Med (Lausanne). 2022 Aug 26;9:931765. doi: 10.3389/fmed.2022.931765. eCollection 2022.</t>
  </si>
  <si>
    <t>Sadoghi B</t>
  </si>
  <si>
    <t>PMC9459106</t>
  </si>
  <si>
    <t>10.3389/fmed.2022.931765</t>
  </si>
  <si>
    <t>2022 Aug 26</t>
  </si>
  <si>
    <t>Back to the Basics: Biochemical Testing for Pathogen Identification in the Era of Matrix-Assisted Laser Desorption Ionization-Time of Flight Mass Spectrometry (MALDI-TOF MS)</t>
  </si>
  <si>
    <t>Pandey U, Naccache SN, Dien Bard J.</t>
  </si>
  <si>
    <t>J Clin Microbiol. 2019 Sep 24;57(10):e00498-19. doi: 10.1128/JCM.00498-19. Print 2019 Oct.</t>
  </si>
  <si>
    <t>Pandey U</t>
  </si>
  <si>
    <t>PMC6760946</t>
  </si>
  <si>
    <t>10.1128/JCM.00498-19</t>
  </si>
  <si>
    <t>Erythema nodosum: a clinical manifestation of Neisseria gonorrhoeae infection</t>
  </si>
  <si>
    <t>Bardazzi F, Loi C, Clarizio G, Guglielmo A, Filippi F.</t>
  </si>
  <si>
    <t>Int J Dermatol. 2022 Aug;61(8):e306-e307. doi: 10.1111/ijd.15957. Epub 2021 Oct 27.</t>
  </si>
  <si>
    <t>Bardazzi F</t>
  </si>
  <si>
    <t>Int J Dermatol</t>
  </si>
  <si>
    <t>10.1111/ijd.15957</t>
  </si>
  <si>
    <t>Antimicrobial Resistance Profiling and Phylogenetic Analysis of Neisseria gonorrhoeae Clinical Isolates From Kenya in a Resource-Limited Setting</t>
  </si>
  <si>
    <t>Juma M, Sankaradoss A, Ndombi R, Mwaura P, Damodar T, Nazir J, Pandit A, Khurana R, Masika M, Chirchir R, Gachie J, Krishna S, Sowdhamini R, Anzala O, Meenakshi IS.</t>
  </si>
  <si>
    <t>Front Microbiol. 2021 Jul 27;12:647565. doi: 10.3389/fmicb.2021.647565. eCollection 2021.</t>
  </si>
  <si>
    <t>Juma M</t>
  </si>
  <si>
    <t>PMC8353456</t>
  </si>
  <si>
    <t>10.3389/fmicb.2021.647565</t>
  </si>
  <si>
    <t>2021 Jul 27</t>
  </si>
  <si>
    <t>Cervical Infection with Herpes simplex Virus, Chlamydia trachomatis, and Neisseria gonorrhoeae among Symptomatic Women, Dubai, UAE: A Molecular Approach</t>
  </si>
  <si>
    <t>Mehrabani D, Behzadi MA, Azizi S, Payombarnia H, Vahdani A, Namayandeh M, Ziyaeyan M.</t>
  </si>
  <si>
    <t>Interdiscip Perspect Infect Dis. 2014;2014:347602. doi: 10.1155/2014/347602. Epub 2014 May 27.</t>
  </si>
  <si>
    <t>Mehrabani D</t>
  </si>
  <si>
    <t>Interdiscip Perspect Infect Dis</t>
  </si>
  <si>
    <t>PMC4058512</t>
  </si>
  <si>
    <t>10.1155/2014/347602</t>
  </si>
  <si>
    <t>A systematic review of the prevalence of selected sexually transmitted infections in young people in Latin America</t>
  </si>
  <si>
    <t>Vallejo-Ortega MT, Gaitán Duarte H, Mello MB, Caffe S, Perez F.</t>
  </si>
  <si>
    <t>Rev Panam Salud Publica. 2022 Jun 21;46:e73. doi: 10.26633/RPSP.2022.73. eCollection 2022.</t>
  </si>
  <si>
    <t>Vallejo-Ortega MT</t>
  </si>
  <si>
    <t>PMC9211030</t>
  </si>
  <si>
    <t>10.26633/RPSP.2022.73</t>
  </si>
  <si>
    <t>2022 Jun 21</t>
  </si>
  <si>
    <t>In Vitro Analysis of Matched Isolates from Localized and Disseminated Gonococcal Infections Suggests That Opa Expression Impacts Clinical Outcome</t>
  </si>
  <si>
    <t>Wu CT, Huang PW, Lin CH, Stein DC, Song W, Tseng SP, Wang LC.</t>
  </si>
  <si>
    <t>Pathogens. 2022 Feb 7;11(2):217. doi: 10.3390/pathogens11020217.</t>
  </si>
  <si>
    <t>Wu CT</t>
  </si>
  <si>
    <t>PMC8880309</t>
  </si>
  <si>
    <t>10.3390/pathogens11020217</t>
  </si>
  <si>
    <t>2022 Feb 7</t>
  </si>
  <si>
    <t>Can Ciprofloxacin be Used for Precision Treatment of Gonorrhea in Public STD Clinics? Assessment of Ciprofloxacin Susceptibility and an Opportunity for Point-of-Care Testing</t>
  </si>
  <si>
    <t>Melendez JH, Hsieh YH, Barnes M, Hardick J, Gilliams EA, Gaydos CA.</t>
  </si>
  <si>
    <t>Pathogens. 2019 Oct 14;8(4):189. doi: 10.3390/pathogens8040189.</t>
  </si>
  <si>
    <t>PMC6963864</t>
  </si>
  <si>
    <t>10.3390/pathogens8040189</t>
  </si>
  <si>
    <t>2019 Oct 14</t>
  </si>
  <si>
    <t>The AbgT family: A novel class of antimetabolite transporters</t>
  </si>
  <si>
    <t>Delmar JA, Yu EW.</t>
  </si>
  <si>
    <t>Protein Sci. 2016 Feb;25(2):322-37. doi: 10.1002/pro.2820. Epub 2015 Nov 3.</t>
  </si>
  <si>
    <t>Delmar JA</t>
  </si>
  <si>
    <t>PMC4815354</t>
  </si>
  <si>
    <t>10.1002/pro.2820</t>
  </si>
  <si>
    <t>[Gonococcal ophthalmia neonatorum: Clinical illustration, prevention, and future prospects]</t>
  </si>
  <si>
    <t>Tribolet S, Gillard P, Lefèvre A, Rigo V.</t>
  </si>
  <si>
    <t>Arch Pediatr. 2016 Mar;23(3):297-300. doi: 10.1016/j.arcped.2015.12.009. Epub 2016 Feb 2.</t>
  </si>
  <si>
    <t>Tribolet S</t>
  </si>
  <si>
    <t>10.1016/j.arcped.2015.12.009</t>
  </si>
  <si>
    <t>Evaluation of the Predictive Value of Urine Leukocyte Esterase Test in Chlamydia trachomatis and Neisseria gonorrhoeae Infection Among Males Attending HIV/STI Clinics in Guangdong Province, China</t>
  </si>
  <si>
    <t>Yu X, Zhao P, Mai Z, Xu Q, Chen W, Wu Z, Luo X, Wu Z, Liu X, Wu Q, Zheng H, Xue Y.</t>
  </si>
  <si>
    <t>Front Med (Lausanne). 2022 Mar 21;9:858165. doi: 10.3389/fmed.2022.858165. eCollection 2022.</t>
  </si>
  <si>
    <t>Yu X</t>
  </si>
  <si>
    <t>PMC8978786</t>
  </si>
  <si>
    <t>10.3389/fmed.2022.858165</t>
  </si>
  <si>
    <t>2022 Mar 21</t>
  </si>
  <si>
    <t>WHO laboratory validation of Xpert(®) CT/NG and Xpert(®) TV on the GeneXpert system verifies high performances</t>
  </si>
  <si>
    <t>Jacobsson S, Boiko I, Golparian D, Blondeel K, Kiarie J, Toskin I, Peeling RW, Unemo M.</t>
  </si>
  <si>
    <t>APMIS. 2018 Dec;126(12):907-912. doi: 10.1111/apm.12902.</t>
  </si>
  <si>
    <t>PMC6488022</t>
  </si>
  <si>
    <t>10.1111/apm.12902</t>
  </si>
  <si>
    <t>Potential of Mesenchymal Stem Cell-Derived Exosomes as a Novel Treatment for Female Infertility Caused by Bacterial Infections</t>
  </si>
  <si>
    <t>Zohrabi M, Dehghan Marvast L, Izadi M, Mousavi SA, Aflatoonian B.</t>
  </si>
  <si>
    <t>Front Microbiol. 2022 Jan 27;12:785649. doi: 10.3389/fmicb.2021.785649. eCollection 2021.</t>
  </si>
  <si>
    <t>Zohrabi M</t>
  </si>
  <si>
    <t>PMC8834364</t>
  </si>
  <si>
    <t>10.3389/fmicb.2021.785649</t>
  </si>
  <si>
    <t>2022 Jan 27</t>
  </si>
  <si>
    <t>Demographic and Other Characteristics, and Rates of Sexually Transmitted Infections among Adolescents Who Underwent Multiple Abortions in 1 Year</t>
  </si>
  <si>
    <t>Gokhale P, Madrigal JM, Aparicio J, Shim JY, Patel A.</t>
  </si>
  <si>
    <t>J Pediatr Adolesc Gynecol. 2018 Dec;31(6):610-613. doi: 10.1016/j.jpag.2018.07.011. Epub 2018 Aug 3.</t>
  </si>
  <si>
    <t>Gokhale P</t>
  </si>
  <si>
    <t>10.1016/j.jpag.2018.07.011</t>
  </si>
  <si>
    <t>Sexually transmitted infections in HIV-infected people in Switzerland: cross-sectional study</t>
  </si>
  <si>
    <t>Sprenger K, Evison JM, Zwahlen M, Vogt CM, Elzi MV, Hauser C, Furrer H, Low N; Swiss HIV Cohort Study.</t>
  </si>
  <si>
    <t>PeerJ. 2014 Aug 26;2:e537. doi: 10.7717/peerj.537. eCollection 2014.</t>
  </si>
  <si>
    <t>Sprenger K</t>
  </si>
  <si>
    <t>PMC4157241</t>
  </si>
  <si>
    <t>10.7717/peerj.537</t>
  </si>
  <si>
    <t>2014 Aug 26</t>
  </si>
  <si>
    <t>[What's new in dermatological treatment?]</t>
  </si>
  <si>
    <t>Viguier M.</t>
  </si>
  <si>
    <t>Ann Dermatol Venereol. 2017 Dec;144 Suppl 4:IVS47-IVS53. doi: 10.1016/S0151-9638(17)31065-7.</t>
  </si>
  <si>
    <t>Viguier M</t>
  </si>
  <si>
    <t>10.1016/S0151-9638(17)31065-7</t>
  </si>
  <si>
    <t>Detection of Chlamydia trachomatis and Neisseria gonorrhoeae in an STI population: performances of the Presto CT-NG assay, the Lightmix Kit 480 HT CT/NG and the COBAS Amplicor with urine specimens and urethral/cervicovaginal samples</t>
  </si>
  <si>
    <t>Schuurs TA, Verweij SP, Weel JF, Ouburg S, Morré SA.</t>
  </si>
  <si>
    <t>BMJ Open. 2013 Dec 30;3(12):e003607. doi: 10.1136/bmjopen-2013-003607.</t>
  </si>
  <si>
    <t>Schuurs TA</t>
  </si>
  <si>
    <t>PMC3884618</t>
  </si>
  <si>
    <t>10.1136/bmjopen-2013-003607</t>
  </si>
  <si>
    <t>2013 Dec 30</t>
  </si>
  <si>
    <t>Detection and Drug Susceptibility Testing of Neisseria gonorrhoeae Using Isothermal Microcalorimetry</t>
  </si>
  <si>
    <t>Grütter AE, Lafranca T, Sigg AP, Mariotti M, Bonkat G, Braissant O.</t>
  </si>
  <si>
    <t>Microorganisms. 2021 Nov 11;9(11):2337. doi: 10.3390/microorganisms9112337.</t>
  </si>
  <si>
    <t>Grütter AE</t>
  </si>
  <si>
    <t>PMC8624297</t>
  </si>
  <si>
    <t>10.3390/microorganisms9112337</t>
  </si>
  <si>
    <t>2021 Nov 11</t>
  </si>
  <si>
    <t>Genomic Characterization of Urethritis-Associated Neisseria meningitidis Shows that a Wide Range of N. meningitidis Strains Can Cause Urethritis</t>
  </si>
  <si>
    <t>Ma KC, Unemo M, Jeverica S, Kirkcaldy RD, Takahashi H, Ohnishi M, Grad YH.</t>
  </si>
  <si>
    <t>J Clin Microbiol. 2017 Dec;55(12):3374-3383. doi: 10.1128/JCM.01018-17. Epub 2017 Sep 13.</t>
  </si>
  <si>
    <t>PMC5703804</t>
  </si>
  <si>
    <t>10.1128/JCM.01018-17</t>
  </si>
  <si>
    <t>Acute Extensor Tenosynovitis due to Disseminated Gonococcal Infection</t>
  </si>
  <si>
    <t>Zhou JY, Mittermiller PA, Nishimoto SK, Johannet P, Curtin C.</t>
  </si>
  <si>
    <t>Plast Reconstr Surg Glob Open. 2019 Sep 23;7(9):e2432. doi: 10.1097/GOX.0000000000002432. eCollection 2019 Sep.</t>
  </si>
  <si>
    <t>Zhou JY</t>
  </si>
  <si>
    <t>Plast Reconstr Surg Glob Open</t>
  </si>
  <si>
    <t>PMC6908399</t>
  </si>
  <si>
    <t>10.1097/GOX.0000000000002432</t>
  </si>
  <si>
    <t>Human papillomavirus and Its Association with Other Sexually Transmitted Coinfection among Sexually Active Women from the Northeast of Brazil</t>
  </si>
  <si>
    <t>Paula Almeida Cunha A, Kassandra Pereira Belfort I, Pedro Belfort Mendes F, Rodrigues Bastos Dos Santos G, Henrique de Lima Costa L, de Matos Monteiro P, Lemos Gaspar R, Borges Ferreira M, de Sá Ferreira A, Cristina Moutinho Monteiro S, Castello Branco Vidal F.</t>
  </si>
  <si>
    <t>Interdiscip Perspect Infect Dis. 2020 Oct 29;2020:8838317. doi: 10.1155/2020/8838317. eCollection 2020.</t>
  </si>
  <si>
    <t>Paula Almeida Cunha A</t>
  </si>
  <si>
    <t>PMC7647780</t>
  </si>
  <si>
    <t>10.1155/2020/8838317</t>
  </si>
  <si>
    <t>Corrigendum to "Changes in the six most common sequence types of Neisseria gonorrhoeae, including ST4378, identified by surveillance of antimicrobial resistance in northern Taiwan from 2006 to 2013" [J Microbiol Immunol Infect 49 (5) (2016) 708-716]</t>
  </si>
  <si>
    <t>J Microbiol Immunol Infect. 2018 Jun;51(3):422. doi: 10.1016/j.jmii.2017.02.001. Epub 2017 Feb 16.</t>
  </si>
  <si>
    <t>10.1016/j.jmii.2017.02.001</t>
  </si>
  <si>
    <t>Community-based sexually transmitted infection screening and increased detection of pharyngeal and urogenital Chlamydia trachomatis and Neisseria gonorrhoeae infections in female sex workers in Hong Kong</t>
  </si>
  <si>
    <t>Wong HT, Lee KC, Chan DP.</t>
  </si>
  <si>
    <t>Sex Transm Dis. 2015 Apr;42(4):185-91. doi: 10.1097/OLQ.0000000000000257.</t>
  </si>
  <si>
    <t>Wong HT</t>
  </si>
  <si>
    <t>PMC4365951</t>
  </si>
  <si>
    <t>10.1097/OLQ.0000000000000257</t>
  </si>
  <si>
    <t>Pharmacodynamic Evaluation of Zoliflodacin Treatment of Neisseria gonorrhoeae Strains With Amino Acid Substitutions in the Zoliflodacin Target GyrB Using a Dynamic Hollow Fiber Infection Model</t>
  </si>
  <si>
    <t>Jacobsson S, Golparian D, Oxelbark J, Franceschi F, Brown D, Louie A, Drusano G, Unemo M.</t>
  </si>
  <si>
    <t>Front Pharmacol. 2022 Apr 14;13:874176. doi: 10.3389/fphar.2022.874176. eCollection 2022.</t>
  </si>
  <si>
    <t>PMC9046595</t>
  </si>
  <si>
    <t>10.3389/fphar.2022.874176</t>
  </si>
  <si>
    <t>2022 Apr 14</t>
  </si>
  <si>
    <t>Management and Treatment of Cervicitis: A Review of Clinical Effectiveness and Guidelines</t>
  </si>
  <si>
    <t>Young C, Argáez C.</t>
  </si>
  <si>
    <t>Ottawa (ON): Canadian Agency for Drugs and Technologies in Health; 2017 Sep 21.</t>
  </si>
  <si>
    <t>Young C</t>
  </si>
  <si>
    <t>Caerin 1 Antimicrobial Peptides That Inhibit HIV and Neisseria May Spare Protective Lactobacilli</t>
  </si>
  <si>
    <t>Rollins-Smith LA, Smith PB, Ledeczi AM, Rowe JM, Reinert LK.</t>
  </si>
  <si>
    <t>Antibiotics (Basel). 2020 Sep 30;9(10):661. doi: 10.3390/antibiotics9100661.</t>
  </si>
  <si>
    <t>Rollins-Smith LA</t>
  </si>
  <si>
    <t>PMC7600266</t>
  </si>
  <si>
    <t>10.3390/antibiotics9100661</t>
  </si>
  <si>
    <t>Fitz-Hugh-Curtis Syndrome Caused by Gonococcal Infection in a Patient with Systemic Lupus Erythematous: A Case Report and Literature Review</t>
  </si>
  <si>
    <t>Rueda DA, Aballay L, Orbea L, Carrozza DA, Finocchietto P, Hernandez SB, Volpacchio MM, di Fonzo H.</t>
  </si>
  <si>
    <t>Am J Case Rep. 2017 Dec 29;18:1396-1400. doi: 10.12659/ajcr.906393.</t>
  </si>
  <si>
    <t>Rueda DA</t>
  </si>
  <si>
    <t>Am J Case Rep</t>
  </si>
  <si>
    <t>PMC5755950</t>
  </si>
  <si>
    <t>10.12659/ajcr.906393</t>
  </si>
  <si>
    <t>A descriptive study of urethral discharge among men in Fiji</t>
  </si>
  <si>
    <t>Gaunavinaka L, Balak D, Varman S, Ram S, Graham SM.</t>
  </si>
  <si>
    <t>N Z Med J. 2014 Oct 17;127(1404):48-52.</t>
  </si>
  <si>
    <t>Gaunavinaka L</t>
  </si>
  <si>
    <t>2014 Oct 17</t>
  </si>
  <si>
    <t>Multiplex isothermal solid-phase recombinase polymerase amplification for the specific and fast DNA-based detection of three bacterial pathogens</t>
  </si>
  <si>
    <t>Kersting S, Rausch V, Bier FF, von Nickisch-Rosenegk M.</t>
  </si>
  <si>
    <t>Mikrochim Acta. 2014;181(13-14):1715-1723. doi: 10.1007/s00604-014-1198-5. Epub 2014 Feb 18.</t>
  </si>
  <si>
    <t>Kersting S</t>
  </si>
  <si>
    <t>Mikrochim Acta</t>
  </si>
  <si>
    <t>PMC4167443</t>
  </si>
  <si>
    <t>10.1007/s00604-014-1198-5</t>
  </si>
  <si>
    <t>Determination of In Vitro Activities of Solithromycin at Different pHs and Its Intracellular Activity against Clinical Isolates of Neisseria gonorrhoeae from a Laboratory Collection</t>
  </si>
  <si>
    <t>Mallegol J, Fernandes P, Seah C, Guyard C, Melano RG.</t>
  </si>
  <si>
    <t>Antimicrob Agents Chemother. 2013 Sep;57(9):4322-4328. doi: 10.1128/AAC.00564-13. Epub 2013 Jun 24.</t>
  </si>
  <si>
    <t>Mallegol J</t>
  </si>
  <si>
    <t>PMC3754335</t>
  </si>
  <si>
    <t>10.1128/AAC.00564-13</t>
  </si>
  <si>
    <t>Evaluation of risk factors in patients attending STI clinic in a tertiary care hospital in North India</t>
  </si>
  <si>
    <t>Nayyar C, Chander R, Gupta P, Sherwal BL.</t>
  </si>
  <si>
    <t>Indian J Sex Transm Dis AIDS. 2015 Jan-Jun;36(1):48-52. doi: 10.4103/0253-7184.156715.</t>
  </si>
  <si>
    <t>Nayyar C</t>
  </si>
  <si>
    <t>PMC4555899</t>
  </si>
  <si>
    <t>10.4103/0253-7184.156715</t>
  </si>
  <si>
    <t>2015 Jan-Jun</t>
  </si>
  <si>
    <t>Neisseria gonorrhoeae paravertebral abscess</t>
  </si>
  <si>
    <t>Low SY, Ong CW, Hsueh PR, Tambyah PA, Yeo TT.</t>
  </si>
  <si>
    <t>J Neurosurg Spine. 2012 Jul;17(1):93-7. doi: 10.3171/2012.4.SPINE11914. Epub 2012 May 11.</t>
  </si>
  <si>
    <t>Low SY</t>
  </si>
  <si>
    <t>J Neurosurg Spine</t>
  </si>
  <si>
    <t>10.3171/2012.4.SPINE11914</t>
  </si>
  <si>
    <t>Pelvic inflammatory disease: current concepts in pathogenesis, diagnosis and treatment</t>
  </si>
  <si>
    <t>Mitchell C, Prabhu M.</t>
  </si>
  <si>
    <t>Infect Dis Clin North Am. 2013 Dec;27(4):793-809. doi: 10.1016/j.idc.2013.08.004. Epub 2013 Oct 31.</t>
  </si>
  <si>
    <t>Mitchell C</t>
  </si>
  <si>
    <t>PMC3843151</t>
  </si>
  <si>
    <t>NIHMS523477</t>
  </si>
  <si>
    <t>10.1016/j.idc.2013.08.004</t>
  </si>
  <si>
    <t>Molecular Epidemiology of Human Papillomaviruses, Neisseria gonorrhoeae, Chlamydia trachomatis and Mycoplasma genitalium among Female Sex Workers in Burkina Faso: Prevalence, Coinfections and Drug Resistance Genes</t>
  </si>
  <si>
    <t>Tovo SF, Zohoncon TM, Dabiré AM, Ilboudo R, Tiemtoré RY, Obiri-Yeboah D, Yonli AT, Dovo EE, Ouédraogo RA, Ouattara AK, Sorgho PA, Ouermi D, Djigma FW, Ouédraogo C, Sangaré L, Simpore J.</t>
  </si>
  <si>
    <t>Trop Med Infect Dis. 2021 May 27;6(2):90. doi: 10.3390/tropicalmed6020090.</t>
  </si>
  <si>
    <t>Tovo SF</t>
  </si>
  <si>
    <t>PMC8163177</t>
  </si>
  <si>
    <t>10.3390/tropicalmed6020090</t>
  </si>
  <si>
    <t>2021 May 27</t>
  </si>
  <si>
    <t>Ciprofloxacin resistance and gonorrhea incidence rates in 17 cities, United States, 1991-2006</t>
  </si>
  <si>
    <t>Emerg Infect Dis. 2014 Apr;20(4):612-9. doi: 10.3201/eid2004.131288.</t>
  </si>
  <si>
    <t>PMC3966369</t>
  </si>
  <si>
    <t>10.3201/eid2004.131288</t>
  </si>
  <si>
    <t>Mobile DNA in the pathogenic Neisseria</t>
  </si>
  <si>
    <t>Microbiol Spectr. 2015 Feb;3(3):MDNA3-0015-2014. doi: 10.1128/microbiolspec.MDNA3-0015-2014.</t>
  </si>
  <si>
    <t>PMC4389775</t>
  </si>
  <si>
    <t>NIHMS673106</t>
  </si>
  <si>
    <t>Expression, Localization, and Protein Interactions of the Partitioning Proteins in the Gonococcal Type IV Secretion System</t>
  </si>
  <si>
    <t>Callaghan MM, Koch B, Hackett KT, Klimowicz AK, Schaub RE, Krasnogor N, Dillard JP.</t>
  </si>
  <si>
    <t>Front Microbiol. 2021 Dec 16;12:784483. doi: 10.3389/fmicb.2021.784483. eCollection 2021.</t>
  </si>
  <si>
    <t>PMC8716806</t>
  </si>
  <si>
    <t>10.3389/fmicb.2021.784483</t>
  </si>
  <si>
    <t>2021 Dec 16</t>
  </si>
  <si>
    <t>Fatty Acid Based Microemulsions to Combat Ophthalmia Neonatorum Caused by Neisseria gonorrhoeae and Staphylococcus aureus</t>
  </si>
  <si>
    <t>Butt U, ElShaer A, Snyder LAS, Al-Kinani AA, Le Gresley A, Alany RG.</t>
  </si>
  <si>
    <t>Nanomaterials (Basel). 2018 Jan 19;8(1):51. doi: 10.3390/nano8010051.</t>
  </si>
  <si>
    <t>Butt U</t>
  </si>
  <si>
    <t>Nanomaterials (Basel)</t>
  </si>
  <si>
    <t>PMC5791138</t>
  </si>
  <si>
    <t>10.3390/nano8010051</t>
  </si>
  <si>
    <t>2018 Jan 19</t>
  </si>
  <si>
    <t>OPHTHALMIA NEONATORUM in Italy: it is time for change</t>
  </si>
  <si>
    <t>Auriti C, Mondì V, Aversa S, Merazzi D, Lozzi S, Petroni S, Baldascino A, Massenzi L, Bellù R, Martinelli S, Mosca F.</t>
  </si>
  <si>
    <t>Ital J Pediatr. 2021 Dec 18;47(1):238. doi: 10.1186/s13052-021-01186-2.</t>
  </si>
  <si>
    <t>Auriti C</t>
  </si>
  <si>
    <t>Ital J Pediatr</t>
  </si>
  <si>
    <t>PMC8684088</t>
  </si>
  <si>
    <t>10.1186/s13052-021-01186-2</t>
  </si>
  <si>
    <t>2021 Dec 18</t>
  </si>
  <si>
    <t>Resistance-Guided Discovery of Elfamycin Antibiotic Producers with Antigonococcal Activity</t>
  </si>
  <si>
    <t>Yarlagadda V, Medina R, Johnson TA, Koteva KP, Cox G, Thaker MN, Wright GD.</t>
  </si>
  <si>
    <t>ACS Infect Dis. 2020 Dec 11;6(12):3163-3173. doi: 10.1021/acsinfecdis.0c00467. Epub 2020 Nov 7.</t>
  </si>
  <si>
    <t>Yarlagadda V</t>
  </si>
  <si>
    <t>10.1021/acsinfecdis.0c00467</t>
  </si>
  <si>
    <t>Corrigendum: Genomic surveillance of Neisseria gonorrhoeae to investigate the distribution and evolution of antimicrobial-resistance determinants and lineages</t>
  </si>
  <si>
    <t>Microb Genom. 2018 Sep;4(9):e000215. doi: 10.1099/mgen.0.000215.</t>
  </si>
  <si>
    <t>PMC6202446</t>
  </si>
  <si>
    <t>10.1099/mgen.0.000215</t>
  </si>
  <si>
    <t>Diagnosis, treatment and prevention of gonorrhoea</t>
  </si>
  <si>
    <t>Turner R, Brown L, Davidson C, Roberts C.</t>
  </si>
  <si>
    <t>Nurs Stand. 2014 Mar 5-11;28(27):37-41. doi: 10.7748/ns2014.03.28.27.37.e8336.</t>
  </si>
  <si>
    <t>Turner R</t>
  </si>
  <si>
    <t>Nurs Stand</t>
  </si>
  <si>
    <t>10.7748/ns2014.03.28.27.37.e8336</t>
  </si>
  <si>
    <t>2014 Mar 5-11</t>
  </si>
  <si>
    <t>A Novel Public Library-Based Sexually Transmitted Infection Screening Program for Younger High-Risk Groups in Omaha, Nebraska, USA</t>
  </si>
  <si>
    <t>Delair SF, Lyden ER, O'Keefe AL, Simonsen KA, Nared SR, Berthold EA, Watanabe-Galloway S.</t>
  </si>
  <si>
    <t>J Community Health. 2016 Apr;41(2):289-95. doi: 10.1007/s10900-015-0095-0.</t>
  </si>
  <si>
    <t>Delair SF</t>
  </si>
  <si>
    <t>J Community Health</t>
  </si>
  <si>
    <t>10.1007/s10900-015-0095-0</t>
  </si>
  <si>
    <t>Herpes simplex virus type 2 incidence and associated risk factors among female sex workers in a high HIV-prevalence area of China</t>
  </si>
  <si>
    <t>Wang H, Reilly KH, Smith MK, Brown K, Jin X, Xu J, Ding G, Zang C, Wang J, Wang N.</t>
  </si>
  <si>
    <t>Int J STD AIDS. 2013 Jun;24(6):441-6. doi: 10.1177/0956462412472800. Epub 2013 Jun 24.</t>
  </si>
  <si>
    <t>10.1177/0956462412472800</t>
  </si>
  <si>
    <t>Evaluation of the Accuracy of Various Disks and Strips for Rapid Culture-Based Gonococcal Antimicrobial Susceptibility Screening Tests in China</t>
  </si>
  <si>
    <t>Xu WQ, Liu JW, Zhu XY, Zheng XL, Chen K, Chen XS, Yin YP.</t>
  </si>
  <si>
    <t>Infect Drug Resist. 2021 Dec 2;14:5131-5136. doi: 10.2147/IDR.S340074. eCollection 2021.</t>
  </si>
  <si>
    <t>PMC8648092</t>
  </si>
  <si>
    <t>10.2147/IDR.S340074</t>
  </si>
  <si>
    <t>2021 Dec 2</t>
  </si>
  <si>
    <t>Sensitivity and Specificity of Empiric Treatment for Sexually Transmitted Infections in a Pediatric Emergency Department</t>
  </si>
  <si>
    <t>Breslin K, Tuchman L, Hayes KL, Badolato G, Goyal MK.</t>
  </si>
  <si>
    <t>J Pediatr. 2017 Oct;189:48-53. doi: 10.1016/j.jpeds.2017.05.050. Epub 2017 Jun 17.</t>
  </si>
  <si>
    <t>Breslin K</t>
  </si>
  <si>
    <t>PMC5614813</t>
  </si>
  <si>
    <t>NIHMS885982</t>
  </si>
  <si>
    <t>10.1016/j.jpeds.2017.05.050</t>
  </si>
  <si>
    <t>Incidence of Gonorrhea and Chlamydia Following Human Immunodeficiency Virus Preexposure Prophylaxis Among Men Who Have Sex With Men: A Modeling Study</t>
  </si>
  <si>
    <t>Jenness SM, Weiss KM, Goodreau SM, Gift T, Chesson H, Hoover KW, Smith DK, Liu AY, Sullivan PS, Rosenberg ES.</t>
  </si>
  <si>
    <t>Clin Infect Dis. 2017 Sep 1;65(5):712-718. doi: 10.1093/cid/cix439.</t>
  </si>
  <si>
    <t>Jenness SM</t>
  </si>
  <si>
    <t>PMC5848234</t>
  </si>
  <si>
    <t>10.1093/cid/cix439</t>
  </si>
  <si>
    <t>MtrR control of a transcriptional regulatory pathway in Neisseria meningitidis that influences expression of a gene (nadA) encoding a vaccine candidate</t>
  </si>
  <si>
    <t>Cloward JM, Shafer WM.</t>
  </si>
  <si>
    <t>PLoS One. 2013;8(2):e56097. doi: 10.1371/journal.pone.0056097. Epub 2013 Feb 8.</t>
  </si>
  <si>
    <t>Cloward JM</t>
  </si>
  <si>
    <t>PMC3568044</t>
  </si>
  <si>
    <t>10.1371/journal.pone.0056097</t>
  </si>
  <si>
    <t>Recommendations for the diagnosis of Neisseria gonorrhoeae and Chlamydia trachomatis, including extra-genital sites</t>
  </si>
  <si>
    <t>Chan PA, Janvier M, Alexander NE, Kojic EM, Chapin K.</t>
  </si>
  <si>
    <t>Med Health R I. 2012 Aug;95(8):252-4.</t>
  </si>
  <si>
    <t>Med Health R I</t>
  </si>
  <si>
    <t>PMC3763711</t>
  </si>
  <si>
    <t>NIHMS507170</t>
  </si>
  <si>
    <t>The use of high-throughput DNA sequencing in the investigation of antigenic variation: application to Neisseria species</t>
  </si>
  <si>
    <t>Davies JK, Harrison PF, Lin YH, Bartley S, Khoo CA, Seemann T, Ryan CS, Kahler CM, Hill SA.</t>
  </si>
  <si>
    <t>PLoS One. 2014 Jan 22;9(1):e86704. doi: 10.1371/journal.pone.0086704. eCollection 2014.</t>
  </si>
  <si>
    <t>Davies JK</t>
  </si>
  <si>
    <t>PMC3899283</t>
  </si>
  <si>
    <t>10.1371/journal.pone.0086704</t>
  </si>
  <si>
    <t>2014 Jan 22</t>
  </si>
  <si>
    <t>Population structure of Neisseria gonorrhoeae based on whole genome data and its relationship with antibiotic resistance</t>
  </si>
  <si>
    <t>Ezewudo MN, Joseph SJ, Castillo-Ramirez S, Dean D, Del Rio C, Didelot X, Dillon JA, Selden RF, Shafer WM, Turingan RS, Unemo M, Read TD.</t>
  </si>
  <si>
    <t>PeerJ. 2015 Mar 5;3:e806. doi: 10.7717/peerj.806. eCollection 2015.</t>
  </si>
  <si>
    <t>Ezewudo MN</t>
  </si>
  <si>
    <t>PMC4358642</t>
  </si>
  <si>
    <t>10.7717/peerj.806</t>
  </si>
  <si>
    <t>2015 Mar 5</t>
  </si>
  <si>
    <t>Australian Gonococcal Surveillance Programme Annual Report, 2017</t>
  </si>
  <si>
    <t>Lahra MM, Enriquez R, George CRR.</t>
  </si>
  <si>
    <t>Commun Dis Intell (2018). 2019 Apr 15;43. doi: 10.33321/cdi.2019.43.13.</t>
  </si>
  <si>
    <t>10.33321/cdi.2019.43.13</t>
  </si>
  <si>
    <t>2019 Apr 15</t>
  </si>
  <si>
    <t>In Silico Designing of an Industrially Sustainable Carbonic Anhydrase Using Molecular Dynamics Simulation</t>
  </si>
  <si>
    <t>Bharatiy SK, Hazra M, Paul M, Mohapatra S, Samantaray D, Dubey RC, Sanyal S, Datta S, Hazra S.</t>
  </si>
  <si>
    <t>ACS Omega. 2016 Dec 31;1(6):1081-1103. doi: 10.1021/acsomega.6b00041. Epub 2016 Dec 5.</t>
  </si>
  <si>
    <t>Bharatiy SK</t>
  </si>
  <si>
    <t>PMC6044688</t>
  </si>
  <si>
    <t>10.1021/acsomega.6b00041</t>
  </si>
  <si>
    <t>2016 Dec 31</t>
  </si>
  <si>
    <t>Australian sexually transmissible infection and HIV testing guidelines for asymptomatic men who have sex with men 2014: a review of the evidence</t>
  </si>
  <si>
    <t>Templeton DJ, Read P, Varma R, Bourne C.</t>
  </si>
  <si>
    <t>Sex Health. 2014 Jul;11(3):217-29. doi: 10.1071/SH14003.</t>
  </si>
  <si>
    <t>10.1071/SH14003</t>
  </si>
  <si>
    <t>Epithelial Haven and Autophagy Breakout in Gonococci Infection</t>
  </si>
  <si>
    <t>Mendes AC, Ciccone M, Gazolla B, Bahia D.</t>
  </si>
  <si>
    <t>Front Cell Dev Biol. 2020 Jun 9;8:439. doi: 10.3389/fcell.2020.00439. eCollection 2020.</t>
  </si>
  <si>
    <t>Mendes AC</t>
  </si>
  <si>
    <t>Front Cell Dev Biol</t>
  </si>
  <si>
    <t>PMC7295977</t>
  </si>
  <si>
    <t>10.3389/fcell.2020.00439</t>
  </si>
  <si>
    <t>Pharyngeal microbiome alterations during Neisseria gonorrhoeae infection</t>
  </si>
  <si>
    <t>Marangoni A, Ceccarani C, Camboni T, Consolandi C, Foschi C, Salvo M, Gaspari V, D'Antuono A, Belletti M, Re MC, Severgnini M.</t>
  </si>
  <si>
    <t>PLoS One. 2020 Jan 16;15(1):e0227985. doi: 10.1371/journal.pone.0227985. eCollection 2020.</t>
  </si>
  <si>
    <t>PMC6984747</t>
  </si>
  <si>
    <t>10.1371/journal.pone.0227985</t>
  </si>
  <si>
    <t>2020 Jan 16</t>
  </si>
  <si>
    <t>[The incidence of gonorrhoea has dramatically increased in Sweden during the last 10 years]</t>
  </si>
  <si>
    <t>Nylander E, Unemo M.</t>
  </si>
  <si>
    <t>Lakartidningen. 2021 Nov 2;118:21063.</t>
  </si>
  <si>
    <t>Nylander E</t>
  </si>
  <si>
    <t>Lakartidningen</t>
  </si>
  <si>
    <t>Is rectal gonorrhoea a lead indicator of HIV transmission among men who have sex with men in Victoria, Australia?</t>
  </si>
  <si>
    <t>Wilkinson AL, Lim MS, Stoové M, Fairley CK, Chen M, El-Hayek C, Denham I, Hellard M.</t>
  </si>
  <si>
    <t>Sex Health. 2013 May;10(2):188-9. doi: 10.1071/SH12145.</t>
  </si>
  <si>
    <t>Wilkinson AL</t>
  </si>
  <si>
    <t>10.1071/SH12145</t>
  </si>
  <si>
    <t>Disk-Diffusion Testing Is an Inappropriate Screening Tool for Cephalosporin-Resistant Gonorrhoea Strains in Clinical Practice in China</t>
  </si>
  <si>
    <t>Han Y, Yin YP, Xu WQ, Zhu XY, Chen SC, Dai XQ, Yang LG, Zhu BY, Zhong N, Cao WL, Zhang XH, Wu ZZ, Yuan LF, Zheng ZJ, Liu J, Chen XS.</t>
  </si>
  <si>
    <t>Infect Drug Resist. 2020 Jul 20;13:2417-2423. doi: 10.2147/IDR.S248030. eCollection 2020.</t>
  </si>
  <si>
    <t>PMC7381770</t>
  </si>
  <si>
    <t>10.2147/IDR.S248030</t>
  </si>
  <si>
    <t>Diffuse Gonococcal Infection (DGI) in a Patient with Treatment-Refractory Acetylcholine Receptor Antibody-Positive (AChR+) Generalized Myasthenia Gravis (gMG) Treated with Eculizumab</t>
  </si>
  <si>
    <t>Katyal N, Nirola L, Narula N, Govindarajan R.</t>
  </si>
  <si>
    <t>Case Rep Neurol Med. 2021 Jun 14;2021:9713413. doi: 10.1155/2021/9713413. eCollection 2021.</t>
  </si>
  <si>
    <t>Katyal N</t>
  </si>
  <si>
    <t>Case Rep Neurol Med</t>
  </si>
  <si>
    <t>PMC8216817</t>
  </si>
  <si>
    <t>10.1155/2021/9713413</t>
  </si>
  <si>
    <t>2021 Jun 14</t>
  </si>
  <si>
    <t>Gonococcal Endocarditis: The Gift That Stops Giving! An Uncommon Presentation of a Common Disease</t>
  </si>
  <si>
    <t>Olayemi G, Oferczak M, Elagizi A, El-Abbassi I, Eschete M, Crowe J.</t>
  </si>
  <si>
    <t>J La State Med Soc. 2017 Mar-Apr;169(2):47. Epub 2017 Apr 15.</t>
  </si>
  <si>
    <t>Olayemi G</t>
  </si>
  <si>
    <t>J La State Med Soc</t>
  </si>
  <si>
    <t>2017 Mar-Apr</t>
  </si>
  <si>
    <t>Scent recognition of infected status in humans</t>
  </si>
  <si>
    <t>Moshkin M, Litvinova N, Litvinova EA, Bedareva A, Lutsyuk A, Gerlinskaya L.</t>
  </si>
  <si>
    <t>J Sex Med. 2012 Dec;9(12):3211-8. doi: 10.1111/j.1743-6109.2011.02562.x. Epub 2011 Dec 6.</t>
  </si>
  <si>
    <t>Moshkin M</t>
  </si>
  <si>
    <t>J Sex Med</t>
  </si>
  <si>
    <t>10.1111/j.1743-6109.2011.02562.x</t>
  </si>
  <si>
    <t>Neisseria sicca: A Rare Cause of Bacterial Conjunctivitis</t>
  </si>
  <si>
    <t>Kozlova A, Palazzolo L, Michael A.</t>
  </si>
  <si>
    <t>Am J Case Rep. 2020 Jun 15;21:e923135. doi: 10.12659/AJCR.923135.</t>
  </si>
  <si>
    <t>Kozlova A</t>
  </si>
  <si>
    <t>PMC7319073</t>
  </si>
  <si>
    <t>10.12659/AJCR.923135</t>
  </si>
  <si>
    <t>Synthesis, characterization and antimicrobial activity applications of grafted copolymer alginate-g-poly(N-vinyl imidazole)</t>
  </si>
  <si>
    <t>Abdellatif Soliman SM, Sanad MF, Shalan AE.</t>
  </si>
  <si>
    <t>RSC Adv. 2021 Mar 19;11(19):11541-11548. doi: 10.1039/d1ra01874d. eCollection 2021 Mar 16.</t>
  </si>
  <si>
    <t>Abdellatif Soliman SM</t>
  </si>
  <si>
    <t>RSC Adv</t>
  </si>
  <si>
    <t>PMC8695916</t>
  </si>
  <si>
    <t>10.1039/d1ra01874d</t>
  </si>
  <si>
    <t>An anthropologically based model of the impact of asymptomatic cases on the spread of Neisseria gonorrhoeae</t>
  </si>
  <si>
    <t>Hazel A, Marino S, Simon C.</t>
  </si>
  <si>
    <t>J R Soc Interface. 2015 May 6;12(106):20150067. doi: 10.1098/rsif.2015.0067.</t>
  </si>
  <si>
    <t>J R Soc Interface</t>
  </si>
  <si>
    <t>PMC4424683</t>
  </si>
  <si>
    <t>10.1098/rsif.2015.0067</t>
  </si>
  <si>
    <t>2015 May 6</t>
  </si>
  <si>
    <t>WHO Guidelines for the Treatment of Neisseria gonorrhoeae</t>
  </si>
  <si>
    <t>Geneva: World Health Organization; 2016.</t>
  </si>
  <si>
    <t>A Natural Mouse Model for Neisseria Persistent Colonization</t>
  </si>
  <si>
    <t>Rhodes K, Ma M, So M.</t>
  </si>
  <si>
    <t>Methods Mol Biol. 2019;1997:403-412. doi: 10.1007/978-1-4939-9496-0_23.</t>
  </si>
  <si>
    <t>Rhodes K</t>
  </si>
  <si>
    <t>PMC6878645</t>
  </si>
  <si>
    <t>NIHMS1059894</t>
  </si>
  <si>
    <t>10.1007/978-1-4939-9496-0_23</t>
  </si>
  <si>
    <t>Thorough QT Study To Evaluate the Effect of Zoliflodacin, a Novel Therapeutic for Gonorrhea, on Cardiac Repolarization in Healthy Adults</t>
  </si>
  <si>
    <t>Newman LM, Kankam M, Nakamura A, Conrad T, Mueller J, O'Donnell J, Osborn BL, Gu K, Saviolakis GA.</t>
  </si>
  <si>
    <t>Antimicrob Agents Chemother. 2021 Nov 17;65(12):e0129221. doi: 10.1128/AAC.01292-21. Epub 2021 Oct 4.</t>
  </si>
  <si>
    <t>Newman LM</t>
  </si>
  <si>
    <t>PMC8597722</t>
  </si>
  <si>
    <t>10.1128/AAC.01292-21</t>
  </si>
  <si>
    <t>Evaluation of the 'Colli-Pee', a first-void urine collection device for self-sampling at home for the detection of sexually transmitted infections, versus a routine clinic-based urine collection in a one-to-one comparison study design: efficacy and acceptability among MSM in Belgium</t>
  </si>
  <si>
    <t>De Baetselier I, Smet H, Abdellati S, De Deken B, Cuylaerts V, Reyniers T, Vuylsteke B, Crucitti T.</t>
  </si>
  <si>
    <t>BMJ Open. 2019 Apr 3;9(4):e028145. doi: 10.1136/bmjopen-2018-028145.</t>
  </si>
  <si>
    <t>PMC6500257</t>
  </si>
  <si>
    <t>10.1136/bmjopen-2018-028145</t>
  </si>
  <si>
    <t>Neisserial Molecular Adaptations to the Nasopharyngeal Niche</t>
  </si>
  <si>
    <t>Laver JR, Hughes SE, Read RC.</t>
  </si>
  <si>
    <t>Adv Microb Physiol. 2015;66:323-55. doi: 10.1016/bs.ampbs.2015.05.001. Epub 2015 May 30.</t>
  </si>
  <si>
    <t>Laver JR</t>
  </si>
  <si>
    <t>10.1016/bs.ampbs.2015.05.001</t>
  </si>
  <si>
    <t>Sexual history taking in the emergency department - more specificity required</t>
  </si>
  <si>
    <t>Jenkins WD, LeVault KR.</t>
  </si>
  <si>
    <t>J Emerg Med. 2015 Feb;48(2):143-51. doi: 10.1016/j.jemermed.2014.06.051. Epub 2014 Oct 2.</t>
  </si>
  <si>
    <t>10.1016/j.jemermed.2014.06.051</t>
  </si>
  <si>
    <t>Infection à Chlamydia trachomatis ou à Neisseria gonorrhoeae</t>
  </si>
  <si>
    <t>Boily G.</t>
  </si>
  <si>
    <t>Perspect Infirm. 2017 Nov-Dec;14(5):39-44.</t>
  </si>
  <si>
    <t>Boily G</t>
  </si>
  <si>
    <t>Perspect Infirm</t>
  </si>
  <si>
    <t>Notes from the Field: Increase in Neisseria meningitidis-Associated Urethritis Among Men at Two Sentinel Clinics - Columbus, Ohio, and Oakland County, Michigan, 2015</t>
  </si>
  <si>
    <t>Bazan JA, Peterson AS, Kirkcaldy RD, Briere EC, Maierhofer C, Turner AN, Licon DB, Parker N, Dennison A, Ervin M, Johnson L, Weberman B, Hackert P, Wang X, Kretz CB, Abrams AJ, Trees DL, Del Rio C, Stephens DS, Tzeng YL, DiOrio M, Roberts MW.</t>
  </si>
  <si>
    <t>MMWR Morb Mortal Wkly Rep. 2016 Jun 3;65(21):550-2. doi: 10.15585/mmwr.mm6521a5.</t>
  </si>
  <si>
    <t>PMC5390329</t>
  </si>
  <si>
    <t>NIHMS852833</t>
  </si>
  <si>
    <t>10.15585/mmwr.mm6521a5</t>
  </si>
  <si>
    <t>2016 Jun 3</t>
  </si>
  <si>
    <t>Acceptability of rectal self-sampling in non-clinical venues for chlamydia and gonorrhea testing among men who have sex with men: A cross-sectional study in Shenzhen, China</t>
  </si>
  <si>
    <t>Weng R, Ning N, Zhang C, Wen L, Ye J, Wang H, Li J, Chen X, Cai Y.</t>
  </si>
  <si>
    <t>Front Public Health. 2022 Nov 17;10:992773. doi: 10.3389/fpubh.2022.992773. eCollection 2022.</t>
  </si>
  <si>
    <t>Weng R</t>
  </si>
  <si>
    <t>PMC9712709</t>
  </si>
  <si>
    <t>10.3389/fpubh.2022.992773</t>
  </si>
  <si>
    <t>Prevalence and sociodemographic risk factors of chlamydia, gonorrhoea and syphilis: a national multicentre STI survey in New Caledonia, 2012</t>
  </si>
  <si>
    <t>Corsenac P, Noël M, Rouchon B, Hoy D, Roth A.</t>
  </si>
  <si>
    <t>BMJ Open. 2015 Sep 9;5(9):e007691. doi: 10.1136/bmjopen-2015-007691.</t>
  </si>
  <si>
    <t>Corsenac P</t>
  </si>
  <si>
    <t>PMC4567678</t>
  </si>
  <si>
    <t>10.1136/bmjopen-2015-007691</t>
  </si>
  <si>
    <t>2015 Sep 9</t>
  </si>
  <si>
    <t>Association of human papillomavirus, Neisseria gonorrhoeae and Chlamydia trachomatis co-infections on the risk of high-grade squamous intraepithelial cervical lesion</t>
  </si>
  <si>
    <t>de Abreu AL, Malaguti N, Souza RP, Uchimura NS, Ferreira ÉC, Pereira MW, Carvalho MD, Pelloso SM, Bonini MG, Gimenes F, Consolaro ME.</t>
  </si>
  <si>
    <t>Am J Cancer Res. 2016 Jun 1;6(6):1371-83. eCollection 2016.</t>
  </si>
  <si>
    <t>de Abreu AL</t>
  </si>
  <si>
    <t>Am J Cancer Res</t>
  </si>
  <si>
    <t>PMC4937739</t>
  </si>
  <si>
    <t>Suboptimal prenatal screening of Chlamydia trachomatis and Neisseria gonorrhoeae infections in a Montréal birthing and tertiary care centre: A retrospective cohort study</t>
  </si>
  <si>
    <t>Ivensky V, Mandel R, Boulay AC, Lavallée C, Benoît J, Labbé AC.</t>
  </si>
  <si>
    <t>Can Commun Dis Rep. 2021 May 7;47(4):209-215. doi: 10.14745/ccdr.v47i04a05. eCollection 2021 May 7.</t>
  </si>
  <si>
    <t>Ivensky V</t>
  </si>
  <si>
    <t>PMC8127686</t>
  </si>
  <si>
    <t>10.14745/ccdr.v47i04a05</t>
  </si>
  <si>
    <t>2021 May 7</t>
  </si>
  <si>
    <t>Evolution of the exclusively human pathogen Neisseria gonorrhoeae: Human-specific engagement of immunoregulatory Siglecs</t>
  </si>
  <si>
    <t>Landig CS, Hazel A, Kellman BP, Fong JJ, Schwarz F, Agarwal S, Varki N, Massari P, Lewis NE, Ram S, Varki A.</t>
  </si>
  <si>
    <t>Evol Appl. 2019 Jan 3;12(2):337-349. doi: 10.1111/eva.12744. eCollection 2019 Feb.</t>
  </si>
  <si>
    <t>Landig CS</t>
  </si>
  <si>
    <t>Evol Appl</t>
  </si>
  <si>
    <t>PMC6346652</t>
  </si>
  <si>
    <t>10.1111/eva.12744</t>
  </si>
  <si>
    <t>Sialyltransferases with enhanced legionaminic acid transferase activity for the preparation of analogs of sialoglycoconjugates</t>
  </si>
  <si>
    <t>Watson DC, Wakarchuk WW, Leclerc S, Schur MJ, Schoenhofen IC, Young NM, Gilbert M.</t>
  </si>
  <si>
    <t>Glycobiology. 2015 Jul;25(7):767-73. doi: 10.1093/glycob/cwv017. Epub 2015 Apr 3.</t>
  </si>
  <si>
    <t>Watson DC</t>
  </si>
  <si>
    <t>10.1093/glycob/cwv017</t>
  </si>
  <si>
    <t>First four failures of cefathiamidine to treat urogenital gonorrhoea in Guangzhou, China, 2014-15</t>
  </si>
  <si>
    <t>Liang J, Yang R, Li X, Bi C, Ye X, Zhang X, Cao W.</t>
  </si>
  <si>
    <t>Sex Health. 2017 Jun;14(3):289-292. doi: 10.1071/SH16087.</t>
  </si>
  <si>
    <t>Liang J</t>
  </si>
  <si>
    <t>10.1071/SH16087</t>
  </si>
  <si>
    <t>Mycoplasma genitalium Infections in Women Attending a Sexually Transmitted Disease Clinic in New Orleans</t>
  </si>
  <si>
    <t>Lillis RA, Martin DH, Nsuami MJ.</t>
  </si>
  <si>
    <t>Clin Infect Dis. 2019 Jul 18;69(3):459-465. doi: 10.1093/cid/ciy922.</t>
  </si>
  <si>
    <t>Lillis RA</t>
  </si>
  <si>
    <t>10.1093/cid/ciy922</t>
  </si>
  <si>
    <t>2019 Jul 18</t>
  </si>
  <si>
    <t>Sigma factor RpoN (σ54) regulates pilE transcription in commensal Neisseria elongata</t>
  </si>
  <si>
    <t>Rendón MA, Hockenberry AM, McManus SA, So M.</t>
  </si>
  <si>
    <t>Mol Microbiol. 2013 Oct;90(1):103-13. doi: 10.1111/mmi.12350. Epub 2013 Aug 16.</t>
  </si>
  <si>
    <t>Rendón MA</t>
  </si>
  <si>
    <t>PMC4474139</t>
  </si>
  <si>
    <t>NIHMS612289</t>
  </si>
  <si>
    <t>10.1111/mmi.12350</t>
  </si>
  <si>
    <t>The eyes have it: An unusual case of Escherichia coli ophthalmia neonatorum or a shifting landscape?</t>
  </si>
  <si>
    <t>Maalouli WM, Pitt MB.</t>
  </si>
  <si>
    <t>SAGE Open Med Case Rep. 2017 Dec 11;5:2050313X17745905. doi: 10.1177/2050313X17745905. eCollection 2017.</t>
  </si>
  <si>
    <t>Maalouli WM</t>
  </si>
  <si>
    <t>SAGE Open Med Case Rep</t>
  </si>
  <si>
    <t>PMC5734447</t>
  </si>
  <si>
    <t>10.1177/2050313X17745905</t>
  </si>
  <si>
    <t>2017 Dec 11</t>
  </si>
  <si>
    <t>High-Resolution Melting Analysis to Detect Antimicrobial Resistance Determinants in South African Neisseria gonorrhoeae Clinical Isolates and Specimens</t>
  </si>
  <si>
    <t>Mitchev N, Singh R, Ramsuran V, Ismail A, Allam M, Kwenda S, Mnyameni F, Garrett N, Swe-Han KS, Niehaus AJ, Mlisana KP.</t>
  </si>
  <si>
    <t>Int J Microbiol. 2022 Jan 18;2022:9094328. doi: 10.1155/2022/9094328. eCollection 2022.</t>
  </si>
  <si>
    <t>PMC8789472</t>
  </si>
  <si>
    <t>10.1155/2022/9094328</t>
  </si>
  <si>
    <t>Moraxella catarrhalis bacteremic pneumonia</t>
  </si>
  <si>
    <t>Anezaki H, Terada N, Kawamura T, Kurai H.</t>
  </si>
  <si>
    <t>IDCases. 2020 Feb 5;19:e00712. doi: 10.1016/j.idcr.2020.e00712. eCollection 2020.</t>
  </si>
  <si>
    <t>Anezaki H</t>
  </si>
  <si>
    <t>PMC7021534</t>
  </si>
  <si>
    <t>10.1016/j.idcr.2020.e00712</t>
  </si>
  <si>
    <t>2020 Feb 5</t>
  </si>
  <si>
    <t>Diagnosis of primary antibody and complement deficiencies in young adults after a first invasive bacterial infection</t>
  </si>
  <si>
    <t>Sanges S, Wallet F, Blondiaux N, Theis D, Vérin I, Vachée A, Dessein R, Faure K, Viget N, Senneville E, Leroy O, Maury F, Just N, Poissy J, Mathieu D, Prévotat A, Chenivesse C, Scherpereel A, Smith G, Lopez B, Rosain J, Frémeaux-Bacchi V, Hachulla E, Hatron PY, Bahuaud M, Batteux F, Launay D, Labalette M, Lefèvre G.</t>
  </si>
  <si>
    <t>Clin Microbiol Infect. 2017 Aug;23(8):576.e1-576.e5. doi: 10.1016/j.cmi.2017.02.005. Epub 2017 Feb 10.</t>
  </si>
  <si>
    <t>Sanges S</t>
  </si>
  <si>
    <t>10.1016/j.cmi.2017.02.005</t>
  </si>
  <si>
    <t>Addressing the rising rates of gonorrhea and drug-resistant gonorrhea: There is no time like the present</t>
  </si>
  <si>
    <t>Bodie M, Gale-Rowe M, Alexandre S, Auguste U, Tomas K, Martin I.</t>
  </si>
  <si>
    <t>Can Commun Dis Rep. 2019 Feb 7;45(2-3):54-62. doi: 10.14745/ccdr.v45i23a02. eCollection 2019 Feb 7.</t>
  </si>
  <si>
    <t>Bodie M</t>
  </si>
  <si>
    <t>PMC6461120</t>
  </si>
  <si>
    <t>10.14745/ccdr.v45i23a02</t>
  </si>
  <si>
    <t>Management rates of sexually transmissible infections by Australian general practitioners, 2000-2012</t>
  </si>
  <si>
    <t>Santella AJ, Pollack A, Harrison C, Sawleshwarkar SN, Britt HC, Hillman RJ.</t>
  </si>
  <si>
    <t>Sex Health. 2014 Mar;11(1):52-7. doi: 10.1071/SH13179.</t>
  </si>
  <si>
    <t>Santella AJ</t>
  </si>
  <si>
    <t>10.1071/SH13179</t>
  </si>
  <si>
    <t>Uptake, yield and resource requirements of screening for asymptomatic sexually transmissible infections among HIV-positive people attending a hospital outpatient clinic</t>
  </si>
  <si>
    <t>Ritchie S, Henley R, Hilton J, Handy R, Ingram J, Mundt S, Nisbet M, Thomas M, Briggs S.</t>
  </si>
  <si>
    <t>Sex Health. 2014 Mar;11(1):67-72. doi: 10.1071/SH13167.</t>
  </si>
  <si>
    <t>Ritchie S</t>
  </si>
  <si>
    <t>10.1071/SH13167</t>
  </si>
  <si>
    <t>Sexually transmitted infections manifesting as proctitis</t>
  </si>
  <si>
    <t>Lamb CA, Lamb EI, Mansfield JC, Sankar KN.</t>
  </si>
  <si>
    <t>Frontline Gastroenterol. 2013 Jan;4(1):32-40. doi: 10.1136/flgastro-2012-100274.</t>
  </si>
  <si>
    <t>Lamb CA</t>
  </si>
  <si>
    <t>Frontline Gastroenterol</t>
  </si>
  <si>
    <t>PMC3730937</t>
  </si>
  <si>
    <t>10.1136/flgastro-2012-100274</t>
  </si>
  <si>
    <t>Characterization of a Unique Tetrasaccharide and Distinct Glycoproteome in the O-Linked Protein Glycosylation System of Neisseria elongata subsp. glycolytica</t>
  </si>
  <si>
    <t>Anonsen JH, Vik Å, Børud B, Viburiene R, Aas FE, Kidd SW, Aspholm M, Koomey M.</t>
  </si>
  <si>
    <t>J Bacteriol. 2015 Oct 19;198(2):256-67. doi: 10.1128/JB.00620-15. Print 2016 Jan 15.</t>
  </si>
  <si>
    <t>PMC4751800</t>
  </si>
  <si>
    <t>10.1128/JB.00620-15</t>
  </si>
  <si>
    <t>Correlations of chlamydia and gonorrhoea among pharyngeal, rectal and urethral sites among Thai men who have sex with men: multicentre community-led test and treat cohort in Thailand</t>
  </si>
  <si>
    <t>Hiransuthikul A, Sungsing T, Jantarapakde J, Trachunthong D, Mills S, Vannakit R, Phanuphak P, Phanuphak N.</t>
  </si>
  <si>
    <t>BMJ Open. 2019 Jun 27;9(6):e028162. doi: 10.1136/bmjopen-2018-028162.</t>
  </si>
  <si>
    <t>PMC6609041</t>
  </si>
  <si>
    <t>10.1136/bmjopen-2018-028162</t>
  </si>
  <si>
    <t>A case report with Fitz-Hugh-Curtis syndrome, what does it mean?</t>
  </si>
  <si>
    <t>Muschart X.</t>
  </si>
  <si>
    <t>Acta Clin Belg. 2015 Oct;70(5):357-8. doi: 10.1080/17843286.2015.1131964.</t>
  </si>
  <si>
    <t>Muschart X</t>
  </si>
  <si>
    <t>10.1080/17843286.2015.1131964</t>
  </si>
  <si>
    <t>Changing from Clinician-Collected to Self-Collected Throat Swabs for Oropharyngeal Gonorrhea and Chlamydia Screening among Men Who Have Sex with Men</t>
  </si>
  <si>
    <t>Chow EPF, Bradshaw CS, Williamson DA, Hall S, Chen MY, Phillips TR, Fortune R, Maddaford K, Fairley CK.</t>
  </si>
  <si>
    <t>J Clin Microbiol. 2020 Aug 24;58(9):e01215-20. doi: 10.1128/JCM.01215-20. Print 2020 Aug 24.</t>
  </si>
  <si>
    <t>PMC7448667</t>
  </si>
  <si>
    <t>10.1128/JCM.01215-20</t>
  </si>
  <si>
    <t>Descriptive analysis of prostatitis in the emergency department</t>
  </si>
  <si>
    <t>Campos SC, Elkins JM, Sheele JM.</t>
  </si>
  <si>
    <t>Am J Emerg Med. 2021 Jun;44:143-147. doi: 10.1016/j.ajem.2021.01.054. Epub 2021 Feb 7.</t>
  </si>
  <si>
    <t>Campos SC</t>
  </si>
  <si>
    <t>10.1016/j.ajem.2021.01.054</t>
  </si>
  <si>
    <t>Sexually Transmitted Infections and Behavioral Determinants of Sexual and Reproductive Health in the Allahabad District (India) Based on Data from the ChlamIndia Study</t>
  </si>
  <si>
    <t>Thomas PPM, Yadav J, Kant R, Ambrosino E, Srivastava S, Batra G, Dayal A, Masih N, Pandey A, Saha S, Heijmans R, Lal JA, Morré SA.</t>
  </si>
  <si>
    <t>Microorganisms. 2019 Nov 12;7(11):557. doi: 10.3390/microorganisms7110557.</t>
  </si>
  <si>
    <t>Thomas PPM</t>
  </si>
  <si>
    <t>PMC6920780</t>
  </si>
  <si>
    <t>10.3390/microorganisms7110557</t>
  </si>
  <si>
    <t>2019 Nov 12</t>
  </si>
  <si>
    <t>Sexually transmitted infections among male highway coach drivers in Myanmar</t>
  </si>
  <si>
    <t>Aung WW, Thant M, Wai KT, Aye MM, Ei PW, Myint T, Thidar M.</t>
  </si>
  <si>
    <t>Southeast Asian J Trop Med Public Health. 2013 May;44(3):436-47.</t>
  </si>
  <si>
    <t>Aung WW</t>
  </si>
  <si>
    <t>Southeast Asian J Trop Med Public Health</t>
  </si>
  <si>
    <t>Proctitis in gay and bisexual men. Are microscopy and proctoscopy worthwhile?</t>
  </si>
  <si>
    <t>Mwasakifwa GE, Nugent C, Varma R.</t>
  </si>
  <si>
    <t>Sex Transm Infect. 2020 Nov;96(7):475-477. doi: 10.1136/sextrans-2019-054197. Epub 2020 Jan 30.</t>
  </si>
  <si>
    <t>Mwasakifwa GE</t>
  </si>
  <si>
    <t>10.1136/sextrans-2019-054197</t>
  </si>
  <si>
    <t>Monitoring Sexually Transmitted Infections in Cervicovaginal Exfoliative Samples in Mexican Women</t>
  </si>
  <si>
    <t>Hernández-Rosas F, Rey-Barrera M, Conejo-Saucedo U, Orozco-Hernández E, Maza-Sánchez L, Navarro-Vidal E, López-Vera Y, Ascencio-Gordillo MDC, de León-Bautista MP.</t>
  </si>
  <si>
    <t>Pathogens. 2021 Dec 13;10(12):1618. doi: 10.3390/pathogens10121618.</t>
  </si>
  <si>
    <t>Hernández-Rosas F</t>
  </si>
  <si>
    <t>PMC8703509</t>
  </si>
  <si>
    <t>10.3390/pathogens10121618</t>
  </si>
  <si>
    <t>2021 Dec 13</t>
  </si>
  <si>
    <t>Role of dipA and pilD in Francisella tularensis Susceptibility to Resazurin</t>
  </si>
  <si>
    <t>Souder K, Beatty EJ, McGovern SC, Whaby M, Young E, Pancake J, Weekley D, Rice J, Primerano DA, Denvir J, Horzempa J, Schmitt DM.</t>
  </si>
  <si>
    <t>Antibiotics (Basel). 2021 Aug 17;10(8):992. doi: 10.3390/antibiotics10080992.</t>
  </si>
  <si>
    <t>Souder K</t>
  </si>
  <si>
    <t>PMC8388984</t>
  </si>
  <si>
    <t>10.3390/antibiotics10080992</t>
  </si>
  <si>
    <t>Clinician education, advice and SMS/text reminders improve test of reinfection rates following diagnosis of Chlamydia trachomatis or Neisseria gonorrhoeae: before and after study in primary care</t>
  </si>
  <si>
    <t>BMJ Sex Reprod Health. 2019 Oct 18:bmjsrh-2018-200185. doi: 10.1136/bmjsrh-2018-200185. Online ahead of print.</t>
  </si>
  <si>
    <t>BMJ Sex Reprod Health</t>
  </si>
  <si>
    <t>10.1136/bmjsrh-2018-200185</t>
  </si>
  <si>
    <t>Exploring potassium-dependent GTP hydrolysis in TEES family GTPases</t>
  </si>
  <si>
    <t>Rafay A, Majumdar S, Prakash B.</t>
  </si>
  <si>
    <t>FEBS Open Bio. 2012 Jul 27;2:173-7. doi: 10.1016/j.fob.2012.07.008. Print 2012.</t>
  </si>
  <si>
    <t>Rafay A</t>
  </si>
  <si>
    <t>PMC3642159</t>
  </si>
  <si>
    <t>10.1016/j.fob.2012.07.008</t>
  </si>
  <si>
    <t>2012 Jul 27</t>
  </si>
  <si>
    <t>Serum proteases prevent bacterial biofilm formation: role of kallikrein and plasmin</t>
  </si>
  <si>
    <t>Arenas J, Szabo Z, van der Wal J, Maas C, Riaz T, Tønjum T, Tommassen J.</t>
  </si>
  <si>
    <t>Virulence. 2021 Dec;12(1):2902-2917. doi: 10.1080/21505594.2021.2003115.</t>
  </si>
  <si>
    <t>PMC8677018</t>
  </si>
  <si>
    <t>10.1080/21505594.2021.2003115</t>
  </si>
  <si>
    <t>Synthesis and characterization of antimicrobial crosslinked carboxymethyl chitosan nanoparticles loaded with silver</t>
  </si>
  <si>
    <t>Mohamed RR, Sabaa MW.</t>
  </si>
  <si>
    <t>Int J Biol Macromol. 2014 Aug;69:95-9. doi: 10.1016/j.ijbiomac.2014.05.025. Epub 2014 May 20.</t>
  </si>
  <si>
    <t>Mohamed RR</t>
  </si>
  <si>
    <t>Int J Biol Macromol</t>
  </si>
  <si>
    <t>10.1016/j.ijbiomac.2014.05.025</t>
  </si>
  <si>
    <t>The Impact of the SARS-CoV-2 Pandemic on Human Immunodeficiency Virus and Bacterial Sexually Transmitted Infection Testing and Diagnosis in Oregon</t>
  </si>
  <si>
    <t>Menza TW, Zlot AI, Garai J, Humphrey S, Ferrer J.</t>
  </si>
  <si>
    <t>Sex Transm Dis. 2021 May 1;48(5):e59-e63. doi: 10.1097/OLQ.0000000000001385.</t>
  </si>
  <si>
    <t>Menza TW</t>
  </si>
  <si>
    <t>10.1097/OLQ.0000000000001385</t>
  </si>
  <si>
    <t>Amoxicillin</t>
  </si>
  <si>
    <t>2020 Oct 20. LiverTox: Clinical and Research Information on Drug-Induced Liver Injury [Internet]. Bethesda (MD): National Institute of Diabetes and Digestive and Kidney Diseases; 2012–.</t>
  </si>
  <si>
    <t>LiverTox: Clinical and Research Information on Drug-Induced Liver Injury</t>
  </si>
  <si>
    <t>LiverTox: Clinical and Research Information on Drug-Induced Liver Injury [Internet]. Bethesda (MD): National Institute of Diabetes and Digestive and Kidney Diseases</t>
  </si>
  <si>
    <t>Cervicitis of unknown etiology</t>
  </si>
  <si>
    <t>Taylor SN.</t>
  </si>
  <si>
    <t>Curr Infect Dis Rep. 2014 Jul;16(7):409. doi: 10.1007/s11908-014-0409-x.</t>
  </si>
  <si>
    <t>Curr Infect Dis Rep</t>
  </si>
  <si>
    <t>10.1007/s11908-014-0409-x</t>
  </si>
  <si>
    <t>[Infectious diseases : « less is more »]</t>
  </si>
  <si>
    <t>Tschopp J, Guéry B, Boillat Blanco N.</t>
  </si>
  <si>
    <t>Rev Med Suisse. 2020 Jan 15;16(676-7):55-58.</t>
  </si>
  <si>
    <t>Tschopp J</t>
  </si>
  <si>
    <t>Acute Myopericarditis Likely Secondary to Disseminated Gonococcal Infection</t>
  </si>
  <si>
    <t>Bunker D, Kerr LD.</t>
  </si>
  <si>
    <t>Case Rep Infect Dis. 2015;2015:385126. doi: 10.1155/2015/385126. Epub 2015 Jul 12.</t>
  </si>
  <si>
    <t>Bunker D</t>
  </si>
  <si>
    <t>PMC4515261</t>
  </si>
  <si>
    <t>10.1155/2015/385126</t>
  </si>
  <si>
    <t>Gonococcal conjunctivitis: A case report</t>
  </si>
  <si>
    <t>Anuar N, Idris NS.</t>
  </si>
  <si>
    <t>Malays Fam Physician. 2018 Dec 31;13(3):27-28. eCollection 2018.</t>
  </si>
  <si>
    <t>Anuar N</t>
  </si>
  <si>
    <t>Malays Fam Physician</t>
  </si>
  <si>
    <t>PMC6382084</t>
  </si>
  <si>
    <t>2018 Dec 31</t>
  </si>
  <si>
    <t>Prevalence of Gonorrhea and Chlamydia Testing by Anatomical Site Among Men Who Have Sex With Men in HIV Medical Care, United States, 2013-2014</t>
  </si>
  <si>
    <t>Patel MR, Brooks JT, Tie Y, Garg S, Bradley H.</t>
  </si>
  <si>
    <t>Sex Transm Dis. 2018 Jan;45(1):25-27. doi: 10.1097/OLQ.0000000000000691.</t>
  </si>
  <si>
    <t>Patel MR</t>
  </si>
  <si>
    <t>PMC6945295</t>
  </si>
  <si>
    <t>NIHMS1064520</t>
  </si>
  <si>
    <t>10.1097/OLQ.0000000000000691</t>
  </si>
  <si>
    <t>Epidemic cycles driven by host behaviour</t>
  </si>
  <si>
    <t>Althouse BM, Hébert-Dufresne L.</t>
  </si>
  <si>
    <t>J R Soc Interface. 2014 Oct 6;11(99):20140575. doi: 10.1098/rsif.2014.0575.</t>
  </si>
  <si>
    <t>Althouse BM</t>
  </si>
  <si>
    <t>PMC4235258</t>
  </si>
  <si>
    <t>10.1098/rsif.2014.0575</t>
  </si>
  <si>
    <t>2014 Oct 6</t>
  </si>
  <si>
    <t>[Primary Neisseria meningitidis conjunctivitis in a 14-month-old child]</t>
  </si>
  <si>
    <t>Bayramoğlu G, Çakır M, Kola M, Buruk K, Kılıç S.</t>
  </si>
  <si>
    <t>Mikrobiyol Bul. 2015 Jul;49(3):467-72. doi: 10.5578/mb.9362.</t>
  </si>
  <si>
    <t>Bayramoğlu G</t>
  </si>
  <si>
    <t>10.5578/mb.9362</t>
  </si>
  <si>
    <t>External Stresses Affect Gonococcal Type 4 Pilus Dynamics</t>
  </si>
  <si>
    <t>Kraus-Römer S, Wielert I, Rathmann I, Grossbach J, Maier B.</t>
  </si>
  <si>
    <t>Front Microbiol. 2022 Feb 25;13:839711. doi: 10.3389/fmicb.2022.839711. eCollection 2022.</t>
  </si>
  <si>
    <t>Kraus-Römer S</t>
  </si>
  <si>
    <t>PMC8914258</t>
  </si>
  <si>
    <t>10.3389/fmicb.2022.839711</t>
  </si>
  <si>
    <t>2nd BASHH Oxford Diagnostics Course, November 2015</t>
  </si>
  <si>
    <t>Patel RR, White JA, Menon-Johansson AS, Sadiq ST, Ross JD.</t>
  </si>
  <si>
    <t>Int J STD AIDS. 2016 Jan 1:956462416628782. doi: 10.1177/0956462416628782. Online ahead of print.</t>
  </si>
  <si>
    <t>Patel RR</t>
  </si>
  <si>
    <t>10.1177/0956462416628782</t>
  </si>
  <si>
    <t>Looking beyond meningococcal B with the 4CMenB vaccine: the Neisseria effect</t>
  </si>
  <si>
    <t>Ruiz García Y, Sohn WY, Seib KL, Taha MK, Vázquez JA, de Lemos APS, Vadivelu K, Pizza M, Rappuoli R, Bekkat-Berkani R.</t>
  </si>
  <si>
    <t>NPJ Vaccines. 2021 Oct 29;6(1):130. doi: 10.1038/s41541-021-00388-3.</t>
  </si>
  <si>
    <t>Ruiz García Y</t>
  </si>
  <si>
    <t>NPJ Vaccines</t>
  </si>
  <si>
    <t>PMC8556335</t>
  </si>
  <si>
    <t>10.1038/s41541-021-00388-3</t>
  </si>
  <si>
    <t>2021 Oct 29</t>
  </si>
  <si>
    <t>Profile of the triplex assay for detection of chlamydia, gonorrhea and trichomonas using the BD MAX™ System</t>
  </si>
  <si>
    <t>Expert Rev Mol Diagn. 2017 Jun;17(6):539-547. doi: 10.1080/14737159.2017.1321988. Epub 2017 Apr 27.</t>
  </si>
  <si>
    <t>10.1080/14737159.2017.1321988</t>
  </si>
  <si>
    <t>Potential for Phages in the Treatment of Bacterial Sexually Transmitted Infections</t>
  </si>
  <si>
    <t>Cater K, Międzybrodzki R, Morozova V, Letkiewicz S, Łusiak-Szelachowska M, Rękas J, Weber-Dąbrowska B, Górski A.</t>
  </si>
  <si>
    <t>Antibiotics (Basel). 2021 Aug 24;10(9):1030. doi: 10.3390/antibiotics10091030.</t>
  </si>
  <si>
    <t>Cater K</t>
  </si>
  <si>
    <t>PMC8466579</t>
  </si>
  <si>
    <t>10.3390/antibiotics10091030</t>
  </si>
  <si>
    <t>Antimicrobial Susceptibility of Neisseria gonorrhoeae in Adult Patients Seeking Care at Military Hospitals in Thailand From 2014 to 2020</t>
  </si>
  <si>
    <t>Somsri M, Oransathid W, Vesely B, Wojnarski M, Demons S, Waters N, Kana K, Chaitaveep N, Chotanaphuti T, Lurchachaiwong W.</t>
  </si>
  <si>
    <t>Mil Med. 2022 Jan 5:usab549. doi: 10.1093/milmed/usab549. Online ahead of print.</t>
  </si>
  <si>
    <t>Somsri M</t>
  </si>
  <si>
    <t>10.1093/milmed/usab549</t>
  </si>
  <si>
    <t>A Systematic Review of Point of Care Testing for Chlamydia trachomatis, Neisseria gonorrhoeae, and Trichomonas vaginalis</t>
  </si>
  <si>
    <t>Herbst de Cortina S, Bristow CC, Joseph Davey D, Klausner JD.</t>
  </si>
  <si>
    <t>Infect Dis Obstet Gynecol. 2016;2016:4386127. doi: 10.1155/2016/4386127. Epub 2016 May 26.</t>
  </si>
  <si>
    <t>Herbst de Cortina S</t>
  </si>
  <si>
    <t>PMC4899593</t>
  </si>
  <si>
    <t>10.1155/2016/4386127</t>
  </si>
  <si>
    <t>Prevalence of sexually transmitted infections among HIV-infected women in Brazil</t>
  </si>
  <si>
    <t>Travassos AG, Brites C, Netto EM, Fernandes Sde A, Rutherford GW, Queiroz CM.</t>
  </si>
  <si>
    <t>Braz J Infect Dis. 2012 Nov-Dec;16(6):581-5. doi: 10.1016/j.bjid.2012.08.016. Epub 2012 Nov 16.</t>
  </si>
  <si>
    <t>10.1016/j.bjid.2012.08.016</t>
  </si>
  <si>
    <t>2012 Nov-Dec</t>
  </si>
  <si>
    <t>Virulence genes and previously unexplored gene clusters in four commensal Neisseria spp. isolated from the human throat expand the neisserial gene repertoire</t>
  </si>
  <si>
    <t>Calder A, Menkiti CJ, Çağdaş A, Lisboa Santos J, Streich R, Wong A, Avini AH, Bojang E, Yogamanoharan K, Sivanesan N, Ali B, Ashrafi M, Issa A, Kaur T, Latif A, Mohamed HAS, Maqsood A, Tamang L, Swager E, Stringer AJ, Snyder LAS.</t>
  </si>
  <si>
    <t>Microb Genom. 2020 Sep;6(9):mgen000423. doi: 10.1099/mgen.0.000423. Epub 2020 Aug 26.</t>
  </si>
  <si>
    <t>Calder A</t>
  </si>
  <si>
    <t>PMC7643975</t>
  </si>
  <si>
    <t>10.1099/mgen.0.000423</t>
  </si>
  <si>
    <t>Genomic characterization of novel Neisseria species</t>
  </si>
  <si>
    <t>Diallo K, MacLennan J, Harrison OB, Msefula C, Sow SO, Daugla DM, Johnson E, Trotter C, MacLennan CA, Parkhill J, Borrow R, Greenwood BM, Maiden MCJ.</t>
  </si>
  <si>
    <t>Sci Rep. 2019 Sep 24;9(1):13742. doi: 10.1038/s41598-019-50203-2.</t>
  </si>
  <si>
    <t>Diallo K</t>
  </si>
  <si>
    <t>PMC6760525</t>
  </si>
  <si>
    <t>10.1038/s41598-019-50203-2</t>
  </si>
  <si>
    <t>Trends in testing and notification for genital gonorrhoea in a northern Australian district, 2004-2008</t>
  </si>
  <si>
    <t>Su JY, Condon JR.</t>
  </si>
  <si>
    <t>Sex Health. 2012 Sep;9(4):384-8. doi: 10.1071/SH11113.</t>
  </si>
  <si>
    <t>Su JY</t>
  </si>
  <si>
    <t>10.1071/SH11113</t>
  </si>
  <si>
    <t>The possible roles of vitamin D and curcumin in treating gonorrhea</t>
  </si>
  <si>
    <t>Youssef DA, Peiris AN, Kelley JL, Grant WB.</t>
  </si>
  <si>
    <t>Med Hypotheses. 2013 Jul;81(1):131-5. doi: 10.1016/j.mehy.2013.04.013. Epub 2013 Apr 30.</t>
  </si>
  <si>
    <t>Youssef DA</t>
  </si>
  <si>
    <t>10.1016/j.mehy.2013.04.013</t>
  </si>
  <si>
    <t>Assessment of screening practices in a subacute clinical setting following introduction of Trichomonas vaginalis nucleic acid amplification testing</t>
  </si>
  <si>
    <t>Munson E, Miller C, Napierala M, Kramme T, Olson R, Munson KL, Olson S, Hryciuk JE, Schell RF.</t>
  </si>
  <si>
    <t>WMJ. 2012 Oct;111(5):233-6.</t>
  </si>
  <si>
    <t>WMJ</t>
  </si>
  <si>
    <t>A review of current guidelines and research on the management of sexually transmitted infections in adolescents and young adults</t>
  </si>
  <si>
    <t>Gannon-Loew KE, Holland-Hall C.</t>
  </si>
  <si>
    <t>Ther Adv Infect Dis. 2020 Oct 21;7:2049936120960664. doi: 10.1177/2049936120960664. eCollection 2020 Jan-Dec.</t>
  </si>
  <si>
    <t>Gannon-Loew KE</t>
  </si>
  <si>
    <t>Ther Adv Infect Dis</t>
  </si>
  <si>
    <t>PMC7863142</t>
  </si>
  <si>
    <t>10.1177/2049936120960664</t>
  </si>
  <si>
    <t>Utilization of the Cepheid Xpert® CT/NG Sample Adequacy Control to Determine the Influence of the Urethral Swab on Cellular Content in Post-Swab versus Pre-Swab Urine</t>
  </si>
  <si>
    <t>Jordan SJ, Van Der Pol B, Hook EW Iii Md.</t>
  </si>
  <si>
    <t>Sex Transm Dis. 2017 Jan;44(1):67-68. doi: 10.1097/OLQ.0000000000000539.</t>
  </si>
  <si>
    <t>PMC5956521</t>
  </si>
  <si>
    <t>NIHMS966433</t>
  </si>
  <si>
    <t>10.1097/OLQ.0000000000000539</t>
  </si>
  <si>
    <t>Immunization as a tool to combat antimicrobial resistance</t>
  </si>
  <si>
    <t>Spika J, Rud EW.</t>
  </si>
  <si>
    <t>Can Commun Dis Rep. 2015 Nov 19;41(Suppl 5):7-10. doi: 10.14745/ccdr.v41is5a02. eCollection 2015 Nov 19.</t>
  </si>
  <si>
    <t>Spika J</t>
  </si>
  <si>
    <t>PMC5868537</t>
  </si>
  <si>
    <t>10.14745/ccdr.v41is5a02</t>
  </si>
  <si>
    <t>2015 Nov 19</t>
  </si>
  <si>
    <t>The Expandables: Cracking the Staphylococcal Cell Wall for Expansion Microscopy</t>
  </si>
  <si>
    <t>Kunz TC, Rühling M, Moldovan A, Paprotka K, Kozjak-Pavlovic V, Rudel T, Fraunholz M.</t>
  </si>
  <si>
    <t>Front Cell Infect Microbiol. 2021 Mar 16;11:644750. doi: 10.3389/fcimb.2021.644750. eCollection 2021.</t>
  </si>
  <si>
    <t>Kunz TC</t>
  </si>
  <si>
    <t>PMC8008081</t>
  </si>
  <si>
    <t>10.3389/fcimb.2021.644750</t>
  </si>
  <si>
    <t>WHO Guidelines for the Treatment of Genital Herpes Simplex Virus</t>
  </si>
  <si>
    <t>[Bacterial infection as a cause of infertility in humans]</t>
  </si>
  <si>
    <t>Sleha R, Boštíková V, Salavec M, Mosio P, Kusáková E, Kukla R, Mazurová J, Spliňo M.</t>
  </si>
  <si>
    <t>Epidemiol Mikrobiol Imunol. 2013 Apr;62(1):26-32.</t>
  </si>
  <si>
    <t>Sleha R</t>
  </si>
  <si>
    <t>Epidemiol Mikrobiol Imunol</t>
  </si>
  <si>
    <t>Caution Is Required When Using Non-Food and Drug Administration-Cleared Assays to Diagnose Sexually Transmitted Infections in Children</t>
  </si>
  <si>
    <t>Brownell AD, Shapiro RA, Hammerschlag MR.</t>
  </si>
  <si>
    <t>J Pediatr. 2019 Mar;206:280-282. doi: 10.1016/j.jpeds.2018.10.038. Epub 2018 Nov 19.</t>
  </si>
  <si>
    <t>Brownell AD</t>
  </si>
  <si>
    <t>10.1016/j.jpeds.2018.10.038</t>
  </si>
  <si>
    <t>WHO Guidelines for the Treatment of Treponema pallidum (Syphilis)</t>
  </si>
  <si>
    <t>WHO Guidelines for the Treatment of Chlamydia trachomatis</t>
  </si>
  <si>
    <t>[Preliminary analyses on bacterial diversity and resistance in infection-related skin disorders]</t>
  </si>
  <si>
    <t>Jiang L, Li D, Shang P, Sun T, Xiao X.</t>
  </si>
  <si>
    <t>Zhonghua Yi Xue Za Zhi. 2015 Jun 9;95(22):1762-4.</t>
  </si>
  <si>
    <t>Jiang L</t>
  </si>
  <si>
    <t>2015 Jun 9</t>
  </si>
  <si>
    <t>Acute Aortic Regurgitation Due to Endocarditis Caused by Disseminated Gonococcal Infection: A Case Report</t>
  </si>
  <si>
    <t>Neto A, Sevilha J, Seabra D, Oliveira I, Santos RP, Andrade A, Pinho P, Costa PM, Viana M, Pinto P.</t>
  </si>
  <si>
    <t>Sex Transm Dis. 2021 Mar 1;48(3):e48-e50. doi: 10.1097/OLQ.0000000000001251.</t>
  </si>
  <si>
    <t>Neto A</t>
  </si>
  <si>
    <t>10.1097/OLQ.0000000000001251</t>
  </si>
  <si>
    <t>Septic arthritis in immunocompetent and immunosuppressed hosts</t>
  </si>
  <si>
    <t>Wang DA, Tambyah PA.</t>
  </si>
  <si>
    <t>Best Pract Res Clin Rheumatol. 2015 Apr;29(2):275-89. doi: 10.1016/j.berh.2015.05.008. Epub 2015 Jun 16.</t>
  </si>
  <si>
    <t>Wang DA</t>
  </si>
  <si>
    <t>Best Pract Res Clin Rheumatol</t>
  </si>
  <si>
    <t>10.1016/j.berh.2015.05.008</t>
  </si>
  <si>
    <t>Ceramide and sphingosine in pulmonary infections</t>
  </si>
  <si>
    <t>Seitz AP, Grassmé H, Edwards MJ, Pewzner-Jung Y, Gulbins E.</t>
  </si>
  <si>
    <t>Biol Chem. 2015 Jun;396(6-7):611-20. doi: 10.1515/hsz-2014-0285.</t>
  </si>
  <si>
    <t>Seitz AP</t>
  </si>
  <si>
    <t>Biol Chem</t>
  </si>
  <si>
    <t>10.1515/hsz-2014-0285</t>
  </si>
  <si>
    <t>A clinico-etiological study of urethritis in men attending sexually transmitted disease clinic at a tertiary hospital</t>
  </si>
  <si>
    <t>Nayak AK, Anoop TV, Sacchidanand S.</t>
  </si>
  <si>
    <t>Indian J Sex Transm Dis AIDS. 2017 Jul-Dec;38(2):136-141. doi: 10.4103/ijstd.IJSTD_98_15.</t>
  </si>
  <si>
    <t>Nayak AK</t>
  </si>
  <si>
    <t>PMC6085943</t>
  </si>
  <si>
    <t>10.4103/ijstd.IJSTD_98_15</t>
  </si>
  <si>
    <t>2017 Jul-Dec</t>
  </si>
  <si>
    <t>Intrauterine Devices and Sexually Transmitted Infection among Older Adolescents and Young Adults in a Cluster Randomized Trial</t>
  </si>
  <si>
    <t>El Ayadi AM, Rocca CH, Averbach SH, Goodman S, Darney PD, Patel A, Harper CC.</t>
  </si>
  <si>
    <t>J Pediatr Adolesc Gynecol. 2021 Jun;34(3):355-361. doi: 10.1016/j.jpag.2020.11.022. Epub 2020 Dec 1.</t>
  </si>
  <si>
    <t>El Ayadi AM</t>
  </si>
  <si>
    <t>PMC8096684</t>
  </si>
  <si>
    <t>NIHMS1680043</t>
  </si>
  <si>
    <t>10.1016/j.jpag.2020.11.022</t>
  </si>
  <si>
    <t>The prevalence of gonococcal and non-gonococcal infections in women referred to obstetrics and gynecology clinics</t>
  </si>
  <si>
    <t>Kazemian H, Zarandi MK, Zargoush Z, Ghafourian S, Sadeghifard N, Jalilian A, Shafieian M, Pakzad I.</t>
  </si>
  <si>
    <t>Infez Med. 2022 Jun 1;30(2):247-253. doi: 10.53854/liim-3002-10. eCollection 2022.</t>
  </si>
  <si>
    <t>Kazemian H</t>
  </si>
  <si>
    <t>PMC9177188</t>
  </si>
  <si>
    <t>10.53854/liim-3002-10</t>
  </si>
  <si>
    <t>Identifying factors that lead to the persistence of imported gonorrhoeae strains: a modelling study</t>
  </si>
  <si>
    <t>Hui BB, Whiley DM, Donovan B, Law MG, Regan DG; GRAND Study Investigators.</t>
  </si>
  <si>
    <t>Sex Transm Infect. 2017 May;93(3):221-225. doi: 10.1136/sextrans-2016-052738. Epub 2016 Oct 18.</t>
  </si>
  <si>
    <t>10.1136/sextrans-2016-052738</t>
  </si>
  <si>
    <t>Testing as Prevention of Resistance in Bacteria Causing Sexually Transmitted Infections-A Population-Based Model for Germany</t>
  </si>
  <si>
    <t>Hahn A, Frickmann H, Loderstädt U.</t>
  </si>
  <si>
    <t>Antibiotics (Basel). 2021 Jul 30;10(8):929. doi: 10.3390/antibiotics10080929.</t>
  </si>
  <si>
    <t>PMC8388946</t>
  </si>
  <si>
    <t>10.3390/antibiotics10080929</t>
  </si>
  <si>
    <t>2021 Jul 30</t>
  </si>
  <si>
    <t>Diagnostics of Gonococcal Infection in Ukraine: Current Challenges in Resource-Constrained Settings</t>
  </si>
  <si>
    <t>Boiko I, Krynytska I, Kohut I, Bezkorovaina H, Stepanenko V.</t>
  </si>
  <si>
    <t>Eurasian J Med. 2021 Oct;53(3):180-184. doi: 10.5152/eurasianjmed.2021.20043.</t>
  </si>
  <si>
    <t>Eurasian J Med</t>
  </si>
  <si>
    <t>PMC9879215</t>
  </si>
  <si>
    <t>10.5152/eurasianjmed.2021.20043</t>
  </si>
  <si>
    <t>Urethritis: Rapid Evidence Review</t>
  </si>
  <si>
    <t>Sell J, Nasir M, Courchesne C.</t>
  </si>
  <si>
    <t>Am Fam Physician. 2021 May 1;103(9):553-558.</t>
  </si>
  <si>
    <t>Sell J</t>
  </si>
  <si>
    <t>The Prevalence of Chlamydia trachomatis and Three Other Non-Viral Sexually Transmitted Infections among Pregnant Women in Pemba Island Tanzania</t>
  </si>
  <si>
    <t>Juliana NCA, Deb S, Ouburg S, Chauhan A, Pleijster J, Ali SM, Morré SA, Sazawal S, Ambrosino E.</t>
  </si>
  <si>
    <t>Pathogens. 2020 Jul 31;9(8):625. doi: 10.3390/pathogens9080625.</t>
  </si>
  <si>
    <t>PMC7459925</t>
  </si>
  <si>
    <t>10.3390/pathogens9080625</t>
  </si>
  <si>
    <t>2020 Jul 31</t>
  </si>
  <si>
    <t>The Impact of Selected Bacterial Sexually Transmitted Diseases on Pregnancy and Female Fertility</t>
  </si>
  <si>
    <t>Smolarczyk K, Mlynarczyk-Bonikowska B, Rudnicka E, Szukiewicz D, Meczekalski B, Smolarczyk R, Pieta W.</t>
  </si>
  <si>
    <t>Int J Mol Sci. 2021 Feb 22;22(4):2170. doi: 10.3390/ijms22042170.</t>
  </si>
  <si>
    <t>Smolarczyk K</t>
  </si>
  <si>
    <t>PMC7926516</t>
  </si>
  <si>
    <t>10.3390/ijms22042170</t>
  </si>
  <si>
    <t>2021 Feb 22</t>
  </si>
  <si>
    <t>[Pathogens of prostatitis and their drug resistance: an epidemiological survey]</t>
  </si>
  <si>
    <t>Wan CD, Zhou JB, Song YP, Zou XJ, Ma YQ.</t>
  </si>
  <si>
    <t>Zhonghua Nan Ke Xue. 2013 Oct;19(10):912-7.</t>
  </si>
  <si>
    <t>Wan CD</t>
  </si>
  <si>
    <t>Should screening for Chlamydia trachomatis and Neisseria gonorrhoeae in HIV-men who have sex with men be recommended?</t>
  </si>
  <si>
    <t>Pérez-Hernández I, Palacios R, González-Doménech C, García V, Márquez M, Clavijo E, Santos J.</t>
  </si>
  <si>
    <t>J Int AIDS Soc. 2014 Nov 2;17(4 Suppl 3):19661. doi: 10.7448/IAS.17.4.19661. eCollection 2014.</t>
  </si>
  <si>
    <t>Pérez-Hernández I</t>
  </si>
  <si>
    <t>PMC4225393</t>
  </si>
  <si>
    <t>10.7448/IAS.17.4.19661</t>
  </si>
  <si>
    <t>2014 Nov 2</t>
  </si>
  <si>
    <t>Neisseria meningitidis serogroup C causing primary polyarthritis in an octogenarian</t>
  </si>
  <si>
    <t>Noteman TW, Ha TT, Tsarfati EM.</t>
  </si>
  <si>
    <t>BMJ Case Rep. 2020 Jun 11;13(6):e233378. doi: 10.1136/bcr-2019-233378.</t>
  </si>
  <si>
    <t>Noteman TW</t>
  </si>
  <si>
    <t>PMC7295388</t>
  </si>
  <si>
    <t>10.1136/bcr-2019-233378</t>
  </si>
  <si>
    <t>2020 Jun 11</t>
  </si>
  <si>
    <t>Evaluating the effectiveness of the 4CMenB vaccine against invasive meningococcal disease and gonorrhoea in an infant, child and adolescent program: protocol</t>
  </si>
  <si>
    <t>Marshall HS, Andraweera PH, Wang B, McMillan M, Koehler AP, Lally N, Almond S, Denehy E, A'Houre M, Giles LC, Flood L.</t>
  </si>
  <si>
    <t>Hum Vaccin Immunother. 2021 May 4;17(5):1450-1454. doi: 10.1080/21645515.2020.1827614. Epub 2021 Jan 11.</t>
  </si>
  <si>
    <t>Marshall HS</t>
  </si>
  <si>
    <t>PMC8078704</t>
  </si>
  <si>
    <t>10.1080/21645515.2020.1827614</t>
  </si>
  <si>
    <t>Identification of the first known inhibitors of O-acetylpeptidoglycan esterase: a potential new antibacterial target</t>
  </si>
  <si>
    <t>Pfeffer JM, Clarke AJ.</t>
  </si>
  <si>
    <t>Chembiochem. 2012 Mar 19;13(5):722-31. doi: 10.1002/cbic.201100744. Epub 2012 Feb 20.</t>
  </si>
  <si>
    <t>10.1002/cbic.201100744</t>
  </si>
  <si>
    <t>2012 Mar 19</t>
  </si>
  <si>
    <t>Species-specificity of the BamA component of the bacterial outer membrane protein-assembly machinery</t>
  </si>
  <si>
    <t>Volokhina EB, Grijpstra J, Beckers F, Lindh E, Robert V, Tommassen J, Bos MP.</t>
  </si>
  <si>
    <t>PLoS One. 2013 Dec 20;8(12):e85799. doi: 10.1371/journal.pone.0085799. eCollection 2013.</t>
  </si>
  <si>
    <t>Volokhina EB</t>
  </si>
  <si>
    <t>PMC3869937</t>
  </si>
  <si>
    <t>10.1371/journal.pone.0085799</t>
  </si>
  <si>
    <t>The consistency of relative incidence rates of nonviral sexually transmissible infections from health insurance claims and surveillance data, 2005-10</t>
  </si>
  <si>
    <t>Owusu-Edusei K Jr, Roby T, Wright SS, Chesson HW.</t>
  </si>
  <si>
    <t>Sex Health. 2013 Nov;10(5):400-7. doi: 10.1071/SH12191.</t>
  </si>
  <si>
    <t>Owusu-Edusei K Jr</t>
  </si>
  <si>
    <t>10.1071/SH12191</t>
  </si>
  <si>
    <t>Sexually transmitted infections during pregnancy and subsequent risk of stillbirth and infant mortality in Kenya: a prospective study</t>
  </si>
  <si>
    <t>Warr AJ, Pintye J, Kinuthia J, Drake AL, Unger JA, McClelland RS, Matemo D, Osborn L, John-Stewart G.</t>
  </si>
  <si>
    <t>Sex Transm Infect. 2019 Feb;95(1):60-66. doi: 10.1136/sextrans-2018-053597. Epub 2018 Sep 18.</t>
  </si>
  <si>
    <t>Warr AJ</t>
  </si>
  <si>
    <t>PMC6525108</t>
  </si>
  <si>
    <t>NIHMS1028399</t>
  </si>
  <si>
    <t>10.1136/sextrans-2018-053597</t>
  </si>
  <si>
    <t>Preventing ophthalmia neonatorum</t>
  </si>
  <si>
    <t>Moore DL, MacDonald NE; Canadian Paediatric Society, Infectious Diseases and Immunization Committee.</t>
  </si>
  <si>
    <t>Paediatr Child Health. 2015 Mar;20(2):93-6.</t>
  </si>
  <si>
    <t>Moore DL</t>
  </si>
  <si>
    <t>PMC4373584</t>
  </si>
  <si>
    <t>Pneumococcal perihepatitis due to hematogeneous dissemination</t>
  </si>
  <si>
    <t>Okumura K, Sato Y, Yonekura H, Toki N, Kuki T, Watanuki S, Nishida K.</t>
  </si>
  <si>
    <t>IDCases. 2020 May 30;21:e00856. doi: 10.1016/j.idcr.2020.e00856. eCollection 2020.</t>
  </si>
  <si>
    <t>Okumura K</t>
  </si>
  <si>
    <t>PMC7272505</t>
  </si>
  <si>
    <t>10.1016/j.idcr.2020.e00856</t>
  </si>
  <si>
    <t>2020 May 30</t>
  </si>
  <si>
    <t>In vitro activity of ceftazidime-avibactam, ceftolozane-tazobactam, and other comparable agents against clinically important Gram-negative bacilli: results from the 2017 Surveillance of Multicenter Antimicrobial Resistance in Taiwan (SMART)</t>
  </si>
  <si>
    <t>Jean SS, Lu MC, Shi ZY, Tseng SH, Wu TS, Lu PL, Shao PL, Ko WC, Wang FD, Hsueh PR.</t>
  </si>
  <si>
    <t>Infect Drug Resist. 2018 Oct 26;11:1983-1992. doi: 10.2147/IDR.S175679. eCollection 2018.</t>
  </si>
  <si>
    <t>Jean SS</t>
  </si>
  <si>
    <t>PMC6208934</t>
  </si>
  <si>
    <t>10.2147/IDR.S175679</t>
  </si>
  <si>
    <t>Prevalence of asymptomatic sexually transmitted infections in HIV-positive men who have sex with men in Germany: results of a multicentre cross-sectional study</t>
  </si>
  <si>
    <t>Spinner CD, Boesecke C, Jordan C, Wyen C, Kümmerle T, Knecht G, Scholten S, Zink A, Krznaric I, Noe S.</t>
  </si>
  <si>
    <t>Infection. 2018 Jun;46(3):341-347. doi: 10.1007/s15010-018-1124-6. Epub 2018 Feb 19.</t>
  </si>
  <si>
    <t>Spinner CD</t>
  </si>
  <si>
    <t>10.1007/s15010-018-1124-6</t>
  </si>
  <si>
    <t>A Dual-Mechanism Antibiotic Kills Gram-Negative Bacteria and Avoids Drug Resistance</t>
  </si>
  <si>
    <t>Martin JK 2nd, Sheehan JP, Bratton BP, Moore GM, Mateus A, Li SH, Kim H, Rabinowitz JD, Typas A, Savitski MM, Wilson MZ, Gitai Z.</t>
  </si>
  <si>
    <t>Cell. 2020 Jun 25;181(7):1518-1532.e14. doi: 10.1016/j.cell.2020.05.005. Epub 2020 Jun 3.</t>
  </si>
  <si>
    <t>Martin JK 2nd</t>
  </si>
  <si>
    <t>Cell</t>
  </si>
  <si>
    <t>PMC7780349</t>
  </si>
  <si>
    <t>NIHMS1597301</t>
  </si>
  <si>
    <t>10.1016/j.cell.2020.05.005</t>
  </si>
  <si>
    <t>Structure of N-acetyl-L-glutamate synthase/kinase from Maricaulis maris with the allosteric inhibitor L-arginine bound</t>
  </si>
  <si>
    <t>Zhao G, Haskins N, Jin Z, M Allewell N, Tuchman M, Shi D.</t>
  </si>
  <si>
    <t>Biochem Biophys Res Commun. 2013 Aug 9;437(4):585-90. doi: 10.1016/j.bbrc.2013.07.003. Epub 2013 Jul 10.</t>
  </si>
  <si>
    <t>PMC3754781</t>
  </si>
  <si>
    <t>NIHMS504154</t>
  </si>
  <si>
    <t>10.1016/j.bbrc.2013.07.003</t>
  </si>
  <si>
    <t>2013 Aug 9</t>
  </si>
  <si>
    <t>Complete Genome Sequence of Schaalia turicensis Strain CT001, Isolated from a Patient with Gonococcal Urethritis in Thailand</t>
  </si>
  <si>
    <t>Microbiol Resour Announc. 2021 Dec 16;10(50):e0083621. doi: 10.1128/MRA.00836-21. Epub 2021 Dec 16.</t>
  </si>
  <si>
    <t>PMC8675252</t>
  </si>
  <si>
    <t>10.1128/MRA.00836-21</t>
  </si>
  <si>
    <t>[Sexually transmitted infectious proctitis: diagnostic challenge and treatment recommendations]</t>
  </si>
  <si>
    <t>Bejarano Rengifo J, Cañadas Garrido R.</t>
  </si>
  <si>
    <t>Rev Gastroenterol Peru. 2020 Oct-Dec;40(4):336-341.</t>
  </si>
  <si>
    <t>Bejarano Rengifo J</t>
  </si>
  <si>
    <t>Rev Gastroenterol Peru</t>
  </si>
  <si>
    <t>2020 Oct-Dec</t>
  </si>
  <si>
    <t>[Concomitant urogenital infections in men]</t>
  </si>
  <si>
    <t>Chubukova OA, Shkarin VV.</t>
  </si>
  <si>
    <t>Urologiia. 2017 Dec;(6):126-130.</t>
  </si>
  <si>
    <t>Chubukova OA</t>
  </si>
  <si>
    <t>Urologiia</t>
  </si>
  <si>
    <t>Bulgecin A: The Key to a Broad-Spectrum Inhibitor  That Targets Lytic Transglycosylases</t>
  </si>
  <si>
    <t>Williams AH, Wheeler R, Thiriau C, Haouz A, Taha MK, Boneca IG.</t>
  </si>
  <si>
    <t>Antibiotics (Basel). 2017 Feb 22;6(1):8. doi: 10.3390/antibiotics6010008.</t>
  </si>
  <si>
    <t>Williams AH</t>
  </si>
  <si>
    <t>PMC5372988</t>
  </si>
  <si>
    <t>10.3390/antibiotics6010008</t>
  </si>
  <si>
    <t>2017 Feb 22</t>
  </si>
  <si>
    <t>Phenotypic and genetic characterisation of bacterial sexually transmitted infections in Bissau, Guinea-Bissau, West Africa: a prospective cohort study</t>
  </si>
  <si>
    <t>Olsen B, Månsson F, Camara C, Monteiro M, Biai A, Alves A, Andersson S, Norrgren H, Unemo M.</t>
  </si>
  <si>
    <t>BMJ Open. 2012 Mar 20;2(2):e000636. doi: 10.1136/bmjopen-2011-000636. Print 2012.</t>
  </si>
  <si>
    <t>PMC3329603</t>
  </si>
  <si>
    <t>10.1136/bmjopen-2011-000636</t>
  </si>
  <si>
    <t>2012 Mar 20</t>
  </si>
  <si>
    <t>Chlamydial and gonococcal testing during pregnancy in the United States</t>
  </si>
  <si>
    <t>Blatt AJ, Lieberman JM, Hoover DR, Kaufman HW.</t>
  </si>
  <si>
    <t>Am J Obstet Gynecol. 2012 Jul;207(1):55.e1-8. doi: 10.1016/j.ajog.2012.04.027. Epub 2012 Apr 30.</t>
  </si>
  <si>
    <t>Blatt AJ</t>
  </si>
  <si>
    <t>10.1016/j.ajog.2012.04.027</t>
  </si>
  <si>
    <t>Molecular characterisation and antibiotic susceptibility of meningococcal isolates from healthy men who have sex with men</t>
  </si>
  <si>
    <t>Neri A, Palmieri A, Prignano G, Giuliani M, Latini A, Fazio C, Vacca P, Ambrosio L, Ciammaruconi A, Fillo S, Anselmo A, Fortunato A, Lista R, Stefanelli P.</t>
  </si>
  <si>
    <t>Sex Transm Infect. 2022 Sep;98(6):420-426. doi: 10.1136/sextrans-2021-055173. Epub 2021 Nov 17.</t>
  </si>
  <si>
    <t>Neri A</t>
  </si>
  <si>
    <t>PMC9411889</t>
  </si>
  <si>
    <t>10.1136/sextrans-2021-055173</t>
  </si>
  <si>
    <t>2013 European Guideline on the management of proctitis, proctocolitis and enteritis caused by sexually transmissible pathogens</t>
  </si>
  <si>
    <t>de Vries HJ, Zingoni A, White JA, Ross JD, Kreuter A.</t>
  </si>
  <si>
    <t>Int J STD AIDS. 2014 Jun;25(7):465-74. doi: 10.1177/0956462413516100. Epub 2013 Dec 18.</t>
  </si>
  <si>
    <t>de Vries HJ</t>
  </si>
  <si>
    <t>10.1177/0956462413516100</t>
  </si>
  <si>
    <t>The use of cephalosporins for gonorrhea: an update on the rising problem of resistance</t>
  </si>
  <si>
    <t>Stoltey JE, Barry PM.</t>
  </si>
  <si>
    <t>Expert Opin Pharmacother. 2012 Jul;13(10):1411-20. doi: 10.1517/14656566.2012.690396. Epub 2012 May 30.</t>
  </si>
  <si>
    <t>Stoltey JE</t>
  </si>
  <si>
    <t>Expert Opin Pharmacother</t>
  </si>
  <si>
    <t>PMC4079034</t>
  </si>
  <si>
    <t>NIHMS588600</t>
  </si>
  <si>
    <t>10.1517/14656566.2012.690396</t>
  </si>
  <si>
    <t>The role of saliva in gonorrhoea and chlamydia transmission to extragenital sites among men who have sex with men: new insights into transmission</t>
  </si>
  <si>
    <t>Chow EP, Fairley CK.</t>
  </si>
  <si>
    <t>J Int AIDS Soc. 2019 Aug;22 Suppl 6(Suppl Suppl 6):e25354. doi: 10.1002/jia2.25354.</t>
  </si>
  <si>
    <t>PMC6715946</t>
  </si>
  <si>
    <t>10.1002/jia2.25354</t>
  </si>
  <si>
    <t>Syndromic surveillance of female sexually transmitted infections in primary care: a descriptive study in Monastir, Tunisia, 2007─2017</t>
  </si>
  <si>
    <t>Dhouib W, Zemni I, Kacem M, Bennasrallah C, Fredj MB, Abroug H, Grira S, Mastouri M, Belguith AS.</t>
  </si>
  <si>
    <t>BMC Public Health. 2021 Sep 6;21(1):1625. doi: 10.1186/s12889-021-11647-2.</t>
  </si>
  <si>
    <t>Dhouib W</t>
  </si>
  <si>
    <t>PMC8420027</t>
  </si>
  <si>
    <t>10.1186/s12889-021-11647-2</t>
  </si>
  <si>
    <t>2021 Sep 6</t>
  </si>
  <si>
    <t>Sexual behaviour and sexually transmitted infections in sexually transmitted infection clinic attendees in the Netherlands, 2007-2011</t>
  </si>
  <si>
    <t>de Coul EL, Warning TD, Koedijk FD; Dutch STI clinics.</t>
  </si>
  <si>
    <t>Int J STD AIDS. 2014 Jan;25(1):40-51. doi: 10.1177/0956462413491736. Epub 2013 Jul 19.</t>
  </si>
  <si>
    <t>de Coul EL</t>
  </si>
  <si>
    <t>10.1177/0956462413491736</t>
  </si>
  <si>
    <t>Molecular Detection of Sexually Transmitted Infections in Women with and without Human Papillomaviruses Infection Who Referred to Tehran West Hospitals in Iran</t>
  </si>
  <si>
    <t>Mortazavi SM, Tarinjoo A, Dastani S, Niyazpour M, Dahaghin S, Mirnejad R.</t>
  </si>
  <si>
    <t>Rep Biochem Mol Biol. 2021 Oct;10(3):387-395. doi: 10.52547/rbmb.10.3.387.</t>
  </si>
  <si>
    <t>Mortazavi SM</t>
  </si>
  <si>
    <t>Rep Biochem Mol Biol</t>
  </si>
  <si>
    <t>PMC8718787</t>
  </si>
  <si>
    <t>10.52547/rbmb.10.3.387</t>
  </si>
  <si>
    <t>2020 European guideline for the diagnosis and treatment of gonorrhoea in adults</t>
  </si>
  <si>
    <t>Int J STD AIDS. 2020 Oct 29:956462420949126. doi: 10.1177/0956462420949126. Online ahead of print.</t>
  </si>
  <si>
    <t>10.1177/0956462420949126</t>
  </si>
  <si>
    <t>Diagnosis and treatment of gonorrhoea: 2019 Belgian National guideline for primary care</t>
  </si>
  <si>
    <t>Jespers V, Stordeur S, Berghe WV, Mokrane S, Libois A, Kenyon C, Jones C, Dekker N, De Cannière AS, De Baetselier I, Crucitti T.</t>
  </si>
  <si>
    <t>Acta Clin Belg. 2022 Feb;77(1):186-194. doi: 10.1080/17843286.2020.1773111. Epub 2020 Jun 2.</t>
  </si>
  <si>
    <t>10.1080/17843286.2020.1773111</t>
  </si>
  <si>
    <t>Delayed diagnosis of colorectal sexually transmitted diseases due to their resemblance to inflammatory bowel diseases</t>
  </si>
  <si>
    <t>Levy I, Gefen-Halevi S, Nissan I, Keller N, Pilo S, Wieder-Finesod A, Litchevski V, Shasha D, Kedem E, Rahav G.</t>
  </si>
  <si>
    <t>Int J Infect Dis. 2018 Oct;75:34-38. doi: 10.1016/j.ijid.2018.08.004. Epub 2018 Aug 17.</t>
  </si>
  <si>
    <t>Levy I</t>
  </si>
  <si>
    <t>10.1016/j.ijid.2018.08.004</t>
  </si>
  <si>
    <t>Acute Fitz-Hugh-Curtis syndrome in a man due to gonococcal infection</t>
  </si>
  <si>
    <t>Nardini P, Compri M, Marangoni A, D'Antuono A, Bellavista S, Calvanese C, Belluzzi A, Bazzoli F, Montagnani M.</t>
  </si>
  <si>
    <t>J Emerg Med. 2015 Mar;48(3):e59-62. doi: 10.1016/j.jemermed.2014.04.043. Epub 2014 Dec 12.</t>
  </si>
  <si>
    <t>Nardini P</t>
  </si>
  <si>
    <t>10.1016/j.jemermed.2014.04.043</t>
  </si>
  <si>
    <t>Insight into proteomic investigations of Neisseria meningitidis serogroup C strain L91543 from analysis of its genome sequence</t>
  </si>
  <si>
    <t>Karlyshev AV, Snyder LA, McFadden J, Griffin R.</t>
  </si>
  <si>
    <t>FEMS Microbiol Lett. 2015 May;362(9):fnv055. doi: 10.1093/femsle/fnv055. Epub 2015 Apr 6.</t>
  </si>
  <si>
    <t>Karlyshev AV</t>
  </si>
  <si>
    <t>10.1093/femsle/fnv055</t>
  </si>
  <si>
    <t>[Prevalence among males from the general population of agents responsible of not ulcerative genital tract infections, assisted in specialized care]</t>
  </si>
  <si>
    <t>Foronda-García-Hidalgo C, Liébana-Martos C, Gutiérrez-Soto B, Expósito-Ruiz M, Navarro-Marí JM, Gutiérrez-Fernández J.</t>
  </si>
  <si>
    <t>Rev Esp Quimioter. 2019 Dec;32(6):545-550. Epub 2019 Oct 22.</t>
  </si>
  <si>
    <t>Foronda-García-Hidalgo C</t>
  </si>
  <si>
    <t>PMC6913070</t>
  </si>
  <si>
    <t>A Culturally Responsive Curricular Revision to Improve Engagement and Learning in an Undergraduate Microbiology Lab Course</t>
  </si>
  <si>
    <t>Fuller KS, Torres Rivera C.</t>
  </si>
  <si>
    <t>Front Microbiol. 2021 Jan 13;11:577852. doi: 10.3389/fmicb.2020.577852. eCollection 2020.</t>
  </si>
  <si>
    <t>Fuller KS</t>
  </si>
  <si>
    <t>PMC7838382</t>
  </si>
  <si>
    <t>10.3389/fmicb.2020.577852</t>
  </si>
  <si>
    <t>2021 Jan 13</t>
  </si>
  <si>
    <t>Prevalence of Neisseria gonorrhoeae and Chlamydia trachomatis in men having sex with men in Port-au-Prince, Haiti: a cross-sectional study</t>
  </si>
  <si>
    <t>Jean Louis F, Galbaud G, Leonard M, Pericles E, Journel I, Buteau J, Boncy J, Jean Francois R, Domercant JW.</t>
  </si>
  <si>
    <t>BMJ Open. 2020 Mar 16;10(3):e033976. doi: 10.1136/bmjopen-2019-033976.</t>
  </si>
  <si>
    <t>Jean Louis F</t>
  </si>
  <si>
    <t>PMC7076245</t>
  </si>
  <si>
    <t>10.1136/bmjopen-2019-033976</t>
  </si>
  <si>
    <t>[Prevalence of sexually transmitted diseases (STD) in HIV positive women in southern Israel]</t>
  </si>
  <si>
    <t>Banani S, Schlaeffer F, Leibenson L, Saidel-Odes L, Shemer Y, Sagi O, Borer A, Riesenberg K.</t>
  </si>
  <si>
    <t>Harefuah. 2013 Apr;152(4):204-6, 248.</t>
  </si>
  <si>
    <t>Banani S</t>
  </si>
  <si>
    <t>Harefuah</t>
  </si>
  <si>
    <t>Prevalence and treatment outcomes of routine Chlamydia trachomatis, Neisseria gonorrhoeae and Trichomonas vaginalis testing during antenatal care, Gaborone, Botswana</t>
  </si>
  <si>
    <t>Wynn A, Ramogola-Masire D, Gaolebale P, Moshashane N, Sickboy O, Duque S, Williams E, Doherty K, Klausner JD, Morroni C.</t>
  </si>
  <si>
    <t>Sex Transm Infect. 2018 May;94(3):230-235. doi: 10.1136/sextrans-2017-053134. Epub 2017 Nov 2.</t>
  </si>
  <si>
    <t>PMC6117829</t>
  </si>
  <si>
    <t>NIHMS947155</t>
  </si>
  <si>
    <t>10.1136/sextrans-2017-053134</t>
  </si>
  <si>
    <t>Antimicrobial susceptibility of commensal Neisseria in a general population and men who have sex with men in Belgium</t>
  </si>
  <si>
    <t>Laumen JGE, Van Dijck C, Abdellati S, De Baetselier I, Serrano G, Manoharan-Basil SS, Bottieau E, Martiny D, Kenyon C.</t>
  </si>
  <si>
    <t>Sci Rep. 2022 Jan 7;12(1):9. doi: 10.1038/s41598-021-03995-1.</t>
  </si>
  <si>
    <t>PMC8741786</t>
  </si>
  <si>
    <t>10.1038/s41598-021-03995-1</t>
  </si>
  <si>
    <t>2022 Jan 7</t>
  </si>
  <si>
    <t>Disrupted Synthesis of a Di-N-acetylated Sugar Perturbs Mature Glycoform Structure and Microheterogeneity in the O-Linked Protein Glycosylation System of Neisseria elongata subsp. glycolytica</t>
  </si>
  <si>
    <t>Wang N, Anonsen JH, Viburiene R, Lam JS, Vik Å, Koomey M.</t>
  </si>
  <si>
    <t>J Bacteriol. 2018 Dec 7;201(1):e00522-18. doi: 10.1128/JB.00522-18. Print 2019 Jan 1.</t>
  </si>
  <si>
    <t>Wang N</t>
  </si>
  <si>
    <t>PMC6287464</t>
  </si>
  <si>
    <t>10.1128/JB.00522-18</t>
  </si>
  <si>
    <t>Unexpected cross-species contamination in genome sequencing projects</t>
  </si>
  <si>
    <t>Merchant S, Wood DE, Salzberg SL.</t>
  </si>
  <si>
    <t>PeerJ. 2014 Nov 20;2:e675. doi: 10.7717/peerj.675. eCollection 2014.</t>
  </si>
  <si>
    <t>Merchant S</t>
  </si>
  <si>
    <t>PMC4243333</t>
  </si>
  <si>
    <t>10.7717/peerj.675</t>
  </si>
  <si>
    <t>2014 Nov 20</t>
  </si>
  <si>
    <t>Screening for abnormal vaginal microflora by self-assessed vaginal pH does not enable detection of sexually transmitted infections in Ugandan women</t>
  </si>
  <si>
    <t>Donders GG, Donders F, Bellen G, Depuydt C, Eggermont N, Michiels T, Lule J, Byamughisa J.</t>
  </si>
  <si>
    <t>Diagn Microbiol Infect Dis. 2016 Jun;85(2):227-30. doi: 10.1016/j.diagmicrobio.2015.12.018. Epub 2015 Dec 28.</t>
  </si>
  <si>
    <t>10.1016/j.diagmicrobio.2015.12.018</t>
  </si>
  <si>
    <t>Identification of integrative and conjugative elements in pathogenic and commensal Neisseriaceae species via genomic distributions of DNA uptake sequence dialects</t>
  </si>
  <si>
    <t>Hughes-Games A, Roberts AP, Davis SA, Hill DJ.</t>
  </si>
  <si>
    <t>Microb Genom. 2020 May;6(5):e000372. doi: 10.1099/mgen.0.000372. Epub 2020 May 4.</t>
  </si>
  <si>
    <t>Hughes-Games A</t>
  </si>
  <si>
    <t>PMC7371117</t>
  </si>
  <si>
    <t>10.1099/mgen.0.000372</t>
  </si>
  <si>
    <t>Opportunities and pitfalls of molecular testing for detecting sexually transmitted pathogens</t>
  </si>
  <si>
    <t>Trembizki E, Costa AM, Tabrizi SN, Whiley DM, Twin J.</t>
  </si>
  <si>
    <t>Pathology. 2015 Apr;47(3):219-26. doi: 10.1097/PAT.0000000000000239.</t>
  </si>
  <si>
    <t>10.1097/PAT.0000000000000239</t>
  </si>
  <si>
    <t>Update on the antibiotic resistance crisis</t>
  </si>
  <si>
    <t>Rossolini GM, Arena F, Pecile P, Pollini S.</t>
  </si>
  <si>
    <t>Curr Opin Pharmacol. 2014 Oct;18:56-60. doi: 10.1016/j.coph.2014.09.006. Epub 2014 Sep 23.</t>
  </si>
  <si>
    <t>Rossolini GM</t>
  </si>
  <si>
    <t>Curr Opin Pharmacol</t>
  </si>
  <si>
    <t>10.1016/j.coph.2014.09.006</t>
  </si>
  <si>
    <t>ICD Pocket-Site Infection Secondary to Gonococcal Bacteremia: The First Reported Case</t>
  </si>
  <si>
    <t>Ijaz SH, Jafry AH, Shahnawaz A, Allee M.</t>
  </si>
  <si>
    <t>Case Rep Infect Dis. 2021 May 4;2021:9250967. doi: 10.1155/2021/9250967. eCollection 2021.</t>
  </si>
  <si>
    <t>Ijaz SH</t>
  </si>
  <si>
    <t>PMC8112929</t>
  </si>
  <si>
    <t>10.1155/2021/9250967</t>
  </si>
  <si>
    <t>Prevalence of Chlamydia and Gonorrhea Among Pregnant Adolescents Screened in the Third Trimester Using a Urine PCR Test: A Retrospective Review</t>
  </si>
  <si>
    <t>Tyker A, Pudwell J, Schneiderman M, Hundal P, Thorne J, Jamieson MA.</t>
  </si>
  <si>
    <t>J Obstet Gynaecol Can. 2021 Sep;43(9):1069-1075. doi: 10.1016/j.jogc.2020.12.018. Epub 2021 Jan 4.</t>
  </si>
  <si>
    <t>Tyker A</t>
  </si>
  <si>
    <t>J Obstet Gynaecol Can</t>
  </si>
  <si>
    <t>10.1016/j.jogc.2020.12.018</t>
  </si>
  <si>
    <t>Ampicillin</t>
  </si>
  <si>
    <t>Semen culture and the assessment of genitourinary tract infections</t>
  </si>
  <si>
    <t>Solomon M, Henkel R.</t>
  </si>
  <si>
    <t>Indian J Urol. 2017 Jul-Sep;33(3):188-193. doi: 10.4103/iju.IJU_407_16.</t>
  </si>
  <si>
    <t>Solomon M</t>
  </si>
  <si>
    <t>Indian J Urol</t>
  </si>
  <si>
    <t>PMC5508428</t>
  </si>
  <si>
    <t>10.4103/iju.IJU_407_16</t>
  </si>
  <si>
    <t>Chlamydial Proctitis in a Young Man Who Has Sex with Men: Misdiagnosed as Inflammatory Bowel Disease</t>
  </si>
  <si>
    <t>Lee KJ, Kim J, Shin DH, Jung JO, Koh S, Kim KY, Lee JM.</t>
  </si>
  <si>
    <t>Chonnam Med J. 2015 Dec;51(3):139-41. doi: 10.4068/cmj.2015.51.3.139. Epub 2015 Dec 11.</t>
  </si>
  <si>
    <t>Lee KJ</t>
  </si>
  <si>
    <t>Chonnam Med J</t>
  </si>
  <si>
    <t>PMC4697115</t>
  </si>
  <si>
    <t>10.4068/cmj.2015.51.3.139</t>
  </si>
  <si>
    <t>Is there a need for bacterial endocarditis prophylaxis in patients undergoing urological procedures?</t>
  </si>
  <si>
    <t>Patanè S.</t>
  </si>
  <si>
    <t>J Cardiovasc Transl Res. 2014 Apr;7(3):369-71. doi: 10.1007/s12265-014-9550-z. Epub 2014 Feb 25.</t>
  </si>
  <si>
    <t>Patanè S</t>
  </si>
  <si>
    <t>J Cardiovasc Transl Res</t>
  </si>
  <si>
    <t>10.1007/s12265-014-9550-z</t>
  </si>
  <si>
    <t>There's no place like home: first-year use of the "I Know" home testing program for chlamydia and gonorrhea</t>
  </si>
  <si>
    <t>Rotblatt H, Montoya JA, Plant A, Guerry S, Kerndt PR.</t>
  </si>
  <si>
    <t>Am J Public Health. 2013 Aug;103(8):1376-80. doi: 10.2105/AJPH.2012.301010. Epub 2013 Jan 17.</t>
  </si>
  <si>
    <t>Rotblatt H</t>
  </si>
  <si>
    <t>Am J Public Health</t>
  </si>
  <si>
    <t>PMC4007891</t>
  </si>
  <si>
    <t>10.2105/AJPH.2012.301010</t>
  </si>
  <si>
    <t>Mycoplasma Mucositis: A Case of Extrapulmonary Manifestation of Mycoplasma Pneumoniae</t>
  </si>
  <si>
    <t>Lambert T, Dervishi M, Markosyan Karapetyan M, Iskenderian Z.</t>
  </si>
  <si>
    <t>Cureus. 2020 Aug 26;12(8):e10050. doi: 10.7759/cureus.10050.</t>
  </si>
  <si>
    <t>Lambert T</t>
  </si>
  <si>
    <t>PMC7515801</t>
  </si>
  <si>
    <t>10.7759/cureus.10050</t>
  </si>
  <si>
    <t>2020 Aug 26</t>
  </si>
  <si>
    <t>Can J Infect Dis Med Microbiol. 2015 May-Jun;26(3):122-5. doi: 10.1155/2015/720726.</t>
  </si>
  <si>
    <t>PMC4507834</t>
  </si>
  <si>
    <t>10.1155/2015/720726</t>
  </si>
  <si>
    <t>2015 May-Jun</t>
  </si>
  <si>
    <t>Development of a Novel Test for Simultaneous Bacterial Identification and Antibiotic Susceptibility</t>
  </si>
  <si>
    <t>Faro J, Mitchell M, Chen YJ, Kamal S, Riddle G, Faro S.</t>
  </si>
  <si>
    <t>Infect Dis Obstet Gynecol. 2016;2016:5293034. doi: 10.1155/2016/5293034. Epub 2016 Oct 30.</t>
  </si>
  <si>
    <t>Faro J</t>
  </si>
  <si>
    <t>PMC5107225</t>
  </si>
  <si>
    <t>10.1155/2016/5293034</t>
  </si>
  <si>
    <t>Estimating the prevalence of mixed-type gonococcal infections in Queensland, Australia</t>
  </si>
  <si>
    <t>Trembizki E, Doyle C, Buckley C, Jennison A, Smith H, Bates J, Sloots T, Nissen M, Lahra MM, Whiley D.</t>
  </si>
  <si>
    <t>Sex Health. 2015 Oct;12(5):439-44. doi: 10.1071/SH15009.</t>
  </si>
  <si>
    <t>10.1071/SH15009</t>
  </si>
  <si>
    <t>Potential benefits of using a multicomponent vaccine for prevention of serogroup B meningococcal disease</t>
  </si>
  <si>
    <t>Watson PS, Novy PL, Friedland LR.</t>
  </si>
  <si>
    <t>Int J Infect Dis. 2019 Aug;85:22-27. doi: 10.1016/j.ijid.2019.05.019. Epub 2019 May 16.</t>
  </si>
  <si>
    <t>Watson PS</t>
  </si>
  <si>
    <t>10.1016/j.ijid.2019.05.019</t>
  </si>
  <si>
    <t>Analysis of direct-to-consumer marketed Chlamydia trachomatis diagnostic tests in Norway</t>
  </si>
  <si>
    <t>Reinton N, Hjelmevoll SO, Håheim H, Garstad K, Mørch-Reiersen LT, Moghaddam A.</t>
  </si>
  <si>
    <t>Sex Health. 2015 Aug;12(4):336-40. doi: 10.1071/SH14216.</t>
  </si>
  <si>
    <t>10.1071/SH14216</t>
  </si>
  <si>
    <t>Microbiological findings in endometrial specimen: our experience</t>
  </si>
  <si>
    <t>Cicinelli E, Ballini A, Marinaccio M, Poliseno A, Coscia MF, Monno R, De Vito D.</t>
  </si>
  <si>
    <t>Arch Gynecol Obstet. 2012 May;285(5):1325-9. doi: 10.1007/s00404-011-2138-9. Epub 2011 Nov 24.</t>
  </si>
  <si>
    <t>10.1007/s00404-011-2138-9</t>
  </si>
  <si>
    <t>Sexually transmitted infections in pregnant adolescents: prevalence and association with maternal and foetal morbidity</t>
  </si>
  <si>
    <t>Borges-Costa J, Matos C, Pereira F.</t>
  </si>
  <si>
    <t>J Eur Acad Dermatol Venereol. 2012 Aug;26(8):972-5. doi: 10.1111/j.1468-3083.2011.04194.x. Epub 2011 Jul 29.</t>
  </si>
  <si>
    <t>Borges-Costa J</t>
  </si>
  <si>
    <t>10.1111/j.1468-3083.2011.04194.x</t>
  </si>
  <si>
    <t>High prevalence and incidence of HIV, sexually transmissible infections and penile foreskin cutting among sexual health clinic attendees in Papua New Guinea</t>
  </si>
  <si>
    <t>Vallely A, Ryan CE, Allen J, Sauk JC, Simbiken CS, Wapling J, Kaima P, Kombati Z, Law G, Fehler G, Murray JM, Siba P, Kaldor JM.</t>
  </si>
  <si>
    <t>Sex Health. 2014 Mar;11(1):58-66. doi: 10.1071/SH13197.</t>
  </si>
  <si>
    <t>Vallely A</t>
  </si>
  <si>
    <t>10.1071/SH13197</t>
  </si>
  <si>
    <t>The prevalence of sexually transmissible infections among female sex workers from countries with low and high prevalences in Melbourne</t>
  </si>
  <si>
    <t>Tang H, Hocking JS, Fehler G, Williams H, Chen MY, Fairley CK.</t>
  </si>
  <si>
    <t>Sex Health. 2013 May;10(2):142-5. doi: 10.1071/SH12114.</t>
  </si>
  <si>
    <t>Tang H</t>
  </si>
  <si>
    <t>10.1071/SH12114</t>
  </si>
  <si>
    <t>Transmission Dynamics and Microevolution of Neisseria meningitidis During Carriage and Invasive Disease in High School Students in Georgia and Maryland, 2006-2007</t>
  </si>
  <si>
    <t>Mustapha MM, Marsh JW, Shutt KA, Schlackman J, Ezeonwuka C, Farley MM, Stephens DS, Wang X, Van Tyne D, Harrison LH.</t>
  </si>
  <si>
    <t>J Infect Dis. 2021 Jun 15;223(12):2038-2047. doi: 10.1093/infdis/jiaa674.</t>
  </si>
  <si>
    <t>Mustapha MM</t>
  </si>
  <si>
    <t>PMC8205623</t>
  </si>
  <si>
    <t>10.1093/infdis/jiaa674</t>
  </si>
  <si>
    <t>2021 Jun 15</t>
  </si>
  <si>
    <t>A Novel Method to Assess Antimicrobial Susceptibility in Commensal Oropharyngeal Neisseria-A Pilot Study</t>
  </si>
  <si>
    <t>Laumen JGE, Abdellati S, Van Dijck C, Martiny D, De Baetselier I, Manoharan-Basil SS, Van den Bossche D, Kenyon C.</t>
  </si>
  <si>
    <t>Antibiotics (Basel). 2022 Jan 13;11(1):100. doi: 10.3390/antibiotics11010100.</t>
  </si>
  <si>
    <t>PMC8772996</t>
  </si>
  <si>
    <t>10.3390/antibiotics11010100</t>
  </si>
  <si>
    <t>Gonococcal infections in Austria: a long-term observation of prevalence and resistance profiles from 1999 to 2014</t>
  </si>
  <si>
    <t>Stary A, Heller-Vitouch C, Binder M, Geusau A, Stary G, Rappersberger K, Komericki P, Hoepfl R, Haller M.</t>
  </si>
  <si>
    <t>J Dtsch Dermatol Ges. 2015 Nov;13(11):1136-45. doi: 10.1111/ddg.12816.</t>
  </si>
  <si>
    <t>Stary A</t>
  </si>
  <si>
    <t>10.1111/ddg.12816</t>
  </si>
  <si>
    <t>Assessing spatial gaps in sexually transmissible infection services and morbidity: an illustration with Texas county-level data from 2007</t>
  </si>
  <si>
    <t>Owusu-Edusei K Jr, Doshi SR.</t>
  </si>
  <si>
    <t>Sex Health. 2012 Sep;9(4):334-40. doi: 10.1071/SH11117.</t>
  </si>
  <si>
    <t>10.1071/SH11117</t>
  </si>
  <si>
    <t>Comparative effectiveness and acceptability of home-based and clinic-based sampling methods for sexually transmissible infections screening in females aged 14-50 years: a systematic review and meta-analysis</t>
  </si>
  <si>
    <t>Odesanmi TY, Wasti SP, Odesanmi OS, Adegbola O, Oguntuase OO, Mahmood S.</t>
  </si>
  <si>
    <t>Sex Health. 2013 Dec;10(6):559-69. doi: 10.1071/SH13029.</t>
  </si>
  <si>
    <t>Odesanmi TY</t>
  </si>
  <si>
    <t>10.1071/SH13029</t>
  </si>
  <si>
    <t>Violent crime rates as a proxy for the social determinants of sexually transmissible infection rates: the consistent state-level correlation between violent crime and reported sexually transmissible infections in the United States, 1981-2010</t>
  </si>
  <si>
    <t>Chesson HW, Owusu-Edusei K Jr, Leichliter JS, Aral SO.</t>
  </si>
  <si>
    <t>Sex Health. 2013 Nov;10(5):419-23. doi: 10.1071/SH13006.</t>
  </si>
  <si>
    <t>PMC6745687</t>
  </si>
  <si>
    <t>NIHMS1049070</t>
  </si>
  <si>
    <t>10.1071/SH13006</t>
  </si>
  <si>
    <t>Assessment of Antibiotic Resistance and Efflux Pump Gene Expression in Neisseria Gonorrhoeae Isolates from South Africa by Quantitative Real-Time PCR and Regression Analysis</t>
  </si>
  <si>
    <t>Mitchev N, Singh R, Ramsuran V, Ismail A, Allam M, Kwenda S, Mnyameni F, Garrett N, Swe Swe-Han K, Niehaus AJ, Mlisana KP.</t>
  </si>
  <si>
    <t>Int J Microbiol. 2022 Oct 21;2022:7318325. doi: 10.1155/2022/7318325. eCollection 2022.</t>
  </si>
  <si>
    <t>PMC9616671</t>
  </si>
  <si>
    <t>10.1155/2022/7318325</t>
  </si>
  <si>
    <t>2022 Oct 21</t>
  </si>
  <si>
    <t>Crystallographic analysis of Neisseria meningitidis PorB extracellular loops potentially implicated in TLR2 recognition</t>
  </si>
  <si>
    <t>Kattner C, Toussi DN, Zaucha J, Wetzler LM, Rüppel N, Zachariae U, Massari P, Tanabe M.</t>
  </si>
  <si>
    <t>J Struct Biol. 2014 Mar;185(3):440-7. doi: 10.1016/j.jsb.2013.12.006. Epub 2013 Dec 19.</t>
  </si>
  <si>
    <t>Kattner C</t>
  </si>
  <si>
    <t>PMC3943661</t>
  </si>
  <si>
    <t>NIHMS553521</t>
  </si>
  <si>
    <t>10.1016/j.jsb.2013.12.006</t>
  </si>
  <si>
    <t>Epigenetic Regulation of Virulence and Immunoevasion by Phase-Variable Restriction-Modification Systems in Bacterial Pathogens</t>
  </si>
  <si>
    <t>Seib KL, Srikhanta YN, Atack JM, Jennings MP.</t>
  </si>
  <si>
    <t>Annu Rev Microbiol. 2020 Sep 8;74:655-671. doi: 10.1146/annurev-micro-090817-062346. Epub 2020 Jul 20.</t>
  </si>
  <si>
    <t>10.1146/annurev-micro-090817-062346</t>
  </si>
  <si>
    <t>Prevalence, incidence and associated risk factors of STIs during pregnancy in South Africa</t>
  </si>
  <si>
    <t>Nyemba DC, Medina-Marino A, Peters RPH, Klausner JD, Ngwepe P, Myer L, Johnson LF, Davey DJ.</t>
  </si>
  <si>
    <t>Sex Transm Infect. 2021 Aug;97(5):375-381. doi: 10.1136/sextrans-2020-054631. Epub 2020 Oct 1.</t>
  </si>
  <si>
    <t>PMC8012394</t>
  </si>
  <si>
    <t>NIHMS1644091</t>
  </si>
  <si>
    <t>10.1136/sextrans-2020-054631</t>
  </si>
  <si>
    <t>Vaginal Microbiota of the Sexually Transmitted Infections Caused by Chlamydia trachomatis and Trichomonas vaginalis in Women with Vaginitis in Taiwan</t>
  </si>
  <si>
    <t>Chiu SF, Huang PJ, Cheng WH, Huang CY, Chu LJ, Lee CC, Lin HC, Chen LC, Lin WN, Tsao CH, Tang P, Yeh YM, Huang KY.</t>
  </si>
  <si>
    <t>Microorganisms. 2021 Sep 2;9(9):1864. doi: 10.3390/microorganisms9091864.</t>
  </si>
  <si>
    <t>Chiu SF</t>
  </si>
  <si>
    <t>PMC8470505</t>
  </si>
  <si>
    <t>10.3390/microorganisms9091864</t>
  </si>
  <si>
    <t>2021 Sep 2</t>
  </si>
  <si>
    <t>Distribution and diversity of the haemoglobin-haptoglobin iron-acquisition systems in pathogenic and non-pathogenic Neisseria</t>
  </si>
  <si>
    <t>Harrison OB, Bennett JS, Derrick JP, Maiden MCJ, Bayliss CD.</t>
  </si>
  <si>
    <t>Microbiology (Reading). 2013 Sep;159(Pt 9):1920-1930. doi: 10.1099/mic.0.068874-0. Epub 2013 Jun 27.</t>
  </si>
  <si>
    <t>PMC3783016</t>
  </si>
  <si>
    <t>10.1099/mic.0.068874-0</t>
  </si>
  <si>
    <t>Mycoplasma genitalium prevalence and macrolide resistance-associated mutations and coinfection with Chlamydia trachomatis in Southern Jutland, Denmark</t>
  </si>
  <si>
    <t>Desdorf R, Andersen NM, Chen M.</t>
  </si>
  <si>
    <t>APMIS. 2021 Dec;129(12):706-710. doi: 10.1111/apm.13174. Epub 2021 Oct 24.</t>
  </si>
  <si>
    <t>Desdorf R</t>
  </si>
  <si>
    <t>PMC9297889</t>
  </si>
  <si>
    <t>10.1111/apm.13174</t>
  </si>
  <si>
    <t>Bacterial infections of the lower genital tract in fertile and infertile women from the southeastern Poland</t>
  </si>
  <si>
    <t>Tomusiak A, Heczko PB, Janeczko J, Adamski P, Pilarczyk-Zurek M, Strus M.</t>
  </si>
  <si>
    <t>Ginekol Pol. 2013 May;84(5):352-8. doi: 10.17772/gp/1588.</t>
  </si>
  <si>
    <t>Tomusiak A</t>
  </si>
  <si>
    <t>Ginekol Pol</t>
  </si>
  <si>
    <t>10.17772/gp/1588</t>
  </si>
  <si>
    <t>Lower genital tract infections in young female juvenile idiopathic arthritis patients</t>
  </si>
  <si>
    <t>Ferreira GRV, Tomioka RB, Queiroz LB, Kozu K, Aikawa NE, Sallum AME, Serafini P, Tacla M, Baracat EC, Pereira RMR, Bonfá E, Silva CA.</t>
  </si>
  <si>
    <t>Adv Rheumatol. 2019 Nov 15;59(1):50. doi: 10.1186/s42358-019-0092-6.</t>
  </si>
  <si>
    <t>Ferreira GRV</t>
  </si>
  <si>
    <t>Adv Rheumatol</t>
  </si>
  <si>
    <t>10.1186/s42358-019-0092-6</t>
  </si>
  <si>
    <t>2019 Nov 15</t>
  </si>
  <si>
    <t>Outer-inner membrane vesicles naturally secreted by gram-negative pathogenic bacteria</t>
  </si>
  <si>
    <t>Pérez-Cruz C, Delgado L, López-Iglesias C, Mercade E.</t>
  </si>
  <si>
    <t>PLoS One. 2015 Jan 12;10(1):e0116896. doi: 10.1371/journal.pone.0116896. eCollection 2015.</t>
  </si>
  <si>
    <t>Pérez-Cruz C</t>
  </si>
  <si>
    <t>PMC4291224</t>
  </si>
  <si>
    <t>10.1371/journal.pone.0116896</t>
  </si>
  <si>
    <t>2015 Jan 12</t>
  </si>
  <si>
    <t>Evaluating HIV Prevention Programs: Herpes Simplex Virus Type 2 Antibodies as Biomarker for Sexual Risk Behavior in Young Adults in Resource-Poor Countries</t>
  </si>
  <si>
    <t>Behling J, Chan AK, Zeh C, Nekesa C, Heinzerling L.</t>
  </si>
  <si>
    <t>PLoS One. 2015 May 26;10(5):e0128370. doi: 10.1371/journal.pone.0128370. eCollection 2015.</t>
  </si>
  <si>
    <t>Behling J</t>
  </si>
  <si>
    <t>PMC4444314</t>
  </si>
  <si>
    <t>10.1371/journal.pone.0128370</t>
  </si>
  <si>
    <t>2015 May 26</t>
  </si>
  <si>
    <t>Factors associated with travel to non-local genitourinary medicine clinics for gonorrhoea: an analysis of patients diagnosed in London, 2009-10</t>
  </si>
  <si>
    <t>Le Polain de Waroux O, Hughes G, Maguire H, Crook PD.</t>
  </si>
  <si>
    <t>Int J STD AIDS. 2014 Mar;25(3):184-92. doi: 10.1177/0956462413493404. Epub 2013 Jul 19.</t>
  </si>
  <si>
    <t>Le Polain de Waroux O</t>
  </si>
  <si>
    <t>10.1177/0956462413493404</t>
  </si>
  <si>
    <t>Mycoplasma genitalium coinfection in men with symptomatic gonococcal urethritis</t>
  </si>
  <si>
    <t>Richardson D, Lewis DA, Jeoffreys NJ, Couldwell DL.</t>
  </si>
  <si>
    <t>Sex Transm Infect. 2021 Aug;97(5):363-367. doi: 10.1136/sextrans-2020-054529. Epub 2020 Sep 10.</t>
  </si>
  <si>
    <t>Richardson D</t>
  </si>
  <si>
    <t>10.1136/sextrans-2020-054529</t>
  </si>
  <si>
    <t>Evaluation of VIASURE Sexually Transmitted Diseases Real Time PCR Detection kit (CerTest Biotec) for the diagnostic of sexually transmitted infections</t>
  </si>
  <si>
    <t>Casañ López C, Rivaya Sánchez B, Fernández Rivas G, Hernández Rodríguez Á, Antuori Torres A, Linares Llamas G, Matas Andreu L.</t>
  </si>
  <si>
    <t>Enferm Infecc Microbiol Clin (Engl Ed). 2021 May;39(5):229-233. doi: 10.1016/j.eimc.2020.04.013. Epub 2020 Jun 1.</t>
  </si>
  <si>
    <t>Casañ López C</t>
  </si>
  <si>
    <t>10.1016/j.eimc.2020.04.013</t>
  </si>
  <si>
    <t>Diagnosis of some genital-tract infections: part 1. An historical perspective</t>
  </si>
  <si>
    <t>Taylor-Robinson D, Pallecaros A, Horner P.</t>
  </si>
  <si>
    <t>Int J STD AIDS. 2017 Oct;28(11):1143-1149. doi: 10.1177/0956462417693171. Epub 2017 Feb 10.</t>
  </si>
  <si>
    <t>10.1177/0956462417693171</t>
  </si>
  <si>
    <t>Increased Gonorrhea Cases - Utah, 2009-2014</t>
  </si>
  <si>
    <t>Watson J, Carlile J, Dunn A, Evans M, Fratto E, Hartsell J, Meinor L, Mietchen M, Nakashima A.</t>
  </si>
  <si>
    <t>MMWR Morb Mortal Wkly Rep. 2016 Sep 2;65(34):889-93. doi: 10.15585/mmwr.mm6534a1.</t>
  </si>
  <si>
    <t>Watson J</t>
  </si>
  <si>
    <t>10.15585/mmwr.mm6534a1</t>
  </si>
  <si>
    <t>2016 Sep 2</t>
  </si>
  <si>
    <t>[Screening of cervical sexually transmitted infections in pregnant women and the relation with the vaginal microbiota]</t>
  </si>
  <si>
    <t>Palma C, Martínez MA, Santander E.</t>
  </si>
  <si>
    <t>Rev Chilena Infectol. 2019 Jun;36(3):292-298. doi: 10.4067/S0716-10182019000300292.</t>
  </si>
  <si>
    <t>Palma C</t>
  </si>
  <si>
    <t>10.4067/S0716-10182019000300292</t>
  </si>
  <si>
    <t>Pelvic Inflammatory Disease: Diagnosis, Management, and Prevention</t>
  </si>
  <si>
    <t>Curry A, Williams T, Penny ML.</t>
  </si>
  <si>
    <t>Am Fam Physician. 2019 Sep 15;100(6):357-364.</t>
  </si>
  <si>
    <t>Curry A</t>
  </si>
  <si>
    <t>2019 Sep 15</t>
  </si>
  <si>
    <t>Evaluating the chlamydia and gonorrhoea screening program in the Humanitarian Entrant Health Service, Western Australia</t>
  </si>
  <si>
    <t>Hoad VC, Thambiran A.</t>
  </si>
  <si>
    <t>Med J Aust. 2012 Jul 2;197(1):47-9. doi: 10.5694/mja11.10745.</t>
  </si>
  <si>
    <t>Hoad VC</t>
  </si>
  <si>
    <t>10.5694/mja11.10745</t>
  </si>
  <si>
    <t>Asymptomatic Mycoplasma genitalium infection amongst marginalised young people accessing a youth health service in Melbourne</t>
  </si>
  <si>
    <t>Henning D, Eade D, Langstone A, Bean-Hodges A, Marceglia A, Azzopardi P.</t>
  </si>
  <si>
    <t>Int J STD AIDS. 2014 Mar;25(4):299-302. doi: 10.1177/0956462413502317. Epub 2013 Sep 11.</t>
  </si>
  <si>
    <t>Henning D</t>
  </si>
  <si>
    <t>10.1177/0956462413502317</t>
  </si>
  <si>
    <t>What's new in sexually transmitted infection management: changes in the 2010 guidelines from the Centers for Disease Control and Prevention</t>
  </si>
  <si>
    <t>Mark H, Jordan ET, Cruz J, Warren N.</t>
  </si>
  <si>
    <t>J Midwifery Womens Health. 2012 May-Jun;57(3):276-84. doi: 10.1111/j.1542-2011.2012.00179.x.</t>
  </si>
  <si>
    <t>Mark H</t>
  </si>
  <si>
    <t>10.1111/j.1542-2011.2012.00179.x</t>
  </si>
  <si>
    <t>2012 May-Jun</t>
  </si>
  <si>
    <t>Lymphogranuloma venereum in an Italian MSM: concurrent pharyngeal and rectal infection</t>
  </si>
  <si>
    <t>Foschi C, Filippini A, D'Antuono A, Compri M, Macca F, Banzola N, Marangoni A.</t>
  </si>
  <si>
    <t>New Microbiol. 2014 Jul;37(3):399-402. Epub 2014 Jul 1.</t>
  </si>
  <si>
    <t>Pathogen profile in men with inflammation of paraurethral glands</t>
  </si>
  <si>
    <t>Fan W, Zhang Q, Jiang T.</t>
  </si>
  <si>
    <t>Sex Transm Infect. 2014 Feb;90(1):52-4. doi: 10.1136/sextrans-2013-051180. Epub 2013 Aug 12.</t>
  </si>
  <si>
    <t>10.1136/sextrans-2013-051180</t>
  </si>
  <si>
    <t>Sexually transmitted diseases syndromic approach: proctitis</t>
  </si>
  <si>
    <t>Zuccati G, Tiradritti L, Lorenzoni E, Giomi B, Mastrolorenzo A.</t>
  </si>
  <si>
    <t>G Ital Dermatol Venereol. 2012 Aug;147(4):395-406.</t>
  </si>
  <si>
    <t>Zuccati G</t>
  </si>
  <si>
    <t>Prevalence of cases of Mycoplasma hominis, Mycoplasma genitalium, Ureaplasma urealyticum and Chlamydia trachomatis in women with no gynecologic complaints</t>
  </si>
  <si>
    <t>Christofolini DM, Leuzzi L, Mafra FA, Rodart I, Kayaki EA, Bianco B, Barbosa CP.</t>
  </si>
  <si>
    <t>Reprod Med Biol. 2012 Jul 11;11(4):201-205. doi: 10.1007/s12522-012-0132-y. eCollection 2012 Oct.</t>
  </si>
  <si>
    <t>Christofolini DM</t>
  </si>
  <si>
    <t>Reprod Med Biol</t>
  </si>
  <si>
    <t>PMC5892972</t>
  </si>
  <si>
    <t>10.1007/s12522-012-0132-y</t>
  </si>
  <si>
    <t>2012 Jul 11</t>
  </si>
  <si>
    <t>A case of Fitz Hugh Curtis syndrome mimicking an acute abdomen</t>
  </si>
  <si>
    <t>Mihetiu A, Bratu D, Popescu O, Catana A.</t>
  </si>
  <si>
    <t>Med Pharm Rep. 2021 Oct;94(4):521-525. doi: 10.15386/mpr-1890. Epub 2021 Oct 30.</t>
  </si>
  <si>
    <t>Mihetiu A</t>
  </si>
  <si>
    <t>Med Pharm Rep</t>
  </si>
  <si>
    <t>PMC9389874</t>
  </si>
  <si>
    <t>10.15386/mpr-1890</t>
  </si>
  <si>
    <t>[Sexually Transmitted Infections - What's New, What's Different?]</t>
  </si>
  <si>
    <t>Rieg S, Usadel S, Müller M.</t>
  </si>
  <si>
    <t>Dtsch Med Wochenschr. 2019 Feb;144(3):165-170. doi: 10.1055/a-0655-6657. Epub 2019 Jan 31.</t>
  </si>
  <si>
    <t>Rieg S</t>
  </si>
  <si>
    <t>Dtsch Med Wochenschr</t>
  </si>
  <si>
    <t>10.1055/a-0655-6657</t>
  </si>
  <si>
    <t>Alternative antimicrobials: the properties of fatty acids and monoglycerides</t>
  </si>
  <si>
    <t>Churchward CP, Alany RG, Snyder LAS.</t>
  </si>
  <si>
    <t>Crit Rev Microbiol. 2018 Sep;44(5):561-570. doi: 10.1080/1040841X.2018.1467875. Epub 2018 May 7.</t>
  </si>
  <si>
    <t>10.1080/1040841X.2018.1467875</t>
  </si>
  <si>
    <t>Potential influence of the microbiome on infertility and assisted reproductive technology</t>
  </si>
  <si>
    <t>Sirota I, Zarek SM, Segars JH.</t>
  </si>
  <si>
    <t>Semin Reprod Med. 2014 Jan;32(1):35-42. doi: 10.1055/s-0033-1361821. Epub 2014 Jan 3.</t>
  </si>
  <si>
    <t>Sirota I</t>
  </si>
  <si>
    <t>Semin Reprod Med</t>
  </si>
  <si>
    <t>PMC4137456</t>
  </si>
  <si>
    <t>NIHMS618907</t>
  </si>
  <si>
    <t>10.1055/s-0033-1361821</t>
  </si>
  <si>
    <t>Silica desiccant packets for storage and transport of Streptococcus pneumoniae and other clinically relevant species</t>
  </si>
  <si>
    <t>Pell CL, Williams MJ, Dunne EM, Porter BD, Satzke C.</t>
  </si>
  <si>
    <t>PLoS One. 2013 Aug 7;8(8):e72353. doi: 10.1371/journal.pone.0072353. Print 2013.</t>
  </si>
  <si>
    <t>Pell CL</t>
  </si>
  <si>
    <t>PMC3737130</t>
  </si>
  <si>
    <t>10.1371/journal.pone.0072353</t>
  </si>
  <si>
    <t>2013 Aug 7</t>
  </si>
  <si>
    <t>Rectification of twitching bacteria through narrow channels: A numerical simulations study</t>
  </si>
  <si>
    <t>Bisht K, Marathe R.</t>
  </si>
  <si>
    <t>Phys Rev E. 2020 Apr;101(4-1):042409. doi: 10.1103/PhysRevE.101.042409.</t>
  </si>
  <si>
    <t>10.1103/PhysRevE.101.042409</t>
  </si>
  <si>
    <t>A case report of proctitis associated with Mycoplasma genitalium in a man who has sex with men</t>
  </si>
  <si>
    <t>Isabel Lázaro-Simó A, Esperalba-Esquerra J, Vall-Mayans M.</t>
  </si>
  <si>
    <t>Int J STD AIDS. 2019 May;30(6):623-625. doi: 10.1177/0956462419825896. Epub 2019 Feb 5.</t>
  </si>
  <si>
    <t>Isabel Lázaro-Simó A</t>
  </si>
  <si>
    <t>10.1177/0956462419825896</t>
  </si>
  <si>
    <t>Comparative analysis of syndromic case management and polymerase chain reaction based diagnostic assays for treatment of Neisseria gonorrhoeae, Chlamydia trachomatis and genital mycoplasmas in patients of genitourinary discharge</t>
  </si>
  <si>
    <t>Arif N, Sebastian S, Khanna N, Sood S, Dhawan B.</t>
  </si>
  <si>
    <t>Indian J Med Microbiol. 2017 Apr-Jun;35(2):286-289. doi: 10.4103/ijmm.IJMM_17_4.</t>
  </si>
  <si>
    <t>Arif N</t>
  </si>
  <si>
    <t>10.4103/ijmm.IJMM_17_4</t>
  </si>
  <si>
    <t>2017 Apr-Jun</t>
  </si>
  <si>
    <t>[SOME DIAGNOSTIC ASPECTS OF CHLAMYDIA TRACHOMATIS UROGENITAL INFECTIONS]</t>
  </si>
  <si>
    <t>Kovachev E, Bakardzhiev I, Pehlivanov G, Kolev N, Grueva E, Anzhel S.</t>
  </si>
  <si>
    <t>Akush Ginekol (Sofiia). 2015;54(8):8-12.</t>
  </si>
  <si>
    <t>Kovachev E</t>
  </si>
  <si>
    <t>Akush Ginekol (Sofiia)</t>
  </si>
  <si>
    <t>Sexually Transmitted Infections in Soldiers - A Cross-Sectional Assessment in German Paratroopers and Navy Soldiers and a Literature Review</t>
  </si>
  <si>
    <t>Gottwald C, Schwarz NG, Frickmann H.</t>
  </si>
  <si>
    <t>Eur J Microbiol Immunol (Bp). 2019 Nov 25;9(4):138-143. doi: 10.1556/1886.2019.00023. eCollection 2019 Dec 25.</t>
  </si>
  <si>
    <t>Gottwald C</t>
  </si>
  <si>
    <t>PMC6945994</t>
  </si>
  <si>
    <t>10.1556/1886.2019.00023</t>
  </si>
  <si>
    <t>2019 Nov 25</t>
  </si>
  <si>
    <t>Fitz-Hugh-Curtis Syndrome: A Diagnosis to Consider in a Woman with Right Upper Quadrant Abdominal Pain without Gallstones</t>
  </si>
  <si>
    <t>Faré PB, Allio I, Monotti R, Foieni F.</t>
  </si>
  <si>
    <t>Eur J Case Rep Intern Med. 2018 Feb 22;5(2):000743. doi: 10.12890/2017_000743. eCollection 2018.</t>
  </si>
  <si>
    <t>Faré PB</t>
  </si>
  <si>
    <t>Eur J Case Rep Intern Med</t>
  </si>
  <si>
    <t>PMC6346932</t>
  </si>
  <si>
    <t>10.12890/2017_000743</t>
  </si>
  <si>
    <t>2018 Feb 22</t>
  </si>
  <si>
    <t>Gonorrhea and multiple site infection: case report and screening opportunities</t>
  </si>
  <si>
    <t>D'Antuono A, Baraldi C, Banzola N, Gaspari V, Filippini A, Patrizi A.</t>
  </si>
  <si>
    <t>G Ital Dermatol Venereol. 2016 Jun;151(3):292-5.</t>
  </si>
  <si>
    <t>D'Antuono A</t>
  </si>
  <si>
    <t>How to use... eye swabs</t>
  </si>
  <si>
    <t>Drew RJ, Cole TS, Newman W.</t>
  </si>
  <si>
    <t>Arch Dis Child Educ Pract Ed. 2015 Jun;100(3):155-61. doi: 10.1136/archdischild-2013-305271. Epub 2014 Feb 12.</t>
  </si>
  <si>
    <t>Drew RJ</t>
  </si>
  <si>
    <t>Arch Dis Child Educ Pract Ed</t>
  </si>
  <si>
    <t>10.1136/archdischild-2013-305271</t>
  </si>
  <si>
    <t>One confirmed and one suspected case of pharyngeal gonorrhoea treatment failure following 500mg ceftriaxone in Sydney, Australia</t>
  </si>
  <si>
    <t>Read PJ, Limnios EA, McNulty A, Whiley D, Lahra MM.</t>
  </si>
  <si>
    <t>Sex Health. 2013 Nov;10(5):460-2. doi: 10.1071/SH13077.</t>
  </si>
  <si>
    <t>Read PJ</t>
  </si>
  <si>
    <t>10.1071/SH13077</t>
  </si>
  <si>
    <t>Inflammatory pathways in cervical cancer - the UCT contribution</t>
  </si>
  <si>
    <t>Sales KJ, Katz AA.</t>
  </si>
  <si>
    <t>S Afr Med J. 2012 Mar 23;102(6):493-6. doi: 10.7196/samj.5532.</t>
  </si>
  <si>
    <t>Sales KJ</t>
  </si>
  <si>
    <t>10.7196/samj.5532</t>
  </si>
  <si>
    <t>2012 Mar 23</t>
  </si>
  <si>
    <t>Chlamydia and gonorrhea screening using urine-based nucleic acid amplification testing among males entering New York City jails: a pilot study</t>
  </si>
  <si>
    <t>Franklin WB, Katyal M, Mahajan R, Parvez FM.</t>
  </si>
  <si>
    <t>J Correct Health Care. 2012 Apr;18(2):120-30. doi: 10.1177/1078345811435767. Epub 2012 Mar 14.</t>
  </si>
  <si>
    <t>Franklin WB</t>
  </si>
  <si>
    <t>J Correct Health Care</t>
  </si>
  <si>
    <t>10.1177/1078345811435767</t>
  </si>
  <si>
    <t>Correlation of Atopobium vaginae Amount With Bacterial Vaginosis Markers</t>
  </si>
  <si>
    <t>Marconi C, Cruciani F, Vitali B, Donders GG.</t>
  </si>
  <si>
    <t>J Low Genit Tract Dis. 2012 Apr;16(2):127-32. doi: 10.1097/LGT.0b013e31823c79c4.</t>
  </si>
  <si>
    <t>Marconi C</t>
  </si>
  <si>
    <t>10.1097/LGT.0b013e31823c79c4</t>
  </si>
  <si>
    <t>Evaluating the role of conserved amino acids in bacterial O-oligosaccharyltransferases by in vivo, in vitro and limited proteolysis assays</t>
  </si>
  <si>
    <t>Musumeci MA, Faridmoayer A, Watanabe Y, Feldman MF.</t>
  </si>
  <si>
    <t>Glycobiology. 2014 Jan;24(1):39-50. doi: 10.1093/glycob/cwt087. Epub 2013 Oct 2.</t>
  </si>
  <si>
    <t>Musumeci MA</t>
  </si>
  <si>
    <t>10.1093/glycob/cwt087</t>
  </si>
  <si>
    <t>PCR detection and identification of bacterial contaminants in ocular samples from post-operative endophthalmitis</t>
  </si>
  <si>
    <t>Abrishami M, Hashemi B, Abrishami M, Abnous K, Razavi-Azarkhiavi K, Behravan J.</t>
  </si>
  <si>
    <t>J Clin Diagn Res. 2015 Apr;9(4):NC01-3. doi: 10.7860/JCDR/2015/10291.5733. Epub 2015 Apr 1.</t>
  </si>
  <si>
    <t>Abrishami M</t>
  </si>
  <si>
    <t>J Clin Diagn Res</t>
  </si>
  <si>
    <t>PMC4437090</t>
  </si>
  <si>
    <t>10.7860/JCDR/2015/10291.5733</t>
  </si>
  <si>
    <t>Vaginal neutrophil infiltration is contingent on ovarian cycle phase and independent of pathogen infection</t>
  </si>
  <si>
    <t>Latorre MC, Gómez-Oro C, Olivera-Valle I, Blazquez-Lopez E, Gallego-Valle J, Ibañez-Escribano A, Casesnoves P, González-Cucharero C, Muñoz-Fernandez MA, Sanz L, Vaquero J, Martín-Rabadań P, Perez-Milan F, Relloso M.</t>
  </si>
  <si>
    <t>Front Immunol. 2022 Dec 8;13:1031941. doi: 10.3389/fimmu.2022.1031941. eCollection 2022.</t>
  </si>
  <si>
    <t>Latorre MC</t>
  </si>
  <si>
    <t>PMC9771706</t>
  </si>
  <si>
    <t>10.3389/fimmu.2022.1031941</t>
  </si>
  <si>
    <t>2022 Dec 8</t>
  </si>
  <si>
    <t>First statewide meningococcal B vaccine program in infants, children and adolescents: evidence for implementation in South Australia</t>
  </si>
  <si>
    <t>Marshall HS, Lally N, Flood L, Phillips P.</t>
  </si>
  <si>
    <t>Med J Aust. 2020 Feb;212(2):89-93. doi: 10.5694/mja2.50481. Epub 2020 Jan 7.</t>
  </si>
  <si>
    <t>10.5694/mja2.50481</t>
  </si>
  <si>
    <t>Mass drug administration of azithromycin for trachoma reduces the prevalence of genital Chlamydia trachomatis infection in the Solomon Islands</t>
  </si>
  <si>
    <t>Marks M, Bottomley C, Tome H, Pitakaka R, Butcher R, Sokana O, Kako H, Solomon AW, Mabey DC.</t>
  </si>
  <si>
    <t>Sex Transm Infect. 2016 Jun;92(4):261-5. doi: 10.1136/sextrans-2015-052439. Epub 2016 Feb 17.</t>
  </si>
  <si>
    <t>PMC4893086</t>
  </si>
  <si>
    <t>10.1136/sextrans-2015-052439</t>
  </si>
  <si>
    <t>Contribution of σ(70) and σ(N) Factors to Expression of Class II pilE in Neisseria meningitidis</t>
  </si>
  <si>
    <t>Lobanovska M, Tang CM, Exley RM.</t>
  </si>
  <si>
    <t>J Bacteriol. 2019 Sep 20;201(20):e00170-19. doi: 10.1128/JB.00170-19. Print 2019 Oct 15.</t>
  </si>
  <si>
    <t>Lobanovska M</t>
  </si>
  <si>
    <t>PMC6755734</t>
  </si>
  <si>
    <t>10.1128/JB.00170-19</t>
  </si>
  <si>
    <t>Coinfection of Sexually Transmitted Infections among HIV-Positive Individuals: Cross-Sectional Results of a Community-Based Positive Living with HIV (POLH) Study in Nepal</t>
  </si>
  <si>
    <t>Poudel KC, Poudel-Tandukar K, Palmer PH, Mizoue T, Jimba M, Kobayashi J, Acharya B, Pandey BD, Oka S.</t>
  </si>
  <si>
    <t>J Int Assoc Provid AIDS Care. 2017 Jul/Aug;16(4):338-346. doi: 10.1177/2325957415614644. Epub 2015 Nov 2.</t>
  </si>
  <si>
    <t>Poudel KC</t>
  </si>
  <si>
    <t>J Int Assoc Provid AIDS Care</t>
  </si>
  <si>
    <t>10.1177/2325957415614644</t>
  </si>
  <si>
    <t>2017 Jul/Aug</t>
  </si>
  <si>
    <t>[Evaluation of the composition of the microbiota of the urethra in men with sexually transmitted infections]</t>
  </si>
  <si>
    <t>Rakhmatulina MR, Boldyreva MN, Lipova EV, Chekmarev AS, Galkina IS.</t>
  </si>
  <si>
    <t>Urologiia. 2019 Dec 31;(6):31-37.</t>
  </si>
  <si>
    <t>Rakhmatulina MR</t>
  </si>
  <si>
    <t>2019 Dec 31</t>
  </si>
  <si>
    <t>Sexually transmitted pathogens, coinfections and risk factors in patients attending obstetrics and gynecology clinics in Jalisco, Mexico</t>
  </si>
  <si>
    <t>Casillas-Vega N, Morfín-Otero R, García S, Llaca-Díaz J, Rodríguez-Noriega E, Camacho-Ortiz A, Ayala-Castellanos Mde L, Mendoza-Olazarán S, Flores-Treviño S, Petersen-Morfín S, Maldonado-Garza HJ, Bosques-Padilla FJ, Garza-González E.</t>
  </si>
  <si>
    <t>Salud Publica Mex. 2016 Aug;58(4):437-45. doi: 10.21149/spm.v58i4.8024.</t>
  </si>
  <si>
    <t>Casillas-Vega N</t>
  </si>
  <si>
    <t>Salud Publica Mex</t>
  </si>
  <si>
    <t>10.21149/spm.v58i4.8024</t>
  </si>
  <si>
    <t>Point-of-Care Testing for Sexually Transmitted Infections: A Review of Recent Developments</t>
  </si>
  <si>
    <t>Adamson PC, Loeffelholz MJ, Klausner JD.</t>
  </si>
  <si>
    <t>Arch Pathol Lab Med. 2020 Nov 1;144(11):1344-1351. doi: 10.5858/arpa.2020-0118-RA.</t>
  </si>
  <si>
    <t>Arch Pathol Lab Med</t>
  </si>
  <si>
    <t>PMC7606737</t>
  </si>
  <si>
    <t>NIHMS1624254</t>
  </si>
  <si>
    <t>10.5858/arpa.2020-0118-RA</t>
  </si>
  <si>
    <t>Mycoplasma genitalium: prevalence in men presenting with urethritis to a South Australian public sexual health clinic</t>
  </si>
  <si>
    <t>Mezzini TM, Waddell RG, Douglas RJ, Sadlon TA.</t>
  </si>
  <si>
    <t>Intern Med J. 2013 May;43(5):494-500. doi: 10.1111/imj.12103.</t>
  </si>
  <si>
    <t>Mezzini TM</t>
  </si>
  <si>
    <t>10.1111/imj.12103</t>
  </si>
  <si>
    <t>Syphilis, HIV and other STI positivity in clients presenting as contacts of syphilis at Sydney Sexual Health Centre</t>
  </si>
  <si>
    <t>Blackie A, Bourne C, Varma R.</t>
  </si>
  <si>
    <t>Sex Health. 2021 Sep;18(4):344-345. doi: 10.1071/SH21087.</t>
  </si>
  <si>
    <t>Blackie A</t>
  </si>
  <si>
    <t>10.1071/SH21087</t>
  </si>
  <si>
    <t>Antioxidant and antibacterial activity of Rhoeo spathacea (Swartz) Stearn leaves</t>
  </si>
  <si>
    <t>Tan JB, Lim YY, Lee SM.</t>
  </si>
  <si>
    <t>J Food Sci Technol. 2015 Apr;52(4):2394-400. doi: 10.1007/s13197-013-1236-z. Epub 2013 Dec 22.</t>
  </si>
  <si>
    <t>Tan JB</t>
  </si>
  <si>
    <t>J Food Sci Technol</t>
  </si>
  <si>
    <t>PMC4375197</t>
  </si>
  <si>
    <t>10.1007/s13197-013-1236-z</t>
  </si>
  <si>
    <t>Association of Bartholin cysts and abscesses and sexually transmitted infections</t>
  </si>
  <si>
    <t>Elkins JM, Hamid OS, Simon LV, Sheele JM.</t>
  </si>
  <si>
    <t>Am J Emerg Med. 2021 Jun;44:323-327. doi: 10.1016/j.ajem.2020.04.027. Epub 2020 Apr 15.</t>
  </si>
  <si>
    <t>10.1016/j.ajem.2020.04.027</t>
  </si>
  <si>
    <t>[Sexually transmitted infections of the oral cavity]</t>
  </si>
  <si>
    <t>Schöfer H.</t>
  </si>
  <si>
    <t>Hautarzt. 2012 Sep;63(9):710-5. doi: 10.1007/s00105-012-2352-9.</t>
  </si>
  <si>
    <t>Schöfer H</t>
  </si>
  <si>
    <t>10.1007/s00105-012-2352-9</t>
  </si>
  <si>
    <t>Bacteriological agents which play a role in the development of infertility</t>
  </si>
  <si>
    <t>Miron ND, Socolov D, Mareş M, Anton G, Nastasa V, Moraru RF, Virág K, Anghelache-Lupaşcu I, Deák J.</t>
  </si>
  <si>
    <t>Acta Microbiol Immunol Hung. 2013 Mar;60(1):41-53. doi: 10.1556/AMicr.60.2013.1.5.</t>
  </si>
  <si>
    <t>Miron ND</t>
  </si>
  <si>
    <t>10.1556/AMicr.60.2013.1.5</t>
  </si>
  <si>
    <t>Endonuclease Activity of MutL Protein of the Rhodobacter sphaeroides Mismatch Repair System</t>
  </si>
  <si>
    <t>Monakhova MV, Penkina AI, Pavlova AV, Lyaschuk AM, Kucherenko VV, Alexeevski AV, Lunin VG, Friedhoff P, Klug G, Oretskaya TS, Kubareva EA.</t>
  </si>
  <si>
    <t>Biochemistry (Mosc). 2018 Mar;83(3):281-293. doi: 10.1134/S0006297918030082.</t>
  </si>
  <si>
    <t>Biochemistry (Mosc)</t>
  </si>
  <si>
    <t>10.1134/S0006297918030082</t>
  </si>
  <si>
    <t>Xer Site Specific Recombination: Double and Single Recombinase Systems</t>
  </si>
  <si>
    <t>Castillo F, Benmohamed A, Szatmari G.</t>
  </si>
  <si>
    <t>Front Microbiol. 2017 Mar 20;8:453. doi: 10.3389/fmicb.2017.00453. eCollection 2017.</t>
  </si>
  <si>
    <t>Castillo F</t>
  </si>
  <si>
    <t>PMC5357621</t>
  </si>
  <si>
    <t>10.3389/fmicb.2017.00453</t>
  </si>
  <si>
    <t>2017 Mar 20</t>
  </si>
  <si>
    <t>A Rare Case of Disseminated Pyogenic Gonococcal Infection in an Immunocompetent Woman</t>
  </si>
  <si>
    <t>Romiopoulos I, Pyrpasopoulou A, Varouktsi A, Simoulidou E, Kontopoulou K, Karantani E, Georgopoulou V, Kitsios K, Mamopoulos A, Antachopoulos C, Karagiannis A, Roilides E.</t>
  </si>
  <si>
    <t>Case Rep Infect Dis. 2016;2016:9629761. doi: 10.1155/2016/9629761. Epub 2016 Dec 27.</t>
  </si>
  <si>
    <t>Romiopoulos I</t>
  </si>
  <si>
    <t>PMC5223004</t>
  </si>
  <si>
    <t>10.1155/2016/9629761</t>
  </si>
  <si>
    <t>Pre-exposure prophylaxis for HIV infection and new sexually transmitted infections among men who have sex with men</t>
  </si>
  <si>
    <t>Kojima N, Davey DJ, Klausner JD.</t>
  </si>
  <si>
    <t>AIDS. 2016 Sep 10;30(14):2251-2. doi: 10.1097/QAD.0000000000001185.</t>
  </si>
  <si>
    <t>10.1097/QAD.0000000000001185</t>
  </si>
  <si>
    <t>2016 Sep 10</t>
  </si>
  <si>
    <t>Will droplet digital PCR become the test of choice for detecting and quantifying ocular Chlamydia trachomatis infection? Maybe not</t>
  </si>
  <si>
    <t>Schachter J.</t>
  </si>
  <si>
    <t>Expert Rev Mol Diagn. 2013 Nov;13(8):789-92. doi: 10.1586/14737159.2013.847792. Epub 2013 Oct 17.</t>
  </si>
  <si>
    <t>Schachter J</t>
  </si>
  <si>
    <t>10.1586/14737159.2013.847792</t>
  </si>
  <si>
    <t>Efficacy and Safety of Injectable and Oral Antibiotics in Treating Gonorrhea: A Systematic Review and Network Meta-Analysis</t>
  </si>
  <si>
    <t>Yang J, Dhital S, Naderer T.</t>
  </si>
  <si>
    <t>J Clin Med. 2019 Dec 11;8(12):2182. doi: 10.3390/jcm8122182.</t>
  </si>
  <si>
    <t>Yang J</t>
  </si>
  <si>
    <t>PMC6947432</t>
  </si>
  <si>
    <t>10.3390/jcm8122182</t>
  </si>
  <si>
    <t>2019 Dec 11</t>
  </si>
  <si>
    <t>Uncommon cause of pelvic inflammatory disease leading to toxic shock syndrome</t>
  </si>
  <si>
    <t>Lusby H, Brooks A, Hamayoun E, Finley A.</t>
  </si>
  <si>
    <t>BMJ Case Rep. 2018 Sep 23;2018:bcr2018224955. doi: 10.1136/bcr-2018-224955.</t>
  </si>
  <si>
    <t>Lusby H</t>
  </si>
  <si>
    <t>PMC6157585</t>
  </si>
  <si>
    <t>10.1136/bcr-2018-224955</t>
  </si>
  <si>
    <t>2018 Sep 23</t>
  </si>
  <si>
    <t>Sociodemographic, Sexual Behavior, and Microbiological Profiles of Men Attending Public Health Laboratories for Testing for Sexually Transmitted Diseases</t>
  </si>
  <si>
    <t>Sviben M, Ljubin-Sternak S, Meštrović T, Vraneš J.</t>
  </si>
  <si>
    <t>Acta Dermatovenerol Croat. 2017 Jul;25(2):125-132.</t>
  </si>
  <si>
    <t>Sviben M</t>
  </si>
  <si>
    <t>Acta Dermatovenerol Croat</t>
  </si>
  <si>
    <t>Epidemiology of Treponema pallidum, Chlamydia trachomatis, Neisseria gonorrhoeae, Trichomonas vaginalis, and herpes simplex virus type 2 among female sex workers in the Middle East and North Africa: systematic review and meta-analytics</t>
  </si>
  <si>
    <t>Chemaitelly H, Weiss HA, Smolak A, Majed E, Abu-Raddad LJ.</t>
  </si>
  <si>
    <t>J Glob Health. 2019 Dec;9(2):020408. doi: 10.7189/jogh.09.020408.</t>
  </si>
  <si>
    <t>J Glob Health</t>
  </si>
  <si>
    <t>PMC6642815</t>
  </si>
  <si>
    <t>10.7189/jogh.09.020408</t>
  </si>
  <si>
    <t>High-Frequency Ultrasound Imaging-Guided Wedge Resection: An Effective Treatment for Paraurethral Duct Dilatation Following Gonococcal Paraurethral Duct Infection in Men</t>
  </si>
  <si>
    <t>Fan W, Zhang Q, Fan Z, Ye X, Jiang T.</t>
  </si>
  <si>
    <t>Am J Mens Health. 2018 Sep;12(5):1486-1491. doi: 10.1177/1557988318772753. Epub 2018 Apr 28.</t>
  </si>
  <si>
    <t>Am J Mens Health</t>
  </si>
  <si>
    <t>PMC6142164</t>
  </si>
  <si>
    <t>10.1177/1557988318772753</t>
  </si>
  <si>
    <t>Clinical presentation of asymptomatic and symptomatic women who tested positive for genital gonorrhoea at a sexual health service in Melbourne, Australia</t>
  </si>
  <si>
    <t>Martín-Sánchez M, Fairley CK, Ong JJ, Maddaford K, Chen MY, Williamson DA, Bradshaw CS, Chow EPF.</t>
  </si>
  <si>
    <t>Epidemiol Infect. 2020 Sep 28;148:e240. doi: 10.1017/S0950268820002265.</t>
  </si>
  <si>
    <t>PMC7584007</t>
  </si>
  <si>
    <t>10.1017/S0950268820002265</t>
  </si>
  <si>
    <t>2020 Sep 28</t>
  </si>
  <si>
    <t>Sexually transmitted infections in the Delta Regional Authority: significant disparities in the 252 counties of the eight-state Delta Region Authority</t>
  </si>
  <si>
    <t>Barger AC, Pearson WS, Rodriguez C, Crumly D, Mueller-Luckey G, Jenkins WD.</t>
  </si>
  <si>
    <t>Sex Transm Infect. 2018 Dec;94(8):611-615. doi: 10.1136/sextrans-2018-053556. Epub 2018 Aug 27.</t>
  </si>
  <si>
    <t>Barger AC</t>
  </si>
  <si>
    <t>10.1136/sextrans-2018-053556</t>
  </si>
  <si>
    <t>A taxonomy of the scope and organization of local sexually transmitted disease services for policy and practice</t>
  </si>
  <si>
    <t>Rodriguez HP, Starling S, Kandel Z, Weech-Maldonado R, Moss NJ, Silver L.</t>
  </si>
  <si>
    <t>Int J STD AIDS. 2018 Dec;29(14):1375-1383. doi: 10.1177/0956462418787621. Epub 2018 Aug 2.</t>
  </si>
  <si>
    <t>Rodriguez HP</t>
  </si>
  <si>
    <t>10.1177/0956462418787621</t>
  </si>
  <si>
    <t>[Sexually transmitted infections in Germany : The current epidemiological situation]</t>
  </si>
  <si>
    <t>Bremer V, Dudareva-Vizule S, Buder S, An der Heiden M, Jansen K.</t>
  </si>
  <si>
    <t>Bundesgesundheitsblatt Gesundheitsforschung Gesundheitsschutz. 2017 Sep;60(9):948-957. doi: 10.1007/s00103-017-2590-1.</t>
  </si>
  <si>
    <t>10.1007/s00103-017-2590-1</t>
  </si>
  <si>
    <t>[Brazilian Protocol for Sexually Transmitted Infections 2020: pelvic inflammatory disease]</t>
  </si>
  <si>
    <t>Menezes MLB, Giraldo PC, Linhares IM, Boldrini NAT, Aragón MG.</t>
  </si>
  <si>
    <t>Epidemiol Serv Saude. 2021 Mar 15;30(spe1):e2020602. doi: 10.1590/S1679-4974202100011.esp1. eCollection 2021.</t>
  </si>
  <si>
    <t>Menezes MLB</t>
  </si>
  <si>
    <t>Epidemiol Serv Saude</t>
  </si>
  <si>
    <t>10.1590/S1679-4974202100011.esp1</t>
  </si>
  <si>
    <t>Update to CDC's Treatment Guidelines for Gonococcal Infection, 2020</t>
  </si>
  <si>
    <t>St Cyr S, Barbee L, Workowski KA, Bachmann LH, Pham C, Schlanger K, Torrone E, Weinstock H, Kersh EN, Thorpe P.</t>
  </si>
  <si>
    <t>MMWR Morb Mortal Wkly Rep. 2020 Dec 18;69(50):1911-1916. doi: 10.15585/mmwr.mm6950a6.</t>
  </si>
  <si>
    <t>St Cyr S</t>
  </si>
  <si>
    <t>PMC7745960</t>
  </si>
  <si>
    <t>10.15585/mmwr.mm6950a6</t>
  </si>
  <si>
    <t>Sexually transmitted infections in children as a marker of child sexual abuse and direction of future research</t>
  </si>
  <si>
    <t>Rogstad KE, Wilkinson D, Robinson A.</t>
  </si>
  <si>
    <t>Curr Opin Infect Dis. 2016 Feb;29(1):41-4. doi: 10.1097/QCO.0000000000000233.</t>
  </si>
  <si>
    <t>Rogstad KE</t>
  </si>
  <si>
    <t>10.1097/QCO.0000000000000233</t>
  </si>
  <si>
    <t>Prevalence of sexually transmitted diseases in female athletes in São Paulo, Brazil</t>
  </si>
  <si>
    <t>Araujo MP, Kleine HT, Parmigiano TR, Gomes NT, Caparroz GP, Silva ID, Girão MJ, Sartori MG.</t>
  </si>
  <si>
    <t>Einstein (Sao Paulo). 2014 Jan-Mar;12(1):31-5. doi: 10.1590/s1679-45082014ao2949.</t>
  </si>
  <si>
    <t>Araujo MP</t>
  </si>
  <si>
    <t>Einstein (Sao Paulo)</t>
  </si>
  <si>
    <t>PMC4898236</t>
  </si>
  <si>
    <t>10.1590/s1679-45082014ao2949</t>
  </si>
  <si>
    <t>2014 Jan-Mar</t>
  </si>
  <si>
    <t>Health-related quality of life and psychosocial impacts of a diagnosis of non-specific genital infection in symptomatic heterosexual men attending UK sexual health clinics: a feasibility study</t>
  </si>
  <si>
    <t>Hill-Tout R, Harding-Esch EM, Pacho A, Furegato M, Fuller SS, Sadiq ST.</t>
  </si>
  <si>
    <t>BMJ Open. 2018 Jun 30;8(6):e018213. doi: 10.1136/bmjopen-2017-018213.</t>
  </si>
  <si>
    <t>Hill-Tout R</t>
  </si>
  <si>
    <t>PMC6042625</t>
  </si>
  <si>
    <t>10.1136/bmjopen-2017-018213</t>
  </si>
  <si>
    <t>2018 Jun 30</t>
  </si>
  <si>
    <t>Sexually transmitted infections and use of contraceptives in women living with HIV in Denmark - the SHADE cohort</t>
  </si>
  <si>
    <t>Thorsteinsson K, Ladelund S, Storgaard M, Rønsholt FF, Johansen IS, Pedersen G, Nielsen LN, Bonde J, Westh H, Obel N, Katzenstein TL, Lebech AM.</t>
  </si>
  <si>
    <t>BMC Infect Dis. 2016 Feb 16;16:81. doi: 10.1186/s12879-016-1412-7.</t>
  </si>
  <si>
    <t>Thorsteinsson K</t>
  </si>
  <si>
    <t>PMC4754814</t>
  </si>
  <si>
    <t>10.1186/s12879-016-1412-7</t>
  </si>
  <si>
    <t>2016 Feb 16</t>
  </si>
  <si>
    <t>Molecular Epidemiology, Antimicrobial Surveillance, and PK/PD Analysis to Guide the Treatment of Neisseria gonorrhoeae Infections</t>
  </si>
  <si>
    <t>Alonso R, Rodríguez-Achaerandio A, Aguirre-Quiñonero A, Artetxe A, Martínez-Ballesteros I, Rodríguez-Gascón A, Garaizar J, Canut A.</t>
  </si>
  <si>
    <t>Pharmaceutics. 2021 Oct 15;13(10):1699. doi: 10.3390/pharmaceutics13101699.</t>
  </si>
  <si>
    <t>Alonso R</t>
  </si>
  <si>
    <t>PMC8541456</t>
  </si>
  <si>
    <t>10.3390/pharmaceutics13101699</t>
  </si>
  <si>
    <t>2021 Oct 15</t>
  </si>
  <si>
    <t>Effect of Azithromycin on the Ocular Surface Microbiome of Children in a High Prevalence Trachoma Area</t>
  </si>
  <si>
    <t>Doan T, Gebre T, Ayele B, Zerihun M, Hinterwirth A, Zhong L, Chen C, Ruder K, Zhou Z, Emerson PM, Porco TC, Keenan JD, Lietman TM.</t>
  </si>
  <si>
    <t>Cornea. 2022 Oct 1;41(10):1260-1264. doi: 10.1097/ICO.0000000000002863. Epub 2021 Sep 3.</t>
  </si>
  <si>
    <t>Doan T</t>
  </si>
  <si>
    <t>PMC8894504</t>
  </si>
  <si>
    <t>NIHMS1725100</t>
  </si>
  <si>
    <t>10.1097/ICO.0000000000002863</t>
  </si>
  <si>
    <t>2022 Oct 1</t>
  </si>
  <si>
    <t>Meningococcal disease and sexual transmission: urogenital and anorectal infections and invasive disease due to Neisseria meningitidis</t>
  </si>
  <si>
    <t>Ladhani SN, Lucidarme J, Parikh SR, Campbell H, Borrow R, Ramsay ME.</t>
  </si>
  <si>
    <t>Lancet. 2020 Jun 13;395(10240):1865-1877. doi: 10.1016/S0140-6736(20)30913-2.</t>
  </si>
  <si>
    <t>Ladhani SN</t>
  </si>
  <si>
    <t>Lancet</t>
  </si>
  <si>
    <t>10.1016/S0140-6736(20)30913-2</t>
  </si>
  <si>
    <t>2020 Jun 13</t>
  </si>
  <si>
    <t>Antimicrobial-resistant sexually transmitted infections: gonorrhoea and Mycoplasma genitalium</t>
  </si>
  <si>
    <t>Unemo M, Jensen JS.</t>
  </si>
  <si>
    <t>Nat Rev Urol. 2017 Mar;14(3):139-152. doi: 10.1038/nrurol.2016.268. Epub 2017 Jan 10.</t>
  </si>
  <si>
    <t>10.1038/nrurol.2016.268</t>
  </si>
  <si>
    <t>Pilot study of pharyngeal Chlamydia trachomatis in HIV-positive and HIV-negative men who have sex with men</t>
  </si>
  <si>
    <t>Samarasekara K, Fitzpatrick C, Finnerty F, Richardson D.</t>
  </si>
  <si>
    <t>Sex Health. 2021 May;18(2):200-201. doi: 10.1071/SH20218.</t>
  </si>
  <si>
    <t>Samarasekara K</t>
  </si>
  <si>
    <t>10.1071/SH20218</t>
  </si>
  <si>
    <t>Sexually transmitted coinfections in patients with anogenital warts - a retrospective analysis of 196 patients</t>
  </si>
  <si>
    <t>Mueller SM, Menzi S, Kind AB, Blaich A, Bayer M, Navarini A, Itin P, Brandt O.</t>
  </si>
  <si>
    <t>J Dtsch Dermatol Ges. 2020 Apr;18(4):325-332. doi: 10.1111/ddg.14060.</t>
  </si>
  <si>
    <t>Mueller SM</t>
  </si>
  <si>
    <t>10.1111/ddg.14060</t>
  </si>
  <si>
    <t>Neisseria gonorrhoeae-induced salpingitis is targeted by circular RNA EIF3K via miR-139-5p and regulating MAPK/NF-κB signaling pathway to promotes apoptosis and autophagy bacterial cells</t>
  </si>
  <si>
    <t>Yao L, Xu B, Li X.</t>
  </si>
  <si>
    <t>Microb Pathog. 2020 Feb 8;142:104051. doi: 10.1016/j.micpath.2020.104051. Online ahead of print.</t>
  </si>
  <si>
    <t>Yao L</t>
  </si>
  <si>
    <t>10.1016/j.micpath.2020.104051</t>
  </si>
  <si>
    <t>2020 Feb 8</t>
  </si>
  <si>
    <t>The changing landscape of antimicrobial resistance in New Zealand</t>
  </si>
  <si>
    <t>Williamson DA, Heffernan H.</t>
  </si>
  <si>
    <t>N Z Med J. 2014 Sep 26;127(1403):41-54.</t>
  </si>
  <si>
    <t>2014 Sep 26</t>
  </si>
  <si>
    <t>[Role of infectious agents in the emergence of malignant tumors]</t>
  </si>
  <si>
    <t>Kutikhin AG, Yuzhalin AE, Brusina EB, Briko NI.</t>
  </si>
  <si>
    <t>Zh Mikrobiol Epidemiol Immunobiol. 2012 Sep-Oct;(5):104-14.</t>
  </si>
  <si>
    <t>Kutikhin AG</t>
  </si>
  <si>
    <t>Zh Mikrobiol Epidemiol Immunobiol</t>
  </si>
  <si>
    <t>2012 Sep-Oct</t>
  </si>
  <si>
    <t>The Changing Spectrum of Sexually Transmitted Infections in Europe</t>
  </si>
  <si>
    <t>Stary A.</t>
  </si>
  <si>
    <t>Acta Derm Venereol. 2020 Apr 20;100(9):adv00114. doi: 10.2340/00015555-3470.</t>
  </si>
  <si>
    <t>PMC9128896</t>
  </si>
  <si>
    <t>10.2340/00015555-3470</t>
  </si>
  <si>
    <t>2020 Apr 20</t>
  </si>
  <si>
    <t>Initiation of homologous recombination at DNA nicks</t>
  </si>
  <si>
    <t>Maizels N, Davis L.</t>
  </si>
  <si>
    <t>Nucleic Acids Res. 2018 Aug 21;46(14):6962-6973. doi: 10.1093/nar/gky588.</t>
  </si>
  <si>
    <t>Maizels N</t>
  </si>
  <si>
    <t>PMC6101574</t>
  </si>
  <si>
    <t>10.1093/nar/gky588</t>
  </si>
  <si>
    <t>2018 Aug 21</t>
  </si>
  <si>
    <t>A case of oropharyngeal Ureaplasma urealyticum infection in a human immunodeficiency virus positive bisexual male co-infected with human papilloma virus and Treponema pallidum</t>
  </si>
  <si>
    <t>Suri NA, Sebastian S, Yadav D, Khanna N, Dhawan B.</t>
  </si>
  <si>
    <t>JMM Case Rep. 2018 Jan 10;5(3):e005132. doi: 10.1099/jmmcr.0.005132. eCollection 2018 Mar.</t>
  </si>
  <si>
    <t>Suri NA</t>
  </si>
  <si>
    <t>JMM Case Rep</t>
  </si>
  <si>
    <t>PMC5884959</t>
  </si>
  <si>
    <t>10.1099/jmmcr.0.005132</t>
  </si>
  <si>
    <t>2018 Jan 10</t>
  </si>
  <si>
    <t>The frequency of gonorrheal and chlamydial infections in Zanjanian women in 2013-2014</t>
  </si>
  <si>
    <t>Molaei B, Mohmmadian F, Eftekhar M, Hatami R, Tirkan A, Kiani M.</t>
  </si>
  <si>
    <t>Int J Reprod Biomed. 2017 Feb;15(2):75-82.</t>
  </si>
  <si>
    <t>Molaei B</t>
  </si>
  <si>
    <t>PMC5405219</t>
  </si>
  <si>
    <t>A Review of Expedited Partner Therapy for the Management of Sexually Transmitted Infections in Adolescents</t>
  </si>
  <si>
    <t>Gannon-Loew KE, Holland-Hall C, Bonny AE.</t>
  </si>
  <si>
    <t>J Pediatr Adolesc Gynecol. 2017 Jun;30(3):341-348. doi: 10.1016/j.jpag.2017.01.012. Epub 2017 Feb 4.</t>
  </si>
  <si>
    <t>10.1016/j.jpag.2017.01.012</t>
  </si>
  <si>
    <t>Large scale analysis of amino acid substitutions in bacterial proteomics</t>
  </si>
  <si>
    <t>Ischenko D, Alexeev D, Shitikov E, Kanygina A, Malakhova M, Kostryukova E, Larin A, Kovalchuk S, Pobeguts O, Butenko I, Anikanov N, Altukhov I, Ilina E, Govorun V.</t>
  </si>
  <si>
    <t>BMC Bioinformatics. 2016 Nov 8;17(1):450. doi: 10.1186/s12859-016-1301-5.</t>
  </si>
  <si>
    <t>Ischenko D</t>
  </si>
  <si>
    <t>PMC5100282</t>
  </si>
  <si>
    <t>10.1186/s12859-016-1301-5</t>
  </si>
  <si>
    <t>2016 Nov 8</t>
  </si>
  <si>
    <t>Designing drugs that overcome antibacterial resistance: where do we stand and what should we do?</t>
  </si>
  <si>
    <t>Penchovsky R, Traykovska M.</t>
  </si>
  <si>
    <t>Expert Opin Drug Discov. 2015 Jun;10(6):631-50. doi: 10.1517/17460441.2015.1048219. Epub 2015 May 18.</t>
  </si>
  <si>
    <t>Penchovsky R</t>
  </si>
  <si>
    <t>Expert Opin Drug Discov</t>
  </si>
  <si>
    <t>10.1517/17460441.2015.1048219</t>
  </si>
  <si>
    <t>Case Series of Three Patients with Disseminated Gonococcal Infection and Endocarditis</t>
  </si>
  <si>
    <t>Moschella P, Shull H, Pittman M, Gleason A, Roth P.</t>
  </si>
  <si>
    <t>Clin Pract Cases Emerg Med. 2021 Nov;5(4):381-384. doi: 10.5811/cpcem.2021.7.53404.</t>
  </si>
  <si>
    <t>Moschella P</t>
  </si>
  <si>
    <t>Clin Pract Cases Emerg Med</t>
  </si>
  <si>
    <t>PMC8610460</t>
  </si>
  <si>
    <t>10.5811/cpcem.2021.7.53404</t>
  </si>
  <si>
    <t>Overview of Changes to the Clinical and Laboratory Standards Institute Performance Standards for Antimicrobial Susceptibility Testing, M100, 31st Edition</t>
  </si>
  <si>
    <t>Humphries R, Bobenchik AM, Hindler JA, Schuetz AN.</t>
  </si>
  <si>
    <t>J Clin Microbiol. 2021 Nov 18;59(12):e0021321. doi: 10.1128/JCM.00213-21. Epub 2021 Sep 22.</t>
  </si>
  <si>
    <t>Humphries R</t>
  </si>
  <si>
    <t>PMC8601225</t>
  </si>
  <si>
    <t>10.1128/JCM.00213-21</t>
  </si>
  <si>
    <t>2021 Nov 18</t>
  </si>
  <si>
    <t>Men's Health: Scrotal and Testicular Conditions</t>
  </si>
  <si>
    <t>Rew KT, Langan RC, Hadj-Moussa M, Heidelbaugh JJ.</t>
  </si>
  <si>
    <t>FP Essent. 2021 Apr;503:23-27.</t>
  </si>
  <si>
    <t>Rew KT</t>
  </si>
  <si>
    <t>FP Essent</t>
  </si>
  <si>
    <t>Using Imaging Flow Cytometry to Quantify Neutrophil Phagocytosis</t>
  </si>
  <si>
    <t>Smirnov A, Solga MD, Lannigan J, Criss AK.</t>
  </si>
  <si>
    <t>Methods Mol Biol. 2020;2087:127-140. doi: 10.1007/978-1-0716-0154-9_10.</t>
  </si>
  <si>
    <t>PMC7003993</t>
  </si>
  <si>
    <t>NIHMS1062529</t>
  </si>
  <si>
    <t>10.1007/978-1-0716-0154-9_10</t>
  </si>
  <si>
    <t>Peptidoglycan O-Acetylation as a Virulence Factor: Its Effect on Lysozyme in the Innate Immune System</t>
  </si>
  <si>
    <t>Brott AS, Clarke AJ.</t>
  </si>
  <si>
    <t>Antibiotics (Basel). 2019 Jul 18;8(3):94. doi: 10.3390/antibiotics8030094.</t>
  </si>
  <si>
    <t>Brott AS</t>
  </si>
  <si>
    <t>PMC6783866</t>
  </si>
  <si>
    <t>10.3390/antibiotics8030094</t>
  </si>
  <si>
    <t>High-Throughput Particle Uptake Analysis by Imaging Flow Cytometry</t>
  </si>
  <si>
    <t>Curr Protoc Cytom. 2017 Apr 3;80:11.22.1-11.22.17. doi: 10.1002/cpcy.19.</t>
  </si>
  <si>
    <t>Curr Protoc Cytom</t>
  </si>
  <si>
    <t>PMC5710744</t>
  </si>
  <si>
    <t>NIHMS922287</t>
  </si>
  <si>
    <t>10.1002/cpcy.19</t>
  </si>
  <si>
    <t>2017 Apr 3</t>
  </si>
  <si>
    <t>Gonorrhea - an evolving disease of the new millennium</t>
  </si>
  <si>
    <t>Hill SA, Masters TL, Wachter J.</t>
  </si>
  <si>
    <t>Microb Cell. 2016 Sep 5;3(9):371-389. doi: 10.15698/mic2016.09.524.</t>
  </si>
  <si>
    <t>Hill SA</t>
  </si>
  <si>
    <t>PMC5354566</t>
  </si>
  <si>
    <t>10.15698/mic2016.09.524</t>
  </si>
  <si>
    <t>2016 Sep 5</t>
  </si>
  <si>
    <t>Co-infection of human immunodeficiency virus and sexually transmitted infections in circumcised and uncircumcised cases in India</t>
  </si>
  <si>
    <t>Indian J Sex Transm Dis AIDS. 2014 Jul-Dec;35(2):114-7. doi: 10.4103/0253-7184.142405.</t>
  </si>
  <si>
    <t>PMC4553838</t>
  </si>
  <si>
    <t>10.4103/0253-7184.142405</t>
  </si>
  <si>
    <t>2014 Jul-Dec</t>
  </si>
  <si>
    <t>Whole-genome sequencing of bacterial sexually transmitted infections: implications for clinicians</t>
  </si>
  <si>
    <t>Seth-Smith HM, Thomson NR.</t>
  </si>
  <si>
    <t>Curr Opin Infect Dis. 2013 Feb;26(1):90-8. doi: 10.1097/QCO.0b013e32835c2159.</t>
  </si>
  <si>
    <t>Seth-Smith HM</t>
  </si>
  <si>
    <t>10.1097/QCO.0b013e32835c2159</t>
  </si>
  <si>
    <t>Synthetic phytochelatin surface display in Cupriavidus metallidurans CH34 for enhanced metals bioremediation</t>
  </si>
  <si>
    <t>Biondo R, da Silva FA, Vicente EJ, Souza Sarkis JE, Schenberg AC.</t>
  </si>
  <si>
    <t>Environ Sci Technol. 2012 Aug 7;46(15):8325-32. doi: 10.1021/es3006207. Epub 2012 Jul 24.</t>
  </si>
  <si>
    <t>Biondo R</t>
  </si>
  <si>
    <t>Environ Sci Technol</t>
  </si>
  <si>
    <t>10.1021/es3006207</t>
  </si>
  <si>
    <t>2012 Aug 7</t>
  </si>
  <si>
    <t>Multidrug-Resistant Bacteria in the Community: An Update</t>
  </si>
  <si>
    <t>van Duin D, Paterson DL.</t>
  </si>
  <si>
    <t>Infect Dis Clin North Am. 2020 Dec;34(4):709-722. doi: 10.1016/j.idc.2020.08.002. Epub 2020 Sep 30.</t>
  </si>
  <si>
    <t>van Duin D</t>
  </si>
  <si>
    <t>PMC8713071</t>
  </si>
  <si>
    <t>NIHMS1764476</t>
  </si>
  <si>
    <t>10.1016/j.idc.2020.08.002</t>
  </si>
  <si>
    <t>First attempt to implement ophthalmia neonatorum prophylaxis in angola: microorganisms, efficacy, and obstacles</t>
  </si>
  <si>
    <t>Alexandre I, Justel M, Martinez P, Ortiz de Lejarazu R, Pastor JC.</t>
  </si>
  <si>
    <t>J Ophthalmol. 2015;2015:326526. doi: 10.1155/2015/326526. Epub 2015 Feb 16.</t>
  </si>
  <si>
    <t>Alexandre I</t>
  </si>
  <si>
    <t>J Ophthalmol</t>
  </si>
  <si>
    <t>PMC4345255</t>
  </si>
  <si>
    <t>10.1155/2015/326526</t>
  </si>
  <si>
    <t>Contraceptive use and the risk of sexually transmitted infection: systematic review and current perspectives</t>
  </si>
  <si>
    <t>Deese J, Pradhan S, Goetz H, Morrison C.</t>
  </si>
  <si>
    <t>Open Access J Contracept. 2018 Nov 12;9:91-112. doi: 10.2147/OAJC.S135439. eCollection 2018.</t>
  </si>
  <si>
    <t>Deese J</t>
  </si>
  <si>
    <t>Open Access J Contracept</t>
  </si>
  <si>
    <t>PMC6239113</t>
  </si>
  <si>
    <t>10.2147/OAJC.S135439</t>
  </si>
  <si>
    <t>2018 Nov 12</t>
  </si>
  <si>
    <t>DNA Microarray Characterization of Pathogens Associated with Sexually Transmitted Diseases</t>
  </si>
  <si>
    <t>Cao B, Wang S, Tian Z, Hu P, Feng L, Wang L.</t>
  </si>
  <si>
    <t>PLoS One. 2015 Jul 24;10(7):e0133927. doi: 10.1371/journal.pone.0133927. eCollection 2015.</t>
  </si>
  <si>
    <t>Cao B</t>
  </si>
  <si>
    <t>PMC4514671</t>
  </si>
  <si>
    <t>10.1371/journal.pone.0133927</t>
  </si>
  <si>
    <t>High Prevalence of Macrolide and Fluoroquinolone Resistance-Mediating Mutations in Mycoplasma genitalium-Positive Urine Specimens From Saskatchewan</t>
  </si>
  <si>
    <t>Parmar NR, Mushanski L, Wanlin T, Lepe A, Lang A, Minion J, Dillon JR.</t>
  </si>
  <si>
    <t>Sex Transm Dis. 2021 Sep 1;48(9):680-684. doi: 10.1097/OLQ.0000000000001402.</t>
  </si>
  <si>
    <t>10.1097/OLQ.0000000000001402</t>
  </si>
  <si>
    <t>Prevalence of sexually transmitted infections in female clinic attendees in Honiara, Solomon Islands</t>
  </si>
  <si>
    <t>Marks M, Kako H, Butcher R, Lauri B, Puiahi E, Pitakaka R, Sokana O, Kilua G, Roth A, Solomon AW, Mabey DC.</t>
  </si>
  <si>
    <t>BMJ Open. 2015 Apr 28;5(4):e007276. doi: 10.1136/bmjopen-2014-007276.</t>
  </si>
  <si>
    <t>PMC4420977</t>
  </si>
  <si>
    <t>10.1136/bmjopen-2014-007276</t>
  </si>
  <si>
    <t>Retrospective assessment of transcription-mediated amplification-based screening for Trichomonas vaginalis in male sexually transmitted infection clinic patients</t>
  </si>
  <si>
    <t>Munson E, Wenten D, Phipps P, Gremminger R, Schuknecht MK, Napierala M, Hamer D, Olson R, Schell RF, Hryciuk JE.</t>
  </si>
  <si>
    <t>J Clin Microbiol. 2013 Jun;51(6):1855-60. doi: 10.1128/JCM.00455-13. Epub 2013 Apr 3.</t>
  </si>
  <si>
    <t>PMC3716066</t>
  </si>
  <si>
    <t>10.1128/JCM.00455-13</t>
  </si>
  <si>
    <t>Effect of cytokine level variations in individuals on the progression and outcome of bacterial urogenital infections--a meta-analysis</t>
  </si>
  <si>
    <t>Singer M, Ouburg S.</t>
  </si>
  <si>
    <t>Pathog Dis. 2016 Mar;74(2):ftv126. doi: 10.1093/femspd/ftv126. Epub 2016 Jan 4.</t>
  </si>
  <si>
    <t>10.1093/femspd/ftv126</t>
  </si>
  <si>
    <t>[Sexuality Risk Factors among People with Suspect of Sexually Transmitted Disease]</t>
  </si>
  <si>
    <t>Pérez-Morente MÁ, Cano-Romero E, Sánchez-Ocón MT, Castro-López E, Jiménez-Bautista F, Hueso-Montoro C.</t>
  </si>
  <si>
    <t>Rev Esp Salud Publica. 2017 Jan 25;91:e201701012.</t>
  </si>
  <si>
    <t>Pérez-Morente MÁ</t>
  </si>
  <si>
    <t>2017 Jan 25</t>
  </si>
  <si>
    <t>Ophthalmia neonatorum treatment and prophylaxis: IPOSC global study</t>
  </si>
  <si>
    <t>Zloto O, Gharaibeh A, Mezer E, Stankovic B, Isenberg S, Wygnanski-Jaffe T.</t>
  </si>
  <si>
    <t>Graefes Arch Clin Exp Ophthalmol. 2016 Mar;254(3):577-82. doi: 10.1007/s00417-016-3274-5. Epub 2016 Jan 26.</t>
  </si>
  <si>
    <t>Zloto O</t>
  </si>
  <si>
    <t>Graefes Arch Clin Exp Ophthalmol</t>
  </si>
  <si>
    <t>10.1007/s00417-016-3274-5</t>
  </si>
  <si>
    <t>The Etiology of Male Urethral Discharge in Zimbabwe: Results from the Zimbabwe STI Etiology Study</t>
  </si>
  <si>
    <t>Rietmeijer CA, Mungati M, Machiha A, Mugurungi O, Kupara V, Rodgers L, Kilmarx PH, Roloff AH, Gonese E, Tippett-Barr BA, Shambira G, Lewis DA, Handsfield HH, Tshimanga M.</t>
  </si>
  <si>
    <t>Sex Transm Dis. 2018 Jan;45(1):56-60. doi: 10.1097/OLQ.0000000000000696.</t>
  </si>
  <si>
    <t>Rietmeijer CA</t>
  </si>
  <si>
    <t>10.1097/OLQ.0000000000000696</t>
  </si>
  <si>
    <t>Real-life cohort experience after implementing HIV pre-exposure prophylaxis for one year in northwest Spain</t>
  </si>
  <si>
    <t>Pérez-González A, Represa M, Coll P, Potel C, Rodríguez-Rivero S, Flores EV, Vázquez-Estévez C, Ocampo A, Pousada G, Poveda E.</t>
  </si>
  <si>
    <t>Front Public Health. 2022 Oct 28;10:1005622. doi: 10.3389/fpubh.2022.1005622. eCollection 2022.</t>
  </si>
  <si>
    <t>Pérez-González A</t>
  </si>
  <si>
    <t>PMC9650222</t>
  </si>
  <si>
    <t>10.3389/fpubh.2022.1005622</t>
  </si>
  <si>
    <t>2022 Oct 28</t>
  </si>
  <si>
    <t>Contribution of the swine model in the study of human sexually transmitted infections</t>
  </si>
  <si>
    <t>Käser T, Renois F, Wilson HL, Cnudde T, Gerdts V, Dillon JR, Jungersen G, Agerholm JS, Meurens F.</t>
  </si>
  <si>
    <t>Infect Genet Evol. 2018 Dec;66:346-360. doi: 10.1016/j.meegid.2017.11.022. Epub 2017 Nov 23.</t>
  </si>
  <si>
    <t>Käser T</t>
  </si>
  <si>
    <t>10.1016/j.meegid.2017.11.022</t>
  </si>
  <si>
    <t>Gonorrhoea: a systematic review of prevalence reporting globally</t>
  </si>
  <si>
    <t>Whelan J, Abbing-Karahagopian V, Serino L, Unemo M.</t>
  </si>
  <si>
    <t>BMC Infect Dis. 2021 Nov 11;21(1):1152. doi: 10.1186/s12879-021-06381-4.</t>
  </si>
  <si>
    <t>PMC8582208</t>
  </si>
  <si>
    <t>10.1186/s12879-021-06381-4</t>
  </si>
  <si>
    <t>Contribution of men who have sex with men (MSM) attending due to contact tracing to the diagnoses of HIV, syphilis and gonorrhoea in MSM from a clinic-based population</t>
  </si>
  <si>
    <t>Samarasekara K, Ringshall M, Parashar K, Pickering A, Buss Z, Nichols K, Devlin J, Fitzpatrick C, Williams D, Richardson D.</t>
  </si>
  <si>
    <t>Sex Transm Infect. 2022 Jun;98(4):307-309. doi: 10.1136/sextrans-2021-055169. Epub 2021 Aug 27.</t>
  </si>
  <si>
    <t>10.1136/sextrans-2021-055169</t>
  </si>
  <si>
    <t>Single-Dose Pharmacokinetics, Excretion, and Metabolism of Zoliflodacin, a Novel Spiropyrimidinetrione Antibiotic, in Healthy Volunteers</t>
  </si>
  <si>
    <t>O'Donnell J, Lawrence K, Vishwanathan K, Hosagrahara V, Mueller JP.</t>
  </si>
  <si>
    <t>Antimicrob Agents Chemother. 2018 Dec 21;63(1):e01808-18. doi: 10.1128/AAC.01808-18. Print 2019 Jan.</t>
  </si>
  <si>
    <t>O'Donnell J</t>
  </si>
  <si>
    <t>PMC6325203</t>
  </si>
  <si>
    <t>10.1128/AAC.01808-18</t>
  </si>
  <si>
    <t>Prevention and control of sexually transmissible infections among hotel-based female sex workers in Dhaka, Bangladesh</t>
  </si>
  <si>
    <t>McCormick DF, Rahman M, Zadrozny S, Alam A, Ashraf L, Neilsen GA, Kelly R, Menezes P, Miller WC, Hoffman IF.</t>
  </si>
  <si>
    <t>Sex Health. 2013 Dec;10(6):478-86. doi: 10.1071/SH12165.</t>
  </si>
  <si>
    <t>McCormick DF</t>
  </si>
  <si>
    <t>10.1071/SH12165</t>
  </si>
  <si>
    <t>Prevalence and Risk Factors of Lower Reproductive Tract Infections in Symptomatic Women in Dakar, Senegal</t>
  </si>
  <si>
    <t>Diadhiou M, Ba Diallo A, Barry MS, Alavo SC, Mall I, Gassama O, Ndiaye Guèye MD, Ndao Fall A, Gawa E, Gaye Diallo A, Moreau JC.</t>
  </si>
  <si>
    <t>Infect Dis (Auckl). 2019 May 31;12:1178633719851825. doi: 10.1177/1178633719851825. eCollection 2019.</t>
  </si>
  <si>
    <t>Diadhiou M</t>
  </si>
  <si>
    <t>Infect Dis (Auckl)</t>
  </si>
  <si>
    <t>PMC6545636</t>
  </si>
  <si>
    <t>10.1177/1178633719851825</t>
  </si>
  <si>
    <t>2019 May 31</t>
  </si>
  <si>
    <t>Prevalence of HIV, human papillomavirus type 16 and herpes simplex virus type 2 among female sex workers in Guinea and associated factors</t>
  </si>
  <si>
    <t>Aho J, Koushik A, Coutlée F, Diakité SL, Rashed S.</t>
  </si>
  <si>
    <t>Int J STD AIDS. 2014 Mar;25(4):280-8. doi: 10.1177/0956462413500242. Epub 2013 Aug 28.</t>
  </si>
  <si>
    <t>Aho J</t>
  </si>
  <si>
    <t>10.1177/0956462413500242</t>
  </si>
  <si>
    <t>Lactobacillus paragasseri as a novel causative pathogen of cavernosal abscess</t>
  </si>
  <si>
    <t>Toyoshima H, Shibahara T, Tanigawa M, Masuda N, Ishiguro C, Tanaka H, Nakanishi Y, Sakabe S.</t>
  </si>
  <si>
    <t>IDCases. 2021 Oct 27;26:e01320. doi: 10.1016/j.idcr.2021.e01320. eCollection 2021.</t>
  </si>
  <si>
    <t>Toyoshima H</t>
  </si>
  <si>
    <t>PMC8577437</t>
  </si>
  <si>
    <t>10.1016/j.idcr.2021.e01320</t>
  </si>
  <si>
    <t>2021 Oct 27</t>
  </si>
  <si>
    <t>Excellent Outcome of Acute Necrotizing Encephalopathy in an Adult With Bacterial Infections, Case Report</t>
  </si>
  <si>
    <t>Wang Y, Younce JR, Perlmutter JS, Mar SS.</t>
  </si>
  <si>
    <t>Neurohospitalist. 2021 Oct;11(4):351-355. doi: 10.1177/1941874421991370. Epub 2021 Feb 5.</t>
  </si>
  <si>
    <t>Neurohospitalist</t>
  </si>
  <si>
    <t>PMC8442162</t>
  </si>
  <si>
    <t>10.1177/1941874421991370</t>
  </si>
  <si>
    <t>Penicillins (4th Generation)</t>
  </si>
  <si>
    <t>Host-Pathogen Interactions during Female Genital Tract Infections</t>
  </si>
  <si>
    <t>Pekmezovic M, Mogavero S, Naglik JR, Hube B.</t>
  </si>
  <si>
    <t>Trends Microbiol. 2019 Dec;27(12):982-996. doi: 10.1016/j.tim.2019.07.006. Epub 2019 Aug 23.</t>
  </si>
  <si>
    <t>Pekmezovic M</t>
  </si>
  <si>
    <t>10.1016/j.tim.2019.07.006</t>
  </si>
  <si>
    <t>Mycoplasma genitalium: a mycoplasma still underestimated</t>
  </si>
  <si>
    <t>Plantamura J, Bigaillon C, Bousquet A, Delaune D, Larréché S, Bugier S, Mérens A, Ficko C.</t>
  </si>
  <si>
    <t>Ann Biol Clin (Paris). 2017 Apr 1;75(2):209-214. doi: 10.1684/abc.2017.1228.</t>
  </si>
  <si>
    <t>Plantamura J</t>
  </si>
  <si>
    <t>Ann Biol Clin (Paris)</t>
  </si>
  <si>
    <t>10.1684/abc.2017.1228</t>
  </si>
  <si>
    <t>2017 Apr 1</t>
  </si>
  <si>
    <t>Antimicrobial resistance among pathogenic bacteria in Southeast Asia</t>
  </si>
  <si>
    <t>Lestari ES, Severin JA, Verbrugh HA.</t>
  </si>
  <si>
    <t>Southeast Asian J Trop Med Public Health. 2012 Mar;43(2):385-422.</t>
  </si>
  <si>
    <t>Lestari ES</t>
  </si>
  <si>
    <t>Antiretroviral therapy suppresses rectal HIV-RNA shedding despite inflammation in MSM with rectal C. trachomatis and N. gonorrhoeae infections-a cross-sectional, single-center study</t>
  </si>
  <si>
    <t>Storim J, Verheyen J, Wolff E, Wohlschlaeger J, Heintschel von Heinegg E, Schadendorf D, Esser S.</t>
  </si>
  <si>
    <t>Sex Transm Infect. 2019 Mar;95(2):95-98. doi: 10.1136/sextrans-2017-053409. Epub 2018 Feb 3.</t>
  </si>
  <si>
    <t>Storim J</t>
  </si>
  <si>
    <t>10.1136/sextrans-2017-053409</t>
  </si>
  <si>
    <t>Brazilian Protocol for Sexually Transmitted infections, 2020: pelvic inflammatory disease</t>
  </si>
  <si>
    <t>Menezes MLB, Giraldo PC, Linhares IM, Boldrini NAT, Aragon MG.</t>
  </si>
  <si>
    <t>Rev Soc Bras Med Trop. 2021 May 17;54(suppl 1):e2020602. doi: 10.1590/0037-8682-602-2020. eCollection 2021.</t>
  </si>
  <si>
    <t>PMC8210479</t>
  </si>
  <si>
    <t>10.1590/0037-8682-602-2020</t>
  </si>
  <si>
    <t>2021 May 17</t>
  </si>
  <si>
    <t>Determination of MIC Quality Control Ranges for the Novel Gyrase Inhibitor Zoliflodacin</t>
  </si>
  <si>
    <t>Miller AA, Traczewski MM, Huband MD, Bradford PA, Mueller JP.</t>
  </si>
  <si>
    <t>J Clin Microbiol. 2019 Aug 26;57(9):e00567-19. doi: 10.1128/JCM.00567-19. Print 2019 Sep.</t>
  </si>
  <si>
    <t>Miller AA</t>
  </si>
  <si>
    <t>PMC6711898</t>
  </si>
  <si>
    <t>10.1128/JCM.00567-19</t>
  </si>
  <si>
    <t>2019 Aug 26</t>
  </si>
  <si>
    <t>Provision of Sexually Transmitted Infection Services in a Mobile Clinic Reveals High Unmet Need in Remote Areas of South Africa: A Cross-sectional Study</t>
  </si>
  <si>
    <t>Hoffman CM, Mbambazela N, Sithole P, Morré SA, Dubbink JH, Railton J, McIntyre JA, Kock MM, Peters RPH.</t>
  </si>
  <si>
    <t>Sex Transm Dis. 2019 Mar;46(3):206-212. doi: 10.1097/OLQ.0000000000000931.</t>
  </si>
  <si>
    <t>Hoffman CM</t>
  </si>
  <si>
    <t>10.1097/OLQ.0000000000000931</t>
  </si>
  <si>
    <t>Computational analysis of bacterial RNA-Seq data</t>
  </si>
  <si>
    <t>McClure R, Balasubramanian D, Sun Y, Bobrovskyy M, Sumby P, Genco CA, Vanderpool CK, Tjaden B.</t>
  </si>
  <si>
    <t>Nucleic Acids Res. 2013 Aug;41(14):e140. doi: 10.1093/nar/gkt444. Epub 2013 May 28.</t>
  </si>
  <si>
    <t>PMC3737546</t>
  </si>
  <si>
    <t>10.1093/nar/gkt444</t>
  </si>
  <si>
    <t>Unexpectedly high HIV prevalence among female sex workers in Bangkok, Thailand in a respondent-driven sampling survey</t>
  </si>
  <si>
    <t>Manopaiboon C, Prybylski D, Subhachaturas W, Tanpradech S, Suksripanich O, Siangphoe U, Johnston LG, Akarasewi P, Anand A, Fox KK, Whitehead SJ.</t>
  </si>
  <si>
    <t>Int J STD AIDS. 2013 Jan;24(1):34-8. doi: 10.1177/0956462412472300. Epub 2013 May 6.</t>
  </si>
  <si>
    <t>Manopaiboon C</t>
  </si>
  <si>
    <t>PMC4935540</t>
  </si>
  <si>
    <t>NIHMS798225</t>
  </si>
  <si>
    <t>10.1177/0956462412472300</t>
  </si>
  <si>
    <t>Incidence and laboratory diagnosis of sexually-transmitted infections among university students in a high-prevalence community</t>
  </si>
  <si>
    <t>Sienkiewicz L, Thomas Y, Reynoso A, Munson E.</t>
  </si>
  <si>
    <t>J Am Coll Health. 2023 Feb-Mar;71(2):571-577. doi: 10.1080/07448481.2021.1899185. Epub 2021 Apr 8.</t>
  </si>
  <si>
    <t>Sienkiewicz L</t>
  </si>
  <si>
    <t>10.1080/07448481.2021.1899185</t>
  </si>
  <si>
    <t>2023 Feb-Mar</t>
  </si>
  <si>
    <t>A Statistical Review: Why Average Weighted Accuracy, not Accuracy or AUC?</t>
  </si>
  <si>
    <t>Jiang Y, Pan Q, Liu Y, Evans S.</t>
  </si>
  <si>
    <t>Biostat Epidemiol. 2021;5(2):267-286. doi: 10.1080/24709360.2021.1975255. Epub 2021 Sep 27.</t>
  </si>
  <si>
    <t>Jiang Y</t>
  </si>
  <si>
    <t>Biostat Epidemiol</t>
  </si>
  <si>
    <t>PMC8945251</t>
  </si>
  <si>
    <t>NIHMS1739018</t>
  </si>
  <si>
    <t>10.1080/24709360.2021.1975255</t>
  </si>
  <si>
    <t>Prevalence of Bacterial Vaginosis and Its Association with Risk Factors among Nonpregnant Women: A Hospital Based Study</t>
  </si>
  <si>
    <t>Ranjit E, Raghubanshi BR, Maskey S, Parajuli P.</t>
  </si>
  <si>
    <t>Int J Microbiol. 2018 Mar 5;2018:8349601. doi: 10.1155/2018/8349601. eCollection 2018.</t>
  </si>
  <si>
    <t>Ranjit E</t>
  </si>
  <si>
    <t>PMC5859802</t>
  </si>
  <si>
    <t>10.1155/2018/8349601</t>
  </si>
  <si>
    <t>2018 Mar 5</t>
  </si>
  <si>
    <t>[Current aspects of Chlamydia trachomatis infection]</t>
  </si>
  <si>
    <t>de Barbeyrac B.</t>
  </si>
  <si>
    <t>Presse Med. 2013 Apr;42(4 Pt 1):440-5. doi: 10.1016/j.lpm.2012.09.025. Epub 2013 Feb 16.</t>
  </si>
  <si>
    <t>de Barbeyrac B</t>
  </si>
  <si>
    <t>10.1016/j.lpm.2012.09.025</t>
  </si>
  <si>
    <t>Improving Women's Health and Combatting Sexually Transmitted Infections Through Expedited Partner Therapy</t>
  </si>
  <si>
    <t>Jamison CD, Coleman JS, Mmeje O.</t>
  </si>
  <si>
    <t>Obstet Gynecol. 2019 Mar;133(3):416-422. doi: 10.1097/AOG.0000000000003088.</t>
  </si>
  <si>
    <t>Jamison CD</t>
  </si>
  <si>
    <t>PMC7136014</t>
  </si>
  <si>
    <t>NIHMS1517073</t>
  </si>
  <si>
    <t>10.1097/AOG.0000000000003088</t>
  </si>
  <si>
    <t>Adherence to CDC Recommendations for the Treatment of Uncomplicated Gonorrhea - STD Surveillance Network, United States, 2016</t>
  </si>
  <si>
    <t>Weston EJ, Workowski K, Torrone E, Weinstock H, Stenger MR.</t>
  </si>
  <si>
    <t>MMWR Morb Mortal Wkly Rep. 2018 Apr 27;67(16):473-476. doi: 10.15585/mmwr.mm6716a4.</t>
  </si>
  <si>
    <t>PMC5919606</t>
  </si>
  <si>
    <t>10.15585/mmwr.mm6716a4</t>
  </si>
  <si>
    <t>In vitro antibacterial activity of AZD0914, a new spiropyrimidinetrione DNA gyrase/topoisomerase inhibitor with potent activity against Gram-positive, fastidious Gram-Negative, and atypical bacteria</t>
  </si>
  <si>
    <t>Huband MD, Bradford PA, Otterson LG, Basarab GS, Kutschke AC, Giacobbe RA, Patey SA, Alm RA, Johnstone MR, Potter ME, Miller PF, Mueller JP.</t>
  </si>
  <si>
    <t>Antimicrob Agents Chemother. 2015 Jan;59(1):467-74. doi: 10.1128/AAC.04124-14. Epub 2014 Nov 10.</t>
  </si>
  <si>
    <t>Huband MD</t>
  </si>
  <si>
    <t>PMC4291388</t>
  </si>
  <si>
    <t>10.1128/AAC.04124-14</t>
  </si>
  <si>
    <t>Usefulness of quantifying leukocytes in first-voided urine to predict positivity for Chlamydia trachomatis in asymptomatic men at high risk for chlamydial infection</t>
  </si>
  <si>
    <t>Ito S, Horie K, Seike K, Yasuda M, Tsuchiya T, Yokoi S, Nakano M, Deguchi T.</t>
  </si>
  <si>
    <t>J Infect Chemother. 2014 Dec;20(12):748-51. doi: 10.1016/j.jiac.2014.08.002. Epub 2014 Aug 22.</t>
  </si>
  <si>
    <t>10.1016/j.jiac.2014.08.002</t>
  </si>
  <si>
    <t>Diagnosis and management of gonococcal infections</t>
  </si>
  <si>
    <t>Mayor MT, Roett MA, Uduhiri KA.</t>
  </si>
  <si>
    <t>Am Fam Physician. 2012 Nov 15;86(10):931-8.</t>
  </si>
  <si>
    <t>Mayor MT</t>
  </si>
  <si>
    <t>2012 Nov 15</t>
  </si>
  <si>
    <t>Screening of male patients for Trichomonas vaginalis with transcription-mediated amplification in a community with a high prevalence of sexually transmitted infection</t>
  </si>
  <si>
    <t>Munson KL, Napierala M, Munson E, Schell RF, Kramme T, Miller C, Hryciuk JE.</t>
  </si>
  <si>
    <t>J Clin Microbiol. 2013 Jan;51(1):101-4. doi: 10.1128/JCM.02526-12. Epub 2012 Oct 24.</t>
  </si>
  <si>
    <t>Munson KL</t>
  </si>
  <si>
    <t>PMC3536231</t>
  </si>
  <si>
    <t>10.1128/JCM.02526-12</t>
  </si>
  <si>
    <t>Bioassay-guided purification, GC-MS characterization and quantification of phyto-components in an antibacterial extract of Searsia lancea leaves</t>
  </si>
  <si>
    <t>Vambe M, Naidoo D, Aremu AO, Finnie JF, Van Staden J.</t>
  </si>
  <si>
    <t>Nat Prod Res. 2021 Nov;35(22):4658-4662. doi: 10.1080/14786419.2019.1700251. Epub 2019 Dec 10.</t>
  </si>
  <si>
    <t>Vambe M</t>
  </si>
  <si>
    <t>10.1080/14786419.2019.1700251</t>
  </si>
  <si>
    <t>The antibiotic resistance crisis, with a focus on the United States</t>
  </si>
  <si>
    <t>Martens E, Demain AL.</t>
  </si>
  <si>
    <t>J Antibiot (Tokyo). 2017 May;70(5):520-526. doi: 10.1038/ja.2017.30. Epub 2017 Mar 1.</t>
  </si>
  <si>
    <t>Martens E</t>
  </si>
  <si>
    <t>10.1038/ja.2017.30</t>
  </si>
  <si>
    <t>Sex, lies, and gastrointestinal tract biopsies: a review of selected sexually transmitted proctocolitides</t>
  </si>
  <si>
    <t>Voltaggio L, Montgomery EA, Ali MA, Singhi AD, Arnold CA.</t>
  </si>
  <si>
    <t>Adv Anat Pathol. 2014 Mar;21(2):83-93. doi: 10.1097/PAP.0000000000000014.</t>
  </si>
  <si>
    <t>Voltaggio L</t>
  </si>
  <si>
    <t>Adv Anat Pathol</t>
  </si>
  <si>
    <t>10.1097/PAP.0000000000000014</t>
  </si>
  <si>
    <t>Development of a High Throughput Screen for the Identification of Inhibitors of Peptidoglycan O-Acetyltransferases, New Potential Antibacterial Targets</t>
  </si>
  <si>
    <t>Brott AS, Jones CS, Clarke AJ.</t>
  </si>
  <si>
    <t>Antibiotics (Basel). 2019 May 27;8(2):65. doi: 10.3390/antibiotics8020065.</t>
  </si>
  <si>
    <t>PMC6627197</t>
  </si>
  <si>
    <t>10.3390/antibiotics8020065</t>
  </si>
  <si>
    <t>2019 May 27</t>
  </si>
  <si>
    <t>A New Vaccination Method Based on Phage NgoΦ6 and Its Phagemid Derivatives</t>
  </si>
  <si>
    <t>Piekarowicz A, Kłyż A, Stein DC.</t>
  </si>
  <si>
    <t>Front Microbiol. 2022 Apr 28;13:793205. doi: 10.3389/fmicb.2022.793205. eCollection 2022.</t>
  </si>
  <si>
    <t>PMC9096494</t>
  </si>
  <si>
    <t>10.3389/fmicb.2022.793205</t>
  </si>
  <si>
    <t>2022 Apr 28</t>
  </si>
  <si>
    <t>Complex clinical management of group A Streptococcal pelvic inflammatory disease after bilateral tubal ligation in a small community hospital</t>
  </si>
  <si>
    <t>Wolfenden E, Mittal M, Sussman R.</t>
  </si>
  <si>
    <t>BMJ Case Rep. 2020 Oct 27;13(10):e236326. doi: 10.1136/bcr-2020-236326.</t>
  </si>
  <si>
    <t>Wolfenden E</t>
  </si>
  <si>
    <t>PMC7592244</t>
  </si>
  <si>
    <t>10.1136/bcr-2020-236326</t>
  </si>
  <si>
    <t>Phenolic profile and effects of acetone fractions obtained from the inflorescences of Calluna vulgaris (L.) Hull on vaginal pathogenic and non-pathogenic bacteria</t>
  </si>
  <si>
    <t>Mandim F , Barros L , Heleno SA , Pires TCSP , Dias MI , Alves MJ , Santos PF , Ferreira ICFR .</t>
  </si>
  <si>
    <t>Food Funct. 2019 May 22;10(5):2399-2407. doi: 10.1039/c9fo00415g.</t>
  </si>
  <si>
    <t>Mandim F</t>
  </si>
  <si>
    <t>Food Funct</t>
  </si>
  <si>
    <t>10.1039/c9fo00415g</t>
  </si>
  <si>
    <t>The role of sexual networks in studies of how BV and STIs increase the risk of subsequent reinfection</t>
  </si>
  <si>
    <t>Kenyon C, Buyze J, Klebanoff M, Brotman RM.</t>
  </si>
  <si>
    <t>Epidemiol Infect. 2018 Nov;146(15):2003-2009. doi: 10.1017/S0950268818002157. Epub 2018 Sep 5.</t>
  </si>
  <si>
    <t>PMC6452990</t>
  </si>
  <si>
    <t>10.1017/S0950268818002157</t>
  </si>
  <si>
    <t>Association of sexually transmitted infections with high-risk human papillomavirus types: a survey with 802 female sex workers in china</t>
  </si>
  <si>
    <t>Yin YP, Li HM, Xiang Z, Liang GJ, Shi MQ, Zhou YJ, Han Y, Wang GQ, Wang B, Chen XS.</t>
  </si>
  <si>
    <t>Sex Transm Dis. 2013 Jun;40(6):493-5. doi: 10.1097/OLQ.0b013e31828b32b8.</t>
  </si>
  <si>
    <t>10.1097/OLQ.0b013e31828b32b8</t>
  </si>
  <si>
    <t>Mycoplasmateceae species are not found in Fallopian tubes of women with tubo-peritoneal infertility</t>
  </si>
  <si>
    <t>Costoya A, Morales F, Borda P, Vargas R, Fuhrer J, Salgado N, Cárdenas H, Velasquez L.</t>
  </si>
  <si>
    <t>Braz J Infect Dis. 2012 May-Jun;16(3):273-8.</t>
  </si>
  <si>
    <t>Costoya A</t>
  </si>
  <si>
    <t>Acquisition of Ciprofloxacin Resistance Among an Expanding Clade of β-Lactamase-Positive, Serogroup Y Neisseria meningitidis in the United States</t>
  </si>
  <si>
    <t>Potts CC, Retchless AC, McNamara LA, Marasini D, Reese N, Swint S, Hu F, Sharma S, Blain AE, Lonsway D, Karlsson M, Hariri S, Fox LM, Wang X; Antimicrobial-Resistant Neisseria meningitidis Team.</t>
  </si>
  <si>
    <t>Clin Infect Dis. 2021 Oct 5;73(7):1185-1193. doi: 10.1093/cid/ciab358.</t>
  </si>
  <si>
    <t>Potts CC</t>
  </si>
  <si>
    <t>PMC9250101</t>
  </si>
  <si>
    <t>NIHMS1799536</t>
  </si>
  <si>
    <t>10.1093/cid/ciab358</t>
  </si>
  <si>
    <t>High Prevalence of Sterile Pyuria in the Setting of Sexually Transmitted Infection in Women Presenting to an Emergency Department</t>
  </si>
  <si>
    <t>Shipman SB, Risinger CR, Evans CM, Gilbertson CD, Hogan DE.</t>
  </si>
  <si>
    <t>West J Emerg Med. 2018 Mar;19(2):282-286. doi: 10.5811/westjem.2017.12.35605. Epub 2018 Feb 26.</t>
  </si>
  <si>
    <t>Shipman SB</t>
  </si>
  <si>
    <t>West J Emerg Med</t>
  </si>
  <si>
    <t>PMC5851500</t>
  </si>
  <si>
    <t>10.5811/westjem.2017.12.35605</t>
  </si>
  <si>
    <t>Prevalence, risk factors and association with delivery outcome of curable sexually transmitted infections among pregnant women in Southern Ethiopia</t>
  </si>
  <si>
    <t>Zenebe MH, Mekonnen Z, Loha E, Padalko E.</t>
  </si>
  <si>
    <t>PLoS One. 2021 Mar 24;16(3):e0248958. doi: 10.1371/journal.pone.0248958. eCollection 2021.</t>
  </si>
  <si>
    <t>Zenebe MH</t>
  </si>
  <si>
    <t>PMC7990168</t>
  </si>
  <si>
    <t>10.1371/journal.pone.0248958</t>
  </si>
  <si>
    <t>2021 Mar 24</t>
  </si>
  <si>
    <t>Multiplex PCR testing for nine different sexually transmitted infections</t>
  </si>
  <si>
    <t>Kriesel JD, Bhatia AS, Barrus C, Vaughn M, Gardner J, Crisp RJ.</t>
  </si>
  <si>
    <t>Int J STD AIDS. 2016 Dec;27(14):1275-1282. doi: 10.1177/0956462415615775. Epub 2015 Nov 3.</t>
  </si>
  <si>
    <t>Kriesel JD</t>
  </si>
  <si>
    <t>10.1177/0956462415615775</t>
  </si>
  <si>
    <t>Mycoplasma genitalium infection is associated with microscopic signs of cervical inflammation in liquid cytology specimens</t>
  </si>
  <si>
    <t>Dehon PM, McGowin CL.</t>
  </si>
  <si>
    <t>J Clin Microbiol. 2014 Jul;52(7):2398-405. doi: 10.1128/JCM.00159-14. Epub 2014 Apr 23.</t>
  </si>
  <si>
    <t>Dehon PM</t>
  </si>
  <si>
    <t>PMC4097708</t>
  </si>
  <si>
    <t>10.1128/JCM.00159-14</t>
  </si>
  <si>
    <t>Using Innovation to Address Adolescent and Young Adult Health Disparities in Pelvic Inflammatory Disease: Design of the Technology Enhanced Community Health Precision Nursing (TECH-PN) Trial</t>
  </si>
  <si>
    <t>Trent M, Perin J, Rowell J, Shah M, Anders J, Matson P, Brotman RM, Ravel J, Sharps P, Rothman R, Yusuf HE, Gaydos CA.</t>
  </si>
  <si>
    <t>J Infect Dis. 2021 Aug 16;224(12 Suppl 2):S145-S151. doi: 10.1093/infdis/jiab157.</t>
  </si>
  <si>
    <t>PMC8365117</t>
  </si>
  <si>
    <t>10.1093/infdis/jiab157</t>
  </si>
  <si>
    <t>Diagnostic accuracy of rapid tests for sexually transmitted infections in symptomatic women</t>
  </si>
  <si>
    <t>Nuñez-Forero L, Moyano-Ariza L, Gaitán-Duarte H, Ángel-Müller E, Ruiz-Parra A, González P, Rodríguez A, Tolosa JE.</t>
  </si>
  <si>
    <t>Sex Transm Infect. 2016 Feb;92(1):24-8. doi: 10.1136/sextrans-2014-051891. Epub 2015 Jul 1.</t>
  </si>
  <si>
    <t>Nuñez-Forero L</t>
  </si>
  <si>
    <t>10.1136/sextrans-2014-051891</t>
  </si>
  <si>
    <t>Drug use, sexual risk behaviour and sexually transmitted infections among swingers: a cross-sectional study in The Netherlands</t>
  </si>
  <si>
    <t>Spauwen LW, Niekamp AM, Hoebe CJ, Dukers-Muijrers NH.</t>
  </si>
  <si>
    <t>Sex Transm Infect. 2015 Feb;91(1):31-6. doi: 10.1136/sextrans-2014-051626. Epub 2014 Oct 23.</t>
  </si>
  <si>
    <t>Spauwen LW</t>
  </si>
  <si>
    <t>10.1136/sextrans-2014-051626</t>
  </si>
  <si>
    <t>Gentamicin 240 mg plus azithromycin 2 g vs. ceftriaxone 500 mg plus azithromycin 2 g for treatment of rectal and pharyngeal gonorrhoea: a randomized controlled trial</t>
  </si>
  <si>
    <t>Rob F, Klubalová B, Nyčová E, Hercogová J, Unemo M.</t>
  </si>
  <si>
    <t>Clin Microbiol Infect. 2020 Feb;26(2):207-212. doi: 10.1016/j.cmi.2019.08.004. Epub 2019 Aug 14.</t>
  </si>
  <si>
    <t>10.1016/j.cmi.2019.08.004</t>
  </si>
  <si>
    <t>High prevalence of sexually transmitted infections among women screened for a contraceptive intravaginal ring study, Kisumu, Kenya, 2014</t>
  </si>
  <si>
    <t>Oliver VO, Otieno G, Gvetadze R, Desai MA, Makanga M, Akelo V, Gust DA, Nyagol B, McLellan-Lemal E.</t>
  </si>
  <si>
    <t>Int J STD AIDS. 2018 Dec;29(14):1390-1399. doi: 10.1177/0956462418782810. Epub 2018 Aug 2.</t>
  </si>
  <si>
    <t>Oliver VO</t>
  </si>
  <si>
    <t>10.1177/0956462418782810</t>
  </si>
  <si>
    <t>Doxycycline prophylaxis to reduce incident syphilis among HIV-infected men who have sex with men who continue to engage in high-risk sex: a randomized, controlled pilot study</t>
  </si>
  <si>
    <t>Bolan RK, Beymer MR, Weiss RE, Flynn RP, Leibowitz AA, Klausner JD.</t>
  </si>
  <si>
    <t>Sex Transm Dis. 2015 Feb;42(2):98-103. doi: 10.1097/OLQ.0000000000000216.</t>
  </si>
  <si>
    <t>Bolan RK</t>
  </si>
  <si>
    <t>PMC4295649</t>
  </si>
  <si>
    <t>NIHMS635155</t>
  </si>
  <si>
    <t>10.1097/OLQ.0000000000000216</t>
  </si>
  <si>
    <t>UAA-AAUS guideline for M. genitalium and non-chlamydial non-gonococcal urethritis</t>
  </si>
  <si>
    <t>Wada K, Hamasuna R, Sadahira T, Araki M, Yamamoto S.</t>
  </si>
  <si>
    <t>J Infect Chemother. 2021 Oct;27(10):1384-1388. doi: 10.1016/j.jiac.2021.07.007. Epub 2021 Jul 28.</t>
  </si>
  <si>
    <t>10.1016/j.jiac.2021.07.007</t>
  </si>
  <si>
    <t>Antibiotic Selection for Suspected Neisseria gonorrhoeae Infection Among Penicillin-Allergic Patients in the Emergency Department</t>
  </si>
  <si>
    <t>McGuinness MJ, Mccoy J, Bhowmick T.</t>
  </si>
  <si>
    <t>Cureus. 2021 May 29;13(5):e15323. doi: 10.7759/cureus.15323.</t>
  </si>
  <si>
    <t>McGuinness MJ</t>
  </si>
  <si>
    <t>PMC8238663</t>
  </si>
  <si>
    <t>10.7759/cureus.15323</t>
  </si>
  <si>
    <t>2021 May 29</t>
  </si>
  <si>
    <t>Performance of TaqMan probes for the detection of sexually transmitted infections in South African women</t>
  </si>
  <si>
    <t>Mitchev N, Singh R, Garrett N, Ramsuran V, Niehaus AJ, Mlisana KP.</t>
  </si>
  <si>
    <t>Afr J Lab Med. 2021 Mar 31;10(1):1124. doi: 10.4102/ajlm.v10i1.1124. eCollection 2021.</t>
  </si>
  <si>
    <t>PMC8063552</t>
  </si>
  <si>
    <t>10.4102/ajlm.v10i1.1124</t>
  </si>
  <si>
    <t>Epidemiologic and Clinical Characteristics of Tubo-Ovarian Abscess, Hydrosalpinx, Pyosalpinx, and Oophoritis in Emergency Department Patients</t>
  </si>
  <si>
    <t>Mohseni M, Simon LV, Sheele JM.</t>
  </si>
  <si>
    <t>Cureus. 2020 Nov 23;12(11):e11647. doi: 10.7759/cureus.11647.</t>
  </si>
  <si>
    <t>Mohseni M</t>
  </si>
  <si>
    <t>PMC7755693</t>
  </si>
  <si>
    <t>10.7759/cureus.11647</t>
  </si>
  <si>
    <t>2020 Nov 23</t>
  </si>
  <si>
    <t>Significance of isolating non-tuberculous mycobacterial organisms in infertile women with tubal disease: an observational study</t>
  </si>
  <si>
    <t>Radha Bai Prabhu T, Pandiyan N, Sujatha N, Jawahar MS.</t>
  </si>
  <si>
    <t>BJOG. 2019 Aug;126 Suppl 4:66-71. doi: 10.1111/1471-0528.15814. Epub 2019 May 31.</t>
  </si>
  <si>
    <t>Radha Bai Prabhu T</t>
  </si>
  <si>
    <t>BJOG</t>
  </si>
  <si>
    <t>10.1111/1471-0528.15814</t>
  </si>
  <si>
    <t>Is Gonococcal Paraurethral Duct Infection a Local Complication of Urethral Gonorrhea in Men?</t>
  </si>
  <si>
    <t>Fan W, Zhang Q, Wang L, Jiang T.</t>
  </si>
  <si>
    <t>Am J Mens Health. 2019 May-Jun;13(3):1557988319849134. doi: 10.1177/1557988319849134.</t>
  </si>
  <si>
    <t>PMC6509980</t>
  </si>
  <si>
    <t>10.1177/1557988319849134</t>
  </si>
  <si>
    <t>2019 May-Jun</t>
  </si>
  <si>
    <t>Mycoplasma genitalium in Women: Current Knowledge and Research Priorities for This Recently Emerged Pathogen</t>
  </si>
  <si>
    <t>Wiesenfeld HC, Manhart LE.</t>
  </si>
  <si>
    <t>J Infect Dis. 2017 Jul 15;216(suppl_2):S389-S395. doi: 10.1093/infdis/jix198.</t>
  </si>
  <si>
    <t>PMC5853983</t>
  </si>
  <si>
    <t>10.1093/infdis/jix198</t>
  </si>
  <si>
    <t>2017 Jul 15</t>
  </si>
  <si>
    <t>Sexually transmitted infections and pre-exposure prophylaxis: challenges and opportunities among men who have sex with men in the US</t>
  </si>
  <si>
    <t>Scott HM, Klausner JD.</t>
  </si>
  <si>
    <t>AIDS Res Ther. 2016 Jan 19;13:5. doi: 10.1186/s12981-016-0089-8. eCollection 2016.</t>
  </si>
  <si>
    <t>Scott HM</t>
  </si>
  <si>
    <t>AIDS Res Ther</t>
  </si>
  <si>
    <t>PMC4719214</t>
  </si>
  <si>
    <t>10.1186/s12981-016-0089-8</t>
  </si>
  <si>
    <t>2016 Jan 19</t>
  </si>
  <si>
    <t>Distribution and perinatal transmission of bacterial vaginal infections in pregnant women without vaginal symptoms</t>
  </si>
  <si>
    <t>Hahn HS, Lee KH, Koo YJ, Kim SG, Rhee JE, Kim MY, Hwang SJ, Lee JH, Lee IH, Lim KT, Shim JU, Kim TJ.</t>
  </si>
  <si>
    <t>Scand J Infect Dis. 2014 May;46(5):348-53. doi: 10.3109/00365548.2014.880183. Epub 2014 Feb 20.</t>
  </si>
  <si>
    <t>Hahn HS</t>
  </si>
  <si>
    <t>Scand J Infect Dis</t>
  </si>
  <si>
    <t>10.3109/00365548.2014.880183</t>
  </si>
  <si>
    <t>The renaissance of bacillosamine and its derivatives: pathway characterization and implications in pathogenicity</t>
  </si>
  <si>
    <t>Biochemistry. 2014 Feb 4;53(4):624-38. doi: 10.1021/bi401546r. Epub 2014 Jan 21.</t>
  </si>
  <si>
    <t>PMC3951908</t>
  </si>
  <si>
    <t>NIHMS559105</t>
  </si>
  <si>
    <t>10.1021/bi401546r</t>
  </si>
  <si>
    <t>Field evaluation of the Cepheid GeneXpert Chlamydia trachomatis assay for detection of infection in a trachoma endemic community in Tanzania</t>
  </si>
  <si>
    <t>Jenson A, Dize L, Mkocha H, Munoz B, Lee J, Gaydos C, Quinn T, West SK.</t>
  </si>
  <si>
    <t>PLoS Negl Trop Dis. 2013 Jul 4;7(7):e2265. doi: 10.1371/journal.pntd.0002265. Print 2013.</t>
  </si>
  <si>
    <t>Jenson A</t>
  </si>
  <si>
    <t>PLoS Negl Trop Dis</t>
  </si>
  <si>
    <t>PMC3701699</t>
  </si>
  <si>
    <t>10.1371/journal.pntd.0002265</t>
  </si>
  <si>
    <t>2013 Jul 4</t>
  </si>
  <si>
    <t>Chlamydia trachomatis genovar distribution in clinical urogenital specimens from Tunisian patients: high prevalence of C. trachomatis genovar E and mixed infections</t>
  </si>
  <si>
    <t>Gharsallah H, Frikha-Gargouri O, Sellami H, Besbes F, Znazen A, Hammami A.</t>
  </si>
  <si>
    <t>BMC Infect Dis. 2012 Nov 30;12:333. doi: 10.1186/1471-2334-12-333.</t>
  </si>
  <si>
    <t>Gharsallah H</t>
  </si>
  <si>
    <t>PMC3573954</t>
  </si>
  <si>
    <t>10.1186/1471-2334-12-333</t>
  </si>
  <si>
    <t>2012 Nov 30</t>
  </si>
  <si>
    <t>Factors associated with pelvic inflammatory disease: A case series analysis of family planning clinic data</t>
  </si>
  <si>
    <t>Sweeney S, Bateson D, Fleming K, Huston W.</t>
  </si>
  <si>
    <t>Womens Health (Lond). 2022 Jan-Dec;18:17455057221112263. doi: 10.1177/17455057221112263.</t>
  </si>
  <si>
    <t>Sweeney S</t>
  </si>
  <si>
    <t>Womens Health (Lond)</t>
  </si>
  <si>
    <t>PMC9280787</t>
  </si>
  <si>
    <t>10.1177/17455057221112263</t>
  </si>
  <si>
    <t>2022 Jan-Dec</t>
  </si>
  <si>
    <t>Corynebacterium macginleyi in the era of MALDI-TOF MS: epidemiology, susceptibility patterns and prevalence of co-infection</t>
  </si>
  <si>
    <t>Fong P, Butel-Simoes G, Francis MJ, Korman TM, Graham M.</t>
  </si>
  <si>
    <t>Pathology. 2022 Apr;54(3):336-343. doi: 10.1016/j.pathol.2021.07.007. Epub 2021 Oct 8.</t>
  </si>
  <si>
    <t>Fong P</t>
  </si>
  <si>
    <t>10.1016/j.pathol.2021.07.007</t>
  </si>
  <si>
    <t>Sexually Transmitted Infections Treatment Guidelines, 2021</t>
  </si>
  <si>
    <t>Workowski KA, Bachmann LH, Chan PA, Johnston CM, Muzny CA, Park I, Reno H, Zenilman JM, Bolan GA.</t>
  </si>
  <si>
    <t>MMWR Recomm Rep. 2021 Jul 23;70(4):1-187. doi: 10.15585/mmwr.rr7004a1.</t>
  </si>
  <si>
    <t>Workowski KA</t>
  </si>
  <si>
    <t>PMC8344968</t>
  </si>
  <si>
    <t>10.15585/mmwr.rr7004a1</t>
  </si>
  <si>
    <t>2021 Jul 23</t>
  </si>
  <si>
    <t>All-in-one microfluidic nucleic acid diagnosis system for multiplex detection of sexually transmitted pathogens directly from genitourinary secretions</t>
  </si>
  <si>
    <t>Ye X, Li Y, Wang L, Fang X, Kong J.</t>
  </si>
  <si>
    <t>Talanta. 2021 Jan 1;221:121462. doi: 10.1016/j.talanta.2020.121462. Epub 2020 Aug 3.</t>
  </si>
  <si>
    <t>Ye X</t>
  </si>
  <si>
    <t>Talanta</t>
  </si>
  <si>
    <t>10.1016/j.talanta.2020.121462</t>
  </si>
  <si>
    <t>Inflammatory bowel disease versus Chlamydia trachomatis infection: a case report and revision of the literature</t>
  </si>
  <si>
    <t>Neri B, Stingone C, Romeo S, Sena G, Gesuale C, Compagno M, De Cristofaro E, Baciorri F, Del Vecchio Blanco G, Palmieri G, Sarmati L, Biancone L.</t>
  </si>
  <si>
    <t>Eur J Gastroenterol Hepatol. 2020 Mar;32(3):454-457. doi: 10.1097/MEG.0000000000001605.</t>
  </si>
  <si>
    <t>Neri B</t>
  </si>
  <si>
    <t>Eur J Gastroenterol Hepatol</t>
  </si>
  <si>
    <t>10.1097/MEG.0000000000001605</t>
  </si>
  <si>
    <t>[Treatment of uncomplicated pelvic inflammatory disease: CNGOF and SPILF Pelvic Inflammatory Diseases Guidelines]</t>
  </si>
  <si>
    <t>Verdon R.</t>
  </si>
  <si>
    <t>Gynecol Obstet Fertil Senol. 2019 May;47(5):418-430. doi: 10.1016/j.gofs.2019.03.008. Epub 2019 Mar 13.</t>
  </si>
  <si>
    <t>Verdon R</t>
  </si>
  <si>
    <t>10.1016/j.gofs.2019.03.008</t>
  </si>
  <si>
    <t>Sexually Transmitted Disease and Male Infertility: A Systematic Review</t>
  </si>
  <si>
    <t>Fode M, Fusco F, Lipshultz L, Weidner W.</t>
  </si>
  <si>
    <t>Eur Urol Focus. 2016 Oct;2(4):383-393. doi: 10.1016/j.euf.2016.08.002. Epub 2016 Aug 27.</t>
  </si>
  <si>
    <t>Fode M</t>
  </si>
  <si>
    <t>10.1016/j.euf.2016.08.002</t>
  </si>
  <si>
    <t>Keeping an Eye on Chlamydia and Gonorrhea Conjunctivitis in Infants in the United States, 2010-2015</t>
  </si>
  <si>
    <t>Kreisel K, Weston E, Braxton J, Llata E, Torrone E.</t>
  </si>
  <si>
    <t>Sex Transm Dis. 2017 Jun;44(6):356-358. doi: 10.1097/OLQ.0000000000000613.</t>
  </si>
  <si>
    <t>Kreisel K</t>
  </si>
  <si>
    <t>PMC5527667</t>
  </si>
  <si>
    <t>NIHMS884958</t>
  </si>
  <si>
    <t>10.1097/OLQ.0000000000000613</t>
  </si>
  <si>
    <t>Listeria monocytogenes MerR-Like Regulator NmlRlm: Its Transcriptome and Role in Stress Response</t>
  </si>
  <si>
    <t>Supa-Amornkul S, Chantratita W, Srichunrusami C, Janchompoo P, Chaturongakul S.</t>
  </si>
  <si>
    <t>Foodborne Pathog Dis. 2016 Jul;13(7):369-78. doi: 10.1089/fpd.2015.2101. Epub 2016 Apr 8.</t>
  </si>
  <si>
    <t>Supa-Amornkul S</t>
  </si>
  <si>
    <t>Foodborne Pathog Dis</t>
  </si>
  <si>
    <t>10.1089/fpd.2015.2101</t>
  </si>
  <si>
    <t>The β-barrel membrane protein insertase machinery from Gram-negative bacteria</t>
  </si>
  <si>
    <t>Noinaj N, Rollauer SE, Buchanan SK.</t>
  </si>
  <si>
    <t>Curr Opin Struct Biol. 2015 Apr;31:35-42. doi: 10.1016/j.sbi.2015.02.012. Epub 2015 Mar 19.</t>
  </si>
  <si>
    <t>Curr Opin Struct Biol</t>
  </si>
  <si>
    <t>PMC4476940</t>
  </si>
  <si>
    <t>NIHMS675401</t>
  </si>
  <si>
    <t>10.1016/j.sbi.2015.02.012</t>
  </si>
  <si>
    <t>Effectiveness of gentamicin for gonorrhoea treatment: systematic review and meta-analysis</t>
  </si>
  <si>
    <t>Dowell D, Kirkcaldy RD.</t>
  </si>
  <si>
    <t>Postgrad Med J. 2013 Mar;89(1049):142-7. doi: 10.1136/postgradmedj-2012-050604rep.</t>
  </si>
  <si>
    <t>Dowell D</t>
  </si>
  <si>
    <t>Postgrad Med J</t>
  </si>
  <si>
    <t>10.1136/postgradmedj-2012-050604rep</t>
  </si>
  <si>
    <t>Emerging presence of urethritis and balanitis by Pasteurella bettyae</t>
  </si>
  <si>
    <t>Rosales-Castillo A, Hidalgo-Tenorio C, Navarro-Marí JM, Gutiérrez-Fernández J.</t>
  </si>
  <si>
    <t>Infect Dis Now. 2021 Aug;51(5):492-494. doi: 10.1016/j.idnow.2020.10.006. Epub 2020 Dec 31.</t>
  </si>
  <si>
    <t>Rosales-Castillo A</t>
  </si>
  <si>
    <t>10.1016/j.idnow.2020.10.006</t>
  </si>
  <si>
    <t>Genomic Prediction of Antimicrobial Resistance: Ready or Not, Here It Comes!</t>
  </si>
  <si>
    <t>Ransom EM, Potter RF, Dantas G, Burnham CD.</t>
  </si>
  <si>
    <t>Clin Chem. 2020 Oct 1;66(10):1278-1289. doi: 10.1093/clinchem/hvaa172.</t>
  </si>
  <si>
    <t>Ransom EM</t>
  </si>
  <si>
    <t>10.1093/clinchem/hvaa172</t>
  </si>
  <si>
    <t>Neonatal conjunctivitis in the New Zealand Midland region</t>
  </si>
  <si>
    <t>Newlands S, Dickson J, Pearson J, Mansell C, Wilson G.</t>
  </si>
  <si>
    <t>N Z Med J. 2018 Nov 30;131(1486):9-17.</t>
  </si>
  <si>
    <t>Newlands S</t>
  </si>
  <si>
    <t>2018 Nov 30</t>
  </si>
  <si>
    <t>Prevalence of Sexually Transmitted Diseases in Asymptomatic Renal Transplant Recipients</t>
  </si>
  <si>
    <t>Sarier M, Sepin Ozen N, Guler H, Duman I, Yüksel Y, Tekin S, Yavuz AH, Yucetin L, Erdogan Yilmaz M.</t>
  </si>
  <si>
    <t>Exp Clin Transplant. 2018 Apr 4. doi: 10.6002/ect.2017.0232. Online ahead of print.</t>
  </si>
  <si>
    <t>Exp Clin Transplant</t>
  </si>
  <si>
    <t>10.6002/ect.2017.0232</t>
  </si>
  <si>
    <t>The Unique Microbiology and Molecular Pathogenesis of Mycoplasma genitalium</t>
  </si>
  <si>
    <t>McGowin CL, Totten PA.</t>
  </si>
  <si>
    <t>J Infect Dis. 2017 Jul 15;216(suppl_2):S382-S388. doi: 10.1093/infdis/jix172.</t>
  </si>
  <si>
    <t>McGowin CL</t>
  </si>
  <si>
    <t>PMC5853509</t>
  </si>
  <si>
    <t>10.1093/infdis/jix172</t>
  </si>
  <si>
    <t>WORLD HEALTH ORGANIZATION GLOBAL HEALTH SECTOR STRATEGY ON SEXUALLY TRANSMITTED INFECTIONS: AN EVIDENCE-TO-ACTION SUMMARY FOR COLOMBIA</t>
  </si>
  <si>
    <t>Taylor M, Alonso-González M, Gómez B, Korenromp E, Broutet N.</t>
  </si>
  <si>
    <t>Rev Colomb Obstet Ginecol. 2017 Jul-Sep;68(3):193-201. doi: 10.18597/rcog.3071. Epub 2017 Sep 29.</t>
  </si>
  <si>
    <t>Taylor M</t>
  </si>
  <si>
    <t>Rev Colomb Obstet Ginecol</t>
  </si>
  <si>
    <t>PMC6754340</t>
  </si>
  <si>
    <t>NIHMS1050473</t>
  </si>
  <si>
    <t>10.18597/rcog.3071</t>
  </si>
  <si>
    <t>Chronic Cervicitis: Presenting Features and Response to Therapy</t>
  </si>
  <si>
    <t>Mattson SK, Polk JP, Nyirjesy P.</t>
  </si>
  <si>
    <t>J Low Genit Tract Dis. 2016 Jul;20(3):e30-3. doi: 10.1097/LGT.0000000000000225.</t>
  </si>
  <si>
    <t>Mattson SK</t>
  </si>
  <si>
    <t>10.1097/LGT.0000000000000225</t>
  </si>
  <si>
    <t>Current Advances in Developing Inhibitors of Bacterial Multidrug Efflux Pumps</t>
  </si>
  <si>
    <t>Mahmood HY, Jamshidi S, Sutton JM, Rahman KM.</t>
  </si>
  <si>
    <t>Curr Med Chem. 2016;23(10):1062-81. doi: 10.2174/0929867323666160304150522.</t>
  </si>
  <si>
    <t>Mahmood HY</t>
  </si>
  <si>
    <t>Curr Med Chem</t>
  </si>
  <si>
    <t>PMC5425656</t>
  </si>
  <si>
    <t>10.2174/0929867323666160304150522</t>
  </si>
  <si>
    <t>Sexually transmitted diseases: epidemiological and clinical aspects in adults</t>
  </si>
  <si>
    <t>Siracusano S, Silvestri T, Casotto D.</t>
  </si>
  <si>
    <t>Urologia. 2014 Oct-Dec;81(4):200-8. doi: 10.5301/uro.5000101. Epub 2014 Dec 11.</t>
  </si>
  <si>
    <t>Siracusano S</t>
  </si>
  <si>
    <t>Urologia</t>
  </si>
  <si>
    <t>10.5301/uro.5000101</t>
  </si>
  <si>
    <t>2014 Oct-Dec</t>
  </si>
  <si>
    <t>[Leading role of infection in formation of placental insufficiency]</t>
  </si>
  <si>
    <t>Bondarenko KR, Mavziutov AR, Ozolinia LA.</t>
  </si>
  <si>
    <t>Zh Mikrobiol Epidemiol Immunobiol. 2013 Jul-Aug;(4):3-9.</t>
  </si>
  <si>
    <t>Bondarenko KR</t>
  </si>
  <si>
    <t>2013 Jul-Aug</t>
  </si>
  <si>
    <t>Sexually transmitted disease (STD) update: a review of the CDC 2010 STD treatment guidelines and epidemiologic trends of common STDs in Hawai'i</t>
  </si>
  <si>
    <t>Katz AR, Lee MV, Wasserman GM.</t>
  </si>
  <si>
    <t>Hawaii J Med Public Health. 2012 Mar;71(3):68-73.</t>
  </si>
  <si>
    <t>Hawaii J Med Public Health</t>
  </si>
  <si>
    <t>PMC3313766</t>
  </si>
  <si>
    <t>A changing demographic - Ten years of HIV care</t>
  </si>
  <si>
    <t>Nurdin N, Quirke S, Kerr C, Allen N, O'Halloran J, Moynan D, O'Doherty L, Grant C, Townsend L, Bergin C.</t>
  </si>
  <si>
    <t>Int J STD AIDS. 2022 Jan;33(1):48-54. doi: 10.1177/09564624211043614. Epub 2021 Sep 25.</t>
  </si>
  <si>
    <t>Nurdin N</t>
  </si>
  <si>
    <t>10.1177/09564624211043614</t>
  </si>
  <si>
    <t>Long-term consequences of sexually transmitted infections on men's sexual function: A systematic review</t>
  </si>
  <si>
    <t>Henkel R.</t>
  </si>
  <si>
    <t>Arab J Urol. 2021 Jul 7;19(3):411-418. doi: 10.1080/2090598X.2021.1942414. eCollection 2021.</t>
  </si>
  <si>
    <t>Henkel R</t>
  </si>
  <si>
    <t>Arab J Urol</t>
  </si>
  <si>
    <t>PMC8451632</t>
  </si>
  <si>
    <t>10.1080/2090598X.2021.1942414</t>
  </si>
  <si>
    <t>2021 Jul 7</t>
  </si>
  <si>
    <t>Ever-Adapting RND Efflux Pumps in Gram-Negative Multidrug-Resistant Pathogens: A Race against Time</t>
  </si>
  <si>
    <t>Zwama M, Nishino K.</t>
  </si>
  <si>
    <t>Antibiotics (Basel). 2021 Jun 25;10(7):774. doi: 10.3390/antibiotics10070774.</t>
  </si>
  <si>
    <t>Zwama M</t>
  </si>
  <si>
    <t>PMC8300642</t>
  </si>
  <si>
    <t>10.3390/antibiotics10070774</t>
  </si>
  <si>
    <t>Investigation of the association between ten pathogens causing sexually transmitted diseases and high-risk human papilloma virus infection in Shanghai</t>
  </si>
  <si>
    <t>Xie L, Li Q, Dong X, Kong Q, Duan Y, Chen X, Li X, Hong M, Liu T.</t>
  </si>
  <si>
    <t>Mol Clin Oncol. 2021 Jul;15(1):132. doi: 10.3892/mco.2021.2294. Epub 2021 May 9.</t>
  </si>
  <si>
    <t>Xie L</t>
  </si>
  <si>
    <t>Mol Clin Oncol</t>
  </si>
  <si>
    <t>PMC8138855</t>
  </si>
  <si>
    <t>10.3892/mco.2021.2294</t>
  </si>
  <si>
    <t>Role of oxidative stress, infection and inflammation in male infertility</t>
  </si>
  <si>
    <t>Agarwal A, Rana M, Qiu E, AlBunni H, Bui AD, Henkel R.</t>
  </si>
  <si>
    <t>Andrologia. 2018 Dec;50(11):e13126. doi: 10.1111/and.13126.</t>
  </si>
  <si>
    <t>Agarwal A</t>
  </si>
  <si>
    <t>10.1111/and.13126</t>
  </si>
  <si>
    <t>Severe Sepsis and Acute Myocardial Dysfunction in an Adolescent with Chlamydia Trachomatis Pelvic Inflammatory Disease: A Case Report</t>
  </si>
  <si>
    <t>Morgan AM, Roden RC, Matson SC, Wallace GM, Lange HLH, Bonny AE.</t>
  </si>
  <si>
    <t>J Pediatr Adolesc Gynecol. 2018 Apr;31(2):143-145. doi: 10.1016/j.jpag.2017.10.004. Epub 2017 Oct 13.</t>
  </si>
  <si>
    <t>Morgan AM</t>
  </si>
  <si>
    <t>10.1016/j.jpag.2017.10.004</t>
  </si>
  <si>
    <t>Strategies to Block Bacterial Pathogenesis by Interference with Motility and Chemotaxis</t>
  </si>
  <si>
    <t>Erhardt M.</t>
  </si>
  <si>
    <t>Curr Top Microbiol Immunol. 2016;398:185-205. doi: 10.1007/82_2016_493.</t>
  </si>
  <si>
    <t>Erhardt M</t>
  </si>
  <si>
    <t>10.1007/82_2016_493</t>
  </si>
  <si>
    <t>Investments in sexually transmitted infection research, 1997-2013: a systematic analysis of funding awarded to UK institutions</t>
  </si>
  <si>
    <t>Head MG, Fitchett JR, Cassell JA, Atun R.</t>
  </si>
  <si>
    <t>J Glob Health. 2015 Dec;5(2):020405. doi: 10.7189/jogh.05.020405.</t>
  </si>
  <si>
    <t>Head MG</t>
  </si>
  <si>
    <t>PMC4544235</t>
  </si>
  <si>
    <t>10.7189/jogh.05.020405</t>
  </si>
  <si>
    <t>Prevalence of Trichomonas vaginalis, Mycoplasma genitalium and Ureaplasma urealyticum in men with urethritis attending an urban sexual health clinic</t>
  </si>
  <si>
    <t>Khatib N, Bradbury C, Chalker V, Koh GC, Smit E, Wilson S, Watson J.</t>
  </si>
  <si>
    <t>Int J STD AIDS. 2015 May;26(6):388-92. doi: 10.1177/0956462414539464. Epub 2014 Jun 12.</t>
  </si>
  <si>
    <t>Khatib N</t>
  </si>
  <si>
    <t>10.1177/0956462414539464</t>
  </si>
  <si>
    <t>Genomics of KPC-producing Klebsiella pneumoniae sequence type 512 clone highlights the role of RamR and ribosomal S10 protein mutations in conferring tigecycline resistance</t>
  </si>
  <si>
    <t>Villa L, Feudi C, Fortini D, García-Fernández A, Carattoli A.</t>
  </si>
  <si>
    <t>Antimicrob Agents Chemother. 2014;58(3):1707-12. doi: 10.1128/AAC.01803-13. Epub 2013 Dec 30.</t>
  </si>
  <si>
    <t>PMC3957836</t>
  </si>
  <si>
    <t>10.1128/AAC.01803-13</t>
  </si>
  <si>
    <t>Prevalence, clinical features and quantification of genital non-viral infections</t>
  </si>
  <si>
    <t>Carne CA, Gibbs J, Delaney A, Sonnex C, Verlander NQ, Smielewska A, Skeggs E, Bentley N, Jalal H.</t>
  </si>
  <si>
    <t>Int J STD AIDS. 2013 Apr;24(4):273-7. doi: 10.1177/0956462412472306.</t>
  </si>
  <si>
    <t>Carne CA</t>
  </si>
  <si>
    <t>10.1177/0956462412472306</t>
  </si>
  <si>
    <t>Mycoplasma genitalium in male urethritis: diagnosis and treatment in Japan</t>
  </si>
  <si>
    <t>Hamasuna R.</t>
  </si>
  <si>
    <t>Int J Urol. 2013 Jul;20(7):676-84. doi: 10.1111/iju.12152. Epub 2013 Apr 16.</t>
  </si>
  <si>
    <t>10.1111/iju.12152</t>
  </si>
  <si>
    <t>Development of a chip-based multiplexed immunoassay using liposomal nanovesicles and its application in the detection of pathogens causing female lower genital tract infections</t>
  </si>
  <si>
    <t>Su WH, Ho TY, Tsou TS, Lee WL, Wang KC, Yu YY, Chen TJ, Tan CH, Kuo CD, Chen CS, Wang PH.</t>
  </si>
  <si>
    <t>Taiwan J Obstet Gynecol. 2013 Mar;52(1):25-32. doi: 10.1016/j.tjog.2013.01.005.</t>
  </si>
  <si>
    <t>Su WH</t>
  </si>
  <si>
    <t>Taiwan J Obstet Gynecol</t>
  </si>
  <si>
    <t>10.1016/j.tjog.2013.01.005</t>
  </si>
  <si>
    <t>Distinct roles of secreted HtrA proteases from gram-negative pathogens in cleaving the junctional protein and tumor suppressor E-cadherin</t>
  </si>
  <si>
    <t>Hoy B, Geppert T, Boehm M, Reisen F, Plattner P, Gadermaier G, Sewald N, Ferreira F, Briza P, Schneider G, Backert S, Wessler S.</t>
  </si>
  <si>
    <t>J Biol Chem. 2012 Mar 23;287(13):10115-10120. doi: 10.1074/jbc.C111.333419. Epub 2012 Feb 15.</t>
  </si>
  <si>
    <t>Hoy B</t>
  </si>
  <si>
    <t>PMC3323053</t>
  </si>
  <si>
    <t>10.1074/jbc.C111.333419</t>
  </si>
  <si>
    <t>Sexual health and the Rugby World Cup 2011: a cross-sectional study of sexual health clinics in New Zealand</t>
  </si>
  <si>
    <t>Psutka R, Priest P, Dickson N, Connor J, Azariah S, Kennedy J, Morgan J, McIlraith J.</t>
  </si>
  <si>
    <t>Sex Health. 2012 Nov;9(5):466-71. doi: 10.1071/SH12076.</t>
  </si>
  <si>
    <t>Psutka R</t>
  </si>
  <si>
    <t>10.1071/SH12076</t>
  </si>
  <si>
    <t>Heteroresistance to the model antimicrobial peptide polymyxin B in the emerging Neisseria meningitidis lineage 11.2 urethritis clade: mutations in the pilMNOPQ operon</t>
  </si>
  <si>
    <t>Tzeng YL, Berman Z, Toh E, Bazan JA, Turner AN, Retchless AC, Wang X, Nelson DE, Stephens DS.</t>
  </si>
  <si>
    <t>Mol Microbiol. 2019 Jan;111(1):254-268. doi: 10.1111/mmi.14153. Epub 2018 Nov 13.</t>
  </si>
  <si>
    <t>Tzeng YL</t>
  </si>
  <si>
    <t>PMC6351203</t>
  </si>
  <si>
    <t>NIHMS993663</t>
  </si>
  <si>
    <t>10.1111/mmi.14153</t>
  </si>
  <si>
    <t>Sexually transmitted infections and sexual behaviour among youth clients of hotel-based female sex workers in Dhaka, Bangladesh</t>
  </si>
  <si>
    <t>Haseen F, Chawdhury FA, Hossain ME, Huq M, Bhuiyan MU, Imam H, Rahman DM, Gazi R, Khan SI, Kelly R, Ahmed J, Rahman M.</t>
  </si>
  <si>
    <t>Int J STD AIDS. 2012 Aug;23(8):553-9. doi: 10.1258/ijsa.2012.011373.</t>
  </si>
  <si>
    <t>Haseen F</t>
  </si>
  <si>
    <t>10.1258/ijsa.2012.011373</t>
  </si>
  <si>
    <t>Survey of diagnostic resources for STI in Spain</t>
  </si>
  <si>
    <t>Otero-Guerra L, Gil-Alonso L, López-de Munain J, Del Romero-Guerrero J, Serra-Pladevall J, Vazquez F; miembros del Grupo GEITS.</t>
  </si>
  <si>
    <t>Enferm Infecc Microbiol Clin (Engl Ed). 2020 Aug 18:S0213-005X(20)30255-X. doi: 10.1016/j.eimc.2020.06.018. Online ahead of print.</t>
  </si>
  <si>
    <t>Otero-Guerra L</t>
  </si>
  <si>
    <t>10.1016/j.eimc.2020.06.018</t>
  </si>
  <si>
    <t>Prevalence and antibiotic resistance of rectal Mollicutes in HIV-infected men who have sex with men at the University Hospital of Dresden, Germany</t>
  </si>
  <si>
    <t>Spornraft-Ragaller P, Dumke R.</t>
  </si>
  <si>
    <t>Infection. 2020 Apr;48(2):259-265. doi: 10.1007/s15010-019-01386-3. Epub 2020 Jan 28.</t>
  </si>
  <si>
    <t>PMC7292812</t>
  </si>
  <si>
    <t>10.1007/s15010-019-01386-3</t>
  </si>
  <si>
    <t>Primary health clinic toilet/bathroom surface swab sampling can indicate community profile of sexually transmitted infections</t>
  </si>
  <si>
    <t>Giffard PM, Su JY, Andersson P, Holt DC.</t>
  </si>
  <si>
    <t>PeerJ. 2017 Jun 22;5:e3487. doi: 10.7717/peerj.3487. eCollection 2017.</t>
  </si>
  <si>
    <t>Giffard PM</t>
  </si>
  <si>
    <t>PMC5483037</t>
  </si>
  <si>
    <t>10.7717/peerj.3487</t>
  </si>
  <si>
    <t>2017 Jun 22</t>
  </si>
  <si>
    <t>Membrane thinning and lateral gating are consistent features of BamA across multiple species</t>
  </si>
  <si>
    <t>Liu J, Gumbart JC.</t>
  </si>
  <si>
    <t>PLoS Comput Biol. 2020 Oct 28;16(10):e1008355. doi: 10.1371/journal.pcbi.1008355. eCollection 2020 Oct.</t>
  </si>
  <si>
    <t>PMC7652284</t>
  </si>
  <si>
    <t>10.1371/journal.pcbi.1008355</t>
  </si>
  <si>
    <t>2020 Oct 28</t>
  </si>
  <si>
    <t>Human papillomavirus and other genital infections in indigenous women from Paraguay: a cross-sectional analytical study</t>
  </si>
  <si>
    <t>Mendoza L, Mongelos P, Paez M, Castro A, Rodriguez-Riveros I, Gimenez G, Araujo P, Echagüe G, Diaz V, Laspina F, Castro W, Jimenez R, Marecos R, Ever S, Deluca G, Picconi MA.</t>
  </si>
  <si>
    <t>BMC Infect Dis. 2013 Nov 9;13:531. doi: 10.1186/1471-2334-13-531.</t>
  </si>
  <si>
    <t>Mendoza L</t>
  </si>
  <si>
    <t>PMC3835484</t>
  </si>
  <si>
    <t>10.1186/1471-2334-13-531</t>
  </si>
  <si>
    <t>High prevalence of HIV and sexually transmitted infections among male sex workers in Abidjan, Cote d'Ivoire: need for services tailored to their needs</t>
  </si>
  <si>
    <t>Vuylsteke B, Semde G, Sika L, Crucitti T, Ettiegne Traore V, Buve A, Laga M.</t>
  </si>
  <si>
    <t>Sex Transm Infect. 2012 Jun;88(4):288-93. doi: 10.1136/sextrans-2011-050276. Epub 2012 Feb 11.</t>
  </si>
  <si>
    <t>Vuylsteke B</t>
  </si>
  <si>
    <t>PMC3351855</t>
  </si>
  <si>
    <t>10.1136/sextrans-2011-050276</t>
  </si>
  <si>
    <t>Alterations in the Genital Microbiota in Women With Spinal Cord Injury</t>
  </si>
  <si>
    <t>Pires CV, Linhares IM, Serzedello F, Fukazawa EI, Baracat EC, Witkin SS.</t>
  </si>
  <si>
    <t>Obstet Gynecol. 2016 Feb;127(2):273-8. doi: 10.1097/AOG.0000000000001257.</t>
  </si>
  <si>
    <t>Pires CV</t>
  </si>
  <si>
    <t>10.1097/AOG.0000000000001257</t>
  </si>
  <si>
    <t>Performance of Anyplex™ II multiplex real-time PCR for the diagnosis of seven sexually transmitted infections: comparison with currently available methods</t>
  </si>
  <si>
    <t>Choe HS, Lee DS, Lee SJ, Hong SH, Park DC, Lee MK, Kim TH, Cho YH.</t>
  </si>
  <si>
    <t>Int J Infect Dis. 2013 Dec;17(12):e1134-40. doi: 10.1016/j.ijid.2013.07.011. Epub 2013 Sep 7.</t>
  </si>
  <si>
    <t>Choe HS</t>
  </si>
  <si>
    <t>10.1016/j.ijid.2013.07.011</t>
  </si>
  <si>
    <t>Sexually Transmitted Infections Detected by Multiplex Real Time PCR in Asymptomatic Women and Association with Cervical Intraepithelial Neoplasia</t>
  </si>
  <si>
    <t>Lima LM, Hoelzle CR, Simões RT, Lima MIM, Fradico JRB, Mateo ECC, Zauli DAG, Melo VH.</t>
  </si>
  <si>
    <t>Rev Bras Ginecol Obstet. 2018 Sep;40(9):540-546. doi: 10.1055/s-0038-1669994. Epub 2018 Sep 19.</t>
  </si>
  <si>
    <t>Lima LM</t>
  </si>
  <si>
    <t>10.1055/s-0038-1669994</t>
  </si>
  <si>
    <t>Chlamydia Trachomatis and Neisseria Gonorrhoeae prevalence among women of reproductive age living in urogenital schistosomiasis endemic area in Ghana</t>
  </si>
  <si>
    <t>Yirenya-Tawiah D, Annang TN, Apea-Kubi KA, Lomo G, Mensah D, Akyeh L, Bosompem KM.</t>
  </si>
  <si>
    <t>BMC Res Notes. 2014 Jun 9;7:349. doi: 10.1186/1756-0500-7-349.</t>
  </si>
  <si>
    <t>Yirenya-Tawiah D</t>
  </si>
  <si>
    <t>PMC4060753</t>
  </si>
  <si>
    <t>10.1186/1756-0500-7-349</t>
  </si>
  <si>
    <t>2014 Jun 9</t>
  </si>
  <si>
    <t>The platform protein is essential for type IV pilus biogenesis</t>
  </si>
  <si>
    <t>Takhar HK, Kemp K, Kim M, Howell PL, Burrows LL.</t>
  </si>
  <si>
    <t>J Biol Chem. 2013 Apr 5;288(14):9721-9728. doi: 10.1074/jbc.M113.453506. Epub 2013 Feb 14.</t>
  </si>
  <si>
    <t>Takhar HK</t>
  </si>
  <si>
    <t>PMC3617274</t>
  </si>
  <si>
    <t>10.1074/jbc.M113.453506</t>
  </si>
  <si>
    <t>2013 Apr 5</t>
  </si>
  <si>
    <t>Hospitalisations for pelvic inflammatory disease in young Aboriginal women living in remote Australia: the role of chlamydia and gonorrhoea</t>
  </si>
  <si>
    <t>Causer L, Liu B, Watts C, McManus H, Donovan B, Ward J, Guy R; TTANGO2 Collaboration.</t>
  </si>
  <si>
    <t>Sex Transm Infect. 2022 Sep;98(6):445-447. doi: 10.1136/sextrans-2021-055242. Epub 2021 Dec 9.</t>
  </si>
  <si>
    <t>Causer L</t>
  </si>
  <si>
    <t>10.1136/sextrans-2021-055242</t>
  </si>
  <si>
    <t>Prevalence and Epidemiology of Mycoplasma genitalium in a Pacific-Region Military Population</t>
  </si>
  <si>
    <t>Horseman TS, Crecelius EM, Miller MA, Lustik MB, Lee BC, Brazer ML, O'Neal LL, Kim DM, Fong KSK, Chang TW.</t>
  </si>
  <si>
    <t>Sex Transm Dis. 2021 Aug 1;48(8):578-582. doi: 10.1097/OLQ.0000000000001393.</t>
  </si>
  <si>
    <t>Horseman TS</t>
  </si>
  <si>
    <t>10.1097/OLQ.0000000000001393</t>
  </si>
  <si>
    <t>Formulation, Physiochemical, and Microbial Assay of Henna Oil Vaginal Suppository Formulated with Polyethylene Glycol Bases</t>
  </si>
  <si>
    <t>Khazaeli P, Mehrabani M, Mosadegh A, Bios S, Zareshahi R, Moshafi MH.</t>
  </si>
  <si>
    <t>Iran J Med Sci. 2020 May;45(3):207-213. doi: 10.30476/IJMS.2019.44965.</t>
  </si>
  <si>
    <t>Khazaeli P</t>
  </si>
  <si>
    <t>Iran J Med Sci</t>
  </si>
  <si>
    <t>PMC7253496</t>
  </si>
  <si>
    <t>10.30476/IJMS.2019.44965</t>
  </si>
  <si>
    <t>Future prospects for new vaccines against sexually transmitted infections</t>
  </si>
  <si>
    <t>Gottlieb SL, Johnston C.</t>
  </si>
  <si>
    <t>Curr Opin Infect Dis. 2017 Feb;30(1):77-86. doi: 10.1097/QCO.0000000000000343.</t>
  </si>
  <si>
    <t>PMC5325242</t>
  </si>
  <si>
    <t>10.1097/QCO.0000000000000343</t>
  </si>
  <si>
    <t>2016 European guideline on the management of non-gonococcal urethritis</t>
  </si>
  <si>
    <t>Horner PJ, Blee K, Falk L, van der Meijden W, Moi H.</t>
  </si>
  <si>
    <t>Int J STD AIDS. 2016 Oct;27(11):928-37. doi: 10.1177/0956462416648585. Epub 2016 May 4.</t>
  </si>
  <si>
    <t>Horner PJ</t>
  </si>
  <si>
    <t>10.1177/0956462416648585</t>
  </si>
  <si>
    <t>Droplet Digital Enzyme-Linked Oligonucleotide Hybridization Assay for Absolute RNA Quantification</t>
  </si>
  <si>
    <t>Guan W, Chen L, Rane TD, Wang TH.</t>
  </si>
  <si>
    <t>Sci Rep. 2015 Sep 3;5:13795. doi: 10.1038/srep13795.</t>
  </si>
  <si>
    <t>Guan W</t>
  </si>
  <si>
    <t>PMC4558716</t>
  </si>
  <si>
    <t>10.1038/srep13795</t>
  </si>
  <si>
    <t>The potential role of nemonoxacin for treatment of common infections</t>
  </si>
  <si>
    <t>Huang CH, Lai CC, Chen YH, Hsueh PR.</t>
  </si>
  <si>
    <t>Expert Opin Pharmacother. 2015 Feb;16(2):263-70. doi: 10.1517/14656566.2015.978288. Epub 2014 Dec 22.</t>
  </si>
  <si>
    <t>Huang CH</t>
  </si>
  <si>
    <t>10.1517/14656566.2015.978288</t>
  </si>
  <si>
    <t>Multisite Direct Determination of the Potential for Environmental Contamination of Urine Samples Used for Diagnosis of Sexually Transmitted Infections</t>
  </si>
  <si>
    <t>Andersson P, Tong SY, Lilliebridge RA, Brenner NC, Martin LM, Spencer E, Delima J, Singh G, McCann F, Hudson C, Johns T, Giffard PM.</t>
  </si>
  <si>
    <t>J Pediatric Infect Dis Soc. 2014 Sep;3(3):189-96. doi: 10.1093/jpids/pit085. Epub 2013 Dec 19.</t>
  </si>
  <si>
    <t>Andersson P</t>
  </si>
  <si>
    <t>PMC4208730</t>
  </si>
  <si>
    <t>10.1093/jpids/pit085</t>
  </si>
  <si>
    <t>Screening juvenile justice-involved females for sexually transmitted infection: a pilot intervention for urban females in community supervision</t>
  </si>
  <si>
    <t>Donaldson AA, Burns J, Bradshaw CP, Ellen JM, Maehr J.</t>
  </si>
  <si>
    <t>J Correct Health Care. 2013 Oct;19(4):258-68. doi: 10.1177/1078345813499310. Epub 2013 Aug 27.</t>
  </si>
  <si>
    <t>Donaldson AA</t>
  </si>
  <si>
    <t>PMC4009726</t>
  </si>
  <si>
    <t>NIHMS570447</t>
  </si>
  <si>
    <t>10.1177/1078345813499310</t>
  </si>
  <si>
    <t>Structure of the type IVa major pilin from the electrically conductive bacterial nanowires of Geobacter sulfurreducens</t>
  </si>
  <si>
    <t>Reardon PN, Mueller KT.</t>
  </si>
  <si>
    <t>J Biol Chem. 2013 Oct 11;288(41):29260-6. doi: 10.1074/jbc.M113.498527. Epub 2013 Aug 21.</t>
  </si>
  <si>
    <t>Reardon PN</t>
  </si>
  <si>
    <t>PMC3795228</t>
  </si>
  <si>
    <t>10.1074/jbc.M113.498527</t>
  </si>
  <si>
    <t>2013 Oct 11</t>
  </si>
  <si>
    <t>BugSplit enables genome-resolved metagenomics through highly accurate taxonomic binning of metagenomic assemblies</t>
  </si>
  <si>
    <t>Chandrakumar I, Gauthier NPG, Nelson C, Bonsall MB, Locher K, Charles M, MacDonald C, Krajden M, Manges AR, Chorlton SD.</t>
  </si>
  <si>
    <t>Commun Biol. 2022 Feb 22;5(1):151. doi: 10.1038/s42003-022-03114-4.</t>
  </si>
  <si>
    <t>Chandrakumar I</t>
  </si>
  <si>
    <t>PMC8864044</t>
  </si>
  <si>
    <t>10.1038/s42003-022-03114-4</t>
  </si>
  <si>
    <t>2022 Feb 22</t>
  </si>
  <si>
    <t>Antibacterial Activity of Some Medicinal Plants in Al Baha Region, Saudi Arabia, Against Carcinogenic Bacteria Related to Gastrointestinal Cancers</t>
  </si>
  <si>
    <t>Alzandi AA, Taher EA, Azizi M, Al-Sagheer NA, Al-Khulaidi AW, Naguib DM.</t>
  </si>
  <si>
    <t>J Gastrointest Cancer. 2022 Jan 5. doi: 10.1007/s12029-021-00793-w. Online ahead of print.</t>
  </si>
  <si>
    <t>Alzandi AA</t>
  </si>
  <si>
    <t>J Gastrointest Cancer</t>
  </si>
  <si>
    <t>10.1007/s12029-021-00793-w</t>
  </si>
  <si>
    <t>[Sexually Transmitted Infections During the First Wave of the COVID-19 Pandemic in Spain]</t>
  </si>
  <si>
    <t>Tarin-Vicente EJ, Sendagorta Cudos E, Servera Negre G, Falces Romero I, Ballesteros Martin J, Martin-Gorgojo A, Comunion Artieda A, Salas Marquez C, Herranz Pinto P.</t>
  </si>
  <si>
    <t>Actas Dermosifiliogr. 2022 Feb;113(2):115-122. doi: 10.1016/j.ad.2021.08.003. Epub 2021 Sep 13.</t>
  </si>
  <si>
    <t>Tarin-Vicente EJ</t>
  </si>
  <si>
    <t>Actas Dermosifiliogr</t>
  </si>
  <si>
    <t>PMC8436423</t>
  </si>
  <si>
    <t>10.1016/j.ad.2021.08.003</t>
  </si>
  <si>
    <t>Concordance between self-sampling and standar endocervical sample collection to identify sexual transmission infections in an urban-rural area of Peru</t>
  </si>
  <si>
    <t>Galvez TM, Flores JA, Pérez DG, Gutiérrez C, Huertas M, León-Sandoval S.</t>
  </si>
  <si>
    <t>Rev Peru Med Exp Salud Publica. 2021 Jan-Mar;38(1):83-88. doi: 10.17843/rpmesp.2021.381.6571. Epub 2021 Jun 25.</t>
  </si>
  <si>
    <t>Galvez TM</t>
  </si>
  <si>
    <t>10.17843/rpmesp.2021.381.6571</t>
  </si>
  <si>
    <t>2021 Jan-Mar</t>
  </si>
  <si>
    <t>Vaccination with the recombinant major outer membrane protein elicits long-term protection in mice against vaginal shedding and infertility following a Chlamydia muridarum genital challenge</t>
  </si>
  <si>
    <t>Pal S, Cruz-Fisher MI, Cheng C, Carmichael JR, Tifrea DF, Tatarenkova O, de la Maza LM.</t>
  </si>
  <si>
    <t>NPJ Vaccines. 2020 Oct 1;5:90. doi: 10.1038/s41541-020-00239-7. eCollection 2020.</t>
  </si>
  <si>
    <t>Pal S</t>
  </si>
  <si>
    <t>PMC7530680</t>
  </si>
  <si>
    <t>10.1038/s41541-020-00239-7</t>
  </si>
  <si>
    <t>Quantifying Carcinoembryonic Antigen-like Cell Adhesion Molecule-Targeted Liposome Delivery Using Imaging Flow Cytometry</t>
  </si>
  <si>
    <t>Kuhn J, Smirnov A, Criss AK, Columbus L.</t>
  </si>
  <si>
    <t>Mol Pharm. 2019 Jun 3;16(6):2354-2363. doi: 10.1021/acs.molpharmaceut.8b01274. Epub 2019 May 13.</t>
  </si>
  <si>
    <t>Kuhn J</t>
  </si>
  <si>
    <t>Mol Pharm</t>
  </si>
  <si>
    <t>PMC6740330</t>
  </si>
  <si>
    <t>NIHMS1049768</t>
  </si>
  <si>
    <t>10.1021/acs.molpharmaceut.8b01274</t>
  </si>
  <si>
    <t>2019 Jun 3</t>
  </si>
  <si>
    <t>Rebound in Sexually Transmitted Infections Following the Success of Antiretrovirals for HIV/AIDS</t>
  </si>
  <si>
    <t>Soriano V, Romero JD.</t>
  </si>
  <si>
    <t>AIDS Rev. 2018;20(4):187-204. doi: 10.24875/AIDSRev.18000034.</t>
  </si>
  <si>
    <t>Soriano V</t>
  </si>
  <si>
    <t>AIDS Rev</t>
  </si>
  <si>
    <t>10.24875/AIDSRev.18000034</t>
  </si>
  <si>
    <t>What bacteria want</t>
  </si>
  <si>
    <t>Galperin MY.</t>
  </si>
  <si>
    <t>Environ Microbiol. 2018 Dec;20(12):4221-4229. doi: 10.1111/1462-2920.14398. Epub 2018 Oct 25.</t>
  </si>
  <si>
    <t>Galperin MY</t>
  </si>
  <si>
    <t>PMC7020242</t>
  </si>
  <si>
    <t>NIHMS1555427</t>
  </si>
  <si>
    <t>10.1111/1462-2920.14398</t>
  </si>
  <si>
    <t>Protein Content of Cervicovaginal Fluid Is Altered During Bacterial Vaginosis</t>
  </si>
  <si>
    <t>Ferreira CST, da Silva MG, de Pontes LG, Dos Santos LD, Marconi C.</t>
  </si>
  <si>
    <t>J Low Genit Tract Dis. 2018 Apr;22(2):147-151. doi: 10.1097/LGT.0000000000000367.</t>
  </si>
  <si>
    <t>Ferreira CST</t>
  </si>
  <si>
    <t>10.1097/LGT.0000000000000367</t>
  </si>
  <si>
    <t>The prevalence of causative organisms of community-acquired urethritis in an age group at high risk for sexually transmitted infections in Korean Soldiers</t>
  </si>
  <si>
    <t>Kim HJ, Park JK, Park SC, Kim YG, Choi H, Ko JI, Kim MK, Jeong YB, Shin YS.</t>
  </si>
  <si>
    <t>J R Army Med Corps. 2017 Feb;163(1):20-22. doi: 10.1136/jramc-2015-000488. Epub 2015 Nov 25.</t>
  </si>
  <si>
    <t>Kim HJ</t>
  </si>
  <si>
    <t>J R Army Med Corps</t>
  </si>
  <si>
    <t>10.1136/jramc-2015-000488</t>
  </si>
  <si>
    <t>Rate of repeat diagnoses in men who have sex with men for Chlamydia trachomatis and Neisseria gonorrhoeae: a retrospective cohort study</t>
  </si>
  <si>
    <t>Marinelli T, Chow EP, Tomnay J, Fehler G, Bradshaw CS, Chen MY, Forcey DS, Fairley CK.</t>
  </si>
  <si>
    <t>Sex Health. 2015 Oct;12(5):418-24. doi: 10.1071/SH14234.</t>
  </si>
  <si>
    <t>Marinelli T</t>
  </si>
  <si>
    <t>10.1071/SH14234</t>
  </si>
  <si>
    <t>A field evaluation of a new molecular-based point-of-care test for chlamydia and gonorrhoea in remote Aboriginal health services in Australia</t>
  </si>
  <si>
    <t>Causer LM, Hengel B, Natoli L, Tangey A, Badman SG, Tabrizi SN, Whiley D, Ward J, Kaldor JM, Guy RJ.</t>
  </si>
  <si>
    <t>Sex Health. 2015 Mar;12(1):27-33. doi: 10.1071/SH14158.</t>
  </si>
  <si>
    <t>10.1071/SH14158</t>
  </si>
  <si>
    <t>Vaginal microbiome in women from Greenland assessed by microscopy and quantitative PCR</t>
  </si>
  <si>
    <t>Datcu R, Gesink D, Mulvad G, Montgomery-Andersen R, Rink E, Koch A, Ahrens P, Jensen JS.</t>
  </si>
  <si>
    <t>BMC Infect Dis. 2013 Oct 16;13:480. doi: 10.1186/1471-2334-13-480.</t>
  </si>
  <si>
    <t>Datcu R</t>
  </si>
  <si>
    <t>PMC3853076</t>
  </si>
  <si>
    <t>10.1186/1471-2334-13-480</t>
  </si>
  <si>
    <t>2013 Oct 16</t>
  </si>
  <si>
    <t>Results of a community-based cervical cancer screening pilot project using human papillomavirus self-sampling in Kampala, Uganda</t>
  </si>
  <si>
    <t>Ogilvie GS, Mitchell S, Sekikubo M, Biryabarema C, Byamugisha J, Jeronimo J, Miller D, Steinberg M, Money DM.</t>
  </si>
  <si>
    <t>Int J Gynaecol Obstet. 2013 Aug;122(2):118-23. doi: 10.1016/j.ijgo.2013.03.019. Epub 2013 Jun 2.</t>
  </si>
  <si>
    <t>Ogilvie GS</t>
  </si>
  <si>
    <t>Int J Gynaecol Obstet</t>
  </si>
  <si>
    <t>10.1016/j.ijgo.2013.03.019</t>
  </si>
  <si>
    <t>Cervicitis: limited clinical utility for the detection of Mycoplasma genitalium in a cross-sectional study of women attending a New Zealand sexual health clinic</t>
  </si>
  <si>
    <t>Oliphant J, Azariah S.</t>
  </si>
  <si>
    <t>Sex Health. 2013 Jul;10(3):263-7. doi: 10.1071/SH12168.</t>
  </si>
  <si>
    <t>Oliphant J</t>
  </si>
  <si>
    <t>10.1071/SH12168</t>
  </si>
  <si>
    <t>Correlation of leukorrhea and Trichomonas vaginalis infection</t>
  </si>
  <si>
    <t>Lazenby GB, Soper DE, Nolte FS.</t>
  </si>
  <si>
    <t>J Clin Microbiol. 2013 Jul;51(7):2323-7. doi: 10.1128/JCM.00416-13. Epub 2013 May 15.</t>
  </si>
  <si>
    <t>PMC3697657</t>
  </si>
  <si>
    <t>10.1128/JCM.00416-13</t>
  </si>
  <si>
    <t>A partner-related risk behavior index to identify people at elevated risk for sexually transmitted infections</t>
  </si>
  <si>
    <t>Crosby R, Shrier LA.</t>
  </si>
  <si>
    <t>J Prim Prev. 2013 Apr;34(1-2):81-7. doi: 10.1007/s10935-013-0290-7.</t>
  </si>
  <si>
    <t>Crosby R</t>
  </si>
  <si>
    <t>J Prim Prev</t>
  </si>
  <si>
    <t>10.1007/s10935-013-0290-7</t>
  </si>
  <si>
    <t>Assessing the clinical impact and resource use of a 30-minute chlamydia and gonorrhoea point-of-care test at three sexual health services</t>
  </si>
  <si>
    <t>Huntington S, Weston G, Adams E.</t>
  </si>
  <si>
    <t>Ther Adv Infect Dis. 2021 Dec 2;8:20499361211061645. doi: 10.1177/20499361211061645. eCollection 2021 Jan-Dec.</t>
  </si>
  <si>
    <t>Huntington S</t>
  </si>
  <si>
    <t>PMC8647227</t>
  </si>
  <si>
    <t>10.1177/20499361211061645</t>
  </si>
  <si>
    <t>Sexually Transmitted Infections During the First Wave of the COVID-19 Pandemic in Spain</t>
  </si>
  <si>
    <t>Tarin-Vicente EJ, Sendagorta Cudos E, Servera Negre G, Falces Romero I, Ballesteros Martín J, Martin-Gorgojo A, Comunión Artieda A, Salas Marquez C, Herranz Pinto P.</t>
  </si>
  <si>
    <t>Actas Dermosifiliogr. 2021 Nov 27. doi: 10.1016/j.adengl.2021.11.024. Online ahead of print.</t>
  </si>
  <si>
    <t>PMC8626349</t>
  </si>
  <si>
    <t>10.1016/j.adengl.2021.11.024</t>
  </si>
  <si>
    <t>Antibacterial and antifungal activity of methanolic extracts of Salix alba L. against various disease causing pathogens</t>
  </si>
  <si>
    <t>Javed B, Farooq F, Ibrahim M, Abbas HAB, Jawwad H, Zehra SS, Ahmad HM, Sarwer A, Malik K, Nawaz K.</t>
  </si>
  <si>
    <t>Braz J Biol. 2021 Oct 29;83:e243332. doi: 10.1590/1519-6984.243332. eCollection 2021.</t>
  </si>
  <si>
    <t>Javed B</t>
  </si>
  <si>
    <t>Braz J Biol</t>
  </si>
  <si>
    <t>10.1590/1519-6984.243332</t>
  </si>
  <si>
    <t>The role of the microbiome in ovarian cancer: mechanistic insights into oncobiosis and to bacterial metabolite signaling</t>
  </si>
  <si>
    <t>Sipos A, Ujlaki G, Mikó E, Maka E, Szabó J, Uray K, Krasznai Z, Bai P.</t>
  </si>
  <si>
    <t>Mol Med. 2021 Apr 1;27(1):33. doi: 10.1186/s10020-021-00295-2.</t>
  </si>
  <si>
    <t>Sipos A</t>
  </si>
  <si>
    <t>Mol Med</t>
  </si>
  <si>
    <t>PMC8017782</t>
  </si>
  <si>
    <t>10.1186/s10020-021-00295-2</t>
  </si>
  <si>
    <t>Etiology and Clinical Features of Epididymo-orchitis: A Single-center Study in Tehran, Iran</t>
  </si>
  <si>
    <t>Abolghasemi S, Alizadeh M, Hashemi A, Tehrani S.</t>
  </si>
  <si>
    <t>Infect Disord Drug Targets. 2021;21(1):142-145. doi: 10.2174/1871526520666200218115400.</t>
  </si>
  <si>
    <t>Abolghasemi S</t>
  </si>
  <si>
    <t>10.2174/1871526520666200218115400</t>
  </si>
  <si>
    <t>Colorimetric-Luminance Readout for Quantitative Analysis of Fluorescence Signals with a Smartphone CMOS Sensor</t>
  </si>
  <si>
    <t>Priye A, Ball CS, Meagher RJ.</t>
  </si>
  <si>
    <t>Anal Chem. 2018 Nov 6;90(21):12385-12389. doi: 10.1021/acs.analchem.8b03521. Epub 2018 Oct 16.</t>
  </si>
  <si>
    <t>Priye A</t>
  </si>
  <si>
    <t>PMC6264891</t>
  </si>
  <si>
    <t>NIHMS993507</t>
  </si>
  <si>
    <t>10.1021/acs.analchem.8b03521</t>
  </si>
  <si>
    <t>Neonatal Bacterial Conjunctivitis in Korea in the 21st Century</t>
  </si>
  <si>
    <t>Pak KY, Kim SI, Lee JS.</t>
  </si>
  <si>
    <t>Cornea. 2017 Apr;36(4):415-418. doi: 10.1097/ICO.0000000000001122.</t>
  </si>
  <si>
    <t>Pak KY</t>
  </si>
  <si>
    <t>10.1097/ICO.0000000000001122</t>
  </si>
  <si>
    <t>The global roadmap for advancing development of vaccines against sexually transmitted infections: Update and next steps</t>
  </si>
  <si>
    <t>Gottlieb SL, Deal CD, Giersing B, Rees H, Bolan G, Johnston C, Timms P, Gray-Owen SD, Jerse AE, Cameron CE, Moorthy VS, Kiarie J, Broutet N.</t>
  </si>
  <si>
    <t>Vaccine. 2016 Jun 3;34(26):2939-2947. doi: 10.1016/j.vaccine.2016.03.111. Epub 2016 Apr 19.</t>
  </si>
  <si>
    <t>PMC6759054</t>
  </si>
  <si>
    <t>NIHMS1049543</t>
  </si>
  <si>
    <t>10.1016/j.vaccine.2016.03.111</t>
  </si>
  <si>
    <t>Pelvic Examination at the 6-Week Postpartum Visit After Cesarean Birth</t>
  </si>
  <si>
    <t>Mahesan AM, Ilceski DM, Paul AB, Vengalil S.</t>
  </si>
  <si>
    <t>J Midwifery Womens Health. 2016 Jul;61(4):497-500. doi: 10.1111/jmwh.12422. Epub 2016 Mar 11.</t>
  </si>
  <si>
    <t>Mahesan AM</t>
  </si>
  <si>
    <t>10.1111/jmwh.12422</t>
  </si>
  <si>
    <t>Pelvic inflammatory disease associated with Chlamydia trachomatis but not Mycoplasma genitalium in New Zealand</t>
  </si>
  <si>
    <t>Sex Health. 2016 Feb;13(1):43-8. doi: 10.1071/SH14238.</t>
  </si>
  <si>
    <t>10.1071/SH14238</t>
  </si>
  <si>
    <t>Evaluation of an enzymatic Chlamydia trachomatis point-of-care rapid assay in Rwanda: the BioChekSwab Rapid Test</t>
  </si>
  <si>
    <t>De Baetselier I, Mwambarangwe L, Cuylaerts V, Musengamana V, Agaba S, Kestelyn E, van de Wijgert J, Crucitti T.</t>
  </si>
  <si>
    <t>Sex Transm Infect. 2016 Sep;92(6):430-2. doi: 10.1136/sextrans-2015-052202. Epub 2015 Oct 16.</t>
  </si>
  <si>
    <t>10.1136/sextrans-2015-052202</t>
  </si>
  <si>
    <t>Structure of BamA, an essential factor in outer membrane protein biogenesis</t>
  </si>
  <si>
    <t>Albrecht R, Schütz M, Oberhettinger P, Faulstich M, Bermejo I, Rudel T, Diederichs K, Zeth K.</t>
  </si>
  <si>
    <t>Acta Crystallogr D Biol Crystallogr. 2014 Jun;70(Pt 6):1779-89. doi: 10.1107/S1399004714007482. Epub 2014 May 30.</t>
  </si>
  <si>
    <t>Albrecht R</t>
  </si>
  <si>
    <t>10.1107/S1399004714007482</t>
  </si>
  <si>
    <t>Chlamydia and gonorrhea screening in United States emergency departments</t>
  </si>
  <si>
    <t>Jenkins WD, Zahnd W, Kovach R, Kissinger P.</t>
  </si>
  <si>
    <t>J Emerg Med. 2013 Feb;44(2):558-67. doi: 10.1016/j.jemermed.2012.08.022. Epub 2012 Oct 26.</t>
  </si>
  <si>
    <t>10.1016/j.jemermed.2012.08.022</t>
  </si>
  <si>
    <t>Sex Transm Infect. 2012 Dec;88(8):589-94. doi: 10.1136/sextrans-2012-050604. Epub 2012 Aug 23.</t>
  </si>
  <si>
    <t>10.1136/sextrans-2012-050604</t>
  </si>
  <si>
    <t>Genus-Wide Comparative Genomics Analysis of Neisseria to Identify New Genes Associated with Pathogenicity and Niche Adaptation of Neisseria Pathogens</t>
  </si>
  <si>
    <t>Lu QF, Cao DM, Su LL, Li SB, Ye GB, Zhu XY, Wang JP.</t>
  </si>
  <si>
    <t>Int J Genomics. 2019 Jan 15;2019:6015730. doi: 10.1155/2019/6015730. eCollection 2019.</t>
  </si>
  <si>
    <t>Lu QF</t>
  </si>
  <si>
    <t>Int J Genomics</t>
  </si>
  <si>
    <t>PMC6350579</t>
  </si>
  <si>
    <t>10.1155/2019/6015730</t>
  </si>
  <si>
    <t>Antimicrobial resistance among GLASS priority pathogens from Pakistan: 2006-2018</t>
  </si>
  <si>
    <t>Saeed DK, Farooqi J, Shakoor S, Hasan R.</t>
  </si>
  <si>
    <t>BMC Infect Dis. 2021 Dec 7;21(1):1231. doi: 10.1186/s12879-021-06795-0.</t>
  </si>
  <si>
    <t>Saeed DK</t>
  </si>
  <si>
    <t>PMC8650393</t>
  </si>
  <si>
    <t>10.1186/s12879-021-06795-0</t>
  </si>
  <si>
    <t>2021 Dec 7</t>
  </si>
  <si>
    <t>[Bacterial culture of donor semen: Analysis of results from 2008 to 2018]</t>
  </si>
  <si>
    <t>Li YS, Zhou H, Wang QX, Liu JJ, Hu YL, Wang LK, Su YH.</t>
  </si>
  <si>
    <t>Zhonghua Nan Ke Xue. 2020 Mar;26(3):254-257.</t>
  </si>
  <si>
    <t>Li YS</t>
  </si>
  <si>
    <t>The Prevalence of Mycoplasma genitalium and Association With Human Immunodeficiency Virus Infection in Symptomatic Patients, Johannesburg, South Africa, 2007-2014</t>
  </si>
  <si>
    <t>Mahlangu MP, Müller EE, Venter JME, Maseko DV, Kularatne RS.</t>
  </si>
  <si>
    <t>Sex Transm Dis. 2019 Jun;46(6):395-399. doi: 10.1097/OLQ.0000000000000984.</t>
  </si>
  <si>
    <t>Mahlangu MP</t>
  </si>
  <si>
    <t>PMC6553985</t>
  </si>
  <si>
    <t>10.1097/OLQ.0000000000000984</t>
  </si>
  <si>
    <t>Ureaplasma urealyticum and U. parvum in sexually active women attending public health clinics in Brazil</t>
  </si>
  <si>
    <t>Lobão TN, Campos GB, Selis NN, Amorim AT, Souza SG, Mafra SS, Pereira LS, Dos Santos DB, Figueiredo TB, Marques LM, Timenetsky J.</t>
  </si>
  <si>
    <t>Epidemiol Infect. 2017 Aug;145(11):2341-2351. doi: 10.1017/S0950268817001145. Epub 2017 Jun 22.</t>
  </si>
  <si>
    <t>Lobão TN</t>
  </si>
  <si>
    <t>PMC9148828</t>
  </si>
  <si>
    <t>10.1017/S0950268817001145</t>
  </si>
  <si>
    <t>Absorption, distribution, metabolism and elimination of 14C-ETX0914, a novel inhibitor of bacterial type-II topoisomerases in rodents</t>
  </si>
  <si>
    <t>Guo J, Joubran C, Luzietti RA Jr, Basarab GS, Grimm SW, Vishwanathan K.</t>
  </si>
  <si>
    <t>Xenobiotica. 2017 Jan;47(1):31-49. doi: 10.3109/00498254.2016.1156186. Epub 2016 Apr 28.</t>
  </si>
  <si>
    <t>Guo J</t>
  </si>
  <si>
    <t>Xenobiotica</t>
  </si>
  <si>
    <t>10.3109/00498254.2016.1156186</t>
  </si>
  <si>
    <t>Comparison of cervico-vaginal colonization among sexually active women by intrauterine device use</t>
  </si>
  <si>
    <t>Songur Dagli S, Demir T.</t>
  </si>
  <si>
    <t>J Infect Dev Ctries. 2015 Sep 27;9(9):930-5. doi: 10.3855/jidc.6006.</t>
  </si>
  <si>
    <t>Songur Dagli S</t>
  </si>
  <si>
    <t>10.3855/jidc.6006</t>
  </si>
  <si>
    <t>2015 Sep 27</t>
  </si>
  <si>
    <t>An improved method for differentiating cell-bound from internalized particles by imaging flow cytometry</t>
  </si>
  <si>
    <t>J Immunol Methods. 2015 Aug;423:60-9. doi: 10.1016/j.jim.2015.04.028. Epub 2015 May 9.</t>
  </si>
  <si>
    <t>J Immunol Methods</t>
  </si>
  <si>
    <t>PMC4522237</t>
  </si>
  <si>
    <t>NIHMS689511</t>
  </si>
  <si>
    <t>10.1016/j.jim.2015.04.028</t>
  </si>
  <si>
    <t>Establishing a list of qualifying pathogens under the Food and Drug Administration Safety and Innovation Act. Final rule</t>
  </si>
  <si>
    <t>Food and Drug Administration, HHS.</t>
  </si>
  <si>
    <t>Fed Regist. 2014 Jun 5;79(108):32464-81.</t>
  </si>
  <si>
    <t>Food and Drug Administration, HHS</t>
  </si>
  <si>
    <t>Fed Regist</t>
  </si>
  <si>
    <t>Female genital mutilation and infections: a systematic review of the clinical evidence</t>
  </si>
  <si>
    <t>Iavazzo C, Sardi TA, Gkegkes ID.</t>
  </si>
  <si>
    <t>Arch Gynecol Obstet. 2013 Jun;287(6):1137-49. doi: 10.1007/s00404-012-2708-5. Epub 2013 Jan 12.</t>
  </si>
  <si>
    <t>Iavazzo C</t>
  </si>
  <si>
    <t>10.1007/s00404-012-2708-5</t>
  </si>
  <si>
    <t>Simultaneous direct identification of genital microorganisms in voided urine using multiplex PCR-based reverse line blot assays</t>
  </si>
  <si>
    <t>McKechnie ML, Kong F, Gilbert GL.</t>
  </si>
  <si>
    <t>Methods Mol Biol. 2013;943:229-45. doi: 10.1007/978-1-60327-353-4_15.</t>
  </si>
  <si>
    <t>McKechnie ML</t>
  </si>
  <si>
    <t>10.1007/978-1-60327-353-4_15</t>
  </si>
  <si>
    <t>Otero-Guerra L, Gil-Alonso L, López-de Munain J, Del Romero-Guerrero J, Serra-Pladevall J, Vazquez F; Sexually Transmitted Infections Study Group GEITS.</t>
  </si>
  <si>
    <t>Enferm Infecc Microbiol Clin (Engl Ed). 2021 Oct;39(8):390-394. doi: 10.1016/j.eimce.2021.07.002. Epub 2021 Aug 3.</t>
  </si>
  <si>
    <t>10.1016/j.eimce.2021.07.002</t>
  </si>
  <si>
    <t>2021 European Guideline on the management of proctitis, proctocolitis and enteritis caused by sexually transmissible pathogens</t>
  </si>
  <si>
    <t>de Vries HJC, Nori AV, Kiellberg Larsen H, Kreuter A, Padovese V, Pallawela S, Vall-Mayans M, Ross J.</t>
  </si>
  <si>
    <t>J Eur Acad Dermatol Venereol. 2021 Jul;35(7):1434-1443. doi: 10.1111/jdv.17269. Epub 2021 May 31.</t>
  </si>
  <si>
    <t>10.1111/jdv.17269</t>
  </si>
  <si>
    <t>Mycoplasma genitalium incidence, treatment failure, and resistance: a retrospective survey of men of infertile couples from a hospital in China</t>
  </si>
  <si>
    <t>Li WN, Shi L, Long XY, Li Y, Zhu WB, Liu G.</t>
  </si>
  <si>
    <t>Andrology. 2020 Jan;8(1):91-100. doi: 10.1111/andr.12646. Epub 2019 Jun 12.</t>
  </si>
  <si>
    <t>Li WN</t>
  </si>
  <si>
    <t>Andrology</t>
  </si>
  <si>
    <t>10.1111/andr.12646</t>
  </si>
  <si>
    <t>Clinical Laboratory Assessment of Mycoplasma genitalium Transcription-Mediated Amplification Using Primary Female Urogenital Specimens</t>
  </si>
  <si>
    <t>Munson E, Bykowski H, Munson KL, Napierala M, Reiss PJ, Schell RF, Hryciuk JE.</t>
  </si>
  <si>
    <t>J Clin Microbiol. 2016 Feb;54(2):432-8. doi: 10.1128/JCM.02463-15. Epub 2015 Dec 9.</t>
  </si>
  <si>
    <t>PMC4733161</t>
  </si>
  <si>
    <t>10.1128/JCM.02463-15</t>
  </si>
  <si>
    <t>Ternary metal complexes of guaifenesin drug: Synthesis, spectroscopic characterization and in vitro anticancer activity of the metal complexes</t>
  </si>
  <si>
    <t>Mahmoud WH, Mahmoud NF, Mohamed GG, El-Sonbati AZ, El-Bindary AA.</t>
  </si>
  <si>
    <t>Spectrochim Acta A Mol Biomol Spectrosc. 2015;150:451-60. doi: 10.1016/j.saa.2015.05.066. Epub 2015 May 29.</t>
  </si>
  <si>
    <t>Mahmoud WH</t>
  </si>
  <si>
    <t>Spectrochim Acta A Mol Biomol Spectrosc</t>
  </si>
  <si>
    <t>10.1016/j.saa.2015.05.066</t>
  </si>
  <si>
    <t>Rare presentation of vertebral discitis, osteomyelitis and polyarticular septic arthritis due to disseminated Neisseria gonorrhea infection</t>
  </si>
  <si>
    <t>Roy M, Ahmad S, Roy AK.</t>
  </si>
  <si>
    <t>J Community Hosp Intern Med Perspect. 2020 Feb 10;10(1):55-59. doi: 10.1080/20009666.2019.1710930. eCollection 2020.</t>
  </si>
  <si>
    <t>Roy M</t>
  </si>
  <si>
    <t>J Community Hosp Intern Med Perspect</t>
  </si>
  <si>
    <t>PMC7034487</t>
  </si>
  <si>
    <t>10.1080/20009666.2019.1710930</t>
  </si>
  <si>
    <t>A diagnostic evaluation of a molecular assay used for testing and treating anorectal chlamydia and gonorrhoea infections at the point-of-care in Papua New Guinea</t>
  </si>
  <si>
    <t>Badman SG, Willie B, Narokobi R, Gabuzzi J, Pekon S, Amos-Kuma A, Hakim AJ, Weikum D, Gare J, Silim S, Guy RJ, Donovan B, Cunningham P, Kaldor JM, Vallely AJ, Whiley D, Kelly-Hanku A.</t>
  </si>
  <si>
    <t>Clin Microbiol Infect. 2019 May;25(5):623-627. doi: 10.1016/j.cmi.2018.08.001. Epub 2018 Aug 11.</t>
  </si>
  <si>
    <t>10.1016/j.cmi.2018.08.001</t>
  </si>
  <si>
    <t>Bacterial agents and antibiotic resistance profiles of infections from different sites that occurred among patients at Debre Markos Referral Hospital, Ethiopia: a cross-sectional study</t>
  </si>
  <si>
    <t>Mulu W, Abera B, Yimer M, Hailu T, Ayele H, Abate D.</t>
  </si>
  <si>
    <t>BMC Res Notes. 2017 Jul 6;10(1):254. doi: 10.1186/s13104-017-2584-y.</t>
  </si>
  <si>
    <t>Mulu W</t>
  </si>
  <si>
    <t>PMC5501330</t>
  </si>
  <si>
    <t>10.1186/s13104-017-2584-y</t>
  </si>
  <si>
    <t>2017 Jul 6</t>
  </si>
  <si>
    <t>Allelic polymorphisms in a glycosyltransferase gene shape glycan repertoire in the O-linked protein glycosylation system of Neisseria</t>
  </si>
  <si>
    <t>Wang N, Anonsen JH, Hadjineophytou C, Reinar WB, Børud B, Vik Å, Koomey M.</t>
  </si>
  <si>
    <t>Glycobiology. 2021 May 3;31(4):477-491. doi: 10.1093/glycob/cwaa073.</t>
  </si>
  <si>
    <t>PMC8091471</t>
  </si>
  <si>
    <t>10.1093/glycob/cwaa073</t>
  </si>
  <si>
    <t>Associated factors with and genotypes of Chlamydia trachomatis infection among clients seeking voluntary counseling and testing for HIV infection in Taiwan</t>
  </si>
  <si>
    <t>Yang CJ, Li SY, Chang SY, Wu PY, Liao MH, Liu WC, Wu H, Wu CH, Sun HY, Hung CC.</t>
  </si>
  <si>
    <t>J Microbiol Immunol Infect. 2014 Dec;47(6):526-32. doi: 10.1016/j.jmii.2013.10.007. Epub 2013 Dec 31.</t>
  </si>
  <si>
    <t>Yang CJ</t>
  </si>
  <si>
    <t>10.1016/j.jmii.2013.10.007</t>
  </si>
  <si>
    <t>Association between rectal gonorrhoea and HIV incidence in men who have sex with men: a meta-analysis</t>
  </si>
  <si>
    <t>Donnell D, Zewdie K, Ratna N, Miller V, Saunders JM, Gill ON, Delpech V, Mohammed H.</t>
  </si>
  <si>
    <t>Sex Transm Infect. 2022 Nov;98(7):492-496. doi: 10.1136/sextrans-2021-055254. Epub 2021 Dec 15.</t>
  </si>
  <si>
    <t>Donnell D</t>
  </si>
  <si>
    <t>PMC9613867</t>
  </si>
  <si>
    <t>10.1136/sextrans-2021-055254</t>
  </si>
  <si>
    <t>Sexually transmitted infections among women randomised to depot medroxyprogesterone acetate, a copper intrauterine device or a levonorgestrel implant</t>
  </si>
  <si>
    <t>Deese J, Philip N, Lind M, Ahmed K, Batting J, Beksinska M, Edward VA, Louw CE, Onono M, Palanee-Phillips T, Smit JA, Baeten JM, Donnell D, Mastro TD, Mugo NR, Nanda K, Rees H, Morrison C.</t>
  </si>
  <si>
    <t>Sex Transm Infect. 2021 Jun;97(4):249-255. doi: 10.1136/sextrans-2020-054590. Epub 2020 Nov 18.</t>
  </si>
  <si>
    <t>PMC8165154</t>
  </si>
  <si>
    <t>10.1136/sextrans-2020-054590</t>
  </si>
  <si>
    <t>Female users of internet-based screening for rectal STIs: descriptive statistics and correlates of positivity</t>
  </si>
  <si>
    <t>Ladd J, Hsieh YH, Barnes M, Quinn N, Jett-Goheen M, Gaydos CA.</t>
  </si>
  <si>
    <t>Sex Transm Infect. 2014 Sep;90(6):485-90. doi: 10.1136/sextrans-2013-051167. Epub 2014 Mar 6.</t>
  </si>
  <si>
    <t>Ladd J</t>
  </si>
  <si>
    <t>PMC4134381</t>
  </si>
  <si>
    <t>NIHMS584674</t>
  </si>
  <si>
    <t>10.1136/sextrans-2013-051167</t>
  </si>
  <si>
    <t>Australian Gonococcal Surveillance Programme Annual Report, 2016</t>
  </si>
  <si>
    <t>Lahra MM, Enriquez R.</t>
  </si>
  <si>
    <t>Commun Dis Intell (2018). 2018;42:S2209-6051(18)00013-1. Epub 2018 Nov 16.</t>
  </si>
  <si>
    <t>Utilizing complement evasion strategies to design complement-based antibacterial immunotherapeutics: Lessons from the pathogenic Neisseriae</t>
  </si>
  <si>
    <t>Ram S, Shaughnessy J, DeOliveira RB, Lewis LA, Gulati S, Rice PA.</t>
  </si>
  <si>
    <t>Immunobiology. 2016 Oct;221(10):1110-23. doi: 10.1016/j.imbio.2016.05.016. Epub 2016 Jun 1.</t>
  </si>
  <si>
    <t>Immunobiology</t>
  </si>
  <si>
    <t>PMC4987187</t>
  </si>
  <si>
    <t>NIHMS795356</t>
  </si>
  <si>
    <t>10.1016/j.imbio.2016.05.016</t>
  </si>
  <si>
    <t>Physician Specialty Influences Care of Pelvic Inflammatory Disease</t>
  </si>
  <si>
    <t>Wiske CP, Palisoul M, Tapé C, Baird J, McGregor AJ.</t>
  </si>
  <si>
    <t>J Womens Health (Larchmt). 2016 Jul;25(7):723-8. doi: 10.1089/jwh.2015.5349. Epub 2015 Dec 31.</t>
  </si>
  <si>
    <t>Wiske CP</t>
  </si>
  <si>
    <t>10.1089/jwh.2015.5349</t>
  </si>
  <si>
    <t>Sexually transmitted bacterial infections among young women in Central Western Brazil</t>
  </si>
  <si>
    <t>de Lima YA, Turchi MD, Fonseca ZC, Garcia FL, de Brito e Cardoso FA, da Guarda Reis MN, de Britto Guimarães EM, Alves RR, Carvalho NR, de Fátima Costa Alves M.</t>
  </si>
  <si>
    <t>Int J Infect Dis. 2014 Aug;25:16-21. doi: 10.1016/j.ijid.2014.03.1389. Epub 2014 May 10.</t>
  </si>
  <si>
    <t>de Lima YA</t>
  </si>
  <si>
    <t>10.1016/j.ijid.2014.03.1389</t>
  </si>
  <si>
    <t>Mitochondrial dysfunction caused by outer membrane vesicles from Gram-negative bacteria activates intrinsic apoptosis and inflammation</t>
  </si>
  <si>
    <t>Deo P, Chow SH, Han ML, Speir M, Huang C, Schittenhelm RB, Dhital S, Emery J, Li J, Kile BT, Vince JE, Lawlor KE, Naderer T.</t>
  </si>
  <si>
    <t>Nat Microbiol. 2020 Nov;5(11):1418-1427. doi: 10.1038/s41564-020-0773-2. Epub 2020 Aug 17.</t>
  </si>
  <si>
    <t>10.1038/s41564-020-0773-2</t>
  </si>
  <si>
    <t>Mycoplasma genitalium in the Far North Queensland backpacker population: An observational study of prevalence and azithromycin resistance</t>
  </si>
  <si>
    <t>Trevis T, Gossé M, Santarossa N, Tabrizi S, Russell D, McBride WJ.</t>
  </si>
  <si>
    <t>PLoS One. 2018 Aug 28;13(8):e0202428. doi: 10.1371/journal.pone.0202428. eCollection 2018.</t>
  </si>
  <si>
    <t>Trevis T</t>
  </si>
  <si>
    <t>PMC6112622</t>
  </si>
  <si>
    <t>10.1371/journal.pone.0202428</t>
  </si>
  <si>
    <t>2018 Aug 28</t>
  </si>
  <si>
    <t>[Surveillance of in vitro susceptibilities to levofloxacin and various antibacterial agents for 11,762 clinical isolates obtained from 69 centers in 2013]</t>
  </si>
  <si>
    <t>Yamaguchi K, Tateda K, Ohno A, Ishii Y, Murakami H.</t>
  </si>
  <si>
    <t>Jpn J Antibiot. 2016 Feb;69(1):1-25.</t>
  </si>
  <si>
    <t>Yamaguchi K</t>
  </si>
  <si>
    <t>Antimicrobial use and antimicrobial resistance trends in Canada: 2014</t>
  </si>
  <si>
    <t>Ebrahim M, Gravel D, Thabet C, Abdesselam K, Paramalingam S, Hyson C.</t>
  </si>
  <si>
    <t>Can Commun Dis Rep. 2016 Nov 3;42(11):227-231. doi: 10.14745/ccdr.v42i11a02. eCollection 2016 Nov 3.</t>
  </si>
  <si>
    <t>Ebrahim M</t>
  </si>
  <si>
    <t>PMC5757741</t>
  </si>
  <si>
    <t>10.14745/ccdr.v42i11a02</t>
  </si>
  <si>
    <t>2016 Nov 3</t>
  </si>
  <si>
    <t>EVO100 prevents chlamydia and gonorrhea in women at high risk of infection</t>
  </si>
  <si>
    <t>Chappell BT, Mena LA, Maximos B, Mollan S, Culwell K, Howard B.</t>
  </si>
  <si>
    <t>Am J Obstet Gynecol. 2021 Aug;225(2):162.e1-162.e14. doi: 10.1016/j.ajog.2021.03.005. Epub 2021 Mar 8.</t>
  </si>
  <si>
    <t>Chappell BT</t>
  </si>
  <si>
    <t>10.1016/j.ajog.2021.03.005</t>
  </si>
  <si>
    <t>[Effects of education level of men who have sex with men on their high risk sexual behaviors and the infection of HIV and syphilis]</t>
  </si>
  <si>
    <t>Guo Y, Wang D, Zhou J, Chen S, Wang J, Zhen S, Huan X, Yin Y.</t>
  </si>
  <si>
    <t>Zhonghua Yu Fang Yi Xue Za Zhi. 2014 Apr;48(4):307-11.</t>
  </si>
  <si>
    <t>Guo Y</t>
  </si>
  <si>
    <t>Does the Sex Risk Quiz Predict Mycoplasma genitalium Infection in Urban Adolescents and Young Adult Women?</t>
  </si>
  <si>
    <t>Ronda J, Gaydos CA, Perin J, Tabacco L, Coleman JS, Trent M.</t>
  </si>
  <si>
    <t>Sex Transm Dis. 2018 Nov;45(11):728-734. doi: 10.1097/OLQ.0000000000000874.</t>
  </si>
  <si>
    <t>Ronda J</t>
  </si>
  <si>
    <t>PMC6179918</t>
  </si>
  <si>
    <t>NIHMS972637</t>
  </si>
  <si>
    <t>10.1097/OLQ.0000000000000874</t>
  </si>
  <si>
    <t>Prevalence of Sexually Transmitted Infections and Their Risk Factors among Female Sex Workers in Isfahan, Iran: A Cross-Sectional Study</t>
  </si>
  <si>
    <t>Nasirian M, Kianersi S, Hoseini SG, Kassaian N, Yaran M, Shoaei P, Ataei B, Fadaei R, Meshkati M, Naeini AE, Jalilian MR.</t>
  </si>
  <si>
    <t>J Int Assoc Provid AIDS Care. 2017 Nov/Dec;16(6):608-614. doi: 10.1177/2325957417732836. Epub 2017 Oct 11.</t>
  </si>
  <si>
    <t>Nasirian M</t>
  </si>
  <si>
    <t>10.1177/2325957417732836</t>
  </si>
  <si>
    <t>2017 Nov/Dec</t>
  </si>
  <si>
    <t>Prevalence and risk factors for Chlamydia trachomatis infection among young Thai men in 2008-2009</t>
  </si>
  <si>
    <t>Jatapai A, Sirivongrangson P, Lokpichat S, Chuenchitra T, Nelson KE, Rangsin R.</t>
  </si>
  <si>
    <t>Sex Transm Dis. 2013 Mar;40(3):241-6. doi: 10.1097/OLQ.0b013e31827e8de4.</t>
  </si>
  <si>
    <t>Jatapai A</t>
  </si>
  <si>
    <t>10.1097/OLQ.0b013e31827e8de4</t>
  </si>
  <si>
    <t>Chemsex and incidence of sexually transmitted infections among Canadian pre-exposure prophylaxis (PrEP) users in the l'Actuel PrEP Cohort (2013-2020)</t>
  </si>
  <si>
    <t>Flores Anato JL, Panagiotoglou D, Greenwald ZR, Blanchette M, Trottier C, Vaziri M, Charest L, Szabo J, Thomas R, Maheu-Giroux M.</t>
  </si>
  <si>
    <t>Sex Transm Infect. 2022 Dec;98(8):549-556. doi: 10.1136/sextrans-2021-055215. Epub 2022 Jan 17.</t>
  </si>
  <si>
    <t>Flores Anato JL</t>
  </si>
  <si>
    <t>PMC9685712</t>
  </si>
  <si>
    <t>10.1136/sextrans-2021-055215</t>
  </si>
  <si>
    <t>Impact of frequent testing on the transmission of HIV and N. gonorrhoeae among men who have sex with men: a mathematical modelling study</t>
  </si>
  <si>
    <t>Reitsema M, Heijne J, Visser M, van Sighem A, Schim van der Loeff M, Op de Coul ELM, Bezemer D, Wallinga J, van Benthem BHB, Xiridou M.</t>
  </si>
  <si>
    <t>Sex Transm Infect. 2020 Aug;96(5):361-367. doi: 10.1136/sextrans-2018-053943. Epub 2019 Dec 4.</t>
  </si>
  <si>
    <t>10.1136/sextrans-2018-053943</t>
  </si>
  <si>
    <t>Are vaginal swabs comparable to cervical smears for human papillomavirus DNA testing?</t>
  </si>
  <si>
    <t>J Gynecol Oncol. 2018 Jan;29(1):e8. doi: 10.3802/jgo.2018.29.e8.</t>
  </si>
  <si>
    <t>J Gynecol Oncol</t>
  </si>
  <si>
    <t>PMC5709534</t>
  </si>
  <si>
    <t>10.3802/jgo.2018.29.e8</t>
  </si>
  <si>
    <t>16S rDNA PCR for the aetiological diagnosis of culture-negative infective endocarditis</t>
  </si>
  <si>
    <t>Anton-Vazquez V, Dworakowski R, Cannata A, Amin-Youssef G, Gunning M, Papachristidis A, MacCarthy P, Baghai M, Deshpande R, Khan H, Byrne J, Fife A.</t>
  </si>
  <si>
    <t>Infection. 2022 Feb;50(1):243-249. doi: 10.1007/s15010-021-01690-x. Epub 2021 Sep 6.</t>
  </si>
  <si>
    <t>Anton-Vazquez V</t>
  </si>
  <si>
    <t>10.1007/s15010-021-01690-x</t>
  </si>
  <si>
    <t>How the Disruption in Sexually Transmitted Infection Care Due to the COVID-19 Pandemic Could Lead to Increased Sexually Transmitted Infection Transmission Among Men Who Have Sex With Men in The Netherlands: A Mathematical Modeling Study</t>
  </si>
  <si>
    <t>Xiridou M, Heijne J, Adam P, Op de Coul E, Matser A, de Wit J, Wallinga J, van Benthem B.</t>
  </si>
  <si>
    <t>Sex Transm Dis. 2022 Feb 1;49(2):145-153. doi: 10.1097/OLQ.0000000000001551.</t>
  </si>
  <si>
    <t>10.1097/OLQ.0000000000001551</t>
  </si>
  <si>
    <t>High prevalence and resistance rates of Mycoplasma genitalium among patients visiting two sexually transmitted infection clinics in the Netherlands</t>
  </si>
  <si>
    <t>Hetem DJ, Kuizenga Wessel S, Bruisten SM, Braam JF, van Rooijen MS, Vergunst CE, Nijhuis RH, Berns M, Brand JM, van Dam AP.</t>
  </si>
  <si>
    <t>Int J STD AIDS. 2021 Aug;32(9):837-844. doi: 10.1177/0956462421999287. Epub 2021 Apr 16.</t>
  </si>
  <si>
    <t>Hetem DJ</t>
  </si>
  <si>
    <t>10.1177/0956462421999287</t>
  </si>
  <si>
    <t>Empirical treatment of asymptomatic contacts of gonorrhoea: patient views</t>
  </si>
  <si>
    <t>McIver R, Low S, Varma R, Vickers T, McNulty A.</t>
  </si>
  <si>
    <t>Sex Health. 2020 Nov;17(5):462-466. doi: 10.1071/SH20072.</t>
  </si>
  <si>
    <t>McIver R</t>
  </si>
  <si>
    <t>10.1071/SH20072</t>
  </si>
  <si>
    <t>Penicillins (3rd Generation)</t>
  </si>
  <si>
    <t>The impact of Ureaplasma infections on pregnancy complications</t>
  </si>
  <si>
    <t>Bartkeviciene D, Opolskiene G, Bartkeviciute A, Arlauskiene A, Lauzikiene D, Zakareviciene J, Ramasauskaite D.</t>
  </si>
  <si>
    <t>Libyan J Med. 2020 Dec;15(1):1812821. doi: 10.1080/19932820.2020.1812821. Epub 2020 Aug 28.</t>
  </si>
  <si>
    <t>Bartkeviciene D</t>
  </si>
  <si>
    <t>Libyan J Med</t>
  </si>
  <si>
    <t>PMC7646542</t>
  </si>
  <si>
    <t>10.1080/19932820.2020.1812821</t>
  </si>
  <si>
    <t>Vaccines Against Antimicrobial Resistance</t>
  </si>
  <si>
    <t>Rosini R, Nicchi S, Pizza M, Rappuoli R.</t>
  </si>
  <si>
    <t>Front Immunol. 2020 Jun 3;11:1048. doi: 10.3389/fimmu.2020.01048. eCollection 2020.</t>
  </si>
  <si>
    <t>Rosini R</t>
  </si>
  <si>
    <t>PMC7283535</t>
  </si>
  <si>
    <t>10.3389/fimmu.2020.01048</t>
  </si>
  <si>
    <t>Expanding the potential of NAI-107 for treating serious ESKAPE pathogens: synergistic combinations against Gram-negatives and bactericidal activity against non-dividing cells</t>
  </si>
  <si>
    <t>Brunati C, Thomsen TT, Gaspari E, Maffioli S, Sosio M, Jabes D, Løbner-Olesen A, Donadio S.</t>
  </si>
  <si>
    <t>J Antimicrob Chemother. 2018 Feb 1;73(2):414-424. doi: 10.1093/jac/dkx395.</t>
  </si>
  <si>
    <t>Brunati C</t>
  </si>
  <si>
    <t>PMC5890740</t>
  </si>
  <si>
    <t>10.1093/jac/dkx395</t>
  </si>
  <si>
    <t>Simultaneous detection and identification of STI pathogens by multiplex Real-Time PCR in genital tract specimens in a selected area of Apulia, a region of Southern Italy</t>
  </si>
  <si>
    <t>Del Prete R, Ronga L, Lestingi M, Addati G, Angelotti UF, Di Carlo D, Miragliotta G.</t>
  </si>
  <si>
    <t>Infection. 2017 Aug;45(4):469-477. doi: 10.1007/s15010-017-1002-7. Epub 2017 Mar 4.</t>
  </si>
  <si>
    <t>Del Prete R</t>
  </si>
  <si>
    <t>10.1007/s15010-017-1002-7</t>
  </si>
  <si>
    <t>Uropathogenic E. coli Exploit CEA to Promote Colonization of the Urogenital Tract Mucosa</t>
  </si>
  <si>
    <t>Muenzner P, Kengmo Tchoupa A, Klauser B, Brunner T, Putze J, Dobrindt U, Hauck CR.</t>
  </si>
  <si>
    <t>PLoS Pathog. 2016 May 12;12(5):e1005608. doi: 10.1371/journal.ppat.1005608. eCollection 2016 May.</t>
  </si>
  <si>
    <t>PMC4865239</t>
  </si>
  <si>
    <t>10.1371/journal.ppat.1005608</t>
  </si>
  <si>
    <t>2016 May 12</t>
  </si>
  <si>
    <t>Prevalence of microorganisms co-infections in human papillomaviruses infected women in Northern China</t>
  </si>
  <si>
    <t>Liu J, Liu W, Liu Y, Zhou X, Zhang Z, Sun Z.</t>
  </si>
  <si>
    <t>Arch Gynecol Obstet. 2016 Mar;293(3):595-602. doi: 10.1007/s00404-015-3826-7. Epub 2015 Aug 18.</t>
  </si>
  <si>
    <t>10.1007/s00404-015-3826-7</t>
  </si>
  <si>
    <t>Correlates of chlamydia and gonorrhea infection among female sex workers: the untold story of Jiangsu, China</t>
  </si>
  <si>
    <t>Tang W, Pan J, Jiang N, Hu HY, Mahapatra T, Yin YP, Mahapatra S, Wang XL, Chen XS, Lin N, Zhang X, Huan XP, Yang HT, Fu GF.</t>
  </si>
  <si>
    <t>PLoS One. 2014 Jan 15;9(1):e85985. doi: 10.1371/journal.pone.0085985. eCollection 2014.</t>
  </si>
  <si>
    <t>PMC3893281</t>
  </si>
  <si>
    <t>10.1371/journal.pone.0085985</t>
  </si>
  <si>
    <t>2014 Jan 15</t>
  </si>
  <si>
    <t>Biosynthesis of UDP-N,N'-diacetylbacillosamine in Acinetobacter baumannii: Biochemical characterization and correlation to existing pathways</t>
  </si>
  <si>
    <t>Arch Biochem Biophys. 2013 Aug 1;536(1):72-80. doi: 10.1016/j.abb.2013.05.011. Epub 2013 Jun 5.</t>
  </si>
  <si>
    <t>Arch Biochem Biophys</t>
  </si>
  <si>
    <t>PMC3722612</t>
  </si>
  <si>
    <t>NIHMS491701</t>
  </si>
  <si>
    <t>10.1016/j.abb.2013.05.011</t>
  </si>
  <si>
    <t>2013 Aug 1</t>
  </si>
  <si>
    <t>Prevalence and associated factors for four sexually transmissible microorganisms in middle-aged men receiving general prostate health checkups: a polymerase chain reaction-based study in Korea</t>
  </si>
  <si>
    <t>Choi JY, Cho IC, Lee GI, Min SK.</t>
  </si>
  <si>
    <t>Korean J Urol. 2013 Jan;54(1):53-8. doi: 10.4111/kju.2013.54.1.53. Epub 2013 Jan 18.</t>
  </si>
  <si>
    <t>Choi JY</t>
  </si>
  <si>
    <t>Korean J Urol</t>
  </si>
  <si>
    <t>PMC3556555</t>
  </si>
  <si>
    <t>10.4111/kju.2013.54.1.53</t>
  </si>
  <si>
    <t>Treatment of chlamydia and gonorrhea infections during the COVID-19 pandemic using provisional Centers for Disease Control guidance</t>
  </si>
  <si>
    <t>Fawcett SE, Williams AA, Johnson EE, Ramsey KM.</t>
  </si>
  <si>
    <t>J Am Assoc Nurse Pract. 2021 Aug 18;34(2):373-380. doi: 10.1097/JXX.0000000000000642.</t>
  </si>
  <si>
    <t>Fawcett SE</t>
  </si>
  <si>
    <t>J Am Assoc Nurse Pract</t>
  </si>
  <si>
    <t>10.1097/JXX.0000000000000642</t>
  </si>
  <si>
    <t>The use of vaginal wet smear: can we predict Mycoplasmas/Ureaplasmas?</t>
  </si>
  <si>
    <t>Opolskiene G, Bumbuliene Z, Kiveryte S, Bartkeviciute A, Ramasauskaite D, Bartkeviciene D.</t>
  </si>
  <si>
    <t>Arch Gynecol Obstet. 2021 Jul;304(1):157-162. doi: 10.1007/s00404-021-05976-1. Epub 2021 Feb 5.</t>
  </si>
  <si>
    <t>Opolskiene G</t>
  </si>
  <si>
    <t>10.1007/s00404-021-05976-1</t>
  </si>
  <si>
    <t>Assessment of risk compensation following use of the dapivirine vaginal ring in southwestern Uganda</t>
  </si>
  <si>
    <t>Kusemererwa S, Abaasa A, Kabarambi A, Onyango M, Mugisha JO.</t>
  </si>
  <si>
    <t>Sex Transm Infect. 2022 Feb;98(1):32-37. doi: 10.1136/sextrans-2020-054718. Epub 2021 Feb 4.</t>
  </si>
  <si>
    <t>Kusemererwa S</t>
  </si>
  <si>
    <t>PMC8785055</t>
  </si>
  <si>
    <t>10.1136/sextrans-2020-054718</t>
  </si>
  <si>
    <t>Increased diagnostic yield of routine multiplex PCR compared to clinician requested testing for detection of Trichomonas vaginalis</t>
  </si>
  <si>
    <t>Webb B, Crampton A, Francis MJ, Hamblin J, Korman TM, Graham M.</t>
  </si>
  <si>
    <t>Pathology. 2021 Feb;53(2):257-263. doi: 10.1016/j.pathol.2020.07.008. Epub 2020 Oct 6.</t>
  </si>
  <si>
    <t>Webb B</t>
  </si>
  <si>
    <t>10.1016/j.pathol.2020.07.008</t>
  </si>
  <si>
    <t>Molecular detection of Mycoplasma genitalium in endocervical swabs and associated rates of macrolide and fluoroquinolone resistance in Hong Kong</t>
  </si>
  <si>
    <t>Ng KKM, Leung PKL, Cheung TKM.</t>
  </si>
  <si>
    <t>Hong Kong Med J. 2020 Oct;26(5):390-396. doi: 10.12809/hkmj208507. Epub 2020 Sep 10.</t>
  </si>
  <si>
    <t>Ng KKM</t>
  </si>
  <si>
    <t>Hong Kong Med J</t>
  </si>
  <si>
    <t>10.12809/hkmj208507</t>
  </si>
  <si>
    <t>Preliminary in vitro and in vivo evaluation of specific activity of branched oligohexamethyleneguanidine hydrochloride</t>
  </si>
  <si>
    <t>Beliakov SV, Shatalov DO, Kedik SA, Aydakova AV, Zasypkina NA.</t>
  </si>
  <si>
    <t>Drug Dev Ind Pharm. 2020 Sep;46(9):1517-1523. doi: 10.1080/03639045.2020.1810267. Epub 2020 Aug 26.</t>
  </si>
  <si>
    <t>Beliakov SV</t>
  </si>
  <si>
    <t>10.1080/03639045.2020.1810267</t>
  </si>
  <si>
    <t>An update on prevalence, diagnosis, treatment and emerging issues of genital mycoplasma infection in Indian women: A narrative review</t>
  </si>
  <si>
    <t>Tandon D, Munne K, Chauhan S, Patil AD.</t>
  </si>
  <si>
    <t>Indian J Dermatol Venereol Leprol. 2019 Sep-Oct;85(5):441-447. doi: 10.4103/ijdvl.IJDVL_915_18.</t>
  </si>
  <si>
    <t>Tandon D</t>
  </si>
  <si>
    <t>10.4103/ijdvl.IJDVL_915_18</t>
  </si>
  <si>
    <t>2019 Sep-Oct</t>
  </si>
  <si>
    <t>Symptoms, Sites, and Significance of Mycoplasma genitalium in Men Who Have Sex with Men</t>
  </si>
  <si>
    <t>Read TRH, Murray GL, Danielewski JA, Fairley CK, Doyle M, Worthington K, Su J, Mokany E, Tan LT, Lee D, Vodstrcil LA, Chow EPF, Garland SM, Chen MY, Bradshaw CS.</t>
  </si>
  <si>
    <t>Emerg Infect Dis. 2019 Apr;25(4):719-727. doi: 10.3201/eid2504.181258.</t>
  </si>
  <si>
    <t>Read TRH</t>
  </si>
  <si>
    <t>PMC6433010</t>
  </si>
  <si>
    <t>10.3201/eid2504.181258</t>
  </si>
  <si>
    <t>Advancing prevention of sexually transmitted infections through point-of-care testing: target product profiles and landscape analysis</t>
  </si>
  <si>
    <t>Toskin I, Murtagh M, Peeling RW, Blondeel K, Cordero J, Kiarie J.</t>
  </si>
  <si>
    <t>Sex Transm Infect. 2017 Dec;93(S4):S69-S80. doi: 10.1136/sextrans-2016-053071.</t>
  </si>
  <si>
    <t>Toskin I</t>
  </si>
  <si>
    <t>10.1136/sextrans-2016-053071</t>
  </si>
  <si>
    <t>Risk behaviours and prevalences of HIV and sexually transmitted infections among female sex workers in various venues in Changzhou, China</t>
  </si>
  <si>
    <t>Guo Y, Xu X, Fu G, Huan X, Jiang N, Yin Y, Chen X.</t>
  </si>
  <si>
    <t>Int J STD AIDS. 2017 Oct;28(11):1135-1142. doi: 10.1177/0956462416689763. Epub 2017 Jan 25.</t>
  </si>
  <si>
    <t>10.1177/0956462416689763</t>
  </si>
  <si>
    <t>The prevalence of Chlamydia trachomatis and Mycoplasma genitalium tubal infections and their effects on the expression of IL-6 and leukaemia inhibitory factor in Fallopian tubes with and without an ectopic pregnancy</t>
  </si>
  <si>
    <t>Refaat B, Ashshi AM, Batwa SA, Ahmad J, Idris S, Kutbi SY, Malibary FA, Kamfar FF.</t>
  </si>
  <si>
    <t>Innate Immun. 2016 Oct;22(7):534-45. doi: 10.1177/1753425916662326. Epub 2016 Aug 10.</t>
  </si>
  <si>
    <t>Refaat B</t>
  </si>
  <si>
    <t>10.1177/1753425916662326</t>
  </si>
  <si>
    <t>Causes of puerperal and neonatal sepsis in resource-constrained settings and advocacy for an integrated community-based postnatal approach</t>
  </si>
  <si>
    <t>Miller AE, Morgan C, Vyankandondera J.</t>
  </si>
  <si>
    <t>Int J Gynaecol Obstet. 2013 Oct;123(1):10-5. doi: 10.1016/j.ijgo.2013.06.006. Epub 2013 Jul 5.</t>
  </si>
  <si>
    <t>Miller AE</t>
  </si>
  <si>
    <t>10.1016/j.ijgo.2013.06.006</t>
  </si>
  <si>
    <t>Enterococcus faecalis inhibits superantigen toxic shock syndrome toxin-1-induced interleukin-8 from human vaginal epithelial cells through tetramic acids</t>
  </si>
  <si>
    <t>Brosnahan AJ, Merriman JA, Salgado-Pabón W, Ford B, Schlievert PM.</t>
  </si>
  <si>
    <t>PLoS One. 2013 Apr 22;8(4):e61255. doi: 10.1371/journal.pone.0061255. Print 2013.</t>
  </si>
  <si>
    <t>Brosnahan AJ</t>
  </si>
  <si>
    <t>PMC3632545</t>
  </si>
  <si>
    <t>10.1371/journal.pone.0061255</t>
  </si>
  <si>
    <t>2013 Apr 22</t>
  </si>
  <si>
    <t>Sexually transmitted infections among HIV-infected women in Thailand</t>
  </si>
  <si>
    <t>Asavapiriyanont S, Lolekha R, Roongpisuthipong A, Wiratchai A, Kaoiean S, Suksripanich O, Chalermchockcharoenkit A, Ausavapipit J, Srifeungfung S, Pattanasin S, Katz KA.</t>
  </si>
  <si>
    <t>BMC Public Health. 2013 Apr 22;13:373. doi: 10.1186/1471-2458-13-373.</t>
  </si>
  <si>
    <t>Asavapiriyanont S</t>
  </si>
  <si>
    <t>PMC3653681</t>
  </si>
  <si>
    <t>10.1186/1471-2458-13-373</t>
  </si>
  <si>
    <t>[Prevalence of Chlamydia trachomatis infection among women candidates for in vitro fertilization at a public institution of the State of São Paulo, Brazil]</t>
  </si>
  <si>
    <t>Pantoja M, Campos EA, Pitta Dda R, Gabiatti JE, Bahamondes MV, Fernandes AM.</t>
  </si>
  <si>
    <t>Rev Bras Ginecol Obstet. 2012 Sep;34(9):425-31. doi: 10.1590/s0100-72032012000900007.</t>
  </si>
  <si>
    <t>Pantoja M</t>
  </si>
  <si>
    <t>10.1590/s0100-72032012000900007</t>
  </si>
  <si>
    <t>Abnormal vaginal pH and Mycoplasma genitalium infection</t>
  </si>
  <si>
    <t>Huppert JS, Bates JR, Weber AF, Quinn N, Gaydos CA.</t>
  </si>
  <si>
    <t>J Pediatr Adolesc Gynecol. 2013 Feb;26(1):36-9. doi: 10.1016/j.jpag.2012.09.005. Epub 2012 Nov 15.</t>
  </si>
  <si>
    <t>Huppert JS</t>
  </si>
  <si>
    <t>PMC3552140</t>
  </si>
  <si>
    <t>NIHMS409339</t>
  </si>
  <si>
    <t>10.1016/j.jpag.2012.09.005</t>
  </si>
  <si>
    <t>Proteobacterial ArfA peptides are synthesized from non-stop messenger RNAs</t>
  </si>
  <si>
    <t>Schaub RE, Poole SJ, Garza-Sánchez F, Benbow S, Hayes CS.</t>
  </si>
  <si>
    <t>J Biol Chem. 2012 Aug 24;287(35):29765-75. doi: 10.1074/jbc.M112.374074. Epub 2012 Jul 12.</t>
  </si>
  <si>
    <t>PMC3436202</t>
  </si>
  <si>
    <t>10.1074/jbc.M112.374074</t>
  </si>
  <si>
    <t>2012 Aug 24</t>
  </si>
  <si>
    <t>Sensitivity of Gram stain in the diagnosis of urethritis in men</t>
  </si>
  <si>
    <t>Orellana MA, Gómez-Lus ML, Lora D.</t>
  </si>
  <si>
    <t>Sex Transm Infect. 2012 Jun;88(4):284-7. doi: 10.1136/sextrans-2011-050150. Epub 2012 Feb 2.</t>
  </si>
  <si>
    <t>Orellana MA</t>
  </si>
  <si>
    <t>10.1136/sextrans-2011-050150</t>
  </si>
  <si>
    <t>Building blocks and blueprints for bacterial autolysins</t>
  </si>
  <si>
    <t>Mitchell SJ, Verma D, Griswold KE, Bailey-Kellogg C.</t>
  </si>
  <si>
    <t>PLoS Comput Biol. 2021 Apr 1;17(4):e1008889. doi: 10.1371/journal.pcbi.1008889. eCollection 2021 Apr.</t>
  </si>
  <si>
    <t>Mitchell SJ</t>
  </si>
  <si>
    <t>PMC8051824</t>
  </si>
  <si>
    <t>10.1371/journal.pcbi.1008889</t>
  </si>
  <si>
    <t>Comparative Metagenome-Assembled Genome Analysis of "Candidatus Lachnocurva vaginae", Formerly Known as Bacterial Vaginosis-Associated Bacterium-1 (BVAB1)</t>
  </si>
  <si>
    <t>Holm JB, France MT, Ma B, McComb E, Robinson CK, Mehta A, Tallon LJ, Brotman RM, Ravel J.</t>
  </si>
  <si>
    <t>Front Cell Infect Microbiol. 2020 Mar 31;10:117. doi: 10.3389/fcimb.2020.00117. eCollection 2020.</t>
  </si>
  <si>
    <t>Holm JB</t>
  </si>
  <si>
    <t>PMC7136613</t>
  </si>
  <si>
    <t>10.3389/fcimb.2020.00117</t>
  </si>
  <si>
    <t>2020 Mar 31</t>
  </si>
  <si>
    <t>Travel-associated STI amongst HIV and non-HIV infected travellers</t>
  </si>
  <si>
    <t>Nouchi A, Caby F, Palich R, Monsel G, Caumes AE.</t>
  </si>
  <si>
    <t>J Travel Med. 2019 Dec 23;26(8):taz090. doi: 10.1093/jtm/taz090.</t>
  </si>
  <si>
    <t>Nouchi A</t>
  </si>
  <si>
    <t>10.1093/jtm/taz090</t>
  </si>
  <si>
    <t>STI Risk Perception in the British Population and How It Relates to Sexual Behaviour and STI Healthcare Use: Findings From a Cross-sectional Survey (Natsal-3)</t>
  </si>
  <si>
    <t>Clifton S, Mercer CH, Sonnenberg P, Tanton C, Field N, Gravningen K, Hughes G, Mapp F, Johnson AM.</t>
  </si>
  <si>
    <t>EClinicalMedicine. 2018 Aug-Sep;2-3:29-36. doi: 10.1016/j.eclinm.2018.08.001.</t>
  </si>
  <si>
    <t>PMC6180228</t>
  </si>
  <si>
    <t>10.1016/j.eclinm.2018.08.001</t>
  </si>
  <si>
    <t>2018 Aug-Sep</t>
  </si>
  <si>
    <t>The detection of microorganisms related to urethritis from the oral cavity of male patients with urethritis</t>
  </si>
  <si>
    <t>Le PT, Hamasuna R, Matsumoto M, Furubayashi K, Hatanaka M, Kawai S, Yamaguchi T, Uehara K, Murakami N, Yoshioka M, Nakayama K, Shiono Y, Muraoka K, Suzuki M, Fujimoto N, Matsumoto T.</t>
  </si>
  <si>
    <t>J Infect Chemother. 2017 Oct;23(10):668-673. doi: 10.1016/j.jiac.2017.06.011. Epub 2017 Aug 10.</t>
  </si>
  <si>
    <t>Le PT</t>
  </si>
  <si>
    <t>10.1016/j.jiac.2017.06.011</t>
  </si>
  <si>
    <t>Dual Epidemics of Club Drug Use and Sexually Transmitted Infections among Chinese Female Sex Workers: New Challenges to STI Prevention</t>
  </si>
  <si>
    <t>Li J, Gong XD, Yue X, Jiang N.</t>
  </si>
  <si>
    <t>Biomed Res Int. 2017;2017:2093421. doi: 10.1155/2017/2093421. Epub 2017 May 30.</t>
  </si>
  <si>
    <t>PMC5468568</t>
  </si>
  <si>
    <t>10.1155/2017/2093421</t>
  </si>
  <si>
    <t>Does screening for vaginal infection have an impact on pregnancy rates in intracytoplasmic sperm injection cycles?</t>
  </si>
  <si>
    <t>Eldivan Ö, Evliyaoğlu Ö, Ersoy E, Aksu G, Dilbaz S, Göktolga Ü.</t>
  </si>
  <si>
    <t>Turk J Obstet Gynecol. 2016 Mar;13(1):11-15. doi: 10.4274/tjod.56563. Epub 2016 Mar 10.</t>
  </si>
  <si>
    <t>Eldivan Ö</t>
  </si>
  <si>
    <t>Turk J Obstet Gynecol</t>
  </si>
  <si>
    <t>PMC5558349</t>
  </si>
  <si>
    <t>10.4274/tjod.56563</t>
  </si>
  <si>
    <t>A Scottish multi-centre service evaluation examining the prevalence and diagnosis of Trichomonas vaginalis in symptomatic women attending sexual health clinics</t>
  </si>
  <si>
    <t>Shone J, Winter A, Jones BL, Butt A, Brawley D, Cunningham C, Paterson J, McAllister G, Alexander CL.</t>
  </si>
  <si>
    <t>Int J STD AIDS. 2016 Oct;27(12):1066-1070. doi: 10.1177/0956462415606850. Epub 2015 Sep 30.</t>
  </si>
  <si>
    <t>Shone J</t>
  </si>
  <si>
    <t>10.1177/0956462415606850</t>
  </si>
  <si>
    <t>Overtreatment of gonorrhea and chlamydial infections in 2 inner-city emergency departments</t>
  </si>
  <si>
    <t>Holley CE, Van Pham T, Mezzadra HM, Willis GC, Witting MD.</t>
  </si>
  <si>
    <t>Am J Emerg Med. 2015 Sep;33(9):1265-8. doi: 10.1016/j.ajem.2015.06.009. Epub 2015 Jun 12.</t>
  </si>
  <si>
    <t>Holley CE</t>
  </si>
  <si>
    <t>10.1016/j.ajem.2015.06.009</t>
  </si>
  <si>
    <t>Directed Evolution of RecA Variants with Enhanced Capacity for Conjugational Recombination</t>
  </si>
  <si>
    <t>Kim T, Chitteni-Pattu S, Cox BL, Wood EA, Sandler SJ, Cox MM.</t>
  </si>
  <si>
    <t>PLoS Genet. 2015 Jun 5;11(6):e1005278. doi: 10.1371/journal.pgen.1005278. eCollection 2015 Jun.</t>
  </si>
  <si>
    <t>Kim T</t>
  </si>
  <si>
    <t>PMC4457935</t>
  </si>
  <si>
    <t>10.1371/journal.pgen.1005278</t>
  </si>
  <si>
    <t>2015 Jun 5</t>
  </si>
  <si>
    <t>Screening for gonorrhoea using samples collected through the English national chlamydia screening programme and risk of false positives: a national survey of local authorities</t>
  </si>
  <si>
    <t>Field N, Kennedy I, Folkard K, Duffell S, Town K, Ison CA, Hughes G.</t>
  </si>
  <si>
    <t>BMJ Open. 2014 Oct 16;4(10):e006067. doi: 10.1136/bmjopen-2014-006067.</t>
  </si>
  <si>
    <t>PMC4201998</t>
  </si>
  <si>
    <t>10.1136/bmjopen-2014-006067</t>
  </si>
  <si>
    <t>2014 Oct 16</t>
  </si>
  <si>
    <t>HIV and sexually transmitted infections at the borderlands: situational analysis of sexual health in the Brazilian Amazon</t>
  </si>
  <si>
    <t>Benzaken A, Sabidó M, Galban E, Rodrigues Dutra DL, Leturiondo AL, Mayaud P.</t>
  </si>
  <si>
    <t>Sex Transm Infect. 2012 Jun;88(4):294-300. doi: 10.1136/sextrans-2011-050309. Epub 2012 Feb 7.</t>
  </si>
  <si>
    <t>Benzaken A</t>
  </si>
  <si>
    <t>10.1136/sextrans-2011-050309</t>
  </si>
  <si>
    <t>Sexually Transmitted Infections and Associated Risk Factors Among Male Clients of Sex Workers: A Cross-Sectional Pilot Project in Antwerp, Belgium</t>
  </si>
  <si>
    <t>Platteau T, De Baetselier I, Van Mieghem H, Tsoumanis A, Keersmaekers K, Ooms L, Cuylaerts V, Florence E.</t>
  </si>
  <si>
    <t>Front Reprod Health. 2022 Mar 7;4:837102. doi: 10.3389/frph.2022.837102. eCollection 2022.</t>
  </si>
  <si>
    <t>Platteau T</t>
  </si>
  <si>
    <t>Front Reprod Health</t>
  </si>
  <si>
    <t>PMC9580811</t>
  </si>
  <si>
    <t>10.3389/frph.2022.837102</t>
  </si>
  <si>
    <t>2022 Mar 7</t>
  </si>
  <si>
    <t>Utility of Routine Testing for Chlamydia and Gonorrhea in the Setting of Preterm Delivery or Premature Preterm Rupture of Membranes</t>
  </si>
  <si>
    <t>Ebisutani K, Wang CK, Jun Ahn H, Broady AJ, Kaneshiro B.</t>
  </si>
  <si>
    <t>Hawaii J Health Soc Welf. 2021 Jun;80(6):134-139.</t>
  </si>
  <si>
    <t>Ebisutani K</t>
  </si>
  <si>
    <t>PMC8237327</t>
  </si>
  <si>
    <t>Clinical Utility of Lefamulin: If Not Now, When?</t>
  </si>
  <si>
    <t>Mercuro NJ, Veve MP.</t>
  </si>
  <si>
    <t>Curr Infect Dis Rep. 2020;22(9):25. doi: 10.1007/s11908-020-00732-z. Epub 2020 Jul 9.</t>
  </si>
  <si>
    <t>Mercuro NJ</t>
  </si>
  <si>
    <t>PMC7344045</t>
  </si>
  <si>
    <t>10.1007/s11908-020-00732-z</t>
  </si>
  <si>
    <t>Haemophilus urethritis in males: A series of 30 cases</t>
  </si>
  <si>
    <t>Vives A, da Silva GVM, Alonso-Tarrés C, Suarez JB, Palmisano F, Cosentino M.</t>
  </si>
  <si>
    <t>Rev Int Androl. 2021 Jul-Sep;19(3):160-163. doi: 10.1016/j.androl.2020.01.002. Epub 2020 Jun 17.</t>
  </si>
  <si>
    <t>Rev Int Androl</t>
  </si>
  <si>
    <t>10.1016/j.androl.2020.01.002</t>
  </si>
  <si>
    <t>2021 Jul-Sep</t>
  </si>
  <si>
    <t>[Validation of the Kit for Detecting Mycoplasma Genitalium from the Male Urethritis]</t>
  </si>
  <si>
    <t>Hamasuna R, Matsumoto M, Thi LE P, Fujimoto N, Matsumoto T.</t>
  </si>
  <si>
    <t>J UOEH. 2018;40(1):45-52. doi: 10.7888/juoeh.40.45.</t>
  </si>
  <si>
    <t>J UOEH</t>
  </si>
  <si>
    <t>10.7888/juoeh.40.45</t>
  </si>
  <si>
    <t>Prevalence and factors associated with Chlamydia trachomatis infection among women with HIV in São Paulo</t>
  </si>
  <si>
    <t>Pinto VM, Tancredi MV, Silva RJ, Khoury Z, Buchalla CM.</t>
  </si>
  <si>
    <t>Rev Soc Bras Med Trop. 2016 May-Jun;49(3):312-8. doi: 10.1590/0037-8682-0169-2016.</t>
  </si>
  <si>
    <t>Pinto VM</t>
  </si>
  <si>
    <t>10.1590/0037-8682-0169-2016</t>
  </si>
  <si>
    <t>2016 May-Jun</t>
  </si>
  <si>
    <t>Sexually Transmitted Infections: Experience in a Multidisciplinary Clinic in a Tertiary Hospital (2010-2013)</t>
  </si>
  <si>
    <t>Moreno-Ribera N, Fuertes-de Vega I, Blanco-Arévalo JL, Bosch-Mestres J, González-Cordón A, Estrach-Panella T, García-de Olalla P, Alsina-Gibert M.</t>
  </si>
  <si>
    <t>Actas Dermosifiliogr. 2016 Apr;107(3):235-41. doi: 10.1016/j.ad.2015.10.007. Epub 2015 Dec 19.</t>
  </si>
  <si>
    <t>Moreno-Ribera N</t>
  </si>
  <si>
    <t>10.1016/j.ad.2015.10.007</t>
  </si>
  <si>
    <t>A sexually transmitted infection screening algorithm based on semiparametric regression models</t>
  </si>
  <si>
    <t>Li Z, Liu H, Tu W.</t>
  </si>
  <si>
    <t>Stat Med. 2015 Sep 10;34(20):2844-57. doi: 10.1002/sim.6515. Epub 2015 Apr 22.</t>
  </si>
  <si>
    <t>Li Z</t>
  </si>
  <si>
    <t>Stat Med</t>
  </si>
  <si>
    <t>PMC4514579</t>
  </si>
  <si>
    <t>NIHMS681484</t>
  </si>
  <si>
    <t>10.1002/sim.6515</t>
  </si>
  <si>
    <t>Bead-based multiplex sexually transmitted infection profiling</t>
  </si>
  <si>
    <t>Schmitt M, Depuydt C, Stalpaert M, Pawlita M.</t>
  </si>
  <si>
    <t>J Infect. 2014 Aug;69(2):123-33. doi: 10.1016/j.jinf.2014.04.006. Epub 2014 May 9.</t>
  </si>
  <si>
    <t>Schmitt M</t>
  </si>
  <si>
    <t>10.1016/j.jinf.2014.04.006</t>
  </si>
  <si>
    <t>Testing for sexually transmitted infections in a population-based sexual health survey: development of an acceptable ethical approach</t>
  </si>
  <si>
    <t>Field N, Tanton C, Mercer CH, Nicholson S, Soldan K, Beddows S, Ison C, Johnson AM, Sonnenberg P.</t>
  </si>
  <si>
    <t>J Med Ethics. 2012 Jun;38(6):380-2. doi: 10.1136/medethics-2011-100068. Epub 2012 Jan 17.</t>
  </si>
  <si>
    <t>J Med Ethics</t>
  </si>
  <si>
    <t>PMC3359520</t>
  </si>
  <si>
    <t>10.1136/medethics-2011-100068</t>
  </si>
  <si>
    <t>Sexually transmitted infections and factors associated with risky sexual practices among female sex workers: A cross sectional study in a large Andean city</t>
  </si>
  <si>
    <t>Llangarí-Arizo LM, Sadiq ST, Márquez C, Cooper P, Furegato M, Zhou L, Aranha L, Mateo MM, Romero-Sandoval N.</t>
  </si>
  <si>
    <t>PLoS One. 2021 May 6;16(5):e0250117. doi: 10.1371/journal.pone.0250117. eCollection 2021.</t>
  </si>
  <si>
    <t>Llangarí-Arizo LM</t>
  </si>
  <si>
    <t>PMC8101946</t>
  </si>
  <si>
    <t>10.1371/journal.pone.0250117</t>
  </si>
  <si>
    <t>In vitro Activity of Robenidine Analog NCL195 in Combination With Outer Membrane Permeabilizers Against Gram-Negative Bacterial Pathogens and Impact on Systemic Gram-Positive Bacterial Infection in Mice</t>
  </si>
  <si>
    <t>Pi H, Nguyen HT, Venter H, Boileau AR, Woolford L, Garg S, Page SW, Russell CC, Baker JR, McCluskey A, O'Donovan LA, Trott DJ, Ogunniyi AD.</t>
  </si>
  <si>
    <t>Front Microbiol. 2020 Aug 4;11:1556. doi: 10.3389/fmicb.2020.01556. eCollection 2020.</t>
  </si>
  <si>
    <t>Pi H</t>
  </si>
  <si>
    <t>PMC7417630</t>
  </si>
  <si>
    <t>10.3389/fmicb.2020.01556</t>
  </si>
  <si>
    <t>2020 Aug 4</t>
  </si>
  <si>
    <t>Male non-gonococcal urethritis: From microbiological etiologies to demographic and clinical features</t>
  </si>
  <si>
    <t>Ito S, Hanaoka N, Shimuta K, Seike K, Tsuchiya T, Yasuda M, Yokoi S, Nakano M, Ohnishi M, Deguchi T.</t>
  </si>
  <si>
    <t>Int J Urol. 2016 Apr;23(4):325-31. doi: 10.1111/iju.13044. Epub 2016 Feb 4.</t>
  </si>
  <si>
    <t>10.1111/iju.13044</t>
  </si>
  <si>
    <t>Performance and comparison of self-reported STI symptoms among high-risk populations - MSM, sex workers, persons living with HIV/AIDS - in El Salvador</t>
  </si>
  <si>
    <t>Shah NS, Kim E, de Maria Hernández Ayala F, Guardado Escobar ME, Nieto AI, Kim AA, Paz-Bailey G.</t>
  </si>
  <si>
    <t>Int J STD AIDS. 2014 Dec;25(14):984-91. doi: 10.1177/0956462414526860. Epub 2014 Mar 10.</t>
  </si>
  <si>
    <t>Shah NS</t>
  </si>
  <si>
    <t>PMC4737585</t>
  </si>
  <si>
    <t>NIHMS750289</t>
  </si>
  <si>
    <t>10.1177/0956462414526860</t>
  </si>
  <si>
    <t>Possible involvement of Opa-interacting protein 5 in adipose proliferation and obesity</t>
  </si>
  <si>
    <t>Inoue K, Maeda N, Mori T, Sekimoto R, Tsushima Y, Matsuda K, Yamaoka M, Suganami T, Nishizawa H, Ogawa Y, Funahashi T, Shimomura I.</t>
  </si>
  <si>
    <t>PLoS One. 2014 Feb 6;9(2):e87661. doi: 10.1371/journal.pone.0087661. eCollection 2014.</t>
  </si>
  <si>
    <t>Inoue K</t>
  </si>
  <si>
    <t>PMC3916335</t>
  </si>
  <si>
    <t>10.1371/journal.pone.0087661</t>
  </si>
  <si>
    <t>Use of a risk quiz to predict infection for sexually transmitted infections: a retrospective analysis of acceptability and positivity</t>
  </si>
  <si>
    <t>Gaydos CA, Jett-Goheen M, Barnes M, Dize L, Barnes P, Hsieh YH.</t>
  </si>
  <si>
    <t>Sex Transm Infect. 2016 Feb;92(1):44-8. doi: 10.1136/sextrans-2015-052058. Epub 2015 Aug 18.</t>
  </si>
  <si>
    <t>PMC4724223</t>
  </si>
  <si>
    <t>NIHMS718459</t>
  </si>
  <si>
    <t>10.1136/sextrans-2015-052058</t>
  </si>
  <si>
    <t>Evaluation of Clinical, Gram Stain, and Microbiological Cure Outcomes in Men Receiving Azithromycin for Acute Nongonococcal Urethritis: Discordant Cures Are Associated With Mycoplasma genitalium Infection</t>
  </si>
  <si>
    <t>Toh E, Gao X, Williams JA, Batteiger TA, Coss LA, LaPradd M, Ren J, Geisler WM, Xing Y, Dong Q, Nelson DE, Jordan SJ.</t>
  </si>
  <si>
    <t>Sex Transm Dis. 2022 Jan 1;49(1):67-75. doi: 10.1097/OLQ.0000000000001509.</t>
  </si>
  <si>
    <t>PMC8665015</t>
  </si>
  <si>
    <t>NIHMS1745893</t>
  </si>
  <si>
    <t>10.1097/OLQ.0000000000001509</t>
  </si>
  <si>
    <t>Trends and associations of Trichomonas vaginalis infection in men and women with genital discharge syndromes in Johannesburg, South Africa</t>
  </si>
  <si>
    <t>Lewis DA, Marsh K, Radebe F, Maseko V, Hughes G.</t>
  </si>
  <si>
    <t>Sex Transm Infect. 2013 Sep;89(6):523-7. doi: 10.1136/sextrans-2013-051049. Epub 2013 Apr 20.</t>
  </si>
  <si>
    <t>10.1136/sextrans-2013-051049</t>
  </si>
  <si>
    <t>A genome-wide identification of genes undergoing recombination and positive selection in Neisseria</t>
  </si>
  <si>
    <t>Yu D, Jin Y, Yin Z, Ren H, Zhou W, Liang L, Yue J.</t>
  </si>
  <si>
    <t>Biomed Res Int. 2014;2014:815672. doi: 10.1155/2014/815672. Epub 2014 Aug 10.</t>
  </si>
  <si>
    <t>Yu D</t>
  </si>
  <si>
    <t>PMC4142384</t>
  </si>
  <si>
    <t>10.1155/2014/815672</t>
  </si>
  <si>
    <t>An Observational Study to Assess the Effectiveness of 4CMenB against Meningococcal Disease and Carriage and Gonorrhea in Adolescents in the Northern Territory, Australia-Study Protocol</t>
  </si>
  <si>
    <t>Marshall HS, Andraweera PH, Ward J, Kaldor J, Andrews R, Macartney K, Richmond P, Krause V, Koehler A, Whiley D, Giles L, Webby R, D'Antoine H, Karnon J, Baird R, Lawrence A, Petousis-Harris H, De Wals P, Greenwood-Smith B, Binks M, Whop L.</t>
  </si>
  <si>
    <t>Vaccines (Basel). 2022 Feb 16;10(2):309. doi: 10.3390/vaccines10020309.</t>
  </si>
  <si>
    <t>PMC8880162</t>
  </si>
  <si>
    <t>10.3390/vaccines10020309</t>
  </si>
  <si>
    <t>Molecular point-of-care testing for chlamydia and gonorrhoea in Indigenous Australians attending remote primary health services (TTANGO): a cluster-randomised, controlled, crossover trial</t>
  </si>
  <si>
    <t>Guy RJ, Ward J, Causer LM, Natoli L, Badman SG, Tangey A, Hengel B, Wand H, Whiley D, Tabrizi SN, Shephard M, Fairley CK, Donovan B, Anderson DA, Regan DG, Maher L, Kaldor JM.</t>
  </si>
  <si>
    <t>Lancet Infect Dis. 2018 Oct;18(10):1117-1126. doi: 10.1016/S1473-3099(18)30429-8.</t>
  </si>
  <si>
    <t>10.1016/S1473-3099(18)30429-8</t>
  </si>
  <si>
    <t>Correlates of incident Trichomonas vaginalis infections among African American female adolescents</t>
  </si>
  <si>
    <t>Swartzendruber A, Sales JM, Brown JL, Diclemente RJ, Rose ES.</t>
  </si>
  <si>
    <t>Sex Transm Dis. 2014 Apr;41(4):240-5. doi: 10.1097/OLQ.0000000000000094.</t>
  </si>
  <si>
    <t>PMC4313569</t>
  </si>
  <si>
    <t>NIHMS657923</t>
  </si>
  <si>
    <t>10.1097/OLQ.0000000000000094</t>
  </si>
  <si>
    <t>WGS of Commensal Neisseria Reveals Acquisition of a New Ribosomal Protection Protein (MsrD) as a Possible Explanation for High Level Azithromycin Resistance in Belgium</t>
  </si>
  <si>
    <t>de Block T, Laumen JGE, Van Dijck C, Abdellati S, De Baetselier I, Manoharan-Basil SS, Van den Bossche D, Kenyon C.</t>
  </si>
  <si>
    <t>Pathogens. 2021 Mar 23;10(3):384. doi: 10.3390/pathogens10030384.</t>
  </si>
  <si>
    <t>PMC8005064</t>
  </si>
  <si>
    <t>10.3390/pathogens10030384</t>
  </si>
  <si>
    <t>Molecular screening in a longitudinal cohort of young men who have sex with men and young transgender women: associations with focus on the emerging sexually transmitted pathogen Mycoplasma genitalium</t>
  </si>
  <si>
    <t>Munson E, Morgan E, Sienkiewicz L, Thomas Y, Buehler K, Ryan D, Clifford A, Mustanski B.</t>
  </si>
  <si>
    <t>Sex Transm Infect. 2021 Sep;97(6):434-440. doi: 10.1136/sextrans-2020-054463. Epub 2020 Oct 29.</t>
  </si>
  <si>
    <t>10.1136/sextrans-2020-054463</t>
  </si>
  <si>
    <t>High prevalence of curable sexually transmitted infections among pregnant women in a rural county hospital in Kilifi, Kenya</t>
  </si>
  <si>
    <t>Masha SC, Wahome E, Vaneechoutte M, Cools P, Crucitti T, Sanders EJ.</t>
  </si>
  <si>
    <t>PLoS One. 2017 Mar 31;12(3):e0175166. doi: 10.1371/journal.pone.0175166. eCollection 2017.</t>
  </si>
  <si>
    <t>PMC5375155</t>
  </si>
  <si>
    <t>10.1371/journal.pone.0175166</t>
  </si>
  <si>
    <t>Prevalence of malaria and sexually transmitted and reproductive tract infections in pregnancy in sub-Saharan Africa: a systematic review</t>
  </si>
  <si>
    <t>Chico RM, Mayaud P, Ariti C, Mabey D, Ronsmans C, Chandramohan D.</t>
  </si>
  <si>
    <t>JAMA. 2012 May 16;307(19):2079-86. doi: 10.1001/jama.2012.3428.</t>
  </si>
  <si>
    <t>Chico RM</t>
  </si>
  <si>
    <t>10.1001/jama.2012.3428</t>
  </si>
  <si>
    <t>2012 May 16</t>
  </si>
  <si>
    <t>Culture- and PCR-based detection of BV associated microbiological profile of the removed IUDs and correlation with the time period of IUD in place and the presence of the symptoms of genital tract infection</t>
  </si>
  <si>
    <t>Ádám A, Pál Z, Terhes G, Szűcs M, Gabay ID, Urbán E.</t>
  </si>
  <si>
    <t>Ann Clin Microbiol Antimicrob. 2018 Nov 22;17(1):40. doi: 10.1186/s12941-018-0293-6.</t>
  </si>
  <si>
    <t>Ádám A</t>
  </si>
  <si>
    <t>PMC6249738</t>
  </si>
  <si>
    <t>10.1186/s12941-018-0293-6</t>
  </si>
  <si>
    <t>2018 Nov 22</t>
  </si>
  <si>
    <t>Gentamicin versus ceftriaxone for the treatment of gonorrhoea (G-TOG trial): study protocol for a randomised trial</t>
  </si>
  <si>
    <t>Brittain C, Childs M, Duley L, Harding J, Hepburn T, Meakin G, Montgomery AA, Tan W, Ross JD.</t>
  </si>
  <si>
    <t>Trials. 2016 Nov 24;17(1):558. doi: 10.1186/s13063-016-1683-8.</t>
  </si>
  <si>
    <t>Brittain C</t>
  </si>
  <si>
    <t>Trials</t>
  </si>
  <si>
    <t>PMC5122193</t>
  </si>
  <si>
    <t>10.1186/s13063-016-1683-8</t>
  </si>
  <si>
    <t>Epidemiology of curable sexually transmitted infections among women at increased risk for HIV in northwestern Tanzania: inadequacy of syndromic management</t>
  </si>
  <si>
    <t>Francis SC, Ao TT, Vanobberghen FM, Chilongani J, Hashim R, Andreasen A, Watson-Jones D, Changalucha J, Kapiga S, Hayes RJ.</t>
  </si>
  <si>
    <t>PLoS One. 2014 Jul 15;9(7):e101221. doi: 10.1371/journal.pone.0101221. eCollection 2014.</t>
  </si>
  <si>
    <t>PMC4099080</t>
  </si>
  <si>
    <t>10.1371/journal.pone.0101221</t>
  </si>
  <si>
    <t>Molecular detection of Chlamydia trachomatis and other sexually transmitted bacteria in semen of male partners of infertile couples in Tunisia: the effect on semen parameters and spermatozoa apoptosis markers</t>
  </si>
  <si>
    <t>Sellami H, Znazen A, Sellami A, Mnif H, Louati N, Ben Zarrouk S, Keskes L, Rebai T, Gdoura R, Hammami A.</t>
  </si>
  <si>
    <t>PLoS One. 2014 Jul 14;9(7):e98903. doi: 10.1371/journal.pone.0098903. eCollection 2014.</t>
  </si>
  <si>
    <t>Sellami H</t>
  </si>
  <si>
    <t>PMC4096407</t>
  </si>
  <si>
    <t>10.1371/journal.pone.0098903</t>
  </si>
  <si>
    <t>[Sexually transmissible infections in African-descendant women in maroon communities in Brazil: prevalence and associated factors]</t>
  </si>
  <si>
    <t>Dias JA, Luciano TV, Santos MCLFS, Musso C, Zandonade E, Spano LC, Miranda AE.</t>
  </si>
  <si>
    <t>Cad Saude Publica. 2021 Feb 10;37(2):e00174919. doi: 10.1590/0102-311X00174919. eCollection 2021.</t>
  </si>
  <si>
    <t>Dias JA</t>
  </si>
  <si>
    <t>Cad Saude Publica</t>
  </si>
  <si>
    <t>10.1590/0102-311X00174919</t>
  </si>
  <si>
    <t>2021 Feb 10</t>
  </si>
  <si>
    <t>Hyperendemic Chlamydia trachomatis sexually transmitted infections among females represent a high burden of asymptomatic disease and health disparity among Pacific Islanders in Fiji</t>
  </si>
  <si>
    <t>Svigals V, Blair A, Muller S, Sahu Khan A, Faktaufon D, Kama M, Tamani T, Esfandiari L, O'Brien M, Dean D.</t>
  </si>
  <si>
    <t>PLoS Negl Trop Dis. 2020 Jan 23;14(1):e0008022. doi: 10.1371/journal.pntd.0008022. eCollection 2020 Jan.</t>
  </si>
  <si>
    <t>Svigals V</t>
  </si>
  <si>
    <t>PMC6999915</t>
  </si>
  <si>
    <t>10.1371/journal.pntd.0008022</t>
  </si>
  <si>
    <t>2020 Jan 23</t>
  </si>
  <si>
    <t>Prevalence of Mycoplasma genitalium and Azithromycin-resistant Infections Among Remnant Clinical Specimens, Los Angeles</t>
  </si>
  <si>
    <t>Allan-Blitz LT, Mokany E, Campeau S, Wee R, Shannon C, Klausner JD.</t>
  </si>
  <si>
    <t>Sex Transm Dis. 2018 Sep;45(9):632-635. doi: 10.1097/OLQ.0000000000000829.</t>
  </si>
  <si>
    <t>PMC6086743</t>
  </si>
  <si>
    <t>NIHMS947380</t>
  </si>
  <si>
    <t>10.1097/OLQ.0000000000000829</t>
  </si>
  <si>
    <t>Advancing surveillance of antimicrobial resistance: Summary of the 2015 CIDSC Report</t>
  </si>
  <si>
    <t>Amaratunga K, Tarasuk J, Tsegaye L, Archibald CP; 2015 Communicable and Infectious Disease Steering Committee (CIDSC); Antimicrobial Resistance (AMR) Surveillance Task Group.</t>
  </si>
  <si>
    <t>Can Commun Dis Rep. 2016 Nov 3;42(11):232-237. doi: 10.14745/ccdr.v42i11a03. eCollection 2016 Nov 3.</t>
  </si>
  <si>
    <t>Amaratunga K</t>
  </si>
  <si>
    <t>PMC5757739</t>
  </si>
  <si>
    <t>10.14745/ccdr.v42i11a03</t>
  </si>
  <si>
    <t>HIV Infection among Young People in Northwest Tanzania: The Role of Biological, Behavioural and Socio-Demographic Risk Factors</t>
  </si>
  <si>
    <t>Lemme F, Doyle AM, Changalucha J, Andreasen A, Baisley K, Maganja K, Watson-Jones D, Kapiga S, Hayes RJ, Ross DA.</t>
  </si>
  <si>
    <t>PLoS One. 2013 Jun 21;8(6):e66287. doi: 10.1371/journal.pone.0066287. Print 2013.</t>
  </si>
  <si>
    <t>Lemme F</t>
  </si>
  <si>
    <t>PMC3689734</t>
  </si>
  <si>
    <t>10.1371/journal.pone.0066287</t>
  </si>
  <si>
    <t>2013 Jun 21</t>
  </si>
  <si>
    <t>Factors associated with sexually transmitted infection diagnosis in women who have sex with women, women who have sex with men and women who have sex with both</t>
  </si>
  <si>
    <t>Rahman N, Ghanem KG, Gilliams E, Page KR, Tuddenham S.</t>
  </si>
  <si>
    <t>Sex Transm Infect. 2021 Sep;97(6):423-428. doi: 10.1136/sextrans-2020-054561. Epub 2020 Oct 29.</t>
  </si>
  <si>
    <t>Rahman N</t>
  </si>
  <si>
    <t>PMC8081758</t>
  </si>
  <si>
    <t>NIHMS1685234</t>
  </si>
  <si>
    <t>10.1136/sextrans-2020-054561</t>
  </si>
  <si>
    <t>[Neisseria subflava bacteremia in newborns: case report and review of the literature]</t>
  </si>
  <si>
    <t>Rivacoba MC, Izquierdo G, Zenteno N, Porte L.</t>
  </si>
  <si>
    <t>Rev Chilena Infectol. 2017 Aug;34(4):389-392. doi: 10.4067/s0716-10182017000400389.</t>
  </si>
  <si>
    <t>Rivacoba MC</t>
  </si>
  <si>
    <t>10.4067/s0716-10182017000400389</t>
  </si>
  <si>
    <t>Hormonal Contraceptives and the Acquisition of Sexually Transmitted Infections: An Updated Systematic Review</t>
  </si>
  <si>
    <t>McCarthy KJ, Gollub EL, Ralph L, van de Wijgert J, Jones HE.</t>
  </si>
  <si>
    <t>Sex Transm Dis. 2019 May;46(5):290-296. doi: 10.1097/OLQ.0000000000000975.</t>
  </si>
  <si>
    <t>McCarthy KJ</t>
  </si>
  <si>
    <t>10.1097/OLQ.0000000000000975</t>
  </si>
  <si>
    <t>Comparison of Substance Use Typologies as Predictors of Sexual Risk Outcomes in African American Adolescent Females</t>
  </si>
  <si>
    <t>Swartzendruber A, Sales JM, Brown JL, DiClemente RJ, Rose ES.</t>
  </si>
  <si>
    <t>Arch Sex Behav. 2016 Jan;45(1):63-72. doi: 10.1007/s10508-015-0518-0. Epub 2015 May 1.</t>
  </si>
  <si>
    <t>Arch Sex Behav</t>
  </si>
  <si>
    <t>10.1007/s10508-015-0518-0</t>
  </si>
  <si>
    <t>Prevalence and factors associated with asymptomatic gonococcal and chlamydial infection among US Navy and Marine Corps men infected with the HIV: a cohort study</t>
  </si>
  <si>
    <t>Carpenter RJ, Refugio ON, Adams N, O'Brien KP, Johnson MD, Groff HL, Maves RC, Bavaro MF, Crum-Cianflone NF.</t>
  </si>
  <si>
    <t>BMJ Open. 2013 May 28;3(5):e002775. doi: 10.1136/bmjopen-2013-002775.</t>
  </si>
  <si>
    <t>Carpenter RJ</t>
  </si>
  <si>
    <t>PMC3657657</t>
  </si>
  <si>
    <t>10.1136/bmjopen-2013-002775</t>
  </si>
  <si>
    <t>2013 May 28</t>
  </si>
  <si>
    <t>Criterion-based screening for sexually transmitted infection: sensitivity, specificity, and predictive values of commonly used questions</t>
  </si>
  <si>
    <t>Murphy PA, Jacobson J, Turok DK.</t>
  </si>
  <si>
    <t>J Midwifery Womens Health. 2012 Nov-Dec;57(6):622-628. doi: 10.1111/j.1542-2011.2012.00228.x. Epub 2012 Oct 10.</t>
  </si>
  <si>
    <t>Murphy PA</t>
  </si>
  <si>
    <t>PMC4076667</t>
  </si>
  <si>
    <t>NIHMS591426</t>
  </si>
  <si>
    <t>10.1111/j.1542-2011.2012.00228.x</t>
  </si>
  <si>
    <t>In vitro anti-HIV-1 activity of salicylidene acylhydrazide compounds</t>
  </si>
  <si>
    <t>Forthal DN, Phan TB, Slepenkin AV, Landucci G, Chu H, Elofsson M, Peterson E.</t>
  </si>
  <si>
    <t>Int J Antimicrob Agents. 2012 Oct;40(4):354-60. doi: 10.1016/j.ijantimicag.2012.05.023. Epub 2012 Jul 20.</t>
  </si>
  <si>
    <t>Forthal DN</t>
  </si>
  <si>
    <t>PMC3438335</t>
  </si>
  <si>
    <t>NIHMS384938</t>
  </si>
  <si>
    <t>10.1016/j.ijantimicag.2012.05.023</t>
  </si>
  <si>
    <t>What Do Diagnoses of Pelvic Inflammatory Disease in Specialist Sexual Health Services in England Tell Us About Chlamydia Control?</t>
  </si>
  <si>
    <t>Davis GS, Horner PJ, Price MJ, Mitchell HD, Soldan K.</t>
  </si>
  <si>
    <t>J Infect Dis. 2021 Aug 16;224(12 Suppl 2):S113-S120. doi: 10.1093/infdis/jiab175.</t>
  </si>
  <si>
    <t>Davis GS</t>
  </si>
  <si>
    <t>10.1093/infdis/jiab175</t>
  </si>
  <si>
    <t>[Vulnerability to sexually transmitted infections of women who have sex with women]</t>
  </si>
  <si>
    <t>Andrade J, Ignácio MAO, Freitas APF, Parada CMGL, Duarte MTC.</t>
  </si>
  <si>
    <t>Cien Saude Colet. 2020 Oct;25(10):3809-3819. doi: 10.1590/1413-812320202510.03522019. Epub 2019 Feb 24.</t>
  </si>
  <si>
    <t>Andrade J</t>
  </si>
  <si>
    <t>Cien Saude Colet</t>
  </si>
  <si>
    <t>10.1590/1413-812320202510.03522019</t>
  </si>
  <si>
    <t>Selective Inhibition of Coxiella burnetii Replication by the Steroid Hormone Progesterone</t>
  </si>
  <si>
    <t>Howard ZP, Omsland A.</t>
  </si>
  <si>
    <t>Infect Immun. 2020 Nov 16;88(12):e00894-19. doi: 10.1128/IAI.00894-19. Print 2020 Nov 16.</t>
  </si>
  <si>
    <t>Howard ZP</t>
  </si>
  <si>
    <t>PMC7671902</t>
  </si>
  <si>
    <t>10.1128/IAI.00894-19</t>
  </si>
  <si>
    <t>2020 Nov 16</t>
  </si>
  <si>
    <t>Label-free detection of DNA by a dielectric modulated armchair-graphene nanoribbon FET based biosensor in a dual-nanogap setup</t>
  </si>
  <si>
    <t>Anvarifard MK, Ramezani Z, Amiri IS.</t>
  </si>
  <si>
    <t>Mater Sci Eng C Mater Biol Appl. 2020 Dec;117:111293. doi: 10.1016/j.msec.2020.111293. Epub 2020 Jul 24.</t>
  </si>
  <si>
    <t>Anvarifard MK</t>
  </si>
  <si>
    <t>Mater Sci Eng C Mater Biol Appl</t>
  </si>
  <si>
    <t>10.1016/j.msec.2020.111293</t>
  </si>
  <si>
    <t>Optimising treatments for sexually transmitted infections: surveillance, pharmacokinetics and pharmacodynamics, therapeutic strategies, and molecular resistance prediction</t>
  </si>
  <si>
    <t>Seña AC, Bachmann L, Johnston C, Wi T, Workowski K, Hook EW 3rd, Hocking JS, Drusano G, Unemo M.</t>
  </si>
  <si>
    <t>Lancet Infect Dis. 2020 Aug;20(8):e181-e191. doi: 10.1016/S1473-3099(20)30171-7. Epub 2020 Jun 19.</t>
  </si>
  <si>
    <t>Seña AC</t>
  </si>
  <si>
    <t>PMC8041119</t>
  </si>
  <si>
    <t>NIHMS1685954</t>
  </si>
  <si>
    <t>10.1016/S1473-3099(20)30171-7</t>
  </si>
  <si>
    <t>Detection of Rectal Chlamydia trachomatis in Heterosexual Men Who Report Cunnilingus</t>
  </si>
  <si>
    <t>Batteiger TA, Jordan SJ, Toh E, Fortenberry L, Williams JA, LaPradd M, Katz B, Fortenberry JD, Dodge B, Arno J, Batteiger BE, Nelson DE.</t>
  </si>
  <si>
    <t>Sex Transm Dis. 2019 Jul;46(7):440-445. doi: 10.1097/OLQ.0000000000000998.</t>
  </si>
  <si>
    <t>Batteiger TA</t>
  </si>
  <si>
    <t>PMC6578585</t>
  </si>
  <si>
    <t>NIHMS1523798</t>
  </si>
  <si>
    <t>10.1097/OLQ.0000000000000998</t>
  </si>
  <si>
    <t>High subsequent and recurrent sexually transmitted infection prevalence among newly diagnosed HIV-positive Thai men who have sex with men and transgender women in the Test and Treat cohort</t>
  </si>
  <si>
    <t>Hiransuthikul A, Pattanachaiwit S, Teeratakulpisarn N, Chamnan P, Pathipvanich P, Thongpaen S, Pengnonyang S, Trachunthong D, Nonenoy S, Lertpiriyasuwat C, Phanuphak P, Phanuphak N.</t>
  </si>
  <si>
    <t>Int J STD AIDS. 2019 Feb;30(2):140-146. doi: 10.1177/0956462418799213. Epub 2018 Oct 9.</t>
  </si>
  <si>
    <t>10.1177/0956462418799213</t>
  </si>
  <si>
    <t>Point-of-Care Sexually Transmitted Infection Diagnostics: Proceedings of the STAR Sexually Transmitted Infection-Clinical Trial Group Programmatic Meeting</t>
  </si>
  <si>
    <t>Cristillo AD, Bristow CC, Peeling R, Van Der Pol B, de Cortina SH, Dimov IK, Pai NP, Jin Shin D, Chiu RY, Klapperich C, Madhivanan P, Morris SR, Klausner JD.</t>
  </si>
  <si>
    <t>Sex Transm Dis. 2017 Apr;44(4):211-218. doi: 10.1097/OLQ.0000000000000572.</t>
  </si>
  <si>
    <t>PMC5347466</t>
  </si>
  <si>
    <t>NIHMS832950</t>
  </si>
  <si>
    <t>10.1097/OLQ.0000000000000572</t>
  </si>
  <si>
    <t>Female reproductive hormones and biomarkers of oxidative stress in genital Chlamydia infection in tubal factor infertility</t>
  </si>
  <si>
    <t>Nsonwu-Anyanwu AC, Charles-Davies MA, Taiwo VO, Li B, Oni AA, Bello FA.</t>
  </si>
  <si>
    <t>J Reprod Infertil. 2015 Apr-Jun;16(2):82-9.</t>
  </si>
  <si>
    <t>Nsonwu-Anyanwu AC</t>
  </si>
  <si>
    <t>J Reprod Infertil</t>
  </si>
  <si>
    <t>PMC4386090</t>
  </si>
  <si>
    <t>[Male circumcision from an infectiological point of view]</t>
  </si>
  <si>
    <t>Hautarzt. 2015 Jan;66(1):30-7. doi: 10.1007/s00105-014-3550-4.</t>
  </si>
  <si>
    <t>10.1007/s00105-014-3550-4</t>
  </si>
  <si>
    <t>Ophthalmic infections in children presenting to Angkor Hospital for Children, Siem Reap, Cambodia</t>
  </si>
  <si>
    <t>Khauv P, Turner P, Soeng C, Soeng S, Moore CE, Bousfield R, Stoesser N, Emary K, Thanh DP, Baker S, Hang VT, van Doorn HR, Day NP, Parry CM.</t>
  </si>
  <si>
    <t>BMC Res Notes. 2014 Nov 5;7:784. doi: 10.1186/1756-0500-7-784.</t>
  </si>
  <si>
    <t>Khauv P</t>
  </si>
  <si>
    <t>PMC4228269</t>
  </si>
  <si>
    <t>10.1186/1756-0500-7-784</t>
  </si>
  <si>
    <t>2014 Nov 5</t>
  </si>
  <si>
    <t>In vitro activity of WQ-3810, a novel fluoroquinolone, against multidrug-resistant and fluoroquinolone-resistant pathogens</t>
  </si>
  <si>
    <t>Kazamori D, Aoi H, Sugimoto K, Ueshima T, Amano H, Itoh K, Kuramoto Y, Yazaki A.</t>
  </si>
  <si>
    <t>Int J Antimicrob Agents. 2014 Nov;44(5):443-9. doi: 10.1016/j.ijantimicag.2014.07.017. Epub 2014 Sep 1.</t>
  </si>
  <si>
    <t>Kazamori D</t>
  </si>
  <si>
    <t>10.1016/j.ijantimicag.2014.07.017</t>
  </si>
  <si>
    <t>Anti-HIV activity of human defensin 5 in primary CD4+ T cells under serum-deprived conditions is a consequence of defensin-mediated cytotoxicity</t>
  </si>
  <si>
    <t>Ding J, Tasker C, Valere K, Sihvonen T, Descalzi-Montoya DB, Lu W, Chang TL.</t>
  </si>
  <si>
    <t>PLoS One. 2013 Sep 25;8(9):e76038. doi: 10.1371/journal.pone.0076038. eCollection 2013.</t>
  </si>
  <si>
    <t>Ding J</t>
  </si>
  <si>
    <t>PMC3783372</t>
  </si>
  <si>
    <t>10.1371/journal.pone.0076038</t>
  </si>
  <si>
    <t>2013 Sep 25</t>
  </si>
  <si>
    <t>Herpes simplex virus type 2 risks in female sex workers in the China-Vietnam border county of Hekou</t>
  </si>
  <si>
    <t>Wang JJ, Zhu ZB, Yang X, Wu J, Wang HB, Feng L, Ding GW, Norris JL, Wang N.</t>
  </si>
  <si>
    <t>Biomed Environ Sci. 2012 Dec;25(6):706-10. doi: 10.3967/0895-3988.2012.06.013.</t>
  </si>
  <si>
    <t>Wang JJ</t>
  </si>
  <si>
    <t>PMC5463540</t>
  </si>
  <si>
    <t>NIHMS862297</t>
  </si>
  <si>
    <t>10.3967/0895-3988.2012.06.013</t>
  </si>
  <si>
    <t>Molecular chlamydia and gonorrhoea point of care tests implemented into routine practice: Systematic review and value proposition development</t>
  </si>
  <si>
    <t>Fuller SS, Clarke E, Harding-Esch EM.</t>
  </si>
  <si>
    <t>PLoS One. 2021 Nov 8;16(11):e0259593. doi: 10.1371/journal.pone.0259593. eCollection 2021.</t>
  </si>
  <si>
    <t>Fuller SS</t>
  </si>
  <si>
    <t>PMC8575247</t>
  </si>
  <si>
    <t>10.1371/journal.pone.0259593</t>
  </si>
  <si>
    <t>The Great Imitator: Latent Neurosyphilis Revealed After Initiation of the Immunosuppressive Drug Secukinumab</t>
  </si>
  <si>
    <t>Duncan A, Zingas N, Ahmed A, Shih R.</t>
  </si>
  <si>
    <t>Cureus. 2021 Oct 3;13(10):e18462. doi: 10.7759/cureus.18462. eCollection 2021 Oct.</t>
  </si>
  <si>
    <t>Duncan A</t>
  </si>
  <si>
    <t>PMC8489801</t>
  </si>
  <si>
    <t>10.7759/cureus.18462</t>
  </si>
  <si>
    <t>2021 Oct 3</t>
  </si>
  <si>
    <t>The microbiome of HPV-positive tonsil squamous cell carcinoma and neck metastasis</t>
  </si>
  <si>
    <t>Rajasekaran K, Carey RM, Lin X, Seckar TD, Wei Z, Chorath K, Newman JG, O'Malley BW, Weinstein GS, Feldman MD, Robertson E.</t>
  </si>
  <si>
    <t>Oral Oncol. 2021 Jun;117:105305. doi: 10.1016/j.oraloncology.2021.105305. Epub 2021 Apr 24.</t>
  </si>
  <si>
    <t>Rajasekaran K</t>
  </si>
  <si>
    <t>Oral Oncol</t>
  </si>
  <si>
    <t>10.1016/j.oraloncology.2021.105305</t>
  </si>
  <si>
    <t>Epidemiology of sexually transmitted infections among female sex workers in Switzerland: a local, exploratory, cross-sectional study</t>
  </si>
  <si>
    <t>Vu F, Cavassini M, D'Acremont V, Greub G, Jaton K, Masserey E, Pongelli S, Bouche L, Ngarambe C, Bize R, Bodenmann P.</t>
  </si>
  <si>
    <t>Swiss Med Wkly. 2020 Dec 30;150:w20357. doi: 10.4414/smw.2020.20357. eCollection 2020 Dec 14.</t>
  </si>
  <si>
    <t>Vu F</t>
  </si>
  <si>
    <t>Swiss Med Wkly</t>
  </si>
  <si>
    <t>10.4414/smw.2020.20357</t>
  </si>
  <si>
    <t>2020 Dec 30</t>
  </si>
  <si>
    <t>Market penetration of Xpert MTB/RIF in high tuberculosis burden countries: A trend analysis from 2014 - 2016</t>
  </si>
  <si>
    <t>Cazabon D, Pande T, Kik S, Van Gemert W, Sohn H, Denkinger C, Qin ZZ, Waning B, Pai M.</t>
  </si>
  <si>
    <t>Gates Open Res. 2018 Sep 18;2:35. doi: 10.12688/gatesopenres.12842.2. eCollection 2018.</t>
  </si>
  <si>
    <t>Cazabon D</t>
  </si>
  <si>
    <t>Gates Open Res</t>
  </si>
  <si>
    <t>PMC6139378</t>
  </si>
  <si>
    <t>10.12688/gatesopenres.12842.2</t>
  </si>
  <si>
    <t>2018 Sep 18</t>
  </si>
  <si>
    <t>Urogenital Schistosomiasis and Sexually Transmitted Coinfections among Pregnant Women in a Schistosome-Endemic Region of the Democratic Republic of Congo</t>
  </si>
  <si>
    <t>Gadoth A, Mvumbi G, Hoff NA, Musene K, Mukadi P, Ashbaugh HR, Doshi RH, Javanbakht M, Gorbach P, Okitolonda-Wemakoy E, Klausner JD, Rimoin AW.</t>
  </si>
  <si>
    <t>Am J Trop Med Hyg. 2019 Oct;101(4):828-836. doi: 10.4269/ajtmh.19-0024.</t>
  </si>
  <si>
    <t>PMC6779196</t>
  </si>
  <si>
    <t>10.4269/ajtmh.19-0024</t>
  </si>
  <si>
    <t>Novel outreach settings to enhance sexually transmitted infection/HIV awareness, diagnosis and treatment in hard-to-reach populations</t>
  </si>
  <si>
    <t>Lampejo T, Turner R, Roberts C, Allen K, Watson L, Caverley-Frost L, Scott P, Ostridge E, Cooney G, Hardy J, Nulty K, Day S.</t>
  </si>
  <si>
    <t>Int J STD AIDS. 2018 Mar;29(3):266-272. doi: 10.1177/0956462417723816. Epub 2017 Aug 2.</t>
  </si>
  <si>
    <t>Lampejo T</t>
  </si>
  <si>
    <t>10.1177/0956462417723816</t>
  </si>
  <si>
    <t>Association of Bacterial Vaginosis With Chlamydia and Gonorrhea Among Women in the U.S. Army</t>
  </si>
  <si>
    <t>Am J Prev Med. 2017 May;52(5):632-639. doi: 10.1016/j.amepre.2016.09.016. Epub 2016 Nov 3.</t>
  </si>
  <si>
    <t>10.1016/j.amepre.2016.09.016</t>
  </si>
  <si>
    <t>The Expedited Partner Therapy Continuum: A Conceptual Framework to Guide Programmatic Efforts to Increase Partner Treatment</t>
  </si>
  <si>
    <t>Schillinger JA, Gorwitz R, Rietmeijer C, Golden MR.</t>
  </si>
  <si>
    <t>Sex Transm Dis. 2016 Feb;43(2 Suppl 1):S63-75. doi: 10.1097/OLQ.0000000000000399.</t>
  </si>
  <si>
    <t>Schillinger JA</t>
  </si>
  <si>
    <t>10.1097/OLQ.0000000000000399</t>
  </si>
  <si>
    <t>Ureaplasma parvum and Mycoplasma genitalium are found to be significantly associated with microscopy-confirmed urethritis in a routine genitourinary medicine setting</t>
  </si>
  <si>
    <t>Cox C, McKenna JP, Watt AP, Coyle PV.</t>
  </si>
  <si>
    <t>Int J STD AIDS. 2016 Sep;27(10):861-7. doi: 10.1177/0956462415597620. Epub 2015 Sep 16.</t>
  </si>
  <si>
    <t>Cox C</t>
  </si>
  <si>
    <t>10.1177/0956462415597620</t>
  </si>
  <si>
    <t>Contextual Factors Surrounding Anal Intercourse in Women: Implications for Sexually Transmitted Infection/HIV Prevention</t>
  </si>
  <si>
    <t>Stahlman S, Hirz AE, Stirland A, Guerry S, Gorbach PM, Javanbakht M.</t>
  </si>
  <si>
    <t>Sex Transm Dis. 2015 Jul;42(7):364-8. doi: 10.1097/OLQ.0000000000000303.</t>
  </si>
  <si>
    <t>Stahlman S</t>
  </si>
  <si>
    <t>10.1097/OLQ.0000000000000303</t>
  </si>
  <si>
    <t>The presence of Chlamydia is associated with increased leukocyte counts and pain severity in men with chronic pelvic pain syndrome</t>
  </si>
  <si>
    <t>Park H, Sim SM, Lee G.</t>
  </si>
  <si>
    <t>Urology. 2015 Mar;85(3):574-9. doi: 10.1016/j.urology.2014.11.008.</t>
  </si>
  <si>
    <t>Park H</t>
  </si>
  <si>
    <t>Urology</t>
  </si>
  <si>
    <t>10.1016/j.urology.2014.11.008</t>
  </si>
  <si>
    <t>Comparative evaluation of the Abbott HIV-1 RealTime™ assay with the Standard Roche COBAS® Amplicor™ HIV-1 Monitor® Test, v1.5 for determining HIV-1 RNA levels in plasma specimens from Pune, India</t>
  </si>
  <si>
    <t>Khopkar P, Mallav V, Chidrawar S, Kulkarni S.</t>
  </si>
  <si>
    <t>J Virol Methods. 2013 Jul;191(1):82-7. doi: 10.1016/j.jviromet.2013.03.021. Epub 2013 Apr 12.</t>
  </si>
  <si>
    <t>Khopkar P</t>
  </si>
  <si>
    <t>J Virol Methods</t>
  </si>
  <si>
    <t>10.1016/j.jviromet.2013.03.021</t>
  </si>
  <si>
    <t>Home-based chlamydia and gonorrhoea screening: a systematic review of strategies and outcomes</t>
  </si>
  <si>
    <t>Jamil MS, Hocking JS, Bauer HM, Ali H, Wand H, Smith K, Walker J, Donovan B, Kaldor JM, Guy RJ.</t>
  </si>
  <si>
    <t>BMC Public Health. 2013 Mar 4;13:189. doi: 10.1186/1471-2458-13-189.</t>
  </si>
  <si>
    <t>Jamil MS</t>
  </si>
  <si>
    <t>PMC3599833</t>
  </si>
  <si>
    <t>10.1186/1471-2458-13-189</t>
  </si>
  <si>
    <t>2013 Mar 4</t>
  </si>
  <si>
    <t>Stimulating an immune response? Oral sex is associated with less endometritis</t>
  </si>
  <si>
    <t>Pittrof R, Sully E, Bass DC, Kelsey SF, Ness RB, Haggerty CL.</t>
  </si>
  <si>
    <t>Int J STD AIDS. 2012 Nov;23(11):775-80. doi: 10.1258/ijsa.2012.011407.</t>
  </si>
  <si>
    <t>Pittrof R</t>
  </si>
  <si>
    <t>PMC3639487</t>
  </si>
  <si>
    <t>NIHMS447158</t>
  </si>
  <si>
    <t>10.1258/ijsa.2012.011407</t>
  </si>
  <si>
    <t>HIV and STI control in El Salvador: results from an integrated behavioural survey among men who have sex with men</t>
  </si>
  <si>
    <t>Creswell J, Guardado ME, Lee J, Nieto AI, Kim AA, Monterroso E, Paz-Bailey G.</t>
  </si>
  <si>
    <t>Sex Transm Infect. 2012 Dec;88(8):633-8. doi: 10.1136/sextrans-2012-050521. Epub 2012 Aug 23.</t>
  </si>
  <si>
    <t>Creswell J</t>
  </si>
  <si>
    <t>10.1136/sextrans-2012-050521</t>
  </si>
  <si>
    <t>Antibacterial activity and cytotoxicity analysis of halistanol trisulphate from marine sponge Petromica citrina</t>
  </si>
  <si>
    <t>Marinho PR, Simas NK, Kuster RM, Duarte RS, Fracalanzza SE, Ferreira DF, Romanos MT, Muricy G, Giambiagi-Demarval M, Laport MS.</t>
  </si>
  <si>
    <t>J Antimicrob Chemother. 2012 Oct;67(10):2396-400. doi: 10.1093/jac/dks229. Epub 2012 Jun 22.</t>
  </si>
  <si>
    <t>Marinho PR</t>
  </si>
  <si>
    <t>10.1093/jac/dks229</t>
  </si>
  <si>
    <t>Maximising the potential of voluntary counselling and testing for HIV: sexually transmitted infections and HIV epidemiology in a population testing for HIV and its implications for practice</t>
  </si>
  <si>
    <t>Wu H, Wu PY, Li SY, Chang SY, Liu WC, Wu CH, Lo YC, Hsieh CY, Sun HY, Hung CC.</t>
  </si>
  <si>
    <t>Sex Transm Infect. 2012 Dec;88(8):612-6. doi: 10.1136/sextrans-2011-050354. Epub 2012 Jun 20.</t>
  </si>
  <si>
    <t>Wu H</t>
  </si>
  <si>
    <t>10.1136/sextrans-2011-050354</t>
  </si>
  <si>
    <t>Periodical antibiotic treatment for the control of gonococcal and chlamydial infections among sex workers in Benin and Ghana: a cluster-randomized placebo-controlled trial</t>
  </si>
  <si>
    <t>Labbé AC, Pépin J, Khonde N, Dzokoto A, Méda H, Asamoah-Adu C, Mayaud P, Mabey D, Demers E, Alary M.</t>
  </si>
  <si>
    <t>Sex Transm Dis. 2012 Apr;39(4):253-9. doi: 10.1097/OLQ.0b013e318244aaa0.</t>
  </si>
  <si>
    <t>Labbé AC</t>
  </si>
  <si>
    <t>10.1097/OLQ.0b013e318244aaa0</t>
  </si>
  <si>
    <t>Simultaneous detection of eleven sexually transmitted agents using multiplexed PCR coupled with MALDI-TOF analysis</t>
  </si>
  <si>
    <t>Infect Drug Resist. 2019 Aug 28;12:2671-2682. doi: 10.2147/IDR.S219580. eCollection 2019.</t>
  </si>
  <si>
    <t>PMC6717854</t>
  </si>
  <si>
    <t>10.2147/IDR.S219580</t>
  </si>
  <si>
    <t>2019 Aug 28</t>
  </si>
  <si>
    <t>Comparative analysis of pyrimidine substituted aminoacyl-sulfamoyl nucleosides as potential inhibitors targeting class I aminoacyl-tRNA synthetases</t>
  </si>
  <si>
    <t>Nautiyal M, De Graef S, Pang L, Gadakh B, Strelkov SV, Weeks SD, Van Aerschot A.</t>
  </si>
  <si>
    <t>Eur J Med Chem. 2019 Jul 1;173:154-166. doi: 10.1016/j.ejmech.2019.04.003. Epub 2019 Apr 5.</t>
  </si>
  <si>
    <t>Nautiyal M</t>
  </si>
  <si>
    <t>10.1016/j.ejmech.2019.04.003</t>
  </si>
  <si>
    <t>Pharmacokinetic considerations regarding the treatment of bacterial sexually transmitted infections with azithromycin: a review</t>
  </si>
  <si>
    <t>Kong FYS, Horner P, Unemo M, Hocking JS.</t>
  </si>
  <si>
    <t>J Antimicrob Chemother. 2019 May 1;74(5):1157-1166. doi: 10.1093/jac/dky548.</t>
  </si>
  <si>
    <t>10.1093/jac/dky548</t>
  </si>
  <si>
    <t>The demographic and clinical profiles of women presenting with vaginal discharge syndrome at primary care facilities in South Africa: Associations with age and implications for management</t>
  </si>
  <si>
    <t>Kufa T, Gumede L, Maseko DV, Radebe F, Kularatne R.</t>
  </si>
  <si>
    <t>S Afr Med J. 2018 Oct 2;108(10):876-880. doi: 10.7196/SAMJ.2018.v108i10.13027.</t>
  </si>
  <si>
    <t>Kufa T</t>
  </si>
  <si>
    <t>10.7196/SAMJ.2018.v108i10.13027</t>
  </si>
  <si>
    <t>Chlamydia, Gonorrhea, and Human Immunodeficiency Virus Infection Among Transgender Women and Transgender Men Attending Clinics that Provide Sexually Transmitted Disease Services in Six US Cities: Results From the Sexually Transmitted Disease Surveillance Network</t>
  </si>
  <si>
    <t>Pitasi MA, Kerani RP, Kohn R, Murphy RD, Pathela P, Schumacher CM, Tabidze I, Llata E.</t>
  </si>
  <si>
    <t>Sex Transm Dis. 2019 Feb;46(2):112-117. doi: 10.1097/OLQ.0000000000000917.</t>
  </si>
  <si>
    <t>Pitasi MA</t>
  </si>
  <si>
    <t>10.1097/OLQ.0000000000000917</t>
  </si>
  <si>
    <t>The potential role of infectious agents and pelvic inflammatory disease in ovarian carcinogenesis</t>
  </si>
  <si>
    <t>Ingerslev K, Hogdall E, Schnack TH, Skovrider-Ruminski W, Hogdall C, Blaakaer J.</t>
  </si>
  <si>
    <t>Infect Agent Cancer. 2017 May 18;12:25. doi: 10.1186/s13027-017-0134-9. eCollection 2017.</t>
  </si>
  <si>
    <t>Ingerslev K</t>
  </si>
  <si>
    <t>Infect Agent Cancer</t>
  </si>
  <si>
    <t>PMC5437405</t>
  </si>
  <si>
    <t>10.1186/s13027-017-0134-9</t>
  </si>
  <si>
    <t>Survey of Sexually Transmitted Disease Laboratory Methods in U.S. Army Laboratories, 2012</t>
  </si>
  <si>
    <t>Leamer NK, Jordan NN, Pacha LA, Latif NH, Garges EC, Gaydos JC.</t>
  </si>
  <si>
    <t>Mil Med. 2017 Mar;182(3):e1726-e1732. doi: 10.7205/MILMED-D-16-00248.</t>
  </si>
  <si>
    <t>Leamer NK</t>
  </si>
  <si>
    <t>10.7205/MILMED-D-16-00248</t>
  </si>
  <si>
    <t>Lactobacillus fermentum ATCC 23271 Displays In vitro Inhibitory Activities against Candida spp</t>
  </si>
  <si>
    <t>do Carmo MS, Noronha FM, Arruda MO, Costa ÊP, Bomfim MR, Monteiro AS, Ferro TA, Fernandes ES, Girón JA, Monteiro-Neto V.</t>
  </si>
  <si>
    <t>Front Microbiol. 2016 Oct 27;7:1722. doi: 10.3389/fmicb.2016.01722. eCollection 2016.</t>
  </si>
  <si>
    <t>do Carmo MS</t>
  </si>
  <si>
    <t>PMC5082230</t>
  </si>
  <si>
    <t>10.3389/fmicb.2016.01722</t>
  </si>
  <si>
    <t>2016 Oct 27</t>
  </si>
  <si>
    <t>Analytical Performance of Multiplex Real-Time PCR for Six Sexually Transmitted Pathogens</t>
  </si>
  <si>
    <t>Kim Y, Kim J, Lee KA.</t>
  </si>
  <si>
    <t>Clin Lab. 2015;61(11):1749-54. doi: 10.7754/clin.lab.2015.150413.</t>
  </si>
  <si>
    <t>Kim Y</t>
  </si>
  <si>
    <t>10.7754/clin.lab.2015.150413</t>
  </si>
  <si>
    <t>Performance evaluation of a DNA chip assay in the identification of major genitourinary pathogens</t>
  </si>
  <si>
    <t>Kweon OJ, Choi JH, Song UH, Park AJ.</t>
  </si>
  <si>
    <t>J Microbiol Methods. 2015 Feb;109:117-22. doi: 10.1016/j.mimet.2014.12.010. Epub 2014 Dec 19.</t>
  </si>
  <si>
    <t>Kweon OJ</t>
  </si>
  <si>
    <t>10.1016/j.mimet.2014.12.010</t>
  </si>
  <si>
    <t>Prevalence and determinants of sexually transmitted infections in women at risk undergoing abortion in a Swiss primary care setting</t>
  </si>
  <si>
    <t>Wesbonk J, Chmiel C, Rosemann T, Seidenberg A, Senn O.</t>
  </si>
  <si>
    <t>Praxis (Bern 1994). 2014 Jul 23;103(15):875-82. doi: 10.1024/1661-8157/a001724.</t>
  </si>
  <si>
    <t>Wesbonk J</t>
  </si>
  <si>
    <t>Praxis (Bern 1994)</t>
  </si>
  <si>
    <t>10.1024/1661-8157/a001724</t>
  </si>
  <si>
    <t>2014 Jul 23</t>
  </si>
  <si>
    <t>Outreach for chlamydia and gonorrhoea screening: a systematic review of strategies and outcomes</t>
  </si>
  <si>
    <t>Hengel B, Jamil MS, Mein JK, Maher L, Kaldor JM, Guy RJ.</t>
  </si>
  <si>
    <t>BMC Public Health. 2013 Nov 4;13:1040. doi: 10.1186/1471-2458-13-1040.</t>
  </si>
  <si>
    <t>Hengel B</t>
  </si>
  <si>
    <t>PMC3819260</t>
  </si>
  <si>
    <t>10.1186/1471-2458-13-1040</t>
  </si>
  <si>
    <t>2013 Nov 4</t>
  </si>
  <si>
    <t>Unique antimicrobial effects of platelet-rich plasma and its efficacy as a prophylaxis to prevent implant-associated spinal infection</t>
  </si>
  <si>
    <t>Li H, Hamza T, Tidwell JE, Clovis N, Li B.</t>
  </si>
  <si>
    <t>Adv Healthc Mater. 2013 Sep;2(9):1277-84. doi: 10.1002/adhm.201200465. Epub 2013 Feb 27.</t>
  </si>
  <si>
    <t>Adv Healthc Mater</t>
  </si>
  <si>
    <t>PMC3774283</t>
  </si>
  <si>
    <t>NIHMS499286</t>
  </si>
  <si>
    <t>10.1002/adhm.201200465</t>
  </si>
  <si>
    <t>Sexually transmitted infections among HIV-infected heavy drinkers in St Petersburg, Russia</t>
  </si>
  <si>
    <t>Pace CA, Lioznov D, Cheng DM, Wakeman SE, Raj A, Walley AY, Coleman SM, Bridden C, Krupitsky E, Samet JH.</t>
  </si>
  <si>
    <t>Int J STD AIDS. 2012 Dec;23(12):853-8. doi: 10.1258/ijsa.2012.012004.</t>
  </si>
  <si>
    <t>Pace CA</t>
  </si>
  <si>
    <t>PMC3641790</t>
  </si>
  <si>
    <t>NIHMS461030</t>
  </si>
  <si>
    <t>10.1258/ijsa.2012.012004</t>
  </si>
  <si>
    <t>Neisserial surface lipoproteins: structure, function and biogenesis</t>
  </si>
  <si>
    <t>Hooda Y, Shin HE, Bateman TJ, Moraes TF.</t>
  </si>
  <si>
    <t>Pathog Dis. 2017 Mar 1;75(2). doi: 10.1093/femspd/ftx010.</t>
  </si>
  <si>
    <t>Hooda Y</t>
  </si>
  <si>
    <t>10.1093/femspd/ftx010</t>
  </si>
  <si>
    <t>The Impact of Mouthwash on the Oropharyngeal Microbiota of Men Who Have Sex with Men: a Substudy of the OMEGA Trial</t>
  </si>
  <si>
    <t>Plummer EL, Maddaford K, Murray GL, Fairley CK, Pasricha S, Mu A, Bradshaw CS, Williamson DA, Chow EPF.</t>
  </si>
  <si>
    <t>Microbiol Spectr. 2022 Feb 23;10(1):e0175721. doi: 10.1128/spectrum.01757-21. Epub 2022 Jan 12.</t>
  </si>
  <si>
    <t>Plummer EL</t>
  </si>
  <si>
    <t>PMC8754113</t>
  </si>
  <si>
    <t>10.1128/spectrum.01757-21</t>
  </si>
  <si>
    <t>Risk factors associated with sexually transmitted infections among women under community supervision in New York City</t>
  </si>
  <si>
    <t>Davis A, Goddard-Eckrich D, Dasgupta A, El-Bassel N.</t>
  </si>
  <si>
    <t>Int J STD AIDS. 2018 Jul;29(8):766-775. doi: 10.1177/0956462418755223. Epub 2018 Feb 22.</t>
  </si>
  <si>
    <t>PMC6207943</t>
  </si>
  <si>
    <t>NIHMS994082</t>
  </si>
  <si>
    <t>10.1177/0956462418755223</t>
  </si>
  <si>
    <t>Converging epidemics of sexually transmitted infections and bacterial vaginosis in southern African female adolescents at risk of HIV</t>
  </si>
  <si>
    <t>Barnabas SL, Dabee S, Passmore JS, Jaspan HB, Lewis DA, Jaumdally SZ, Gamieldien H, Masson L, Muller E, Maseko VD, Mkhize N, Mbulawa Z, Williamson AL, Gray CM, Hope TJ, Chiodi F, Dietrich J, Gray G, Bekker LG; Women’s Initiative in Sexual Health (WISH) study team.</t>
  </si>
  <si>
    <t>Int J STD AIDS. 2018 May;29(6):531-539. doi: 10.1177/0956462417740487. Epub 2017 Dec 4.</t>
  </si>
  <si>
    <t>Barnabas SL</t>
  </si>
  <si>
    <t>10.1177/0956462417740487</t>
  </si>
  <si>
    <t>Efficacy of a Technology-Enhanced Community Health Nursing Intervention vs Standard of Care for Female Adolescents and Young Adults With Pelvic Inflammatory Disease: A Randomized Clinical Trial</t>
  </si>
  <si>
    <t>Trent M, Perin J, Gaydos CA, Anders J, Chung SE, Tabacco Saeed L, Rowell J, Huettner S, Rothman R, Butz A.</t>
  </si>
  <si>
    <t>JAMA Netw Open. 2019 Aug 2;2(8):e198652. doi: 10.1001/jamanetworkopen.2019.8652.</t>
  </si>
  <si>
    <t>JAMA Netw Open</t>
  </si>
  <si>
    <t>PMC6686980</t>
  </si>
  <si>
    <t>10.1001/jamanetworkopen.2019.8652</t>
  </si>
  <si>
    <t>2019 Aug 2</t>
  </si>
  <si>
    <t>Population prevalence of sexually transmitted infections in a high HIV burden district in KwaZulu-Natal, South Africa: Implications for HIV epidemic control</t>
  </si>
  <si>
    <t>Kharsany ABM, McKinnon LR, Lewis L, Cawood C, Khanyile D, Maseko DV, Goodman TC, Beckett S, Govender K, George G, Ayalew KA, Toledo C.</t>
  </si>
  <si>
    <t>Int J Infect Dis. 2020 Sep;98:130-137. doi: 10.1016/j.ijid.2020.06.046. Epub 2020 Jun 17.</t>
  </si>
  <si>
    <t>Kharsany ABM</t>
  </si>
  <si>
    <t>PMC7484252</t>
  </si>
  <si>
    <t>NIHMS1619750</t>
  </si>
  <si>
    <t>10.1016/j.ijid.2020.06.046</t>
  </si>
  <si>
    <t>Acquisition of Sexually Transmitted Infections among Women Using a Variety of Contraceptive Options: A prospective Study among High-risk African Women</t>
  </si>
  <si>
    <t>Kiweewa FM, Brown E, Mishra A, Nair G, Palanee-Phillips T, Mgodi N, Nakabiito C, Chakhtoura N, Hillier SL, Baeten JM; MTN-020/ASPIRE Study Team.</t>
  </si>
  <si>
    <t>J Int AIDS Soc. 2019 Feb;22(2):e25257. doi: 10.1002/jia2.25257.</t>
  </si>
  <si>
    <t>Kiweewa FM</t>
  </si>
  <si>
    <t>PMC6393855</t>
  </si>
  <si>
    <t>10.1002/jia2.25257</t>
  </si>
  <si>
    <t>Distribution of Chlamydia trachomatis ompA genotypes and its association with abnormal cervical cytology among women of reproductive age in Shenzhen, China</t>
  </si>
  <si>
    <t>Liu LL, Sun S, Zhang L, Wu QH, Tian LS, Li B, Chen XS, Luo ZZ.</t>
  </si>
  <si>
    <t>Front Public Health. 2022 Oct 31;10:1036264. doi: 10.3389/fpubh.2022.1036264. eCollection 2022.</t>
  </si>
  <si>
    <t>Liu LL</t>
  </si>
  <si>
    <t>PMC9660235</t>
  </si>
  <si>
    <t>10.3389/fpubh.2022.1036264</t>
  </si>
  <si>
    <t>2022 Oct 31</t>
  </si>
  <si>
    <t>Association of Female Genital Schistosomiasis With the Cervicovaginal Microbiota and Sexually Transmitted Infections in Zambian Women</t>
  </si>
  <si>
    <t>Sturt AS, Webb EL, Himschoot L, Phiri CR, Mapani J, Mudenda M, Kjetland EF, Mweene T, Levecke B, van Dam GJ, Corstjens PLAM, Ayles H, Hayes RJ, van Lieshout L, Hansingo I, Francis SC, Cools P, Bustinduy AL.</t>
  </si>
  <si>
    <t>Open Forum Infect Dis. 2021 Aug 22;8(9):ofab438. doi: 10.1093/ofid/ofab438. eCollection 2021 Sep.</t>
  </si>
  <si>
    <t>Sturt AS</t>
  </si>
  <si>
    <t>PMC8454507</t>
  </si>
  <si>
    <t>10.1093/ofid/ofab438</t>
  </si>
  <si>
    <t>2021 Aug 22</t>
  </si>
  <si>
    <t>Bacterial Vaginosis and Behavioral Factors Associated With Incident Pelvic Inflammatory Disease in the Longitudinal Study of Vaginal Flora</t>
  </si>
  <si>
    <t>Turpin R, Tuddenham S, He X, Klebanoff MA, Ghanem KG, Brotman RM.</t>
  </si>
  <si>
    <t>J Infect Dis. 2021 Aug 16;224(12 Suppl 2):S137-S144. doi: 10.1093/infdis/jiab103.</t>
  </si>
  <si>
    <t>PMC8499701</t>
  </si>
  <si>
    <t>10.1093/infdis/jiab103</t>
  </si>
  <si>
    <t>Detection of sexually transmitted disease-causing pathogens from direct clinical specimens with the multiplex PCR-based STD Direct Flow Chip Kit</t>
  </si>
  <si>
    <t>Barrientos-Durán A, de Salazar A, Alvarez-Estévez M, Fuentes-López A, Espadafor B, Garcia F.</t>
  </si>
  <si>
    <t>Eur J Clin Microbiol Infect Dis. 2020 Feb;39(2):235-241. doi: 10.1007/s10096-019-03686-w. Epub 2020 Jan 4.</t>
  </si>
  <si>
    <t>10.1007/s10096-019-03686-w</t>
  </si>
  <si>
    <t>Trichomonas vaginalis, endometritis and sequelae among women with clinically suspected pelvic inflammatory disease</t>
  </si>
  <si>
    <t>Wiringa AE, Ness RB, Darville T, Beigi RH, Haggerty CL.</t>
  </si>
  <si>
    <t>Sex Transm Infect. 2020 Sep;96(6):436-438. doi: 10.1136/sextrans-2019-054079. Epub 2019 Nov 12.</t>
  </si>
  <si>
    <t>Wiringa AE</t>
  </si>
  <si>
    <t>10.1136/sextrans-2019-054079</t>
  </si>
  <si>
    <t>Susceptibility of endometrial isolates recovered from women with clinical pelvic inflammatory disease or histological endometritis to antimicrobial agents</t>
  </si>
  <si>
    <t>Petrina MAB, Cosentino LA, Wiesenfeld HC, Darville T, Hillier SL.</t>
  </si>
  <si>
    <t>Anaerobe. 2019 Apr;56:61-65. doi: 10.1016/j.anaerobe.2019.02.005. Epub 2019 Feb 10.</t>
  </si>
  <si>
    <t>Petrina MAB</t>
  </si>
  <si>
    <t>Anaerobe</t>
  </si>
  <si>
    <t>PMC6559736</t>
  </si>
  <si>
    <t>NIHMS1522268</t>
  </si>
  <si>
    <t>10.1016/j.anaerobe.2019.02.005</t>
  </si>
  <si>
    <t>Targeted Pregnancy and Human Immunodeficiency Virus Prevention Risk-Reduction Counseling for Young Women: Lessons Learned from Biomedical Prevention Trials</t>
  </si>
  <si>
    <t>Ramjee G, Dassaye R, Reddy T, Wand H.</t>
  </si>
  <si>
    <t>J Infect Dis. 2018 Oct 20;218(11):1759-1766. doi: 10.1093/infdis/jiy388.</t>
  </si>
  <si>
    <t>Ramjee G</t>
  </si>
  <si>
    <t>PMC7191892</t>
  </si>
  <si>
    <t>10.1093/infdis/jiy388</t>
  </si>
  <si>
    <t>2018 Oct 20</t>
  </si>
  <si>
    <t>Should we be testing for urogenital Mycoplasma hominis, Ureaplasma parvum and Ureaplasma urealyticum in men and women? - a position statement from the European STI Guidelines Editorial Board</t>
  </si>
  <si>
    <t>Horner P, Donders G, Cusini M, Gomberg M, Jensen JS, Unemo M.</t>
  </si>
  <si>
    <t>J Eur Acad Dermatol Venereol. 2018 Nov;32(11):1845-1851. doi: 10.1111/jdv.15146. Epub 2018 Jul 6.</t>
  </si>
  <si>
    <t>10.1111/jdv.15146</t>
  </si>
  <si>
    <t>Demographics, Behaviors, and Sexual Health Characteristics of High Risk Men Who Have Sex With Men and Transgender Women Who Use Social Media to Meet Sex Partners in Lima, Peru</t>
  </si>
  <si>
    <t>Chow JY, Konda KA, Calvo GM, Klausner JD, Cáceres CF.</t>
  </si>
  <si>
    <t>Sex Transm Dis. 2017 Mar;44(3):143-148. doi: 10.1097/OLQ.0000000000000566.</t>
  </si>
  <si>
    <t>Chow JY</t>
  </si>
  <si>
    <t>PMC6879100</t>
  </si>
  <si>
    <t>NIHMS830002</t>
  </si>
  <si>
    <t>10.1097/OLQ.0000000000000566</t>
  </si>
  <si>
    <t>Bacterial vaginosis: a synthesis of the literature on etiology, prevalence, risk factors, and relationship with chlamydia and gonorrhea infections</t>
  </si>
  <si>
    <t>Bautista CT, Wurapa E, Sateren WB, Morris S, Hollingsworth B, Sanchez JL.</t>
  </si>
  <si>
    <t>Mil Med Res. 2016 Feb 13;3:4. doi: 10.1186/s40779-016-0074-5. eCollection 2016.</t>
  </si>
  <si>
    <t>Mil Med Res</t>
  </si>
  <si>
    <t>PMC4752809</t>
  </si>
  <si>
    <t>10.1186/s40779-016-0074-5</t>
  </si>
  <si>
    <t>2016 Feb 13</t>
  </si>
  <si>
    <t>High chlamydia infection and its associated factors among patients seeking clinic-based STI services in Southern China: A preliminary cross-sectional study</t>
  </si>
  <si>
    <t>Wang H, Weng R, Zhang C, Ye J, Wen L, Li J, Lu Y, Ning N, Hong F, Chen X, Cai Y.</t>
  </si>
  <si>
    <t>Front Public Health. 2022 Nov 23;10:1005334. doi: 10.3389/fpubh.2022.1005334. eCollection 2022.</t>
  </si>
  <si>
    <t>PMC9727260</t>
  </si>
  <si>
    <t>10.3389/fpubh.2022.1005334</t>
  </si>
  <si>
    <t>2022 Nov 23</t>
  </si>
  <si>
    <t>Laboratory detection of bacterial pathogens and clinical and laboratory response of syndromic management in patients with cervical discharge: A retrospective study</t>
  </si>
  <si>
    <t>Yadav D, Singh S, Dhawan B, Sood S, Gupta S.</t>
  </si>
  <si>
    <t>Indian J Dermatol Venereol Leprol. 2021 Nov 27:1-5. doi: 10.25259/IJDVL_506_2021. Online ahead of print.</t>
  </si>
  <si>
    <t>Yadav D</t>
  </si>
  <si>
    <t>10.25259/IJDVL_506_2021</t>
  </si>
  <si>
    <t>The Function of Selenium in Central Nervous System: Lessons from MsrB1 Knockout Mouse Models</t>
  </si>
  <si>
    <t>Shi T, Song J, You G, Yang Y, Liu Q, Li N.</t>
  </si>
  <si>
    <t>Molecules. 2021 Mar 4;26(5):1372. doi: 10.3390/molecules26051372.</t>
  </si>
  <si>
    <t>Shi T</t>
  </si>
  <si>
    <t>PMC7961861</t>
  </si>
  <si>
    <t>10.3390/molecules26051372</t>
  </si>
  <si>
    <t>Risk factors associated with gonorrhea and chlamydia transmission in selected health facilities in Ghana</t>
  </si>
  <si>
    <t>Dela H, Attram N, Behene E, Kumordjie S, Addo KK, Nyarko EO, Kyei NNA, Carroll JNA, Kwakye C, Duplessis CA, Adams N, Garges E, Letizia AG.</t>
  </si>
  <si>
    <t>BMC Infect Dis. 2019 May 16;19(1):425. doi: 10.1186/s12879-019-4035-y.</t>
  </si>
  <si>
    <t>Dela H</t>
  </si>
  <si>
    <t>PMC6524331</t>
  </si>
  <si>
    <t>10.1186/s12879-019-4035-y</t>
  </si>
  <si>
    <t>2019 May 16</t>
  </si>
  <si>
    <t>Sexually Transmitted Infections and Associated Risk Factors Among Street-Based and Residence-Based Female Sex Workers in Dhaka, Bangladesh</t>
  </si>
  <si>
    <t>Khanam R, Reza M, Ahmed D, Rahman M, Alam MS, Sultana S, Alam A, Khan SI, Mayer KH, Azim T.</t>
  </si>
  <si>
    <t>Sex Transm Dis. 2017 Jan;44(1):21-28. doi: 10.1097/OLQ.0000000000000536.</t>
  </si>
  <si>
    <t>10.1097/OLQ.0000000000000536</t>
  </si>
  <si>
    <t>Validation of the GeneXpert® CT/NG Assay for use with Male Pharyngeal and Rectal Swabs</t>
  </si>
  <si>
    <t>Geiger R, Smith DM, Little SJ, Mehta SR.</t>
  </si>
  <si>
    <t>Austin J HIV AIDS Res. 2016;3(1):1021. Epub 2016 Mar 1.</t>
  </si>
  <si>
    <t>Geiger R</t>
  </si>
  <si>
    <t>Austin J HIV AIDS Res</t>
  </si>
  <si>
    <t>PMC4985020</t>
  </si>
  <si>
    <t>NIHMS797457</t>
  </si>
  <si>
    <t>Polyethersulfone improves isothermal nucleic acid amplification compared to current paper-based diagnostics</t>
  </si>
  <si>
    <t>Linnes JC, Rodriguez NM, Liu L, Klapperich CM.</t>
  </si>
  <si>
    <t>Biomed Microdevices. 2016 Apr;18(2):30. doi: 10.1007/s10544-016-0057-z.</t>
  </si>
  <si>
    <t>Linnes JC</t>
  </si>
  <si>
    <t>PMC4855516</t>
  </si>
  <si>
    <t>NIHMS782249</t>
  </si>
  <si>
    <t>10.1007/s10544-016-0057-z</t>
  </si>
  <si>
    <t>Bacterial vaginosis in pregnant adolescents: proinflammatory cytokine and bacterial sialidase profile. Cross-sectional study</t>
  </si>
  <si>
    <t>Ferreira CS, Marconi C, Parada CM, Duarte MT, Gonçalves AP, Rudge MV, Silva MG.</t>
  </si>
  <si>
    <t>Sao Paulo Med J. 2015 Nov-Dec;133(6):465-70. doi: 10.1590/1516-3180.2014.9182710. Epub 2015 Oct 9.</t>
  </si>
  <si>
    <t>Ferreira CS</t>
  </si>
  <si>
    <t>Sao Paulo Med J</t>
  </si>
  <si>
    <t>10.1590/1516-3180.2014.9182710</t>
  </si>
  <si>
    <t>2015 Nov-Dec</t>
  </si>
  <si>
    <t>Deletion of the znuA virulence factor attenuates Actinobacillus pleuropneumoniae and confers protection against homologous or heterologous strain challenge</t>
  </si>
  <si>
    <t>Yuan F, Liao Y, You W, Liu Z, Tan Y, Zheng C, BinWang, Zhou D, Tian Y, Bei W.</t>
  </si>
  <si>
    <t>Vet Microbiol. 2014 Dec 5;174(3-4):531-539. doi: 10.1016/j.vetmic.2014.10.016. Epub 2014 Oct 24.</t>
  </si>
  <si>
    <t>Yuan F</t>
  </si>
  <si>
    <t>Vet Microbiol</t>
  </si>
  <si>
    <t>10.1016/j.vetmic.2014.10.016</t>
  </si>
  <si>
    <t>2014 Dec 5</t>
  </si>
  <si>
    <t>Using Monte Carlo simulation to determine optimal dosing regimen for cefetamet sodium for injection</t>
  </si>
  <si>
    <t>Li C, Sun J, Miao J, Qin Y, Wang Y, Yu R, Xiao Y.</t>
  </si>
  <si>
    <t>J Chemother. 2016 Jun;28(3):172-9. doi: 10.1179/1973947814Y.0000000214.</t>
  </si>
  <si>
    <t>Li C</t>
  </si>
  <si>
    <t>10.1179/1973947814Y.0000000214</t>
  </si>
  <si>
    <t>Clinical characteristics associated with Mycoplasma genitalium among female sex workers in Nairobi, Kenya</t>
  </si>
  <si>
    <t>Gomih-Alakija A, Ting J, Mugo N, Kwatampora J, Getman D, Chitwa M, Patel S, Gokhale M, Kimani J, Behets FS, Smith JS.</t>
  </si>
  <si>
    <t>J Clin Microbiol. 2014 Oct;52(10):3660-6. doi: 10.1128/JCM.00850-14. Epub 2014 Aug 6.</t>
  </si>
  <si>
    <t>Gomih-Alakija A</t>
  </si>
  <si>
    <t>PMC4187795</t>
  </si>
  <si>
    <t>10.1128/JCM.00850-14</t>
  </si>
  <si>
    <t>HIV, rectal chlamydia, and rectal gonorrhea in men who have sex with men attending a sexually transmitted disease clinic in a midwestern US city</t>
  </si>
  <si>
    <t>Turner AN, Reese PC, Ervin M, Davis JA, Fields KS, Bazan JA.</t>
  </si>
  <si>
    <t>Sex Transm Dis. 2013 Jun;40(6):433-8. doi: 10.1097/OLQ.0b013e31828fd163.</t>
  </si>
  <si>
    <t>Turner AN</t>
  </si>
  <si>
    <t>PMC3815564</t>
  </si>
  <si>
    <t>NIHMS516967</t>
  </si>
  <si>
    <t>10.1097/OLQ.0b013e31828fd163</t>
  </si>
  <si>
    <t>High molecular prevalence of HPV and other sexually transmitted infections in a population of asymptomatic women who work or study at a Brazilian university</t>
  </si>
  <si>
    <t>Suehiro TT, Gimenes F, Souza RP, Taura SKI, Cestari RCC, Irie MMT, Boer CG, Consolaro MEL, Silva VRSD.</t>
  </si>
  <si>
    <t>Rev Inst Med Trop Sao Paulo. 2021 Jan 20;63:e1. doi: 10.1590/S1678-9946202163001. eCollection 2021.</t>
  </si>
  <si>
    <t>Suehiro TT</t>
  </si>
  <si>
    <t>PMC7816866</t>
  </si>
  <si>
    <t>10.1590/S1678-9946202163001</t>
  </si>
  <si>
    <t>One is not enough: On the effects of reference genome for the mapping and subsequent analyses of short-reads</t>
  </si>
  <si>
    <t>Valiente-Mullor C, Beamud B, Ansari I, Francés-Cuesta C, García-González N, Mejía L, Ruiz-Hueso P, González-Candelas F.</t>
  </si>
  <si>
    <t>PLoS Comput Biol. 2021 Jan 27;17(1):e1008678. doi: 10.1371/journal.pcbi.1008678. eCollection 2021 Jan.</t>
  </si>
  <si>
    <t>Valiente-Mullor C</t>
  </si>
  <si>
    <t>PMC7870062</t>
  </si>
  <si>
    <t>10.1371/journal.pcbi.1008678</t>
  </si>
  <si>
    <t>Urethral Microbiota in Men: Association of Haemophilus influenzae and Mycoplasma penetrans With Nongonococcal Urethritis</t>
  </si>
  <si>
    <t>Srinivasan S, Chambers LC, Tapia KA, Hoffman NG, Munch MM, Morgan JL, Domogala D, Sylvan Lowens M, Proll S, Huang ML, Soge OO, Jerome KR, Golden MR, Hughes JP, Fredricks DN, Manhart LE.</t>
  </si>
  <si>
    <t>Clin Infect Dis. 2021 Oct 5;73(7):e1684-e1693. doi: 10.1093/cid/ciaa1123.</t>
  </si>
  <si>
    <t>Srinivasan S</t>
  </si>
  <si>
    <t>PMC8492123</t>
  </si>
  <si>
    <t>10.1093/cid/ciaa1123</t>
  </si>
  <si>
    <t>Prevalence of Sexually Transmitted Infections among Married Women in Rural Nepal</t>
  </si>
  <si>
    <t>Shakya S, Thingulstad S, Syversen U, Nordbø SA, Madhup S, Vaidya K, Karmacharya BM, Åsvold BO, Afset JE.</t>
  </si>
  <si>
    <t>Infect Dis Obstet Gynecol. 2018 Aug 26;2018:4980396. doi: 10.1155/2018/4980396. eCollection 2018.</t>
  </si>
  <si>
    <t>Shakya S</t>
  </si>
  <si>
    <t>PMC6129351</t>
  </si>
  <si>
    <t>10.1155/2018/4980396</t>
  </si>
  <si>
    <t>2018 Aug 26</t>
  </si>
  <si>
    <t>Sexually transmitted agents and their association with leucocytospermia in infertility clinic patients</t>
  </si>
  <si>
    <t>Akgul A, Kadioglu A, Koksal MO, Ozmez A, Agacfidan A.</t>
  </si>
  <si>
    <t>Andrologia. 2018 Dec;50(10):e13127. doi: 10.1111/and.13127. Epub 2018 Aug 20.</t>
  </si>
  <si>
    <t>Akgul A</t>
  </si>
  <si>
    <t>10.1111/and.13127</t>
  </si>
  <si>
    <t>The bacterial microbiota in first-void urine from men with and without idiopathic urethritis</t>
  </si>
  <si>
    <t>Frølund M, Wikström A, Lidbrink P, Abu Al-Soud W, Larsen N, Harder CB, Sørensen SJ, Jensen JS, Ahrens P.</t>
  </si>
  <si>
    <t>PLoS One. 2018 Jul 27;13(7):e0201380. doi: 10.1371/journal.pone.0201380. eCollection 2018.</t>
  </si>
  <si>
    <t>Frølund M</t>
  </si>
  <si>
    <t>PMC6063444</t>
  </si>
  <si>
    <t>10.1371/journal.pone.0201380</t>
  </si>
  <si>
    <t>Cervicovaginal Levels of Human β-Defensin 1, 2, 3, and 4 of Reproductive-Aged Women With Chlamydia trachomatis Infection</t>
  </si>
  <si>
    <t>Noda-Nicolau NM, Bastos LB, Bolpetti AN, Pinto GVS, Marcolino LD, Marconi C, Ferreira CST, Polettini J, Vieira EP, da Silva MG.</t>
  </si>
  <si>
    <t>J Low Genit Tract Dis. 2017 Jul;21(3):189-192. doi: 10.1097/LGT.0000000000000315.</t>
  </si>
  <si>
    <t>Noda-Nicolau NM</t>
  </si>
  <si>
    <t>10.1097/LGT.0000000000000315</t>
  </si>
  <si>
    <t>Prevalence and the associated risk factors of HIV, STIs and HBV among men who have sex with men in Kunming, China</t>
  </si>
  <si>
    <t>Zhang X, Jia M, Chen M, Luo H, Chen H, Luo W, Zhang W, Ma Y, Yang C, Yang Y, Zhang X, Dai J, Dong L, Wong WC, Zhao P, Lu L.</t>
  </si>
  <si>
    <t>Int J STD AIDS. 2017 Oct;28(11):1115-1123. doi: 10.1177/0956462416688818. Epub 2017 Jan 25.</t>
  </si>
  <si>
    <t>Zhang X</t>
  </si>
  <si>
    <t>10.1177/0956462416688818</t>
  </si>
  <si>
    <t>Characteristics Associated With Urethral and Rectal Gonorrhea and Chlamydia Diagnoses in a US National Sample of Gay and Bisexual Men: Results From the One Thousand Strong Panel</t>
  </si>
  <si>
    <t>Grov C, Cain D, Rendina HJ, Ventuneac A, Parsons JT.</t>
  </si>
  <si>
    <t>Sex Transm Dis. 2016 Mar;43(3):165-71. doi: 10.1097/OLQ.0000000000000410.</t>
  </si>
  <si>
    <t>Grov C</t>
  </si>
  <si>
    <t>PMC4748382</t>
  </si>
  <si>
    <t>NIHMS742030</t>
  </si>
  <si>
    <t>10.1097/OLQ.0000000000000410</t>
  </si>
  <si>
    <t>Estimation of Prevalence and Incidence of Sexually Transmitted Infections in Iran; A model-based approach</t>
  </si>
  <si>
    <t>Nasirian M, Baneshi MR, Kamali K, Haghdoost AA.</t>
  </si>
  <si>
    <t>J Res Health Sci. 2015 Summer;15(3):168-74.</t>
  </si>
  <si>
    <t>J Res Health Sci</t>
  </si>
  <si>
    <t>2015 Summer</t>
  </si>
  <si>
    <t>Management of non-gonococcal urethritis</t>
  </si>
  <si>
    <t>Moi H, Blee K, Horner PJ.</t>
  </si>
  <si>
    <t>BMC Infect Dis. 2015 Jul 29;15:294. doi: 10.1186/s12879-015-1043-4.</t>
  </si>
  <si>
    <t>Moi H</t>
  </si>
  <si>
    <t>PMC4518518</t>
  </si>
  <si>
    <t>10.1186/s12879-015-1043-4</t>
  </si>
  <si>
    <t>2015 Jul 29</t>
  </si>
  <si>
    <t>University students and the risk of HIV and other sexually transmitted infections in Uganda: the Crane survey</t>
  </si>
  <si>
    <t>Rutherford GW, Anglemyer A, Bagenda D, Muyonga M, Lindan CP, Barker JL, Johnston L, Hladik W.</t>
  </si>
  <si>
    <t>Int J Adolesc Med Health. 2014;26(2):209-15. doi: 10.1515/ijamh-2013-0515.</t>
  </si>
  <si>
    <t>Rutherford GW</t>
  </si>
  <si>
    <t>10.1515/ijamh-2013-0515</t>
  </si>
  <si>
    <t>Copan Walk Away Specimen Processor (WASP) Automated System for Pathogen Detection in Female Reproductive Tract Specimens</t>
  </si>
  <si>
    <t>Gao J, Chen Q, Peng Y, Jiang N, Shi Y, Ying C.</t>
  </si>
  <si>
    <t>Front Cell Infect Microbiol. 2021 Nov 17;11:770367. doi: 10.3389/fcimb.2021.770367. eCollection 2021.</t>
  </si>
  <si>
    <t>Gao J</t>
  </si>
  <si>
    <t>PMC8635742</t>
  </si>
  <si>
    <t>10.3389/fcimb.2021.770367</t>
  </si>
  <si>
    <t>Clinical, epidemiological and therapeutic characteristics of Mycoplasma genitalium infection in a French STI center</t>
  </si>
  <si>
    <t>Brin C, Palich R, Godefroy N, Simon A, Robert J, Bébéar C, Sougakoff W, Agher R, Caumes E, Monsel G.</t>
  </si>
  <si>
    <t>Infect Dis Now. 2022 Feb;52(1):13-17. doi: 10.1016/j.idnow.2021.09.003. Epub 2021 Sep 20.</t>
  </si>
  <si>
    <t>Brin C</t>
  </si>
  <si>
    <t>10.1016/j.idnow.2021.09.003</t>
  </si>
  <si>
    <t>Prevalence and risk factors of Mycoplasma genitalium infection in patients attending a sexually transmitted infection clinic in Reunion Island: a cross-sectional study (2017-2018)</t>
  </si>
  <si>
    <t>Begnis R, Bouscaren N, Raffray L, Terrier CSP, Andry F, Boukerrou M, Koumar Y, Moiton MP, Gerardin P, Bertolotti A.</t>
  </si>
  <si>
    <t>BMC Infect Dis. 2021 May 26;21(1):482. doi: 10.1186/s12879-021-06193-6.</t>
  </si>
  <si>
    <t>Begnis R</t>
  </si>
  <si>
    <t>PMC8157434</t>
  </si>
  <si>
    <t>10.1186/s12879-021-06193-6</t>
  </si>
  <si>
    <t>2021 May 26</t>
  </si>
  <si>
    <t>Prevalence of co-infections with other sexually transmitted infections in patients newly diagnosed with anogenital warts in Guangzhou, China</t>
  </si>
  <si>
    <t>Wang L, Yang B, Tso LS, Zhao P, Ke W, Zhang X, Chen Z, Ren X, Liang C, Liao Y, Chen H, Huang J, Yang L.</t>
  </si>
  <si>
    <t>Int J STD AIDS. 2020 Oct;31(11):1073-1081. doi: 10.1177/0956462419890496. Epub 2020 Aug 25.</t>
  </si>
  <si>
    <t>10.1177/0956462419890496</t>
  </si>
  <si>
    <t>Testing for Sexually Transmitted Diseases in US Public Health Laboratories, 2016</t>
  </si>
  <si>
    <t>Sex Transm Dis. 2020 Feb;47(2):122-127. doi: 10.1097/OLQ.0000000000001101.</t>
  </si>
  <si>
    <t>PMC8078099</t>
  </si>
  <si>
    <t>NIHMS1691175</t>
  </si>
  <si>
    <t>10.1097/OLQ.0000000000001101</t>
  </si>
  <si>
    <t>Mandatory surveillance and outbreaks reporting of the WHO priority pathogens for research &amp; discovery of new antibiotics in European countries</t>
  </si>
  <si>
    <t>Babu Rajendran N, Mutters NT, Marasca G, Conti M, Sifakis F, Vuong C, Voss A, Baño JR, Tacconelli E; COMBACTE-MAGNET-EPI-Net Consortium.</t>
  </si>
  <si>
    <t>Clin Microbiol Infect. 2020 Jul;26(7):943.e1-943.e6. doi: 10.1016/j.cmi.2019.11.020. Epub 2019 Dec 5.</t>
  </si>
  <si>
    <t>Babu Rajendran N</t>
  </si>
  <si>
    <t>10.1016/j.cmi.2019.11.020</t>
  </si>
  <si>
    <t>Population-level mathematical modeling of antimicrobial resistance: a systematic review</t>
  </si>
  <si>
    <t>Niewiadomska AM, Jayabalasingham B, Seidman JC, Willem L, Grenfell B, Spiro D, Viboud C.</t>
  </si>
  <si>
    <t>BMC Med. 2019 Apr 24;17(1):81. doi: 10.1186/s12916-019-1314-9.</t>
  </si>
  <si>
    <t>Niewiadomska AM</t>
  </si>
  <si>
    <t>PMC6480522</t>
  </si>
  <si>
    <t>10.1186/s12916-019-1314-9</t>
  </si>
  <si>
    <t>2019 Apr 24</t>
  </si>
  <si>
    <t>Acceptability and feasibility of sexually transmissible infection screening among pregnant women in Hanoi, Vietnam</t>
  </si>
  <si>
    <t>Nguyen M, Le GM, Nguyen HTT, Nguyen HD, Klausner JD.</t>
  </si>
  <si>
    <t>Sex Health. 2019 Apr;16(2):133-138. doi: 10.1071/SH18041.</t>
  </si>
  <si>
    <t>Nguyen M</t>
  </si>
  <si>
    <t>10.1071/SH18041</t>
  </si>
  <si>
    <t>Looking at the positives: proactive management of STIs in people with HIV</t>
  </si>
  <si>
    <t>Khaw C, Richardson D, Matthews G, Read T.</t>
  </si>
  <si>
    <t>AIDS Res Ther. 2018 Dec 21;15(1):28. doi: 10.1186/s12981-018-0216-9.</t>
  </si>
  <si>
    <t>Khaw C</t>
  </si>
  <si>
    <t>PMC6302453</t>
  </si>
  <si>
    <t>10.1186/s12981-018-0216-9</t>
  </si>
  <si>
    <t>Comparison between DiaPlexQ™ STI6 and GeneFinder™ STD I/STD II multiplex Real-time PCR Kits in the detection of six sexually transmitted disease pathogens</t>
  </si>
  <si>
    <t>Huh HJ, Ki CS, Yun SA, Lee J, Oh GY, Lee NS, Yoon YH, Lee NY.</t>
  </si>
  <si>
    <t>J Clin Lab Anal. 2019 Mar;33(3):e22703. doi: 10.1002/jcla.22703. Epub 2018 Nov 2.</t>
  </si>
  <si>
    <t>Huh HJ</t>
  </si>
  <si>
    <t>PMC6818581</t>
  </si>
  <si>
    <t>10.1002/jcla.22703</t>
  </si>
  <si>
    <t>Mycoplasma genitalium and Trichomonas vaginalis in France: a point prevalence study in people screened for sexually transmitted diseases</t>
  </si>
  <si>
    <t>Pereyre S, Laurier Nadalié C, Bébéar C; investigator group.</t>
  </si>
  <si>
    <t>Clin Microbiol Infect. 2017 Feb;23(2):122.e1-122.e7. doi: 10.1016/j.cmi.2016.10.028. Epub 2016 Nov 9.</t>
  </si>
  <si>
    <t>10.1016/j.cmi.2016.10.028</t>
  </si>
  <si>
    <t>Detection of HPV and co-infecting pathogens in healthy Italian women by multiplex real-time PCR</t>
  </si>
  <si>
    <t>Camporiondo MP, Farchi F, Ciccozzi M, Denaro A, Gallone D, Maracchioni F, Favalli C, Ciotti M.</t>
  </si>
  <si>
    <t>Infez Med. 2016;24(1):12-7.</t>
  </si>
  <si>
    <t>Camporiondo MP</t>
  </si>
  <si>
    <t>The anti-inflammatory activity of curcumin protects the genital mucosal epithelial barrier from disruption and blocks replication of HIV-1 and HSV-2</t>
  </si>
  <si>
    <t>Ferreira VH, Nazli A, Dizzell SE, Mueller K, Kaushic C.</t>
  </si>
  <si>
    <t>PLoS One. 2015 Apr 9;10(4):e0124903. doi: 10.1371/journal.pone.0124903. eCollection 2015.</t>
  </si>
  <si>
    <t>Ferreira VH</t>
  </si>
  <si>
    <t>PMC4391950</t>
  </si>
  <si>
    <t>10.1371/journal.pone.0124903</t>
  </si>
  <si>
    <t>2015 Apr 9</t>
  </si>
  <si>
    <t>Structural basis for metallic-like conductivity in microbial nanowires</t>
  </si>
  <si>
    <t>Malvankar NS, Vargas M, Nevin K, Tremblay PL, Evans-Lutterodt K, Nykypanchuk D, Martz E, Tuominen MT, Lovley DR.</t>
  </si>
  <si>
    <t>mBio. 2015 Mar 3;6(2):e00084. doi: 10.1128/mBio.00084-15.</t>
  </si>
  <si>
    <t>Malvankar NS</t>
  </si>
  <si>
    <t>PMC4453548</t>
  </si>
  <si>
    <t>10.1128/mBio.00084-15</t>
  </si>
  <si>
    <t>2015 Mar 3</t>
  </si>
  <si>
    <t>Free preconceptual screening examination service in rural areas of Hubei Province, China in 2012</t>
  </si>
  <si>
    <t>Li CL, Zhao K, Li H, Farah OI, Wang JJ, Sun RZ, Zhang HP.</t>
  </si>
  <si>
    <t>PLoS One. 2014 Nov 6;9(11):e111918. doi: 10.1371/journal.pone.0111918. eCollection 2014.</t>
  </si>
  <si>
    <t>Li CL</t>
  </si>
  <si>
    <t>PMC4223070</t>
  </si>
  <si>
    <t>10.1371/journal.pone.0111918</t>
  </si>
  <si>
    <t>Over-screening for chlamydia and gonorrhea among urban women age ≥25 years</t>
  </si>
  <si>
    <t>Jackson JA, McNair TS, Coleman JS.</t>
  </si>
  <si>
    <t>Am J Obstet Gynecol. 2015 Jan;212(1):40.e1-6. doi: 10.1016/j.ajog.2014.06.051. Epub 2014 Jun 28.</t>
  </si>
  <si>
    <t>Jackson JA</t>
  </si>
  <si>
    <t>10.1016/j.ajog.2014.06.051</t>
  </si>
  <si>
    <t>Reaching the unreachable: providing STI control services to female sex workers via mobile team outreach</t>
  </si>
  <si>
    <t>Campos PE, Buffardi AL, Cárcamo CP, García PJ, Buendia C, Chiappe M, Garnett GP, Xet-Mull AM, Holmes KK.</t>
  </si>
  <si>
    <t>PLoS One. 2013 Nov 25;8(11):e81041. doi: 10.1371/journal.pone.0081041. eCollection 2013.</t>
  </si>
  <si>
    <t>Campos PE</t>
  </si>
  <si>
    <t>PMC3839873</t>
  </si>
  <si>
    <t>10.1371/journal.pone.0081041</t>
  </si>
  <si>
    <t>2013 Nov 25</t>
  </si>
  <si>
    <t>Depot medroxyprogesterone acetate use is not associated with risk of incident sexually transmitted infections among adolescent women</t>
  </si>
  <si>
    <t>Romer A, Shew ML, Ofner S, Gilliam ML, Martins SL, Fortenberry JD.</t>
  </si>
  <si>
    <t>J Adolesc Health. 2013 Jan;52(1):83-8. doi: 10.1016/j.jadohealth.2012.04.007. Epub 2012 Jun 5.</t>
  </si>
  <si>
    <t>Romer A</t>
  </si>
  <si>
    <t>PMC3530080</t>
  </si>
  <si>
    <t>NIHMS374205</t>
  </si>
  <si>
    <t>10.1016/j.jadohealth.2012.04.007</t>
  </si>
  <si>
    <t>The Swiss STAR trial - an evaluation of target groups for sexually transmitted infection screening in the sub-sample of women</t>
  </si>
  <si>
    <t>Vernazza PL, Rasi M, Ritzler M, Dost F, Stoffel M, Aebi-Popp K, Hauser CV, Esson C, Lange K, Risch L, Schmidt AJ.</t>
  </si>
  <si>
    <t>Swiss Med Wkly. 2020 Dec 31;150:w20393. doi: 10.4414/smw.2020.20393. eCollection 2020 Dec 14.</t>
  </si>
  <si>
    <t>Vernazza PL</t>
  </si>
  <si>
    <t>10.4414/smw.2020.20393</t>
  </si>
  <si>
    <t>2020 Dec 31</t>
  </si>
  <si>
    <t>Changes in the contribution of genital tract infections to HIV acquisition among Kenyan high-risk women from 1993 to 2012</t>
  </si>
  <si>
    <t>Masese L, Baeten JM, Richardson BA, Bukusi E, John-Stewart G, Graham SM, Shafi J, Kiarie J, Overbaugh J, McClelland RS.</t>
  </si>
  <si>
    <t>AIDS. 2015 Jun 1;29(9):1077-85. doi: 10.1097/QAD.0000000000000646.</t>
  </si>
  <si>
    <t>Masese L</t>
  </si>
  <si>
    <t>PMC4576156</t>
  </si>
  <si>
    <t>NIHMS699702</t>
  </si>
  <si>
    <t>10.1097/QAD.0000000000000646</t>
  </si>
  <si>
    <t>2015 Jun 1</t>
  </si>
  <si>
    <t>The effect of medical male circumcision on urogenital Mycoplasma genitalium among men in Kisumu, Kenya</t>
  </si>
  <si>
    <t>Mehta SD, Gaydos C, Maclean I, Odoyo-June E, Moses S, Agunda L, Quinn N, Bailey RC.</t>
  </si>
  <si>
    <t>Sex Transm Dis. 2012 Apr;39(4):276-80. doi: 10.1097/OLQ.0b013e318240189c.</t>
  </si>
  <si>
    <t>Mehta SD</t>
  </si>
  <si>
    <t>PMC3306596</t>
  </si>
  <si>
    <t>NIHMS342151</t>
  </si>
  <si>
    <t>10.1097/OLQ.0b013e318240189c</t>
  </si>
  <si>
    <t>The Swiss STAR trial - an evaluation of target groups for sexually transmitted infection screening in the sub-sample of men</t>
  </si>
  <si>
    <t>Schmidt AJ, Rasi M, Esson C, Christinet V, Ritzler M, Lung T, Hauser CV, Stöckle M, Jouinot F, Lehner A, Lange K, Konrad T, Vernazza PL.</t>
  </si>
  <si>
    <t>Swiss Med Wkly. 2020 Dec 31;150:w20392. doi: 10.4414/smw.2020.20392. eCollection 2020 Dec 14.</t>
  </si>
  <si>
    <t>Schmidt AJ</t>
  </si>
  <si>
    <t>10.4414/smw.2020.20392</t>
  </si>
  <si>
    <t>Prevalence of Human Immunodeficiency Virus and Sexually Transmitted Infections Among Cisgender and Transgender Women Sex Workers in Greater Kuala Lumpur, Malaysia: Results From a Respondent-Driven Sampling Study</t>
  </si>
  <si>
    <t>Wickersham JA, Gibson BA, Bazazi AR, Pillai V, Pedersen CJ, Meyer JP, El-Bassel N, Mayer KH, Kamarulzaman A, Altice FL.</t>
  </si>
  <si>
    <t>Sex Transm Dis. 2017 Nov;44(11):663-670. doi: 10.1097/OLQ.0000000000000662.</t>
  </si>
  <si>
    <t>Wickersham JA</t>
  </si>
  <si>
    <t>PMC5636657</t>
  </si>
  <si>
    <t>NIHMS878826</t>
  </si>
  <si>
    <t>10.1097/OLQ.0000000000000662</t>
  </si>
  <si>
    <t>Structural insight into the lactoferrin receptors from pathogenic Neisseria</t>
  </si>
  <si>
    <t>Noinaj N, Cornelissen CN, Buchanan SK.</t>
  </si>
  <si>
    <t>J Struct Biol. 2013 Oct;184(1):83-92. doi: 10.1016/j.jsb.2013.02.009. Epub 2013 Feb 24.</t>
  </si>
  <si>
    <t>PMC3716850</t>
  </si>
  <si>
    <t>NIHMS459901</t>
  </si>
  <si>
    <t>10.1016/j.jsb.2013.02.009</t>
  </si>
  <si>
    <t>Prevalence of Human Papillomavirus, Human Immunodeficiency Virus, and Other Sexually Transmitted Infections Among Men Who Have Sex With Men in Togo: A National Cross-sectional Survey</t>
  </si>
  <si>
    <t>Ferré VM, Gbeasor-Komlanvi FA, Collin G, Dagnra AC, Le Hingrat Q, Jaquet A, Salou M, Descamps D, Charpentier C, Ekouevi DK.</t>
  </si>
  <si>
    <t>Clin Infect Dis. 2019 Aug 30;69(6):1019-1026. doi: 10.1093/cid/ciy1012.</t>
  </si>
  <si>
    <t>Ferré VM</t>
  </si>
  <si>
    <t>10.1093/cid/ciy1012</t>
  </si>
  <si>
    <t>2019 Aug 30</t>
  </si>
  <si>
    <t>Characterization of the Maf family of polymorphic toxins in pathogenic Neisseria species</t>
  </si>
  <si>
    <t>Jamet A, Nassif X.</t>
  </si>
  <si>
    <t>Microb Cell. 2015 Mar 2;2(3):88-90. doi: 10.15698/mic2015.03.194.</t>
  </si>
  <si>
    <t>Jamet A</t>
  </si>
  <si>
    <t>PMC5349182</t>
  </si>
  <si>
    <t>10.15698/mic2015.03.194</t>
  </si>
  <si>
    <t>2015 Mar 2</t>
  </si>
  <si>
    <t>Sexual Assault and Sexually Transmitted Infections in Adults, Adolescents, and Children</t>
  </si>
  <si>
    <t>Seña AC, Hsu KK, Kellogg N, Girardet R, Christian CW, Linden J, Griffith W, Marchant A, Jenny C, Hammerschlag MR.</t>
  </si>
  <si>
    <t>Clin Infect Dis. 2015 Dec 15;61 Suppl 8:S856-64. doi: 10.1093/cid/civ786.</t>
  </si>
  <si>
    <t>10.1093/cid/civ786</t>
  </si>
  <si>
    <t>Bakterielle sexuell übertragbare Infektionen</t>
  </si>
  <si>
    <t>Buder S, Schöfer H, Meyer T, Bremer V, Kohl PK, Skaletz-Rorowski A, Brockmeyer N.</t>
  </si>
  <si>
    <t>J Dtsch Dermatol Ges. 2019 Mar;17(3):287-317. doi: 10.1111/ddg.13804_g.</t>
  </si>
  <si>
    <t>10.1111/ddg.13804_g</t>
  </si>
  <si>
    <t>Neisseria models of infection and persistence in the upper respiratory tract</t>
  </si>
  <si>
    <t>Weyand NJ.</t>
  </si>
  <si>
    <t>Pathog Dis. 2017 Apr 1;75(3). doi: 10.1093/femspd/ftx031.</t>
  </si>
  <si>
    <t>Weyand NJ</t>
  </si>
  <si>
    <t>10.1093/femspd/ftx031</t>
  </si>
  <si>
    <t>A new family of secreted toxins in pathogenic Neisseria species</t>
  </si>
  <si>
    <t>Jamet A, Jousset AB, Euphrasie D, Mukorako P, Boucharlat A, Ducousso A, Charbit A, Nassif X.</t>
  </si>
  <si>
    <t>PLoS Pathog. 2015 Jan 8;11(1):e1004592. doi: 10.1371/journal.ppat.1004592. eCollection 2015 Jan.</t>
  </si>
  <si>
    <t>PMC4287609</t>
  </si>
  <si>
    <t>10.1371/journal.ppat.1004592</t>
  </si>
  <si>
    <t>2015 Jan 8</t>
  </si>
  <si>
    <t>Prevalence and correlates of Mycoplasma genitalium infection among patients attending a sexually transmitted infection clinic in Guangdong, China: a cross-sectional study</t>
  </si>
  <si>
    <t>Zhang XH, Zhao PZ, Ke WJ, Wang LY, Tso LS, Chen ZY, Liao YY, Liang CM, Chen HR, Ren XQ, Huang JM, Ong JJ, Yang F, Yang LG.</t>
  </si>
  <si>
    <t>BMC Infect Dis. 2021 Jul 5;21(1):649. doi: 10.1186/s12879-021-06349-4.</t>
  </si>
  <si>
    <t>Zhang XH</t>
  </si>
  <si>
    <t>PMC8256639</t>
  </si>
  <si>
    <t>10.1186/s12879-021-06349-4</t>
  </si>
  <si>
    <t>2021 Jul 5</t>
  </si>
  <si>
    <t>Detection of sexually transmitted pathogens and co-infection with human papillomavirus in women residing in rural Eastern Cape, South Africa</t>
  </si>
  <si>
    <t>Taku O, Brink A, Meiring TL, Phohlo K, Businge CB, Mbulawa ZZA, Williamson AL.</t>
  </si>
  <si>
    <t>PeerJ. 2021 Mar 3;9:e10793. doi: 10.7717/peerj.10793. eCollection 2021.</t>
  </si>
  <si>
    <t>Taku O</t>
  </si>
  <si>
    <t>PMC7936566</t>
  </si>
  <si>
    <t>10.7717/peerj.10793</t>
  </si>
  <si>
    <t>2021 Mar 3</t>
  </si>
  <si>
    <t>Evaluation of parameters affecting performance and reliability of machine learning-based antibiotic susceptibility testing from whole genome sequencing data</t>
  </si>
  <si>
    <t>Hicks AL, Wheeler N, Sánchez-Busó L, Rakeman JL, Harris SR, Grad YH.</t>
  </si>
  <si>
    <t>PLoS Comput Biol. 2019 Sep 3;15(9):e1007349. doi: 10.1371/journal.pcbi.1007349. eCollection 2019 Sep.</t>
  </si>
  <si>
    <t>PMC6743791</t>
  </si>
  <si>
    <t>10.1371/journal.pcbi.1007349</t>
  </si>
  <si>
    <t>2019 Sep 3</t>
  </si>
  <si>
    <t>Prevalence and Risk Factors of Trichomonas vaginalis Among Female Sexual Workers in Nairobi, Kenya</t>
  </si>
  <si>
    <t>Lockhart A, Senkomago V, Ting J, Chitwa M, Kimani J, Gakure H, Kwatampora J, Patel S, Mugo N, Smith JS.</t>
  </si>
  <si>
    <t>Sex Transm Dis. 2019 Jul;46(7):458-464. doi: 10.1097/OLQ.0000000000001002.</t>
  </si>
  <si>
    <t>10.1097/OLQ.0000000000001002</t>
  </si>
  <si>
    <t>Bacterial vaginosis: An insight into the prevalence, alternative treatments regimen and it's associated resistance patterns</t>
  </si>
  <si>
    <t>Javed A, Parvaiz F, Manzoor S.</t>
  </si>
  <si>
    <t>Microb Pathog. 2019 Feb;127:21-30. doi: 10.1016/j.micpath.2018.11.046. Epub 2018 Nov 28.</t>
  </si>
  <si>
    <t>Javed A</t>
  </si>
  <si>
    <t>10.1016/j.micpath.2018.11.046</t>
  </si>
  <si>
    <t>Effectiveness of a group B outer membrane vesicle meningococcal vaccine against gonorrhoea in New Zealand: a retrospective case-control study</t>
  </si>
  <si>
    <t>Petousis-Harris H, Paynter J, Morgan J, Saxton P, McArdle B, Goodyear-Smith F, Black S.</t>
  </si>
  <si>
    <t>Lancet. 2017 Sep 30;390(10102):1603-1610. doi: 10.1016/S0140-6736(17)31449-6. Epub 2017 Jul 10.</t>
  </si>
  <si>
    <t>10.1016/S0140-6736(17)31449-6</t>
  </si>
  <si>
    <t>2017 Sep 30</t>
  </si>
  <si>
    <t>Heterologous Expression of Der Homologs in an Escherichia coli der Mutant and Their Functional Complementation</t>
  </si>
  <si>
    <t>Choi E, Kang N, Jeon Y, Pai HS, Kim SG, Hwang J.</t>
  </si>
  <si>
    <t>J Bacteriol. 2016 Aug 11;198(17):2284-96. doi: 10.1128/JB.00384-16. Print 2016 Sep 1.</t>
  </si>
  <si>
    <t>Choi E</t>
  </si>
  <si>
    <t>PMC4984549</t>
  </si>
  <si>
    <t>10.1128/JB.00384-16</t>
  </si>
  <si>
    <t>2016 Aug 11</t>
  </si>
  <si>
    <t>The Association Between Cervical Human Papillomavirus Infection and Subsequent HIV Acquisition in Tanzanian and Ugandan Women: A Nested Case-Control Study</t>
  </si>
  <si>
    <t>Gallagher KE, Baisley K, Grosskurth H, Vallely A, Kapiga S, Vandepitte J, Kamali A, De Sanjosé S, Changalucha J, Hayes R, Watson-Jones D.</t>
  </si>
  <si>
    <t>J Infect Dis. 2016 Jul 1;214(1):87-95. doi: 10.1093/infdis/jiw094. Epub 2016 Mar 6.</t>
  </si>
  <si>
    <t>Gallagher KE</t>
  </si>
  <si>
    <t>PMC4907415</t>
  </si>
  <si>
    <t>10.1093/infdis/jiw094</t>
  </si>
  <si>
    <t>2016 Jul 1</t>
  </si>
  <si>
    <t>NqrM (DUF539) Protein Is Required for Maturation of Bacterial Na+-Translocating NADH:Quinone Oxidoreductase</t>
  </si>
  <si>
    <t>Kostyrko VA, Bertsova YV, Serebryakova MV, Baykov AA, Bogachev AV.</t>
  </si>
  <si>
    <t>J Bacteriol. 2015 Dec 7;198(4):655-63. doi: 10.1128/JB.00757-15.</t>
  </si>
  <si>
    <t>Kostyrko VA</t>
  </si>
  <si>
    <t>PMC4751810</t>
  </si>
  <si>
    <t>10.1128/JB.00757-15</t>
  </si>
  <si>
    <t>Computerized self-interviews improve Chlamydia and gonorrhea testing among youth in the emergency department</t>
  </si>
  <si>
    <t>Ahmad FA, Jeffe DB, Plax K, Collins KK, Schechtman KB, Doerhoff DE, Garbutt J, Jaffe DM.</t>
  </si>
  <si>
    <t>Ann Emerg Med. 2014 Oct;64(4):376-84. doi: 10.1016/j.annemergmed.2014.01.031. Epub 2014 Mar 6.</t>
  </si>
  <si>
    <t>Ahmad FA</t>
  </si>
  <si>
    <t>PMC4156563</t>
  </si>
  <si>
    <t>NIHMS618340</t>
  </si>
  <si>
    <t>10.1016/j.annemergmed.2014.01.031</t>
  </si>
  <si>
    <t>Disparities in Prenatal Sexually Transmitted Infections among a Diverse Population of Foreign-Born and US-Born Women</t>
  </si>
  <si>
    <t>Noah A, Hill AV, Perez-Patron MJ, Berenson AB, Comeaux CR, Taylor BD.</t>
  </si>
  <si>
    <t>Reprod Sci. 2022 May;29(5):1651-1660. doi: 10.1007/s43032-022-00891-5. Epub 2022 Feb 25.</t>
  </si>
  <si>
    <t>Noah A</t>
  </si>
  <si>
    <t>PMC9005420</t>
  </si>
  <si>
    <t>10.1007/s43032-022-00891-5</t>
  </si>
  <si>
    <t>Protective efficacy of Hla-MntC-SACOL0723 fusion protein adjuvanted in alum and MPL against Staphylococcus aureus sepsis infection in mice</t>
  </si>
  <si>
    <t>Ghaedi T, Davoodian P, Hassaniazad M, Eftekhar E, Faezi S, Abparvar AA, Einakian MA, Ahmadi K.</t>
  </si>
  <si>
    <t>J Immunol Methods. 2021 Jul;494:113055. doi: 10.1016/j.jim.2021.113055. Epub 2021 Apr 13.</t>
  </si>
  <si>
    <t>Ghaedi T</t>
  </si>
  <si>
    <t>10.1016/j.jim.2021.113055</t>
  </si>
  <si>
    <t>Interactions with Commensal and Pathogenic Bacteria Induce HIV-1 Latency in Macrophages through Altered Transcription Factor Recruitment to the LTR</t>
  </si>
  <si>
    <t>Viglianti GA, Planelles V, Hanley TM.</t>
  </si>
  <si>
    <t>J Virol. 2021 Mar 10;95(7):e02141-20. doi: 10.1128/JVI.02141-20. Epub 2021 Jan 20.</t>
  </si>
  <si>
    <t>Viglianti GA</t>
  </si>
  <si>
    <t>PMC8092691</t>
  </si>
  <si>
    <t>10.1128/JVI.02141-20</t>
  </si>
  <si>
    <t>2021 Mar 10</t>
  </si>
  <si>
    <t>Biological activities and variation of symbiotic fungi isolated from Coral reefs collected from Red Sea in Egypt</t>
  </si>
  <si>
    <t>Abd El-Rahman TMA, Tharwat NA, Abo El-Souad SMS, El-Beih AA, El-Diwany AI.</t>
  </si>
  <si>
    <t>Mycology. 2020 Apr 1;11(3):243-255. doi: 10.1080/21501203.2020.1741470.</t>
  </si>
  <si>
    <t>Abd El-Rahman TMA</t>
  </si>
  <si>
    <t>Mycology</t>
  </si>
  <si>
    <t>PMC7534340</t>
  </si>
  <si>
    <t>10.1080/21501203.2020.1741470</t>
  </si>
  <si>
    <t>Time to resolution of genital symptoms for uncomplicated gonorrhoea: a prospective cohort study</t>
  </si>
  <si>
    <t>Ayinde O, Ross JDC.</t>
  </si>
  <si>
    <t>Sex Transm Infect. 2021 Aug;97(5):368-374. doi: 10.1136/sextrans-2020-054626. Epub 2020 Aug 22.</t>
  </si>
  <si>
    <t>Ayinde O</t>
  </si>
  <si>
    <t>10.1136/sextrans-2020-054626</t>
  </si>
  <si>
    <t>Lefamulin: Review of a Promising Novel Pleuromutilin Antibiotic</t>
  </si>
  <si>
    <t>Veve MP, Wagner JL.</t>
  </si>
  <si>
    <t>Pharmacotherapy. 2018 Sep;38(9):935-946. doi: 10.1002/phar.2166. Epub 2018 Aug 20.</t>
  </si>
  <si>
    <t>Veve MP</t>
  </si>
  <si>
    <t>10.1002/phar.2166</t>
  </si>
  <si>
    <t>HIV/sexually transmitted infection prevalence and sexual behavior of men who have sex with men in 3 districts of Botswana: results from the 2012 biobehavioral survey</t>
  </si>
  <si>
    <t>Tafuma TA, Merrigan MB, Okui LA, Lebelonyane R, Bolebantswe J, Mine M, Chishala S, Moyo S, Thela T, Rajatashuvra A.</t>
  </si>
  <si>
    <t>Sex Transm Dis. 2014 Aug;41(8):480-5. doi: 10.1097/OLQ.0000000000000160.</t>
  </si>
  <si>
    <t>Tafuma TA</t>
  </si>
  <si>
    <t>10.1097/OLQ.0000000000000160</t>
  </si>
  <si>
    <t>Chronic scrotal pain syndrome (CSPS): the widespread use of antibiotics is not justified</t>
  </si>
  <si>
    <t>Strebel RT, Schmidt C, Beatrice J, Sulser T.</t>
  </si>
  <si>
    <t>Andrology. 2013 Jan;1(1):155-9. doi: 10.1111/j.2047-2927.2012.00017.x. Epub 2012 Oct 29.</t>
  </si>
  <si>
    <t>Strebel RT</t>
  </si>
  <si>
    <t>10.1111/j.2047-2927.2012.00017.x</t>
  </si>
  <si>
    <t>Impact of coronavirus disease 2019 epidemics on prevention and care for HIV and other sexually transmitted infections</t>
  </si>
  <si>
    <t>de Lazzari E, Martínez-Mimbrero A, Chivite I, González-Cordón A, Mosquera MM, Laguno M, Costa J, Bosch J, Blanco JL, Álvarez-Martinez M, Ugarte A, Inciarte A, de la Mora L, Torres B, Martínez-Rebollar M, Ambrosioni J, Fernaández E, Hurtado JC, Mallolas J, Miró JM, Marcos MA, Martínez E.</t>
  </si>
  <si>
    <t>AIDS. 2022 May 1;36(6):829-838. doi: 10.1097/QAD.0000000000003164. Epub 2022 Feb 16.</t>
  </si>
  <si>
    <t>de Lazzari E</t>
  </si>
  <si>
    <t>10.1097/QAD.0000000000003164</t>
  </si>
  <si>
    <t>Proportion of Incident Human Immunodeficiency Virus Cases Among Men Who Have Sex With Men Attributable to Gonorrhea and Chlamydia: A Modeling Analysis</t>
  </si>
  <si>
    <t>Jones J, Weiss K, Mermin J, Dietz P, Rosenberg ES, Gift TL, Chesson H, Sullivan PS, Lyles C, Bernstein KT, Jenness SM.</t>
  </si>
  <si>
    <t>Sex Transm Dis. 2019 Jun;46(6):357-363. doi: 10.1097/OLQ.0000000000000980.</t>
  </si>
  <si>
    <t>PMC6530490</t>
  </si>
  <si>
    <t>NIHMS1519021</t>
  </si>
  <si>
    <t>10.1097/OLQ.0000000000000980</t>
  </si>
  <si>
    <t>Parents' and teachers' views on sexual health education and screening for sexually transmitted infections among in-school adolescent girls in Kenya: a qualitative study</t>
  </si>
  <si>
    <t>Wanje G, Masese L, Avuvika E, Baghazal A, Omoni G, Scott McClelland R.</t>
  </si>
  <si>
    <t>Reprod Health. 2017 Aug 14;14(1):95. doi: 10.1186/s12978-017-0360-z.</t>
  </si>
  <si>
    <t>Wanje G</t>
  </si>
  <si>
    <t>PMC5557423</t>
  </si>
  <si>
    <t>10.1186/s12978-017-0360-z</t>
  </si>
  <si>
    <t>2017 Aug 14</t>
  </si>
  <si>
    <t>Patient, staffing and health centre factors associated with annual testing for sexually transmissible infections in remote primary health centres</t>
  </si>
  <si>
    <t>Hengel B, Wand H, Ward J, Rumbold A, Garton L, Taylor-Thomson D, Silver B, McGregor S, Dyda A, Mein J, Knox J, Maher L, Kaldor J, Guy R; STRIVE Investigators.</t>
  </si>
  <si>
    <t>Sex Health. 2017 Jun;14(3):274-281. doi: 10.1071/SH16123.</t>
  </si>
  <si>
    <t>10.1071/SH16123</t>
  </si>
  <si>
    <t>Sulfadoxine-Pyrimethamine Exhibits Dose-Response Protection Against Adverse Birth Outcomes Related to Malaria and Sexually Transmitted and Reproductive Tract Infections</t>
  </si>
  <si>
    <t>Chico RM, Chaponda EB, Ariti C, Chandramohan D.</t>
  </si>
  <si>
    <t>Clin Infect Dis. 2017 Apr 15;64(8):1043-1051. doi: 10.1093/cid/cix026.</t>
  </si>
  <si>
    <t>PMC5399940</t>
  </si>
  <si>
    <t>10.1093/cid/cix026</t>
  </si>
  <si>
    <t>2017 Apr 15</t>
  </si>
  <si>
    <t>The Performance of the Vaginal Discharge Syndromic Management in Treating Vaginal and Cervical Infection: A Systematic Review and Meta-Analysis</t>
  </si>
  <si>
    <t>Zemouri C, Wi TE, Kiarie J, Seuc A, Mogasale V, Latif A, Broutet N.</t>
  </si>
  <si>
    <t>PLoS One. 2016 Oct 5;11(10):e0163365. doi: 10.1371/journal.pone.0163365. eCollection 2016.</t>
  </si>
  <si>
    <t>Zemouri C</t>
  </si>
  <si>
    <t>PMC5052075</t>
  </si>
  <si>
    <t>10.1371/journal.pone.0163365</t>
  </si>
  <si>
    <t>2016 Oct 5</t>
  </si>
  <si>
    <t>Sexually transmitted infection prevalence in symptomatic adolescent emergency department patients</t>
  </si>
  <si>
    <t>Goyal M, Hayes K, Mollen C.</t>
  </si>
  <si>
    <t>Pediatr Emerg Care. 2012 Dec;28(12):1277-80. doi: 10.1097/PEC.0b013e3182767d7c.</t>
  </si>
  <si>
    <t>Goyal M</t>
  </si>
  <si>
    <t>10.1097/PEC.0b013e3182767d7c</t>
  </si>
  <si>
    <t>Novel carbapenem antibiotics for parenteral and oral applications: in vitro and in vivo activities of 2-aryl carbapenems and their pharmacokinetics in laboratory animals</t>
  </si>
  <si>
    <t>Fujimoto K, Takemoto K, Hatano K, Nakai T, Terashita S, Matsumoto M, Eriguchi Y, Eguchi K, Shimizudani T, Sato K, Kanazawa K, Sunagawa M, Ueda Y.</t>
  </si>
  <si>
    <t>Antimicrob Agents Chemother. 2013 Feb;57(2):697-707. doi: 10.1128/AAC.01051-12. Epub 2012 Nov 12.</t>
  </si>
  <si>
    <t>Fujimoto K</t>
  </si>
  <si>
    <t>PMC3553697</t>
  </si>
  <si>
    <t>10.1128/AAC.01051-12</t>
  </si>
  <si>
    <t>Microbial products alter the expression of membrane-associated mucin and antimicrobial peptides in a three-dimensional human endocervical epithelial cell model</t>
  </si>
  <si>
    <t>Radtke AL, Quayle AJ, Herbst-Kralovetz MM.</t>
  </si>
  <si>
    <t>Biol Reprod. 2012 Dec 6;87(6):132. doi: 10.1095/biolreprod.112.103366. Print 2012 Jun.</t>
  </si>
  <si>
    <t>Radtke AL</t>
  </si>
  <si>
    <t>Biol Reprod</t>
  </si>
  <si>
    <t>PMC4435425</t>
  </si>
  <si>
    <t>10.1095/biolreprod.112.103366</t>
  </si>
  <si>
    <t>2012 Dec 6</t>
  </si>
  <si>
    <t>The prevalence of vaginal microorganisms in pregnant women with preterm labor and preterm birth</t>
  </si>
  <si>
    <t>Choi SJ, Park SD, Jang IH, Uh Y, Lee A.</t>
  </si>
  <si>
    <t>Ann Lab Med. 2012 May;32(3):194-200. doi: 10.3343/alm.2012.32.3.194. Epub 2012 Apr 18.</t>
  </si>
  <si>
    <t>Choi SJ</t>
  </si>
  <si>
    <t>PMC3339299</t>
  </si>
  <si>
    <t>10.3343/alm.2012.32.3.194</t>
  </si>
  <si>
    <t>Patterns of Sexually Transmitted Co-infections and Associated Factors Among Men Who Have Sex With Men: A Cross-Sectional Study in Shenyang, China</t>
  </si>
  <si>
    <t>Ye ZH, Chen S, Liu F, Cui ST, Liu ZZ, Jiang YJ, Hu QH.</t>
  </si>
  <si>
    <t>Front Public Health. 2022 May 31;10:842644. doi: 10.3389/fpubh.2022.842644. eCollection 2022.</t>
  </si>
  <si>
    <t>Ye ZH</t>
  </si>
  <si>
    <t>PMC9193278</t>
  </si>
  <si>
    <t>10.3389/fpubh.2022.842644</t>
  </si>
  <si>
    <t>2022 May 31</t>
  </si>
  <si>
    <t>Nonclassical Pathogens as Causative Agents of Proctitis in Men who Have Sex With Men</t>
  </si>
  <si>
    <t>Chow EPF, Lee D, Bond S, Fairley CK, Maddaford K, Wigan R, Fehler G, Lange SA, De Petra V, Bissessor M, Bradshaw CS, Howden BP, Hocking JS, Williamson DA, Chen MY.</t>
  </si>
  <si>
    <t>Open Forum Infect Dis. 2021 Mar 19;8(7):ofab137. doi: 10.1093/ofid/ofab137. eCollection 2021 Jul.</t>
  </si>
  <si>
    <t>PMC8521645</t>
  </si>
  <si>
    <t>10.1093/ofid/ofab137</t>
  </si>
  <si>
    <t>High prevalence of anal high-risk HPV infection among transwomen: estimates from a Brazilian RDS study</t>
  </si>
  <si>
    <t>Jalil EM, Wilson EC, Monteiro L, de Velasque LS, Ferreira ACG, Nazer SC, Friedman RK, Veloso VG, Levi JE, Grinsztejn B.</t>
  </si>
  <si>
    <t>J Int AIDS Soc. 2021 Mar;24(3):e25691. doi: 10.1002/jia2.25691.</t>
  </si>
  <si>
    <t>Jalil EM</t>
  </si>
  <si>
    <t>PMC8002898</t>
  </si>
  <si>
    <t>10.1002/jia2.25691</t>
  </si>
  <si>
    <t>HIV prevalence among 338,432 infertile individuals in Hunan, China, 2012-2018: A cross-sectional study</t>
  </si>
  <si>
    <t>Liu G, Zhang H, Zhu WB, Peng YQ, Ding R, Fan ML, Fan LQ, Li WN.</t>
  </si>
  <si>
    <t>PLoS One. 2020 Sep 10;15(9):e0238564. doi: 10.1371/journal.pone.0238564. eCollection 2020.</t>
  </si>
  <si>
    <t>PMC7482923</t>
  </si>
  <si>
    <t>10.1371/journal.pone.0238564</t>
  </si>
  <si>
    <t>2020 Sep 10</t>
  </si>
  <si>
    <t>Lubricants and rectal douching: associations with rectal gonorrhea, chlamydia, and/or syphilis infection among men who have sex with men</t>
  </si>
  <si>
    <t>Blair CS, Javanbakht M, Comulada WS, Richter EI, Bolan R, Shoptaw S, Gorbach PM.</t>
  </si>
  <si>
    <t>Int J STD AIDS. 2020 Oct;31(11):1040-1046. doi: 10.1177/0956462420938485. Epub 2020 Aug 4.</t>
  </si>
  <si>
    <t>PMC7654094</t>
  </si>
  <si>
    <t>NIHMS1633598</t>
  </si>
  <si>
    <t>10.1177/0956462420938485</t>
  </si>
  <si>
    <t>Risk-based screening to identify reproductive tract infection among HIV-infected women desiring use of intrauterine contraceptives</t>
  </si>
  <si>
    <t>Langwenya N, Todd CS, Jones HE, Hoover DR, Hu NC, Ronan A, Myer L.</t>
  </si>
  <si>
    <t>BMJ Sex Reprod Health. 2021 Apr;47(2):137-143. doi: 10.1136/bmjsrh-2019-200494. Epub 2020 Jul 1.</t>
  </si>
  <si>
    <t>Langwenya N</t>
  </si>
  <si>
    <t>PMC8020848</t>
  </si>
  <si>
    <t>NIHMS1676514</t>
  </si>
  <si>
    <t>10.1136/bmjsrh-2019-200494</t>
  </si>
  <si>
    <t>Standardisation is necessary in urogenital and extragenital Chlamydia trachomatis bacterial load determination by quantitative PCR: a review of literature and retrospective study</t>
  </si>
  <si>
    <t>Dirks JAMC, Hoebe CJPA, van Liere GAFS, Dukers-Muijrers NHTM, Wolffs PFG.</t>
  </si>
  <si>
    <t>Sex Transm Infect. 2019 Dec;95(8):562-568. doi: 10.1136/sextrans-2018-053522. Epub 2019 Feb 7.</t>
  </si>
  <si>
    <t>Dirks JAMC</t>
  </si>
  <si>
    <t>10.1136/sextrans-2018-053522</t>
  </si>
  <si>
    <t>Gardnerella vaginalis and Mollicute detection in rectal swabs from men who have sex with men</t>
  </si>
  <si>
    <t>Cox C, Watt AP, McKenna JP, Coyle PV.</t>
  </si>
  <si>
    <t>Int J STD AIDS. 2017 Jun;28(7):708-714. doi: 10.1177/0956462416665060. Epub 2016 Aug 19.</t>
  </si>
  <si>
    <t>10.1177/0956462416665060</t>
  </si>
  <si>
    <t>Prevalences of sexually transmitted infections in young adults and female sex workers in Peru: a national population-based survey</t>
  </si>
  <si>
    <t>Cárcamo CP, Campos PE, García PJ, Hughes JP, Garnett GP, Holmes KK; Peru PREVEN study team.</t>
  </si>
  <si>
    <t>Lancet Infect Dis. 2012 Oct;12(10):765-73. doi: 10.1016/S1473-3099(12)70144-5. Epub 2012 Aug 8.</t>
  </si>
  <si>
    <t>Cárcamo CP</t>
  </si>
  <si>
    <t>PMC3459082</t>
  </si>
  <si>
    <t>10.1016/S1473-3099(12)70144-5</t>
  </si>
  <si>
    <t>Contrasting within- and between-host immune selection shapes Neisseria Opa repertoires</t>
  </si>
  <si>
    <t>Watkins ER, Grad YH, Gupta S, Buckee CO.</t>
  </si>
  <si>
    <t>Sci Rep. 2014 Oct 9;4:6554. doi: 10.1038/srep06554.</t>
  </si>
  <si>
    <t>Watkins ER</t>
  </si>
  <si>
    <t>PMC4894414</t>
  </si>
  <si>
    <t>10.1038/srep06554</t>
  </si>
  <si>
    <t>2014 Oct 9</t>
  </si>
  <si>
    <t>Transition metals at the host-pathogen interface: how Neisseria exploit human metalloproteins for acquiring iron and zinc</t>
  </si>
  <si>
    <t>Neumann W, Hadley RC, Nolan EM.</t>
  </si>
  <si>
    <t>Essays Biochem. 2017 May 9;61(2):211-223. doi: 10.1042/EBC20160084. Print 2017 May 9.</t>
  </si>
  <si>
    <t>Neumann W</t>
  </si>
  <si>
    <t>Essays Biochem</t>
  </si>
  <si>
    <t>PMC5515293</t>
  </si>
  <si>
    <t>NIHMS867923</t>
  </si>
  <si>
    <t>10.1042/EBC20160084</t>
  </si>
  <si>
    <t>2017 May 9</t>
  </si>
  <si>
    <t>Accuracy of Curable Sexually Transmitted Infections and Genital Mycoplasmas Screening by Multiplex Real-Time PCR Using a Self-Collected Veil among Adult Women in Sub-Saharan Africa</t>
  </si>
  <si>
    <t>Nodjikouambaye ZA, Compain F, Sadjoli D, Mboumba Bouassa RS, Péré H, Veyer D, Robin L, Adawaye C, Tonen-Wolyec S, Moussa AM, Koyalta D, Belec L.</t>
  </si>
  <si>
    <t>Infect Dis Obstet Gynecol. 2019 Jul 15;2019:8639510. doi: 10.1155/2019/8639510. eCollection 2019.</t>
  </si>
  <si>
    <t>Nodjikouambaye ZA</t>
  </si>
  <si>
    <t>PMC6662439</t>
  </si>
  <si>
    <t>10.1155/2019/8639510</t>
  </si>
  <si>
    <t>2019 Jul 15</t>
  </si>
  <si>
    <t>Effect of Including Alcohol and Cannabis Content in a Sexual Risk-Reduction Intervention on the Incidence of Sexually Transmitted Infections in Adolescents: A Cluster Randomized Clinical Trial</t>
  </si>
  <si>
    <t>Bryan AD, Magnan RE, Gillman AS, Yeater EA, Feldstein Ewing SW, Kong AS, Schmiege SJ.</t>
  </si>
  <si>
    <t>JAMA Pediatr. 2018 Apr 2;172(4):e175621. doi: 10.1001/jamapediatrics.2017.5621. Epub 2018 Apr 2.</t>
  </si>
  <si>
    <t>Bryan AD</t>
  </si>
  <si>
    <t>JAMA Pediatr</t>
  </si>
  <si>
    <t>PMC5875326</t>
  </si>
  <si>
    <t>10.1001/jamapediatrics.2017.5621</t>
  </si>
  <si>
    <t>2018 Apr 2</t>
  </si>
  <si>
    <t>Imipridone Anticancer Compounds Ectopically Activate the ClpP Protease and Represent a New Scaffold for Antibiotic Development</t>
  </si>
  <si>
    <t>Jacques S, van der Sloot AM, C Huard C, Coulombe-Huntington J, Tsao S, Tollis S, Bertomeu T, Culp EJ, Pallant D, Cook MA, Bonneil E, Thibault P, Wright GD, Tyers M.</t>
  </si>
  <si>
    <t>Genetics. 2020 Apr;214(4):1103-1120. doi: 10.1534/genetics.119.302851. Epub 2020 Feb 24.</t>
  </si>
  <si>
    <t>Jacques S</t>
  </si>
  <si>
    <t>Genetics</t>
  </si>
  <si>
    <t>PMC7153937</t>
  </si>
  <si>
    <t>10.1534/genetics.119.302851</t>
  </si>
  <si>
    <t>Sexually transmitted infections and immune activation among HIV-infected but virally suppressed youth on antiretroviral therapy</t>
  </si>
  <si>
    <t>Mullins TLK, Li SX, Bethel J, Goodenow MM, Hudey S, Sleasman JW; Adolescent Medicine Trials Network for HIV AIDS Interventions.</t>
  </si>
  <si>
    <t>J Clin Virol. 2018 May;102:7-11. doi: 10.1016/j.jcv.2018.02.001. Epub 2018 Feb 7.</t>
  </si>
  <si>
    <t>Mullins TLK</t>
  </si>
  <si>
    <t>J Clin Virol</t>
  </si>
  <si>
    <t>PMC5889960</t>
  </si>
  <si>
    <t>NIHMS943401</t>
  </si>
  <si>
    <t>10.1016/j.jcv.2018.02.001</t>
  </si>
  <si>
    <t>The transferrin-iron import system from pathogenic Neisseria species</t>
  </si>
  <si>
    <t>Noinaj N, Buchanan SK, Cornelissen CN.</t>
  </si>
  <si>
    <t>Mol Microbiol. 2012 Oct;86(2):246-57. doi: 10.1111/mmi.12002. Epub 2012 Sep 7.</t>
  </si>
  <si>
    <t>PMC3468669</t>
  </si>
  <si>
    <t>NIHMS402530</t>
  </si>
  <si>
    <t>10.1111/mmi.12002</t>
  </si>
  <si>
    <t>High Prevalence of Chlamydia and Gonorrhea and the Need for Sexually Transmitted Infection Testing Among Men Who Have Sex With Men and Transgender Women in Papua New Guinea</t>
  </si>
  <si>
    <t>Hakim AJ, Iwamoto C, Badman SG, Willie B, Pekon S, Aeno H, Neo-Boli R, Ase S, Weikum D, Vallely AJ, Kelly-Hanku A; Kauntim mi tu Study Team.</t>
  </si>
  <si>
    <t>Sex Transm Dis. 2021 Feb 1;48(2):109-117. doi: 10.1097/OLQ.0000000000001300.</t>
  </si>
  <si>
    <t>Hakim AJ</t>
  </si>
  <si>
    <t>PMC8667082</t>
  </si>
  <si>
    <t>NIHMS1761910</t>
  </si>
  <si>
    <t>10.1097/OLQ.0000000000001300</t>
  </si>
  <si>
    <t>Factors associated with repeat genital symptoms among sexually transmitted infection service attendees in South Africa, 2015 - 2016</t>
  </si>
  <si>
    <t>Mathebula RC, Kuonza LR, Musekiwa A, Kularatne R, Maseko V, Kufa T.</t>
  </si>
  <si>
    <t>S Afr Med J. 2020 Jul 7;110(7):661-666. doi: 10.7196/SAMJ.2020.v110i7.13998.</t>
  </si>
  <si>
    <t>Mathebula RC</t>
  </si>
  <si>
    <t>10.7196/SAMJ.2020.v110i7.13998</t>
  </si>
  <si>
    <t>Participation, retention, and associated factors of women in a prospective multicenter study on Chlamydia trachomatis infections (FemCure)</t>
  </si>
  <si>
    <t>Dukers-Muijrers NHTM, Heijman T, Götz HM, Zaandam P, Wijers J, Leenen J, van Liere G, Heil J, Brinkhues S, Wielemaker A, Schim van der Loeff MF, Wolffs PFG, Bruisten SM, Steenbakkers M, Hogewoning AA, de Vries HJ, Hoebe CJPA.</t>
  </si>
  <si>
    <t>PLoS One. 2020 Mar 18;15(3):e0230413. doi: 10.1371/journal.pone.0230413. eCollection 2020.</t>
  </si>
  <si>
    <t>Dukers-Muijrers NHTM</t>
  </si>
  <si>
    <t>PMC7080261</t>
  </si>
  <si>
    <t>10.1371/journal.pone.0230413</t>
  </si>
  <si>
    <t>2020 Mar 18</t>
  </si>
  <si>
    <t>Acceptability and Feasibility of Integrating Point-of-Care Diagnostic Testing of Sexually Transmitted Infections into a South African Antenatal Care Program for HIV-Infected Pregnant Women</t>
  </si>
  <si>
    <t>Morikawa E, Mudau M, Olivier D, de Vos L, Joseph Davey D, Price C, McIntyre JA, Peters RP, Klausner JD, Medina-Marino A.</t>
  </si>
  <si>
    <t>Infect Dis Obstet Gynecol. 2018 May 9;2018:3946862. doi: 10.1155/2018/3946862. eCollection 2018.</t>
  </si>
  <si>
    <t>Morikawa E</t>
  </si>
  <si>
    <t>PMC5971359</t>
  </si>
  <si>
    <t>10.1155/2018/3946862</t>
  </si>
  <si>
    <t>2018 May 9</t>
  </si>
  <si>
    <t>Acceptability and Feasibility of Rapid Chlamydial, Gonococcal, and Trichomonal Screening and Treatment in Pregnant Women in 6 Low- to Middle-Income Countries</t>
  </si>
  <si>
    <t>Shannon CL, Bristow C, Hoff N, Wynn A, Nguyen M, Medina-Marino A, Cabeza J, Rimoin A, Klausner JD.</t>
  </si>
  <si>
    <t>Sex Transm Dis. 2018 Oct;45(10):673-676. doi: 10.1097/OLQ.0000000000000832.</t>
  </si>
  <si>
    <t>Shannon CL</t>
  </si>
  <si>
    <t>PMC6129444</t>
  </si>
  <si>
    <t>NIHMS949512</t>
  </si>
  <si>
    <t>10.1097/OLQ.0000000000000832</t>
  </si>
  <si>
    <t>Role of Fatty Acid Kinase in Cellular Lipid Homeostasis and SaeRS-Dependent Virulence Factor Expression in Staphylococcus aureus</t>
  </si>
  <si>
    <t>Ericson ME, Subramanian C, Frank MW, Rock CO.</t>
  </si>
  <si>
    <t>mBio. 2017 Aug 1;8(4):e00988-17. doi: 10.1128/mBio.00988-17.</t>
  </si>
  <si>
    <t>Ericson ME</t>
  </si>
  <si>
    <t>PMC5539427</t>
  </si>
  <si>
    <t>10.1128/mBio.00988-17</t>
  </si>
  <si>
    <t>Patient-Delivered Partner Treatment for Chlamydia, Gonorrhea, and Trichomonas Infection Among Pregnant and Postpartum Women in Kenya</t>
  </si>
  <si>
    <t>Unger JA, Matemo D, Pintye J, Drake A, Kinuthia J, McClelland RS, John-Stewart G.</t>
  </si>
  <si>
    <t>Sex Transm Dis. 2015 Nov;42(11):637-42. doi: 10.1097/OLQ.0000000000000355.</t>
  </si>
  <si>
    <t>Unger JA</t>
  </si>
  <si>
    <t>PMC4758370</t>
  </si>
  <si>
    <t>NIHMS755700</t>
  </si>
  <si>
    <t>10.1097/OLQ.0000000000000355</t>
  </si>
  <si>
    <t>[The sexual behavior characteristics and STD infection status of women who have sex with women in Beijing]</t>
  </si>
  <si>
    <t>Liu YJ, Wang XF, Song L, Jiang SL, Li SM, Luo FJ, Shi W, Wang N.</t>
  </si>
  <si>
    <t>Zhonghua Yu Fang Yi Xue Za Zhi. 2012 Jul;46(7):627-30.</t>
  </si>
  <si>
    <t>Liu YJ</t>
  </si>
  <si>
    <t>Prevalence and correlated factors of sexually transmitted infections among women attending a Korean sexual assault center</t>
  </si>
  <si>
    <t>Park JH, Kim N, Shin S, Roh EY, Yoon JH, Park H.</t>
  </si>
  <si>
    <t>J Forensic Leg Med. 2020 Apr;71:101935. doi: 10.1016/j.jflm.2020.101935. Epub 2020 Mar 9.</t>
  </si>
  <si>
    <t>Park JH</t>
  </si>
  <si>
    <t>10.1016/j.jflm.2020.101935</t>
  </si>
  <si>
    <t>A reliable and easy to transport quality control method for chlamydia and gonorrhoea molecular point of care testing</t>
  </si>
  <si>
    <t>Badman SG, Causer LM, Guy R, Wand H, Donovan B, Tabrizi SN, Speers D, Shephard MD, Vallely A, Whiley D; TTANGO investigators.</t>
  </si>
  <si>
    <t>Pathology. 2018 Apr;50(3):317-321. doi: 10.1016/j.pathol.2017.09.012. Epub 2018 Jan 11.</t>
  </si>
  <si>
    <t>10.1016/j.pathol.2017.09.012</t>
  </si>
  <si>
    <t>Prevalence of reproductive tract infections and the predictive value of girls' symptom-based reporting: findings from a cross-sectional survey in rural western Kenya</t>
  </si>
  <si>
    <t>Kerubo E, Laserson KF, Otecko N, Odhiambo C, Mason L, Nyothach E, Oruko KO, Bauman A, Vulule J, Zeh C, Phillips-Howard PA.</t>
  </si>
  <si>
    <t>Sex Transm Infect. 2016 Jun;92(4):251-6. doi: 10.1136/sextrans-2015-052371. Epub 2016 Jan 27.</t>
  </si>
  <si>
    <t>Kerubo E</t>
  </si>
  <si>
    <t>PMC4893088</t>
  </si>
  <si>
    <t>10.1136/sextrans-2015-052371</t>
  </si>
  <si>
    <t>Prevalence and predictors of HIV and sexually transmitted infections among vulnerable women engaged in sex work: Findings from the Kyaterekera Project in Southern Uganda</t>
  </si>
  <si>
    <t>Kiyingi J, Nabunya P, Bahar OS, Mayo-Wilson LJ, Tozan Y, Nabayinda J, Namuwonge F, Nsubuga E, Kizito S, Nattabi J, Nakabuye F, Kagayi J, Mwebembezi A, Witte SS, Ssewamala FM.</t>
  </si>
  <si>
    <t>PLoS One. 2022 Sep 29;17(9):e0273238. doi: 10.1371/journal.pone.0273238. eCollection 2022.</t>
  </si>
  <si>
    <t>Kiyingi J</t>
  </si>
  <si>
    <t>PMC9522279</t>
  </si>
  <si>
    <t>10.1371/journal.pone.0273238</t>
  </si>
  <si>
    <t>2022 Sep 29</t>
  </si>
  <si>
    <t>Incidence of repeat testing and diagnoses of Chlamydia trachomatis and Neisseria gonorrhoea in swingers, homosexual and heterosexual men and women at two large Dutch STI clinics, 2006-2013</t>
  </si>
  <si>
    <t>Dukers-Muijrers NHTM, van Rooijen MS, Hogewoning A, van Liere GAFS, Steenbakkers M, Hoebe CJPA.</t>
  </si>
  <si>
    <t>Sex Transm Infect. 2017 Sep;93(6):383-389. doi: 10.1136/sextrans-2016-052807. Epub 2017 Apr 3.</t>
  </si>
  <si>
    <t>10.1136/sextrans-2016-052807</t>
  </si>
  <si>
    <t>Design of a multi-epitope protein vaccine against herpes simplex virus, human papillomavirus and Chlamydia trachomatis as the main causes of sexually transmitted diseases</t>
  </si>
  <si>
    <t>Dorosti H, Eskandari S, Zarei M, Nezafat N, Ghasemi Y.</t>
  </si>
  <si>
    <t>Infect Genet Evol. 2021 Dec;96:105136. doi: 10.1016/j.meegid.2021.105136. Epub 2021 Nov 12.</t>
  </si>
  <si>
    <t>Dorosti H</t>
  </si>
  <si>
    <t>10.1016/j.meegid.2021.105136</t>
  </si>
  <si>
    <t>High prevalence and incidence of rectal Chlamydia infection among men who have sex with men in Japan</t>
  </si>
  <si>
    <t>Mizushima D, Takano M, Uemura H, Yanagawa Y, Aoki T, Watanabe K, Gatanaga H, Kikuchi Y, Oka S.</t>
  </si>
  <si>
    <t>PLoS One. 2019 Dec 10;14(12):e0220072. doi: 10.1371/journal.pone.0220072. eCollection 2019.</t>
  </si>
  <si>
    <t>Mizushima D</t>
  </si>
  <si>
    <t>PMC6903740</t>
  </si>
  <si>
    <t>10.1371/journal.pone.0220072</t>
  </si>
  <si>
    <t>Sexually transmitted infections, the silent partner in HIV-infected women in Zimbabwe</t>
  </si>
  <si>
    <t>Lowe S, Mudzviti T, Mandiriri A, Shamu T, Mudhokwani P, Chimbetete C, Luethy R, Pascoe M.</t>
  </si>
  <si>
    <t>South Afr J HIV Med. 2019 Jan 23;20(1):849. doi: 10.4102/sajhivmed.v20i1.849. eCollection 2019.</t>
  </si>
  <si>
    <t>Lowe S</t>
  </si>
  <si>
    <t>South Afr J HIV Med</t>
  </si>
  <si>
    <t>PMC6407315</t>
  </si>
  <si>
    <t>10.4102/sajhivmed.v20i1.849</t>
  </si>
  <si>
    <t>2019 Jan 23</t>
  </si>
  <si>
    <t>Partner meeting place is significantly associated with gonorrhea and chlamydia in adolescents participating in a large high school sexually transmitted disease screening program</t>
  </si>
  <si>
    <t>Lewis FM, Newman DR, Anschuetz GL, Mettey A, Asbel L, Salmon ME.</t>
  </si>
  <si>
    <t>Sex Transm Dis. 2014 Oct;41(10):605-10. doi: 10.1097/OLQ.0000000000000189.</t>
  </si>
  <si>
    <t>Lewis FM</t>
  </si>
  <si>
    <t>PMC6749175</t>
  </si>
  <si>
    <t>NIHMS1049903</t>
  </si>
  <si>
    <t>10.1097/OLQ.0000000000000189</t>
  </si>
  <si>
    <t>Prevalence of syphilis and chlamydia trachomatis infection among men who have sex with men in Jiangsu province, China: A cross-sectional survey</t>
  </si>
  <si>
    <t>Hu H, Chen Y, Shi L, Liu X, Xu Z, Sun L, Zhao X, Zhou Y, Lu J, Zhang Z, Liu X, Fu G.</t>
  </si>
  <si>
    <t>Front Public Health. 2022 Oct 11;10:1006254. doi: 10.3389/fpubh.2022.1006254. eCollection 2022.</t>
  </si>
  <si>
    <t>Hu H</t>
  </si>
  <si>
    <t>PMC9592808</t>
  </si>
  <si>
    <t>10.3389/fpubh.2022.1006254</t>
  </si>
  <si>
    <t>2022 Oct 11</t>
  </si>
  <si>
    <t>A naturally inspired antibiotic to target multidrug-resistant pathogens</t>
  </si>
  <si>
    <t>Wang Z, Koirala B, Hernandez Y, Zimmerman M, Park S, Perlin DS, Brady SF.</t>
  </si>
  <si>
    <t>Nature. 2022 Jan;601(7894):606-611. doi: 10.1038/s41586-021-04264-x. Epub 2022 Jan 5.</t>
  </si>
  <si>
    <t>10.1038/s41586-021-04264-x</t>
  </si>
  <si>
    <t>The relevance of target product profiles for manufacturers, experiences from the World Health Organization initiative for point-of-care testing for sexually transmitted infections</t>
  </si>
  <si>
    <t>Murtagh M, Blondeel K, Peeling RW, Kiarie J, Toskin I.</t>
  </si>
  <si>
    <t>Arch Public Health. 2021 Oct 27;79(1):187. doi: 10.1186/s13690-021-00708-y.</t>
  </si>
  <si>
    <t>Murtagh M</t>
  </si>
  <si>
    <t>Arch Public Health</t>
  </si>
  <si>
    <t>PMC8549211</t>
  </si>
  <si>
    <t>10.1186/s13690-021-00708-y</t>
  </si>
  <si>
    <t>Antibacterial activity of novel dual bacterial DNA type II topoisomerase inhibitors</t>
  </si>
  <si>
    <t>D'Atanasio N, Capezzone de Joannon A, Di Sante L, Mangano G, Ombrato R, Vitiello M, Bartella C, Magarò G, Prati F, Milanese C, Vignaroli C, Di Giorgio FP, Tongiani S.</t>
  </si>
  <si>
    <t>PLoS One. 2020 Feb 19;15(2):e0228509. doi: 10.1371/journal.pone.0228509. eCollection 2020.</t>
  </si>
  <si>
    <t>D'Atanasio N</t>
  </si>
  <si>
    <t>PMC7029851</t>
  </si>
  <si>
    <t>10.1371/journal.pone.0228509</t>
  </si>
  <si>
    <t>Current status of countermeasures for infectious diseases and resistant microbes in the field of urology</t>
  </si>
  <si>
    <t>Kitano H, Teishima J, Shigemura K, Ohge H, Fujisawa M, Matsubara A.</t>
  </si>
  <si>
    <t>Int J Urol. 2019 Dec;26(12):1090-1098. doi: 10.1111/iju.14087. Epub 2019 Aug 5.</t>
  </si>
  <si>
    <t>Kitano H</t>
  </si>
  <si>
    <t>10.1111/iju.14087</t>
  </si>
  <si>
    <t>Sexually transmitted diseases treatment guidelines, 2015</t>
  </si>
  <si>
    <t>Workowski KA, Bolan GA; Centers for Disease Control and Prevention.</t>
  </si>
  <si>
    <t>MMWR Recomm Rep. 2015 Jun 5;64(RR-03):1-137.</t>
  </si>
  <si>
    <t>PMC5885289</t>
  </si>
  <si>
    <t>NIHMS777542</t>
  </si>
  <si>
    <t>The Prevalence of Sexually Transmitted Infections and Sociosexual Behaviors in the South Korean Military Before and During the COVID-19 Pandemic</t>
  </si>
  <si>
    <t>Oh TH, Baeck JH, Lee SR, Park DS, Yu YD.</t>
  </si>
  <si>
    <t>Mil Med. 2021 Nov 13:usab479. doi: 10.1093/milmed/usab479. Online ahead of print.</t>
  </si>
  <si>
    <t>Oh TH</t>
  </si>
  <si>
    <t>PMC8690001</t>
  </si>
  <si>
    <t>10.1093/milmed/usab479</t>
  </si>
  <si>
    <t>HIV risk and pre-exposure prophylaxis interest among women seeking post-abortion care in Kenya: a cross-sectional study</t>
  </si>
  <si>
    <t>Heffron R, Casmir E, Aswani L, Ngure K, Kwach B, Ogello V, Kiptinness C, Ambiyo F, Wairimu N, Ossome E, Machafu H, Zia Y, Thomas D, Scoville C, Barker T, Bukusi E, Mugo N.</t>
  </si>
  <si>
    <t>J Int AIDS Soc. 2021 May;24(5):e25703. doi: 10.1002/jia2.25703.</t>
  </si>
  <si>
    <t>Heffron R</t>
  </si>
  <si>
    <t>PMC8110894</t>
  </si>
  <si>
    <t>10.1002/jia2.25703</t>
  </si>
  <si>
    <t>HIV and other sexually transmitted infections among female sex workers in Moscow (Russia): prevalence and associated risk factors</t>
  </si>
  <si>
    <t>Bernier A, Rumyantseva T, Reques L, Volkova N, Kyburz Y, Maximov O, Derrienic E, Guschin A, Bouscaillou J, Luhmann N, Pataut D.</t>
  </si>
  <si>
    <t>Sex Transm Infect. 2020 Dec;96(8):601-607. doi: 10.1136/sextrans-2019-054299. Epub 2020 Mar 18.</t>
  </si>
  <si>
    <t>Bernier A</t>
  </si>
  <si>
    <t>10.1136/sextrans-2019-054299</t>
  </si>
  <si>
    <t>Design and Evaluation of a Novel Multiplex Real-Time PCR Melting Curve Assay for the Simultaneous Detection of Nine Sexually Transmitted Disease Pathogens in Genitourinary Secretions</t>
  </si>
  <si>
    <t>Hu XM, Xu JX, Jiang LX, Deng LR, Gu ZM, Xie XY, Ji HC, Wang WH, Li LM, Tian CN, Song FL, Huang S, Zheng L, Zhong TY.</t>
  </si>
  <si>
    <t>Front Cell Infect Microbiol. 2019 Nov 12;9:382. doi: 10.3389/fcimb.2019.00382. eCollection 2019.</t>
  </si>
  <si>
    <t>Hu XM</t>
  </si>
  <si>
    <t>PMC6861374</t>
  </si>
  <si>
    <t>10.3389/fcimb.2019.00382</t>
  </si>
  <si>
    <t>Early syphilis: risk factors and clinical manifestations focusing on HIV-positive patients</t>
  </si>
  <si>
    <t>Arando M, Fernandez-Naval C, Mota-Foix M, Martinez D, Armengol P, Barberá MJ, Esperalba J, Vall-Mayans M.</t>
  </si>
  <si>
    <t>BMC Infect Dis. 2019 Aug 16;19(1):727. doi: 10.1186/s12879-019-4269-8.</t>
  </si>
  <si>
    <t>Arando M</t>
  </si>
  <si>
    <t>PMC6697967</t>
  </si>
  <si>
    <t>10.1186/s12879-019-4269-8</t>
  </si>
  <si>
    <t>2019 Aug 16</t>
  </si>
  <si>
    <t>A chronological study of the bacterial pathogen changes in acute neonatal bacterial conjunctivitis in southern China</t>
  </si>
  <si>
    <t>Tang S, Li M, Chen H, Ping G, Zhang C, Wang S.</t>
  </si>
  <si>
    <t>BMC Ophthalmol. 2017 Sep 26;17(1):174. doi: 10.1186/s12886-017-0570-8.</t>
  </si>
  <si>
    <t>Tang S</t>
  </si>
  <si>
    <t>BMC Ophthalmol</t>
  </si>
  <si>
    <t>PMC5615761</t>
  </si>
  <si>
    <t>10.1186/s12886-017-0570-8</t>
  </si>
  <si>
    <t>2017 Sep 26</t>
  </si>
  <si>
    <t>Sexually transmitted infections: challenges ahead</t>
  </si>
  <si>
    <t>Unemo M, Bradshaw CS, Hocking JS, de Vries HJC, Francis SC, Mabey D, Marrazzo JM, Sonder GJB, Schwebke JR, Hoornenborg E, Peeling RW, Philip SS, Low N, Fairley CK.</t>
  </si>
  <si>
    <t>Lancet Infect Dis. 2017 Aug;17(8):e235-e279. doi: 10.1016/S1473-3099(17)30310-9. Epub 2017 Jul 9.</t>
  </si>
  <si>
    <t>10.1016/S1473-3099(17)30310-9</t>
  </si>
  <si>
    <t>Cervicitis aetiology and case definition: a study in Australian women attending sexually transmitted infection clinics</t>
  </si>
  <si>
    <t>Lusk MJ, Garden FL, Rawlinson WD, Naing ZW, Cumming RG, Konecny P.</t>
  </si>
  <si>
    <t>Sex Transm Infect. 2016 May;92(3):175-81. doi: 10.1136/sextrans-2015-052332. Epub 2015 Nov 19.</t>
  </si>
  <si>
    <t>Lusk MJ</t>
  </si>
  <si>
    <t>10.1136/sextrans-2015-052332</t>
  </si>
  <si>
    <t>Co-occurrence of Trichomonas vaginalis and bacterial vaginosis and vaginal shedding of HIV-1 RNA</t>
  </si>
  <si>
    <t>Fastring DR, Amedee A, Gatski M, Clark RA, Mena LA, Levison J, Schmidt N, Rice J, Gustat J, Kissinger P.</t>
  </si>
  <si>
    <t>Sex Transm Dis. 2014 Mar;41(3):173-9. doi: 10.1097/OLQ.0000000000000089.</t>
  </si>
  <si>
    <t>Fastring DR</t>
  </si>
  <si>
    <t>10.1097/OLQ.0000000000000089</t>
  </si>
  <si>
    <t>Prevalence assessment of sexually transmitted infections among pregnant women visiting an antenatal care center of Nepal: Pilot of the World Health Organization's standard protocol for conducting STI prevalence surveys among pregnant women</t>
  </si>
  <si>
    <t>Dev R, Adhikari SP, Dongol A, Madhup SK, Pradhan P, Shakya S, Shrestha S, Maskey S, Taylor MM.</t>
  </si>
  <si>
    <t>PLoS One. 2021 Apr 23;16(4):e0250361. doi: 10.1371/journal.pone.0250361. eCollection 2021.</t>
  </si>
  <si>
    <t>Dev R</t>
  </si>
  <si>
    <t>PMC8064610</t>
  </si>
  <si>
    <t>10.1371/journal.pone.0250361</t>
  </si>
  <si>
    <t>2021 Apr 23</t>
  </si>
  <si>
    <t>[Mycoplasma genitalium infection in patients attending the STD clinic in Nanjing]</t>
  </si>
  <si>
    <t>Wang BW, Li S, Su XH, LE WJ, Zhang JP, Sha Z, You YY.</t>
  </si>
  <si>
    <t>Zhonghua Nan Ke Xue. 2018 Dec;24(12):1073-1077.</t>
  </si>
  <si>
    <t>Wang BW</t>
  </si>
  <si>
    <t>A vaccine formulated with a combination of TLR-2 and TLR-9 adjuvants and the recombinant major outer membrane protein elicits a robust immune response and significant protection against a Chlamydia muridarum challenge</t>
  </si>
  <si>
    <t>Cheng C, Pal S, Tifrea D, Jia Z, de la Maza LM.</t>
  </si>
  <si>
    <t>Microbes Infect. 2014 Mar;16(3):244-52. doi: 10.1016/j.micinf.2013.11.009. Epub 2013 Nov 27.</t>
  </si>
  <si>
    <t>Cheng C</t>
  </si>
  <si>
    <t>PMC3965591</t>
  </si>
  <si>
    <t>NIHMS544848</t>
  </si>
  <si>
    <t>10.1016/j.micinf.2013.11.009</t>
  </si>
  <si>
    <t>Multiplexed technologies for sexually transmitted infections: global evidence on patient-centered and clinical health outcomes</t>
  </si>
  <si>
    <t>Naeem F, Karellis A, Nair S, Routy JP, Yansouni CP, Kim J, Pai N.</t>
  </si>
  <si>
    <t>BMJ Glob Health. 2021 Jul;6(7):e005670. doi: 10.1136/bmjgh-2021-005670.</t>
  </si>
  <si>
    <t>Naeem F</t>
  </si>
  <si>
    <t>BMJ Glob Health</t>
  </si>
  <si>
    <t>PMC8311302</t>
  </si>
  <si>
    <t>10.1136/bmjgh-2021-005670</t>
  </si>
  <si>
    <t>Duration of gargling and rinsing among frequent mouthwash users: a cross-sectional study</t>
  </si>
  <si>
    <t>Phillips TR, Fairley C, Maddaford K, Trumpour S, Wigan R, Bradshaw C, Hocking JS, Chow EPF.</t>
  </si>
  <si>
    <t>BMJ Open. 2020 Sep 29;10(9):e040754. doi: 10.1136/bmjopen-2020-040754.</t>
  </si>
  <si>
    <t>PMC7526318</t>
  </si>
  <si>
    <t>10.1136/bmjopen-2020-040754</t>
  </si>
  <si>
    <t>Factors associated with time to presentation for individuals with symptomatic uncomplicated genital gonorrhoea: a cross sectional cohort study of GToG trial participants</t>
  </si>
  <si>
    <t>Ayinde O, Tan W, Hepburn T, Ross JDC.</t>
  </si>
  <si>
    <t>Sex Transm Infect. 2020 Jun;96(4):251-257. doi: 10.1136/sextrans-2019-054253. Epub 2020 Jan 2.</t>
  </si>
  <si>
    <t>10.1136/sextrans-2019-054253</t>
  </si>
  <si>
    <t>Merkel Cell Polyomavirus Is Associated with Anal Infections in Men Who Have Sex with Men</t>
  </si>
  <si>
    <t>Zanotta N, Delbue S, Signorini L, Villani S, D'Alessandro S, Campisciano G, Colli C, De Seta F, Ferrante P, Comar M.</t>
  </si>
  <si>
    <t>Microorganisms. 2019 Feb 19;7(2):54. doi: 10.3390/microorganisms7020054.</t>
  </si>
  <si>
    <t>Zanotta N</t>
  </si>
  <si>
    <t>PMC6406607</t>
  </si>
  <si>
    <t>10.3390/microorganisms7020054</t>
  </si>
  <si>
    <t>Gonorrhea, Chlamydia and HIV incidence among female sex workers in Cotonou, Benin: A longitudinal study</t>
  </si>
  <si>
    <t>Diabaté S, Chamberland A, Geraldo N, Tremblay C, Alary M.</t>
  </si>
  <si>
    <t>PLoS One. 2018 May 10;13(5):e0197251. doi: 10.1371/journal.pone.0197251. eCollection 2018.</t>
  </si>
  <si>
    <t>Diabaté S</t>
  </si>
  <si>
    <t>PMC5945000</t>
  </si>
  <si>
    <t>10.1371/journal.pone.0197251</t>
  </si>
  <si>
    <t>Prevalence of sexually transmitted infections among healthy Korean women: implications of multiplex PCR pathogen detection on antibiotic therapy</t>
  </si>
  <si>
    <t>J Infect Chemother. 2014 Jan;20(1):74-6. doi: 10.1016/j.jiac.2013.08.005. Epub 2013 Dec 11.</t>
  </si>
  <si>
    <t>10.1016/j.jiac.2013.08.005</t>
  </si>
  <si>
    <t>Bacterial vaginosis-associated bacteria in men: association of Leptotrichia/Sneathia spp. with nongonococcal urethritis</t>
  </si>
  <si>
    <t>Manhart LE, Khosropour CM, Liu C, Gillespie CW, Depner K, Fiedler T, Marrazzo JM, Fredricks DN.</t>
  </si>
  <si>
    <t>Sex Transm Dis. 2013 Dec;40(12):944-9. doi: 10.1097/OLQ.0000000000000054.</t>
  </si>
  <si>
    <t>Manhart LE</t>
  </si>
  <si>
    <t>PMC4188452</t>
  </si>
  <si>
    <t>NIHMS632101</t>
  </si>
  <si>
    <t>10.1097/OLQ.0000000000000054</t>
  </si>
  <si>
    <t>An integrative investigation of the therapeutic mechanism of Ainsliaea fragrans Champ. in cervicitis using liquid chromatography tandem mass spectrometry based on a rat plasma metabolomics strategy</t>
  </si>
  <si>
    <t>Zhang X, He M, Lei S, Wu B, Tan T, Ouyang H, Xu W, Feng Y.</t>
  </si>
  <si>
    <t>J Pharm Biomed Anal. 2018 Jul 15;156:221-231. doi: 10.1016/j.jpba.2018.04.048. Epub 2018 Apr 27.</t>
  </si>
  <si>
    <t>J Pharm Biomed Anal</t>
  </si>
  <si>
    <t>10.1016/j.jpba.2018.04.048</t>
  </si>
  <si>
    <t>2018 Jul 15</t>
  </si>
  <si>
    <t>Management of Pelvic Inflammatory Disease in Selected U.S. Sexually Transmitted Disease Clinics: Sexually Transmitted Disease Surveillance Network, January 2010-December 2011</t>
  </si>
  <si>
    <t>Llata E, Bernstein KT, Kerani RP, Pathela P, Schwebke JR, Schumacher C, Stenger M, Weinstock HS.</t>
  </si>
  <si>
    <t>Sex Transm Dis. 2015 Aug;42(8):429-33. doi: 10.1097/OLQ.0000000000000309.</t>
  </si>
  <si>
    <t>PMC6740322</t>
  </si>
  <si>
    <t>NIHMS1049454</t>
  </si>
  <si>
    <t>10.1097/OLQ.0000000000000309</t>
  </si>
  <si>
    <t>Hormonal contraception and risk of STIs and bacterial vaginosis in South African adolescents: secondary analysis of a randomised trial</t>
  </si>
  <si>
    <t>Balle C, Gill K, Konstantinus IN, Jaumdally SZ, Lennard K, Esra R, Happel AU, Barnabas SL, Gamieldien H, Pidwell T, Maseko V, Lesosky M, Myer L, Passmore JS, Bekker LG, Jaspan HB.</t>
  </si>
  <si>
    <t>Sex Transm Infect. 2021 Mar;97(2):112-117. doi: 10.1136/sextrans-2020-054483. Epub 2020 Sep 28.</t>
  </si>
  <si>
    <t>Balle C</t>
  </si>
  <si>
    <t>10.1136/sextrans-2020-054483</t>
  </si>
  <si>
    <t>[In vitro susceptibilities to levofloxacin and various antibacterial agents of 12,866 clinical isolates obtained from 72 centers in 2010]</t>
  </si>
  <si>
    <t>Yamaguchi K, Ohno A, Ishii Y, Tateda K, Iwata M; Levofloxacin-Surveillance Group.</t>
  </si>
  <si>
    <t>Jpn J Antibiot. 2012 Jun;65(3):181-206.</t>
  </si>
  <si>
    <t>Periodontal health and gingival diseases and conditions on an intact and a reduced periodontium: Consensus report of workgroup 1 of the 2017 World Workshop on the Classification of Periodontal and Peri-Implant Diseases and Conditions</t>
  </si>
  <si>
    <t>Chapple ILC, Mealey BL, Van Dyke TE, Bartold PM, Dommisch H, Eickholz P, Geisinger ML, Genco RJ, Glogauer M, Goldstein M, Griffin TJ, Holmstrup P, Johnson GK, Kapila Y, Lang NP, Meyle J, Murakami S, Plemons J, Romito GA, Shapira L, Tatakis DN, Teughels W, Trombelli L, Walter C, Wimmer G, Xenoudi P, Yoshie H.</t>
  </si>
  <si>
    <t>J Periodontol. 2018 Jun;89 Suppl 1:S74-S84. doi: 10.1002/JPER.17-0719.</t>
  </si>
  <si>
    <t>Chapple ILC</t>
  </si>
  <si>
    <t>J Periodontol</t>
  </si>
  <si>
    <t>10.1002/JPER.17-0719</t>
  </si>
  <si>
    <t>J Clin Periodontol. 2018 Jun;45 Suppl 20:S68-S77. doi: 10.1111/jcpe.12940.</t>
  </si>
  <si>
    <t>J Clin Periodontol</t>
  </si>
  <si>
    <t>10.1111/jcpe.12940</t>
  </si>
  <si>
    <t>Nanotechnology as a therapeutic tool to combat microbial resistance</t>
  </si>
  <si>
    <t>Pelgrift RY, Friedman AJ.</t>
  </si>
  <si>
    <t>Adv Drug Deliv Rev. 2013 Nov;65(13-14):1803-15. doi: 10.1016/j.addr.2013.07.011. Epub 2013 Jul 24.</t>
  </si>
  <si>
    <t>Pelgrift RY</t>
  </si>
  <si>
    <t>Adv Drug Deliv Rev</t>
  </si>
  <si>
    <t>10.1016/j.addr.2013.07.011</t>
  </si>
  <si>
    <t>Discovery, research, and development of new antibiotics: the WHO priority list of antibiotic-resistant bacteria and tuberculosis</t>
  </si>
  <si>
    <t>Tacconelli E, Carrara E, Savoldi A, Harbarth S, Mendelson M, Monnet DL, Pulcini C, Kahlmeter G, Kluytmans J, Carmeli Y, Ouellette M, Outterson K, Patel J, Cavaleri M, Cox EM, Houchens CR, Grayson ML, Hansen P, Singh N, Theuretzbacher U, Magrini N; WHO Pathogens Priority List Working Group.</t>
  </si>
  <si>
    <t>Lancet Infect Dis. 2018 Mar;18(3):318-327. doi: 10.1016/S1473-3099(17)30753-3. Epub 2017 Dec 21.</t>
  </si>
  <si>
    <t>Tacconelli E</t>
  </si>
  <si>
    <t>10.1016/S1473-3099(17)30753-3</t>
  </si>
  <si>
    <t>Structure of the Neisseria Adhesin Complex Protein (ACP) and its role as a novel lysozyme inhibitor</t>
  </si>
  <si>
    <t>Humbert MV, Awanye AM, Lian LY, Derrick JP, Christodoulides M.</t>
  </si>
  <si>
    <t>PLoS Pathog. 2017 Jun 29;13(6):e1006448. doi: 10.1371/journal.ppat.1006448. eCollection 2017 Jun.</t>
  </si>
  <si>
    <t>PMC5507604</t>
  </si>
  <si>
    <t>10.1371/journal.ppat.1006448</t>
  </si>
  <si>
    <t>2017 Jun 29</t>
  </si>
  <si>
    <t>Structure-Function Relationships of the Neisserial EptA Enzyme Responsible for Phosphoethanolamine Decoration of Lipid A: Rationale for Drug Targeting</t>
  </si>
  <si>
    <t>Kahler CM, Nawrocki KL, Anandan A, Vrielink A, Shafer WM.</t>
  </si>
  <si>
    <t>Front Microbiol. 2018 Aug 21;9:1922. doi: 10.3389/fmicb.2018.01922. eCollection 2018.</t>
  </si>
  <si>
    <t>PMC6111236</t>
  </si>
  <si>
    <t>10.3389/fmicb.2018.01922</t>
  </si>
  <si>
    <t>Sexual network characteristics of men who have sex with men with syphilis and/or gonorrhoea/chlamydia in Lima, Peru: network patterns as roadmaps for STI prevention interventions</t>
  </si>
  <si>
    <t>Blair C, Passaro RC, Segura ER, Lake JE, Perez-Brumer AG, Sanchez J, Lama JR, Clark JL.</t>
  </si>
  <si>
    <t>Sex Transm Infect. 2019 Aug;95(5):336-341. doi: 10.1136/sextrans-2018-053865. Epub 2019 Apr 22.</t>
  </si>
  <si>
    <t>Blair C</t>
  </si>
  <si>
    <t>PMC6642006</t>
  </si>
  <si>
    <t>NIHMS1028023</t>
  </si>
  <si>
    <t>10.1136/sextrans-2018-053865</t>
  </si>
  <si>
    <t>Antibody to a conserved antigenic target is protective against diverse prokaryotic and eukaryotic pathogens</t>
  </si>
  <si>
    <t>Cywes-Bentley C, Skurnik D, Zaidi T, Roux D, Deoliveira RB, Garrett WS, Lu X, O'Malley J, Kinzel K, Zaidi T, Rey A, Perrin C, Fichorova RN, Kayatani AK, Maira-Litràn T, Gening ML, Tsvetkov YE, Nifantiev NE, Bakaletz LO, Pelton SI, Golenbock DT, Pier GB.</t>
  </si>
  <si>
    <t>Proc Natl Acad Sci U S A. 2013 Jun 11;110(24):E2209-18. doi: 10.1073/pnas.1303573110. Epub 2013 May 28.</t>
  </si>
  <si>
    <t>Cywes-Bentley C</t>
  </si>
  <si>
    <t>PMC3683766</t>
  </si>
  <si>
    <t>10.1073/pnas.1303573110</t>
  </si>
  <si>
    <t>2013 Jun 11</t>
  </si>
  <si>
    <t>HPTN 035 phase II/IIb randomised safety and effectiveness study of the vaginal microbicides BufferGel and 0.5% PRO 2000 for the prevention of sexually transmitted infections in women</t>
  </si>
  <si>
    <t>Guffey MB, Richardson B, Husnik M, Makanani B, Chilongozi D, Yu E, Ramjee G, Mgodi N, Gomez K, Hillier SL, Karim SA; HIV Prevention Trials Network (HPTN) 035 Study Team.</t>
  </si>
  <si>
    <t>Sex Transm Infect. 2014 Aug;90(5):363-9. doi: 10.1136/sextrans-2014-051537. Epub 2014 Jun 4.</t>
  </si>
  <si>
    <t>Guffey MB</t>
  </si>
  <si>
    <t>PMC4278566</t>
  </si>
  <si>
    <t>NIHMS627296</t>
  </si>
  <si>
    <t>10.1136/sextrans-2014-051537</t>
  </si>
  <si>
    <t>Multifactorial Correlates of Incident Bacterial Sexually Transmitted Infections Among Black Men Who Have Sex With Men Recruited in 6 US Cities (HIV Prevention Trials Network 061)</t>
  </si>
  <si>
    <t>Allan-Blitz LT, Menza TW, Cummings V, Gaydos CA, Wilton L, Mayer KH.</t>
  </si>
  <si>
    <t>Sex Transm Dis. 2021 Oct 1;48(10):720-725. doi: 10.1097/OLQ.0000000000001414.</t>
  </si>
  <si>
    <t>10.1097/OLQ.0000000000001414</t>
  </si>
  <si>
    <t>Class A Penicillin-Binding Protein-Mediated Cell Wall Synthesis Promotes Structural Integrity during Peptidoglycan Endopeptidase Insufficiency in Vibrio cholerae</t>
  </si>
  <si>
    <t>Murphy SG, Murtha AN, Zhao Z, Alvarez L, Diebold P, Shin JH, VanNieuwenhze MS, Cava F, Dörr T.</t>
  </si>
  <si>
    <t>mBio. 2021 Apr 6;12(2):e03596-20. doi: 10.1128/mBio.03596-20.</t>
  </si>
  <si>
    <t>Murphy SG</t>
  </si>
  <si>
    <t>PMC8092314</t>
  </si>
  <si>
    <t>10.1128/mBio.03596-20</t>
  </si>
  <si>
    <t>2021 Apr 6</t>
  </si>
  <si>
    <t>High Prevalence of Sexually Transmitted Infections, and High-Risk Sexual Behaviors Among Indigenous Adolescents of the Comarca Ngäbe-Buglé, Panama</t>
  </si>
  <si>
    <t>Gabster A, Pascale JM, Cislaghi B, Francis SC, Weiss HA, Martinez A, Ortiz A, Herrera M, Herrera G, Gantes C, Quiel Y, Ríos A, Campbell E, Mayaud P.</t>
  </si>
  <si>
    <t>Sex Transm Dis. 2019 Dec;46(12):780-787. doi: 10.1097/OLQ.0000000000001070.</t>
  </si>
  <si>
    <t>Gabster A</t>
  </si>
  <si>
    <t>10.1097/OLQ.0000000000001070</t>
  </si>
  <si>
    <t>The Etiology of Genital Ulcer Disease and Coinfections With Chlamydia trachomatis and Neisseria gonorrhoeae in Zimbabwe: Results From the Zimbabwe STI Etiology Study</t>
  </si>
  <si>
    <t>Mungati M, Machiha A, Mugurungi O, Tshimanga M, Kilmarx PH, Nyakura J, Shambira G, Kupara V, Lewis DA, Gonese E, Tippett Barr BA, Handsfield HH, Rietmeijer CA.</t>
  </si>
  <si>
    <t>Sex Transm Dis. 2018 Jan;45(1):61-68. doi: 10.1097/OLQ.0000000000000694.</t>
  </si>
  <si>
    <t>Mungati M</t>
  </si>
  <si>
    <t>PMC5994235</t>
  </si>
  <si>
    <t>NIHMS970368</t>
  </si>
  <si>
    <t>10.1097/OLQ.0000000000000694</t>
  </si>
  <si>
    <t>Chemical Composition, Antimicrobial and Antitumor Potentiality of Essential Oil of Ferula tingitana L. Apiaceae Grow in Libya</t>
  </si>
  <si>
    <t>Elghwaji W, El-Sayed AM, El-Deeb KS, ElSayed AM.</t>
  </si>
  <si>
    <t>Pharmacogn Mag. 2017 Oct;13(Suppl 3):S446-S451. doi: 10.4103/pm.pm_323_15. Epub 2017 Oct 11.</t>
  </si>
  <si>
    <t>Elghwaji W</t>
  </si>
  <si>
    <t>Pharmacogn Mag</t>
  </si>
  <si>
    <t>PMC5669080</t>
  </si>
  <si>
    <t>10.4103/pm.pm_323_15</t>
  </si>
  <si>
    <t>Clinical and analytical evaluation of the new Aptima Mycoplasma genitalium assay, with data on M. genitalium prevalence and antimicrobial resistance in M. genitalium in Denmark, Norway and Sweden in 2016</t>
  </si>
  <si>
    <t>Unemo M, Salado-Rasmussen K, Hansen M, Olsen AO, Falk M, Golparian D, Aasterød M, Ringlander J, Nilsson CS, Sundqvist M, Schønning K, Moi H, Westh H, Jensen JS.</t>
  </si>
  <si>
    <t>Clin Microbiol Infect. 2018 May;24(5):533-539. doi: 10.1016/j.cmi.2017.09.006. Epub 2017 Sep 18.</t>
  </si>
  <si>
    <t>10.1016/j.cmi.2017.09.006</t>
  </si>
  <si>
    <t>Prevalence and risk factors associated with STIs among women initiating contraceptive implants in Kingston, Jamaica</t>
  </si>
  <si>
    <t>Snead MC, Wiener J, Ewumi S, Phillips C, Flowers L, Hylton-Kong T, Medley-Singh N, Legardy-Williams J, Costenbader E, Papp J, Warner L, Black C, Kourtis AP.</t>
  </si>
  <si>
    <t>Sex Transm Infect. 2017 Nov;93(7):503-507. doi: 10.1136/sextrans-2016-052963. Epub 2017 May 5.</t>
  </si>
  <si>
    <t>Snead MC</t>
  </si>
  <si>
    <t>PMC5737011</t>
  </si>
  <si>
    <t>NIHMS927426</t>
  </si>
  <si>
    <t>10.1136/sextrans-2016-052963</t>
  </si>
  <si>
    <t>Prevalence of syphilis and chlamydia trachomatis infection among female sex workers in Jiangsu, China: Results from a multicenter cross-sectional and venue-based study</t>
  </si>
  <si>
    <t>Shi L, Luo J, Chen Y, Chen L, Hu H, Qiu T, Liu X, Xu X, Chen Y, Zhang Z, Zhou Y, Lu J, Fu G.</t>
  </si>
  <si>
    <t>Front Public Health. 2022 Oct 31;10:1018724. doi: 10.3389/fpubh.2022.1018724. eCollection 2022.</t>
  </si>
  <si>
    <t>PMC9659951</t>
  </si>
  <si>
    <t>10.3389/fpubh.2022.1018724</t>
  </si>
  <si>
    <t>Cost-effectiveness of Sexually Transmitted Infection Screening for Adolescents and Young Adults in the Pediatric Emergency Department</t>
  </si>
  <si>
    <t>Eckman MH, Reed JL, Trent M, Goyal MK.</t>
  </si>
  <si>
    <t>JAMA Pediatr. 2021 Jan 1;175(1):81-89. doi: 10.1001/jamapediatrics.2020.3571.</t>
  </si>
  <si>
    <t>Eckman MH</t>
  </si>
  <si>
    <t>PMC7607492</t>
  </si>
  <si>
    <t>10.1001/jamapediatrics.2020.3571</t>
  </si>
  <si>
    <t>Sexually Transmitted Infection Positivity Among Adolescents With or at High-Risk for Human Immunodeficiency Virus Infection in Los Angeles and New Orleans</t>
  </si>
  <si>
    <t>Shannon CL, Keizur EM, Fehrenbacher A, Wood-Palmer D, Ramos W, Koussa M, Fournier J, Lee SJ, Patel D, Akabike WN, Abdalian SE, Rotheram-Borus MJ, Klausner JD; Adolescent Trials Network (ATN) CARES Team.</t>
  </si>
  <si>
    <t>Sex Transm Dis. 2019 Nov;46(11):737-742. doi: 10.1097/OLQ.0000000000001056.</t>
  </si>
  <si>
    <t>PMC6812613</t>
  </si>
  <si>
    <t>NIHMS1537798</t>
  </si>
  <si>
    <t>10.1097/OLQ.0000000000001056</t>
  </si>
  <si>
    <t>Cross-sectional study of urethral exposures at last sexual episode associated with non-gonococcal urethritis among STD clinic patients</t>
  </si>
  <si>
    <t>Chambers LC, Morgan JL, Lowens MS, Robinson TS, Romano SS, Leipertz GL, Hughes JP, Golden MR, Khosropour CM, Fredricks DN, Manhart LE.</t>
  </si>
  <si>
    <t>Sex Transm Infect. 2019 May;95(3):212-218. doi: 10.1136/sextrans-2018-053634. Epub 2018 Sep 4.</t>
  </si>
  <si>
    <t>Chambers LC</t>
  </si>
  <si>
    <t>PMC7016488</t>
  </si>
  <si>
    <t>NIHMS1552165</t>
  </si>
  <si>
    <t>10.1136/sextrans-2018-053634</t>
  </si>
  <si>
    <t>Gonorrhea and Chlamydia Case Detection Increased When Testing Increased in a Multisite US HIV Cohort, 2004-2014</t>
  </si>
  <si>
    <t>Raifman JR, Gebo KA, Mathews WC, Korthuis PT, Ghanem KG, Aberg JA, Moore RD, Nijhawan AE, Monroe AK, Berry SA; HIV Research Network.</t>
  </si>
  <si>
    <t>J Acquir Immune Defic Syndr. 2017 Dec 1;76(4):409-416. doi: 10.1097/QAI.0000000000001514.</t>
  </si>
  <si>
    <t>Raifman JR</t>
  </si>
  <si>
    <t>PMC5680900</t>
  </si>
  <si>
    <t>NIHMS895945</t>
  </si>
  <si>
    <t>10.1097/QAI.0000000000001514</t>
  </si>
  <si>
    <t>2017 Dec 1</t>
  </si>
  <si>
    <t>Impact of deploying multiple point-of-care tests with a 'sample first' approach on a sexual health clinical care pathway. A service evaluation</t>
  </si>
  <si>
    <t>Harding-Esch EM, Nori AV, Hegazi A, Pond MJ, Okolo O, Nardone A, Lowndes CM, Hay P, Sadiq ST.</t>
  </si>
  <si>
    <t>Sex Transm Infect. 2017 Sep;93(6):424-429. doi: 10.1136/sextrans-2016-052988. Epub 2017 Feb 3.</t>
  </si>
  <si>
    <t>PMC5574381</t>
  </si>
  <si>
    <t>10.1136/sextrans-2016-052988</t>
  </si>
  <si>
    <t>Recent Semen Exposure Impacts the Cytokine Response and Bacterial Vaginosis in Women</t>
  </si>
  <si>
    <t>Mngomezulu K, Mzobe GF, Mtshali A, Osman F, Liebenberg LJP, Garrett N, Singh R, Rompalo A, Mindel A, Karim SSA, Karim QA, Baxter C, Ngcapu S.</t>
  </si>
  <si>
    <t>Front Immunol. 2021 Jun 9;12:695201. doi: 10.3389/fimmu.2021.695201. eCollection 2021.</t>
  </si>
  <si>
    <t>Mngomezulu K</t>
  </si>
  <si>
    <t>PMC8221111</t>
  </si>
  <si>
    <t>10.3389/fimmu.2021.695201</t>
  </si>
  <si>
    <t>2021 Jun 9</t>
  </si>
  <si>
    <t>Sexually transmitted infections and semen quality from subfertile men with and without leukocytospermia</t>
  </si>
  <si>
    <t>Bai S, Li Y, Wan Y, Guo T, Jin Q, Liu R, Tang W, Sang M, Tao Y, Xie B, Zhao Y, Li W, Xu X, Yue Q, Hu X, Xu B.</t>
  </si>
  <si>
    <t>Reprod Biol Endocrinol. 2021 Jun 21;19(1):92. doi: 10.1186/s12958-021-00769-2.</t>
  </si>
  <si>
    <t>Bai S</t>
  </si>
  <si>
    <t>Reprod Biol Endocrinol</t>
  </si>
  <si>
    <t>PMC8218447</t>
  </si>
  <si>
    <t>10.1186/s12958-021-00769-2</t>
  </si>
  <si>
    <t>Rectal gonorrhoea and chlamydia among men who have sex with men in coastal Kenya</t>
  </si>
  <si>
    <t>Ngetsa CJ, Heymann MW, Thiong'o A, Wahome E, Mwambi J, Karani C, Menza NC, Mwashigadi G, Muturi MW, Graham SM, Mugo PM, Sanders EJ.</t>
  </si>
  <si>
    <t>Wellcome Open Res. 2020 Jun 4;4:79. doi: 10.12688/wellcomeopenres.15217.4. eCollection 2019.</t>
  </si>
  <si>
    <t>Ngetsa CJ</t>
  </si>
  <si>
    <t>Wellcome Open Res</t>
  </si>
  <si>
    <t>PMC7323594</t>
  </si>
  <si>
    <t>10.12688/wellcomeopenres.15217.4</t>
  </si>
  <si>
    <t>2020 Jun 4</t>
  </si>
  <si>
    <t>Prevalence of human papillomavirus, human immunodeficiency virus and other sexually transmitted infections among female sex workers in Togo: a national cross-sectional survey</t>
  </si>
  <si>
    <t>Ferré VM, Ekouevi DK, Gbeasor-Komlanvi FA, Collin G, Le Hingrat Q, Tchounga B, Salou M, Descamps D, Charpentier C, Dagnra AC.</t>
  </si>
  <si>
    <t>Clin Microbiol Infect. 2019 Dec;25(12):1560.e1-1560.e7. doi: 10.1016/j.cmi.2019.04.015. Epub 2019 Apr 30.</t>
  </si>
  <si>
    <t>10.1016/j.cmi.2019.04.015</t>
  </si>
  <si>
    <t>Community-Based, Point-of-Care Sexually Transmitted Infection Screening Among High-Risk Adolescents in Los Angeles and New Orleans: Protocol for a Mixed-Methods Study</t>
  </si>
  <si>
    <t>Shannon CL, Koussa M, Lee SJ, Fournier J, Abdalian SE, Rotheram MJ, Klausner JD; Adolescent Medicine Trials Network CARES Team.</t>
  </si>
  <si>
    <t>JMIR Res Protoc. 2019 Mar 22;8(3):e10795. doi: 10.2196/10795.</t>
  </si>
  <si>
    <t>JMIR Res Protoc</t>
  </si>
  <si>
    <t>PMC6450482</t>
  </si>
  <si>
    <t>10.2196/10795</t>
  </si>
  <si>
    <t>2019 Mar 22</t>
  </si>
  <si>
    <t>Gonorrhoea and chlamydia diagnosis as an entry point for HIV pre-exposure prophylaxis: a modelling study</t>
  </si>
  <si>
    <t>Kasaie P, Schumacher CM, Jennings JM, Berry SA, Tuddenham SA, Shah MS, Rosenberg ES, Hoover KW, Gift TL, Chesson H, German D, Dowdy DW.</t>
  </si>
  <si>
    <t>BMJ Open. 2019 Mar 4;9(3):e023453. doi: 10.1136/bmjopen-2018-023453.</t>
  </si>
  <si>
    <t>Kasaie P</t>
  </si>
  <si>
    <t>PMC6429744</t>
  </si>
  <si>
    <t>10.1136/bmjopen-2018-023453</t>
  </si>
  <si>
    <t>Mycoplasma genitalium: high prevalence of resistance to macrolides and frequent anorectal infection in men who have sex with men in western Sydney</t>
  </si>
  <si>
    <t>Couldwell DL, Jalocon D, Power M, Jeoffreys NJ, Chen SC, Lewis DA.</t>
  </si>
  <si>
    <t>Sex Transm Infect. 2018 Sep;94(6):406-410. doi: 10.1136/sextrans-2017-053480. Epub 2018 Mar 22.</t>
  </si>
  <si>
    <t>Couldwell DL</t>
  </si>
  <si>
    <t>10.1136/sextrans-2017-053480</t>
  </si>
  <si>
    <t>Comparative analysis of syndromic and PCR-based diagnostic assay reveals misdiagnosis/ overtreatment for trichomoniasis based on subjective judgment in symptomatic patients</t>
  </si>
  <si>
    <t>Sonkar SC, Wasnik K, Kumar A, Mittal P, Saluja D.</t>
  </si>
  <si>
    <t>Infect Dis Poverty. 2016 May 5;5:42. doi: 10.1186/s40249-016-0133-x.</t>
  </si>
  <si>
    <t>Infect Dis Poverty</t>
  </si>
  <si>
    <t>PMC4857337</t>
  </si>
  <si>
    <t>10.1186/s40249-016-0133-x</t>
  </si>
  <si>
    <t>2016 May 5</t>
  </si>
  <si>
    <t>Aminomethyl spectinomycins as therapeutics for drug-resistant respiratory tract and sexually transmitted bacterial infections</t>
  </si>
  <si>
    <t>Bruhn DF, Waidyarachchi SL, Madhura DB, Shcherbakov D, Zheng Z, Liu J, Abdelrahman YM, Singh AP, Duscha S, Rathi C, Lee RB, Belland RJ, Meibohm B, Rosch JW, Böttger EC, Lee RE.</t>
  </si>
  <si>
    <t>Sci Transl Med. 2015 May 20;7(288):288ra75. doi: 10.1126/scitranslmed.3010572.</t>
  </si>
  <si>
    <t>Bruhn DF</t>
  </si>
  <si>
    <t>PMC4641453</t>
  </si>
  <si>
    <t>NIHMS729541</t>
  </si>
  <si>
    <t>10.1126/scitranslmed.3010572</t>
  </si>
  <si>
    <t>2015 May 20</t>
  </si>
  <si>
    <t>Vaccination with the recombinant major outer membrane protein elicits antibodies to the constant domains and induces cross-serovar protection against intranasal challenge with Chlamydia trachomatis</t>
  </si>
  <si>
    <t>Tifrea DF, Ralli-Jain P, Pal S, de la Maza LM.</t>
  </si>
  <si>
    <t>Infect Immun. 2013 May;81(5):1741-50. doi: 10.1128/IAI.00734-12. Epub 2013 Mar 11.</t>
  </si>
  <si>
    <t>Tifrea DF</t>
  </si>
  <si>
    <t>PMC3648024</t>
  </si>
  <si>
    <t>10.1128/IAI.00734-12</t>
  </si>
  <si>
    <t>Complement Receptor 3 Mediates HIV-1 Transcytosis across an Intact Cervical Epithelial Cell Barrier: New Insight into HIV Transmission in Women</t>
  </si>
  <si>
    <t>Day CJ, Hardison RL, Spillings BL, Poole J, Jurcisek JA, Mak J, Jennings MP, Edwards JL.</t>
  </si>
  <si>
    <t>mBio. 2022 Feb 22;13(1):e0217721. doi: 10.1128/mbio.02177-21. Epub 2022 Jan 11.</t>
  </si>
  <si>
    <t>Day CJ</t>
  </si>
  <si>
    <t>PMC8749410</t>
  </si>
  <si>
    <t>10.1128/mbio.02177-21</t>
  </si>
  <si>
    <t>Aetiological testing compared with syndromic management for sexually transmitted infections in HIV-infected pregnant women in South Africa: a non-randomised prospective cohort study</t>
  </si>
  <si>
    <t>Peters R, Klausner JD, de Vos L, Feucht UD, Medina-Marino A.</t>
  </si>
  <si>
    <t>BJOG. 2021 Jul;128(8):1335-1342. doi: 10.1111/1471-0528.16617. Epub 2020 Dec 22.</t>
  </si>
  <si>
    <t>Peters R</t>
  </si>
  <si>
    <t>PMC8175473</t>
  </si>
  <si>
    <t>NIHMS1652502</t>
  </si>
  <si>
    <t>10.1111/1471-0528.16617</t>
  </si>
  <si>
    <t>Human papillomavirus (HPV) vaccination and oropharyngeal HPV in ethnically diverse, sexually active adolescents: community-based cross-sectional study</t>
  </si>
  <si>
    <t>Kerry-Barnard S, Beddows S, Reid F, Beckley-Hoelscher N, Soldan K, Panwar K, Seran C, Fleming C, Lesniewska A, Planche T, Williamson J, Hay P, Oakeshott P.</t>
  </si>
  <si>
    <t>Sex Transm Infect. 2021 Sep;97(6):458-460. doi: 10.1136/sextrans-2020-054428. Epub 2020 Sep 3.</t>
  </si>
  <si>
    <t>Kerry-Barnard S</t>
  </si>
  <si>
    <t>PMC8380902</t>
  </si>
  <si>
    <t>10.1136/sextrans-2020-054428</t>
  </si>
  <si>
    <t>Increases in pharyngeal Neisseria gonorrhoeae positivity in men who have sex with men, 2011-2015: observational study</t>
  </si>
  <si>
    <t>Comninos NB, Garton L, Guy R, Callander D, Fairley CK, Grulich AE, Donovan B, Goddard SL, Rutherford A, Templeton DJ.</t>
  </si>
  <si>
    <t>Sex Transm Infect. 2020 Sep;96(6):432-435. doi: 10.1136/sextrans-2019-054107. Epub 2019 Oct 17.</t>
  </si>
  <si>
    <t>Comninos NB</t>
  </si>
  <si>
    <t>10.1136/sextrans-2019-054107</t>
  </si>
  <si>
    <t>Modelling-based evaluation of the costs, benefits and cost-effectiveness of multipathogen point-of-care tests for sexually transmitted infections in symptomatic genitourinary medicine clinic attendees</t>
  </si>
  <si>
    <t>Huntington SE, Burns RM, Harding-Esch E, Harvey MJ, Hill-Tout R, Fuller SS, Adams EJ, Sadiq ST.</t>
  </si>
  <si>
    <t>BMJ Open. 2018 Sep 10;8(9):e020394. doi: 10.1136/bmjopen-2017-020394.</t>
  </si>
  <si>
    <t>Huntington SE</t>
  </si>
  <si>
    <t>PMC6144481</t>
  </si>
  <si>
    <t>10.1136/bmjopen-2017-020394</t>
  </si>
  <si>
    <t>Screening for HIV, hepatitis B and syphilis on dried blood spots: A promising method to better reach hidden high-risk populations with self-collected sampling</t>
  </si>
  <si>
    <t>van Loo IHM, Dukers-Muijrers NHTM, Heuts R, van der Sande MAB, Hoebe CJPA.</t>
  </si>
  <si>
    <t>PLoS One. 2017 Oct 20;12(10):e0186722. doi: 10.1371/journal.pone.0186722. eCollection 2017.</t>
  </si>
  <si>
    <t>van Loo IHM</t>
  </si>
  <si>
    <t>PMC5650165</t>
  </si>
  <si>
    <t>10.1371/journal.pone.0186722</t>
  </si>
  <si>
    <t>2017 Oct 20</t>
  </si>
  <si>
    <t>Dorsal longitudinal foreskin cut is associated with reduced risk of HIV, syphilis and genital herpes in men: a cross-sectional study in Papua New Guinea</t>
  </si>
  <si>
    <t>Vallely AJ, MacLaren D, David M, Toliman P, Kelly-Hanku A, Toto B, Tommbe R, Kombati Z, Kaima P, Browne K, Manineng C, Simeon L, Ryan C, Wand H, Hill P, Law G, Siba PM, McBride WJ, Kaldor JM.</t>
  </si>
  <si>
    <t>J Int AIDS Soc. 2017 Apr 3;20(1):21358. doi: 10.7448/IAS.20.01/21358.</t>
  </si>
  <si>
    <t>PMC5515018</t>
  </si>
  <si>
    <t>10.7448/IAS.20.01/21358</t>
  </si>
  <si>
    <t>Incidence and correlates of Chlamydia trachomatis infection in a high-risk cohort of Kenyan women</t>
  </si>
  <si>
    <t>Masese L, Baeten JM, Richardson BA, Deya R, Kabare E, Bukusi E, John-Stewart G, Jaoko W, McClelland RS.</t>
  </si>
  <si>
    <t>Sex Transm Dis. 2013 Mar;40(3):221-5. doi: 10.1097/OLQ.0b013e318272fe45.</t>
  </si>
  <si>
    <t>PMC3831875</t>
  </si>
  <si>
    <t>NIHMS525842</t>
  </si>
  <si>
    <t>10.1097/OLQ.0b013e318272fe45</t>
  </si>
  <si>
    <t>Evaluation of Symptomatic Patients with Resistant Discharge</t>
  </si>
  <si>
    <t>Sonmez C, Usluca S, Hakki Usluca I, Kalipci I, Sezen F, Resat Atalay C, Kilic S.</t>
  </si>
  <si>
    <t>Acta Dermatovenerol Croat. 2018 Apr;26(1):1-7.</t>
  </si>
  <si>
    <t>Sonmez C</t>
  </si>
  <si>
    <t>Bacterial sexually transmitted infections</t>
  </si>
  <si>
    <t>J Dtsch Dermatol Ges. 2019 Mar;17(3):287-315. doi: 10.1111/ddg.13804.</t>
  </si>
  <si>
    <t>10.1111/ddg.13804</t>
  </si>
  <si>
    <t>Ampicillin-Sulbactam</t>
  </si>
  <si>
    <t>Evolutionary paths to macrolide resistance in a Neisseria commensal converge on ribosomal genes through short sequence duplications</t>
  </si>
  <si>
    <t>Raisman JC, Fiore MA, Tomin L, Adjei JKO, Aswad VX, Chu J, Domondon CJ, Donahue BA, Masciotti CA, McGrath CG, Melita J, Podbielski PA, Schreiner MR, Trumpore LJ, Wengert PC, Wrightstone EA, Hudson AO, Wadsworth CB.</t>
  </si>
  <si>
    <t>PLoS One. 2022 Jan 13;17(1):e0262370. doi: 10.1371/journal.pone.0262370. eCollection 2022.</t>
  </si>
  <si>
    <t>Raisman JC</t>
  </si>
  <si>
    <t>PMC8758062</t>
  </si>
  <si>
    <t>10.1371/journal.pone.0262370</t>
  </si>
  <si>
    <t>Gentamicin compared with ceftriaxone for the treatment of gonorrhoea (G-ToG): a randomised non-inferiority trial</t>
  </si>
  <si>
    <t>Ross JDC, Brittain C, Cole M, Dewsnap C, Harding J, Hepburn T, Jackson L, Keogh M, Lawrence T, Montgomery AA, Roberts TE, Sprange K, Tan W, Thandi S, White J, Wilson J, Duley L; G-ToG trial team.</t>
  </si>
  <si>
    <t>Lancet. 2019 Jun 22;393(10190):2511-2520. doi: 10.1016/S0140-6736(18)32817-4. Epub 2019 May 2.</t>
  </si>
  <si>
    <t>Ross JDC</t>
  </si>
  <si>
    <t>PMC6620599</t>
  </si>
  <si>
    <t>10.1016/S0140-6736(18)32817-4</t>
  </si>
  <si>
    <t>2019 Jun 22</t>
  </si>
  <si>
    <t>Early detection of HIV infection and of asymptomatic sexually transmitted infections among men who have sex with men</t>
  </si>
  <si>
    <t>Coll J, Videla S, Leon A, Ornelas A, García F, Fernández E, Blanco JL, Carrillo A, Bravo I, Meulbroek M, García-Cuyas F, González V, Casabona J, Leal L, Clotet B, Brander C; Check-Ear Project.</t>
  </si>
  <si>
    <t>Clin Microbiol Infect. 2018 May;24(5):540-545. doi: 10.1016/j.cmi.2017.08.012. Epub 2017 Aug 24.</t>
  </si>
  <si>
    <t>Coll J</t>
  </si>
  <si>
    <t>10.1016/j.cmi.2017.08.012</t>
  </si>
  <si>
    <t>Antibiotics for treating gonorrhoea in pregnancy</t>
  </si>
  <si>
    <t>Comunián-Carrasco G, Peña-Martí GE, Martí-Carvajal AJ.</t>
  </si>
  <si>
    <t>Cochrane Database Syst Rev. 2018 Feb 21;2(2):CD011167. doi: 10.1002/14651858.CD011167.pub2.</t>
  </si>
  <si>
    <t>Comunián-Carrasco G</t>
  </si>
  <si>
    <t>PMC6491276</t>
  </si>
  <si>
    <t>10.1002/14651858.CD011167.pub2</t>
  </si>
  <si>
    <t>2018 Feb 21</t>
  </si>
  <si>
    <t>The use of resazurin as a novel antimicrobial agent against Francisella tularensis</t>
  </si>
  <si>
    <t>Schmitt DM, O'Dee DM, Cowan BN, Birch JW, Mazzella LK, Nau GJ, Horzempa J.</t>
  </si>
  <si>
    <t>Front Cell Infect Microbiol. 2013 Dec 6;3:93. doi: 10.3389/fcimb.2013.00093. eCollection 2013.</t>
  </si>
  <si>
    <t>PMC3853850</t>
  </si>
  <si>
    <t>10.3389/fcimb.2013.00093</t>
  </si>
  <si>
    <t>2013 Dec 6</t>
  </si>
  <si>
    <t>Gonorrhea and syphilis co-infection and related risk factors in HIV patients from Shiraz, South of Iran</t>
  </si>
  <si>
    <t>Ghassabi F, Malekzadegan Y, Sedigh Ebrahim-Saraie H, Heidari H, Sabet M, Bagheri A, Bagheri N, Raeisi Shahraki H, Hasanabadi A, Motamedifar M.</t>
  </si>
  <si>
    <t>Caspian J Intern Med. 2018 Fall;9(4):397-402. doi: 10.22088/cjim.9.4.397.</t>
  </si>
  <si>
    <t>Ghassabi F</t>
  </si>
  <si>
    <t>Caspian J Intern Med</t>
  </si>
  <si>
    <t>PMC6230453</t>
  </si>
  <si>
    <t>10.22088/cjim.9.4.397</t>
  </si>
  <si>
    <t>2018 Fall</t>
  </si>
  <si>
    <t>Fall</t>
  </si>
  <si>
    <t>Prevalence and associated factors of sexually transmitted infections among methamphetamine users in Eastern China: a cross-sectional study</t>
  </si>
  <si>
    <t>Ye X, Li FR, Pan Q, Li Z, Yu GQ, Liu H, Liu J, Huai PC, Zhang FR.</t>
  </si>
  <si>
    <t>BMC Infect Dis. 2022 Jan 4;22(1):7. doi: 10.1186/s12879-021-06987-8.</t>
  </si>
  <si>
    <t>PMC8725376</t>
  </si>
  <si>
    <t>10.1186/s12879-021-06987-8</t>
  </si>
  <si>
    <t>High HIV prevalence and incidence among women in Southern Mozambique: Evidence from the MDP microbicide feasibility study</t>
  </si>
  <si>
    <t>Mocumbi S, Gafos M, Munguambe K, Goodall R, McCormack S; Microbicides Development Programme.</t>
  </si>
  <si>
    <t>PLoS One. 2017 Mar 28;12(3):e0173243. doi: 10.1371/journal.pone.0173243. eCollection 2017.</t>
  </si>
  <si>
    <t>Mocumbi S</t>
  </si>
  <si>
    <t>PMC5369694</t>
  </si>
  <si>
    <t>10.1371/journal.pone.0173243</t>
  </si>
  <si>
    <t>2017 Mar 28</t>
  </si>
  <si>
    <t>A Homology Model Reveals Novel Structural Features and an Immunodominant Surface Loop/Opsonic Target in the Treponema pallidum BamA Ortholog TP_0326</t>
  </si>
  <si>
    <t>Luthra A, Anand A, Hawley KL, LeDoyt M, La Vake CJ, Caimano MJ, Cruz AR, Salazar JC, Radolf JD.</t>
  </si>
  <si>
    <t>J Bacteriol. 2015 Jun;197(11):1906-20. doi: 10.1128/JB.00086-15. Epub 2015 Mar 30.</t>
  </si>
  <si>
    <t>Luthra A</t>
  </si>
  <si>
    <t>PMC4420902</t>
  </si>
  <si>
    <t>10.1128/JB.00086-15</t>
  </si>
  <si>
    <t>Socioeconomic-related risk and sexually transmitted infection among African-American adolescent females</t>
  </si>
  <si>
    <t>Sales JM, Smearman EL, Swartzendruber A, Brown JL, Brody G, DiClemente RJ.</t>
  </si>
  <si>
    <t>J Adolesc Health. 2014 Nov;55(5):698-704. doi: 10.1016/j.jadohealth.2014.05.005. Epub 2014 Jun 25.</t>
  </si>
  <si>
    <t>Sales JM</t>
  </si>
  <si>
    <t>PMC4209307</t>
  </si>
  <si>
    <t>NIHMS599225</t>
  </si>
  <si>
    <t>10.1016/j.jadohealth.2014.05.005</t>
  </si>
  <si>
    <t>Prevention of sexually transmitted infections in urban communities (Peru PREVEN): a multicomponent community-randomised controlled trial</t>
  </si>
  <si>
    <t>García PJ, Holmes KK, Cárcamo CP, Garnett GP, Hughes JP, Campos PE, Whittington WL; Peru PREVEN Study Team.</t>
  </si>
  <si>
    <t>Lancet. 2012 Mar 24;379(9821):1120-8. doi: 10.1016/S0140-6736(11)61846-1. Epub 2012 Feb 15.</t>
  </si>
  <si>
    <t>García PJ</t>
  </si>
  <si>
    <t>PMC3315635</t>
  </si>
  <si>
    <t>10.1016/S0140-6736(11)61846-1</t>
  </si>
  <si>
    <t>2012 Mar 24</t>
  </si>
  <si>
    <t>Erectile Dysfunction Medication Prescription: STI and Risk Behavior in Men with HIV</t>
  </si>
  <si>
    <t>Heudebert JP, Tamhane A, Burkholder GA, Dionne-Odom J.</t>
  </si>
  <si>
    <t>J Sex Med. 2019 May;16(5):691-700. doi: 10.1016/j.jsxm.2019.02.007. Epub 2019 Mar 26.</t>
  </si>
  <si>
    <t>Heudebert JP</t>
  </si>
  <si>
    <t>PMC6487224</t>
  </si>
  <si>
    <t>NIHMS1525665</t>
  </si>
  <si>
    <t>10.1016/j.jsxm.2019.02.007</t>
  </si>
  <si>
    <t>Multiple biological active 4-aminopyrazoles containing trifluoromethyl and their 4-nitroso-precursors: Synthesis and evaluation</t>
  </si>
  <si>
    <t>Burgart YV, Agafonova NA, Shchegolkov EV, Krasnykh OP, Kushch SO, Evstigneeva NP, Gerasimova NA, Maslova VV, Triandafilova GA, Solodnikov SY, Ulitko MV, Makhaeva GF, Rudakova EV, Borisevich SS, Zilberberg NV, Kungurov NV, Saloutin VI, Chupakhin ON.</t>
  </si>
  <si>
    <t>Eur J Med Chem. 2020 Dec 15;208:112768. doi: 10.1016/j.ejmech.2020.112768. Epub 2020 Aug 23.</t>
  </si>
  <si>
    <t>Burgart YV</t>
  </si>
  <si>
    <t>10.1016/j.ejmech.2020.112768</t>
  </si>
  <si>
    <t>Prevalence of sexually transmitted infections including HIV in street-connected adolescents in western Kenya</t>
  </si>
  <si>
    <t>Winston SE, Chirchir AK, Muthoni LN, Ayuku D, Koech J, Nyandiko W, Carter EJ, Braitstein P.</t>
  </si>
  <si>
    <t>Sex Transm Infect. 2015 Aug;91(5):353-9. doi: 10.1136/sextrans-2014-051797. Epub 2015 Feb 24.</t>
  </si>
  <si>
    <t>Winston SE</t>
  </si>
  <si>
    <t>PMC4518741</t>
  </si>
  <si>
    <t>10.1136/sextrans-2014-051797</t>
  </si>
  <si>
    <t>Effect of risk-reduction counseling with rapid HIV testing on risk of acquiring sexually transmitted infections: the AWARE randomized clinical trial</t>
  </si>
  <si>
    <t>Metsch LR, Feaster DJ, Gooden L, Schackman BR, Matheson T, Das M, Golden MR, Huffaker S, Haynes LF, Tross S, Malotte CK, Douaihy A, Korthuis PT, Duffus WA, Henn S, Bolan R, Philip SS, Castro JG, Castellon PC, McLaughlin G, Mandler RN, Branson B, Colfax GN.</t>
  </si>
  <si>
    <t>JAMA. 2013 Oct 23;310(16):1701-10. doi: 10.1001/jama.2013.280034.</t>
  </si>
  <si>
    <t>Metsch LR</t>
  </si>
  <si>
    <t>PMC4110051</t>
  </si>
  <si>
    <t>NIHMS578274</t>
  </si>
  <si>
    <t>10.1001/jama.2013.280034</t>
  </si>
  <si>
    <t>2013 Oct 23</t>
  </si>
  <si>
    <t>Plants traditionally used individually and in combination to treat sexually transmitted infections in northern Maputaland, South Africa: antimicrobial activity and cytotoxicity</t>
  </si>
  <si>
    <t>Naidoo D, van Vuuren SF, van Zyl RL, de Wet H.</t>
  </si>
  <si>
    <t>J Ethnopharmacol. 2013 Oct 7;149(3):656-67. doi: 10.1016/j.jep.2013.07.018. Epub 2013 Jul 20.</t>
  </si>
  <si>
    <t>Naidoo D</t>
  </si>
  <si>
    <t>J Ethnopharmacol</t>
  </si>
  <si>
    <t>10.1016/j.jep.2013.07.018</t>
  </si>
  <si>
    <t>2013 Oct 7</t>
  </si>
  <si>
    <t>Relationship between female genital tract infections, mucosal interleukin-17 production and local T helper type 17 cells</t>
  </si>
  <si>
    <t>Masson L, Salkinder AL, Olivier AJ, McKinnon LR, Gamieldien H, Mlisana K, Scriba TJ, Lewis DA, Little F, Jaspan HB, Ronacher K, Denny L, Abdool Karim SS, Passmore JA.</t>
  </si>
  <si>
    <t>Immunology. 2015 Dec;146(4):557-67. doi: 10.1111/imm.12527. Epub 2015 Oct 23.</t>
  </si>
  <si>
    <t>Immunology</t>
  </si>
  <si>
    <t>PMC4693890</t>
  </si>
  <si>
    <t>10.1111/imm.12527</t>
  </si>
  <si>
    <t>Characteristics of Women Enrolled into a Randomized Clinical Trial of Dapivirine Vaginal Ring for HIV-1 Prevention</t>
  </si>
  <si>
    <t>Palanee-Phillips T, Schwartz K, Brown ER, Govender V, Mgodi N, Kiweewa FM, Nair G, Mhlanga F, Siva S, Bekker LG, Jeenarain N, Gaffoor Z, Martinson F, Makanani B, Naidoo S, Pather A, Phillip J, Husnik MJ, van der Straten A, Soto-Torres L, Baeten J.</t>
  </si>
  <si>
    <t>PLoS One. 2015 Jun 10;10(6):e0128857. doi: 10.1371/journal.pone.0128857. eCollection 2015.</t>
  </si>
  <si>
    <t>Palanee-Phillips T</t>
  </si>
  <si>
    <t>PMC4489588</t>
  </si>
  <si>
    <t>10.1371/journal.pone.0128857</t>
  </si>
  <si>
    <t>2015 Jun 10</t>
  </si>
  <si>
    <t>Implementation of the World Health Organization Global Antimicrobial Resistance Surveillance System in Uganda, 2015-2020: Mixed-Methods Study Using National Surveillance Data</t>
  </si>
  <si>
    <t>Nabadda S, Kakooza F, Kiggundu R, Walwema R, Bazira J, Mayito J, Mugerwa I, Sekamatte M, Kambugu A, Lamorde M, Kajumbula H, Mwebasa H.</t>
  </si>
  <si>
    <t>JMIR Public Health Surveill. 2021 Oct 21;7(10):e29954. doi: 10.2196/29954.</t>
  </si>
  <si>
    <t>Nabadda S</t>
  </si>
  <si>
    <t>PMC8569544</t>
  </si>
  <si>
    <t>10.2196/29954</t>
  </si>
  <si>
    <t>2021 Oct 21</t>
  </si>
  <si>
    <t>A high burden of asymptomatic genital tract infections undermines the syndromic management approach among adolescents and young adults in South Africa: implications for HIV prevention efforts</t>
  </si>
  <si>
    <t>Kaida A, Dietrich JJ, Laher F, Beksinska M, Jaggernath M, Bardsley M, Smith P, Cotton L, Chitneni P, Closson K, Lewis DA, Smit JA, Ndung'u T, Brockman M, Gray G.</t>
  </si>
  <si>
    <t>BMC Infect Dis. 2018 Oct 3;18(1):499. doi: 10.1186/s12879-018-3380-6.</t>
  </si>
  <si>
    <t>Kaida A</t>
  </si>
  <si>
    <t>PMC6171143</t>
  </si>
  <si>
    <t>10.1186/s12879-018-3380-6</t>
  </si>
  <si>
    <t>2018 Oct 3</t>
  </si>
  <si>
    <t>Screening for chlamydia and/or gonorrhea in primary health care: systematic reviews on effectiveness and patient preferences</t>
  </si>
  <si>
    <t>Pillay J, Wingert A, MacGregor T, Gates M, Vandermeer B, Hartling L.</t>
  </si>
  <si>
    <t>Syst Rev. 2021 Apr 19;10(1):118. doi: 10.1186/s13643-021-01658-w.</t>
  </si>
  <si>
    <t>PMC8056106</t>
  </si>
  <si>
    <t>10.1186/s13643-021-01658-w</t>
  </si>
  <si>
    <t>Uptake of and factors associated with testing for sexually transmitted infections in community-based settings among youth in Zimbabwe: a mixed-methods study</t>
  </si>
  <si>
    <t>Martin K, Olaru ID, Buwu N, Bandason T, Marks M, Dauya E, Muzangwa J, Mabey D, Dziva Chikwari C, Francis SC, Tembo M, Mavodza C, Simms V, Mackworth-Young CRS, Machiha A, Kranzer K, Ferrand RA.</t>
  </si>
  <si>
    <t>Lancet Child Adolesc Health. 2021 Feb;5(2):122-132. doi: 10.1016/S2352-4642(20)30335-7. Epub 2021 Jan 6.</t>
  </si>
  <si>
    <t>Lancet Child Adolesc Health</t>
  </si>
  <si>
    <t>PMC7818532</t>
  </si>
  <si>
    <t>10.1016/S2352-4642(20)30335-7</t>
  </si>
  <si>
    <t>Beyond syndromic management: Opportunities for diagnosis-based treatment of sexually transmitted infections in low- and middle-income countries</t>
  </si>
  <si>
    <t>Garrett NJ, Osman F, Maharaj B, Naicker N, Gibbs A, Norman E, Samsunder N, Ngobese H, Mitchev N, Singh R, Abdool Karim SS, Kharsany ABM, Mlisana K, Rompalo A, Mindel A.</t>
  </si>
  <si>
    <t>PLoS One. 2018 Apr 24;13(4):e0196209. doi: 10.1371/journal.pone.0196209. eCollection 2018.</t>
  </si>
  <si>
    <t>Garrett NJ</t>
  </si>
  <si>
    <t>PMC5918163</t>
  </si>
  <si>
    <t>10.1371/journal.pone.0196209</t>
  </si>
  <si>
    <t>Strategies to improve control of sexually transmissible infections in remote Australian Aboriginal communities: a stepped-wedge, cluster-randomised trial</t>
  </si>
  <si>
    <t>Ward J, Guy RJ, Rumbold AR, McGregor S, Wand H, McManus H, Dyda A, Garton L, Hengel B, Silver BJ, Taylor-Thomson D, Knox J, Donovan B, Law M, Maher L, Fairley CK, Skov S, Ryder N, Moore E, Mein J, Reeve C, Ah Chee D, Boffa J, Kaldor JM; STRIVE investigators.</t>
  </si>
  <si>
    <t>Lancet Glob Health. 2019 Nov;7(11):e1553-e1563. doi: 10.1016/S2214-109X(19)30411-5.</t>
  </si>
  <si>
    <t>Ward J</t>
  </si>
  <si>
    <t>Lancet Glob Health</t>
  </si>
  <si>
    <t>10.1016/S2214-109X(19)30411-5</t>
  </si>
  <si>
    <t>Treatment of Community-Acquired Pneumonia: A Focus on Lefamulin</t>
  </si>
  <si>
    <t>Eraikhuemen N, Julien D, Kelly A, Lindsay T, Lazaridis D.</t>
  </si>
  <si>
    <t>Infect Dis Ther. 2021 Mar;10(1):149-163. doi: 10.1007/s40121-020-00378-3. Epub 2021 Feb 2.</t>
  </si>
  <si>
    <t>Eraikhuemen N</t>
  </si>
  <si>
    <t>PMC7851634</t>
  </si>
  <si>
    <t>10.1007/s40121-020-00378-3</t>
  </si>
  <si>
    <t>Targeted point-of-care testing compared with syndromic management of urogenital infections in women (WISH): a cross-sectional screening and diagnostic accuracy study</t>
  </si>
  <si>
    <t>Verwijs MC, Agaba SK, Sumanyi JC, Umulisa MM, Mwambarangwe L, Musengamana V, Uwineza M, Cuylaerts V, Crucitti T, Jespers V, van de Wijgert JHHM.</t>
  </si>
  <si>
    <t>Lancet Infect Dis. 2019 Jun;19(6):658-669. doi: 10.1016/S1473-3099(18)30724-2. Epub 2019 Apr 25.</t>
  </si>
  <si>
    <t>Verwijs MC</t>
  </si>
  <si>
    <t>10.1016/S1473-3099(18)30724-2</t>
  </si>
  <si>
    <t>Impact of point-of-care testing and treatment of sexually transmitted infections and bacterial vaginosis on genital tract inflammatory cytokines in a cohort of young South African women</t>
  </si>
  <si>
    <t>Garrett N, Mtshali A, Osman F, Masson L, McKinnon LR, Singh R, Mitchev N, Ngobese H, Kharsany ABM, Abdool Karim S, Mlisana K, Passmore JA, Rompalo A, Mindel A, Liebenberg L.</t>
  </si>
  <si>
    <t>Sex Transm Infect. 2021 Dec;97(8):555-565. doi: 10.1136/sextrans-2020-054740. Epub 2021 Feb 19.</t>
  </si>
  <si>
    <t>10.1136/sextrans-2020-054740</t>
  </si>
  <si>
    <t>Point-of-care testing and treatment of sexually transmitted infections to improve birth outcomes in high-burden, low-income settings: Study protocol for a cluster randomized crossover trial (the WANTAIM Trial, Papua New Guinea)</t>
  </si>
  <si>
    <t>Vallely AJ, Pomat WS, Homer C, Guy R, Luchters S, Mola GDL, Kariwiga G, Vallely LM, Wiseman V, Morgan C, Wand H, Rogerson SJ, Tabrizi SN, Whiley DM, Low N, Peeling R, Siba P, Riddell M, Laman M, Bolnga J, Robinson LJ, Morewaya J, Badman SG, Batura N, Kelly-Hanku A, Toliman PJ, Peter W, Babona D, Peach E, Garland SM, Kaldor JM.</t>
  </si>
  <si>
    <t>Wellcome Open Res. 2019 Mar 22;4:53. doi: 10.12688/wellcomeopenres.15173.2. eCollection 2019.</t>
  </si>
  <si>
    <t>PMC6979472</t>
  </si>
  <si>
    <t>10.12688/wellcomeopenres.15173.2</t>
  </si>
  <si>
    <t>Prevalence and risk factors associated with sexually transmitted infections (STIs) among women of reproductive age in Swaziland</t>
  </si>
  <si>
    <t>Ginindza TG, Stefan CD, Tsoka-Gwegweni JM, Dlamini X, Jolly PE, Weiderpass E, Broutet N, Sartorius B.</t>
  </si>
  <si>
    <t>Infect Agent Cancer. 2017 May 25;12:29. doi: 10.1186/s13027-017-0140-y. eCollection 2017.</t>
  </si>
  <si>
    <t>Ginindza TG</t>
  </si>
  <si>
    <t>PMC5445272</t>
  </si>
  <si>
    <t>10.1186/s13027-017-0140-y</t>
  </si>
  <si>
    <t>Prevalence, risk factors, and uptake of interventions for sexually transmitted infections in Britain: findings from the National Surveys of Sexual Attitudes and Lifestyles (Natsal)</t>
  </si>
  <si>
    <t>Sonnenberg P, Clifton S, Beddows S, Field N, Soldan K, Tanton C, Mercer CH, da Silva FC, Alexander S, Copas AJ, Phelps A, Erens B, Prah P, Macdowall W, Wellings K, Ison CA, Johnson AM.</t>
  </si>
  <si>
    <t>Lancet. 2013 Nov 30;382(9907):1795-806. doi: 10.1016/S0140-6736(13)61947-9. Epub 2013 Nov 26.</t>
  </si>
  <si>
    <t>Sonnenberg P</t>
  </si>
  <si>
    <t>PMC3899025</t>
  </si>
  <si>
    <t>10.1016/S0140-6736(13)61947-9</t>
  </si>
  <si>
    <t>2013 Nov 30</t>
  </si>
  <si>
    <t>Weekly variations in feelings of trust predict incident STI within a prospective cohort of adolescent women from a US city</t>
  </si>
  <si>
    <t>Matson PA, Fortenberry JD, Chung SE, Gaydos CA, Ellen JM.</t>
  </si>
  <si>
    <t>Sex Transm Infect. 2018 Dec;94(8):594-597. doi: 10.1136/sextrans-2017-053431. Epub 2018 Mar 24.</t>
  </si>
  <si>
    <t>Matson PA</t>
  </si>
  <si>
    <t>10.1136/sextrans-2017-053431</t>
  </si>
  <si>
    <t>Chlamydia and Gonorrhea in HIV-Infected Pregnant Women and Infant HIV Transmission</t>
  </si>
  <si>
    <t>Adachi K, Klausner JD, Bristow CC, Xu J, Ank B, Morgado MG, Watts DH, Weir F, Persing D, Mofenson LM, Veloso VG, Pilotto JH, Joao E, Nielsen-Saines K; NICHD HPTN 040 Study Team.</t>
  </si>
  <si>
    <t>Sex Transm Dis. 2015 Oct;42(10):554-65. doi: 10.1097/OLQ.0000000000000340.</t>
  </si>
  <si>
    <t>PMC4571193</t>
  </si>
  <si>
    <t>NIHMS707982</t>
  </si>
  <si>
    <t>10.1097/OLQ.0000000000000340</t>
  </si>
  <si>
    <t>Interventions for preventing ophthalmia neonatorum</t>
  </si>
  <si>
    <t>Kapoor VS, Evans JR, Vedula SS.</t>
  </si>
  <si>
    <t>Cochrane Database Syst Rev. 2020 Sep 21;9(9):CD001862. doi: 10.1002/14651858.CD001862.pub4.</t>
  </si>
  <si>
    <t>Kapoor VS</t>
  </si>
  <si>
    <t>PMC8524318</t>
  </si>
  <si>
    <t>10.1002/14651858.CD001862.pub4</t>
  </si>
  <si>
    <t>Combined evaluation of sexually transmitted infections in HIV-infected pregnant women and infant HIV transmission</t>
  </si>
  <si>
    <t>Adachi K, Xu J, Yeganeh N, Camarca M, Morgado MG, Watts DH, Mofenson LM, Veloso VG, Pilotto JH, Joao E, Gray G, Theron G, Santos B, Fonseca R, Kreitchmann R, Pinto J, Mussi-Pinhata MM, Ceriotto M, Machado DM, Bryson YJ, Grinsztejn B, Moye J, Klausner JD, Bristow CC, Dickover R, Mirochnick M, Nielsen-Saines K; NICHD HPTN 040 Study Team.</t>
  </si>
  <si>
    <t>PLoS One. 2018 Jan 5;13(1):e0189851. doi: 10.1371/journal.pone.0189851. eCollection 2018.</t>
  </si>
  <si>
    <t>PMC5755782</t>
  </si>
  <si>
    <t>10.1371/journal.pone.0189851</t>
  </si>
  <si>
    <t>Fluoroquinolones</t>
  </si>
  <si>
    <t>2020 Mar 10. LiverTox: Clinical and Research Information on Drug-Induced Liver Injury [Internet]. Bethesda (MD): National Institute of Diabetes and Digestive and Kidney Diseases; 2012–.</t>
  </si>
  <si>
    <t>2020 Mar 10</t>
  </si>
  <si>
    <t>Gonorrhoea, chlamydia, syphilis and trichomonas in children under 13 years of age: national surveillance in the UK and Republic of Ireland</t>
  </si>
  <si>
    <t>Reading R, Rogstad K, Hughes G, Debelle G.</t>
  </si>
  <si>
    <t>Arch Dis Child. 2014 Aug;99(8):712-6. doi: 10.1136/archdischild-2013-304996. Epub 2014 Apr 25.</t>
  </si>
  <si>
    <t>Reading R</t>
  </si>
  <si>
    <t>Arch Dis Child</t>
  </si>
  <si>
    <t>10.1136/archdischild-2013-304996</t>
  </si>
  <si>
    <t>Mycoplasma genitalium in Singapore is associated with Chlamydia trachomatis infection and displays high macrolide and Fluoroquinolone resistance rates</t>
  </si>
  <si>
    <t>Hart T, Tang WY, Mansoor SAB, Chio MTW, Barkham T.</t>
  </si>
  <si>
    <t>BMC Infect Dis. 2020 Apr 28;20(1):314. doi: 10.1186/s12879-020-05019-1.</t>
  </si>
  <si>
    <t>Hart T</t>
  </si>
  <si>
    <t>PMC7189604</t>
  </si>
  <si>
    <t>10.1186/s12879-020-05019-1</t>
  </si>
  <si>
    <t>2020 Apr 28</t>
  </si>
  <si>
    <t>Genomic and Resistance Epidemiology of Gram-Negative Bacteria in Africa: a Systematic Review and Phylogenomic Analyses from a One Health Perspective</t>
  </si>
  <si>
    <t>Osei Sekyere J, Reta MA.</t>
  </si>
  <si>
    <t>mSystems. 2020 Nov 24;5(6):e00897-20. doi: 10.1128/mSystems.00897-20.</t>
  </si>
  <si>
    <t>Osei Sekyere J</t>
  </si>
  <si>
    <t>PMC7687029</t>
  </si>
  <si>
    <t>10.1128/mSystems.00897-20</t>
  </si>
  <si>
    <t>2020 Nov 24</t>
  </si>
  <si>
    <t>Gentamicin as an alternative to ceftriaxone in the treatment of gonorrhoea: the G-TOG non-inferiority RCT</t>
  </si>
  <si>
    <t>Ross JD, Harding J, Duley L, Montgomery AA, Hepburn T, Tan W, Brittain C, Meakin G, Sprange K, Thandi S, Jackson L, Roberts T, Wilson J, White J, Dewsnap C, Cole M, Lawrence T.</t>
  </si>
  <si>
    <t>Health Technol Assess. 2019 May;23(20):1-104. doi: 10.3310/hta23200.</t>
  </si>
  <si>
    <t>Health Technol Assess</t>
  </si>
  <si>
    <t>PMC6545492</t>
  </si>
  <si>
    <t>10.3310/hta23200</t>
  </si>
  <si>
    <t>Relevance of Leukocytospermia and Semen Culture and Its True Place in Diagnosing and Treating Male Infertility</t>
  </si>
  <si>
    <t>Sharma R, Gupta S, Agarwal A, Henkel R, Finelli R, Parekh N, Saleh R, Arafa M, Ko E, Zini A, Tadros N, Shah R, Ambar RF, Elbardisi H, Sengupta P, Martinez M, Boitrelle F, Simopoulou M, Vogiatzi P, Gosalvez J, Kavoussi P, Kandil H, Palani A, Peña MR, Rajmil O, Busetto GM, Anagnostopoulou C, Micic S, Alves MG, Rocco L, Mostafa T, Alvarez JG, Jindal S, Sallam HN, Rosas IM, Lewis SEM, AlSaid S, Altan M, Park HJ, Ramsay J, Parekattil S, Sabbaghian M, Tremellen K, Khalafalla K, Durairajanayagam D, Colpi GM.</t>
  </si>
  <si>
    <t>World J Mens Health. 2022 Apr;40(2):191-207. doi: 10.5534/wjmh.210063. Epub 2021 Jun 9.</t>
  </si>
  <si>
    <t>Sharma R</t>
  </si>
  <si>
    <t>PMC8987138</t>
  </si>
  <si>
    <t>10.5534/wjmh.210063</t>
  </si>
  <si>
    <t>Antibiotic therapy for pelvic inflammatory disease</t>
  </si>
  <si>
    <t>Savaris RF, Fuhrich DG, Duarte RV, Franik S, Ross J.</t>
  </si>
  <si>
    <t>Cochrane Database Syst Rev. 2017 Apr 24;4(4):CD010285. doi: 10.1002/14651858.CD010285.pub2.</t>
  </si>
  <si>
    <t>Savaris RF</t>
  </si>
  <si>
    <t>PMC6478260</t>
  </si>
  <si>
    <t>10.1002/14651858.CD010285.pub2</t>
  </si>
  <si>
    <t>2017 Apr 24</t>
  </si>
  <si>
    <t>Australian Gonococcal Surveillance Programme, 1 July to 30 September 2014</t>
  </si>
  <si>
    <t>Quillin SJ, Seifert 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</si>
</sst>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scheme val="minor"/>
    </font>
    <font>
      <sz val="11"/>
      <color theme="1"/>
      <name val="Calibri"/>
    </font>
    <font>
      <sz val="11"/>
      <color theme="0"/>
      <name val="Calibri"/>
    </font>
    <font>
      <u/>
      <sz val="11"/>
      <color theme="1"/>
      <name val="Calibri"/>
    </font>
    <font>
      <sz val="14"/>
      <color rgb="FF595959"/>
      <name val="Calibri"/>
    </font>
    <font>
      <b/>
      <sz val="11"/>
      <color theme="1"/>
      <name val="Calibri"/>
    </font>
    <font>
      <b/>
      <sz val="11"/>
      <color rgb="FFC00000"/>
      <name val="Calibri"/>
    </font>
    <font>
      <b/>
      <sz val="11"/>
      <color rgb="FF7030A0"/>
      <name val="Calibri"/>
    </font>
    <font>
      <b/>
      <sz val="11"/>
      <color theme="4"/>
      <name val="Calibri"/>
    </font>
    <font>
      <b/>
      <sz val="11"/>
      <color theme="7"/>
      <name val="Calibri"/>
    </font>
    <font>
      <sz val="12"/>
      <color theme="1"/>
      <name val="Calibri"/>
    </font>
    <font>
      <sz val="11"/>
      <color theme="1"/>
      <name val="Calibri"/>
      <scheme val="minor"/>
    </font>
    <font>
      <sz val="11"/>
      <color rgb="FFFF0000"/>
      <name val="Calibri"/>
    </font>
  </fonts>
  <fills count="13">
    <fill>
      <patternFill patternType="none"/>
    </fill>
    <fill>
      <patternFill patternType="gray125"/>
    </fill>
    <fill>
      <patternFill patternType="solid">
        <fgColor rgb="FFF2F2F2"/>
        <bgColor rgb="FFF2F2F2"/>
      </patternFill>
    </fill>
    <fill>
      <patternFill patternType="solid">
        <fgColor theme="1"/>
        <bgColor theme="1"/>
      </patternFill>
    </fill>
    <fill>
      <patternFill patternType="solid">
        <fgColor rgb="FFE7E6E6"/>
        <bgColor rgb="FFE7E6E6"/>
      </patternFill>
    </fill>
    <fill>
      <patternFill patternType="solid">
        <fgColor theme="0"/>
        <bgColor theme="0"/>
      </patternFill>
    </fill>
    <fill>
      <patternFill patternType="solid">
        <fgColor rgb="FFAEABAB"/>
        <bgColor rgb="FFAEABAB"/>
      </patternFill>
    </fill>
    <fill>
      <patternFill patternType="solid">
        <fgColor rgb="FFD0CECE"/>
        <bgColor rgb="FFD0CECE"/>
      </patternFill>
    </fill>
    <fill>
      <patternFill patternType="solid">
        <fgColor rgb="FFFFC000"/>
        <bgColor rgb="FFFFC000"/>
      </patternFill>
    </fill>
    <fill>
      <patternFill patternType="solid">
        <fgColor rgb="FFD9E2F3"/>
        <bgColor rgb="FFD9E2F3"/>
      </patternFill>
    </fill>
    <fill>
      <patternFill patternType="solid">
        <fgColor rgb="FFFFFFFF"/>
        <bgColor rgb="FFFFFFFF"/>
      </patternFill>
    </fill>
    <fill>
      <patternFill patternType="solid">
        <fgColor rgb="FFD8D8D8"/>
        <bgColor rgb="FFD8D8D8"/>
      </patternFill>
    </fill>
    <fill>
      <patternFill patternType="solid">
        <fgColor rgb="FFFFFF00"/>
        <bgColor rgb="FFFFFF00"/>
      </patternFill>
    </fill>
  </fills>
  <borders count="4">
    <border>
      <left/>
      <right/>
      <top/>
      <bottom/>
      <diagonal/>
    </border>
    <border>
      <left/>
      <right/>
      <top/>
      <bottom/>
      <diagonal/>
    </border>
    <border>
      <left/>
      <right/>
      <top/>
      <bottom style="thin">
        <color theme="1"/>
      </bottom>
      <diagonal/>
    </border>
    <border>
      <left/>
      <right/>
      <top style="thin">
        <color theme="1"/>
      </top>
      <bottom style="thin">
        <color theme="1"/>
      </bottom>
      <diagonal/>
    </border>
  </borders>
  <cellStyleXfs count="1">
    <xf numFmtId="0" fontId="0" fillId="0" borderId="0"/>
  </cellStyleXfs>
  <cellXfs count="45">
    <xf numFmtId="0" fontId="0" fillId="0" borderId="0" xfId="0"/>
    <xf numFmtId="0" fontId="1" fillId="2" borderId="1" xfId="0" applyFont="1" applyFill="1" applyBorder="1"/>
    <xf numFmtId="0" fontId="2" fillId="3" borderId="1" xfId="0" applyFont="1" applyFill="1" applyBorder="1"/>
    <xf numFmtId="0" fontId="3" fillId="2" borderId="1" xfId="0" applyFont="1" applyFill="1" applyBorder="1"/>
    <xf numFmtId="0" fontId="1" fillId="4" borderId="1" xfId="0" applyFont="1" applyFill="1" applyBorder="1"/>
    <xf numFmtId="0" fontId="4" fillId="4" borderId="1" xfId="0" applyFont="1" applyFill="1" applyBorder="1" applyAlignment="1">
      <alignment horizontal="left" vertical="center" readingOrder="1"/>
    </xf>
    <xf numFmtId="0" fontId="4" fillId="4" borderId="1" xfId="0" applyFont="1" applyFill="1" applyBorder="1" applyAlignment="1">
      <alignment horizontal="left" vertical="center" wrapText="1" readingOrder="1"/>
    </xf>
    <xf numFmtId="0" fontId="1" fillId="4" borderId="1" xfId="0" applyFont="1" applyFill="1" applyBorder="1" applyAlignment="1">
      <alignment horizontal="left" vertical="center" readingOrder="1"/>
    </xf>
    <xf numFmtId="0" fontId="1" fillId="5" borderId="1" xfId="0" applyFont="1" applyFill="1" applyBorder="1" applyAlignment="1">
      <alignment horizontal="left"/>
    </xf>
    <xf numFmtId="0" fontId="1" fillId="5" borderId="1" xfId="0" applyFont="1" applyFill="1" applyBorder="1"/>
    <xf numFmtId="0" fontId="1" fillId="4" borderId="1" xfId="0" applyFont="1" applyFill="1" applyBorder="1" applyAlignment="1">
      <alignment horizontal="left"/>
    </xf>
    <xf numFmtId="0" fontId="1" fillId="6" borderId="1" xfId="0" applyFont="1" applyFill="1" applyBorder="1"/>
    <xf numFmtId="0" fontId="1" fillId="7" borderId="1" xfId="0" applyFont="1" applyFill="1" applyBorder="1"/>
    <xf numFmtId="0" fontId="1" fillId="0" borderId="0" xfId="0" applyFont="1"/>
    <xf numFmtId="0" fontId="5" fillId="8" borderId="1" xfId="0" applyFont="1" applyFill="1" applyBorder="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5" fillId="9" borderId="1" xfId="0" applyFont="1" applyFill="1" applyBorder="1"/>
    <xf numFmtId="0" fontId="1" fillId="0" borderId="0" xfId="0" applyFont="1" applyAlignment="1">
      <alignment horizontal="left"/>
    </xf>
    <xf numFmtId="0" fontId="1" fillId="5" borderId="0" xfId="0" applyFont="1" applyFill="1"/>
    <xf numFmtId="0" fontId="5" fillId="10" borderId="2" xfId="0" applyFont="1" applyFill="1" applyBorder="1" applyAlignment="1">
      <alignment vertical="top" wrapText="1"/>
    </xf>
    <xf numFmtId="0" fontId="5" fillId="10" borderId="0" xfId="0" applyFont="1" applyFill="1" applyAlignment="1">
      <alignment vertical="top" wrapText="1"/>
    </xf>
    <xf numFmtId="0" fontId="1" fillId="5" borderId="0" xfId="0" applyFont="1" applyFill="1" applyAlignment="1">
      <alignment vertical="top"/>
    </xf>
    <xf numFmtId="0" fontId="5" fillId="5" borderId="3" xfId="0" applyFont="1" applyFill="1" applyBorder="1" applyAlignment="1">
      <alignment vertical="top" wrapText="1"/>
    </xf>
    <xf numFmtId="0" fontId="1" fillId="11" borderId="0" xfId="0" applyFont="1" applyFill="1"/>
    <xf numFmtId="14" fontId="1" fillId="11" borderId="0" xfId="0" applyNumberFormat="1" applyFont="1" applyFill="1"/>
    <xf numFmtId="0" fontId="10" fillId="11" borderId="0" xfId="0" applyFont="1" applyFill="1" applyAlignment="1">
      <alignment vertical="center"/>
    </xf>
    <xf numFmtId="0" fontId="11" fillId="11" borderId="0" xfId="0" applyFont="1" applyFill="1"/>
    <xf numFmtId="0" fontId="1" fillId="11" borderId="1" xfId="0" applyFont="1" applyFill="1" applyBorder="1"/>
    <xf numFmtId="0" fontId="1" fillId="9" borderId="0" xfId="0" applyFont="1" applyFill="1"/>
    <xf numFmtId="14" fontId="1" fillId="9" borderId="0" xfId="0" applyNumberFormat="1" applyFont="1" applyFill="1"/>
    <xf numFmtId="0" fontId="10" fillId="9" borderId="0" xfId="0" applyFont="1" applyFill="1" applyAlignment="1">
      <alignment vertical="center"/>
    </xf>
    <xf numFmtId="0" fontId="11" fillId="9" borderId="0" xfId="0" applyFont="1" applyFill="1"/>
    <xf numFmtId="0" fontId="1" fillId="9" borderId="1" xfId="0" applyFont="1" applyFill="1" applyBorder="1"/>
    <xf numFmtId="0" fontId="1" fillId="12" borderId="0" xfId="0" applyFont="1" applyFill="1"/>
    <xf numFmtId="20" fontId="1" fillId="11" borderId="0" xfId="0" applyNumberFormat="1" applyFont="1" applyFill="1"/>
    <xf numFmtId="0" fontId="12" fillId="11" borderId="0" xfId="0" applyFont="1" applyFill="1"/>
    <xf numFmtId="20" fontId="1" fillId="9" borderId="0" xfId="0" applyNumberFormat="1" applyFont="1" applyFill="1"/>
    <xf numFmtId="0" fontId="12" fillId="9" borderId="0" xfId="0" applyFont="1" applyFill="1"/>
    <xf numFmtId="46" fontId="1" fillId="9" borderId="0" xfId="0" applyNumberFormat="1" applyFont="1" applyFill="1"/>
    <xf numFmtId="46" fontId="1" fillId="11" borderId="0" xfId="0" applyNumberFormat="1" applyFont="1" applyFill="1"/>
    <xf numFmtId="14" fontId="1" fillId="0" borderId="0" xfId="0" applyNumberFormat="1" applyFont="1"/>
  </cellXfs>
  <cellStyles count="1">
    <cellStyle name="Normal" xfId="0" builtinId="0"/>
  </cellStyles>
  <dxfs count="21">
    <dxf>
      <fill>
        <patternFill patternType="solid">
          <fgColor rgb="FFFFC000"/>
          <bgColor rgb="FFFFC000"/>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00B0F0"/>
          <bgColor rgb="FF00B0F0"/>
        </patternFill>
      </fill>
    </dxf>
    <dxf>
      <fill>
        <patternFill patternType="solid">
          <fgColor theme="5"/>
          <bgColor theme="5"/>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92D050"/>
          <bgColor rgb="FF92D050"/>
        </patternFill>
      </fill>
    </dxf>
    <dxf>
      <fill>
        <patternFill patternType="solid">
          <fgColor rgb="FFFFFF00"/>
          <bgColor rgb="FFFFFF00"/>
        </patternFill>
      </fill>
    </dxf>
    <dxf>
      <fill>
        <patternFill patternType="solid">
          <fgColor rgb="FFFFFF00"/>
          <bgColor rgb="FFFFFF00"/>
        </patternFill>
      </fill>
    </dxf>
    <dxf>
      <fill>
        <patternFill patternType="solid">
          <fgColor rgb="FF92D050"/>
          <bgColor rgb="FF92D050"/>
        </patternFill>
      </fill>
    </dxf>
    <dxf>
      <fill>
        <patternFill patternType="solid">
          <fgColor rgb="FFFFFF00"/>
          <bgColor rgb="FFFFFF00"/>
        </patternFill>
      </fill>
    </dxf>
    <dxf>
      <fill>
        <patternFill patternType="solid">
          <fgColor rgb="FF92D050"/>
          <bgColor rgb="FF92D050"/>
        </patternFill>
      </fill>
    </dxf>
    <dxf>
      <fill>
        <patternFill patternType="solid">
          <fgColor rgb="FFFFFF00"/>
          <bgColor rgb="FFFFFF00"/>
        </patternFill>
      </fill>
    </dxf>
    <dxf>
      <font>
        <b/>
        <color rgb="FFC00000"/>
        <name val="Calibri"/>
      </font>
      <fill>
        <patternFill patternType="none"/>
      </fill>
    </dxf>
    <dxf>
      <font>
        <b/>
      </font>
      <fill>
        <patternFill patternType="solid">
          <fgColor theme="7"/>
          <bgColor theme="7"/>
        </patternFill>
      </fill>
    </dxf>
    <dxf>
      <font>
        <b/>
        <color theme="9"/>
      </font>
      <fill>
        <patternFill patternType="solid">
          <fgColor theme="0"/>
          <bgColor theme="0"/>
        </patternFill>
      </fill>
    </dxf>
    <dxf>
      <fill>
        <patternFill patternType="solid">
          <fgColor rgb="FFFFFF00"/>
          <bgColor rgb="FFFFFF00"/>
        </patternFill>
      </fill>
    </dxf>
    <dxf>
      <fill>
        <patternFill patternType="solid">
          <fgColor rgb="FF92D050"/>
          <bgColor rgb="FF92D050"/>
        </patternFill>
      </fill>
    </dxf>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manualLayout>
          <c:xMode val="edge"/>
          <c:yMode val="edge"/>
          <c:x val="3.6850921273031828E-2"/>
          <c:y val="9.2243284404264284E-2"/>
          <c:w val="0.9262981574539364"/>
          <c:h val="0.63183651426287757"/>
        </c:manualLayout>
      </c:layout>
      <c:barChart>
        <c:barDir val="col"/>
        <c:grouping val="clustered"/>
        <c:varyColors val="1"/>
        <c:ser>
          <c:idx val="0"/>
          <c:order val="0"/>
          <c:tx>
            <c:v>Total</c:v>
          </c:tx>
          <c:spPr>
            <a:solidFill>
              <a:srgbClr val="4472C4"/>
            </a:solidFill>
            <a:ln cmpd="sng">
              <a:solidFill>
                <a:srgbClr val="000000"/>
              </a:solidFill>
            </a:ln>
          </c:spPr>
          <c:invertIfNegative val="1"/>
          <c:dLbls>
            <c:spPr>
              <a:noFill/>
              <a:ln>
                <a:noFill/>
              </a:ln>
              <a:effectLst/>
            </c:spPr>
            <c:txPr>
              <a:bodyPr/>
              <a:lstStyle/>
              <a:p>
                <a:pPr lvl="0">
                  <a:defRPr sz="900" b="0" i="0">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TablasDinamicas!$E$3:$E$22</c:f>
              <c:strCache>
                <c:ptCount val="20"/>
                <c:pt idx="0">
                  <c:v>2017</c:v>
                </c:pt>
                <c:pt idx="13">
                  <c:v>Total 2017</c:v>
                </c:pt>
                <c:pt idx="14">
                  <c:v>(en blanco)</c:v>
                </c:pt>
                <c:pt idx="16">
                  <c:v>Total (en blanco)</c:v>
                </c:pt>
                <c:pt idx="17">
                  <c:v>Live</c:v>
                </c:pt>
                <c:pt idx="18">
                  <c:v>Total Live</c:v>
                </c:pt>
                <c:pt idx="19">
                  <c:v>Total general</c:v>
                </c:pt>
              </c:strCache>
            </c:strRef>
          </c:cat>
          <c:val>
            <c:numRef>
              <c:f>TablasDinamicas!$F$3:$F$22</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4">
                  <c:v>0</c:v>
                </c:pt>
                <c:pt idx="15">
                  <c:v>0</c:v>
                </c:pt>
                <c:pt idx="1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7AE-4980-A4A4-8086963CCE94}"/>
            </c:ext>
          </c:extLst>
        </c:ser>
        <c:ser>
          <c:idx val="1"/>
          <c:order val="1"/>
          <c:invertIfNegative val="1"/>
          <c:cat>
            <c:strRef>
              <c:f>TablasDinamicas!$E$3:$E$22</c:f>
              <c:strCache>
                <c:ptCount val="20"/>
                <c:pt idx="0">
                  <c:v>2017</c:v>
                </c:pt>
                <c:pt idx="13">
                  <c:v>Total 2017</c:v>
                </c:pt>
                <c:pt idx="14">
                  <c:v>(en blanco)</c:v>
                </c:pt>
                <c:pt idx="16">
                  <c:v>Total (en blanco)</c:v>
                </c:pt>
                <c:pt idx="17">
                  <c:v>Live</c:v>
                </c:pt>
                <c:pt idx="18">
                  <c:v>Total Live</c:v>
                </c:pt>
                <c:pt idx="19">
                  <c:v>Total general</c:v>
                </c:pt>
              </c:strCache>
            </c:strRef>
          </c:cat>
          <c:val>
            <c:numRef>
              <c:f>TablasDinamicas!$G$1:$G$22</c:f>
              <c:numCache>
                <c:formatCode>General</c:formatCode>
                <c:ptCount val="22"/>
                <c:pt idx="1">
                  <c:v>0</c:v>
                </c:pt>
                <c:pt idx="2">
                  <c:v>18</c:v>
                </c:pt>
                <c:pt idx="3">
                  <c:v>27</c:v>
                </c:pt>
                <c:pt idx="4">
                  <c:v>27</c:v>
                </c:pt>
                <c:pt idx="5">
                  <c:v>21</c:v>
                </c:pt>
                <c:pt idx="6">
                  <c:v>24</c:v>
                </c:pt>
                <c:pt idx="7">
                  <c:v>35</c:v>
                </c:pt>
                <c:pt idx="8">
                  <c:v>38</c:v>
                </c:pt>
                <c:pt idx="9">
                  <c:v>28</c:v>
                </c:pt>
                <c:pt idx="10">
                  <c:v>34</c:v>
                </c:pt>
                <c:pt idx="11">
                  <c:v>24</c:v>
                </c:pt>
                <c:pt idx="12">
                  <c:v>23</c:v>
                </c:pt>
                <c:pt idx="13">
                  <c:v>27</c:v>
                </c:pt>
                <c:pt idx="14">
                  <c:v>6</c:v>
                </c:pt>
                <c:pt idx="15">
                  <c:v>332</c:v>
                </c:pt>
                <c:pt idx="16">
                  <c:v>1</c:v>
                </c:pt>
                <c:pt idx="18">
                  <c:v>1</c:v>
                </c:pt>
                <c:pt idx="19">
                  <c:v>5</c:v>
                </c:pt>
                <c:pt idx="20">
                  <c:v>5</c:v>
                </c:pt>
                <c:pt idx="21">
                  <c:v>338</c:v>
                </c:pt>
              </c:numCache>
            </c:numRef>
          </c:val>
          <c:extLst>
            <c:ext xmlns:c16="http://schemas.microsoft.com/office/drawing/2014/chart" uri="{C3380CC4-5D6E-409C-BE32-E72D297353CC}">
              <c16:uniqueId val="{00000001-F7AE-4980-A4A4-8086963CCE94}"/>
            </c:ext>
          </c:extLst>
        </c:ser>
        <c:dLbls>
          <c:showLegendKey val="0"/>
          <c:showVal val="0"/>
          <c:showCatName val="0"/>
          <c:showSerName val="0"/>
          <c:showPercent val="0"/>
          <c:showBubbleSize val="0"/>
        </c:dLbls>
        <c:gapWidth val="150"/>
        <c:axId val="1406572311"/>
        <c:axId val="121277489"/>
      </c:barChart>
      <c:catAx>
        <c:axId val="1406572311"/>
        <c:scaling>
          <c:orientation val="minMax"/>
        </c:scaling>
        <c:delete val="0"/>
        <c:axPos val="b"/>
        <c:title>
          <c:tx>
            <c:rich>
              <a:bodyPr/>
              <a:lstStyle/>
              <a:p>
                <a:pPr lvl="0">
                  <a:defRPr b="0">
                    <a:solidFill>
                      <a:srgbClr val="000000"/>
                    </a:solidFill>
                    <a:latin typeface="+mn-lt"/>
                  </a:defRPr>
                </a:pPr>
                <a:endParaRPr lang="es-A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AR"/>
          </a:p>
        </c:txPr>
        <c:crossAx val="121277489"/>
        <c:crosses val="autoZero"/>
        <c:auto val="1"/>
        <c:lblAlgn val="ctr"/>
        <c:lblOffset val="100"/>
        <c:noMultiLvlLbl val="1"/>
      </c:catAx>
      <c:valAx>
        <c:axId val="121277489"/>
        <c:scaling>
          <c:orientation val="minMax"/>
        </c:scaling>
        <c:delete val="0"/>
        <c:axPos val="l"/>
        <c:title>
          <c:tx>
            <c:rich>
              <a:bodyPr/>
              <a:lstStyle/>
              <a:p>
                <a:pPr lvl="0">
                  <a:defRPr b="0">
                    <a:solidFill>
                      <a:srgbClr val="000000"/>
                    </a:solidFill>
                    <a:latin typeface="+mn-lt"/>
                  </a:defRPr>
                </a:pPr>
                <a:endParaRPr lang="es-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s-AR"/>
          </a:p>
        </c:txPr>
        <c:crossAx val="1406572311"/>
        <c:crosses val="autoZero"/>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lineChart>
        <c:grouping val="standard"/>
        <c:varyColors val="0"/>
        <c:ser>
          <c:idx val="0"/>
          <c:order val="0"/>
          <c:tx>
            <c:v>Total</c:v>
          </c:tx>
          <c:spPr>
            <a:ln w="28575" cmpd="sng">
              <a:solidFill>
                <a:schemeClr val="accent1"/>
              </a:solidFill>
            </a:ln>
          </c:spPr>
          <c:marker>
            <c:symbol val="circle"/>
            <c:size val="5"/>
            <c:spPr>
              <a:solidFill>
                <a:schemeClr val="accent1"/>
              </a:solidFill>
              <a:ln cmpd="sng">
                <a:solidFill>
                  <a:schemeClr val="accent1"/>
                </a:solidFill>
              </a:ln>
            </c:spPr>
          </c:marker>
          <c:dLbls>
            <c:spPr>
              <a:noFill/>
              <a:ln>
                <a:noFill/>
              </a:ln>
              <a:effectLst/>
            </c:spPr>
            <c:txPr>
              <a:bodyPr/>
              <a:lstStyle/>
              <a:p>
                <a:pPr lvl="0">
                  <a:defRPr sz="1000" b="1" i="0">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TablasDinamicas!$B$2:$B$5</c:f>
              <c:strCache>
                <c:ptCount val="4"/>
                <c:pt idx="0">
                  <c:v>PreAlerta</c:v>
                </c:pt>
                <c:pt idx="1">
                  <c:v>PostAlerta</c:v>
                </c:pt>
                <c:pt idx="2">
                  <c:v>Excluido</c:v>
                </c:pt>
                <c:pt idx="3">
                  <c:v>Total general</c:v>
                </c:pt>
              </c:strCache>
            </c:strRef>
          </c:cat>
          <c:val>
            <c:numRef>
              <c:f>TablasDinamicas!$C$2:$C$5</c:f>
              <c:numCache>
                <c:formatCode>General</c:formatCode>
                <c:ptCount val="4"/>
                <c:pt idx="0">
                  <c:v>1363</c:v>
                </c:pt>
                <c:pt idx="1">
                  <c:v>1915</c:v>
                </c:pt>
                <c:pt idx="2">
                  <c:v>461</c:v>
                </c:pt>
                <c:pt idx="3">
                  <c:v>3739</c:v>
                </c:pt>
              </c:numCache>
            </c:numRef>
          </c:val>
          <c:smooth val="0"/>
          <c:extLst>
            <c:ext xmlns:c16="http://schemas.microsoft.com/office/drawing/2014/chart" uri="{C3380CC4-5D6E-409C-BE32-E72D297353CC}">
              <c16:uniqueId val="{00000000-71F2-4DA0-A320-FACC9CD6AA8B}"/>
            </c:ext>
          </c:extLst>
        </c:ser>
        <c:dLbls>
          <c:showLegendKey val="0"/>
          <c:showVal val="0"/>
          <c:showCatName val="0"/>
          <c:showSerName val="0"/>
          <c:showPercent val="0"/>
          <c:showBubbleSize val="0"/>
        </c:dLbls>
        <c:marker val="1"/>
        <c:smooth val="0"/>
        <c:axId val="254762131"/>
        <c:axId val="649861599"/>
      </c:lineChart>
      <c:catAx>
        <c:axId val="254762131"/>
        <c:scaling>
          <c:orientation val="minMax"/>
        </c:scaling>
        <c:delete val="0"/>
        <c:axPos val="b"/>
        <c:title>
          <c:tx>
            <c:rich>
              <a:bodyPr/>
              <a:lstStyle/>
              <a:p>
                <a:pPr lvl="0">
                  <a:defRPr b="0">
                    <a:solidFill>
                      <a:srgbClr val="000000"/>
                    </a:solidFill>
                    <a:latin typeface="+mn-lt"/>
                  </a:defRPr>
                </a:pPr>
                <a:endParaRPr lang="es-AR"/>
              </a:p>
            </c:rich>
          </c:tx>
          <c:overlay val="0"/>
        </c:title>
        <c:numFmt formatCode="General" sourceLinked="1"/>
        <c:majorTickMark val="none"/>
        <c:minorTickMark val="none"/>
        <c:tickLblPos val="nextTo"/>
        <c:txPr>
          <a:bodyPr/>
          <a:lstStyle/>
          <a:p>
            <a:pPr lvl="0">
              <a:defRPr sz="1000" b="1" i="0">
                <a:solidFill>
                  <a:srgbClr val="000000"/>
                </a:solidFill>
                <a:latin typeface="+mn-lt"/>
              </a:defRPr>
            </a:pPr>
            <a:endParaRPr lang="es-AR"/>
          </a:p>
        </c:txPr>
        <c:crossAx val="649861599"/>
        <c:crosses val="autoZero"/>
        <c:auto val="1"/>
        <c:lblAlgn val="ctr"/>
        <c:lblOffset val="100"/>
        <c:noMultiLvlLbl val="1"/>
      </c:catAx>
      <c:valAx>
        <c:axId val="649861599"/>
        <c:scaling>
          <c:orientation val="minMax"/>
        </c:scaling>
        <c:delete val="0"/>
        <c:axPos val="l"/>
        <c:title>
          <c:tx>
            <c:rich>
              <a:bodyPr/>
              <a:lstStyle/>
              <a:p>
                <a:pPr lvl="0">
                  <a:defRPr b="0">
                    <a:solidFill>
                      <a:srgbClr val="000000"/>
                    </a:solidFill>
                    <a:latin typeface="+mn-lt"/>
                  </a:defRPr>
                </a:pPr>
                <a:endParaRPr lang="es-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s-AR"/>
          </a:p>
        </c:txPr>
        <c:crossAx val="254762131"/>
        <c:crosses val="autoZero"/>
        <c:crossBetween val="between"/>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manualLayout>
          <c:xMode val="edge"/>
          <c:yMode val="edge"/>
          <c:x val="0.10429989620443804"/>
          <c:y val="6.8058695143814796E-2"/>
          <c:w val="0.84841876818345852"/>
          <c:h val="0.88863122612830303"/>
        </c:manualLayout>
      </c:layout>
      <c:barChart>
        <c:barDir val="bar"/>
        <c:grouping val="clustered"/>
        <c:varyColors val="1"/>
        <c:ser>
          <c:idx val="0"/>
          <c:order val="0"/>
          <c:tx>
            <c:v>Total</c:v>
          </c:tx>
          <c:spPr>
            <a:solidFill>
              <a:srgbClr val="4472C4"/>
            </a:solidFill>
            <a:ln cmpd="sng">
              <a:solidFill>
                <a:srgbClr val="000000"/>
              </a:solidFill>
            </a:ln>
          </c:spPr>
          <c:invertIfNegative val="1"/>
          <c:dLbls>
            <c:spPr>
              <a:noFill/>
              <a:ln>
                <a:noFill/>
              </a:ln>
              <a:effectLst/>
            </c:spPr>
            <c:txPr>
              <a:bodyPr/>
              <a:lstStyle/>
              <a:p>
                <a:pPr lvl="0">
                  <a:defRPr sz="900" b="0" i="0">
                    <a:latin typeface="+mn-lt"/>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TablasDinamicas!$S$3:$S$16</c:f>
              <c:strCache>
                <c:ptCount val="14"/>
                <c:pt idx="0">
                  <c:v>2012</c:v>
                </c:pt>
                <c:pt idx="1">
                  <c:v>2013</c:v>
                </c:pt>
                <c:pt idx="2">
                  <c:v>2014</c:v>
                </c:pt>
                <c:pt idx="3">
                  <c:v>2015</c:v>
                </c:pt>
                <c:pt idx="4">
                  <c:v>2016</c:v>
                </c:pt>
                <c:pt idx="5">
                  <c:v>2017</c:v>
                </c:pt>
                <c:pt idx="6">
                  <c:v>2018</c:v>
                </c:pt>
                <c:pt idx="7">
                  <c:v>2019</c:v>
                </c:pt>
                <c:pt idx="8">
                  <c:v>2020</c:v>
                </c:pt>
                <c:pt idx="9">
                  <c:v>2021</c:v>
                </c:pt>
                <c:pt idx="10">
                  <c:v>2022</c:v>
                </c:pt>
                <c:pt idx="11">
                  <c:v>2023</c:v>
                </c:pt>
                <c:pt idx="12">
                  <c:v>Live</c:v>
                </c:pt>
                <c:pt idx="13">
                  <c:v>Total general</c:v>
                </c:pt>
              </c:strCache>
            </c:strRef>
          </c:cat>
          <c:val>
            <c:numRef>
              <c:f>TablasDinamicas!$T$3:$T$16</c:f>
              <c:numCache>
                <c:formatCode>General</c:formatCode>
                <c:ptCount val="14"/>
                <c:pt idx="0">
                  <c:v>139</c:v>
                </c:pt>
                <c:pt idx="1">
                  <c:v>216</c:v>
                </c:pt>
                <c:pt idx="2">
                  <c:v>213</c:v>
                </c:pt>
                <c:pt idx="3">
                  <c:v>222</c:v>
                </c:pt>
                <c:pt idx="4">
                  <c:v>204</c:v>
                </c:pt>
                <c:pt idx="5">
                  <c:v>198</c:v>
                </c:pt>
                <c:pt idx="6">
                  <c:v>227</c:v>
                </c:pt>
                <c:pt idx="7">
                  <c:v>264</c:v>
                </c:pt>
                <c:pt idx="8">
                  <c:v>254</c:v>
                </c:pt>
                <c:pt idx="9">
                  <c:v>306</c:v>
                </c:pt>
                <c:pt idx="10">
                  <c:v>121</c:v>
                </c:pt>
                <c:pt idx="11">
                  <c:v>1</c:v>
                </c:pt>
                <c:pt idx="12">
                  <c:v>4</c:v>
                </c:pt>
                <c:pt idx="13">
                  <c:v>2369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A72-4755-B913-EA32D12CC510}"/>
            </c:ext>
          </c:extLst>
        </c:ser>
        <c:dLbls>
          <c:showLegendKey val="0"/>
          <c:showVal val="0"/>
          <c:showCatName val="0"/>
          <c:showSerName val="0"/>
          <c:showPercent val="0"/>
          <c:showBubbleSize val="0"/>
        </c:dLbls>
        <c:gapWidth val="150"/>
        <c:axId val="326791789"/>
        <c:axId val="1456503271"/>
      </c:barChart>
      <c:catAx>
        <c:axId val="326791789"/>
        <c:scaling>
          <c:orientation val="maxMin"/>
        </c:scaling>
        <c:delete val="0"/>
        <c:axPos val="l"/>
        <c:title>
          <c:tx>
            <c:rich>
              <a:bodyPr/>
              <a:lstStyle/>
              <a:p>
                <a:pPr lvl="0">
                  <a:defRPr b="0">
                    <a:solidFill>
                      <a:srgbClr val="000000"/>
                    </a:solidFill>
                    <a:latin typeface="+mn-lt"/>
                  </a:defRPr>
                </a:pPr>
                <a:endParaRPr lang="es-A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AR"/>
          </a:p>
        </c:txPr>
        <c:crossAx val="1456503271"/>
        <c:crosses val="autoZero"/>
        <c:auto val="1"/>
        <c:lblAlgn val="ctr"/>
        <c:lblOffset val="100"/>
        <c:noMultiLvlLbl val="1"/>
      </c:catAx>
      <c:valAx>
        <c:axId val="1456503271"/>
        <c:scaling>
          <c:orientation val="minMax"/>
        </c:scaling>
        <c:delete val="0"/>
        <c:axPos val="b"/>
        <c:title>
          <c:tx>
            <c:rich>
              <a:bodyPr/>
              <a:lstStyle/>
              <a:p>
                <a:pPr lvl="0">
                  <a:defRPr b="0">
                    <a:solidFill>
                      <a:srgbClr val="000000"/>
                    </a:solidFill>
                    <a:latin typeface="+mn-lt"/>
                  </a:defRPr>
                </a:pPr>
                <a:endParaRPr lang="es-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es-AR"/>
          </a:p>
        </c:txPr>
        <c:crossAx val="326791789"/>
        <c:crosses val="max"/>
        <c:crossBetween val="between"/>
      </c:valAx>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manualLayout>
          <c:xMode val="edge"/>
          <c:yMode val="edge"/>
          <c:x val="0"/>
          <c:y val="5.6547161206444721E-2"/>
          <c:w val="0.99401978962626558"/>
          <c:h val="0.91209507797237788"/>
        </c:manualLayout>
      </c:layout>
      <c:doughnutChart>
        <c:varyColors val="1"/>
        <c:ser>
          <c:idx val="0"/>
          <c:order val="0"/>
          <c:tx>
            <c:strRef>
              <c:f>TablasDinamicas!$W$2</c:f>
              <c:strCache>
                <c:ptCount val="1"/>
                <c:pt idx="0">
                  <c:v>Cuenta de Title</c:v>
                </c:pt>
              </c:strCache>
            </c:strRef>
          </c:tx>
          <c:dPt>
            <c:idx val="0"/>
            <c:bubble3D val="0"/>
            <c:spPr>
              <a:solidFill>
                <a:schemeClr val="accent1"/>
              </a:solidFill>
            </c:spPr>
            <c:extLst>
              <c:ext xmlns:c16="http://schemas.microsoft.com/office/drawing/2014/chart" uri="{C3380CC4-5D6E-409C-BE32-E72D297353CC}">
                <c16:uniqueId val="{00000001-C55B-405F-A2C7-84A7FDC87102}"/>
              </c:ext>
            </c:extLst>
          </c:dPt>
          <c:dPt>
            <c:idx val="1"/>
            <c:bubble3D val="0"/>
            <c:spPr>
              <a:solidFill>
                <a:schemeClr val="accent2"/>
              </a:solidFill>
            </c:spPr>
            <c:extLst>
              <c:ext xmlns:c16="http://schemas.microsoft.com/office/drawing/2014/chart" uri="{C3380CC4-5D6E-409C-BE32-E72D297353CC}">
                <c16:uniqueId val="{00000003-C55B-405F-A2C7-84A7FDC87102}"/>
              </c:ext>
            </c:extLst>
          </c:dPt>
          <c:dPt>
            <c:idx val="2"/>
            <c:bubble3D val="0"/>
            <c:spPr>
              <a:solidFill>
                <a:schemeClr val="accent3"/>
              </a:solidFill>
            </c:spPr>
            <c:extLst>
              <c:ext xmlns:c16="http://schemas.microsoft.com/office/drawing/2014/chart" uri="{C3380CC4-5D6E-409C-BE32-E72D297353CC}">
                <c16:uniqueId val="{00000005-C55B-405F-A2C7-84A7FDC87102}"/>
              </c:ext>
            </c:extLst>
          </c:dPt>
          <c:dPt>
            <c:idx val="3"/>
            <c:bubble3D val="0"/>
            <c:spPr>
              <a:solidFill>
                <a:schemeClr val="accent4"/>
              </a:solidFill>
            </c:spPr>
            <c:extLst>
              <c:ext xmlns:c16="http://schemas.microsoft.com/office/drawing/2014/chart" uri="{C3380CC4-5D6E-409C-BE32-E72D297353CC}">
                <c16:uniqueId val="{00000007-C55B-405F-A2C7-84A7FDC87102}"/>
              </c:ext>
            </c:extLst>
          </c:dPt>
          <c:dPt>
            <c:idx val="4"/>
            <c:bubble3D val="0"/>
            <c:spPr>
              <a:solidFill>
                <a:schemeClr val="accent5"/>
              </a:solidFill>
            </c:spPr>
            <c:extLst>
              <c:ext xmlns:c16="http://schemas.microsoft.com/office/drawing/2014/chart" uri="{C3380CC4-5D6E-409C-BE32-E72D297353CC}">
                <c16:uniqueId val="{00000009-C55B-405F-A2C7-84A7FDC87102}"/>
              </c:ext>
            </c:extLst>
          </c:dPt>
          <c:cat>
            <c:strRef>
              <c:f>TablasDinamicas!$V$3:$V$7</c:f>
              <c:strCache>
                <c:ptCount val="5"/>
                <c:pt idx="0">
                  <c:v>S/PalabrasClaves</c:v>
                </c:pt>
                <c:pt idx="1">
                  <c:v>Excluido</c:v>
                </c:pt>
                <c:pt idx="2">
                  <c:v>PostAlerta</c:v>
                </c:pt>
                <c:pt idx="3">
                  <c:v>PreAlerta</c:v>
                </c:pt>
                <c:pt idx="4">
                  <c:v>Total general</c:v>
                </c:pt>
              </c:strCache>
            </c:strRef>
          </c:cat>
          <c:val>
            <c:numRef>
              <c:f>TablasDinamicas!$W$3:$W$7</c:f>
              <c:numCache>
                <c:formatCode>General</c:formatCode>
                <c:ptCount val="5"/>
                <c:pt idx="0">
                  <c:v>2369</c:v>
                </c:pt>
                <c:pt idx="1">
                  <c:v>254</c:v>
                </c:pt>
                <c:pt idx="2">
                  <c:v>1186</c:v>
                </c:pt>
                <c:pt idx="3">
                  <c:v>929</c:v>
                </c:pt>
                <c:pt idx="4">
                  <c:v>2369</c:v>
                </c:pt>
              </c:numCache>
            </c:numRef>
          </c:val>
          <c:extLst>
            <c:ext xmlns:c16="http://schemas.microsoft.com/office/drawing/2014/chart" uri="{C3380CC4-5D6E-409C-BE32-E72D297353CC}">
              <c16:uniqueId val="{0000000A-C55B-405F-A2C7-84A7FDC87102}"/>
            </c:ext>
          </c:extLst>
        </c:ser>
        <c:dLbls>
          <c:showLegendKey val="0"/>
          <c:showVal val="0"/>
          <c:showCatName val="0"/>
          <c:showSerName val="0"/>
          <c:showPercent val="0"/>
          <c:showBubbleSize val="0"/>
          <c:showLeaderLines val="1"/>
        </c:dLbls>
        <c:firstSliceAng val="0"/>
        <c:holeSize val="64"/>
      </c:doughnutChart>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219075</xdr:colOff>
      <xdr:row>20</xdr:row>
      <xdr:rowOff>104775</xdr:rowOff>
    </xdr:from>
    <xdr:ext cx="3971925" cy="1771650"/>
    <xdr:graphicFrame macro="">
      <xdr:nvGraphicFramePr>
        <xdr:cNvPr id="1307660681" name="Chart 1">
          <a:extLst>
            <a:ext uri="{FF2B5EF4-FFF2-40B4-BE49-F238E27FC236}">
              <a16:creationId xmlns:a16="http://schemas.microsoft.com/office/drawing/2014/main" id="{00000000-0008-0000-0000-00008951F1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12</xdr:col>
      <xdr:colOff>76200</xdr:colOff>
      <xdr:row>7</xdr:row>
      <xdr:rowOff>76200</xdr:rowOff>
    </xdr:from>
    <xdr:ext cx="2828925" cy="600075"/>
    <xdr:graphicFrame macro="">
      <xdr:nvGraphicFramePr>
        <xdr:cNvPr id="1767337340" name="Chart 2">
          <a:extLst>
            <a:ext uri="{FF2B5EF4-FFF2-40B4-BE49-F238E27FC236}">
              <a16:creationId xmlns:a16="http://schemas.microsoft.com/office/drawing/2014/main" id="{00000000-0008-0000-0000-00007C6D57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xdr:col>
      <xdr:colOff>0</xdr:colOff>
      <xdr:row>5</xdr:row>
      <xdr:rowOff>28575</xdr:rowOff>
    </xdr:from>
    <xdr:ext cx="4019550" cy="2095500"/>
    <xdr:graphicFrame macro="">
      <xdr:nvGraphicFramePr>
        <xdr:cNvPr id="757631746" name="Chart 3">
          <a:extLst>
            <a:ext uri="{FF2B5EF4-FFF2-40B4-BE49-F238E27FC236}">
              <a16:creationId xmlns:a16="http://schemas.microsoft.com/office/drawing/2014/main" id="{00000000-0008-0000-0000-0000028B28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12</xdr:col>
      <xdr:colOff>76200</xdr:colOff>
      <xdr:row>14</xdr:row>
      <xdr:rowOff>28575</xdr:rowOff>
    </xdr:from>
    <xdr:ext cx="2838450" cy="3028950"/>
    <xdr:graphicFrame macro="">
      <xdr:nvGraphicFramePr>
        <xdr:cNvPr id="1069429774" name="Chart 4">
          <a:extLst>
            <a:ext uri="{FF2B5EF4-FFF2-40B4-BE49-F238E27FC236}">
              <a16:creationId xmlns:a16="http://schemas.microsoft.com/office/drawing/2014/main" id="{00000000-0008-0000-0000-00000E34BE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T1000"/>
  <sheetViews>
    <sheetView workbookViewId="0"/>
  </sheetViews>
  <sheetFormatPr baseColWidth="10" defaultColWidth="14.42578125" defaultRowHeight="15" customHeight="1" x14ac:dyDescent="0.25"/>
  <cols>
    <col min="1" max="1" width="4.28515625" customWidth="1"/>
    <col min="2" max="2" width="3.42578125" customWidth="1"/>
    <col min="3" max="4" width="11.28515625" customWidth="1"/>
    <col min="5" max="5" width="10.42578125" customWidth="1"/>
    <col min="6" max="6" width="27.28515625" customWidth="1"/>
    <col min="7" max="7" width="1.42578125" customWidth="1"/>
    <col min="8" max="11" width="11.42578125" customWidth="1"/>
    <col min="12" max="12" width="13.85546875" customWidth="1"/>
    <col min="13" max="13" width="1.42578125" customWidth="1"/>
    <col min="14" max="16" width="11.42578125" customWidth="1"/>
    <col min="17" max="17" width="8.42578125" customWidth="1"/>
    <col min="18" max="18" width="4.28515625" customWidth="1"/>
    <col min="19" max="19" width="11.42578125" customWidth="1"/>
    <col min="20" max="26" width="10.7109375" customWidth="1"/>
  </cols>
  <sheetData>
    <row r="1" spans="1:20" ht="3.75" customHeight="1" x14ac:dyDescent="0.25">
      <c r="A1" s="1"/>
      <c r="B1" s="1"/>
      <c r="C1" s="1"/>
      <c r="D1" s="1"/>
      <c r="E1" s="1"/>
      <c r="F1" s="1"/>
      <c r="G1" s="1"/>
      <c r="H1" s="1"/>
      <c r="I1" s="1"/>
      <c r="J1" s="1"/>
      <c r="K1" s="1"/>
      <c r="L1" s="1"/>
      <c r="M1" s="1"/>
      <c r="N1" s="1"/>
      <c r="O1" s="1"/>
      <c r="P1" s="1"/>
      <c r="Q1" s="1"/>
      <c r="R1" s="1"/>
      <c r="S1" s="1"/>
      <c r="T1" s="1"/>
    </row>
    <row r="2" spans="1:20" x14ac:dyDescent="0.25">
      <c r="A2" s="1"/>
      <c r="B2" s="2"/>
      <c r="C2" s="2" t="s">
        <v>0</v>
      </c>
      <c r="D2" s="2"/>
      <c r="E2" s="1"/>
      <c r="F2" s="1"/>
      <c r="G2" s="1"/>
      <c r="H2" s="1"/>
      <c r="I2" s="3"/>
      <c r="J2" s="1"/>
      <c r="K2" s="1"/>
      <c r="L2" s="1"/>
      <c r="M2" s="1"/>
      <c r="N2" s="1"/>
      <c r="O2" s="1"/>
      <c r="P2" s="1"/>
      <c r="Q2" s="1"/>
      <c r="R2" s="1"/>
      <c r="S2" s="1"/>
      <c r="T2" s="1"/>
    </row>
    <row r="3" spans="1:20" ht="37.5" x14ac:dyDescent="0.25">
      <c r="A3" s="1"/>
      <c r="B3" s="4"/>
      <c r="C3" s="5" t="s">
        <v>1</v>
      </c>
      <c r="D3" s="5"/>
      <c r="E3" s="5"/>
      <c r="F3" s="6" t="str">
        <f>C2</f>
        <v>Neisseria gonorrhoeae 2012-2022</v>
      </c>
      <c r="G3" s="4" t="s">
        <v>2</v>
      </c>
      <c r="H3" s="7">
        <f>COUNTA('2012-2022'!A$1:A$869572)-1</f>
        <v>3740</v>
      </c>
      <c r="I3" s="4"/>
      <c r="J3" s="4"/>
      <c r="K3" s="4"/>
      <c r="L3" s="4"/>
      <c r="M3" s="4"/>
      <c r="N3" s="4"/>
      <c r="O3" s="4"/>
      <c r="P3" s="4"/>
      <c r="Q3" s="4"/>
      <c r="R3" s="4"/>
      <c r="S3" s="1"/>
      <c r="T3" s="1"/>
    </row>
    <row r="4" spans="1:20" ht="9" customHeight="1" x14ac:dyDescent="0.25">
      <c r="A4" s="1"/>
      <c r="B4" s="4"/>
      <c r="C4" s="4"/>
      <c r="D4" s="4"/>
      <c r="E4" s="4"/>
      <c r="F4" s="4"/>
      <c r="G4" s="4"/>
      <c r="H4" s="4"/>
      <c r="I4" s="4"/>
      <c r="J4" s="4"/>
      <c r="K4" s="4"/>
      <c r="L4" s="4"/>
      <c r="M4" s="4"/>
      <c r="N4" s="4"/>
      <c r="O4" s="4"/>
      <c r="P4" s="4"/>
      <c r="Q4" s="4"/>
      <c r="R4" s="4"/>
      <c r="S4" s="1"/>
      <c r="T4" s="1"/>
    </row>
    <row r="5" spans="1:20" x14ac:dyDescent="0.25">
      <c r="A5" s="1"/>
      <c r="B5" s="4"/>
      <c r="C5" s="8"/>
      <c r="D5" s="8" t="s">
        <v>3</v>
      </c>
      <c r="E5" s="9"/>
      <c r="F5" s="9"/>
      <c r="G5" s="4"/>
      <c r="H5" s="9"/>
      <c r="I5" s="9" t="s">
        <v>4</v>
      </c>
      <c r="J5" s="9"/>
      <c r="K5" s="9"/>
      <c r="L5" s="9"/>
      <c r="M5" s="4"/>
      <c r="N5" s="4"/>
      <c r="O5" s="4"/>
      <c r="P5" s="4"/>
      <c r="Q5" s="4"/>
      <c r="R5" s="4"/>
      <c r="S5" s="1"/>
      <c r="T5" s="1"/>
    </row>
    <row r="6" spans="1:20" x14ac:dyDescent="0.25">
      <c r="A6" s="1"/>
      <c r="B6" s="4"/>
      <c r="C6" s="4"/>
      <c r="D6" s="4"/>
      <c r="E6" s="4"/>
      <c r="F6" s="4"/>
      <c r="G6" s="4"/>
      <c r="H6" s="4"/>
      <c r="I6" s="4"/>
      <c r="J6" s="4"/>
      <c r="K6" s="4"/>
      <c r="L6" s="4"/>
      <c r="M6" s="4"/>
      <c r="N6" s="4"/>
      <c r="O6" s="4"/>
      <c r="P6" s="4"/>
      <c r="Q6" s="4"/>
      <c r="R6" s="4"/>
      <c r="S6" s="1"/>
      <c r="T6" s="1"/>
    </row>
    <row r="7" spans="1:20" x14ac:dyDescent="0.25">
      <c r="A7" s="1"/>
      <c r="B7" s="4"/>
      <c r="C7" s="4"/>
      <c r="D7" s="4"/>
      <c r="E7" s="4"/>
      <c r="F7" s="4"/>
      <c r="G7" s="4"/>
      <c r="H7" s="4"/>
      <c r="I7" s="4"/>
      <c r="J7" s="4"/>
      <c r="K7" s="4"/>
      <c r="L7" s="4"/>
      <c r="M7" s="4"/>
      <c r="N7" s="4"/>
      <c r="O7" s="4"/>
      <c r="P7" s="4"/>
      <c r="Q7" s="4"/>
      <c r="R7" s="4"/>
      <c r="S7" s="1"/>
      <c r="T7" s="1"/>
    </row>
    <row r="8" spans="1:20" x14ac:dyDescent="0.25">
      <c r="A8" s="1"/>
      <c r="B8" s="4"/>
      <c r="C8" s="4"/>
      <c r="D8" s="4"/>
      <c r="E8" s="4"/>
      <c r="F8" s="4"/>
      <c r="G8" s="4"/>
      <c r="H8" s="4"/>
      <c r="I8" s="4"/>
      <c r="J8" s="4"/>
      <c r="K8" s="4"/>
      <c r="L8" s="4"/>
      <c r="M8" s="4"/>
      <c r="N8" s="4"/>
      <c r="O8" s="4"/>
      <c r="P8" s="4"/>
      <c r="Q8" s="4"/>
      <c r="R8" s="4"/>
      <c r="S8" s="1"/>
      <c r="T8" s="1"/>
    </row>
    <row r="9" spans="1:20" x14ac:dyDescent="0.25">
      <c r="A9" s="1"/>
      <c r="B9" s="4"/>
      <c r="C9" s="4"/>
      <c r="D9" s="4"/>
      <c r="E9" s="4"/>
      <c r="F9" s="4"/>
      <c r="G9" s="4"/>
      <c r="H9" s="4"/>
      <c r="I9" s="4"/>
      <c r="J9" s="4"/>
      <c r="K9" s="4"/>
      <c r="L9" s="4"/>
      <c r="M9" s="4"/>
      <c r="N9" s="4"/>
      <c r="O9" s="4"/>
      <c r="P9" s="4"/>
      <c r="Q9" s="4"/>
      <c r="R9" s="4"/>
      <c r="S9" s="1"/>
      <c r="T9" s="1"/>
    </row>
    <row r="10" spans="1:20" x14ac:dyDescent="0.25">
      <c r="A10" s="1"/>
      <c r="B10" s="4"/>
      <c r="C10" s="4"/>
      <c r="D10" s="4"/>
      <c r="E10" s="4"/>
      <c r="F10" s="4"/>
      <c r="G10" s="4"/>
      <c r="H10" s="4"/>
      <c r="I10" s="4"/>
      <c r="J10" s="4"/>
      <c r="K10" s="4"/>
      <c r="L10" s="4"/>
      <c r="M10" s="4"/>
      <c r="N10" s="4"/>
      <c r="O10" s="4"/>
      <c r="P10" s="4"/>
      <c r="Q10" s="4"/>
      <c r="R10" s="4"/>
      <c r="S10" s="1"/>
      <c r="T10" s="1"/>
    </row>
    <row r="11" spans="1:20" x14ac:dyDescent="0.25">
      <c r="A11" s="1"/>
      <c r="B11" s="4"/>
      <c r="C11" s="4"/>
      <c r="D11" s="4"/>
      <c r="E11" s="4"/>
      <c r="F11" s="4"/>
      <c r="G11" s="4"/>
      <c r="H11" s="4"/>
      <c r="I11" s="4"/>
      <c r="J11" s="4"/>
      <c r="K11" s="4"/>
      <c r="L11" s="4"/>
      <c r="M11" s="4"/>
      <c r="N11" s="4"/>
      <c r="O11" s="4"/>
      <c r="P11" s="4"/>
      <c r="Q11" s="4"/>
      <c r="R11" s="4"/>
      <c r="S11" s="1"/>
      <c r="T11" s="1"/>
    </row>
    <row r="12" spans="1:20" x14ac:dyDescent="0.25">
      <c r="A12" s="1"/>
      <c r="B12" s="4"/>
      <c r="C12" s="4"/>
      <c r="D12" s="4"/>
      <c r="E12" s="4"/>
      <c r="F12" s="4"/>
      <c r="G12" s="4"/>
      <c r="H12" s="4"/>
      <c r="I12" s="4"/>
      <c r="J12" s="4"/>
      <c r="K12" s="4"/>
      <c r="L12" s="4"/>
      <c r="M12" s="4"/>
      <c r="N12" s="4"/>
      <c r="O12" s="4"/>
      <c r="P12" s="4"/>
      <c r="Q12" s="4"/>
      <c r="R12" s="4"/>
      <c r="S12" s="1"/>
      <c r="T12" s="1"/>
    </row>
    <row r="13" spans="1:20" x14ac:dyDescent="0.25">
      <c r="A13" s="1"/>
      <c r="B13" s="4"/>
      <c r="C13" s="4"/>
      <c r="D13" s="4"/>
      <c r="E13" s="4"/>
      <c r="F13" s="4"/>
      <c r="G13" s="4"/>
      <c r="H13" s="4"/>
      <c r="I13" s="4"/>
      <c r="J13" s="4"/>
      <c r="K13" s="4"/>
      <c r="L13" s="4"/>
      <c r="M13" s="4"/>
      <c r="N13" s="4"/>
      <c r="O13" s="4"/>
      <c r="P13" s="4"/>
      <c r="Q13" s="4"/>
      <c r="R13" s="4"/>
      <c r="S13" s="3"/>
      <c r="T13" s="1"/>
    </row>
    <row r="14" spans="1:20" ht="18.75" x14ac:dyDescent="0.25">
      <c r="A14" s="1"/>
      <c r="B14" s="4"/>
      <c r="C14" s="5"/>
      <c r="D14" s="10"/>
      <c r="E14" s="4"/>
      <c r="F14" s="4"/>
      <c r="G14" s="4"/>
      <c r="H14" s="4"/>
      <c r="I14" s="4"/>
      <c r="J14" s="4"/>
      <c r="K14" s="4"/>
      <c r="L14" s="4"/>
      <c r="M14" s="4"/>
      <c r="N14" s="4"/>
      <c r="O14" s="4"/>
      <c r="P14" s="4"/>
      <c r="Q14" s="4"/>
      <c r="R14" s="4"/>
      <c r="S14" s="1"/>
      <c r="T14" s="1"/>
    </row>
    <row r="15" spans="1:20" x14ac:dyDescent="0.25">
      <c r="A15" s="1"/>
      <c r="B15" s="4"/>
      <c r="C15" s="4"/>
      <c r="D15" s="4"/>
      <c r="E15" s="4"/>
      <c r="F15" s="4"/>
      <c r="G15" s="4"/>
      <c r="H15" s="4"/>
      <c r="I15" s="4"/>
      <c r="J15" s="4"/>
      <c r="K15" s="4"/>
      <c r="L15" s="4"/>
      <c r="M15" s="4"/>
      <c r="N15" s="4"/>
      <c r="O15" s="4"/>
      <c r="P15" s="4"/>
      <c r="Q15" s="4"/>
      <c r="R15" s="4"/>
      <c r="S15" s="1"/>
      <c r="T15" s="1"/>
    </row>
    <row r="16" spans="1:20" x14ac:dyDescent="0.25">
      <c r="A16" s="1"/>
      <c r="B16" s="4"/>
      <c r="C16" s="4"/>
      <c r="D16" s="4"/>
      <c r="E16" s="4"/>
      <c r="F16" s="4"/>
      <c r="G16" s="4"/>
      <c r="H16" s="4"/>
      <c r="I16" s="4"/>
      <c r="J16" s="4"/>
      <c r="K16" s="4"/>
      <c r="L16" s="4"/>
      <c r="M16" s="4"/>
      <c r="N16" s="4"/>
      <c r="O16" s="4"/>
      <c r="P16" s="4"/>
      <c r="Q16" s="4"/>
      <c r="R16" s="4"/>
      <c r="S16" s="1"/>
      <c r="T16" s="1"/>
    </row>
    <row r="17" spans="1:20" x14ac:dyDescent="0.25">
      <c r="A17" s="1"/>
      <c r="B17" s="4"/>
      <c r="C17" s="9"/>
      <c r="D17" s="8" t="s">
        <v>5</v>
      </c>
      <c r="E17" s="9"/>
      <c r="F17" s="9"/>
      <c r="G17" s="4"/>
      <c r="H17" s="10"/>
      <c r="I17" s="4"/>
      <c r="J17" s="4"/>
      <c r="K17" s="4"/>
      <c r="L17" s="4"/>
      <c r="M17" s="4"/>
      <c r="N17" s="4"/>
      <c r="O17" s="4"/>
      <c r="P17" s="4"/>
      <c r="Q17" s="4"/>
      <c r="R17" s="4"/>
      <c r="S17" s="1"/>
      <c r="T17" s="1"/>
    </row>
    <row r="18" spans="1:20" x14ac:dyDescent="0.25">
      <c r="A18" s="1"/>
      <c r="B18" s="4"/>
      <c r="C18" s="4"/>
      <c r="D18" s="4"/>
      <c r="E18" s="4"/>
      <c r="F18" s="4"/>
      <c r="G18" s="4"/>
      <c r="H18" s="4"/>
      <c r="I18" s="4"/>
      <c r="J18" s="4"/>
      <c r="K18" s="4"/>
      <c r="L18" s="4"/>
      <c r="M18" s="4"/>
      <c r="N18" s="4"/>
      <c r="O18" s="4"/>
      <c r="P18" s="4"/>
      <c r="Q18" s="4"/>
      <c r="R18" s="4"/>
      <c r="S18" s="1"/>
      <c r="T18" s="1"/>
    </row>
    <row r="19" spans="1:20" x14ac:dyDescent="0.25">
      <c r="A19" s="1"/>
      <c r="B19" s="4"/>
      <c r="C19" s="4"/>
      <c r="D19" s="4"/>
      <c r="E19" s="4"/>
      <c r="F19" s="4"/>
      <c r="G19" s="4"/>
      <c r="H19" s="4"/>
      <c r="I19" s="4"/>
      <c r="J19" s="4"/>
      <c r="K19" s="4"/>
      <c r="L19" s="4"/>
      <c r="M19" s="4"/>
      <c r="N19" s="4"/>
      <c r="O19" s="4"/>
      <c r="P19" s="4"/>
      <c r="Q19" s="4"/>
      <c r="R19" s="4"/>
      <c r="S19" s="1"/>
      <c r="T19" s="1"/>
    </row>
    <row r="20" spans="1:20" x14ac:dyDescent="0.25">
      <c r="A20" s="1"/>
      <c r="B20" s="4"/>
      <c r="C20" s="4"/>
      <c r="D20" s="4"/>
      <c r="E20" s="4"/>
      <c r="F20" s="4"/>
      <c r="G20" s="4"/>
      <c r="H20" s="4"/>
      <c r="I20" s="4"/>
      <c r="J20" s="4"/>
      <c r="K20" s="4"/>
      <c r="L20" s="4"/>
      <c r="M20" s="4"/>
      <c r="N20" s="4"/>
      <c r="O20" s="4"/>
      <c r="P20" s="4"/>
      <c r="Q20" s="4"/>
      <c r="R20" s="4"/>
      <c r="S20" s="1"/>
      <c r="T20" s="1"/>
    </row>
    <row r="21" spans="1:20" ht="15.75" customHeight="1" x14ac:dyDescent="0.25">
      <c r="A21" s="1"/>
      <c r="B21" s="4"/>
      <c r="C21" s="4"/>
      <c r="D21" s="4"/>
      <c r="E21" s="4"/>
      <c r="F21" s="4"/>
      <c r="G21" s="4"/>
      <c r="H21" s="4"/>
      <c r="I21" s="4"/>
      <c r="J21" s="4"/>
      <c r="K21" s="4"/>
      <c r="L21" s="4"/>
      <c r="M21" s="4"/>
      <c r="N21" s="4"/>
      <c r="O21" s="4"/>
      <c r="P21" s="4"/>
      <c r="Q21" s="4"/>
      <c r="R21" s="4"/>
      <c r="S21" s="1"/>
      <c r="T21" s="1"/>
    </row>
    <row r="22" spans="1:20" ht="15.75" customHeight="1" x14ac:dyDescent="0.25">
      <c r="A22" s="1"/>
      <c r="B22" s="4"/>
      <c r="C22" s="4"/>
      <c r="D22" s="4"/>
      <c r="E22" s="4"/>
      <c r="F22" s="4"/>
      <c r="G22" s="4"/>
      <c r="H22" s="4"/>
      <c r="I22" s="4"/>
      <c r="J22" s="4"/>
      <c r="K22" s="4"/>
      <c r="L22" s="4"/>
      <c r="M22" s="4"/>
      <c r="N22" s="4"/>
      <c r="O22" s="4"/>
      <c r="P22" s="4"/>
      <c r="Q22" s="4"/>
      <c r="R22" s="4"/>
      <c r="S22" s="1"/>
      <c r="T22" s="1"/>
    </row>
    <row r="23" spans="1:20" ht="15.75" customHeight="1" x14ac:dyDescent="0.25">
      <c r="A23" s="1"/>
      <c r="B23" s="4"/>
      <c r="C23" s="4"/>
      <c r="D23" s="4"/>
      <c r="E23" s="4"/>
      <c r="F23" s="4"/>
      <c r="G23" s="4"/>
      <c r="H23" s="4"/>
      <c r="I23" s="4"/>
      <c r="J23" s="4"/>
      <c r="K23" s="4"/>
      <c r="L23" s="4"/>
      <c r="M23" s="4"/>
      <c r="N23" s="4"/>
      <c r="O23" s="4"/>
      <c r="P23" s="4"/>
      <c r="Q23" s="4"/>
      <c r="R23" s="4"/>
      <c r="S23" s="1"/>
      <c r="T23" s="1"/>
    </row>
    <row r="24" spans="1:20" ht="15.75" customHeight="1" x14ac:dyDescent="0.25">
      <c r="A24" s="1"/>
      <c r="B24" s="4"/>
      <c r="C24" s="4"/>
      <c r="D24" s="4"/>
      <c r="E24" s="4"/>
      <c r="F24" s="4"/>
      <c r="G24" s="4"/>
      <c r="H24" s="4"/>
      <c r="I24" s="4"/>
      <c r="J24" s="4"/>
      <c r="K24" s="4"/>
      <c r="L24" s="4"/>
      <c r="M24" s="4"/>
      <c r="N24" s="4"/>
      <c r="O24" s="4"/>
      <c r="P24" s="4"/>
      <c r="Q24" s="4"/>
      <c r="R24" s="4"/>
      <c r="S24" s="1"/>
      <c r="T24" s="1"/>
    </row>
    <row r="25" spans="1:20" ht="15.75" customHeight="1" x14ac:dyDescent="0.25">
      <c r="A25" s="1"/>
      <c r="B25" s="4"/>
      <c r="C25" s="4"/>
      <c r="D25" s="4"/>
      <c r="E25" s="4"/>
      <c r="F25" s="4"/>
      <c r="G25" s="4"/>
      <c r="H25" s="4"/>
      <c r="I25" s="4"/>
      <c r="J25" s="4"/>
      <c r="K25" s="4"/>
      <c r="L25" s="4"/>
      <c r="M25" s="4"/>
      <c r="N25" s="4"/>
      <c r="O25" s="4"/>
      <c r="P25" s="4"/>
      <c r="Q25" s="4"/>
      <c r="R25" s="4"/>
      <c r="S25" s="1"/>
      <c r="T25" s="1"/>
    </row>
    <row r="26" spans="1:20" ht="15.75" customHeight="1" x14ac:dyDescent="0.25">
      <c r="A26" s="1"/>
      <c r="B26" s="4"/>
      <c r="C26" s="4"/>
      <c r="D26" s="4"/>
      <c r="E26" s="4"/>
      <c r="F26" s="4"/>
      <c r="G26" s="4"/>
      <c r="H26" s="4"/>
      <c r="I26" s="4"/>
      <c r="J26" s="4"/>
      <c r="K26" s="4"/>
      <c r="L26" s="4"/>
      <c r="M26" s="4"/>
      <c r="N26" s="4"/>
      <c r="O26" s="4"/>
      <c r="P26" s="4"/>
      <c r="Q26" s="4"/>
      <c r="R26" s="4"/>
      <c r="S26" s="1"/>
      <c r="T26" s="1"/>
    </row>
    <row r="27" spans="1:20" ht="15.75" customHeight="1" x14ac:dyDescent="0.25">
      <c r="A27" s="1"/>
      <c r="B27" s="4"/>
      <c r="C27" s="4"/>
      <c r="D27" s="4"/>
      <c r="E27" s="4"/>
      <c r="F27" s="4"/>
      <c r="G27" s="4"/>
      <c r="H27" s="4"/>
      <c r="I27" s="4"/>
      <c r="J27" s="4"/>
      <c r="K27" s="4"/>
      <c r="L27" s="4"/>
      <c r="M27" s="4"/>
      <c r="N27" s="4"/>
      <c r="O27" s="4"/>
      <c r="P27" s="4"/>
      <c r="Q27" s="4"/>
      <c r="R27" s="4"/>
      <c r="S27" s="1"/>
      <c r="T27" s="1"/>
    </row>
    <row r="28" spans="1:20" ht="15.75" customHeight="1" x14ac:dyDescent="0.25">
      <c r="A28" s="1"/>
      <c r="B28" s="4"/>
      <c r="C28" s="4"/>
      <c r="D28" s="4"/>
      <c r="E28" s="4"/>
      <c r="F28" s="4"/>
      <c r="G28" s="4"/>
      <c r="H28" s="4"/>
      <c r="I28" s="4"/>
      <c r="J28" s="4"/>
      <c r="K28" s="4"/>
      <c r="L28" s="4"/>
      <c r="M28" s="4"/>
      <c r="N28" s="4"/>
      <c r="O28" s="4"/>
      <c r="P28" s="4"/>
      <c r="Q28" s="4"/>
      <c r="R28" s="4"/>
      <c r="S28" s="1"/>
      <c r="T28" s="1"/>
    </row>
    <row r="29" spans="1:20" ht="15.75" customHeight="1" x14ac:dyDescent="0.25">
      <c r="A29" s="1"/>
      <c r="B29" s="4"/>
      <c r="C29" s="4"/>
      <c r="D29" s="4"/>
      <c r="E29" s="4"/>
      <c r="F29" s="4"/>
      <c r="G29" s="4"/>
      <c r="H29" s="4"/>
      <c r="I29" s="4"/>
      <c r="J29" s="4"/>
      <c r="K29" s="4"/>
      <c r="L29" s="4"/>
      <c r="M29" s="4"/>
      <c r="N29" s="4"/>
      <c r="O29" s="4"/>
      <c r="P29" s="4"/>
      <c r="Q29" s="4"/>
      <c r="R29" s="4"/>
      <c r="S29" s="1"/>
      <c r="T29" s="1"/>
    </row>
    <row r="30" spans="1:20" ht="15.75" customHeight="1" x14ac:dyDescent="0.25">
      <c r="A30" s="1"/>
      <c r="B30" s="4"/>
      <c r="C30" s="4"/>
      <c r="D30" s="4"/>
      <c r="E30" s="4"/>
      <c r="F30" s="4"/>
      <c r="G30" s="4"/>
      <c r="H30" s="4"/>
      <c r="I30" s="4"/>
      <c r="J30" s="4"/>
      <c r="K30" s="4"/>
      <c r="L30" s="4"/>
      <c r="M30" s="4"/>
      <c r="N30" s="4"/>
      <c r="O30" s="4"/>
      <c r="P30" s="4"/>
      <c r="Q30" s="4"/>
      <c r="R30" s="4"/>
      <c r="S30" s="1"/>
      <c r="T30" s="1"/>
    </row>
    <row r="31" spans="1:20" ht="15.75" customHeight="1" x14ac:dyDescent="0.25">
      <c r="A31" s="1"/>
      <c r="B31" s="4"/>
      <c r="C31" s="4"/>
      <c r="D31" s="4"/>
      <c r="E31" s="4"/>
      <c r="F31" s="4"/>
      <c r="G31" s="4"/>
      <c r="H31" s="4"/>
      <c r="I31" s="4"/>
      <c r="J31" s="4"/>
      <c r="K31" s="4"/>
      <c r="L31" s="4"/>
      <c r="M31" s="4"/>
      <c r="N31" s="4"/>
      <c r="O31" s="4"/>
      <c r="P31" s="4"/>
      <c r="Q31" s="4"/>
      <c r="R31" s="4"/>
      <c r="S31" s="1"/>
      <c r="T31" s="1"/>
    </row>
    <row r="32" spans="1:20" ht="15.75" customHeight="1" x14ac:dyDescent="0.25">
      <c r="A32" s="1"/>
      <c r="B32" s="4"/>
      <c r="C32" s="4"/>
      <c r="D32" s="4"/>
      <c r="E32" s="4"/>
      <c r="F32" s="4"/>
      <c r="G32" s="4"/>
      <c r="H32" s="4"/>
      <c r="I32" s="4"/>
      <c r="J32" s="4"/>
      <c r="K32" s="4"/>
      <c r="L32" s="4"/>
      <c r="M32" s="4"/>
      <c r="N32" s="4"/>
      <c r="O32" s="4"/>
      <c r="P32" s="4"/>
      <c r="Q32" s="4"/>
      <c r="R32" s="4"/>
      <c r="S32" s="1"/>
      <c r="T32" s="1"/>
    </row>
    <row r="33" spans="1:20" ht="15.75" customHeight="1" x14ac:dyDescent="0.25">
      <c r="A33" s="1"/>
      <c r="B33" s="4"/>
      <c r="C33" s="4"/>
      <c r="D33" s="4"/>
      <c r="E33" s="4"/>
      <c r="F33" s="4"/>
      <c r="G33" s="4"/>
      <c r="H33" s="4"/>
      <c r="I33" s="4"/>
      <c r="J33" s="4"/>
      <c r="K33" s="4"/>
      <c r="L33" s="4"/>
      <c r="M33" s="4"/>
      <c r="N33" s="4"/>
      <c r="O33" s="4"/>
      <c r="P33" s="4"/>
      <c r="Q33" s="4"/>
      <c r="R33" s="4"/>
      <c r="S33" s="1"/>
      <c r="T33" s="1"/>
    </row>
    <row r="34" spans="1:20" ht="15.75" customHeight="1" x14ac:dyDescent="0.25">
      <c r="A34" s="1"/>
      <c r="B34" s="4"/>
      <c r="C34" s="4"/>
      <c r="D34" s="4"/>
      <c r="E34" s="4"/>
      <c r="F34" s="4"/>
      <c r="G34" s="4"/>
      <c r="H34" s="4"/>
      <c r="I34" s="4"/>
      <c r="J34" s="4"/>
      <c r="K34" s="4"/>
      <c r="L34" s="4"/>
      <c r="M34" s="4"/>
      <c r="N34" s="4"/>
      <c r="O34" s="4"/>
      <c r="P34" s="4"/>
      <c r="Q34" s="4"/>
      <c r="R34" s="4"/>
      <c r="S34" s="1"/>
      <c r="T34" s="1"/>
    </row>
    <row r="35" spans="1:20" ht="15.75" customHeight="1" x14ac:dyDescent="0.25">
      <c r="A35" s="1"/>
      <c r="B35" s="4"/>
      <c r="C35" s="4"/>
      <c r="D35" s="4"/>
      <c r="E35" s="4"/>
      <c r="F35" s="4"/>
      <c r="G35" s="4"/>
      <c r="H35" s="4"/>
      <c r="I35" s="4"/>
      <c r="J35" s="4"/>
      <c r="K35" s="4"/>
      <c r="L35" s="4"/>
      <c r="M35" s="4"/>
      <c r="N35" s="4"/>
      <c r="O35" s="4"/>
      <c r="P35" s="4"/>
      <c r="Q35" s="4"/>
      <c r="R35" s="4"/>
      <c r="S35" s="1"/>
      <c r="T35" s="1"/>
    </row>
    <row r="36" spans="1:20" ht="15.75" customHeight="1" x14ac:dyDescent="0.25">
      <c r="A36" s="1"/>
      <c r="B36" s="4"/>
      <c r="C36" s="4"/>
      <c r="D36" s="4"/>
      <c r="E36" s="4"/>
      <c r="F36" s="4"/>
      <c r="G36" s="4"/>
      <c r="H36" s="4"/>
      <c r="I36" s="4"/>
      <c r="J36" s="4"/>
      <c r="K36" s="4"/>
      <c r="L36" s="4"/>
      <c r="M36" s="4"/>
      <c r="N36" s="4"/>
      <c r="O36" s="4"/>
      <c r="P36" s="4"/>
      <c r="Q36" s="4"/>
      <c r="R36" s="4"/>
      <c r="S36" s="1"/>
      <c r="T36" s="1"/>
    </row>
    <row r="37" spans="1:20" ht="15.75" customHeight="1" x14ac:dyDescent="0.25">
      <c r="A37" s="1"/>
      <c r="B37" s="4"/>
      <c r="C37" s="4"/>
      <c r="D37" s="4"/>
      <c r="E37" s="4"/>
      <c r="F37" s="4"/>
      <c r="G37" s="4"/>
      <c r="H37" s="4"/>
      <c r="I37" s="4"/>
      <c r="J37" s="4"/>
      <c r="K37" s="4"/>
      <c r="L37" s="4"/>
      <c r="M37" s="4"/>
      <c r="N37" s="4"/>
      <c r="O37" s="4"/>
      <c r="P37" s="4"/>
      <c r="Q37" s="4"/>
      <c r="R37" s="4"/>
      <c r="S37" s="1"/>
      <c r="T37" s="1"/>
    </row>
    <row r="38" spans="1:20" ht="15.75" customHeight="1" x14ac:dyDescent="0.25">
      <c r="A38" s="1"/>
      <c r="B38" s="4"/>
      <c r="C38" s="4"/>
      <c r="D38" s="4"/>
      <c r="E38" s="4"/>
      <c r="F38" s="4"/>
      <c r="G38" s="4"/>
      <c r="H38" s="4"/>
      <c r="I38" s="4"/>
      <c r="J38" s="4"/>
      <c r="K38" s="4"/>
      <c r="L38" s="4"/>
      <c r="M38" s="4"/>
      <c r="N38" s="4"/>
      <c r="O38" s="4"/>
      <c r="P38" s="4"/>
      <c r="Q38" s="4"/>
      <c r="R38" s="4"/>
      <c r="S38" s="1"/>
      <c r="T38" s="1"/>
    </row>
    <row r="39" spans="1:20" ht="15.75" customHeight="1" x14ac:dyDescent="0.25">
      <c r="A39" s="1"/>
      <c r="B39" s="4"/>
      <c r="C39" s="4"/>
      <c r="D39" s="4"/>
      <c r="E39" s="4"/>
      <c r="F39" s="4"/>
      <c r="G39" s="4"/>
      <c r="H39" s="4"/>
      <c r="I39" s="4"/>
      <c r="J39" s="4"/>
      <c r="K39" s="4"/>
      <c r="L39" s="4"/>
      <c r="M39" s="4"/>
      <c r="N39" s="4"/>
      <c r="O39" s="4"/>
      <c r="P39" s="4"/>
      <c r="Q39" s="4"/>
      <c r="R39" s="4"/>
      <c r="S39" s="1"/>
      <c r="T39" s="1"/>
    </row>
    <row r="40" spans="1:20" ht="15.75" customHeight="1" x14ac:dyDescent="0.25">
      <c r="A40" s="1"/>
      <c r="B40" s="4"/>
      <c r="C40" s="4"/>
      <c r="D40" s="4"/>
      <c r="E40" s="4"/>
      <c r="F40" s="4"/>
      <c r="G40" s="4"/>
      <c r="H40" s="4"/>
      <c r="I40" s="4"/>
      <c r="J40" s="4"/>
      <c r="K40" s="4"/>
      <c r="L40" s="4"/>
      <c r="M40" s="4"/>
      <c r="N40" s="4"/>
      <c r="O40" s="4"/>
      <c r="P40" s="4"/>
      <c r="Q40" s="4"/>
      <c r="R40" s="4"/>
      <c r="S40" s="1"/>
      <c r="T40" s="1"/>
    </row>
    <row r="41" spans="1:20" ht="15.75" customHeight="1" x14ac:dyDescent="0.25">
      <c r="A41" s="1"/>
      <c r="B41" s="4"/>
      <c r="C41" s="4"/>
      <c r="D41" s="4"/>
      <c r="E41" s="4"/>
      <c r="F41" s="4"/>
      <c r="G41" s="4"/>
      <c r="H41" s="4"/>
      <c r="I41" s="4"/>
      <c r="J41" s="4"/>
      <c r="K41" s="4"/>
      <c r="L41" s="4"/>
      <c r="M41" s="4"/>
      <c r="N41" s="4"/>
      <c r="O41" s="4"/>
      <c r="P41" s="4"/>
      <c r="Q41" s="4"/>
      <c r="R41" s="4"/>
      <c r="S41" s="1"/>
      <c r="T41" s="1"/>
    </row>
    <row r="42" spans="1:20" ht="15.75" customHeight="1" x14ac:dyDescent="0.25">
      <c r="A42" s="1"/>
      <c r="B42" s="4"/>
      <c r="C42" s="4"/>
      <c r="D42" s="4"/>
      <c r="E42" s="4"/>
      <c r="F42" s="4"/>
      <c r="G42" s="4"/>
      <c r="H42" s="4"/>
      <c r="I42" s="4"/>
      <c r="J42" s="4"/>
      <c r="K42" s="4"/>
      <c r="L42" s="4"/>
      <c r="M42" s="4"/>
      <c r="N42" s="4"/>
      <c r="O42" s="4"/>
      <c r="P42" s="4"/>
      <c r="Q42" s="4"/>
      <c r="R42" s="4"/>
      <c r="S42" s="1"/>
      <c r="T42" s="1"/>
    </row>
    <row r="43" spans="1:20" ht="15.75" customHeight="1" x14ac:dyDescent="0.25">
      <c r="A43" s="1"/>
      <c r="B43" s="4"/>
      <c r="C43" s="4"/>
      <c r="D43" s="4"/>
      <c r="E43" s="4"/>
      <c r="F43" s="4"/>
      <c r="G43" s="4"/>
      <c r="H43" s="4"/>
      <c r="I43" s="4"/>
      <c r="J43" s="4"/>
      <c r="K43" s="4"/>
      <c r="L43" s="4"/>
      <c r="M43" s="4"/>
      <c r="N43" s="4"/>
      <c r="O43" s="4"/>
      <c r="P43" s="4"/>
      <c r="Q43" s="4"/>
      <c r="R43" s="4"/>
      <c r="S43" s="1"/>
      <c r="T43" s="1"/>
    </row>
    <row r="44" spans="1:20" ht="15.75" customHeight="1" x14ac:dyDescent="0.25">
      <c r="A44" s="1"/>
      <c r="B44" s="4"/>
      <c r="C44" s="4"/>
      <c r="D44" s="4"/>
      <c r="E44" s="4"/>
      <c r="F44" s="4"/>
      <c r="G44" s="4"/>
      <c r="H44" s="4"/>
      <c r="I44" s="4"/>
      <c r="J44" s="4"/>
      <c r="K44" s="4"/>
      <c r="L44" s="4"/>
      <c r="M44" s="4"/>
      <c r="N44" s="4"/>
      <c r="O44" s="4"/>
      <c r="P44" s="4"/>
      <c r="Q44" s="4"/>
      <c r="R44" s="4"/>
      <c r="S44" s="1"/>
      <c r="T44" s="1"/>
    </row>
    <row r="45" spans="1:20" ht="15.75" customHeight="1" x14ac:dyDescent="0.25">
      <c r="A45" s="1"/>
      <c r="B45" s="4"/>
      <c r="C45" s="4"/>
      <c r="D45" s="4"/>
      <c r="E45" s="4"/>
      <c r="F45" s="4"/>
      <c r="G45" s="4"/>
      <c r="H45" s="4"/>
      <c r="I45" s="4"/>
      <c r="J45" s="4"/>
      <c r="K45" s="4"/>
      <c r="L45" s="4"/>
      <c r="M45" s="4"/>
      <c r="N45" s="4"/>
      <c r="O45" s="4"/>
      <c r="P45" s="4"/>
      <c r="Q45" s="4"/>
      <c r="R45" s="4"/>
      <c r="S45" s="1"/>
      <c r="T45" s="1"/>
    </row>
    <row r="46" spans="1:20" ht="15.75" customHeight="1" x14ac:dyDescent="0.25">
      <c r="A46" s="1"/>
      <c r="B46" s="4"/>
      <c r="C46" s="4"/>
      <c r="D46" s="4"/>
      <c r="E46" s="4"/>
      <c r="F46" s="4"/>
      <c r="G46" s="4"/>
      <c r="H46" s="4"/>
      <c r="I46" s="4"/>
      <c r="J46" s="4"/>
      <c r="K46" s="4"/>
      <c r="L46" s="4"/>
      <c r="M46" s="4"/>
      <c r="N46" s="4"/>
      <c r="O46" s="4"/>
      <c r="P46" s="4"/>
      <c r="Q46" s="4"/>
      <c r="R46" s="4"/>
      <c r="S46" s="1"/>
      <c r="T46" s="1"/>
    </row>
    <row r="47" spans="1:20" ht="15.75" customHeight="1" x14ac:dyDescent="0.25">
      <c r="A47" s="1"/>
      <c r="B47" s="4"/>
      <c r="C47" s="4"/>
      <c r="D47" s="4"/>
      <c r="E47" s="4"/>
      <c r="F47" s="4"/>
      <c r="G47" s="4"/>
      <c r="H47" s="4"/>
      <c r="I47" s="4"/>
      <c r="J47" s="4"/>
      <c r="K47" s="4"/>
      <c r="L47" s="4"/>
      <c r="M47" s="4"/>
      <c r="N47" s="4"/>
      <c r="O47" s="4"/>
      <c r="P47" s="4"/>
      <c r="Q47" s="4"/>
      <c r="R47" s="4"/>
      <c r="S47" s="1"/>
      <c r="T47" s="1"/>
    </row>
    <row r="48" spans="1:20" ht="15.75" customHeight="1" x14ac:dyDescent="0.25">
      <c r="A48" s="1"/>
      <c r="B48" s="4"/>
      <c r="C48" s="4"/>
      <c r="D48" s="4"/>
      <c r="E48" s="4"/>
      <c r="F48" s="4"/>
      <c r="G48" s="4"/>
      <c r="H48" s="4"/>
      <c r="I48" s="4"/>
      <c r="J48" s="4"/>
      <c r="K48" s="4"/>
      <c r="L48" s="4"/>
      <c r="M48" s="4"/>
      <c r="N48" s="4"/>
      <c r="O48" s="4"/>
      <c r="P48" s="4"/>
      <c r="Q48" s="4"/>
      <c r="R48" s="4"/>
      <c r="S48" s="1"/>
      <c r="T48" s="1"/>
    </row>
    <row r="49" spans="1:20" ht="15.75" customHeight="1" x14ac:dyDescent="0.25">
      <c r="A49" s="1"/>
      <c r="B49" s="4"/>
      <c r="C49" s="4"/>
      <c r="D49" s="4"/>
      <c r="E49" s="4"/>
      <c r="F49" s="4"/>
      <c r="G49" s="4"/>
      <c r="H49" s="4"/>
      <c r="I49" s="4"/>
      <c r="J49" s="4"/>
      <c r="K49" s="4"/>
      <c r="L49" s="4"/>
      <c r="M49" s="4"/>
      <c r="N49" s="4"/>
      <c r="O49" s="4"/>
      <c r="P49" s="4"/>
      <c r="Q49" s="4"/>
      <c r="R49" s="4"/>
      <c r="S49" s="1"/>
      <c r="T49" s="1"/>
    </row>
    <row r="50" spans="1:20" ht="15.75" customHeight="1" x14ac:dyDescent="0.25">
      <c r="A50" s="1"/>
      <c r="B50" s="4"/>
      <c r="C50" s="4"/>
      <c r="D50" s="4"/>
      <c r="E50" s="4"/>
      <c r="F50" s="4"/>
      <c r="G50" s="4"/>
      <c r="H50" s="4"/>
      <c r="I50" s="4"/>
      <c r="J50" s="4"/>
      <c r="K50" s="4"/>
      <c r="L50" s="4"/>
      <c r="M50" s="4"/>
      <c r="N50" s="4"/>
      <c r="O50" s="4"/>
      <c r="P50" s="4"/>
      <c r="Q50" s="4"/>
      <c r="R50" s="4"/>
      <c r="S50" s="1"/>
      <c r="T50" s="1"/>
    </row>
    <row r="51" spans="1:20" ht="15.75" customHeight="1" x14ac:dyDescent="0.25">
      <c r="A51" s="1"/>
      <c r="B51" s="4"/>
      <c r="C51" s="4"/>
      <c r="D51" s="4"/>
      <c r="E51" s="4"/>
      <c r="F51" s="4"/>
      <c r="G51" s="4"/>
      <c r="H51" s="4"/>
      <c r="I51" s="4"/>
      <c r="J51" s="4"/>
      <c r="K51" s="4"/>
      <c r="L51" s="4"/>
      <c r="M51" s="4"/>
      <c r="N51" s="4"/>
      <c r="O51" s="4"/>
      <c r="P51" s="4"/>
      <c r="Q51" s="4"/>
      <c r="R51" s="4"/>
      <c r="S51" s="1"/>
      <c r="T51" s="1"/>
    </row>
    <row r="52" spans="1:20" ht="15.75" customHeight="1" x14ac:dyDescent="0.25">
      <c r="A52" s="1"/>
      <c r="B52" s="4"/>
      <c r="C52" s="4"/>
      <c r="D52" s="4"/>
      <c r="E52" s="4"/>
      <c r="F52" s="4"/>
      <c r="G52" s="4"/>
      <c r="H52" s="4"/>
      <c r="I52" s="4"/>
      <c r="J52" s="4"/>
      <c r="K52" s="4"/>
      <c r="L52" s="4"/>
      <c r="M52" s="4"/>
      <c r="N52" s="4"/>
      <c r="O52" s="4"/>
      <c r="P52" s="4"/>
      <c r="Q52" s="4"/>
      <c r="R52" s="4"/>
      <c r="S52" s="1"/>
      <c r="T52" s="1"/>
    </row>
    <row r="53" spans="1:20" ht="15.75" customHeight="1" x14ac:dyDescent="0.25">
      <c r="A53" s="1"/>
      <c r="B53" s="4"/>
      <c r="C53" s="4"/>
      <c r="D53" s="4"/>
      <c r="E53" s="4"/>
      <c r="F53" s="4"/>
      <c r="G53" s="4"/>
      <c r="H53" s="4"/>
      <c r="I53" s="4"/>
      <c r="J53" s="4"/>
      <c r="K53" s="4"/>
      <c r="L53" s="4"/>
      <c r="M53" s="4"/>
      <c r="N53" s="4"/>
      <c r="O53" s="4"/>
      <c r="P53" s="4"/>
      <c r="Q53" s="4"/>
      <c r="R53" s="4"/>
      <c r="S53" s="1"/>
      <c r="T53" s="1"/>
    </row>
    <row r="54" spans="1:20" ht="15.75" customHeight="1" x14ac:dyDescent="0.25">
      <c r="A54" s="1"/>
      <c r="B54" s="4"/>
      <c r="C54" s="4"/>
      <c r="D54" s="4"/>
      <c r="E54" s="4"/>
      <c r="F54" s="4"/>
      <c r="G54" s="4"/>
      <c r="H54" s="4"/>
      <c r="I54" s="4"/>
      <c r="J54" s="4"/>
      <c r="K54" s="4"/>
      <c r="L54" s="4"/>
      <c r="M54" s="4"/>
      <c r="N54" s="4"/>
      <c r="O54" s="4"/>
      <c r="P54" s="4"/>
      <c r="Q54" s="4"/>
      <c r="R54" s="4"/>
      <c r="S54" s="1"/>
      <c r="T54" s="1"/>
    </row>
    <row r="55" spans="1:20" ht="15.75" customHeight="1" x14ac:dyDescent="0.25">
      <c r="A55" s="1"/>
      <c r="B55" s="4"/>
      <c r="C55" s="4"/>
      <c r="D55" s="4"/>
      <c r="E55" s="4"/>
      <c r="F55" s="4"/>
      <c r="G55" s="4"/>
      <c r="H55" s="4"/>
      <c r="I55" s="4"/>
      <c r="J55" s="4"/>
      <c r="K55" s="4"/>
      <c r="L55" s="4"/>
      <c r="M55" s="4"/>
      <c r="N55" s="4"/>
      <c r="O55" s="4"/>
      <c r="P55" s="4"/>
      <c r="Q55" s="4"/>
      <c r="R55" s="4"/>
      <c r="S55" s="1"/>
      <c r="T55" s="1"/>
    </row>
    <row r="56" spans="1:20" ht="15.75" customHeight="1" x14ac:dyDescent="0.25">
      <c r="A56" s="1"/>
      <c r="B56" s="4"/>
      <c r="C56" s="4"/>
      <c r="D56" s="4"/>
      <c r="E56" s="4"/>
      <c r="F56" s="4"/>
      <c r="G56" s="4"/>
      <c r="H56" s="4"/>
      <c r="I56" s="4"/>
      <c r="J56" s="4"/>
      <c r="K56" s="4"/>
      <c r="L56" s="4"/>
      <c r="M56" s="4"/>
      <c r="N56" s="4"/>
      <c r="O56" s="4"/>
      <c r="P56" s="4"/>
      <c r="Q56" s="4"/>
      <c r="R56" s="4"/>
      <c r="S56" s="1"/>
      <c r="T56" s="1"/>
    </row>
    <row r="57" spans="1:20" ht="15.75" customHeight="1" x14ac:dyDescent="0.25">
      <c r="A57" s="1"/>
      <c r="B57" s="4"/>
      <c r="C57" s="4"/>
      <c r="D57" s="4"/>
      <c r="E57" s="4"/>
      <c r="F57" s="4"/>
      <c r="G57" s="4"/>
      <c r="H57" s="4"/>
      <c r="I57" s="4"/>
      <c r="J57" s="4"/>
      <c r="K57" s="4"/>
      <c r="L57" s="4"/>
      <c r="M57" s="4"/>
      <c r="N57" s="4"/>
      <c r="O57" s="4"/>
      <c r="P57" s="4"/>
      <c r="Q57" s="4"/>
      <c r="R57" s="4"/>
      <c r="S57" s="1"/>
      <c r="T57" s="1"/>
    </row>
    <row r="58" spans="1:20" ht="15.75" customHeight="1" x14ac:dyDescent="0.25">
      <c r="A58" s="1"/>
      <c r="B58" s="4"/>
      <c r="C58" s="4"/>
      <c r="D58" s="4"/>
      <c r="E58" s="4"/>
      <c r="F58" s="4"/>
      <c r="G58" s="4"/>
      <c r="H58" s="4"/>
      <c r="I58" s="4"/>
      <c r="J58" s="4"/>
      <c r="K58" s="4"/>
      <c r="L58" s="4"/>
      <c r="M58" s="4"/>
      <c r="N58" s="4"/>
      <c r="O58" s="4"/>
      <c r="P58" s="4"/>
      <c r="Q58" s="4"/>
      <c r="R58" s="4"/>
      <c r="S58" s="1"/>
      <c r="T58" s="1"/>
    </row>
    <row r="59" spans="1:20" ht="15.75" customHeight="1" x14ac:dyDescent="0.25">
      <c r="A59" s="1"/>
      <c r="B59" s="4"/>
      <c r="C59" s="4"/>
      <c r="D59" s="4"/>
      <c r="E59" s="4"/>
      <c r="F59" s="4"/>
      <c r="G59" s="4"/>
      <c r="H59" s="4"/>
      <c r="I59" s="4"/>
      <c r="J59" s="4"/>
      <c r="K59" s="4"/>
      <c r="L59" s="4"/>
      <c r="M59" s="4"/>
      <c r="N59" s="4"/>
      <c r="O59" s="4"/>
      <c r="P59" s="4"/>
      <c r="Q59" s="4"/>
      <c r="R59" s="4"/>
      <c r="S59" s="1"/>
      <c r="T59" s="1"/>
    </row>
    <row r="60" spans="1:20" ht="15.75" customHeight="1" x14ac:dyDescent="0.25">
      <c r="A60" s="1"/>
      <c r="B60" s="4"/>
      <c r="C60" s="4"/>
      <c r="D60" s="4"/>
      <c r="E60" s="4"/>
      <c r="F60" s="4"/>
      <c r="G60" s="4"/>
      <c r="H60" s="4"/>
      <c r="I60" s="4"/>
      <c r="J60" s="4"/>
      <c r="K60" s="4"/>
      <c r="L60" s="4"/>
      <c r="M60" s="4"/>
      <c r="N60" s="4"/>
      <c r="O60" s="4"/>
      <c r="P60" s="4"/>
      <c r="Q60" s="4"/>
      <c r="R60" s="4"/>
      <c r="S60" s="1"/>
      <c r="T60" s="1"/>
    </row>
    <row r="61" spans="1:20" ht="15.75" customHeight="1" x14ac:dyDescent="0.25">
      <c r="A61" s="1"/>
      <c r="B61" s="4"/>
      <c r="C61" s="4"/>
      <c r="D61" s="4"/>
      <c r="E61" s="4"/>
      <c r="F61" s="4"/>
      <c r="G61" s="4"/>
      <c r="H61" s="4"/>
      <c r="I61" s="4"/>
      <c r="J61" s="4"/>
      <c r="K61" s="4"/>
      <c r="L61" s="4"/>
      <c r="M61" s="4"/>
      <c r="N61" s="4"/>
      <c r="O61" s="4"/>
      <c r="P61" s="4"/>
      <c r="Q61" s="4"/>
      <c r="R61" s="4"/>
      <c r="S61" s="1"/>
      <c r="T61" s="1"/>
    </row>
    <row r="62" spans="1:20" ht="15.75" customHeight="1" x14ac:dyDescent="0.25">
      <c r="A62" s="1"/>
      <c r="B62" s="4"/>
      <c r="C62" s="4"/>
      <c r="D62" s="4"/>
      <c r="E62" s="4"/>
      <c r="F62" s="4"/>
      <c r="G62" s="4"/>
      <c r="H62" s="4"/>
      <c r="I62" s="4"/>
      <c r="J62" s="4"/>
      <c r="K62" s="4"/>
      <c r="L62" s="4"/>
      <c r="M62" s="4"/>
      <c r="N62" s="4"/>
      <c r="O62" s="4"/>
      <c r="P62" s="4"/>
      <c r="Q62" s="4"/>
      <c r="R62" s="4"/>
      <c r="S62" s="1"/>
      <c r="T62" s="1"/>
    </row>
    <row r="63" spans="1:20" ht="15.75" customHeight="1" x14ac:dyDescent="0.25">
      <c r="A63" s="1"/>
      <c r="B63" s="4"/>
      <c r="C63" s="4"/>
      <c r="D63" s="4"/>
      <c r="E63" s="4"/>
      <c r="F63" s="4"/>
      <c r="G63" s="4"/>
      <c r="H63" s="4"/>
      <c r="I63" s="4"/>
      <c r="J63" s="4"/>
      <c r="K63" s="4"/>
      <c r="L63" s="4"/>
      <c r="M63" s="4"/>
      <c r="N63" s="4"/>
      <c r="O63" s="4"/>
      <c r="P63" s="4"/>
      <c r="Q63" s="4"/>
      <c r="R63" s="4"/>
      <c r="S63" s="1"/>
      <c r="T63" s="1"/>
    </row>
    <row r="64" spans="1:20" ht="15.75" customHeight="1" x14ac:dyDescent="0.25">
      <c r="A64" s="1"/>
      <c r="B64" s="1"/>
      <c r="C64" s="1"/>
      <c r="D64" s="1"/>
      <c r="E64" s="1"/>
      <c r="F64" s="1"/>
      <c r="G64" s="1"/>
      <c r="H64" s="1"/>
      <c r="I64" s="1"/>
      <c r="J64" s="1"/>
      <c r="K64" s="1"/>
      <c r="L64" s="1"/>
      <c r="M64" s="1"/>
      <c r="N64" s="1"/>
      <c r="O64" s="1"/>
      <c r="P64" s="1"/>
      <c r="Q64" s="1"/>
      <c r="R64" s="1"/>
      <c r="S64" s="1"/>
      <c r="T64" s="1"/>
    </row>
    <row r="65" spans="1:20" ht="15.75" customHeight="1" x14ac:dyDescent="0.25">
      <c r="A65" s="1"/>
      <c r="B65" s="1"/>
      <c r="C65" s="1"/>
      <c r="D65" s="1"/>
      <c r="E65" s="1"/>
      <c r="F65" s="1"/>
      <c r="G65" s="1"/>
      <c r="H65" s="1"/>
      <c r="I65" s="1"/>
      <c r="J65" s="1"/>
      <c r="K65" s="1"/>
      <c r="L65" s="1"/>
      <c r="M65" s="1"/>
      <c r="N65" s="1"/>
      <c r="O65" s="1"/>
      <c r="P65" s="1"/>
      <c r="Q65" s="1"/>
      <c r="R65" s="1"/>
      <c r="S65" s="1"/>
      <c r="T65" s="1"/>
    </row>
    <row r="66" spans="1:20" ht="15.75" customHeight="1" x14ac:dyDescent="0.25">
      <c r="A66" s="1"/>
      <c r="B66" s="1"/>
      <c r="C66" s="1"/>
      <c r="D66" s="1"/>
      <c r="E66" s="1"/>
      <c r="F66" s="1"/>
      <c r="G66" s="1"/>
      <c r="H66" s="1"/>
      <c r="I66" s="1"/>
      <c r="J66" s="1"/>
      <c r="K66" s="1"/>
      <c r="L66" s="1"/>
      <c r="M66" s="1"/>
      <c r="N66" s="1"/>
      <c r="O66" s="1"/>
      <c r="P66" s="1"/>
      <c r="Q66" s="1"/>
      <c r="R66" s="1"/>
      <c r="S66" s="1"/>
      <c r="T66" s="1"/>
    </row>
    <row r="67" spans="1:20" ht="15.75" customHeight="1" x14ac:dyDescent="0.25">
      <c r="A67" s="1"/>
      <c r="B67" s="1"/>
      <c r="C67" s="1"/>
      <c r="D67" s="1"/>
      <c r="E67" s="1"/>
      <c r="F67" s="1"/>
      <c r="G67" s="1"/>
      <c r="H67" s="1"/>
      <c r="I67" s="1"/>
      <c r="J67" s="1"/>
      <c r="K67" s="1"/>
      <c r="L67" s="1"/>
      <c r="M67" s="1"/>
      <c r="N67" s="1"/>
      <c r="O67" s="1"/>
      <c r="P67" s="1"/>
      <c r="Q67" s="1"/>
      <c r="R67" s="1"/>
      <c r="S67" s="1"/>
      <c r="T67" s="1"/>
    </row>
    <row r="68" spans="1:20" ht="15.75" customHeight="1" x14ac:dyDescent="0.25">
      <c r="A68" s="1"/>
      <c r="B68" s="1"/>
      <c r="C68" s="1"/>
      <c r="D68" s="1"/>
      <c r="E68" s="1"/>
      <c r="F68" s="1"/>
      <c r="G68" s="1"/>
      <c r="H68" s="1"/>
      <c r="I68" s="1"/>
      <c r="J68" s="1"/>
      <c r="K68" s="1"/>
      <c r="L68" s="1"/>
      <c r="M68" s="1"/>
      <c r="N68" s="1"/>
      <c r="O68" s="1"/>
      <c r="P68" s="1"/>
      <c r="Q68" s="1"/>
      <c r="R68" s="1"/>
      <c r="S68" s="1"/>
      <c r="T68" s="1"/>
    </row>
    <row r="69" spans="1:20" ht="15.75" customHeight="1" x14ac:dyDescent="0.25">
      <c r="A69" s="1"/>
      <c r="B69" s="1"/>
      <c r="C69" s="1"/>
      <c r="D69" s="1"/>
      <c r="E69" s="1"/>
      <c r="F69" s="1"/>
      <c r="G69" s="1"/>
      <c r="H69" s="1"/>
      <c r="I69" s="1"/>
      <c r="J69" s="1"/>
      <c r="K69" s="1"/>
      <c r="L69" s="1"/>
      <c r="M69" s="1"/>
      <c r="N69" s="1"/>
      <c r="O69" s="1"/>
      <c r="P69" s="1"/>
      <c r="Q69" s="1"/>
      <c r="R69" s="1"/>
      <c r="S69" s="1"/>
      <c r="T69" s="1"/>
    </row>
    <row r="70" spans="1:20" ht="15.75" customHeight="1" x14ac:dyDescent="0.25">
      <c r="A70" s="1"/>
      <c r="B70" s="1"/>
      <c r="C70" s="1"/>
      <c r="D70" s="1"/>
      <c r="E70" s="1"/>
      <c r="F70" s="1"/>
      <c r="G70" s="1"/>
      <c r="H70" s="1"/>
      <c r="I70" s="1"/>
      <c r="J70" s="1"/>
      <c r="K70" s="1"/>
      <c r="L70" s="1"/>
      <c r="M70" s="1"/>
      <c r="N70" s="1"/>
      <c r="O70" s="1"/>
      <c r="P70" s="1"/>
      <c r="Q70" s="1"/>
      <c r="R70" s="1"/>
      <c r="S70" s="1"/>
      <c r="T70" s="1"/>
    </row>
    <row r="71" spans="1:20" ht="15.75" customHeight="1" x14ac:dyDescent="0.25">
      <c r="A71" s="1"/>
      <c r="B71" s="1"/>
      <c r="C71" s="1"/>
      <c r="D71" s="1"/>
      <c r="E71" s="1"/>
      <c r="F71" s="1"/>
      <c r="G71" s="1"/>
      <c r="H71" s="1"/>
      <c r="I71" s="1"/>
      <c r="J71" s="1"/>
      <c r="K71" s="1"/>
      <c r="L71" s="1"/>
      <c r="M71" s="1"/>
      <c r="N71" s="1"/>
      <c r="O71" s="1"/>
      <c r="P71" s="1"/>
      <c r="Q71" s="1"/>
      <c r="R71" s="1"/>
      <c r="S71" s="1"/>
      <c r="T71" s="1"/>
    </row>
    <row r="72" spans="1:20" ht="15.75" customHeight="1" x14ac:dyDescent="0.25">
      <c r="A72" s="1"/>
      <c r="B72" s="1"/>
      <c r="C72" s="1"/>
      <c r="D72" s="1"/>
      <c r="E72" s="1"/>
      <c r="F72" s="1"/>
      <c r="G72" s="1"/>
      <c r="H72" s="1"/>
      <c r="I72" s="1"/>
      <c r="J72" s="1"/>
      <c r="K72" s="1"/>
      <c r="L72" s="1"/>
      <c r="M72" s="1"/>
      <c r="N72" s="1"/>
      <c r="O72" s="1"/>
      <c r="P72" s="1"/>
      <c r="Q72" s="1"/>
      <c r="R72" s="1"/>
      <c r="S72" s="1"/>
      <c r="T72" s="1"/>
    </row>
    <row r="73" spans="1:20" ht="15.75" customHeight="1" x14ac:dyDescent="0.25">
      <c r="A73" s="1"/>
      <c r="B73" s="1"/>
      <c r="C73" s="1"/>
      <c r="D73" s="1"/>
      <c r="E73" s="1"/>
      <c r="F73" s="1"/>
      <c r="G73" s="1"/>
      <c r="H73" s="1"/>
      <c r="I73" s="1"/>
      <c r="J73" s="1"/>
      <c r="K73" s="1"/>
      <c r="L73" s="1"/>
      <c r="M73" s="1"/>
      <c r="N73" s="1"/>
      <c r="O73" s="1"/>
      <c r="P73" s="1"/>
      <c r="Q73" s="1"/>
      <c r="R73" s="1"/>
      <c r="S73" s="1"/>
      <c r="T73" s="1"/>
    </row>
    <row r="74" spans="1:20" ht="15.75" customHeight="1" x14ac:dyDescent="0.25">
      <c r="A74" s="1"/>
      <c r="B74" s="1"/>
      <c r="C74" s="1"/>
      <c r="D74" s="1"/>
      <c r="E74" s="1"/>
      <c r="F74" s="1"/>
      <c r="G74" s="1"/>
      <c r="H74" s="1"/>
      <c r="I74" s="1"/>
      <c r="J74" s="1"/>
      <c r="K74" s="1"/>
      <c r="L74" s="1"/>
      <c r="M74" s="1"/>
      <c r="N74" s="1"/>
      <c r="O74" s="1"/>
      <c r="P74" s="1"/>
      <c r="Q74" s="1"/>
      <c r="R74" s="1"/>
      <c r="S74" s="1"/>
      <c r="T74" s="1"/>
    </row>
    <row r="75" spans="1:20" ht="15.75" customHeight="1" x14ac:dyDescent="0.25">
      <c r="A75" s="1"/>
      <c r="B75" s="1"/>
      <c r="C75" s="1"/>
      <c r="D75" s="1"/>
      <c r="E75" s="1"/>
      <c r="F75" s="1"/>
      <c r="G75" s="1"/>
      <c r="H75" s="1"/>
      <c r="I75" s="1"/>
      <c r="J75" s="1"/>
      <c r="K75" s="1"/>
      <c r="L75" s="1"/>
      <c r="M75" s="1"/>
      <c r="N75" s="1"/>
      <c r="O75" s="1"/>
      <c r="P75" s="1"/>
      <c r="Q75" s="1"/>
      <c r="R75" s="1"/>
      <c r="S75" s="1"/>
      <c r="T75" s="1"/>
    </row>
    <row r="76" spans="1:20" ht="15.75" customHeight="1" x14ac:dyDescent="0.25">
      <c r="A76" s="1"/>
      <c r="B76" s="1"/>
      <c r="C76" s="1"/>
      <c r="D76" s="1"/>
      <c r="E76" s="1"/>
      <c r="F76" s="1"/>
      <c r="G76" s="1"/>
      <c r="H76" s="1"/>
      <c r="I76" s="1"/>
      <c r="J76" s="1"/>
      <c r="K76" s="1"/>
      <c r="L76" s="1"/>
      <c r="M76" s="1"/>
      <c r="N76" s="1"/>
      <c r="O76" s="1"/>
      <c r="P76" s="1"/>
      <c r="Q76" s="1"/>
      <c r="R76" s="1"/>
      <c r="S76" s="1"/>
      <c r="T76" s="1"/>
    </row>
    <row r="77" spans="1:20" ht="15.75" customHeight="1" x14ac:dyDescent="0.25">
      <c r="A77" s="1"/>
      <c r="B77" s="1"/>
      <c r="C77" s="1"/>
      <c r="D77" s="1"/>
      <c r="E77" s="1"/>
      <c r="F77" s="1"/>
      <c r="G77" s="1"/>
      <c r="H77" s="1"/>
      <c r="I77" s="1"/>
      <c r="J77" s="1"/>
      <c r="K77" s="1"/>
      <c r="L77" s="1"/>
      <c r="M77" s="1"/>
      <c r="N77" s="1"/>
      <c r="O77" s="1"/>
      <c r="P77" s="1"/>
      <c r="Q77" s="1"/>
      <c r="R77" s="1"/>
      <c r="S77" s="1"/>
      <c r="T77" s="1"/>
    </row>
    <row r="78" spans="1:20" ht="15.75" customHeight="1" x14ac:dyDescent="0.25">
      <c r="A78" s="1"/>
      <c r="B78" s="1"/>
      <c r="C78" s="1"/>
      <c r="D78" s="1"/>
      <c r="E78" s="1"/>
      <c r="F78" s="1"/>
      <c r="G78" s="1"/>
      <c r="H78" s="1"/>
      <c r="I78" s="1"/>
      <c r="J78" s="1"/>
      <c r="K78" s="1"/>
      <c r="L78" s="1"/>
      <c r="M78" s="1"/>
      <c r="N78" s="1"/>
      <c r="O78" s="1"/>
      <c r="P78" s="1"/>
      <c r="Q78" s="1"/>
      <c r="R78" s="1"/>
      <c r="S78" s="1"/>
      <c r="T78" s="1"/>
    </row>
    <row r="79" spans="1:20" ht="15.75" customHeight="1" x14ac:dyDescent="0.25">
      <c r="A79" s="1"/>
      <c r="B79" s="1"/>
      <c r="C79" s="1"/>
      <c r="D79" s="1"/>
      <c r="E79" s="1"/>
      <c r="F79" s="1"/>
      <c r="G79" s="1"/>
      <c r="H79" s="1"/>
      <c r="I79" s="1"/>
      <c r="J79" s="1"/>
      <c r="K79" s="1"/>
      <c r="L79" s="1"/>
      <c r="M79" s="1"/>
      <c r="N79" s="1"/>
      <c r="O79" s="1"/>
      <c r="P79" s="1"/>
      <c r="Q79" s="1"/>
      <c r="R79" s="1"/>
      <c r="S79" s="1"/>
      <c r="T79" s="1"/>
    </row>
    <row r="80" spans="1:20" ht="15.75" customHeight="1" x14ac:dyDescent="0.25">
      <c r="A80" s="1"/>
      <c r="B80" s="1"/>
      <c r="C80" s="1"/>
      <c r="D80" s="1"/>
      <c r="E80" s="1"/>
      <c r="F80" s="1"/>
      <c r="G80" s="1"/>
      <c r="H80" s="1"/>
      <c r="I80" s="1"/>
      <c r="J80" s="1"/>
      <c r="K80" s="1"/>
      <c r="L80" s="1"/>
      <c r="M80" s="1"/>
      <c r="N80" s="1"/>
      <c r="O80" s="1"/>
      <c r="P80" s="1"/>
      <c r="Q80" s="1"/>
      <c r="R80" s="1"/>
      <c r="S80" s="1"/>
      <c r="T80" s="1"/>
    </row>
    <row r="81" spans="1:20" ht="15.75" customHeight="1" x14ac:dyDescent="0.25">
      <c r="A81" s="1"/>
      <c r="B81" s="1"/>
      <c r="C81" s="1"/>
      <c r="D81" s="1"/>
      <c r="E81" s="1"/>
      <c r="F81" s="1"/>
      <c r="G81" s="1"/>
      <c r="H81" s="1"/>
      <c r="I81" s="1"/>
      <c r="J81" s="1"/>
      <c r="K81" s="1"/>
      <c r="L81" s="1"/>
      <c r="M81" s="1"/>
      <c r="N81" s="1"/>
      <c r="O81" s="1"/>
      <c r="P81" s="1"/>
      <c r="Q81" s="1"/>
      <c r="R81" s="1"/>
      <c r="S81" s="1"/>
      <c r="T81" s="1"/>
    </row>
    <row r="82" spans="1:20" ht="15.75" customHeight="1" x14ac:dyDescent="0.25">
      <c r="A82" s="1"/>
      <c r="B82" s="1"/>
      <c r="C82" s="1"/>
      <c r="D82" s="1"/>
      <c r="E82" s="1"/>
      <c r="F82" s="1"/>
      <c r="G82" s="1"/>
      <c r="H82" s="1"/>
      <c r="I82" s="1"/>
      <c r="J82" s="1"/>
      <c r="K82" s="1"/>
      <c r="L82" s="1"/>
      <c r="M82" s="1"/>
      <c r="N82" s="1"/>
      <c r="O82" s="1"/>
      <c r="P82" s="1"/>
      <c r="Q82" s="1"/>
      <c r="R82" s="1"/>
      <c r="S82" s="1"/>
      <c r="T82" s="1"/>
    </row>
    <row r="83" spans="1:20" ht="15.75" customHeight="1" x14ac:dyDescent="0.25">
      <c r="A83" s="1"/>
      <c r="B83" s="1"/>
      <c r="C83" s="1"/>
      <c r="D83" s="1"/>
      <c r="E83" s="1"/>
      <c r="F83" s="1"/>
      <c r="G83" s="1"/>
      <c r="H83" s="1"/>
      <c r="I83" s="1"/>
      <c r="J83" s="1"/>
      <c r="K83" s="1"/>
      <c r="L83" s="1"/>
      <c r="M83" s="1"/>
      <c r="N83" s="1"/>
      <c r="O83" s="1"/>
      <c r="P83" s="1"/>
      <c r="Q83" s="1"/>
      <c r="R83" s="1"/>
      <c r="S83" s="1"/>
      <c r="T83" s="1"/>
    </row>
    <row r="84" spans="1:20" ht="15.75" customHeight="1" x14ac:dyDescent="0.25">
      <c r="A84" s="1"/>
      <c r="B84" s="1"/>
      <c r="C84" s="1"/>
      <c r="D84" s="1"/>
      <c r="E84" s="1"/>
      <c r="F84" s="1"/>
      <c r="G84" s="1"/>
      <c r="H84" s="1"/>
      <c r="I84" s="1"/>
      <c r="J84" s="1"/>
      <c r="K84" s="1"/>
      <c r="L84" s="1"/>
      <c r="M84" s="1"/>
      <c r="N84" s="1"/>
      <c r="O84" s="1"/>
      <c r="P84" s="1"/>
      <c r="Q84" s="1"/>
      <c r="R84" s="1"/>
      <c r="S84" s="1"/>
      <c r="T84" s="1"/>
    </row>
    <row r="85" spans="1:20" ht="15.75" customHeight="1" x14ac:dyDescent="0.25">
      <c r="A85" s="1"/>
      <c r="B85" s="1"/>
      <c r="C85" s="1"/>
      <c r="D85" s="1"/>
      <c r="E85" s="1"/>
      <c r="F85" s="1"/>
      <c r="G85" s="1"/>
      <c r="H85" s="1"/>
      <c r="I85" s="1"/>
      <c r="J85" s="1"/>
      <c r="K85" s="1"/>
      <c r="L85" s="1"/>
      <c r="M85" s="1"/>
      <c r="N85" s="1"/>
      <c r="O85" s="1"/>
      <c r="P85" s="1"/>
      <c r="Q85" s="1"/>
      <c r="R85" s="1"/>
      <c r="S85" s="1"/>
      <c r="T85" s="1"/>
    </row>
    <row r="86" spans="1:20" ht="15.75" customHeight="1" x14ac:dyDescent="0.25">
      <c r="A86" s="1"/>
      <c r="B86" s="1"/>
      <c r="C86" s="1"/>
      <c r="D86" s="1"/>
      <c r="E86" s="1"/>
      <c r="F86" s="1"/>
      <c r="G86" s="1"/>
      <c r="H86" s="1"/>
      <c r="I86" s="1"/>
      <c r="J86" s="1"/>
      <c r="K86" s="1"/>
      <c r="L86" s="1"/>
      <c r="M86" s="1"/>
      <c r="N86" s="1"/>
      <c r="O86" s="1"/>
      <c r="P86" s="1"/>
      <c r="Q86" s="1"/>
      <c r="R86" s="1"/>
      <c r="S86" s="1"/>
      <c r="T86" s="1"/>
    </row>
    <row r="87" spans="1:20" ht="15.75" customHeight="1" x14ac:dyDescent="0.25">
      <c r="A87" s="1"/>
      <c r="B87" s="1"/>
      <c r="C87" s="1"/>
      <c r="D87" s="1"/>
      <c r="E87" s="1"/>
      <c r="F87" s="1"/>
      <c r="G87" s="1"/>
      <c r="H87" s="1"/>
      <c r="I87" s="1"/>
      <c r="J87" s="1"/>
      <c r="K87" s="1"/>
      <c r="L87" s="1"/>
      <c r="M87" s="1"/>
      <c r="N87" s="1"/>
      <c r="O87" s="1"/>
      <c r="P87" s="1"/>
      <c r="Q87" s="1"/>
      <c r="R87" s="1"/>
      <c r="S87" s="1"/>
      <c r="T87" s="1"/>
    </row>
    <row r="88" spans="1:20" ht="15.75" customHeight="1" x14ac:dyDescent="0.25">
      <c r="A88" s="1"/>
      <c r="B88" s="1"/>
      <c r="C88" s="1"/>
      <c r="D88" s="1"/>
      <c r="E88" s="1"/>
      <c r="F88" s="1"/>
      <c r="G88" s="1"/>
      <c r="H88" s="1"/>
      <c r="I88" s="1"/>
      <c r="J88" s="1"/>
      <c r="K88" s="1"/>
      <c r="L88" s="1"/>
      <c r="M88" s="1"/>
      <c r="N88" s="1"/>
      <c r="O88" s="1"/>
      <c r="P88" s="1"/>
      <c r="Q88" s="1"/>
      <c r="R88" s="1"/>
      <c r="S88" s="1"/>
      <c r="T88" s="1"/>
    </row>
    <row r="89" spans="1:20" ht="15.75" customHeight="1" x14ac:dyDescent="0.25">
      <c r="A89" s="1"/>
      <c r="B89" s="1"/>
      <c r="C89" s="1"/>
      <c r="D89" s="1"/>
      <c r="E89" s="1"/>
      <c r="F89" s="1"/>
      <c r="G89" s="1"/>
      <c r="H89" s="1"/>
      <c r="I89" s="1"/>
      <c r="J89" s="1"/>
      <c r="K89" s="1"/>
      <c r="L89" s="1"/>
      <c r="M89" s="1"/>
      <c r="N89" s="1"/>
      <c r="O89" s="1"/>
      <c r="P89" s="1"/>
      <c r="Q89" s="1"/>
      <c r="R89" s="1"/>
      <c r="S89" s="1"/>
      <c r="T89" s="1"/>
    </row>
    <row r="90" spans="1:20" ht="15.75" customHeight="1" x14ac:dyDescent="0.25">
      <c r="A90" s="1"/>
      <c r="B90" s="1"/>
      <c r="C90" s="1"/>
      <c r="D90" s="1"/>
      <c r="E90" s="1"/>
      <c r="F90" s="1"/>
      <c r="G90" s="1"/>
      <c r="H90" s="1"/>
      <c r="I90" s="1"/>
      <c r="J90" s="1"/>
      <c r="K90" s="1"/>
      <c r="L90" s="1"/>
      <c r="M90" s="1"/>
      <c r="N90" s="1"/>
      <c r="O90" s="1"/>
      <c r="P90" s="1"/>
      <c r="Q90" s="1"/>
      <c r="R90" s="1"/>
      <c r="S90" s="1"/>
      <c r="T90" s="1"/>
    </row>
    <row r="91" spans="1:20" ht="15.75" customHeight="1" x14ac:dyDescent="0.25">
      <c r="A91" s="1"/>
      <c r="B91" s="1"/>
      <c r="C91" s="1"/>
      <c r="D91" s="1"/>
      <c r="E91" s="1"/>
      <c r="F91" s="1"/>
      <c r="G91" s="1"/>
      <c r="H91" s="1"/>
      <c r="I91" s="1"/>
      <c r="J91" s="1"/>
      <c r="K91" s="1"/>
      <c r="L91" s="1"/>
      <c r="M91" s="1"/>
      <c r="N91" s="1"/>
      <c r="O91" s="1"/>
      <c r="P91" s="1"/>
      <c r="Q91" s="1"/>
      <c r="R91" s="1"/>
      <c r="S91" s="1"/>
      <c r="T91" s="1"/>
    </row>
    <row r="92" spans="1:20" ht="15.75" customHeight="1" x14ac:dyDescent="0.25">
      <c r="A92" s="1"/>
      <c r="B92" s="1"/>
      <c r="C92" s="1"/>
      <c r="D92" s="1"/>
      <c r="E92" s="1"/>
      <c r="F92" s="1"/>
      <c r="G92" s="1"/>
      <c r="H92" s="1"/>
      <c r="I92" s="1"/>
      <c r="J92" s="1"/>
      <c r="K92" s="1"/>
      <c r="L92" s="1"/>
      <c r="M92" s="1"/>
      <c r="N92" s="1"/>
      <c r="O92" s="1"/>
      <c r="P92" s="1"/>
      <c r="Q92" s="1"/>
      <c r="R92" s="1"/>
      <c r="S92" s="1"/>
      <c r="T92" s="1"/>
    </row>
    <row r="93" spans="1:20" ht="15.75" customHeight="1" x14ac:dyDescent="0.25">
      <c r="A93" s="1"/>
      <c r="B93" s="1"/>
      <c r="C93" s="1"/>
      <c r="D93" s="1"/>
      <c r="E93" s="1"/>
      <c r="F93" s="1"/>
      <c r="G93" s="1"/>
      <c r="H93" s="1"/>
      <c r="I93" s="1"/>
      <c r="J93" s="1"/>
      <c r="K93" s="1"/>
      <c r="L93" s="1"/>
      <c r="M93" s="1"/>
      <c r="N93" s="1"/>
      <c r="O93" s="1"/>
      <c r="P93" s="1"/>
      <c r="Q93" s="1"/>
      <c r="R93" s="1"/>
      <c r="S93" s="1"/>
      <c r="T93" s="1"/>
    </row>
    <row r="94" spans="1:20" ht="15.75" customHeight="1" x14ac:dyDescent="0.25">
      <c r="A94" s="1"/>
      <c r="B94" s="1"/>
      <c r="C94" s="1"/>
      <c r="D94" s="1"/>
      <c r="E94" s="1"/>
      <c r="F94" s="1"/>
      <c r="G94" s="1"/>
      <c r="H94" s="1"/>
      <c r="I94" s="1"/>
      <c r="J94" s="1"/>
      <c r="K94" s="1"/>
      <c r="L94" s="1"/>
      <c r="M94" s="1"/>
      <c r="N94" s="1"/>
      <c r="O94" s="1"/>
      <c r="P94" s="1"/>
      <c r="Q94" s="1"/>
      <c r="R94" s="1"/>
      <c r="S94" s="1"/>
      <c r="T94" s="1"/>
    </row>
    <row r="95" spans="1:20" ht="15.75" customHeight="1" x14ac:dyDescent="0.25">
      <c r="A95" s="1"/>
      <c r="B95" s="1"/>
      <c r="C95" s="1"/>
      <c r="D95" s="1"/>
      <c r="E95" s="1"/>
      <c r="F95" s="1"/>
      <c r="G95" s="1"/>
      <c r="H95" s="1"/>
      <c r="I95" s="1"/>
      <c r="J95" s="1"/>
      <c r="K95" s="1"/>
      <c r="L95" s="1"/>
      <c r="M95" s="1"/>
      <c r="N95" s="1"/>
      <c r="O95" s="1"/>
      <c r="P95" s="1"/>
      <c r="Q95" s="1"/>
      <c r="R95" s="1"/>
      <c r="S95" s="1"/>
      <c r="T95" s="1"/>
    </row>
    <row r="96" spans="1:20" ht="15.75" customHeight="1" x14ac:dyDescent="0.25">
      <c r="A96" s="1"/>
      <c r="B96" s="1"/>
      <c r="C96" s="1"/>
      <c r="D96" s="1"/>
      <c r="E96" s="1"/>
      <c r="F96" s="1"/>
      <c r="G96" s="1"/>
      <c r="H96" s="1"/>
      <c r="I96" s="1"/>
      <c r="J96" s="1"/>
      <c r="K96" s="1"/>
      <c r="L96" s="1"/>
      <c r="M96" s="1"/>
      <c r="N96" s="1"/>
      <c r="O96" s="1"/>
      <c r="P96" s="1"/>
      <c r="Q96" s="1"/>
      <c r="R96" s="1"/>
      <c r="S96" s="1"/>
      <c r="T96" s="1"/>
    </row>
    <row r="97" spans="1:20" ht="15.75" customHeight="1" x14ac:dyDescent="0.25">
      <c r="A97" s="1"/>
      <c r="B97" s="1"/>
      <c r="C97" s="1"/>
      <c r="D97" s="1"/>
      <c r="E97" s="1"/>
      <c r="F97" s="1"/>
      <c r="G97" s="1"/>
      <c r="H97" s="1"/>
      <c r="I97" s="1"/>
      <c r="J97" s="1"/>
      <c r="K97" s="1"/>
      <c r="L97" s="1"/>
      <c r="M97" s="1"/>
      <c r="N97" s="1"/>
      <c r="O97" s="1"/>
      <c r="P97" s="1"/>
      <c r="Q97" s="1"/>
      <c r="R97" s="1"/>
      <c r="S97" s="1"/>
      <c r="T97" s="1"/>
    </row>
    <row r="98" spans="1:20" ht="15.75" customHeight="1" x14ac:dyDescent="0.25">
      <c r="A98" s="1"/>
      <c r="B98" s="1"/>
      <c r="C98" s="1"/>
      <c r="D98" s="1"/>
      <c r="E98" s="1"/>
      <c r="F98" s="1"/>
      <c r="G98" s="1"/>
      <c r="H98" s="1"/>
      <c r="I98" s="1"/>
      <c r="J98" s="1"/>
      <c r="K98" s="1"/>
      <c r="L98" s="1"/>
      <c r="M98" s="1"/>
      <c r="N98" s="1"/>
      <c r="O98" s="1"/>
      <c r="P98" s="1"/>
      <c r="Q98" s="1"/>
      <c r="R98" s="1"/>
      <c r="S98" s="1"/>
      <c r="T98" s="1"/>
    </row>
    <row r="99" spans="1:20" ht="15.75" customHeight="1" x14ac:dyDescent="0.25">
      <c r="A99" s="1"/>
      <c r="B99" s="1"/>
      <c r="C99" s="1"/>
      <c r="D99" s="1"/>
      <c r="E99" s="1"/>
      <c r="F99" s="1"/>
      <c r="G99" s="1"/>
      <c r="H99" s="1"/>
      <c r="I99" s="1"/>
      <c r="J99" s="1"/>
      <c r="K99" s="1"/>
      <c r="L99" s="1"/>
      <c r="M99" s="1"/>
      <c r="N99" s="1"/>
      <c r="O99" s="1"/>
      <c r="P99" s="1"/>
      <c r="Q99" s="1"/>
      <c r="R99" s="1"/>
      <c r="S99" s="1"/>
      <c r="T99" s="1"/>
    </row>
    <row r="100" spans="1:20" ht="15.75" customHeight="1" x14ac:dyDescent="0.25">
      <c r="A100" s="1"/>
      <c r="B100" s="1"/>
      <c r="C100" s="1"/>
      <c r="D100" s="1"/>
      <c r="E100" s="1"/>
      <c r="F100" s="1"/>
      <c r="G100" s="1"/>
      <c r="H100" s="1"/>
      <c r="I100" s="1"/>
      <c r="J100" s="1"/>
      <c r="K100" s="1"/>
      <c r="L100" s="1"/>
      <c r="M100" s="1"/>
      <c r="N100" s="1"/>
      <c r="O100" s="1"/>
      <c r="P100" s="1"/>
      <c r="Q100" s="1"/>
      <c r="R100" s="1"/>
      <c r="S100" s="1"/>
      <c r="T100" s="1"/>
    </row>
    <row r="101" spans="1:20" ht="15.75" customHeight="1" x14ac:dyDescent="0.25">
      <c r="A101" s="1"/>
      <c r="B101" s="1"/>
      <c r="C101" s="1"/>
      <c r="D101" s="1"/>
      <c r="E101" s="1"/>
      <c r="F101" s="1"/>
      <c r="G101" s="1"/>
      <c r="H101" s="1"/>
      <c r="I101" s="1"/>
      <c r="J101" s="1"/>
      <c r="K101" s="1"/>
      <c r="L101" s="1"/>
      <c r="M101" s="1"/>
      <c r="N101" s="1"/>
      <c r="O101" s="1"/>
      <c r="P101" s="1"/>
      <c r="Q101" s="1"/>
      <c r="R101" s="1"/>
      <c r="S101" s="1"/>
      <c r="T101" s="1"/>
    </row>
    <row r="102" spans="1:20" ht="15.75" customHeight="1" x14ac:dyDescent="0.25">
      <c r="A102" s="1"/>
      <c r="B102" s="1"/>
      <c r="C102" s="1"/>
      <c r="D102" s="1"/>
      <c r="E102" s="1"/>
      <c r="F102" s="1"/>
      <c r="G102" s="1"/>
      <c r="H102" s="1"/>
      <c r="I102" s="1"/>
      <c r="J102" s="1"/>
      <c r="K102" s="1"/>
      <c r="L102" s="1"/>
      <c r="M102" s="1"/>
      <c r="N102" s="1"/>
      <c r="O102" s="1"/>
      <c r="P102" s="1"/>
      <c r="Q102" s="1"/>
      <c r="R102" s="1"/>
      <c r="S102" s="1"/>
      <c r="T102" s="1"/>
    </row>
    <row r="103" spans="1:20" ht="15.75" customHeight="1" x14ac:dyDescent="0.25">
      <c r="A103" s="1"/>
      <c r="B103" s="1"/>
      <c r="C103" s="1"/>
      <c r="D103" s="1"/>
      <c r="E103" s="1"/>
      <c r="F103" s="1"/>
      <c r="G103" s="1"/>
      <c r="H103" s="1"/>
      <c r="I103" s="1"/>
      <c r="J103" s="1"/>
      <c r="K103" s="1"/>
      <c r="L103" s="1"/>
      <c r="M103" s="1"/>
      <c r="N103" s="1"/>
      <c r="O103" s="1"/>
      <c r="P103" s="1"/>
      <c r="Q103" s="1"/>
      <c r="R103" s="1"/>
      <c r="S103" s="1"/>
      <c r="T103" s="1"/>
    </row>
    <row r="104" spans="1:20" ht="15.75" customHeight="1" x14ac:dyDescent="0.25">
      <c r="A104" s="1"/>
      <c r="B104" s="1"/>
      <c r="C104" s="1"/>
      <c r="D104" s="1"/>
      <c r="E104" s="1"/>
      <c r="F104" s="1"/>
      <c r="G104" s="1"/>
      <c r="H104" s="1"/>
      <c r="I104" s="1"/>
      <c r="J104" s="1"/>
      <c r="K104" s="1"/>
      <c r="L104" s="1"/>
      <c r="M104" s="1"/>
      <c r="N104" s="1"/>
      <c r="O104" s="1"/>
      <c r="P104" s="1"/>
      <c r="Q104" s="1"/>
      <c r="R104" s="1"/>
      <c r="S104" s="1"/>
      <c r="T104" s="1"/>
    </row>
    <row r="105" spans="1:20" ht="15.75" customHeight="1" x14ac:dyDescent="0.25">
      <c r="A105" s="1"/>
      <c r="B105" s="1"/>
      <c r="C105" s="1"/>
      <c r="D105" s="1"/>
      <c r="E105" s="1"/>
      <c r="F105" s="1"/>
      <c r="G105" s="1"/>
      <c r="H105" s="1"/>
      <c r="I105" s="1"/>
      <c r="J105" s="1"/>
      <c r="K105" s="1"/>
      <c r="L105" s="1"/>
      <c r="M105" s="1"/>
      <c r="N105" s="1"/>
      <c r="O105" s="1"/>
      <c r="P105" s="1"/>
      <c r="Q105" s="1"/>
      <c r="R105" s="1"/>
      <c r="S105" s="1"/>
      <c r="T105" s="1"/>
    </row>
    <row r="106" spans="1:20" ht="15.75" customHeight="1" x14ac:dyDescent="0.25">
      <c r="A106" s="1"/>
      <c r="B106" s="1"/>
      <c r="C106" s="1"/>
      <c r="D106" s="1"/>
      <c r="E106" s="1"/>
      <c r="F106" s="1"/>
      <c r="G106" s="1"/>
      <c r="H106" s="1"/>
      <c r="I106" s="1"/>
      <c r="J106" s="1"/>
      <c r="K106" s="1"/>
      <c r="L106" s="1"/>
      <c r="M106" s="1"/>
      <c r="N106" s="1"/>
      <c r="O106" s="1"/>
      <c r="P106" s="1"/>
      <c r="Q106" s="1"/>
      <c r="R106" s="1"/>
      <c r="S106" s="1"/>
      <c r="T106" s="1"/>
    </row>
    <row r="107" spans="1:20" ht="15.75" customHeight="1" x14ac:dyDescent="0.25">
      <c r="A107" s="1"/>
      <c r="B107" s="1"/>
      <c r="C107" s="1"/>
      <c r="D107" s="1"/>
      <c r="E107" s="1"/>
      <c r="F107" s="1"/>
      <c r="G107" s="1"/>
      <c r="H107" s="1"/>
      <c r="I107" s="1"/>
      <c r="J107" s="1"/>
      <c r="K107" s="1"/>
      <c r="L107" s="1"/>
      <c r="M107" s="1"/>
      <c r="N107" s="1"/>
      <c r="O107" s="1"/>
      <c r="P107" s="1"/>
      <c r="Q107" s="1"/>
      <c r="R107" s="1"/>
      <c r="S107" s="1"/>
      <c r="T107" s="1"/>
    </row>
    <row r="108" spans="1:20" ht="15.75" customHeight="1" x14ac:dyDescent="0.25">
      <c r="A108" s="1"/>
      <c r="B108" s="1"/>
      <c r="C108" s="1"/>
      <c r="D108" s="1"/>
      <c r="E108" s="1"/>
      <c r="F108" s="1"/>
      <c r="G108" s="1"/>
      <c r="H108" s="1"/>
      <c r="I108" s="1"/>
      <c r="J108" s="1"/>
      <c r="K108" s="1"/>
      <c r="L108" s="1"/>
      <c r="M108" s="1"/>
      <c r="N108" s="1"/>
      <c r="O108" s="1"/>
      <c r="P108" s="1"/>
      <c r="Q108" s="1"/>
      <c r="R108" s="1"/>
      <c r="S108" s="1"/>
      <c r="T108" s="1"/>
    </row>
    <row r="109" spans="1:20" ht="15.75" customHeight="1" x14ac:dyDescent="0.25">
      <c r="A109" s="1"/>
      <c r="B109" s="1"/>
      <c r="C109" s="1"/>
      <c r="D109" s="1"/>
      <c r="E109" s="1"/>
      <c r="F109" s="1"/>
      <c r="G109" s="1"/>
      <c r="H109" s="1"/>
      <c r="I109" s="1"/>
      <c r="J109" s="1"/>
      <c r="K109" s="1"/>
      <c r="L109" s="1"/>
      <c r="M109" s="1"/>
      <c r="N109" s="1"/>
      <c r="O109" s="1"/>
      <c r="P109" s="1"/>
      <c r="Q109" s="1"/>
      <c r="R109" s="1"/>
      <c r="S109" s="1"/>
      <c r="T109" s="1"/>
    </row>
    <row r="110" spans="1:20" ht="15.75" customHeight="1" x14ac:dyDescent="0.25">
      <c r="A110" s="1"/>
      <c r="B110" s="1"/>
      <c r="C110" s="1"/>
      <c r="D110" s="1"/>
      <c r="E110" s="1"/>
      <c r="F110" s="1"/>
      <c r="G110" s="1"/>
      <c r="H110" s="1"/>
      <c r="I110" s="1"/>
      <c r="J110" s="1"/>
      <c r="K110" s="1"/>
      <c r="L110" s="1"/>
      <c r="M110" s="1"/>
      <c r="N110" s="1"/>
      <c r="O110" s="1"/>
      <c r="P110" s="1"/>
      <c r="Q110" s="1"/>
      <c r="R110" s="1"/>
      <c r="S110" s="1"/>
      <c r="T110" s="1"/>
    </row>
    <row r="111" spans="1:20" ht="15.75" customHeight="1" x14ac:dyDescent="0.25">
      <c r="A111" s="1"/>
      <c r="B111" s="1"/>
      <c r="C111" s="1"/>
      <c r="D111" s="1"/>
      <c r="E111" s="1"/>
      <c r="F111" s="1"/>
      <c r="G111" s="1"/>
      <c r="H111" s="1"/>
      <c r="I111" s="1"/>
      <c r="J111" s="1"/>
      <c r="K111" s="1"/>
      <c r="L111" s="1"/>
      <c r="M111" s="1"/>
      <c r="N111" s="1"/>
      <c r="O111" s="1"/>
      <c r="P111" s="1"/>
      <c r="Q111" s="1"/>
      <c r="R111" s="1"/>
      <c r="S111" s="1"/>
      <c r="T111" s="1"/>
    </row>
    <row r="112" spans="1:20" ht="15.75" customHeight="1" x14ac:dyDescent="0.25">
      <c r="A112" s="1"/>
      <c r="B112" s="1"/>
      <c r="C112" s="1"/>
      <c r="D112" s="1"/>
      <c r="E112" s="1"/>
      <c r="F112" s="1"/>
      <c r="G112" s="1"/>
      <c r="H112" s="1"/>
      <c r="I112" s="1"/>
      <c r="J112" s="1"/>
      <c r="K112" s="1"/>
      <c r="L112" s="1"/>
      <c r="M112" s="1"/>
      <c r="N112" s="1"/>
      <c r="O112" s="1"/>
      <c r="P112" s="1"/>
      <c r="Q112" s="1"/>
      <c r="R112" s="1"/>
      <c r="S112" s="1"/>
      <c r="T112" s="1"/>
    </row>
    <row r="113" spans="1:20" ht="15.75" customHeight="1" x14ac:dyDescent="0.25">
      <c r="A113" s="1"/>
      <c r="B113" s="1"/>
      <c r="C113" s="1"/>
      <c r="D113" s="1"/>
      <c r="E113" s="1"/>
      <c r="F113" s="1"/>
      <c r="G113" s="1"/>
      <c r="H113" s="1"/>
      <c r="I113" s="1"/>
      <c r="J113" s="1"/>
      <c r="K113" s="1"/>
      <c r="L113" s="1"/>
      <c r="M113" s="1"/>
      <c r="N113" s="1"/>
      <c r="O113" s="1"/>
      <c r="P113" s="1"/>
      <c r="Q113" s="1"/>
      <c r="R113" s="1"/>
      <c r="S113" s="1"/>
      <c r="T113" s="1"/>
    </row>
    <row r="114" spans="1:20" ht="15.75" customHeight="1" x14ac:dyDescent="0.25">
      <c r="A114" s="1"/>
      <c r="B114" s="1"/>
      <c r="C114" s="1"/>
      <c r="D114" s="1"/>
      <c r="E114" s="1"/>
      <c r="F114" s="1"/>
      <c r="G114" s="1"/>
      <c r="H114" s="1"/>
      <c r="I114" s="1"/>
      <c r="J114" s="1"/>
      <c r="K114" s="1"/>
      <c r="L114" s="1"/>
      <c r="M114" s="1"/>
      <c r="N114" s="1"/>
      <c r="O114" s="1"/>
      <c r="P114" s="1"/>
      <c r="Q114" s="1"/>
      <c r="R114" s="1"/>
      <c r="S114" s="1"/>
      <c r="T114" s="1"/>
    </row>
    <row r="115" spans="1:20" ht="15.75" customHeight="1" x14ac:dyDescent="0.25">
      <c r="A115" s="1"/>
      <c r="B115" s="1"/>
      <c r="C115" s="1"/>
      <c r="D115" s="1"/>
      <c r="E115" s="1"/>
      <c r="F115" s="1"/>
      <c r="G115" s="1"/>
      <c r="H115" s="1"/>
      <c r="I115" s="1"/>
      <c r="J115" s="1"/>
      <c r="K115" s="1"/>
      <c r="L115" s="1"/>
      <c r="M115" s="1"/>
      <c r="N115" s="1"/>
      <c r="O115" s="1"/>
      <c r="P115" s="1"/>
      <c r="Q115" s="1"/>
      <c r="R115" s="1"/>
      <c r="S115" s="1"/>
      <c r="T115" s="1"/>
    </row>
    <row r="116" spans="1:20" ht="15.75" customHeight="1" x14ac:dyDescent="0.25">
      <c r="A116" s="1"/>
      <c r="B116" s="1"/>
      <c r="C116" s="1"/>
      <c r="D116" s="1"/>
      <c r="E116" s="1"/>
      <c r="F116" s="1"/>
      <c r="G116" s="1"/>
      <c r="H116" s="1"/>
      <c r="I116" s="1"/>
      <c r="J116" s="1"/>
      <c r="K116" s="1"/>
      <c r="L116" s="1"/>
      <c r="M116" s="1"/>
      <c r="N116" s="1"/>
      <c r="O116" s="1"/>
      <c r="P116" s="1"/>
      <c r="Q116" s="1"/>
      <c r="R116" s="1"/>
      <c r="S116" s="1"/>
      <c r="T116" s="1"/>
    </row>
    <row r="117" spans="1:20" ht="15.75" customHeight="1" x14ac:dyDescent="0.25">
      <c r="A117" s="1"/>
      <c r="B117" s="1"/>
      <c r="C117" s="1"/>
      <c r="D117" s="1"/>
      <c r="E117" s="1"/>
      <c r="F117" s="1"/>
      <c r="G117" s="1"/>
      <c r="H117" s="1"/>
      <c r="I117" s="1"/>
      <c r="J117" s="1"/>
      <c r="K117" s="1"/>
      <c r="L117" s="1"/>
      <c r="M117" s="1"/>
      <c r="N117" s="1"/>
      <c r="O117" s="1"/>
      <c r="P117" s="1"/>
      <c r="Q117" s="1"/>
      <c r="R117" s="1"/>
      <c r="S117" s="1"/>
      <c r="T117" s="1"/>
    </row>
    <row r="118" spans="1:20" ht="15.75" customHeight="1" x14ac:dyDescent="0.25">
      <c r="A118" s="1"/>
      <c r="B118" s="1"/>
      <c r="C118" s="1"/>
      <c r="D118" s="1"/>
      <c r="E118" s="1"/>
      <c r="F118" s="1"/>
      <c r="G118" s="1"/>
      <c r="H118" s="1"/>
      <c r="I118" s="1"/>
      <c r="J118" s="1"/>
      <c r="K118" s="1"/>
      <c r="L118" s="1"/>
      <c r="M118" s="1"/>
      <c r="N118" s="1"/>
      <c r="O118" s="1"/>
      <c r="P118" s="1"/>
      <c r="Q118" s="1"/>
      <c r="R118" s="1"/>
      <c r="S118" s="1"/>
      <c r="T118" s="1"/>
    </row>
    <row r="119" spans="1:20" ht="15.75" customHeight="1" x14ac:dyDescent="0.25">
      <c r="A119" s="1"/>
      <c r="B119" s="1"/>
      <c r="C119" s="1"/>
      <c r="D119" s="1"/>
      <c r="E119" s="1"/>
      <c r="F119" s="1"/>
      <c r="G119" s="1"/>
      <c r="H119" s="1"/>
      <c r="I119" s="1"/>
      <c r="J119" s="1"/>
      <c r="K119" s="1"/>
      <c r="L119" s="1"/>
      <c r="M119" s="1"/>
      <c r="N119" s="1"/>
      <c r="O119" s="1"/>
      <c r="P119" s="1"/>
      <c r="Q119" s="1"/>
      <c r="R119" s="1"/>
      <c r="S119" s="1"/>
      <c r="T119" s="1"/>
    </row>
    <row r="120" spans="1:20" ht="15.75" customHeight="1" x14ac:dyDescent="0.25">
      <c r="A120" s="1"/>
      <c r="B120" s="1"/>
      <c r="C120" s="1"/>
      <c r="D120" s="1"/>
      <c r="E120" s="1"/>
      <c r="F120" s="1"/>
      <c r="G120" s="1"/>
      <c r="H120" s="1"/>
      <c r="I120" s="1"/>
      <c r="J120" s="1"/>
      <c r="K120" s="1"/>
      <c r="L120" s="1"/>
      <c r="M120" s="1"/>
      <c r="N120" s="1"/>
      <c r="O120" s="1"/>
      <c r="P120" s="1"/>
      <c r="Q120" s="1"/>
      <c r="R120" s="1"/>
      <c r="S120" s="1"/>
      <c r="T120" s="1"/>
    </row>
    <row r="121" spans="1:20" ht="15.75" customHeight="1" x14ac:dyDescent="0.25">
      <c r="A121" s="1"/>
      <c r="B121" s="1"/>
      <c r="C121" s="1"/>
      <c r="D121" s="1"/>
      <c r="E121" s="1"/>
      <c r="F121" s="1"/>
      <c r="G121" s="1"/>
      <c r="H121" s="1"/>
      <c r="I121" s="1"/>
      <c r="J121" s="1"/>
      <c r="K121" s="1"/>
      <c r="L121" s="1"/>
      <c r="M121" s="1"/>
      <c r="N121" s="1"/>
      <c r="O121" s="1"/>
      <c r="P121" s="1"/>
      <c r="Q121" s="1"/>
      <c r="R121" s="1"/>
      <c r="S121" s="1"/>
      <c r="T121" s="1"/>
    </row>
    <row r="122" spans="1:20" ht="15.75" customHeight="1" x14ac:dyDescent="0.25">
      <c r="A122" s="1"/>
      <c r="B122" s="1"/>
      <c r="C122" s="1"/>
      <c r="D122" s="1"/>
      <c r="E122" s="1"/>
      <c r="F122" s="1"/>
      <c r="G122" s="1"/>
      <c r="H122" s="1"/>
      <c r="I122" s="1"/>
      <c r="J122" s="1"/>
      <c r="K122" s="1"/>
      <c r="L122" s="1"/>
      <c r="M122" s="1"/>
      <c r="N122" s="1"/>
      <c r="O122" s="1"/>
      <c r="P122" s="1"/>
      <c r="Q122" s="1"/>
      <c r="R122" s="1"/>
      <c r="S122" s="1"/>
      <c r="T122" s="1"/>
    </row>
    <row r="123" spans="1:20" ht="15.75" customHeight="1" x14ac:dyDescent="0.25">
      <c r="A123" s="1"/>
      <c r="B123" s="1"/>
      <c r="C123" s="1"/>
      <c r="D123" s="1"/>
      <c r="E123" s="1"/>
      <c r="F123" s="1"/>
      <c r="G123" s="1"/>
      <c r="H123" s="1"/>
      <c r="I123" s="1"/>
      <c r="J123" s="1"/>
      <c r="K123" s="1"/>
      <c r="L123" s="1"/>
      <c r="M123" s="1"/>
      <c r="N123" s="1"/>
      <c r="O123" s="1"/>
      <c r="P123" s="1"/>
      <c r="Q123" s="1"/>
      <c r="R123" s="1"/>
      <c r="S123" s="1"/>
      <c r="T123" s="1"/>
    </row>
    <row r="124" spans="1:20" ht="15.75" customHeight="1" x14ac:dyDescent="0.25">
      <c r="A124" s="1"/>
      <c r="B124" s="1"/>
      <c r="C124" s="1"/>
      <c r="D124" s="1"/>
      <c r="E124" s="1"/>
      <c r="F124" s="1"/>
      <c r="G124" s="1"/>
      <c r="H124" s="1"/>
      <c r="I124" s="1"/>
      <c r="J124" s="1"/>
      <c r="K124" s="1"/>
      <c r="L124" s="1"/>
      <c r="M124" s="1"/>
      <c r="N124" s="1"/>
      <c r="O124" s="1"/>
      <c r="P124" s="1"/>
      <c r="Q124" s="1"/>
      <c r="R124" s="1"/>
      <c r="S124" s="1"/>
      <c r="T124" s="1"/>
    </row>
    <row r="125" spans="1:20" ht="15.75" customHeight="1" x14ac:dyDescent="0.25">
      <c r="A125" s="1"/>
      <c r="B125" s="1"/>
      <c r="C125" s="1"/>
      <c r="D125" s="1"/>
      <c r="E125" s="1"/>
      <c r="F125" s="1"/>
      <c r="G125" s="1"/>
      <c r="H125" s="1"/>
      <c r="I125" s="1"/>
      <c r="J125" s="1"/>
      <c r="K125" s="1"/>
      <c r="L125" s="1"/>
      <c r="M125" s="1"/>
      <c r="N125" s="1"/>
      <c r="O125" s="1"/>
      <c r="P125" s="1"/>
      <c r="Q125" s="1"/>
      <c r="R125" s="1"/>
      <c r="S125" s="1"/>
      <c r="T125" s="1"/>
    </row>
    <row r="126" spans="1:20" ht="15.75" customHeight="1" x14ac:dyDescent="0.25">
      <c r="A126" s="1"/>
      <c r="B126" s="1"/>
      <c r="C126" s="1"/>
      <c r="D126" s="1"/>
      <c r="E126" s="1"/>
      <c r="F126" s="1"/>
      <c r="G126" s="1"/>
      <c r="H126" s="1"/>
      <c r="I126" s="1"/>
      <c r="J126" s="1"/>
      <c r="K126" s="1"/>
      <c r="L126" s="1"/>
      <c r="M126" s="1"/>
      <c r="N126" s="1"/>
      <c r="O126" s="1"/>
      <c r="P126" s="1"/>
      <c r="Q126" s="1"/>
      <c r="R126" s="1"/>
      <c r="S126" s="1"/>
      <c r="T126" s="1"/>
    </row>
    <row r="127" spans="1:20" ht="15.75" customHeight="1" x14ac:dyDescent="0.25">
      <c r="A127" s="1"/>
      <c r="B127" s="1"/>
      <c r="C127" s="1"/>
      <c r="D127" s="1"/>
      <c r="E127" s="1"/>
      <c r="F127" s="1"/>
      <c r="G127" s="1"/>
      <c r="H127" s="1"/>
      <c r="I127" s="1"/>
      <c r="J127" s="1"/>
      <c r="K127" s="1"/>
      <c r="L127" s="1"/>
      <c r="M127" s="1"/>
      <c r="N127" s="1"/>
      <c r="O127" s="1"/>
      <c r="P127" s="1"/>
      <c r="Q127" s="1"/>
      <c r="R127" s="1"/>
      <c r="S127" s="1"/>
      <c r="T127" s="1"/>
    </row>
    <row r="128" spans="1:20" ht="15.75" customHeight="1" x14ac:dyDescent="0.25">
      <c r="A128" s="1"/>
      <c r="B128" s="1"/>
      <c r="C128" s="1"/>
      <c r="D128" s="1"/>
      <c r="E128" s="1"/>
      <c r="F128" s="1"/>
      <c r="G128" s="1"/>
      <c r="H128" s="1"/>
      <c r="I128" s="1"/>
      <c r="J128" s="1"/>
      <c r="K128" s="1"/>
      <c r="L128" s="1"/>
      <c r="M128" s="1"/>
      <c r="N128" s="1"/>
      <c r="O128" s="1"/>
      <c r="P128" s="1"/>
      <c r="Q128" s="1"/>
      <c r="R128" s="1"/>
      <c r="S128" s="1"/>
      <c r="T128" s="1"/>
    </row>
    <row r="129" spans="1:20" ht="15.75" customHeight="1" x14ac:dyDescent="0.25">
      <c r="A129" s="1"/>
      <c r="B129" s="1"/>
      <c r="C129" s="1"/>
      <c r="D129" s="1"/>
      <c r="E129" s="1"/>
      <c r="F129" s="1"/>
      <c r="G129" s="1"/>
      <c r="H129" s="1"/>
      <c r="I129" s="1"/>
      <c r="J129" s="1"/>
      <c r="K129" s="1"/>
      <c r="L129" s="1"/>
      <c r="M129" s="1"/>
      <c r="N129" s="1"/>
      <c r="O129" s="1"/>
      <c r="P129" s="1"/>
      <c r="Q129" s="1"/>
      <c r="R129" s="1"/>
      <c r="S129" s="1"/>
      <c r="T129" s="1"/>
    </row>
    <row r="130" spans="1:20" ht="15.75" customHeight="1" x14ac:dyDescent="0.25">
      <c r="A130" s="1"/>
      <c r="B130" s="1"/>
      <c r="C130" s="1"/>
      <c r="D130" s="1"/>
      <c r="E130" s="1"/>
      <c r="F130" s="1"/>
      <c r="G130" s="1"/>
      <c r="H130" s="1"/>
      <c r="I130" s="1"/>
      <c r="J130" s="1"/>
      <c r="K130" s="1"/>
      <c r="L130" s="1"/>
      <c r="M130" s="1"/>
      <c r="N130" s="1"/>
      <c r="O130" s="1"/>
      <c r="P130" s="1"/>
      <c r="Q130" s="1"/>
      <c r="R130" s="1"/>
      <c r="S130" s="1"/>
      <c r="T130" s="1"/>
    </row>
    <row r="131" spans="1:20" ht="15.75" customHeight="1" x14ac:dyDescent="0.25">
      <c r="A131" s="1"/>
      <c r="B131" s="1"/>
      <c r="C131" s="1"/>
      <c r="D131" s="1"/>
      <c r="E131" s="1"/>
      <c r="F131" s="1"/>
      <c r="G131" s="1"/>
      <c r="H131" s="1"/>
      <c r="I131" s="1"/>
      <c r="J131" s="1"/>
      <c r="K131" s="1"/>
      <c r="L131" s="1"/>
      <c r="M131" s="1"/>
      <c r="N131" s="1"/>
      <c r="O131" s="1"/>
      <c r="P131" s="1"/>
      <c r="Q131" s="1"/>
      <c r="R131" s="1"/>
      <c r="S131" s="1"/>
      <c r="T131" s="1"/>
    </row>
    <row r="132" spans="1:20" ht="15.75" customHeight="1" x14ac:dyDescent="0.25">
      <c r="A132" s="1"/>
      <c r="B132" s="1"/>
      <c r="C132" s="1"/>
      <c r="D132" s="1"/>
      <c r="E132" s="1"/>
      <c r="F132" s="1"/>
      <c r="G132" s="1"/>
      <c r="H132" s="1"/>
      <c r="I132" s="1"/>
      <c r="J132" s="1"/>
      <c r="K132" s="1"/>
      <c r="L132" s="1"/>
      <c r="M132" s="1"/>
      <c r="N132" s="1"/>
      <c r="O132" s="1"/>
      <c r="P132" s="1"/>
      <c r="Q132" s="1"/>
      <c r="R132" s="1"/>
      <c r="S132" s="1"/>
      <c r="T132" s="1"/>
    </row>
    <row r="133" spans="1:20" ht="15.75" customHeight="1" x14ac:dyDescent="0.25">
      <c r="A133" s="1"/>
      <c r="B133" s="1"/>
      <c r="C133" s="1"/>
      <c r="D133" s="1"/>
      <c r="E133" s="1"/>
      <c r="F133" s="1"/>
      <c r="G133" s="1"/>
      <c r="H133" s="1"/>
      <c r="I133" s="1"/>
      <c r="J133" s="1"/>
      <c r="K133" s="1"/>
      <c r="L133" s="1"/>
      <c r="M133" s="1"/>
      <c r="N133" s="1"/>
      <c r="O133" s="1"/>
      <c r="P133" s="1"/>
      <c r="Q133" s="1"/>
      <c r="R133" s="1"/>
      <c r="S133" s="1"/>
      <c r="T133" s="1"/>
    </row>
    <row r="134" spans="1:20" ht="15.75" customHeight="1" x14ac:dyDescent="0.25">
      <c r="A134" s="1"/>
      <c r="B134" s="1"/>
      <c r="C134" s="1"/>
      <c r="D134" s="1"/>
      <c r="E134" s="1"/>
      <c r="F134" s="1"/>
      <c r="G134" s="1"/>
      <c r="H134" s="1"/>
      <c r="I134" s="1"/>
      <c r="J134" s="1"/>
      <c r="K134" s="1"/>
      <c r="L134" s="1"/>
      <c r="M134" s="1"/>
      <c r="N134" s="1"/>
      <c r="O134" s="1"/>
      <c r="P134" s="1"/>
      <c r="Q134" s="1"/>
      <c r="R134" s="1"/>
      <c r="S134" s="1"/>
      <c r="T134" s="1"/>
    </row>
    <row r="135" spans="1:20" ht="15.75" customHeight="1" x14ac:dyDescent="0.25">
      <c r="A135" s="1"/>
      <c r="B135" s="1"/>
      <c r="C135" s="1"/>
      <c r="D135" s="1"/>
      <c r="E135" s="1"/>
      <c r="F135" s="1"/>
      <c r="G135" s="1"/>
      <c r="H135" s="1"/>
      <c r="I135" s="1"/>
      <c r="J135" s="1"/>
      <c r="K135" s="1"/>
      <c r="L135" s="1"/>
      <c r="M135" s="1"/>
      <c r="N135" s="1"/>
      <c r="O135" s="1"/>
      <c r="P135" s="1"/>
      <c r="Q135" s="1"/>
      <c r="R135" s="1"/>
      <c r="S135" s="1"/>
      <c r="T135" s="1"/>
    </row>
    <row r="136" spans="1:20" ht="15.75" customHeight="1" x14ac:dyDescent="0.25">
      <c r="A136" s="1"/>
      <c r="B136" s="1"/>
      <c r="C136" s="1"/>
      <c r="D136" s="1"/>
      <c r="E136" s="1"/>
      <c r="F136" s="1"/>
      <c r="G136" s="1"/>
      <c r="H136" s="1"/>
      <c r="I136" s="1"/>
      <c r="J136" s="1"/>
      <c r="K136" s="1"/>
      <c r="L136" s="1"/>
      <c r="M136" s="1"/>
      <c r="N136" s="1"/>
      <c r="O136" s="1"/>
      <c r="P136" s="1"/>
      <c r="Q136" s="1"/>
      <c r="R136" s="1"/>
      <c r="S136" s="1"/>
      <c r="T136" s="1"/>
    </row>
    <row r="137" spans="1:20" ht="15.75" customHeight="1" x14ac:dyDescent="0.25">
      <c r="A137" s="1"/>
      <c r="B137" s="1"/>
      <c r="C137" s="1"/>
      <c r="D137" s="1"/>
      <c r="E137" s="1"/>
      <c r="F137" s="1"/>
      <c r="G137" s="1"/>
      <c r="H137" s="1"/>
      <c r="I137" s="1"/>
      <c r="J137" s="1"/>
      <c r="K137" s="1"/>
      <c r="L137" s="1"/>
      <c r="M137" s="1"/>
      <c r="N137" s="1"/>
      <c r="O137" s="1"/>
      <c r="P137" s="1"/>
      <c r="Q137" s="1"/>
      <c r="R137" s="1"/>
      <c r="S137" s="1"/>
      <c r="T137" s="1"/>
    </row>
    <row r="138" spans="1:20" ht="15.75" customHeight="1" x14ac:dyDescent="0.25">
      <c r="A138" s="1"/>
      <c r="B138" s="1"/>
      <c r="C138" s="1"/>
      <c r="D138" s="1"/>
      <c r="E138" s="1"/>
      <c r="F138" s="1"/>
      <c r="G138" s="1"/>
      <c r="H138" s="1"/>
      <c r="I138" s="1"/>
      <c r="J138" s="1"/>
      <c r="K138" s="1"/>
      <c r="L138" s="1"/>
      <c r="M138" s="1"/>
      <c r="N138" s="1"/>
      <c r="O138" s="1"/>
      <c r="P138" s="1"/>
      <c r="Q138" s="1"/>
      <c r="R138" s="1"/>
      <c r="S138" s="1"/>
      <c r="T138" s="1"/>
    </row>
    <row r="139" spans="1:20" ht="15.75" customHeight="1" x14ac:dyDescent="0.25">
      <c r="A139" s="1"/>
      <c r="B139" s="1"/>
      <c r="C139" s="1"/>
      <c r="D139" s="1"/>
      <c r="E139" s="1"/>
      <c r="F139" s="1"/>
      <c r="G139" s="1"/>
      <c r="H139" s="1"/>
      <c r="I139" s="1"/>
      <c r="J139" s="1"/>
      <c r="K139" s="1"/>
      <c r="L139" s="1"/>
      <c r="M139" s="1"/>
      <c r="N139" s="1"/>
      <c r="O139" s="1"/>
      <c r="P139" s="1"/>
      <c r="Q139" s="1"/>
      <c r="R139" s="1"/>
      <c r="S139" s="1"/>
      <c r="T139" s="1"/>
    </row>
    <row r="140" spans="1:20" ht="15.75" customHeight="1" x14ac:dyDescent="0.25">
      <c r="A140" s="1"/>
      <c r="B140" s="1"/>
      <c r="C140" s="1"/>
      <c r="D140" s="1"/>
      <c r="E140" s="1"/>
      <c r="F140" s="1"/>
      <c r="G140" s="1"/>
      <c r="H140" s="1"/>
      <c r="I140" s="1"/>
      <c r="J140" s="1"/>
      <c r="K140" s="1"/>
      <c r="L140" s="1"/>
      <c r="M140" s="1"/>
      <c r="N140" s="1"/>
      <c r="O140" s="1"/>
      <c r="P140" s="1"/>
      <c r="Q140" s="1"/>
      <c r="R140" s="1"/>
      <c r="S140" s="1"/>
      <c r="T140" s="1"/>
    </row>
    <row r="141" spans="1:20" ht="15.75" customHeight="1" x14ac:dyDescent="0.25">
      <c r="A141" s="1"/>
      <c r="B141" s="1"/>
      <c r="C141" s="1"/>
      <c r="D141" s="1"/>
      <c r="E141" s="1"/>
      <c r="F141" s="1"/>
      <c r="G141" s="1"/>
      <c r="H141" s="1"/>
      <c r="I141" s="1"/>
      <c r="J141" s="1"/>
      <c r="K141" s="1"/>
      <c r="L141" s="1"/>
      <c r="M141" s="1"/>
      <c r="N141" s="1"/>
      <c r="O141" s="1"/>
      <c r="P141" s="1"/>
      <c r="Q141" s="1"/>
      <c r="R141" s="1"/>
      <c r="S141" s="1"/>
      <c r="T141" s="1"/>
    </row>
    <row r="142" spans="1:20" ht="15.75" customHeight="1" x14ac:dyDescent="0.25">
      <c r="A142" s="1"/>
      <c r="B142" s="1"/>
      <c r="C142" s="1"/>
      <c r="D142" s="1"/>
      <c r="E142" s="1"/>
      <c r="F142" s="1"/>
      <c r="G142" s="1"/>
      <c r="H142" s="1"/>
      <c r="I142" s="1"/>
      <c r="J142" s="1"/>
      <c r="K142" s="1"/>
      <c r="L142" s="1"/>
      <c r="M142" s="1"/>
      <c r="N142" s="1"/>
      <c r="O142" s="1"/>
      <c r="P142" s="1"/>
      <c r="Q142" s="1"/>
      <c r="R142" s="1"/>
      <c r="S142" s="1"/>
      <c r="T142" s="1"/>
    </row>
    <row r="143" spans="1:20" ht="15.75" customHeight="1" x14ac:dyDescent="0.25">
      <c r="A143" s="1"/>
      <c r="B143" s="1"/>
      <c r="C143" s="1"/>
      <c r="D143" s="1"/>
      <c r="E143" s="1"/>
      <c r="F143" s="1"/>
      <c r="G143" s="1"/>
      <c r="H143" s="1"/>
      <c r="I143" s="1"/>
      <c r="J143" s="1"/>
      <c r="K143" s="1"/>
      <c r="L143" s="1"/>
      <c r="M143" s="1"/>
      <c r="N143" s="1"/>
      <c r="O143" s="1"/>
      <c r="P143" s="1"/>
      <c r="Q143" s="1"/>
      <c r="R143" s="1"/>
      <c r="S143" s="1"/>
      <c r="T143" s="1"/>
    </row>
    <row r="144" spans="1:20" ht="15.75" customHeight="1" x14ac:dyDescent="0.25">
      <c r="A144" s="1"/>
      <c r="B144" s="1"/>
      <c r="C144" s="1"/>
      <c r="D144" s="1"/>
      <c r="E144" s="1"/>
      <c r="F144" s="1"/>
      <c r="G144" s="1"/>
      <c r="H144" s="1"/>
      <c r="I144" s="1"/>
      <c r="J144" s="1"/>
      <c r="K144" s="1"/>
      <c r="L144" s="1"/>
      <c r="M144" s="1"/>
      <c r="N144" s="1"/>
      <c r="O144" s="1"/>
      <c r="P144" s="1"/>
      <c r="Q144" s="1"/>
      <c r="R144" s="1"/>
      <c r="S144" s="1"/>
      <c r="T144" s="1"/>
    </row>
    <row r="145" spans="1:20" ht="15.75" customHeight="1" x14ac:dyDescent="0.25">
      <c r="A145" s="1"/>
      <c r="B145" s="1"/>
      <c r="C145" s="1"/>
      <c r="D145" s="1"/>
      <c r="E145" s="1"/>
      <c r="F145" s="1"/>
      <c r="G145" s="1"/>
      <c r="H145" s="1"/>
      <c r="I145" s="1"/>
      <c r="J145" s="1"/>
      <c r="K145" s="1"/>
      <c r="L145" s="1"/>
      <c r="M145" s="1"/>
      <c r="N145" s="1"/>
      <c r="O145" s="1"/>
      <c r="P145" s="1"/>
      <c r="Q145" s="1"/>
      <c r="R145" s="1"/>
      <c r="S145" s="1"/>
      <c r="T145" s="1"/>
    </row>
    <row r="146" spans="1:20" ht="15.75" customHeight="1" x14ac:dyDescent="0.25">
      <c r="A146" s="1"/>
      <c r="B146" s="1"/>
      <c r="C146" s="1"/>
      <c r="D146" s="1"/>
      <c r="E146" s="1"/>
      <c r="F146" s="1"/>
      <c r="G146" s="1"/>
      <c r="H146" s="1"/>
      <c r="I146" s="1"/>
      <c r="J146" s="1"/>
      <c r="K146" s="1"/>
      <c r="L146" s="1"/>
      <c r="M146" s="1"/>
      <c r="N146" s="1"/>
      <c r="O146" s="1"/>
      <c r="P146" s="1"/>
      <c r="Q146" s="1"/>
      <c r="R146" s="1"/>
      <c r="S146" s="1"/>
      <c r="T146" s="1"/>
    </row>
    <row r="147" spans="1:20" ht="15.75" customHeight="1" x14ac:dyDescent="0.25">
      <c r="A147" s="1"/>
      <c r="B147" s="1"/>
      <c r="C147" s="1"/>
      <c r="D147" s="1"/>
      <c r="E147" s="1"/>
      <c r="F147" s="1"/>
      <c r="G147" s="1"/>
      <c r="H147" s="1"/>
      <c r="I147" s="1"/>
      <c r="J147" s="1"/>
      <c r="K147" s="1"/>
      <c r="L147" s="1"/>
      <c r="M147" s="1"/>
      <c r="N147" s="1"/>
      <c r="O147" s="1"/>
      <c r="P147" s="1"/>
      <c r="Q147" s="1"/>
      <c r="R147" s="1"/>
      <c r="S147" s="1"/>
      <c r="T147" s="1"/>
    </row>
    <row r="148" spans="1:20" ht="15.75" customHeight="1" x14ac:dyDescent="0.25">
      <c r="A148" s="1"/>
      <c r="B148" s="1"/>
      <c r="C148" s="1"/>
      <c r="D148" s="1"/>
      <c r="E148" s="1"/>
      <c r="F148" s="1"/>
      <c r="G148" s="1"/>
      <c r="H148" s="1"/>
      <c r="I148" s="1"/>
      <c r="J148" s="1"/>
      <c r="K148" s="1"/>
      <c r="L148" s="1"/>
      <c r="M148" s="1"/>
      <c r="N148" s="1"/>
      <c r="O148" s="1"/>
      <c r="P148" s="1"/>
      <c r="Q148" s="1"/>
      <c r="R148" s="1"/>
      <c r="S148" s="1"/>
      <c r="T148" s="1"/>
    </row>
    <row r="149" spans="1:20" ht="15.75" customHeight="1" x14ac:dyDescent="0.25">
      <c r="A149" s="1"/>
      <c r="B149" s="1"/>
      <c r="C149" s="1"/>
      <c r="D149" s="1"/>
      <c r="E149" s="1"/>
      <c r="F149" s="1"/>
      <c r="G149" s="1"/>
      <c r="H149" s="1"/>
      <c r="I149" s="1"/>
      <c r="J149" s="1"/>
      <c r="K149" s="1"/>
      <c r="L149" s="1"/>
      <c r="M149" s="1"/>
      <c r="N149" s="1"/>
      <c r="O149" s="1"/>
      <c r="P149" s="1"/>
      <c r="Q149" s="1"/>
      <c r="R149" s="1"/>
      <c r="S149" s="1"/>
      <c r="T149" s="1"/>
    </row>
    <row r="150" spans="1:20" ht="15.75" customHeight="1" x14ac:dyDescent="0.25">
      <c r="A150" s="1"/>
      <c r="B150" s="1"/>
      <c r="C150" s="1"/>
      <c r="D150" s="1"/>
      <c r="E150" s="1"/>
      <c r="F150" s="1"/>
      <c r="G150" s="1"/>
      <c r="H150" s="1"/>
      <c r="I150" s="1"/>
      <c r="J150" s="1"/>
      <c r="K150" s="1"/>
      <c r="L150" s="1"/>
      <c r="M150" s="1"/>
      <c r="N150" s="1"/>
      <c r="O150" s="1"/>
      <c r="P150" s="1"/>
      <c r="Q150" s="1"/>
      <c r="R150" s="1"/>
      <c r="S150" s="1"/>
      <c r="T150" s="1"/>
    </row>
    <row r="151" spans="1:20" ht="15.75" customHeight="1" x14ac:dyDescent="0.25">
      <c r="A151" s="1"/>
      <c r="B151" s="1"/>
      <c r="C151" s="1"/>
      <c r="D151" s="1"/>
      <c r="E151" s="1"/>
      <c r="F151" s="1"/>
      <c r="G151" s="1"/>
      <c r="H151" s="1"/>
      <c r="I151" s="1"/>
      <c r="J151" s="1"/>
      <c r="K151" s="1"/>
      <c r="L151" s="1"/>
      <c r="M151" s="1"/>
      <c r="N151" s="1"/>
      <c r="O151" s="1"/>
      <c r="P151" s="1"/>
      <c r="Q151" s="1"/>
      <c r="R151" s="1"/>
      <c r="S151" s="1"/>
      <c r="T151" s="1"/>
    </row>
    <row r="152" spans="1:20" ht="15.75" customHeight="1" x14ac:dyDescent="0.25">
      <c r="A152" s="1"/>
      <c r="B152" s="1"/>
      <c r="C152" s="1"/>
      <c r="D152" s="1"/>
      <c r="E152" s="1"/>
      <c r="F152" s="1"/>
      <c r="G152" s="1"/>
      <c r="H152" s="1"/>
      <c r="I152" s="1"/>
      <c r="J152" s="1"/>
      <c r="K152" s="1"/>
      <c r="L152" s="1"/>
      <c r="M152" s="1"/>
      <c r="N152" s="1"/>
      <c r="O152" s="1"/>
      <c r="P152" s="1"/>
      <c r="Q152" s="1"/>
      <c r="R152" s="1"/>
      <c r="S152" s="1"/>
      <c r="T152" s="1"/>
    </row>
    <row r="153" spans="1:20" ht="15.75" customHeight="1" x14ac:dyDescent="0.25">
      <c r="A153" s="1"/>
      <c r="B153" s="1"/>
      <c r="C153" s="1"/>
      <c r="D153" s="1"/>
      <c r="E153" s="1"/>
      <c r="F153" s="1"/>
      <c r="G153" s="1"/>
      <c r="H153" s="1"/>
      <c r="I153" s="1"/>
      <c r="J153" s="1"/>
      <c r="K153" s="1"/>
      <c r="L153" s="1"/>
      <c r="M153" s="1"/>
      <c r="N153" s="1"/>
      <c r="O153" s="1"/>
      <c r="P153" s="1"/>
      <c r="Q153" s="1"/>
      <c r="R153" s="1"/>
      <c r="S153" s="1"/>
      <c r="T153" s="1"/>
    </row>
    <row r="154" spans="1:20" ht="15.75" customHeight="1" x14ac:dyDescent="0.25">
      <c r="A154" s="1"/>
      <c r="B154" s="1"/>
      <c r="C154" s="1"/>
      <c r="D154" s="1"/>
      <c r="E154" s="1"/>
      <c r="F154" s="1"/>
      <c r="G154" s="1"/>
      <c r="H154" s="1"/>
      <c r="I154" s="1"/>
      <c r="J154" s="1"/>
      <c r="K154" s="1"/>
      <c r="L154" s="1"/>
      <c r="M154" s="1"/>
      <c r="N154" s="1"/>
      <c r="O154" s="1"/>
      <c r="P154" s="1"/>
      <c r="Q154" s="1"/>
      <c r="R154" s="1"/>
      <c r="S154" s="1"/>
      <c r="T154" s="1"/>
    </row>
    <row r="155" spans="1:20" ht="15.75" customHeight="1" x14ac:dyDescent="0.25">
      <c r="A155" s="1"/>
      <c r="B155" s="1"/>
      <c r="C155" s="1"/>
      <c r="D155" s="1"/>
      <c r="E155" s="1"/>
      <c r="F155" s="1"/>
      <c r="G155" s="1"/>
      <c r="H155" s="1"/>
      <c r="I155" s="1"/>
      <c r="J155" s="1"/>
      <c r="K155" s="1"/>
      <c r="L155" s="1"/>
      <c r="M155" s="1"/>
      <c r="N155" s="1"/>
      <c r="O155" s="1"/>
      <c r="P155" s="1"/>
      <c r="Q155" s="1"/>
      <c r="R155" s="1"/>
      <c r="S155" s="1"/>
      <c r="T155" s="1"/>
    </row>
    <row r="156" spans="1:20" ht="15.75" customHeight="1" x14ac:dyDescent="0.25">
      <c r="A156" s="1"/>
      <c r="B156" s="1"/>
      <c r="C156" s="1"/>
      <c r="D156" s="1"/>
      <c r="E156" s="1"/>
      <c r="F156" s="1"/>
      <c r="G156" s="1"/>
      <c r="H156" s="1"/>
      <c r="I156" s="1"/>
      <c r="J156" s="1"/>
      <c r="K156" s="1"/>
      <c r="L156" s="1"/>
      <c r="M156" s="1"/>
      <c r="N156" s="1"/>
      <c r="O156" s="1"/>
      <c r="P156" s="1"/>
      <c r="Q156" s="1"/>
      <c r="R156" s="1"/>
      <c r="S156" s="1"/>
      <c r="T156" s="1"/>
    </row>
    <row r="157" spans="1:20" ht="15.75" customHeight="1" x14ac:dyDescent="0.25">
      <c r="A157" s="1"/>
      <c r="B157" s="1"/>
      <c r="C157" s="1"/>
      <c r="D157" s="1"/>
      <c r="E157" s="1"/>
      <c r="F157" s="1"/>
      <c r="G157" s="1"/>
      <c r="H157" s="1"/>
      <c r="I157" s="1"/>
      <c r="J157" s="1"/>
      <c r="K157" s="1"/>
      <c r="L157" s="1"/>
      <c r="M157" s="1"/>
      <c r="N157" s="1"/>
      <c r="O157" s="1"/>
      <c r="P157" s="1"/>
      <c r="Q157" s="1"/>
      <c r="R157" s="1"/>
      <c r="S157" s="1"/>
      <c r="T157" s="1"/>
    </row>
    <row r="158" spans="1:20" ht="15.75" customHeight="1" x14ac:dyDescent="0.25">
      <c r="A158" s="1"/>
      <c r="B158" s="1"/>
      <c r="C158" s="1"/>
      <c r="D158" s="1"/>
      <c r="E158" s="1"/>
      <c r="F158" s="1"/>
      <c r="G158" s="1"/>
      <c r="H158" s="1"/>
      <c r="I158" s="1"/>
      <c r="J158" s="1"/>
      <c r="K158" s="1"/>
      <c r="L158" s="1"/>
      <c r="M158" s="1"/>
      <c r="N158" s="1"/>
      <c r="O158" s="1"/>
      <c r="P158" s="1"/>
      <c r="Q158" s="1"/>
      <c r="R158" s="1"/>
      <c r="S158" s="1"/>
      <c r="T158" s="1"/>
    </row>
    <row r="159" spans="1:20" ht="15.75" customHeight="1" x14ac:dyDescent="0.25">
      <c r="A159" s="1"/>
      <c r="B159" s="1"/>
      <c r="C159" s="1"/>
      <c r="D159" s="1"/>
      <c r="E159" s="1"/>
      <c r="F159" s="1"/>
      <c r="G159" s="1"/>
      <c r="H159" s="1"/>
      <c r="I159" s="1"/>
      <c r="J159" s="1"/>
      <c r="K159" s="1"/>
      <c r="L159" s="1"/>
      <c r="M159" s="1"/>
      <c r="N159" s="1"/>
      <c r="O159" s="1"/>
      <c r="P159" s="1"/>
      <c r="Q159" s="1"/>
      <c r="R159" s="1"/>
      <c r="S159" s="1"/>
      <c r="T159" s="1"/>
    </row>
    <row r="160" spans="1:20" ht="15.75" customHeight="1" x14ac:dyDescent="0.25">
      <c r="A160" s="1"/>
      <c r="B160" s="1"/>
      <c r="C160" s="1"/>
      <c r="D160" s="1"/>
      <c r="E160" s="1"/>
      <c r="F160" s="1"/>
      <c r="G160" s="1"/>
      <c r="H160" s="1"/>
      <c r="I160" s="1"/>
      <c r="J160" s="1"/>
      <c r="K160" s="1"/>
      <c r="L160" s="1"/>
      <c r="M160" s="1"/>
      <c r="N160" s="1"/>
      <c r="O160" s="1"/>
      <c r="P160" s="1"/>
      <c r="Q160" s="1"/>
      <c r="R160" s="1"/>
      <c r="S160" s="1"/>
      <c r="T160" s="1"/>
    </row>
    <row r="161" spans="1:20" ht="15.75" customHeight="1" x14ac:dyDescent="0.25">
      <c r="A161" s="1"/>
      <c r="B161" s="1"/>
      <c r="C161" s="1"/>
      <c r="D161" s="1"/>
      <c r="E161" s="1"/>
      <c r="F161" s="1"/>
      <c r="G161" s="1"/>
      <c r="H161" s="1"/>
      <c r="I161" s="1"/>
      <c r="J161" s="1"/>
      <c r="K161" s="1"/>
      <c r="L161" s="1"/>
      <c r="M161" s="1"/>
      <c r="N161" s="1"/>
      <c r="O161" s="1"/>
      <c r="P161" s="1"/>
      <c r="Q161" s="1"/>
      <c r="R161" s="1"/>
      <c r="S161" s="1"/>
      <c r="T161" s="1"/>
    </row>
    <row r="162" spans="1:20" ht="15.75" customHeight="1" x14ac:dyDescent="0.25">
      <c r="A162" s="1"/>
      <c r="B162" s="1"/>
      <c r="C162" s="1"/>
      <c r="D162" s="1"/>
      <c r="E162" s="1"/>
      <c r="F162" s="1"/>
      <c r="G162" s="1"/>
      <c r="H162" s="1"/>
      <c r="I162" s="1"/>
      <c r="J162" s="1"/>
      <c r="K162" s="1"/>
      <c r="L162" s="1"/>
      <c r="M162" s="1"/>
      <c r="N162" s="1"/>
      <c r="O162" s="1"/>
      <c r="P162" s="1"/>
      <c r="Q162" s="1"/>
      <c r="R162" s="1"/>
      <c r="S162" s="1"/>
      <c r="T162" s="1"/>
    </row>
    <row r="163" spans="1:20" ht="15.75" customHeight="1" x14ac:dyDescent="0.25">
      <c r="A163" s="1"/>
      <c r="B163" s="1"/>
      <c r="C163" s="1"/>
      <c r="D163" s="1"/>
      <c r="E163" s="1"/>
      <c r="F163" s="1"/>
      <c r="G163" s="1"/>
      <c r="H163" s="1"/>
      <c r="I163" s="1"/>
      <c r="J163" s="1"/>
      <c r="K163" s="1"/>
      <c r="L163" s="1"/>
      <c r="M163" s="1"/>
      <c r="N163" s="1"/>
      <c r="O163" s="1"/>
      <c r="P163" s="1"/>
      <c r="Q163" s="1"/>
      <c r="R163" s="1"/>
      <c r="S163" s="1"/>
      <c r="T163" s="1"/>
    </row>
    <row r="164" spans="1:20" ht="15.75" customHeight="1" x14ac:dyDescent="0.25">
      <c r="A164" s="1"/>
      <c r="B164" s="1"/>
      <c r="C164" s="1"/>
      <c r="D164" s="1"/>
      <c r="E164" s="1"/>
      <c r="F164" s="1"/>
      <c r="G164" s="1"/>
      <c r="H164" s="1"/>
      <c r="I164" s="1"/>
      <c r="J164" s="1"/>
      <c r="K164" s="1"/>
      <c r="L164" s="1"/>
      <c r="M164" s="1"/>
      <c r="N164" s="1"/>
      <c r="O164" s="1"/>
      <c r="P164" s="1"/>
      <c r="Q164" s="1"/>
      <c r="R164" s="1"/>
      <c r="S164" s="1"/>
      <c r="T164" s="1"/>
    </row>
    <row r="165" spans="1:20" ht="15.75" customHeight="1" x14ac:dyDescent="0.25">
      <c r="A165" s="1"/>
      <c r="B165" s="1"/>
      <c r="C165" s="1"/>
      <c r="D165" s="1"/>
      <c r="E165" s="1"/>
      <c r="F165" s="1"/>
      <c r="G165" s="1"/>
      <c r="H165" s="1"/>
      <c r="I165" s="1"/>
      <c r="J165" s="1"/>
      <c r="K165" s="1"/>
      <c r="L165" s="1"/>
      <c r="M165" s="1"/>
      <c r="N165" s="1"/>
      <c r="O165" s="1"/>
      <c r="P165" s="1"/>
      <c r="Q165" s="1"/>
      <c r="R165" s="1"/>
      <c r="S165" s="1"/>
      <c r="T165" s="1"/>
    </row>
    <row r="166" spans="1:20" ht="15.75" customHeight="1" x14ac:dyDescent="0.25">
      <c r="A166" s="1"/>
      <c r="B166" s="1"/>
      <c r="C166" s="1"/>
      <c r="D166" s="1"/>
      <c r="E166" s="1"/>
      <c r="F166" s="1"/>
      <c r="G166" s="1"/>
      <c r="H166" s="1"/>
      <c r="I166" s="1"/>
      <c r="J166" s="1"/>
      <c r="K166" s="1"/>
      <c r="L166" s="1"/>
      <c r="M166" s="1"/>
      <c r="N166" s="1"/>
      <c r="O166" s="1"/>
      <c r="P166" s="1"/>
      <c r="Q166" s="1"/>
      <c r="R166" s="1"/>
      <c r="S166" s="1"/>
      <c r="T166" s="1"/>
    </row>
    <row r="167" spans="1:20" ht="15.75" customHeight="1" x14ac:dyDescent="0.25">
      <c r="A167" s="1"/>
      <c r="B167" s="1"/>
      <c r="C167" s="1"/>
      <c r="D167" s="1"/>
      <c r="E167" s="1"/>
      <c r="F167" s="1"/>
      <c r="G167" s="1"/>
      <c r="H167" s="1"/>
      <c r="I167" s="1"/>
      <c r="J167" s="1"/>
      <c r="K167" s="1"/>
      <c r="L167" s="1"/>
      <c r="M167" s="1"/>
      <c r="N167" s="1"/>
      <c r="O167" s="1"/>
      <c r="P167" s="1"/>
      <c r="Q167" s="1"/>
      <c r="R167" s="1"/>
      <c r="S167" s="1"/>
      <c r="T167" s="1"/>
    </row>
    <row r="168" spans="1:20" ht="15.75" customHeight="1" x14ac:dyDescent="0.25">
      <c r="A168" s="1"/>
      <c r="B168" s="1"/>
      <c r="C168" s="1"/>
      <c r="D168" s="1"/>
      <c r="E168" s="1"/>
      <c r="F168" s="1"/>
      <c r="G168" s="1"/>
      <c r="H168" s="1"/>
      <c r="I168" s="1"/>
      <c r="J168" s="1"/>
      <c r="K168" s="1"/>
      <c r="L168" s="1"/>
      <c r="M168" s="1"/>
      <c r="N168" s="1"/>
      <c r="O168" s="1"/>
      <c r="P168" s="1"/>
      <c r="Q168" s="1"/>
      <c r="R168" s="1"/>
      <c r="S168" s="1"/>
      <c r="T168" s="1"/>
    </row>
    <row r="169" spans="1:20" ht="15.75" customHeight="1" x14ac:dyDescent="0.25">
      <c r="A169" s="1"/>
      <c r="B169" s="1"/>
      <c r="C169" s="1"/>
      <c r="D169" s="1"/>
      <c r="E169" s="1"/>
      <c r="F169" s="1"/>
      <c r="G169" s="1"/>
      <c r="H169" s="1"/>
      <c r="I169" s="1"/>
      <c r="J169" s="1"/>
      <c r="K169" s="1"/>
      <c r="L169" s="1"/>
      <c r="M169" s="1"/>
      <c r="N169" s="1"/>
      <c r="O169" s="1"/>
      <c r="P169" s="1"/>
      <c r="Q169" s="1"/>
      <c r="R169" s="1"/>
      <c r="S169" s="1"/>
      <c r="T169" s="1"/>
    </row>
    <row r="170" spans="1:20" ht="15.75" customHeight="1" x14ac:dyDescent="0.25">
      <c r="A170" s="1"/>
      <c r="B170" s="1"/>
      <c r="C170" s="1"/>
      <c r="D170" s="1"/>
      <c r="E170" s="1"/>
      <c r="F170" s="1"/>
      <c r="G170" s="1"/>
      <c r="H170" s="1"/>
      <c r="I170" s="1"/>
      <c r="J170" s="1"/>
      <c r="K170" s="1"/>
      <c r="L170" s="1"/>
      <c r="M170" s="1"/>
      <c r="N170" s="1"/>
      <c r="O170" s="1"/>
      <c r="P170" s="1"/>
      <c r="Q170" s="1"/>
      <c r="R170" s="1"/>
      <c r="S170" s="1"/>
      <c r="T170" s="1"/>
    </row>
    <row r="171" spans="1:20" ht="15.75" customHeight="1" x14ac:dyDescent="0.25">
      <c r="A171" s="1"/>
      <c r="B171" s="1"/>
      <c r="C171" s="1"/>
      <c r="D171" s="1"/>
      <c r="E171" s="1"/>
      <c r="F171" s="1"/>
      <c r="G171" s="1"/>
      <c r="H171" s="1"/>
      <c r="I171" s="1"/>
      <c r="J171" s="1"/>
      <c r="K171" s="1"/>
      <c r="L171" s="1"/>
      <c r="M171" s="1"/>
      <c r="N171" s="1"/>
      <c r="O171" s="1"/>
      <c r="P171" s="1"/>
      <c r="Q171" s="1"/>
      <c r="R171" s="1"/>
      <c r="S171" s="1"/>
      <c r="T171" s="1"/>
    </row>
    <row r="172" spans="1:20" ht="15.75" customHeight="1" x14ac:dyDescent="0.25">
      <c r="A172" s="1"/>
      <c r="B172" s="1"/>
      <c r="C172" s="1"/>
      <c r="D172" s="1"/>
      <c r="E172" s="1"/>
      <c r="F172" s="1"/>
      <c r="G172" s="1"/>
      <c r="H172" s="1"/>
      <c r="I172" s="1"/>
      <c r="J172" s="1"/>
      <c r="K172" s="1"/>
      <c r="L172" s="1"/>
      <c r="M172" s="1"/>
      <c r="N172" s="1"/>
      <c r="O172" s="1"/>
      <c r="P172" s="1"/>
      <c r="Q172" s="1"/>
      <c r="R172" s="1"/>
      <c r="S172" s="1"/>
      <c r="T172" s="1"/>
    </row>
    <row r="173" spans="1:20" ht="15.75" customHeight="1" x14ac:dyDescent="0.25">
      <c r="A173" s="1"/>
      <c r="B173" s="1"/>
      <c r="C173" s="1"/>
      <c r="D173" s="1"/>
      <c r="E173" s="1"/>
      <c r="F173" s="1"/>
      <c r="G173" s="1"/>
      <c r="H173" s="1"/>
      <c r="I173" s="1"/>
      <c r="J173" s="1"/>
      <c r="K173" s="1"/>
      <c r="L173" s="1"/>
      <c r="M173" s="1"/>
      <c r="N173" s="1"/>
      <c r="O173" s="1"/>
      <c r="P173" s="1"/>
      <c r="Q173" s="1"/>
      <c r="R173" s="1"/>
      <c r="S173" s="1"/>
      <c r="T173" s="1"/>
    </row>
    <row r="174" spans="1:20" ht="15.75" customHeight="1" x14ac:dyDescent="0.25">
      <c r="A174" s="1"/>
      <c r="B174" s="1"/>
      <c r="C174" s="1"/>
      <c r="D174" s="1"/>
      <c r="E174" s="1"/>
      <c r="F174" s="1"/>
      <c r="G174" s="1"/>
      <c r="H174" s="1"/>
      <c r="I174" s="1"/>
      <c r="J174" s="1"/>
      <c r="K174" s="1"/>
      <c r="L174" s="1"/>
      <c r="M174" s="1"/>
      <c r="N174" s="1"/>
      <c r="O174" s="1"/>
      <c r="P174" s="1"/>
      <c r="Q174" s="1"/>
      <c r="R174" s="1"/>
      <c r="S174" s="1"/>
      <c r="T174" s="1"/>
    </row>
    <row r="175" spans="1:20" ht="15.75" customHeight="1" x14ac:dyDescent="0.25">
      <c r="A175" s="1"/>
      <c r="B175" s="1"/>
      <c r="C175" s="1"/>
      <c r="D175" s="1"/>
      <c r="E175" s="1"/>
      <c r="F175" s="1"/>
      <c r="G175" s="1"/>
      <c r="H175" s="1"/>
      <c r="I175" s="1"/>
      <c r="J175" s="1"/>
      <c r="K175" s="1"/>
      <c r="L175" s="1"/>
      <c r="M175" s="1"/>
      <c r="N175" s="1"/>
      <c r="O175" s="1"/>
      <c r="P175" s="1"/>
      <c r="Q175" s="1"/>
      <c r="R175" s="1"/>
      <c r="S175" s="1"/>
      <c r="T175" s="1"/>
    </row>
    <row r="176" spans="1:20" ht="15.75" customHeight="1" x14ac:dyDescent="0.25">
      <c r="A176" s="1"/>
      <c r="B176" s="1"/>
      <c r="C176" s="1"/>
      <c r="D176" s="1"/>
      <c r="E176" s="1"/>
      <c r="F176" s="1"/>
      <c r="G176" s="1"/>
      <c r="H176" s="1"/>
      <c r="I176" s="1"/>
      <c r="J176" s="1"/>
      <c r="K176" s="1"/>
      <c r="L176" s="1"/>
      <c r="M176" s="1"/>
      <c r="N176" s="1"/>
      <c r="O176" s="1"/>
      <c r="P176" s="1"/>
      <c r="Q176" s="1"/>
      <c r="R176" s="1"/>
      <c r="S176" s="1"/>
      <c r="T176" s="1"/>
    </row>
    <row r="177" spans="1:20" ht="15.75" customHeight="1" x14ac:dyDescent="0.25">
      <c r="A177" s="1"/>
      <c r="B177" s="1"/>
      <c r="C177" s="1"/>
      <c r="D177" s="1"/>
      <c r="E177" s="1"/>
      <c r="F177" s="1"/>
      <c r="G177" s="1"/>
      <c r="H177" s="1"/>
      <c r="I177" s="1"/>
      <c r="J177" s="1"/>
      <c r="K177" s="1"/>
      <c r="L177" s="1"/>
      <c r="M177" s="1"/>
      <c r="N177" s="1"/>
      <c r="O177" s="1"/>
      <c r="P177" s="1"/>
      <c r="Q177" s="1"/>
      <c r="R177" s="1"/>
      <c r="S177" s="1"/>
      <c r="T177" s="1"/>
    </row>
    <row r="178" spans="1:20" ht="15.75" customHeight="1" x14ac:dyDescent="0.25">
      <c r="A178" s="1"/>
      <c r="B178" s="1"/>
      <c r="C178" s="1"/>
      <c r="D178" s="1"/>
      <c r="E178" s="1"/>
      <c r="F178" s="1"/>
      <c r="G178" s="1"/>
      <c r="H178" s="1"/>
      <c r="I178" s="1"/>
      <c r="J178" s="1"/>
      <c r="K178" s="1"/>
      <c r="L178" s="1"/>
      <c r="M178" s="1"/>
      <c r="N178" s="1"/>
      <c r="O178" s="1"/>
      <c r="P178" s="1"/>
      <c r="Q178" s="1"/>
      <c r="R178" s="1"/>
      <c r="S178" s="1"/>
      <c r="T178" s="1"/>
    </row>
    <row r="179" spans="1:20" ht="15.75" customHeight="1" x14ac:dyDescent="0.25">
      <c r="A179" s="1"/>
      <c r="B179" s="1"/>
      <c r="C179" s="1"/>
      <c r="D179" s="1"/>
      <c r="E179" s="1"/>
      <c r="F179" s="1"/>
      <c r="G179" s="1"/>
      <c r="H179" s="1"/>
      <c r="I179" s="1"/>
      <c r="J179" s="1"/>
      <c r="K179" s="1"/>
      <c r="L179" s="1"/>
      <c r="M179" s="1"/>
      <c r="N179" s="1"/>
      <c r="O179" s="1"/>
      <c r="P179" s="1"/>
      <c r="Q179" s="1"/>
      <c r="R179" s="1"/>
      <c r="S179" s="1"/>
      <c r="T179" s="1"/>
    </row>
    <row r="180" spans="1:20" ht="15.75" customHeight="1" x14ac:dyDescent="0.25">
      <c r="A180" s="1"/>
      <c r="B180" s="1"/>
      <c r="C180" s="1"/>
      <c r="D180" s="1"/>
      <c r="E180" s="1"/>
      <c r="F180" s="1"/>
      <c r="G180" s="1"/>
      <c r="H180" s="1"/>
      <c r="I180" s="1"/>
      <c r="J180" s="1"/>
      <c r="K180" s="1"/>
      <c r="L180" s="1"/>
      <c r="M180" s="1"/>
      <c r="N180" s="1"/>
      <c r="O180" s="1"/>
      <c r="P180" s="1"/>
      <c r="Q180" s="1"/>
      <c r="R180" s="1"/>
      <c r="S180" s="1"/>
      <c r="T180" s="1"/>
    </row>
    <row r="181" spans="1:20" ht="15.75" customHeight="1" x14ac:dyDescent="0.25">
      <c r="A181" s="1"/>
      <c r="B181" s="1"/>
      <c r="C181" s="1"/>
      <c r="D181" s="1"/>
      <c r="E181" s="1"/>
      <c r="F181" s="1"/>
      <c r="G181" s="1"/>
      <c r="H181" s="1"/>
      <c r="I181" s="1"/>
      <c r="J181" s="1"/>
      <c r="K181" s="1"/>
      <c r="L181" s="1"/>
      <c r="M181" s="1"/>
      <c r="N181" s="1"/>
      <c r="O181" s="1"/>
      <c r="P181" s="1"/>
      <c r="Q181" s="1"/>
      <c r="R181" s="1"/>
      <c r="S181" s="1"/>
      <c r="T181" s="1"/>
    </row>
    <row r="182" spans="1:20" ht="15.75" customHeight="1" x14ac:dyDescent="0.25">
      <c r="A182" s="1"/>
      <c r="B182" s="1"/>
      <c r="C182" s="1"/>
      <c r="D182" s="1"/>
      <c r="E182" s="1"/>
      <c r="F182" s="1"/>
      <c r="G182" s="1"/>
      <c r="H182" s="1"/>
      <c r="I182" s="1"/>
      <c r="J182" s="1"/>
      <c r="K182" s="1"/>
      <c r="L182" s="1"/>
      <c r="M182" s="1"/>
      <c r="N182" s="1"/>
      <c r="O182" s="1"/>
      <c r="P182" s="1"/>
      <c r="Q182" s="1"/>
      <c r="R182" s="1"/>
      <c r="S182" s="1"/>
      <c r="T182" s="1"/>
    </row>
    <row r="183" spans="1:20" ht="15.75" customHeight="1" x14ac:dyDescent="0.25">
      <c r="A183" s="1"/>
      <c r="B183" s="1"/>
      <c r="C183" s="1"/>
      <c r="D183" s="1"/>
      <c r="E183" s="1"/>
      <c r="F183" s="1"/>
      <c r="G183" s="1"/>
      <c r="H183" s="1"/>
      <c r="I183" s="1"/>
      <c r="J183" s="1"/>
      <c r="K183" s="1"/>
      <c r="L183" s="1"/>
      <c r="M183" s="1"/>
      <c r="N183" s="1"/>
      <c r="O183" s="1"/>
      <c r="P183" s="1"/>
      <c r="Q183" s="1"/>
      <c r="R183" s="1"/>
      <c r="S183" s="1"/>
      <c r="T183" s="1"/>
    </row>
    <row r="184" spans="1:20" ht="15.75" customHeight="1" x14ac:dyDescent="0.25">
      <c r="A184" s="1"/>
      <c r="B184" s="1"/>
      <c r="C184" s="1"/>
      <c r="D184" s="1"/>
      <c r="E184" s="1"/>
      <c r="F184" s="1"/>
      <c r="G184" s="1"/>
      <c r="H184" s="1"/>
      <c r="I184" s="1"/>
      <c r="J184" s="1"/>
      <c r="K184" s="1"/>
      <c r="L184" s="1"/>
      <c r="M184" s="1"/>
      <c r="N184" s="1"/>
      <c r="O184" s="1"/>
      <c r="P184" s="1"/>
      <c r="Q184" s="1"/>
      <c r="R184" s="1"/>
      <c r="S184" s="1"/>
      <c r="T184" s="1"/>
    </row>
    <row r="185" spans="1:20" ht="15.75" customHeight="1" x14ac:dyDescent="0.25">
      <c r="A185" s="1"/>
      <c r="B185" s="1"/>
      <c r="C185" s="1"/>
      <c r="D185" s="1"/>
      <c r="E185" s="1"/>
      <c r="F185" s="1"/>
      <c r="G185" s="1"/>
      <c r="H185" s="1"/>
      <c r="I185" s="1"/>
      <c r="J185" s="1"/>
      <c r="K185" s="1"/>
      <c r="L185" s="1"/>
      <c r="M185" s="1"/>
      <c r="N185" s="1"/>
      <c r="O185" s="1"/>
      <c r="P185" s="1"/>
      <c r="Q185" s="1"/>
      <c r="R185" s="1"/>
      <c r="S185" s="1"/>
      <c r="T185" s="1"/>
    </row>
    <row r="186" spans="1:20" ht="15.75" customHeight="1" x14ac:dyDescent="0.25">
      <c r="A186" s="1"/>
      <c r="B186" s="1"/>
      <c r="C186" s="1"/>
      <c r="D186" s="1"/>
      <c r="E186" s="1"/>
      <c r="F186" s="1"/>
      <c r="G186" s="1"/>
      <c r="H186" s="1"/>
      <c r="I186" s="1"/>
      <c r="J186" s="1"/>
      <c r="K186" s="1"/>
      <c r="L186" s="1"/>
      <c r="M186" s="1"/>
      <c r="N186" s="1"/>
      <c r="O186" s="1"/>
      <c r="P186" s="1"/>
      <c r="Q186" s="1"/>
      <c r="R186" s="1"/>
      <c r="S186" s="1"/>
      <c r="T186" s="1"/>
    </row>
    <row r="187" spans="1:20" ht="15.75" customHeight="1" x14ac:dyDescent="0.25">
      <c r="A187" s="1"/>
      <c r="B187" s="1"/>
      <c r="C187" s="1"/>
      <c r="D187" s="1"/>
      <c r="E187" s="1"/>
      <c r="F187" s="1"/>
      <c r="G187" s="1"/>
      <c r="H187" s="1"/>
      <c r="I187" s="1"/>
      <c r="J187" s="1"/>
      <c r="K187" s="1"/>
      <c r="L187" s="1"/>
      <c r="M187" s="1"/>
      <c r="N187" s="1"/>
      <c r="O187" s="1"/>
      <c r="P187" s="1"/>
      <c r="Q187" s="1"/>
      <c r="R187" s="1"/>
      <c r="S187" s="1"/>
      <c r="T187" s="1"/>
    </row>
    <row r="188" spans="1:20" ht="15.75" customHeight="1" x14ac:dyDescent="0.25">
      <c r="A188" s="1"/>
      <c r="B188" s="1"/>
      <c r="C188" s="1"/>
      <c r="D188" s="1"/>
      <c r="E188" s="1"/>
      <c r="F188" s="1"/>
      <c r="G188" s="1"/>
      <c r="H188" s="1"/>
      <c r="I188" s="1"/>
      <c r="J188" s="1"/>
      <c r="K188" s="1"/>
      <c r="L188" s="1"/>
      <c r="M188" s="1"/>
      <c r="N188" s="1"/>
      <c r="O188" s="1"/>
      <c r="P188" s="1"/>
      <c r="Q188" s="1"/>
      <c r="R188" s="1"/>
      <c r="S188" s="1"/>
      <c r="T188" s="1"/>
    </row>
    <row r="189" spans="1:20" ht="15.75" customHeight="1" x14ac:dyDescent="0.25">
      <c r="A189" s="1"/>
      <c r="B189" s="1"/>
      <c r="C189" s="1"/>
      <c r="D189" s="1"/>
      <c r="E189" s="1"/>
      <c r="F189" s="1"/>
      <c r="G189" s="1"/>
      <c r="H189" s="1"/>
      <c r="I189" s="1"/>
      <c r="J189" s="1"/>
      <c r="K189" s="1"/>
      <c r="L189" s="1"/>
      <c r="M189" s="1"/>
      <c r="N189" s="1"/>
      <c r="O189" s="1"/>
      <c r="P189" s="1"/>
      <c r="Q189" s="1"/>
      <c r="R189" s="1"/>
      <c r="S189" s="1"/>
      <c r="T189" s="1"/>
    </row>
    <row r="190" spans="1:20" ht="15.75" customHeight="1" x14ac:dyDescent="0.25">
      <c r="A190" s="1"/>
      <c r="B190" s="1"/>
      <c r="C190" s="1"/>
      <c r="D190" s="1"/>
      <c r="E190" s="1"/>
      <c r="F190" s="1"/>
      <c r="G190" s="1"/>
      <c r="H190" s="1"/>
      <c r="I190" s="1"/>
      <c r="J190" s="1"/>
      <c r="K190" s="1"/>
      <c r="L190" s="1"/>
      <c r="M190" s="1"/>
      <c r="N190" s="1"/>
      <c r="O190" s="1"/>
      <c r="P190" s="1"/>
      <c r="Q190" s="1"/>
      <c r="R190" s="1"/>
      <c r="S190" s="1"/>
      <c r="T190" s="1"/>
    </row>
    <row r="191" spans="1:20" ht="15.75" customHeight="1" x14ac:dyDescent="0.25">
      <c r="A191" s="1"/>
      <c r="B191" s="1"/>
      <c r="C191" s="1"/>
      <c r="D191" s="1"/>
      <c r="E191" s="1"/>
      <c r="F191" s="1"/>
      <c r="G191" s="1"/>
      <c r="H191" s="1"/>
      <c r="I191" s="1"/>
      <c r="J191" s="1"/>
      <c r="K191" s="1"/>
      <c r="L191" s="1"/>
      <c r="M191" s="1"/>
      <c r="N191" s="1"/>
      <c r="O191" s="1"/>
      <c r="P191" s="1"/>
      <c r="Q191" s="1"/>
      <c r="R191" s="1"/>
      <c r="S191" s="1"/>
      <c r="T191" s="1"/>
    </row>
    <row r="192" spans="1:20" ht="15.75" customHeight="1" x14ac:dyDescent="0.25">
      <c r="A192" s="1"/>
      <c r="B192" s="1"/>
      <c r="C192" s="1"/>
      <c r="D192" s="1"/>
      <c r="E192" s="1"/>
      <c r="F192" s="1"/>
      <c r="G192" s="1"/>
      <c r="H192" s="1"/>
      <c r="I192" s="1"/>
      <c r="J192" s="1"/>
      <c r="K192" s="1"/>
      <c r="L192" s="1"/>
      <c r="M192" s="1"/>
      <c r="N192" s="1"/>
      <c r="O192" s="1"/>
      <c r="P192" s="1"/>
      <c r="Q192" s="1"/>
      <c r="R192" s="1"/>
      <c r="S192" s="1"/>
      <c r="T192" s="1"/>
    </row>
    <row r="193" spans="1:20" ht="15.75" customHeight="1" x14ac:dyDescent="0.25">
      <c r="A193" s="1"/>
      <c r="B193" s="1"/>
      <c r="C193" s="1"/>
      <c r="D193" s="1"/>
      <c r="E193" s="1"/>
      <c r="F193" s="1"/>
      <c r="G193" s="1"/>
      <c r="H193" s="1"/>
      <c r="I193" s="1"/>
      <c r="J193" s="1"/>
      <c r="K193" s="1"/>
      <c r="L193" s="1"/>
      <c r="M193" s="1"/>
      <c r="N193" s="1"/>
      <c r="O193" s="1"/>
      <c r="P193" s="1"/>
      <c r="Q193" s="1"/>
      <c r="R193" s="1"/>
      <c r="S193" s="1"/>
      <c r="T193" s="1"/>
    </row>
    <row r="194" spans="1:20" ht="15.75" customHeight="1" x14ac:dyDescent="0.25">
      <c r="A194" s="1"/>
      <c r="B194" s="1"/>
      <c r="C194" s="1"/>
      <c r="D194" s="1"/>
      <c r="E194" s="1"/>
      <c r="F194" s="1"/>
      <c r="G194" s="1"/>
      <c r="H194" s="1"/>
      <c r="I194" s="1"/>
      <c r="J194" s="1"/>
      <c r="K194" s="1"/>
      <c r="L194" s="1"/>
      <c r="M194" s="1"/>
      <c r="N194" s="1"/>
      <c r="O194" s="1"/>
      <c r="P194" s="1"/>
      <c r="Q194" s="1"/>
      <c r="R194" s="1"/>
      <c r="S194" s="1"/>
      <c r="T194" s="1"/>
    </row>
    <row r="195" spans="1:20" ht="15.75" customHeight="1" x14ac:dyDescent="0.25">
      <c r="A195" s="1"/>
      <c r="B195" s="1"/>
      <c r="C195" s="1"/>
      <c r="D195" s="1"/>
      <c r="E195" s="1"/>
      <c r="F195" s="1"/>
      <c r="G195" s="1"/>
      <c r="H195" s="1"/>
      <c r="I195" s="1"/>
      <c r="J195" s="1"/>
      <c r="K195" s="1"/>
      <c r="L195" s="1"/>
      <c r="M195" s="1"/>
      <c r="N195" s="1"/>
      <c r="O195" s="1"/>
      <c r="P195" s="1"/>
      <c r="Q195" s="1"/>
      <c r="R195" s="1"/>
      <c r="S195" s="1"/>
      <c r="T195" s="1"/>
    </row>
    <row r="196" spans="1:20" ht="15.75" customHeight="1" x14ac:dyDescent="0.25">
      <c r="A196" s="1"/>
      <c r="B196" s="1"/>
      <c r="C196" s="1"/>
      <c r="D196" s="1"/>
      <c r="E196" s="1"/>
      <c r="F196" s="1"/>
      <c r="G196" s="1"/>
      <c r="H196" s="1"/>
      <c r="I196" s="1"/>
      <c r="J196" s="1"/>
      <c r="K196" s="1"/>
      <c r="L196" s="1"/>
      <c r="M196" s="1"/>
      <c r="N196" s="1"/>
      <c r="O196" s="1"/>
      <c r="P196" s="1"/>
      <c r="Q196" s="1"/>
      <c r="R196" s="1"/>
      <c r="S196" s="1"/>
      <c r="T196" s="1"/>
    </row>
    <row r="197" spans="1:20" ht="15.75" customHeight="1" x14ac:dyDescent="0.25">
      <c r="A197" s="1"/>
      <c r="B197" s="1"/>
      <c r="C197" s="1"/>
      <c r="D197" s="1"/>
      <c r="E197" s="1"/>
      <c r="F197" s="1"/>
      <c r="G197" s="1"/>
      <c r="H197" s="1"/>
      <c r="I197" s="1"/>
      <c r="J197" s="1"/>
      <c r="K197" s="1"/>
      <c r="L197" s="1"/>
      <c r="M197" s="1"/>
      <c r="N197" s="1"/>
      <c r="O197" s="1"/>
      <c r="P197" s="1"/>
      <c r="Q197" s="1"/>
      <c r="R197" s="1"/>
      <c r="S197" s="1"/>
      <c r="T197" s="1"/>
    </row>
    <row r="198" spans="1:20" ht="15.75" customHeight="1" x14ac:dyDescent="0.25">
      <c r="A198" s="1"/>
      <c r="B198" s="1"/>
      <c r="C198" s="1"/>
      <c r="D198" s="1"/>
      <c r="E198" s="1"/>
      <c r="F198" s="1"/>
      <c r="G198" s="1"/>
      <c r="H198" s="1"/>
      <c r="I198" s="1"/>
      <c r="J198" s="1"/>
      <c r="K198" s="1"/>
      <c r="L198" s="1"/>
      <c r="M198" s="1"/>
      <c r="N198" s="1"/>
      <c r="O198" s="1"/>
      <c r="P198" s="1"/>
      <c r="Q198" s="1"/>
      <c r="R198" s="1"/>
      <c r="S198" s="1"/>
      <c r="T198" s="1"/>
    </row>
    <row r="199" spans="1:20" ht="15.75" customHeight="1" x14ac:dyDescent="0.25">
      <c r="A199" s="1"/>
      <c r="B199" s="1"/>
      <c r="C199" s="1"/>
      <c r="D199" s="1"/>
      <c r="E199" s="1"/>
      <c r="F199" s="1"/>
      <c r="G199" s="1"/>
      <c r="H199" s="1"/>
      <c r="I199" s="1"/>
      <c r="J199" s="1"/>
      <c r="K199" s="1"/>
      <c r="L199" s="1"/>
      <c r="M199" s="1"/>
      <c r="N199" s="1"/>
      <c r="O199" s="1"/>
      <c r="P199" s="1"/>
      <c r="Q199" s="1"/>
      <c r="R199" s="1"/>
      <c r="S199" s="1"/>
      <c r="T199" s="1"/>
    </row>
    <row r="200" spans="1:20" ht="15.75" customHeight="1" x14ac:dyDescent="0.25">
      <c r="A200" s="1"/>
      <c r="B200" s="1"/>
      <c r="C200" s="1"/>
      <c r="D200" s="1"/>
      <c r="E200" s="1"/>
      <c r="F200" s="1"/>
      <c r="G200" s="1"/>
      <c r="H200" s="1"/>
      <c r="I200" s="1"/>
      <c r="J200" s="1"/>
      <c r="K200" s="1"/>
      <c r="L200" s="1"/>
      <c r="M200" s="1"/>
      <c r="N200" s="1"/>
      <c r="O200" s="1"/>
      <c r="P200" s="1"/>
      <c r="Q200" s="1"/>
      <c r="R200" s="1"/>
      <c r="S200" s="1"/>
      <c r="T200" s="1"/>
    </row>
    <row r="201" spans="1:20" ht="15.75" customHeight="1" x14ac:dyDescent="0.25">
      <c r="A201" s="1"/>
      <c r="B201" s="1"/>
      <c r="C201" s="1"/>
      <c r="D201" s="1"/>
      <c r="E201" s="1"/>
      <c r="F201" s="1"/>
      <c r="G201" s="1"/>
      <c r="H201" s="1"/>
      <c r="I201" s="1"/>
      <c r="J201" s="1"/>
      <c r="K201" s="1"/>
      <c r="L201" s="1"/>
      <c r="M201" s="1"/>
      <c r="N201" s="1"/>
      <c r="O201" s="1"/>
      <c r="P201" s="1"/>
      <c r="Q201" s="1"/>
      <c r="R201" s="1"/>
      <c r="S201" s="1"/>
      <c r="T201" s="1"/>
    </row>
    <row r="202" spans="1:20" ht="15.75" customHeight="1" x14ac:dyDescent="0.25">
      <c r="A202" s="1"/>
      <c r="B202" s="1"/>
      <c r="C202" s="1"/>
      <c r="D202" s="1"/>
      <c r="E202" s="1"/>
      <c r="F202" s="1"/>
      <c r="G202" s="1"/>
      <c r="H202" s="1"/>
      <c r="I202" s="1"/>
      <c r="J202" s="1"/>
      <c r="K202" s="1"/>
      <c r="L202" s="1"/>
      <c r="M202" s="1"/>
      <c r="N202" s="1"/>
      <c r="O202" s="1"/>
      <c r="P202" s="1"/>
      <c r="Q202" s="1"/>
      <c r="R202" s="1"/>
      <c r="S202" s="1"/>
      <c r="T202" s="1"/>
    </row>
    <row r="203" spans="1:20" ht="15.75" customHeight="1" x14ac:dyDescent="0.25">
      <c r="A203" s="1"/>
      <c r="B203" s="1"/>
      <c r="C203" s="1"/>
      <c r="D203" s="1"/>
      <c r="E203" s="1"/>
      <c r="F203" s="1"/>
      <c r="G203" s="1"/>
      <c r="H203" s="1"/>
      <c r="I203" s="1"/>
      <c r="J203" s="1"/>
      <c r="K203" s="1"/>
      <c r="L203" s="1"/>
      <c r="M203" s="1"/>
      <c r="N203" s="1"/>
      <c r="O203" s="1"/>
      <c r="P203" s="1"/>
      <c r="Q203" s="1"/>
      <c r="R203" s="1"/>
      <c r="S203" s="1"/>
      <c r="T203" s="1"/>
    </row>
    <row r="204" spans="1:20" ht="15.75" customHeight="1" x14ac:dyDescent="0.25">
      <c r="A204" s="1"/>
      <c r="B204" s="1"/>
      <c r="C204" s="1"/>
      <c r="D204" s="1"/>
      <c r="E204" s="1"/>
      <c r="F204" s="1"/>
      <c r="G204" s="1"/>
      <c r="H204" s="1"/>
      <c r="I204" s="1"/>
      <c r="J204" s="1"/>
      <c r="K204" s="1"/>
      <c r="L204" s="1"/>
      <c r="M204" s="1"/>
      <c r="N204" s="1"/>
      <c r="O204" s="1"/>
      <c r="P204" s="1"/>
      <c r="Q204" s="1"/>
      <c r="R204" s="1"/>
      <c r="S204" s="1"/>
      <c r="T204" s="1"/>
    </row>
    <row r="205" spans="1:20" ht="15.75" customHeight="1" x14ac:dyDescent="0.25">
      <c r="A205" s="1"/>
      <c r="B205" s="1"/>
      <c r="C205" s="1"/>
      <c r="D205" s="1"/>
      <c r="E205" s="1"/>
      <c r="F205" s="1"/>
      <c r="G205" s="1"/>
      <c r="H205" s="1"/>
      <c r="I205" s="1"/>
      <c r="J205" s="1"/>
      <c r="K205" s="1"/>
      <c r="L205" s="1"/>
      <c r="M205" s="1"/>
      <c r="N205" s="1"/>
      <c r="O205" s="1"/>
      <c r="P205" s="1"/>
      <c r="Q205" s="1"/>
      <c r="R205" s="1"/>
      <c r="S205" s="1"/>
      <c r="T205" s="1"/>
    </row>
    <row r="206" spans="1:20" ht="15.75" customHeight="1" x14ac:dyDescent="0.25">
      <c r="A206" s="1"/>
      <c r="B206" s="1"/>
      <c r="C206" s="1"/>
      <c r="D206" s="1"/>
      <c r="E206" s="1"/>
      <c r="F206" s="1"/>
      <c r="G206" s="1"/>
      <c r="H206" s="1"/>
      <c r="I206" s="1"/>
      <c r="J206" s="1"/>
      <c r="K206" s="1"/>
      <c r="L206" s="1"/>
      <c r="M206" s="1"/>
      <c r="N206" s="1"/>
      <c r="O206" s="1"/>
      <c r="P206" s="1"/>
      <c r="Q206" s="1"/>
      <c r="R206" s="1"/>
      <c r="S206" s="1"/>
      <c r="T206" s="1"/>
    </row>
    <row r="207" spans="1:20" ht="15.75" customHeight="1" x14ac:dyDescent="0.25">
      <c r="A207" s="1"/>
      <c r="B207" s="1"/>
      <c r="C207" s="1"/>
      <c r="D207" s="1"/>
      <c r="E207" s="1"/>
      <c r="F207" s="1"/>
      <c r="G207" s="1"/>
      <c r="H207" s="1"/>
      <c r="I207" s="1"/>
      <c r="J207" s="1"/>
      <c r="K207" s="1"/>
      <c r="L207" s="1"/>
      <c r="M207" s="1"/>
      <c r="N207" s="1"/>
      <c r="O207" s="1"/>
      <c r="P207" s="1"/>
      <c r="Q207" s="1"/>
      <c r="R207" s="1"/>
      <c r="S207" s="1"/>
      <c r="T207" s="1"/>
    </row>
    <row r="208" spans="1:20" ht="15.75" customHeight="1" x14ac:dyDescent="0.25">
      <c r="A208" s="1"/>
      <c r="B208" s="1"/>
      <c r="C208" s="1"/>
      <c r="D208" s="1"/>
      <c r="E208" s="1"/>
      <c r="F208" s="1"/>
      <c r="G208" s="1"/>
      <c r="H208" s="1"/>
      <c r="I208" s="1"/>
      <c r="J208" s="1"/>
      <c r="K208" s="1"/>
      <c r="L208" s="1"/>
      <c r="M208" s="1"/>
      <c r="N208" s="1"/>
      <c r="O208" s="1"/>
      <c r="P208" s="1"/>
      <c r="Q208" s="1"/>
      <c r="R208" s="1"/>
      <c r="S208" s="1"/>
      <c r="T208" s="1"/>
    </row>
    <row r="209" spans="1:20" ht="15.75" customHeight="1" x14ac:dyDescent="0.25">
      <c r="A209" s="1"/>
      <c r="B209" s="1"/>
      <c r="C209" s="1"/>
      <c r="D209" s="1"/>
      <c r="E209" s="1"/>
      <c r="F209" s="1"/>
      <c r="G209" s="1"/>
      <c r="H209" s="1"/>
      <c r="I209" s="1"/>
      <c r="J209" s="1"/>
      <c r="K209" s="1"/>
      <c r="L209" s="1"/>
      <c r="M209" s="1"/>
      <c r="N209" s="1"/>
      <c r="O209" s="1"/>
      <c r="P209" s="1"/>
      <c r="Q209" s="1"/>
      <c r="R209" s="1"/>
      <c r="S209" s="1"/>
      <c r="T209" s="1"/>
    </row>
    <row r="210" spans="1:20" ht="15.75" customHeight="1" x14ac:dyDescent="0.25">
      <c r="A210" s="1"/>
      <c r="B210" s="1"/>
      <c r="C210" s="1"/>
      <c r="D210" s="1"/>
      <c r="E210" s="1"/>
      <c r="F210" s="1"/>
      <c r="G210" s="1"/>
      <c r="H210" s="1"/>
      <c r="I210" s="1"/>
      <c r="J210" s="1"/>
      <c r="K210" s="1"/>
      <c r="L210" s="1"/>
      <c r="M210" s="1"/>
      <c r="N210" s="1"/>
      <c r="O210" s="1"/>
      <c r="P210" s="1"/>
      <c r="Q210" s="1"/>
      <c r="R210" s="1"/>
      <c r="S210" s="1"/>
      <c r="T210" s="1"/>
    </row>
    <row r="211" spans="1:20" ht="15.75" customHeight="1" x14ac:dyDescent="0.25">
      <c r="A211" s="1"/>
      <c r="B211" s="1"/>
      <c r="C211" s="1"/>
      <c r="D211" s="1"/>
      <c r="E211" s="1"/>
      <c r="F211" s="1"/>
      <c r="G211" s="1"/>
      <c r="H211" s="1"/>
      <c r="I211" s="1"/>
      <c r="J211" s="1"/>
      <c r="K211" s="1"/>
      <c r="L211" s="1"/>
      <c r="M211" s="1"/>
      <c r="N211" s="1"/>
      <c r="O211" s="1"/>
      <c r="P211" s="1"/>
      <c r="Q211" s="1"/>
      <c r="R211" s="1"/>
      <c r="S211" s="1"/>
      <c r="T211" s="1"/>
    </row>
    <row r="212" spans="1:20" ht="15.75" customHeight="1" x14ac:dyDescent="0.25">
      <c r="A212" s="1"/>
      <c r="B212" s="1"/>
      <c r="C212" s="1"/>
      <c r="D212" s="1"/>
      <c r="E212" s="1"/>
      <c r="F212" s="1"/>
      <c r="G212" s="1"/>
      <c r="H212" s="1"/>
      <c r="I212" s="1"/>
      <c r="J212" s="1"/>
      <c r="K212" s="1"/>
      <c r="L212" s="1"/>
      <c r="M212" s="1"/>
      <c r="N212" s="1"/>
      <c r="O212" s="1"/>
      <c r="P212" s="1"/>
      <c r="Q212" s="1"/>
      <c r="R212" s="1"/>
      <c r="S212" s="1"/>
      <c r="T212" s="1"/>
    </row>
    <row r="213" spans="1:20" ht="15.75" customHeight="1" x14ac:dyDescent="0.25">
      <c r="A213" s="1"/>
      <c r="B213" s="1"/>
      <c r="C213" s="1"/>
      <c r="D213" s="1"/>
      <c r="E213" s="1"/>
      <c r="F213" s="1"/>
      <c r="G213" s="1"/>
      <c r="H213" s="1"/>
      <c r="I213" s="1"/>
      <c r="J213" s="1"/>
      <c r="K213" s="1"/>
      <c r="L213" s="1"/>
      <c r="M213" s="1"/>
      <c r="N213" s="1"/>
      <c r="O213" s="1"/>
      <c r="P213" s="1"/>
      <c r="Q213" s="1"/>
      <c r="R213" s="1"/>
      <c r="S213" s="1"/>
      <c r="T213" s="1"/>
    </row>
    <row r="214" spans="1:20" ht="15.75" customHeight="1" x14ac:dyDescent="0.25">
      <c r="A214" s="1"/>
      <c r="B214" s="1"/>
      <c r="C214" s="1"/>
      <c r="D214" s="1"/>
      <c r="E214" s="1"/>
      <c r="F214" s="1"/>
      <c r="G214" s="1"/>
      <c r="H214" s="1"/>
      <c r="I214" s="1"/>
      <c r="J214" s="1"/>
      <c r="K214" s="1"/>
      <c r="L214" s="1"/>
      <c r="M214" s="1"/>
      <c r="N214" s="1"/>
      <c r="O214" s="1"/>
      <c r="P214" s="1"/>
      <c r="Q214" s="1"/>
      <c r="R214" s="1"/>
      <c r="S214" s="1"/>
      <c r="T214" s="1"/>
    </row>
    <row r="215" spans="1:20" ht="15.75" customHeight="1" x14ac:dyDescent="0.25">
      <c r="A215" s="1"/>
      <c r="B215" s="1"/>
      <c r="C215" s="1"/>
      <c r="D215" s="1"/>
      <c r="E215" s="1"/>
      <c r="F215" s="1"/>
      <c r="G215" s="1"/>
      <c r="H215" s="1"/>
      <c r="I215" s="1"/>
      <c r="J215" s="1"/>
      <c r="K215" s="1"/>
      <c r="L215" s="1"/>
      <c r="M215" s="1"/>
      <c r="N215" s="1"/>
      <c r="O215" s="1"/>
      <c r="P215" s="1"/>
      <c r="Q215" s="1"/>
      <c r="R215" s="1"/>
      <c r="S215" s="1"/>
      <c r="T215" s="1"/>
    </row>
    <row r="216" spans="1:20" ht="15.75" customHeight="1" x14ac:dyDescent="0.25">
      <c r="A216" s="1"/>
      <c r="B216" s="1"/>
      <c r="C216" s="1"/>
      <c r="D216" s="1"/>
      <c r="E216" s="1"/>
      <c r="F216" s="1"/>
      <c r="G216" s="1"/>
      <c r="H216" s="1"/>
      <c r="I216" s="1"/>
      <c r="J216" s="1"/>
      <c r="K216" s="1"/>
      <c r="L216" s="1"/>
      <c r="M216" s="1"/>
      <c r="N216" s="1"/>
      <c r="O216" s="1"/>
      <c r="P216" s="1"/>
      <c r="Q216" s="1"/>
      <c r="R216" s="1"/>
      <c r="S216" s="1"/>
      <c r="T216" s="1"/>
    </row>
    <row r="217" spans="1:20" ht="15.75" customHeight="1" x14ac:dyDescent="0.25">
      <c r="A217" s="1"/>
      <c r="B217" s="1"/>
      <c r="C217" s="1"/>
      <c r="D217" s="1"/>
      <c r="E217" s="1"/>
      <c r="F217" s="1"/>
      <c r="G217" s="1"/>
      <c r="H217" s="1"/>
      <c r="I217" s="1"/>
      <c r="J217" s="1"/>
      <c r="K217" s="1"/>
      <c r="L217" s="1"/>
      <c r="M217" s="1"/>
      <c r="N217" s="1"/>
      <c r="O217" s="1"/>
      <c r="P217" s="1"/>
      <c r="Q217" s="1"/>
      <c r="R217" s="1"/>
      <c r="S217" s="1"/>
      <c r="T217" s="1"/>
    </row>
    <row r="218" spans="1:20" ht="15.75" customHeight="1" x14ac:dyDescent="0.25">
      <c r="A218" s="1"/>
      <c r="B218" s="1"/>
      <c r="C218" s="1"/>
      <c r="D218" s="1"/>
      <c r="E218" s="1"/>
      <c r="F218" s="1"/>
      <c r="G218" s="1"/>
      <c r="H218" s="1"/>
      <c r="I218" s="1"/>
      <c r="J218" s="1"/>
      <c r="K218" s="1"/>
      <c r="L218" s="1"/>
      <c r="M218" s="1"/>
      <c r="N218" s="1"/>
      <c r="O218" s="1"/>
      <c r="P218" s="1"/>
      <c r="Q218" s="1"/>
      <c r="R218" s="1"/>
      <c r="S218" s="1"/>
      <c r="T218" s="1"/>
    </row>
    <row r="219" spans="1:20" ht="15.75" customHeight="1" x14ac:dyDescent="0.25">
      <c r="A219" s="1"/>
      <c r="B219" s="1"/>
      <c r="C219" s="1"/>
      <c r="D219" s="1"/>
      <c r="E219" s="1"/>
      <c r="F219" s="1"/>
      <c r="G219" s="1"/>
      <c r="H219" s="1"/>
      <c r="I219" s="1"/>
      <c r="J219" s="1"/>
      <c r="K219" s="1"/>
      <c r="L219" s="1"/>
      <c r="M219" s="1"/>
      <c r="N219" s="1"/>
      <c r="O219" s="1"/>
      <c r="P219" s="1"/>
      <c r="Q219" s="1"/>
      <c r="R219" s="1"/>
      <c r="S219" s="1"/>
      <c r="T219" s="1"/>
    </row>
    <row r="220" spans="1:20" ht="15.75" customHeight="1" x14ac:dyDescent="0.25">
      <c r="A220" s="1"/>
      <c r="B220" s="1"/>
      <c r="C220" s="1"/>
      <c r="D220" s="1"/>
      <c r="E220" s="1"/>
      <c r="F220" s="1"/>
      <c r="G220" s="1"/>
      <c r="H220" s="1"/>
      <c r="I220" s="1"/>
      <c r="J220" s="1"/>
      <c r="K220" s="1"/>
      <c r="L220" s="1"/>
      <c r="M220" s="1"/>
      <c r="N220" s="1"/>
      <c r="O220" s="1"/>
      <c r="P220" s="1"/>
      <c r="Q220" s="1"/>
      <c r="R220" s="1"/>
      <c r="S220" s="1"/>
      <c r="T220" s="1"/>
    </row>
    <row r="221" spans="1:20" ht="15.75" customHeight="1" x14ac:dyDescent="0.25">
      <c r="A221" s="1"/>
      <c r="B221" s="1"/>
      <c r="C221" s="1"/>
      <c r="D221" s="1"/>
      <c r="E221" s="1"/>
      <c r="F221" s="1"/>
      <c r="G221" s="1"/>
      <c r="H221" s="1"/>
      <c r="I221" s="1"/>
      <c r="J221" s="1"/>
      <c r="K221" s="1"/>
      <c r="L221" s="1"/>
      <c r="M221" s="1"/>
      <c r="N221" s="1"/>
      <c r="O221" s="1"/>
      <c r="P221" s="1"/>
      <c r="Q221" s="1"/>
      <c r="R221" s="1"/>
      <c r="S221" s="1"/>
      <c r="T221" s="1"/>
    </row>
    <row r="222" spans="1:20" ht="15.75" customHeight="1" x14ac:dyDescent="0.25">
      <c r="A222" s="1"/>
      <c r="B222" s="1"/>
      <c r="C222" s="1"/>
      <c r="D222" s="1"/>
      <c r="E222" s="1"/>
      <c r="F222" s="1"/>
      <c r="G222" s="1"/>
      <c r="H222" s="1"/>
      <c r="I222" s="1"/>
      <c r="J222" s="1"/>
      <c r="K222" s="1"/>
      <c r="L222" s="1"/>
      <c r="M222" s="1"/>
      <c r="N222" s="1"/>
      <c r="O222" s="1"/>
      <c r="P222" s="1"/>
      <c r="Q222" s="1"/>
      <c r="R222" s="1"/>
      <c r="S222" s="1"/>
      <c r="T222" s="1"/>
    </row>
    <row r="223" spans="1:20" ht="15.75" customHeight="1" x14ac:dyDescent="0.25">
      <c r="A223" s="1"/>
      <c r="B223" s="1"/>
      <c r="C223" s="1"/>
      <c r="D223" s="1"/>
      <c r="E223" s="1"/>
      <c r="F223" s="1"/>
      <c r="G223" s="1"/>
      <c r="H223" s="1"/>
      <c r="I223" s="1"/>
      <c r="J223" s="1"/>
      <c r="K223" s="1"/>
      <c r="L223" s="1"/>
      <c r="M223" s="1"/>
      <c r="N223" s="1"/>
      <c r="O223" s="1"/>
      <c r="P223" s="1"/>
      <c r="Q223" s="1"/>
      <c r="R223" s="1"/>
      <c r="S223" s="1"/>
      <c r="T223" s="1"/>
    </row>
    <row r="224" spans="1:20" ht="15.75" customHeight="1" x14ac:dyDescent="0.25">
      <c r="A224" s="1"/>
      <c r="B224" s="1"/>
      <c r="C224" s="1"/>
      <c r="D224" s="1"/>
      <c r="E224" s="1"/>
      <c r="F224" s="1"/>
      <c r="G224" s="1"/>
      <c r="H224" s="1"/>
      <c r="I224" s="1"/>
      <c r="J224" s="1"/>
      <c r="K224" s="1"/>
      <c r="L224" s="1"/>
      <c r="M224" s="1"/>
      <c r="N224" s="1"/>
      <c r="O224" s="1"/>
      <c r="P224" s="1"/>
      <c r="Q224" s="1"/>
      <c r="R224" s="1"/>
      <c r="S224" s="1"/>
      <c r="T224" s="1"/>
    </row>
    <row r="225" spans="1:20" ht="15.75" customHeight="1" x14ac:dyDescent="0.25">
      <c r="A225" s="1"/>
      <c r="B225" s="1"/>
      <c r="C225" s="1"/>
      <c r="D225" s="1"/>
      <c r="E225" s="1"/>
      <c r="F225" s="1"/>
      <c r="G225" s="1"/>
      <c r="H225" s="1"/>
      <c r="I225" s="1"/>
      <c r="J225" s="1"/>
      <c r="K225" s="1"/>
      <c r="L225" s="1"/>
      <c r="M225" s="1"/>
      <c r="N225" s="1"/>
      <c r="O225" s="1"/>
      <c r="P225" s="1"/>
      <c r="Q225" s="1"/>
      <c r="R225" s="1"/>
      <c r="S225" s="1"/>
      <c r="T225" s="1"/>
    </row>
    <row r="226" spans="1:20" ht="15.75" customHeight="1" x14ac:dyDescent="0.25">
      <c r="A226" s="1"/>
      <c r="B226" s="1"/>
      <c r="C226" s="1"/>
      <c r="D226" s="1"/>
      <c r="E226" s="1"/>
      <c r="F226" s="1"/>
      <c r="G226" s="1"/>
      <c r="H226" s="1"/>
      <c r="I226" s="1"/>
      <c r="J226" s="1"/>
      <c r="K226" s="1"/>
      <c r="L226" s="1"/>
      <c r="M226" s="1"/>
      <c r="N226" s="1"/>
      <c r="O226" s="1"/>
      <c r="P226" s="1"/>
      <c r="Q226" s="1"/>
      <c r="R226" s="1"/>
      <c r="S226" s="1"/>
      <c r="T226" s="1"/>
    </row>
    <row r="227" spans="1:20" ht="15.75" customHeight="1" x14ac:dyDescent="0.25">
      <c r="A227" s="1"/>
      <c r="B227" s="1"/>
      <c r="C227" s="1"/>
      <c r="D227" s="1"/>
      <c r="E227" s="1"/>
      <c r="F227" s="1"/>
      <c r="G227" s="1"/>
      <c r="H227" s="1"/>
      <c r="I227" s="1"/>
      <c r="J227" s="1"/>
      <c r="K227" s="1"/>
      <c r="L227" s="1"/>
      <c r="M227" s="1"/>
      <c r="N227" s="1"/>
      <c r="O227" s="1"/>
      <c r="P227" s="1"/>
      <c r="Q227" s="1"/>
      <c r="R227" s="1"/>
      <c r="S227" s="1"/>
      <c r="T227" s="1"/>
    </row>
    <row r="228" spans="1:20" ht="15.75" customHeight="1" x14ac:dyDescent="0.25">
      <c r="A228" s="1"/>
      <c r="B228" s="1"/>
      <c r="C228" s="1"/>
      <c r="D228" s="1"/>
      <c r="E228" s="1"/>
      <c r="F228" s="1"/>
      <c r="G228" s="1"/>
      <c r="H228" s="1"/>
      <c r="I228" s="1"/>
      <c r="J228" s="1"/>
      <c r="K228" s="1"/>
      <c r="L228" s="1"/>
      <c r="M228" s="1"/>
      <c r="N228" s="1"/>
      <c r="O228" s="1"/>
      <c r="P228" s="1"/>
      <c r="Q228" s="1"/>
      <c r="R228" s="1"/>
      <c r="S228" s="1"/>
      <c r="T228" s="1"/>
    </row>
    <row r="229" spans="1:20" ht="15.75" customHeight="1" x14ac:dyDescent="0.25">
      <c r="A229" s="1"/>
      <c r="B229" s="1"/>
      <c r="C229" s="1"/>
      <c r="D229" s="1"/>
      <c r="E229" s="1"/>
      <c r="F229" s="1"/>
      <c r="G229" s="1"/>
      <c r="H229" s="1"/>
      <c r="I229" s="1"/>
      <c r="J229" s="1"/>
      <c r="K229" s="1"/>
      <c r="L229" s="1"/>
      <c r="M229" s="1"/>
      <c r="N229" s="1"/>
      <c r="O229" s="1"/>
      <c r="P229" s="1"/>
      <c r="Q229" s="1"/>
      <c r="R229" s="1"/>
      <c r="S229" s="1"/>
      <c r="T229" s="1"/>
    </row>
    <row r="230" spans="1:20" ht="15.75" customHeight="1" x14ac:dyDescent="0.25">
      <c r="A230" s="1"/>
      <c r="B230" s="1"/>
      <c r="C230" s="1"/>
      <c r="D230" s="1"/>
      <c r="E230" s="1"/>
      <c r="F230" s="1"/>
      <c r="G230" s="1"/>
      <c r="H230" s="1"/>
      <c r="I230" s="1"/>
      <c r="J230" s="1"/>
      <c r="K230" s="1"/>
      <c r="L230" s="1"/>
      <c r="M230" s="1"/>
      <c r="N230" s="1"/>
      <c r="O230" s="1"/>
      <c r="P230" s="1"/>
      <c r="Q230" s="1"/>
      <c r="R230" s="1"/>
      <c r="S230" s="1"/>
      <c r="T230" s="1"/>
    </row>
    <row r="231" spans="1:20" ht="15.75" customHeight="1" x14ac:dyDescent="0.25">
      <c r="A231" s="1"/>
      <c r="B231" s="1"/>
      <c r="C231" s="1"/>
      <c r="D231" s="1"/>
      <c r="E231" s="1"/>
      <c r="F231" s="1"/>
      <c r="G231" s="1"/>
      <c r="H231" s="1"/>
      <c r="I231" s="1"/>
      <c r="J231" s="1"/>
      <c r="K231" s="1"/>
      <c r="L231" s="1"/>
      <c r="M231" s="1"/>
      <c r="N231" s="1"/>
      <c r="O231" s="1"/>
      <c r="P231" s="1"/>
      <c r="Q231" s="1"/>
      <c r="R231" s="1"/>
      <c r="S231" s="1"/>
      <c r="T231" s="1"/>
    </row>
    <row r="232" spans="1:20" ht="15.75" customHeight="1" x14ac:dyDescent="0.25">
      <c r="A232" s="1"/>
      <c r="B232" s="1"/>
      <c r="C232" s="1"/>
      <c r="D232" s="1"/>
      <c r="E232" s="1"/>
      <c r="F232" s="1"/>
      <c r="G232" s="1"/>
      <c r="H232" s="1"/>
      <c r="I232" s="1"/>
      <c r="J232" s="1"/>
      <c r="K232" s="1"/>
      <c r="L232" s="1"/>
      <c r="M232" s="1"/>
      <c r="N232" s="1"/>
      <c r="O232" s="1"/>
      <c r="P232" s="1"/>
      <c r="Q232" s="1"/>
      <c r="R232" s="1"/>
      <c r="S232" s="1"/>
      <c r="T232" s="1"/>
    </row>
    <row r="233" spans="1:20" ht="15.75" customHeight="1" x14ac:dyDescent="0.25">
      <c r="A233" s="1"/>
      <c r="B233" s="1"/>
      <c r="C233" s="1"/>
      <c r="D233" s="1"/>
      <c r="E233" s="1"/>
      <c r="F233" s="1"/>
      <c r="G233" s="1"/>
      <c r="H233" s="1"/>
      <c r="I233" s="1"/>
      <c r="J233" s="1"/>
      <c r="K233" s="1"/>
      <c r="L233" s="1"/>
      <c r="M233" s="1"/>
      <c r="N233" s="1"/>
      <c r="O233" s="1"/>
      <c r="P233" s="1"/>
      <c r="Q233" s="1"/>
      <c r="R233" s="1"/>
      <c r="S233" s="1"/>
      <c r="T233" s="1"/>
    </row>
    <row r="234" spans="1:20" ht="15.75" customHeight="1" x14ac:dyDescent="0.25">
      <c r="A234" s="1"/>
      <c r="B234" s="1"/>
      <c r="C234" s="1"/>
      <c r="D234" s="1"/>
      <c r="E234" s="1"/>
      <c r="F234" s="1"/>
      <c r="G234" s="1"/>
      <c r="H234" s="1"/>
      <c r="I234" s="1"/>
      <c r="J234" s="1"/>
      <c r="K234" s="1"/>
      <c r="L234" s="1"/>
      <c r="M234" s="1"/>
      <c r="N234" s="1"/>
      <c r="O234" s="1"/>
      <c r="P234" s="1"/>
      <c r="Q234" s="1"/>
      <c r="R234" s="1"/>
      <c r="S234" s="1"/>
      <c r="T234" s="1"/>
    </row>
    <row r="235" spans="1:20" ht="15.75" customHeight="1" x14ac:dyDescent="0.25">
      <c r="A235" s="1"/>
      <c r="B235" s="1"/>
      <c r="C235" s="1"/>
      <c r="D235" s="1"/>
      <c r="E235" s="1"/>
      <c r="F235" s="1"/>
      <c r="G235" s="1"/>
      <c r="H235" s="1"/>
      <c r="I235" s="1"/>
      <c r="J235" s="1"/>
      <c r="K235" s="1"/>
      <c r="L235" s="1"/>
      <c r="M235" s="1"/>
      <c r="N235" s="1"/>
      <c r="O235" s="1"/>
      <c r="P235" s="1"/>
      <c r="Q235" s="1"/>
      <c r="R235" s="1"/>
      <c r="S235" s="1"/>
      <c r="T235" s="1"/>
    </row>
    <row r="236" spans="1:20" ht="15.75" customHeight="1" x14ac:dyDescent="0.25">
      <c r="A236" s="1"/>
      <c r="B236" s="1"/>
      <c r="C236" s="1"/>
      <c r="D236" s="1"/>
      <c r="E236" s="1"/>
      <c r="F236" s="1"/>
      <c r="G236" s="1"/>
      <c r="H236" s="1"/>
      <c r="I236" s="1"/>
      <c r="J236" s="1"/>
      <c r="K236" s="1"/>
      <c r="L236" s="1"/>
      <c r="M236" s="1"/>
      <c r="N236" s="1"/>
      <c r="O236" s="1"/>
      <c r="P236" s="1"/>
      <c r="Q236" s="1"/>
      <c r="R236" s="1"/>
      <c r="S236" s="1"/>
      <c r="T236" s="1"/>
    </row>
    <row r="237" spans="1:20" ht="15.75" customHeight="1" x14ac:dyDescent="0.25">
      <c r="A237" s="1"/>
      <c r="B237" s="1"/>
      <c r="C237" s="1"/>
      <c r="D237" s="1"/>
      <c r="E237" s="1"/>
      <c r="F237" s="1"/>
      <c r="G237" s="1"/>
      <c r="H237" s="1"/>
      <c r="I237" s="1"/>
      <c r="J237" s="1"/>
      <c r="K237" s="1"/>
      <c r="L237" s="1"/>
      <c r="M237" s="1"/>
      <c r="N237" s="1"/>
      <c r="O237" s="1"/>
      <c r="P237" s="1"/>
      <c r="Q237" s="1"/>
      <c r="R237" s="1"/>
      <c r="S237" s="1"/>
      <c r="T237" s="1"/>
    </row>
    <row r="238" spans="1:20" ht="15.75" customHeight="1" x14ac:dyDescent="0.25">
      <c r="A238" s="1"/>
      <c r="B238" s="1"/>
      <c r="C238" s="1"/>
      <c r="D238" s="1"/>
      <c r="E238" s="1"/>
      <c r="F238" s="1"/>
      <c r="G238" s="1"/>
      <c r="H238" s="1"/>
      <c r="I238" s="1"/>
      <c r="J238" s="1"/>
      <c r="K238" s="1"/>
      <c r="L238" s="1"/>
      <c r="M238" s="1"/>
      <c r="N238" s="1"/>
      <c r="O238" s="1"/>
      <c r="P238" s="1"/>
      <c r="Q238" s="1"/>
      <c r="R238" s="1"/>
      <c r="S238" s="1"/>
      <c r="T238" s="1"/>
    </row>
    <row r="239" spans="1:20" ht="15.75" customHeight="1" x14ac:dyDescent="0.25">
      <c r="A239" s="1"/>
      <c r="B239" s="1"/>
      <c r="C239" s="1"/>
      <c r="D239" s="1"/>
      <c r="E239" s="1"/>
      <c r="F239" s="1"/>
      <c r="G239" s="1"/>
      <c r="H239" s="1"/>
      <c r="I239" s="1"/>
      <c r="J239" s="1"/>
      <c r="K239" s="1"/>
      <c r="L239" s="1"/>
      <c r="M239" s="1"/>
      <c r="N239" s="1"/>
      <c r="O239" s="1"/>
      <c r="P239" s="1"/>
      <c r="Q239" s="1"/>
      <c r="R239" s="1"/>
      <c r="S239" s="1"/>
      <c r="T239" s="1"/>
    </row>
    <row r="240" spans="1:20" ht="15.75" customHeight="1" x14ac:dyDescent="0.25">
      <c r="A240" s="1"/>
      <c r="B240" s="1"/>
      <c r="C240" s="1"/>
      <c r="D240" s="1"/>
      <c r="E240" s="1"/>
      <c r="F240" s="1"/>
      <c r="G240" s="1"/>
      <c r="H240" s="1"/>
      <c r="I240" s="1"/>
      <c r="J240" s="1"/>
      <c r="K240" s="1"/>
      <c r="L240" s="1"/>
      <c r="M240" s="1"/>
      <c r="N240" s="1"/>
      <c r="O240" s="1"/>
      <c r="P240" s="1"/>
      <c r="Q240" s="1"/>
      <c r="R240" s="1"/>
      <c r="S240" s="1"/>
      <c r="T240" s="1"/>
    </row>
    <row r="241" spans="1:20" ht="15.75" customHeight="1" x14ac:dyDescent="0.25">
      <c r="A241" s="1"/>
      <c r="B241" s="1"/>
      <c r="C241" s="1"/>
      <c r="D241" s="1"/>
      <c r="E241" s="1"/>
      <c r="F241" s="1"/>
      <c r="G241" s="1"/>
      <c r="H241" s="1"/>
      <c r="I241" s="1"/>
      <c r="J241" s="1"/>
      <c r="K241" s="1"/>
      <c r="L241" s="1"/>
      <c r="M241" s="1"/>
      <c r="N241" s="1"/>
      <c r="O241" s="1"/>
      <c r="P241" s="1"/>
      <c r="Q241" s="1"/>
      <c r="R241" s="1"/>
      <c r="S241" s="1"/>
      <c r="T241" s="1"/>
    </row>
    <row r="242" spans="1:20" ht="15.75" customHeight="1" x14ac:dyDescent="0.25">
      <c r="A242" s="1"/>
      <c r="B242" s="1"/>
      <c r="C242" s="1"/>
      <c r="D242" s="1"/>
      <c r="E242" s="1"/>
      <c r="F242" s="1"/>
      <c r="G242" s="1"/>
      <c r="H242" s="1"/>
      <c r="I242" s="1"/>
      <c r="J242" s="1"/>
      <c r="K242" s="1"/>
      <c r="L242" s="1"/>
      <c r="M242" s="1"/>
      <c r="N242" s="1"/>
      <c r="O242" s="1"/>
      <c r="P242" s="1"/>
      <c r="Q242" s="1"/>
      <c r="R242" s="1"/>
      <c r="S242" s="1"/>
      <c r="T242" s="1"/>
    </row>
    <row r="243" spans="1:20" ht="15.75" customHeight="1" x14ac:dyDescent="0.25">
      <c r="A243" s="1"/>
      <c r="B243" s="1"/>
      <c r="C243" s="1"/>
      <c r="D243" s="1"/>
      <c r="E243" s="1"/>
      <c r="F243" s="1"/>
      <c r="G243" s="1"/>
      <c r="H243" s="1"/>
      <c r="I243" s="1"/>
      <c r="J243" s="1"/>
      <c r="K243" s="1"/>
      <c r="L243" s="1"/>
      <c r="M243" s="1"/>
      <c r="N243" s="1"/>
      <c r="O243" s="1"/>
      <c r="P243" s="1"/>
      <c r="Q243" s="1"/>
      <c r="R243" s="1"/>
      <c r="S243" s="1"/>
      <c r="T243" s="1"/>
    </row>
    <row r="244" spans="1:20" ht="15.75" customHeight="1" x14ac:dyDescent="0.25">
      <c r="A244" s="1"/>
      <c r="B244" s="1"/>
      <c r="C244" s="1"/>
      <c r="D244" s="1"/>
      <c r="E244" s="1"/>
      <c r="F244" s="1"/>
      <c r="G244" s="1"/>
      <c r="H244" s="1"/>
      <c r="I244" s="1"/>
      <c r="J244" s="1"/>
      <c r="K244" s="1"/>
      <c r="L244" s="1"/>
      <c r="M244" s="1"/>
      <c r="N244" s="1"/>
      <c r="O244" s="1"/>
      <c r="P244" s="1"/>
      <c r="Q244" s="1"/>
      <c r="R244" s="1"/>
      <c r="S244" s="1"/>
      <c r="T244" s="1"/>
    </row>
    <row r="245" spans="1:20" ht="15.75" customHeight="1" x14ac:dyDescent="0.25">
      <c r="A245" s="1"/>
      <c r="B245" s="1"/>
      <c r="C245" s="1"/>
      <c r="D245" s="1"/>
      <c r="E245" s="1"/>
      <c r="F245" s="1"/>
      <c r="G245" s="1"/>
      <c r="H245" s="1"/>
      <c r="I245" s="1"/>
      <c r="J245" s="1"/>
      <c r="K245" s="1"/>
      <c r="L245" s="1"/>
      <c r="M245" s="1"/>
      <c r="N245" s="1"/>
      <c r="O245" s="1"/>
      <c r="P245" s="1"/>
      <c r="Q245" s="1"/>
      <c r="R245" s="1"/>
      <c r="S245" s="1"/>
      <c r="T245" s="1"/>
    </row>
    <row r="246" spans="1:20" ht="15.75" customHeight="1" x14ac:dyDescent="0.25">
      <c r="A246" s="1"/>
      <c r="B246" s="1"/>
      <c r="C246" s="1"/>
      <c r="D246" s="1"/>
      <c r="E246" s="1"/>
      <c r="F246" s="1"/>
      <c r="G246" s="1"/>
      <c r="H246" s="1"/>
      <c r="I246" s="1"/>
      <c r="J246" s="1"/>
      <c r="K246" s="1"/>
      <c r="L246" s="1"/>
      <c r="M246" s="1"/>
      <c r="N246" s="1"/>
      <c r="O246" s="1"/>
      <c r="P246" s="1"/>
      <c r="Q246" s="1"/>
      <c r="R246" s="1"/>
      <c r="S246" s="1"/>
      <c r="T246" s="1"/>
    </row>
    <row r="247" spans="1:20" ht="15.75" customHeight="1" x14ac:dyDescent="0.25">
      <c r="A247" s="1"/>
      <c r="B247" s="1"/>
      <c r="C247" s="1"/>
      <c r="D247" s="1"/>
      <c r="E247" s="1"/>
      <c r="F247" s="1"/>
      <c r="G247" s="1"/>
      <c r="H247" s="1"/>
      <c r="I247" s="1"/>
      <c r="J247" s="1"/>
      <c r="K247" s="1"/>
      <c r="L247" s="1"/>
      <c r="M247" s="1"/>
      <c r="N247" s="1"/>
      <c r="O247" s="1"/>
      <c r="P247" s="1"/>
      <c r="Q247" s="1"/>
      <c r="R247" s="1"/>
      <c r="S247" s="1"/>
      <c r="T247" s="1"/>
    </row>
    <row r="248" spans="1:20" ht="15.75" customHeight="1" x14ac:dyDescent="0.25">
      <c r="A248" s="1"/>
      <c r="B248" s="1"/>
      <c r="C248" s="1"/>
      <c r="D248" s="1"/>
      <c r="E248" s="1"/>
      <c r="F248" s="1"/>
      <c r="G248" s="1"/>
      <c r="H248" s="1"/>
      <c r="I248" s="1"/>
      <c r="J248" s="1"/>
      <c r="K248" s="1"/>
      <c r="L248" s="1"/>
      <c r="M248" s="1"/>
      <c r="N248" s="1"/>
      <c r="O248" s="1"/>
      <c r="P248" s="1"/>
      <c r="Q248" s="1"/>
      <c r="R248" s="1"/>
      <c r="S248" s="1"/>
      <c r="T248" s="1"/>
    </row>
    <row r="249" spans="1:20" ht="15.75" customHeight="1" x14ac:dyDescent="0.25">
      <c r="A249" s="1"/>
      <c r="B249" s="1"/>
      <c r="C249" s="1"/>
      <c r="D249" s="1"/>
      <c r="E249" s="1"/>
      <c r="F249" s="1"/>
      <c r="G249" s="1"/>
      <c r="H249" s="1"/>
      <c r="I249" s="1"/>
      <c r="J249" s="1"/>
      <c r="K249" s="1"/>
      <c r="L249" s="1"/>
      <c r="M249" s="1"/>
      <c r="N249" s="1"/>
      <c r="O249" s="1"/>
      <c r="P249" s="1"/>
      <c r="Q249" s="1"/>
      <c r="R249" s="1"/>
      <c r="S249" s="1"/>
      <c r="T249" s="1"/>
    </row>
    <row r="250" spans="1:20" ht="15.75" customHeight="1" x14ac:dyDescent="0.25">
      <c r="A250" s="1"/>
      <c r="B250" s="1"/>
      <c r="C250" s="1"/>
      <c r="D250" s="1"/>
      <c r="E250" s="1"/>
      <c r="F250" s="1"/>
      <c r="G250" s="1"/>
      <c r="H250" s="1"/>
      <c r="I250" s="1"/>
      <c r="J250" s="1"/>
      <c r="K250" s="1"/>
      <c r="L250" s="1"/>
      <c r="M250" s="1"/>
      <c r="N250" s="1"/>
      <c r="O250" s="1"/>
      <c r="P250" s="1"/>
      <c r="Q250" s="1"/>
      <c r="R250" s="1"/>
      <c r="S250" s="1"/>
      <c r="T250" s="1"/>
    </row>
    <row r="251" spans="1:20" ht="15.75" customHeight="1" x14ac:dyDescent="0.25">
      <c r="A251" s="1"/>
      <c r="B251" s="1"/>
      <c r="C251" s="1"/>
      <c r="D251" s="1"/>
      <c r="E251" s="1"/>
      <c r="F251" s="1"/>
      <c r="G251" s="1"/>
      <c r="H251" s="1"/>
      <c r="I251" s="1"/>
      <c r="J251" s="1"/>
      <c r="K251" s="1"/>
      <c r="L251" s="1"/>
      <c r="M251" s="1"/>
      <c r="N251" s="1"/>
      <c r="O251" s="1"/>
      <c r="P251" s="1"/>
      <c r="Q251" s="1"/>
      <c r="R251" s="1"/>
      <c r="S251" s="1"/>
      <c r="T251" s="1"/>
    </row>
    <row r="252" spans="1:20" ht="15.75" customHeight="1" x14ac:dyDescent="0.25">
      <c r="A252" s="1"/>
      <c r="B252" s="1"/>
      <c r="C252" s="1"/>
      <c r="D252" s="1"/>
      <c r="E252" s="1"/>
      <c r="F252" s="1"/>
      <c r="G252" s="1"/>
      <c r="H252" s="1"/>
      <c r="I252" s="1"/>
      <c r="J252" s="1"/>
      <c r="K252" s="1"/>
      <c r="L252" s="1"/>
      <c r="M252" s="1"/>
      <c r="N252" s="1"/>
      <c r="O252" s="1"/>
      <c r="P252" s="1"/>
      <c r="Q252" s="1"/>
      <c r="R252" s="1"/>
      <c r="S252" s="1"/>
      <c r="T252" s="1"/>
    </row>
    <row r="253" spans="1:20" ht="15.75" customHeight="1" x14ac:dyDescent="0.25">
      <c r="A253" s="1"/>
      <c r="B253" s="1"/>
      <c r="C253" s="1"/>
      <c r="D253" s="1"/>
      <c r="E253" s="1"/>
      <c r="F253" s="1"/>
      <c r="G253" s="1"/>
      <c r="H253" s="1"/>
      <c r="I253" s="1"/>
      <c r="J253" s="1"/>
      <c r="K253" s="1"/>
      <c r="L253" s="1"/>
      <c r="M253" s="1"/>
      <c r="N253" s="1"/>
      <c r="O253" s="1"/>
      <c r="P253" s="1"/>
      <c r="Q253" s="1"/>
      <c r="R253" s="1"/>
      <c r="S253" s="1"/>
      <c r="T253" s="1"/>
    </row>
    <row r="254" spans="1:20" ht="15.75" customHeight="1" x14ac:dyDescent="0.25">
      <c r="A254" s="1"/>
      <c r="B254" s="1"/>
      <c r="C254" s="1"/>
      <c r="D254" s="1"/>
      <c r="E254" s="1"/>
      <c r="F254" s="1"/>
      <c r="G254" s="1"/>
      <c r="H254" s="1"/>
      <c r="I254" s="1"/>
      <c r="J254" s="1"/>
      <c r="K254" s="1"/>
      <c r="L254" s="1"/>
      <c r="M254" s="1"/>
      <c r="N254" s="1"/>
      <c r="O254" s="1"/>
      <c r="P254" s="1"/>
      <c r="Q254" s="1"/>
      <c r="R254" s="1"/>
      <c r="S254" s="1"/>
      <c r="T254" s="1"/>
    </row>
    <row r="255" spans="1:20" ht="15.75" customHeight="1" x14ac:dyDescent="0.25">
      <c r="A255" s="1"/>
      <c r="B255" s="1"/>
      <c r="C255" s="1"/>
      <c r="D255" s="1"/>
      <c r="E255" s="1"/>
      <c r="F255" s="1"/>
      <c r="G255" s="1"/>
      <c r="H255" s="1"/>
      <c r="I255" s="1"/>
      <c r="J255" s="1"/>
      <c r="K255" s="1"/>
      <c r="L255" s="1"/>
      <c r="M255" s="1"/>
      <c r="N255" s="1"/>
      <c r="O255" s="1"/>
      <c r="P255" s="1"/>
      <c r="Q255" s="1"/>
      <c r="R255" s="1"/>
      <c r="S255" s="1"/>
      <c r="T255" s="1"/>
    </row>
    <row r="256" spans="1:20" ht="15.75" customHeight="1" x14ac:dyDescent="0.25">
      <c r="A256" s="1"/>
      <c r="B256" s="1"/>
      <c r="C256" s="1"/>
      <c r="D256" s="1"/>
      <c r="E256" s="1"/>
      <c r="F256" s="1"/>
      <c r="G256" s="1"/>
      <c r="H256" s="1"/>
      <c r="I256" s="1"/>
      <c r="J256" s="1"/>
      <c r="K256" s="1"/>
      <c r="L256" s="1"/>
      <c r="M256" s="1"/>
      <c r="N256" s="1"/>
      <c r="O256" s="1"/>
      <c r="P256" s="1"/>
      <c r="Q256" s="1"/>
      <c r="R256" s="1"/>
      <c r="S256" s="1"/>
      <c r="T256" s="1"/>
    </row>
    <row r="257" spans="1:20" ht="15.75" customHeight="1" x14ac:dyDescent="0.25">
      <c r="A257" s="1"/>
      <c r="B257" s="1"/>
      <c r="C257" s="1"/>
      <c r="D257" s="1"/>
      <c r="E257" s="1"/>
      <c r="F257" s="1"/>
      <c r="G257" s="1"/>
      <c r="H257" s="1"/>
      <c r="I257" s="1"/>
      <c r="J257" s="1"/>
      <c r="K257" s="1"/>
      <c r="L257" s="1"/>
      <c r="M257" s="1"/>
      <c r="N257" s="1"/>
      <c r="O257" s="1"/>
      <c r="P257" s="1"/>
      <c r="Q257" s="1"/>
      <c r="R257" s="1"/>
      <c r="S257" s="1"/>
      <c r="T257" s="1"/>
    </row>
    <row r="258" spans="1:20" ht="15.75" customHeight="1" x14ac:dyDescent="0.25">
      <c r="A258" s="1"/>
      <c r="B258" s="1"/>
      <c r="C258" s="1"/>
      <c r="D258" s="1"/>
      <c r="E258" s="1"/>
      <c r="F258" s="1"/>
      <c r="G258" s="1"/>
      <c r="H258" s="1"/>
      <c r="I258" s="1"/>
      <c r="J258" s="1"/>
      <c r="K258" s="1"/>
      <c r="L258" s="1"/>
      <c r="M258" s="1"/>
      <c r="N258" s="1"/>
      <c r="O258" s="1"/>
      <c r="P258" s="1"/>
      <c r="Q258" s="1"/>
      <c r="R258" s="1"/>
      <c r="S258" s="1"/>
      <c r="T258" s="1"/>
    </row>
    <row r="259" spans="1:20" ht="15.75" customHeight="1" x14ac:dyDescent="0.25">
      <c r="A259" s="1"/>
      <c r="B259" s="1"/>
      <c r="C259" s="1"/>
      <c r="D259" s="1"/>
      <c r="E259" s="1"/>
      <c r="F259" s="1"/>
      <c r="G259" s="1"/>
      <c r="H259" s="1"/>
      <c r="I259" s="1"/>
      <c r="J259" s="1"/>
      <c r="K259" s="1"/>
      <c r="L259" s="1"/>
      <c r="M259" s="1"/>
      <c r="N259" s="1"/>
      <c r="O259" s="1"/>
      <c r="P259" s="1"/>
      <c r="Q259" s="1"/>
      <c r="R259" s="1"/>
      <c r="S259" s="1"/>
      <c r="T259" s="1"/>
    </row>
    <row r="260" spans="1:20" ht="15.75" customHeight="1" x14ac:dyDescent="0.25">
      <c r="A260" s="1"/>
      <c r="B260" s="1"/>
      <c r="C260" s="1"/>
      <c r="D260" s="1"/>
      <c r="E260" s="1"/>
      <c r="F260" s="1"/>
      <c r="G260" s="1"/>
      <c r="H260" s="1"/>
      <c r="I260" s="1"/>
      <c r="J260" s="1"/>
      <c r="K260" s="1"/>
      <c r="L260" s="1"/>
      <c r="M260" s="1"/>
      <c r="N260" s="1"/>
      <c r="O260" s="1"/>
      <c r="P260" s="1"/>
      <c r="Q260" s="1"/>
      <c r="R260" s="1"/>
      <c r="S260" s="1"/>
      <c r="T260" s="1"/>
    </row>
    <row r="261" spans="1:20" ht="15.75" customHeight="1" x14ac:dyDescent="0.25">
      <c r="A261" s="1"/>
      <c r="B261" s="1"/>
      <c r="C261" s="1"/>
      <c r="D261" s="1"/>
      <c r="E261" s="1"/>
      <c r="F261" s="1"/>
      <c r="G261" s="1"/>
      <c r="H261" s="1"/>
      <c r="I261" s="1"/>
      <c r="J261" s="1"/>
      <c r="K261" s="1"/>
      <c r="L261" s="1"/>
      <c r="M261" s="1"/>
      <c r="N261" s="1"/>
      <c r="O261" s="1"/>
      <c r="P261" s="1"/>
      <c r="Q261" s="1"/>
      <c r="R261" s="1"/>
      <c r="S261" s="1"/>
      <c r="T261" s="1"/>
    </row>
    <row r="262" spans="1:20" ht="15.75" customHeight="1" x14ac:dyDescent="0.25">
      <c r="A262" s="1"/>
      <c r="B262" s="1"/>
      <c r="C262" s="1"/>
      <c r="D262" s="1"/>
      <c r="E262" s="1"/>
      <c r="F262" s="1"/>
      <c r="G262" s="1"/>
      <c r="H262" s="1"/>
      <c r="I262" s="1"/>
      <c r="J262" s="1"/>
      <c r="K262" s="1"/>
      <c r="L262" s="1"/>
      <c r="M262" s="1"/>
      <c r="N262" s="1"/>
      <c r="O262" s="1"/>
      <c r="P262" s="1"/>
      <c r="Q262" s="1"/>
      <c r="R262" s="1"/>
      <c r="S262" s="1"/>
      <c r="T262" s="1"/>
    </row>
    <row r="263" spans="1:20" ht="15.75" customHeight="1" x14ac:dyDescent="0.25">
      <c r="A263" s="1"/>
      <c r="B263" s="1"/>
      <c r="C263" s="1"/>
      <c r="D263" s="1"/>
      <c r="E263" s="1"/>
      <c r="F263" s="1"/>
      <c r="G263" s="1"/>
      <c r="H263" s="1"/>
      <c r="I263" s="1"/>
      <c r="J263" s="1"/>
      <c r="K263" s="1"/>
      <c r="L263" s="1"/>
      <c r="M263" s="1"/>
      <c r="N263" s="1"/>
      <c r="O263" s="1"/>
      <c r="P263" s="1"/>
      <c r="Q263" s="1"/>
      <c r="R263" s="1"/>
      <c r="S263" s="1"/>
      <c r="T263" s="1"/>
    </row>
    <row r="264" spans="1:20" ht="15.75" customHeight="1" x14ac:dyDescent="0.25">
      <c r="A264" s="1"/>
      <c r="B264" s="1"/>
      <c r="C264" s="1"/>
      <c r="D264" s="1"/>
      <c r="E264" s="1"/>
      <c r="F264" s="1"/>
      <c r="G264" s="1"/>
      <c r="H264" s="1"/>
      <c r="I264" s="1"/>
      <c r="J264" s="1"/>
      <c r="K264" s="1"/>
      <c r="L264" s="1"/>
      <c r="M264" s="1"/>
      <c r="N264" s="1"/>
      <c r="O264" s="1"/>
      <c r="P264" s="1"/>
      <c r="Q264" s="1"/>
      <c r="R264" s="1"/>
      <c r="S264" s="1"/>
      <c r="T264" s="1"/>
    </row>
    <row r="265" spans="1:20" ht="15.75" customHeight="1" x14ac:dyDescent="0.25">
      <c r="A265" s="1"/>
      <c r="B265" s="1"/>
      <c r="C265" s="1"/>
      <c r="D265" s="1"/>
      <c r="E265" s="1"/>
      <c r="F265" s="1"/>
      <c r="G265" s="1"/>
      <c r="H265" s="1"/>
      <c r="I265" s="1"/>
      <c r="J265" s="1"/>
      <c r="K265" s="1"/>
      <c r="L265" s="1"/>
      <c r="M265" s="1"/>
      <c r="N265" s="1"/>
      <c r="O265" s="1"/>
      <c r="P265" s="1"/>
      <c r="Q265" s="1"/>
      <c r="R265" s="1"/>
      <c r="S265" s="1"/>
      <c r="T265" s="1"/>
    </row>
    <row r="266" spans="1:20" ht="15.75" customHeight="1" x14ac:dyDescent="0.25">
      <c r="A266" s="1"/>
      <c r="B266" s="1"/>
      <c r="C266" s="1"/>
      <c r="D266" s="1"/>
      <c r="E266" s="1"/>
      <c r="F266" s="1"/>
      <c r="G266" s="1"/>
      <c r="H266" s="1"/>
      <c r="I266" s="1"/>
      <c r="J266" s="1"/>
      <c r="K266" s="1"/>
      <c r="L266" s="1"/>
      <c r="M266" s="1"/>
      <c r="N266" s="1"/>
      <c r="O266" s="1"/>
      <c r="P266" s="1"/>
      <c r="Q266" s="1"/>
      <c r="R266" s="1"/>
      <c r="S266" s="1"/>
      <c r="T266" s="1"/>
    </row>
    <row r="267" spans="1:20" ht="15.75" customHeight="1" x14ac:dyDescent="0.25">
      <c r="A267" s="1"/>
      <c r="B267" s="1"/>
      <c r="C267" s="1"/>
      <c r="D267" s="1"/>
      <c r="E267" s="1"/>
      <c r="F267" s="1"/>
      <c r="G267" s="1"/>
      <c r="H267" s="1"/>
      <c r="I267" s="1"/>
      <c r="J267" s="1"/>
      <c r="K267" s="1"/>
      <c r="L267" s="1"/>
      <c r="M267" s="1"/>
      <c r="N267" s="1"/>
      <c r="O267" s="1"/>
      <c r="P267" s="1"/>
      <c r="Q267" s="1"/>
      <c r="R267" s="1"/>
      <c r="S267" s="1"/>
      <c r="T267" s="1"/>
    </row>
    <row r="268" spans="1:20" ht="15.75" customHeight="1" x14ac:dyDescent="0.25">
      <c r="A268" s="1"/>
      <c r="B268" s="1"/>
      <c r="C268" s="1"/>
      <c r="D268" s="1"/>
      <c r="E268" s="1"/>
      <c r="F268" s="1"/>
      <c r="G268" s="1"/>
      <c r="H268" s="1"/>
      <c r="I268" s="1"/>
      <c r="J268" s="1"/>
      <c r="K268" s="1"/>
      <c r="L268" s="1"/>
      <c r="M268" s="1"/>
      <c r="N268" s="1"/>
      <c r="O268" s="1"/>
      <c r="P268" s="1"/>
      <c r="Q268" s="1"/>
      <c r="R268" s="1"/>
      <c r="S268" s="1"/>
      <c r="T268" s="1"/>
    </row>
    <row r="269" spans="1:20" ht="15.75" customHeight="1" x14ac:dyDescent="0.25">
      <c r="A269" s="1"/>
      <c r="B269" s="1"/>
      <c r="C269" s="1"/>
      <c r="D269" s="1"/>
      <c r="E269" s="1"/>
      <c r="F269" s="1"/>
      <c r="G269" s="1"/>
      <c r="H269" s="1"/>
      <c r="I269" s="1"/>
      <c r="J269" s="1"/>
      <c r="K269" s="1"/>
      <c r="L269" s="1"/>
      <c r="M269" s="1"/>
      <c r="N269" s="1"/>
      <c r="O269" s="1"/>
      <c r="P269" s="1"/>
      <c r="Q269" s="1"/>
      <c r="R269" s="1"/>
      <c r="S269" s="1"/>
      <c r="T269" s="1"/>
    </row>
    <row r="270" spans="1:20" ht="15.75" customHeight="1" x14ac:dyDescent="0.25">
      <c r="A270" s="1"/>
      <c r="B270" s="1"/>
      <c r="C270" s="1"/>
      <c r="D270" s="1"/>
      <c r="E270" s="1"/>
      <c r="F270" s="1"/>
      <c r="G270" s="1"/>
      <c r="H270" s="1"/>
      <c r="I270" s="1"/>
      <c r="J270" s="1"/>
      <c r="K270" s="1"/>
      <c r="L270" s="1"/>
      <c r="M270" s="1"/>
      <c r="N270" s="1"/>
      <c r="O270" s="1"/>
      <c r="P270" s="1"/>
      <c r="Q270" s="1"/>
      <c r="R270" s="1"/>
      <c r="S270" s="1"/>
      <c r="T270" s="1"/>
    </row>
    <row r="271" spans="1:20" ht="15.75" customHeight="1" x14ac:dyDescent="0.25">
      <c r="A271" s="1"/>
      <c r="B271" s="1"/>
      <c r="C271" s="1"/>
      <c r="D271" s="1"/>
      <c r="E271" s="1"/>
      <c r="F271" s="1"/>
      <c r="G271" s="1"/>
      <c r="H271" s="1"/>
      <c r="I271" s="1"/>
      <c r="J271" s="1"/>
      <c r="K271" s="1"/>
      <c r="L271" s="1"/>
      <c r="M271" s="1"/>
      <c r="N271" s="1"/>
      <c r="O271" s="1"/>
      <c r="P271" s="1"/>
      <c r="Q271" s="1"/>
      <c r="R271" s="1"/>
      <c r="S271" s="1"/>
      <c r="T271" s="1"/>
    </row>
    <row r="272" spans="1:20" ht="15.75" customHeight="1" x14ac:dyDescent="0.25">
      <c r="A272" s="1"/>
      <c r="B272" s="1"/>
      <c r="C272" s="1"/>
      <c r="D272" s="1"/>
      <c r="E272" s="1"/>
      <c r="F272" s="1"/>
      <c r="G272" s="1"/>
      <c r="H272" s="1"/>
      <c r="I272" s="1"/>
      <c r="J272" s="1"/>
      <c r="K272" s="1"/>
      <c r="L272" s="1"/>
      <c r="M272" s="1"/>
      <c r="N272" s="1"/>
      <c r="O272" s="1"/>
      <c r="P272" s="1"/>
      <c r="Q272" s="1"/>
      <c r="R272" s="1"/>
      <c r="S272" s="1"/>
      <c r="T272" s="1"/>
    </row>
    <row r="273" spans="1:20" ht="15.75" customHeight="1" x14ac:dyDescent="0.25">
      <c r="A273" s="1"/>
      <c r="B273" s="1"/>
      <c r="C273" s="1"/>
      <c r="D273" s="1"/>
      <c r="E273" s="1"/>
      <c r="F273" s="1"/>
      <c r="G273" s="1"/>
      <c r="H273" s="1"/>
      <c r="I273" s="1"/>
      <c r="J273" s="1"/>
      <c r="K273" s="1"/>
      <c r="L273" s="1"/>
      <c r="M273" s="1"/>
      <c r="N273" s="1"/>
      <c r="O273" s="1"/>
      <c r="P273" s="1"/>
      <c r="Q273" s="1"/>
      <c r="R273" s="1"/>
      <c r="S273" s="1"/>
      <c r="T273" s="1"/>
    </row>
    <row r="274" spans="1:20" ht="15.75" customHeight="1" x14ac:dyDescent="0.25">
      <c r="A274" s="1"/>
      <c r="B274" s="1"/>
      <c r="C274" s="1"/>
      <c r="D274" s="1"/>
      <c r="E274" s="1"/>
      <c r="F274" s="1"/>
      <c r="G274" s="1"/>
      <c r="H274" s="1"/>
      <c r="I274" s="1"/>
      <c r="J274" s="1"/>
      <c r="K274" s="1"/>
      <c r="L274" s="1"/>
      <c r="M274" s="1"/>
      <c r="N274" s="1"/>
      <c r="O274" s="1"/>
      <c r="P274" s="1"/>
      <c r="Q274" s="1"/>
      <c r="R274" s="1"/>
      <c r="S274" s="1"/>
      <c r="T274" s="1"/>
    </row>
    <row r="275" spans="1:20" ht="15.75" customHeight="1" x14ac:dyDescent="0.25">
      <c r="A275" s="1"/>
      <c r="B275" s="1"/>
      <c r="C275" s="1"/>
      <c r="D275" s="1"/>
      <c r="E275" s="1"/>
      <c r="F275" s="1"/>
      <c r="G275" s="1"/>
      <c r="H275" s="1"/>
      <c r="I275" s="1"/>
      <c r="J275" s="1"/>
      <c r="K275" s="1"/>
      <c r="L275" s="1"/>
      <c r="M275" s="1"/>
      <c r="N275" s="1"/>
      <c r="O275" s="1"/>
      <c r="P275" s="1"/>
      <c r="Q275" s="1"/>
      <c r="R275" s="1"/>
      <c r="S275" s="1"/>
      <c r="T275" s="1"/>
    </row>
    <row r="276" spans="1:20" ht="15.75" customHeight="1" x14ac:dyDescent="0.25">
      <c r="A276" s="1"/>
      <c r="B276" s="1"/>
      <c r="C276" s="1"/>
      <c r="D276" s="1"/>
      <c r="E276" s="1"/>
      <c r="F276" s="1"/>
      <c r="G276" s="1"/>
      <c r="H276" s="1"/>
      <c r="I276" s="1"/>
      <c r="J276" s="1"/>
      <c r="K276" s="1"/>
      <c r="L276" s="1"/>
      <c r="M276" s="1"/>
      <c r="N276" s="1"/>
      <c r="O276" s="1"/>
      <c r="P276" s="1"/>
      <c r="Q276" s="1"/>
      <c r="R276" s="1"/>
      <c r="S276" s="1"/>
      <c r="T276" s="1"/>
    </row>
    <row r="277" spans="1:20" ht="15.75" customHeight="1" x14ac:dyDescent="0.25">
      <c r="A277" s="1"/>
      <c r="B277" s="1"/>
      <c r="C277" s="1"/>
      <c r="D277" s="1"/>
      <c r="E277" s="1"/>
      <c r="F277" s="1"/>
      <c r="G277" s="1"/>
      <c r="H277" s="1"/>
      <c r="I277" s="1"/>
      <c r="J277" s="1"/>
      <c r="K277" s="1"/>
      <c r="L277" s="1"/>
      <c r="M277" s="1"/>
      <c r="N277" s="1"/>
      <c r="O277" s="1"/>
      <c r="P277" s="1"/>
      <c r="Q277" s="1"/>
      <c r="R277" s="1"/>
      <c r="S277" s="1"/>
      <c r="T277" s="1"/>
    </row>
    <row r="278" spans="1:20" ht="15.75" customHeight="1" x14ac:dyDescent="0.25">
      <c r="A278" s="1"/>
      <c r="B278" s="1"/>
      <c r="C278" s="1"/>
      <c r="D278" s="1"/>
      <c r="E278" s="1"/>
      <c r="F278" s="1"/>
      <c r="G278" s="1"/>
      <c r="H278" s="1"/>
      <c r="I278" s="1"/>
      <c r="J278" s="1"/>
      <c r="K278" s="1"/>
      <c r="L278" s="1"/>
      <c r="M278" s="1"/>
      <c r="N278" s="1"/>
      <c r="O278" s="1"/>
      <c r="P278" s="1"/>
      <c r="Q278" s="1"/>
      <c r="R278" s="1"/>
      <c r="S278" s="1"/>
      <c r="T278" s="1"/>
    </row>
    <row r="279" spans="1:20" ht="15.75" customHeight="1" x14ac:dyDescent="0.25">
      <c r="A279" s="1"/>
      <c r="B279" s="1"/>
      <c r="C279" s="1"/>
      <c r="D279" s="1"/>
      <c r="E279" s="1"/>
      <c r="F279" s="1"/>
      <c r="G279" s="1"/>
      <c r="H279" s="1"/>
      <c r="I279" s="1"/>
      <c r="J279" s="1"/>
      <c r="K279" s="1"/>
      <c r="L279" s="1"/>
      <c r="M279" s="1"/>
      <c r="N279" s="1"/>
      <c r="O279" s="1"/>
      <c r="P279" s="1"/>
      <c r="Q279" s="1"/>
      <c r="R279" s="1"/>
      <c r="S279" s="1"/>
      <c r="T279" s="1"/>
    </row>
    <row r="280" spans="1:20" ht="15.75" customHeight="1" x14ac:dyDescent="0.25">
      <c r="A280" s="1"/>
      <c r="B280" s="1"/>
      <c r="C280" s="1"/>
      <c r="D280" s="1"/>
      <c r="E280" s="1"/>
      <c r="F280" s="1"/>
      <c r="G280" s="1"/>
      <c r="H280" s="1"/>
      <c r="I280" s="1"/>
      <c r="J280" s="1"/>
      <c r="K280" s="1"/>
      <c r="L280" s="1"/>
      <c r="M280" s="1"/>
      <c r="N280" s="1"/>
      <c r="O280" s="1"/>
      <c r="P280" s="1"/>
      <c r="Q280" s="1"/>
      <c r="R280" s="1"/>
      <c r="S280" s="1"/>
      <c r="T280" s="1"/>
    </row>
    <row r="281" spans="1:20" ht="15.75" customHeight="1" x14ac:dyDescent="0.25">
      <c r="A281" s="1"/>
      <c r="B281" s="1"/>
      <c r="C281" s="1"/>
      <c r="D281" s="1"/>
      <c r="E281" s="1"/>
      <c r="F281" s="1"/>
      <c r="G281" s="1"/>
      <c r="H281" s="1"/>
      <c r="I281" s="1"/>
      <c r="J281" s="1"/>
      <c r="K281" s="1"/>
      <c r="L281" s="1"/>
      <c r="M281" s="1"/>
      <c r="N281" s="1"/>
      <c r="O281" s="1"/>
      <c r="P281" s="1"/>
      <c r="Q281" s="1"/>
      <c r="R281" s="1"/>
      <c r="S281" s="1"/>
      <c r="T281" s="1"/>
    </row>
    <row r="282" spans="1:20" ht="15.75" customHeight="1" x14ac:dyDescent="0.25">
      <c r="A282" s="1"/>
      <c r="B282" s="1"/>
      <c r="C282" s="1"/>
      <c r="D282" s="1"/>
      <c r="E282" s="1"/>
      <c r="F282" s="1"/>
      <c r="G282" s="1"/>
      <c r="H282" s="1"/>
      <c r="I282" s="1"/>
      <c r="J282" s="1"/>
      <c r="K282" s="1"/>
      <c r="L282" s="1"/>
      <c r="M282" s="1"/>
      <c r="N282" s="1"/>
      <c r="O282" s="1"/>
      <c r="P282" s="1"/>
      <c r="Q282" s="1"/>
      <c r="R282" s="1"/>
      <c r="S282" s="1"/>
      <c r="T282" s="1"/>
    </row>
    <row r="283" spans="1:20" ht="15.75" customHeight="1" x14ac:dyDescent="0.25">
      <c r="A283" s="1"/>
      <c r="B283" s="1"/>
      <c r="C283" s="1"/>
      <c r="D283" s="1"/>
      <c r="E283" s="1"/>
      <c r="F283" s="1"/>
      <c r="G283" s="1"/>
      <c r="H283" s="1"/>
      <c r="I283" s="1"/>
      <c r="J283" s="1"/>
      <c r="K283" s="1"/>
      <c r="L283" s="1"/>
      <c r="M283" s="1"/>
      <c r="N283" s="1"/>
      <c r="O283" s="1"/>
      <c r="P283" s="1"/>
      <c r="Q283" s="1"/>
      <c r="R283" s="1"/>
      <c r="S283" s="1"/>
      <c r="T283" s="1"/>
    </row>
    <row r="284" spans="1:20" ht="15.75" customHeight="1" x14ac:dyDescent="0.25">
      <c r="A284" s="1"/>
      <c r="B284" s="1"/>
      <c r="C284" s="1"/>
      <c r="D284" s="1"/>
      <c r="E284" s="1"/>
      <c r="F284" s="1"/>
      <c r="G284" s="1"/>
      <c r="H284" s="1"/>
      <c r="I284" s="1"/>
      <c r="J284" s="1"/>
      <c r="K284" s="1"/>
      <c r="L284" s="1"/>
      <c r="M284" s="1"/>
      <c r="N284" s="1"/>
      <c r="O284" s="1"/>
      <c r="P284" s="1"/>
      <c r="Q284" s="1"/>
      <c r="R284" s="1"/>
      <c r="S284" s="1"/>
      <c r="T284" s="1"/>
    </row>
    <row r="285" spans="1:20" ht="15.75" customHeight="1" x14ac:dyDescent="0.25">
      <c r="A285" s="1"/>
      <c r="B285" s="1"/>
      <c r="C285" s="1"/>
      <c r="D285" s="1"/>
      <c r="E285" s="1"/>
      <c r="F285" s="1"/>
      <c r="G285" s="1"/>
      <c r="H285" s="1"/>
      <c r="I285" s="1"/>
      <c r="J285" s="1"/>
      <c r="K285" s="1"/>
      <c r="L285" s="1"/>
      <c r="M285" s="1"/>
      <c r="N285" s="1"/>
      <c r="O285" s="1"/>
      <c r="P285" s="1"/>
      <c r="Q285" s="1"/>
      <c r="R285" s="1"/>
      <c r="S285" s="1"/>
      <c r="T285" s="1"/>
    </row>
    <row r="286" spans="1:20" ht="15.75" customHeight="1" x14ac:dyDescent="0.25">
      <c r="A286" s="1"/>
      <c r="B286" s="1"/>
      <c r="C286" s="1"/>
      <c r="D286" s="1"/>
      <c r="E286" s="1"/>
      <c r="F286" s="1"/>
      <c r="G286" s="1"/>
      <c r="H286" s="1"/>
      <c r="I286" s="1"/>
      <c r="J286" s="1"/>
      <c r="K286" s="1"/>
      <c r="L286" s="1"/>
      <c r="M286" s="1"/>
      <c r="N286" s="1"/>
      <c r="O286" s="1"/>
      <c r="P286" s="1"/>
      <c r="Q286" s="1"/>
      <c r="R286" s="1"/>
      <c r="S286" s="1"/>
      <c r="T286" s="1"/>
    </row>
    <row r="287" spans="1:20" ht="15.75" customHeight="1" x14ac:dyDescent="0.25">
      <c r="A287" s="1"/>
      <c r="B287" s="1"/>
      <c r="C287" s="1"/>
      <c r="D287" s="1"/>
      <c r="E287" s="1"/>
      <c r="F287" s="1"/>
      <c r="G287" s="1"/>
      <c r="H287" s="1"/>
      <c r="I287" s="1"/>
      <c r="J287" s="1"/>
      <c r="K287" s="1"/>
      <c r="L287" s="1"/>
      <c r="M287" s="1"/>
      <c r="N287" s="1"/>
      <c r="O287" s="1"/>
      <c r="P287" s="1"/>
      <c r="Q287" s="1"/>
      <c r="R287" s="1"/>
      <c r="S287" s="1"/>
      <c r="T287" s="1"/>
    </row>
    <row r="288" spans="1:20" ht="15.75" customHeight="1" x14ac:dyDescent="0.25">
      <c r="A288" s="1"/>
      <c r="B288" s="1"/>
      <c r="C288" s="1"/>
      <c r="D288" s="1"/>
      <c r="E288" s="1"/>
      <c r="F288" s="1"/>
      <c r="G288" s="1"/>
      <c r="H288" s="1"/>
      <c r="I288" s="1"/>
      <c r="J288" s="1"/>
      <c r="K288" s="1"/>
      <c r="L288" s="1"/>
      <c r="M288" s="1"/>
      <c r="N288" s="1"/>
      <c r="O288" s="1"/>
      <c r="P288" s="1"/>
      <c r="Q288" s="1"/>
      <c r="R288" s="1"/>
      <c r="S288" s="1"/>
      <c r="T288" s="1"/>
    </row>
    <row r="289" spans="1:20" ht="15.75" customHeight="1" x14ac:dyDescent="0.25">
      <c r="A289" s="1"/>
      <c r="B289" s="1"/>
      <c r="C289" s="1"/>
      <c r="D289" s="1"/>
      <c r="E289" s="1"/>
      <c r="F289" s="1"/>
      <c r="G289" s="1"/>
      <c r="H289" s="1"/>
      <c r="I289" s="1"/>
      <c r="J289" s="1"/>
      <c r="K289" s="1"/>
      <c r="L289" s="1"/>
      <c r="M289" s="1"/>
      <c r="N289" s="1"/>
      <c r="O289" s="1"/>
      <c r="P289" s="1"/>
      <c r="Q289" s="1"/>
      <c r="R289" s="1"/>
      <c r="S289" s="1"/>
      <c r="T289" s="1"/>
    </row>
    <row r="290" spans="1:20" ht="15.75" customHeight="1" x14ac:dyDescent="0.25">
      <c r="A290" s="1"/>
      <c r="B290" s="1"/>
      <c r="C290" s="1"/>
      <c r="D290" s="1"/>
      <c r="E290" s="1"/>
      <c r="F290" s="1"/>
      <c r="G290" s="1"/>
      <c r="H290" s="1"/>
      <c r="I290" s="1"/>
      <c r="J290" s="1"/>
      <c r="K290" s="1"/>
      <c r="L290" s="1"/>
      <c r="M290" s="1"/>
      <c r="N290" s="1"/>
      <c r="O290" s="1"/>
      <c r="P290" s="1"/>
      <c r="Q290" s="1"/>
      <c r="R290" s="1"/>
      <c r="S290" s="1"/>
      <c r="T290" s="1"/>
    </row>
    <row r="291" spans="1:20" ht="15.75" customHeight="1" x14ac:dyDescent="0.25">
      <c r="A291" s="1"/>
      <c r="B291" s="1"/>
      <c r="C291" s="1"/>
      <c r="D291" s="1"/>
      <c r="E291" s="1"/>
      <c r="F291" s="1"/>
      <c r="G291" s="1"/>
      <c r="H291" s="1"/>
      <c r="I291" s="1"/>
      <c r="J291" s="1"/>
      <c r="K291" s="1"/>
      <c r="L291" s="1"/>
      <c r="M291" s="1"/>
      <c r="N291" s="1"/>
      <c r="O291" s="1"/>
      <c r="P291" s="1"/>
      <c r="Q291" s="1"/>
      <c r="R291" s="1"/>
      <c r="S291" s="1"/>
      <c r="T291" s="1"/>
    </row>
    <row r="292" spans="1:20" ht="15.75" customHeight="1" x14ac:dyDescent="0.25">
      <c r="A292" s="1"/>
      <c r="B292" s="1"/>
      <c r="C292" s="1"/>
      <c r="D292" s="1"/>
      <c r="E292" s="1"/>
      <c r="F292" s="1"/>
      <c r="G292" s="1"/>
      <c r="H292" s="1"/>
      <c r="I292" s="1"/>
      <c r="J292" s="1"/>
      <c r="K292" s="1"/>
      <c r="L292" s="1"/>
      <c r="M292" s="1"/>
      <c r="N292" s="1"/>
      <c r="O292" s="1"/>
      <c r="P292" s="1"/>
      <c r="Q292" s="1"/>
      <c r="R292" s="1"/>
      <c r="S292" s="1"/>
      <c r="T292" s="1"/>
    </row>
    <row r="293" spans="1:20" ht="15.75" customHeight="1" x14ac:dyDescent="0.25">
      <c r="A293" s="1"/>
      <c r="B293" s="1"/>
      <c r="C293" s="1"/>
      <c r="D293" s="1"/>
      <c r="E293" s="1"/>
      <c r="F293" s="1"/>
      <c r="G293" s="1"/>
      <c r="H293" s="1"/>
      <c r="I293" s="1"/>
      <c r="J293" s="1"/>
      <c r="K293" s="1"/>
      <c r="L293" s="1"/>
      <c r="M293" s="1"/>
      <c r="N293" s="1"/>
      <c r="O293" s="1"/>
      <c r="P293" s="1"/>
      <c r="Q293" s="1"/>
      <c r="R293" s="1"/>
      <c r="S293" s="1"/>
      <c r="T293" s="1"/>
    </row>
    <row r="294" spans="1:20" ht="15.75" customHeight="1" x14ac:dyDescent="0.25">
      <c r="A294" s="1"/>
      <c r="B294" s="1"/>
      <c r="C294" s="1"/>
      <c r="D294" s="1"/>
      <c r="E294" s="1"/>
      <c r="F294" s="1"/>
      <c r="G294" s="1"/>
      <c r="H294" s="1"/>
      <c r="I294" s="1"/>
      <c r="J294" s="1"/>
      <c r="K294" s="1"/>
      <c r="L294" s="1"/>
      <c r="M294" s="1"/>
      <c r="N294" s="1"/>
      <c r="O294" s="1"/>
      <c r="P294" s="1"/>
      <c r="Q294" s="1"/>
      <c r="R294" s="1"/>
      <c r="S294" s="1"/>
      <c r="T294" s="1"/>
    </row>
    <row r="295" spans="1:20" ht="15.75" customHeight="1" x14ac:dyDescent="0.25">
      <c r="A295" s="1"/>
      <c r="B295" s="1"/>
      <c r="C295" s="1"/>
      <c r="D295" s="1"/>
      <c r="E295" s="1"/>
      <c r="F295" s="1"/>
      <c r="G295" s="1"/>
      <c r="H295" s="1"/>
      <c r="I295" s="1"/>
      <c r="J295" s="1"/>
      <c r="K295" s="1"/>
      <c r="L295" s="1"/>
      <c r="M295" s="1"/>
      <c r="N295" s="1"/>
      <c r="O295" s="1"/>
      <c r="P295" s="1"/>
      <c r="Q295" s="1"/>
      <c r="R295" s="1"/>
      <c r="S295" s="1"/>
      <c r="T295" s="1"/>
    </row>
    <row r="296" spans="1:20" ht="15.75" customHeight="1" x14ac:dyDescent="0.25">
      <c r="A296" s="1"/>
      <c r="B296" s="1"/>
      <c r="C296" s="1"/>
      <c r="D296" s="1"/>
      <c r="E296" s="1"/>
      <c r="F296" s="1"/>
      <c r="G296" s="1"/>
      <c r="H296" s="1"/>
      <c r="I296" s="1"/>
      <c r="J296" s="1"/>
      <c r="K296" s="1"/>
      <c r="L296" s="1"/>
      <c r="M296" s="1"/>
      <c r="N296" s="1"/>
      <c r="O296" s="1"/>
      <c r="P296" s="1"/>
      <c r="Q296" s="1"/>
      <c r="R296" s="1"/>
      <c r="S296" s="1"/>
      <c r="T296" s="1"/>
    </row>
    <row r="297" spans="1:20" ht="15.75" customHeight="1" x14ac:dyDescent="0.25">
      <c r="A297" s="1"/>
      <c r="B297" s="1"/>
      <c r="C297" s="1"/>
      <c r="D297" s="1"/>
      <c r="E297" s="1"/>
      <c r="F297" s="1"/>
      <c r="G297" s="1"/>
      <c r="H297" s="1"/>
      <c r="I297" s="1"/>
      <c r="J297" s="1"/>
      <c r="K297" s="1"/>
      <c r="L297" s="1"/>
      <c r="M297" s="1"/>
      <c r="N297" s="1"/>
      <c r="O297" s="1"/>
      <c r="P297" s="1"/>
      <c r="Q297" s="1"/>
      <c r="R297" s="1"/>
      <c r="S297" s="1"/>
      <c r="T297" s="1"/>
    </row>
    <row r="298" spans="1:20" ht="15.75" customHeight="1" x14ac:dyDescent="0.25">
      <c r="A298" s="1"/>
      <c r="B298" s="1"/>
      <c r="C298" s="1"/>
      <c r="D298" s="1"/>
      <c r="E298" s="1"/>
      <c r="F298" s="1"/>
      <c r="G298" s="1"/>
      <c r="H298" s="1"/>
      <c r="I298" s="1"/>
      <c r="J298" s="1"/>
      <c r="K298" s="1"/>
      <c r="L298" s="1"/>
      <c r="M298" s="1"/>
      <c r="N298" s="1"/>
      <c r="O298" s="1"/>
      <c r="P298" s="1"/>
      <c r="Q298" s="1"/>
      <c r="R298" s="1"/>
      <c r="S298" s="1"/>
      <c r="T298" s="1"/>
    </row>
    <row r="299" spans="1:20" ht="15.75" customHeight="1" x14ac:dyDescent="0.25">
      <c r="A299" s="1"/>
      <c r="B299" s="1"/>
      <c r="C299" s="1"/>
      <c r="D299" s="1"/>
      <c r="E299" s="1"/>
      <c r="F299" s="1"/>
      <c r="G299" s="1"/>
      <c r="H299" s="1"/>
      <c r="I299" s="1"/>
      <c r="J299" s="1"/>
      <c r="K299" s="1"/>
      <c r="L299" s="1"/>
      <c r="M299" s="1"/>
      <c r="N299" s="1"/>
      <c r="O299" s="1"/>
      <c r="P299" s="1"/>
      <c r="Q299" s="1"/>
      <c r="R299" s="1"/>
      <c r="S299" s="1"/>
      <c r="T299" s="1"/>
    </row>
    <row r="300" spans="1:20" ht="15.75" customHeight="1" x14ac:dyDescent="0.25">
      <c r="A300" s="1"/>
      <c r="B300" s="1"/>
      <c r="C300" s="1"/>
      <c r="D300" s="1"/>
      <c r="E300" s="1"/>
      <c r="F300" s="1"/>
      <c r="G300" s="1"/>
      <c r="H300" s="1"/>
      <c r="I300" s="1"/>
      <c r="J300" s="1"/>
      <c r="K300" s="1"/>
      <c r="L300" s="1"/>
      <c r="M300" s="1"/>
      <c r="N300" s="1"/>
      <c r="O300" s="1"/>
      <c r="P300" s="1"/>
      <c r="Q300" s="1"/>
      <c r="R300" s="1"/>
      <c r="S300" s="1"/>
      <c r="T300" s="1"/>
    </row>
    <row r="301" spans="1:20" ht="15.75" customHeight="1" x14ac:dyDescent="0.25">
      <c r="A301" s="1"/>
      <c r="B301" s="1"/>
      <c r="C301" s="1"/>
      <c r="D301" s="1"/>
      <c r="E301" s="1"/>
      <c r="F301" s="1"/>
      <c r="G301" s="1"/>
      <c r="H301" s="1"/>
      <c r="I301" s="1"/>
      <c r="J301" s="1"/>
      <c r="K301" s="1"/>
      <c r="L301" s="1"/>
      <c r="M301" s="1"/>
      <c r="N301" s="1"/>
      <c r="O301" s="1"/>
      <c r="P301" s="1"/>
      <c r="Q301" s="1"/>
      <c r="R301" s="1"/>
      <c r="S301" s="1"/>
      <c r="T301" s="1"/>
    </row>
    <row r="302" spans="1:20" ht="15.75" customHeight="1" x14ac:dyDescent="0.25">
      <c r="A302" s="1"/>
      <c r="B302" s="1"/>
      <c r="C302" s="1"/>
      <c r="D302" s="1"/>
      <c r="E302" s="1"/>
      <c r="F302" s="1"/>
      <c r="G302" s="1"/>
      <c r="H302" s="1"/>
      <c r="I302" s="1"/>
      <c r="J302" s="1"/>
      <c r="K302" s="1"/>
      <c r="L302" s="1"/>
      <c r="M302" s="1"/>
      <c r="N302" s="1"/>
      <c r="O302" s="1"/>
      <c r="P302" s="1"/>
      <c r="Q302" s="1"/>
      <c r="R302" s="1"/>
      <c r="S302" s="1"/>
      <c r="T302" s="1"/>
    </row>
    <row r="303" spans="1:20" ht="15.75" customHeight="1" x14ac:dyDescent="0.25">
      <c r="A303" s="1"/>
      <c r="B303" s="1"/>
      <c r="C303" s="1"/>
      <c r="D303" s="1"/>
      <c r="E303" s="1"/>
      <c r="F303" s="1"/>
      <c r="G303" s="1"/>
      <c r="H303" s="1"/>
      <c r="I303" s="1"/>
      <c r="J303" s="1"/>
      <c r="K303" s="1"/>
      <c r="L303" s="1"/>
      <c r="M303" s="1"/>
      <c r="N303" s="1"/>
      <c r="O303" s="1"/>
      <c r="P303" s="1"/>
      <c r="Q303" s="1"/>
      <c r="R303" s="1"/>
      <c r="S303" s="1"/>
      <c r="T303" s="1"/>
    </row>
    <row r="304" spans="1:20" ht="15.75" customHeight="1" x14ac:dyDescent="0.25">
      <c r="A304" s="1"/>
      <c r="B304" s="1"/>
      <c r="C304" s="1"/>
      <c r="D304" s="1"/>
      <c r="E304" s="1"/>
      <c r="F304" s="1"/>
      <c r="G304" s="1"/>
      <c r="H304" s="1"/>
      <c r="I304" s="1"/>
      <c r="J304" s="1"/>
      <c r="K304" s="1"/>
      <c r="L304" s="1"/>
      <c r="M304" s="1"/>
      <c r="N304" s="1"/>
      <c r="O304" s="1"/>
      <c r="P304" s="1"/>
      <c r="Q304" s="1"/>
      <c r="R304" s="1"/>
      <c r="S304" s="1"/>
      <c r="T304" s="1"/>
    </row>
    <row r="305" spans="1:20" ht="15.75" customHeight="1" x14ac:dyDescent="0.25">
      <c r="A305" s="1"/>
      <c r="B305" s="1"/>
      <c r="C305" s="1"/>
      <c r="D305" s="1"/>
      <c r="E305" s="1"/>
      <c r="F305" s="1"/>
      <c r="G305" s="1"/>
      <c r="H305" s="1"/>
      <c r="I305" s="1"/>
      <c r="J305" s="1"/>
      <c r="K305" s="1"/>
      <c r="L305" s="1"/>
      <c r="M305" s="1"/>
      <c r="N305" s="1"/>
      <c r="O305" s="1"/>
      <c r="P305" s="1"/>
      <c r="Q305" s="1"/>
      <c r="R305" s="1"/>
      <c r="S305" s="1"/>
      <c r="T305" s="1"/>
    </row>
    <row r="306" spans="1:20" ht="15.75" customHeight="1" x14ac:dyDescent="0.25">
      <c r="A306" s="1"/>
      <c r="B306" s="1"/>
      <c r="C306" s="1"/>
      <c r="D306" s="1"/>
      <c r="E306" s="1"/>
      <c r="F306" s="1"/>
      <c r="G306" s="1"/>
      <c r="H306" s="1"/>
      <c r="I306" s="1"/>
      <c r="J306" s="1"/>
      <c r="K306" s="1"/>
      <c r="L306" s="1"/>
      <c r="M306" s="1"/>
      <c r="N306" s="1"/>
      <c r="O306" s="1"/>
      <c r="P306" s="1"/>
      <c r="Q306" s="1"/>
      <c r="R306" s="1"/>
      <c r="S306" s="1"/>
      <c r="T306" s="1"/>
    </row>
    <row r="307" spans="1:20" ht="15.75" customHeight="1" x14ac:dyDescent="0.25">
      <c r="A307" s="1"/>
      <c r="B307" s="1"/>
      <c r="C307" s="1"/>
      <c r="D307" s="1"/>
      <c r="E307" s="1"/>
      <c r="F307" s="1"/>
      <c r="G307" s="1"/>
      <c r="H307" s="1"/>
      <c r="I307" s="1"/>
      <c r="J307" s="1"/>
      <c r="K307" s="1"/>
      <c r="L307" s="1"/>
      <c r="M307" s="1"/>
      <c r="N307" s="1"/>
      <c r="O307" s="1"/>
      <c r="P307" s="1"/>
      <c r="Q307" s="1"/>
      <c r="R307" s="1"/>
      <c r="S307" s="1"/>
      <c r="T307" s="1"/>
    </row>
    <row r="308" spans="1:20" ht="15.75" customHeight="1" x14ac:dyDescent="0.25">
      <c r="A308" s="1"/>
      <c r="B308" s="1"/>
      <c r="C308" s="1"/>
      <c r="D308" s="1"/>
      <c r="E308" s="1"/>
      <c r="F308" s="1"/>
      <c r="G308" s="1"/>
      <c r="H308" s="1"/>
      <c r="I308" s="1"/>
      <c r="J308" s="1"/>
      <c r="K308" s="1"/>
      <c r="L308" s="1"/>
      <c r="M308" s="1"/>
      <c r="N308" s="1"/>
      <c r="O308" s="1"/>
      <c r="P308" s="1"/>
      <c r="Q308" s="1"/>
      <c r="R308" s="1"/>
      <c r="S308" s="1"/>
      <c r="T308" s="1"/>
    </row>
    <row r="309" spans="1:20" ht="15.75" customHeight="1" x14ac:dyDescent="0.25">
      <c r="A309" s="1"/>
      <c r="B309" s="1"/>
      <c r="C309" s="1"/>
      <c r="D309" s="1"/>
      <c r="E309" s="1"/>
      <c r="F309" s="1"/>
      <c r="G309" s="1"/>
      <c r="H309" s="1"/>
      <c r="I309" s="1"/>
      <c r="J309" s="1"/>
      <c r="K309" s="1"/>
      <c r="L309" s="1"/>
      <c r="M309" s="1"/>
      <c r="N309" s="1"/>
      <c r="O309" s="1"/>
      <c r="P309" s="1"/>
      <c r="Q309" s="1"/>
      <c r="R309" s="1"/>
      <c r="S309" s="1"/>
      <c r="T309" s="1"/>
    </row>
    <row r="310" spans="1:20" ht="15.75" customHeight="1" x14ac:dyDescent="0.25">
      <c r="A310" s="1"/>
      <c r="B310" s="1"/>
      <c r="C310" s="1"/>
      <c r="D310" s="1"/>
      <c r="E310" s="1"/>
      <c r="F310" s="1"/>
      <c r="G310" s="1"/>
      <c r="H310" s="1"/>
      <c r="I310" s="1"/>
      <c r="J310" s="1"/>
      <c r="K310" s="1"/>
      <c r="L310" s="1"/>
      <c r="M310" s="1"/>
      <c r="N310" s="1"/>
      <c r="O310" s="1"/>
      <c r="P310" s="1"/>
      <c r="Q310" s="1"/>
      <c r="R310" s="1"/>
      <c r="S310" s="1"/>
      <c r="T310" s="1"/>
    </row>
    <row r="311" spans="1:20" ht="15.75" customHeight="1" x14ac:dyDescent="0.25">
      <c r="A311" s="1"/>
      <c r="B311" s="1"/>
      <c r="C311" s="1"/>
      <c r="D311" s="1"/>
      <c r="E311" s="1"/>
      <c r="F311" s="1"/>
      <c r="G311" s="1"/>
      <c r="H311" s="1"/>
      <c r="I311" s="1"/>
      <c r="J311" s="1"/>
      <c r="K311" s="1"/>
      <c r="L311" s="1"/>
      <c r="M311" s="1"/>
      <c r="N311" s="1"/>
      <c r="O311" s="1"/>
      <c r="P311" s="1"/>
      <c r="Q311" s="1"/>
      <c r="R311" s="1"/>
      <c r="S311" s="1"/>
      <c r="T311" s="1"/>
    </row>
    <row r="312" spans="1:20" ht="15.75" customHeight="1" x14ac:dyDescent="0.25">
      <c r="A312" s="1"/>
      <c r="B312" s="1"/>
      <c r="C312" s="1"/>
      <c r="D312" s="1"/>
      <c r="E312" s="1"/>
      <c r="F312" s="1"/>
      <c r="G312" s="1"/>
      <c r="H312" s="1"/>
      <c r="I312" s="1"/>
      <c r="J312" s="1"/>
      <c r="K312" s="1"/>
      <c r="L312" s="1"/>
      <c r="M312" s="1"/>
      <c r="N312" s="1"/>
      <c r="O312" s="1"/>
      <c r="P312" s="1"/>
      <c r="Q312" s="1"/>
      <c r="R312" s="1"/>
      <c r="S312" s="1"/>
      <c r="T312" s="1"/>
    </row>
    <row r="313" spans="1:20" ht="15.75" customHeight="1" x14ac:dyDescent="0.25">
      <c r="A313" s="1"/>
      <c r="B313" s="1"/>
      <c r="C313" s="1"/>
      <c r="D313" s="1"/>
      <c r="E313" s="1"/>
      <c r="F313" s="1"/>
      <c r="G313" s="1"/>
      <c r="H313" s="1"/>
      <c r="I313" s="1"/>
      <c r="J313" s="1"/>
      <c r="K313" s="1"/>
      <c r="L313" s="1"/>
      <c r="M313" s="1"/>
      <c r="N313" s="1"/>
      <c r="O313" s="1"/>
      <c r="P313" s="1"/>
      <c r="Q313" s="1"/>
      <c r="R313" s="1"/>
      <c r="S313" s="1"/>
      <c r="T313" s="1"/>
    </row>
    <row r="314" spans="1:20" ht="15.75" customHeight="1" x14ac:dyDescent="0.25">
      <c r="A314" s="1"/>
      <c r="B314" s="1"/>
      <c r="C314" s="1"/>
      <c r="D314" s="1"/>
      <c r="E314" s="1"/>
      <c r="F314" s="1"/>
      <c r="G314" s="1"/>
      <c r="H314" s="1"/>
      <c r="I314" s="1"/>
      <c r="J314" s="1"/>
      <c r="K314" s="1"/>
      <c r="L314" s="1"/>
      <c r="M314" s="1"/>
      <c r="N314" s="1"/>
      <c r="O314" s="1"/>
      <c r="P314" s="1"/>
      <c r="Q314" s="1"/>
      <c r="R314" s="1"/>
      <c r="S314" s="1"/>
      <c r="T314" s="1"/>
    </row>
    <row r="315" spans="1:20" ht="15.75" customHeight="1" x14ac:dyDescent="0.25">
      <c r="A315" s="1"/>
      <c r="B315" s="1"/>
      <c r="C315" s="1"/>
      <c r="D315" s="1"/>
      <c r="E315" s="1"/>
      <c r="F315" s="1"/>
      <c r="G315" s="1"/>
      <c r="H315" s="1"/>
      <c r="I315" s="1"/>
      <c r="J315" s="1"/>
      <c r="K315" s="1"/>
      <c r="L315" s="1"/>
      <c r="M315" s="1"/>
      <c r="N315" s="1"/>
      <c r="O315" s="1"/>
      <c r="P315" s="1"/>
      <c r="Q315" s="1"/>
      <c r="R315" s="1"/>
      <c r="S315" s="1"/>
      <c r="T315" s="1"/>
    </row>
    <row r="316" spans="1:20" ht="15.75" customHeight="1" x14ac:dyDescent="0.25">
      <c r="A316" s="1"/>
      <c r="B316" s="1"/>
      <c r="C316" s="1"/>
      <c r="D316" s="1"/>
      <c r="E316" s="1"/>
      <c r="F316" s="1"/>
      <c r="G316" s="1"/>
      <c r="H316" s="1"/>
      <c r="I316" s="1"/>
      <c r="J316" s="1"/>
      <c r="K316" s="1"/>
      <c r="L316" s="1"/>
      <c r="M316" s="1"/>
      <c r="N316" s="1"/>
      <c r="O316" s="1"/>
      <c r="P316" s="1"/>
      <c r="Q316" s="1"/>
      <c r="R316" s="1"/>
      <c r="S316" s="1"/>
      <c r="T316" s="1"/>
    </row>
    <row r="317" spans="1:20" ht="15.75" customHeight="1" x14ac:dyDescent="0.25">
      <c r="A317" s="1"/>
      <c r="B317" s="1"/>
      <c r="C317" s="1"/>
      <c r="D317" s="1"/>
      <c r="E317" s="1"/>
      <c r="F317" s="1"/>
      <c r="G317" s="1"/>
      <c r="H317" s="1"/>
      <c r="I317" s="1"/>
      <c r="J317" s="1"/>
      <c r="K317" s="1"/>
      <c r="L317" s="1"/>
      <c r="M317" s="1"/>
      <c r="N317" s="1"/>
      <c r="O317" s="1"/>
      <c r="P317" s="1"/>
      <c r="Q317" s="1"/>
      <c r="R317" s="1"/>
      <c r="S317" s="1"/>
      <c r="T317" s="1"/>
    </row>
    <row r="318" spans="1:20" ht="15.75" customHeight="1" x14ac:dyDescent="0.25">
      <c r="A318" s="1"/>
      <c r="B318" s="1"/>
      <c r="C318" s="1"/>
      <c r="D318" s="1"/>
      <c r="E318" s="1"/>
      <c r="F318" s="1"/>
      <c r="G318" s="1"/>
      <c r="H318" s="1"/>
      <c r="I318" s="1"/>
      <c r="J318" s="1"/>
      <c r="K318" s="1"/>
      <c r="L318" s="1"/>
      <c r="M318" s="1"/>
      <c r="N318" s="1"/>
      <c r="O318" s="1"/>
      <c r="P318" s="1"/>
      <c r="Q318" s="1"/>
      <c r="R318" s="1"/>
      <c r="S318" s="1"/>
      <c r="T318" s="1"/>
    </row>
    <row r="319" spans="1:20" ht="15.75" customHeight="1" x14ac:dyDescent="0.25">
      <c r="A319" s="1"/>
      <c r="B319" s="1"/>
      <c r="C319" s="1"/>
      <c r="D319" s="1"/>
      <c r="E319" s="1"/>
      <c r="F319" s="1"/>
      <c r="G319" s="1"/>
      <c r="H319" s="1"/>
      <c r="I319" s="1"/>
      <c r="J319" s="1"/>
      <c r="K319" s="1"/>
      <c r="L319" s="1"/>
      <c r="M319" s="1"/>
      <c r="N319" s="1"/>
      <c r="O319" s="1"/>
      <c r="P319" s="1"/>
      <c r="Q319" s="1"/>
      <c r="R319" s="1"/>
      <c r="S319" s="1"/>
      <c r="T319" s="1"/>
    </row>
    <row r="320" spans="1:20" ht="15.75" customHeight="1" x14ac:dyDescent="0.25">
      <c r="A320" s="1"/>
      <c r="B320" s="1"/>
      <c r="C320" s="1"/>
      <c r="D320" s="1"/>
      <c r="E320" s="1"/>
      <c r="F320" s="1"/>
      <c r="G320" s="1"/>
      <c r="H320" s="1"/>
      <c r="I320" s="1"/>
      <c r="J320" s="1"/>
      <c r="K320" s="1"/>
      <c r="L320" s="1"/>
      <c r="M320" s="1"/>
      <c r="N320" s="1"/>
      <c r="O320" s="1"/>
      <c r="P320" s="1"/>
      <c r="Q320" s="1"/>
      <c r="R320" s="1"/>
      <c r="S320" s="1"/>
      <c r="T320" s="1"/>
    </row>
    <row r="321" spans="1:20" ht="15.75" customHeight="1" x14ac:dyDescent="0.25">
      <c r="A321" s="1"/>
      <c r="B321" s="1"/>
      <c r="C321" s="1"/>
      <c r="D321" s="1"/>
      <c r="E321" s="1"/>
      <c r="F321" s="1"/>
      <c r="G321" s="1"/>
      <c r="H321" s="1"/>
      <c r="I321" s="1"/>
      <c r="J321" s="1"/>
      <c r="K321" s="1"/>
      <c r="L321" s="1"/>
      <c r="M321" s="1"/>
      <c r="N321" s="1"/>
      <c r="O321" s="1"/>
      <c r="P321" s="1"/>
      <c r="Q321" s="1"/>
      <c r="R321" s="1"/>
      <c r="S321" s="1"/>
      <c r="T321" s="1"/>
    </row>
    <row r="322" spans="1:20" ht="15.75" customHeight="1" x14ac:dyDescent="0.25">
      <c r="A322" s="1"/>
      <c r="B322" s="1"/>
      <c r="C322" s="1"/>
      <c r="D322" s="1"/>
      <c r="E322" s="1"/>
      <c r="F322" s="1"/>
      <c r="G322" s="1"/>
      <c r="H322" s="1"/>
      <c r="I322" s="1"/>
      <c r="J322" s="1"/>
      <c r="K322" s="1"/>
      <c r="L322" s="1"/>
      <c r="M322" s="1"/>
      <c r="N322" s="1"/>
      <c r="O322" s="1"/>
      <c r="P322" s="1"/>
      <c r="Q322" s="1"/>
      <c r="R322" s="1"/>
      <c r="S322" s="1"/>
      <c r="T322" s="1"/>
    </row>
    <row r="323" spans="1:20" ht="15.75" customHeight="1" x14ac:dyDescent="0.25">
      <c r="A323" s="1"/>
      <c r="B323" s="1"/>
      <c r="C323" s="1"/>
      <c r="D323" s="1"/>
      <c r="E323" s="1"/>
      <c r="F323" s="1"/>
      <c r="G323" s="1"/>
      <c r="H323" s="1"/>
      <c r="I323" s="1"/>
      <c r="J323" s="1"/>
      <c r="K323" s="1"/>
      <c r="L323" s="1"/>
      <c r="M323" s="1"/>
      <c r="N323" s="1"/>
      <c r="O323" s="1"/>
      <c r="P323" s="1"/>
      <c r="Q323" s="1"/>
      <c r="R323" s="1"/>
      <c r="S323" s="1"/>
      <c r="T323" s="1"/>
    </row>
    <row r="324" spans="1:20" ht="15.75" customHeight="1" x14ac:dyDescent="0.25">
      <c r="A324" s="1"/>
      <c r="B324" s="1"/>
      <c r="C324" s="1"/>
      <c r="D324" s="1"/>
      <c r="E324" s="1"/>
      <c r="F324" s="1"/>
      <c r="G324" s="1"/>
      <c r="H324" s="1"/>
      <c r="I324" s="1"/>
      <c r="J324" s="1"/>
      <c r="K324" s="1"/>
      <c r="L324" s="1"/>
      <c r="M324" s="1"/>
      <c r="N324" s="1"/>
      <c r="O324" s="1"/>
      <c r="P324" s="1"/>
      <c r="Q324" s="1"/>
      <c r="R324" s="1"/>
      <c r="S324" s="1"/>
      <c r="T324" s="1"/>
    </row>
    <row r="325" spans="1:20" ht="15.75" customHeight="1" x14ac:dyDescent="0.25">
      <c r="A325" s="1"/>
      <c r="B325" s="1"/>
      <c r="C325" s="1"/>
      <c r="D325" s="1"/>
      <c r="E325" s="1"/>
      <c r="F325" s="1"/>
      <c r="G325" s="1"/>
      <c r="H325" s="1"/>
      <c r="I325" s="1"/>
      <c r="J325" s="1"/>
      <c r="K325" s="1"/>
      <c r="L325" s="1"/>
      <c r="M325" s="1"/>
      <c r="N325" s="1"/>
      <c r="O325" s="1"/>
      <c r="P325" s="1"/>
      <c r="Q325" s="1"/>
      <c r="R325" s="1"/>
      <c r="S325" s="1"/>
      <c r="T325" s="1"/>
    </row>
    <row r="326" spans="1:20" ht="15.75" customHeight="1" x14ac:dyDescent="0.25">
      <c r="A326" s="1"/>
      <c r="B326" s="1"/>
      <c r="C326" s="1"/>
      <c r="D326" s="1"/>
      <c r="E326" s="1"/>
      <c r="F326" s="1"/>
      <c r="G326" s="1"/>
      <c r="H326" s="1"/>
      <c r="I326" s="1"/>
      <c r="J326" s="1"/>
      <c r="K326" s="1"/>
      <c r="L326" s="1"/>
      <c r="M326" s="1"/>
      <c r="N326" s="1"/>
      <c r="O326" s="1"/>
      <c r="P326" s="1"/>
      <c r="Q326" s="1"/>
      <c r="R326" s="1"/>
      <c r="S326" s="1"/>
      <c r="T326" s="1"/>
    </row>
    <row r="327" spans="1:20" ht="15.75" customHeight="1" x14ac:dyDescent="0.25">
      <c r="A327" s="1"/>
      <c r="B327" s="1"/>
      <c r="C327" s="1"/>
      <c r="D327" s="1"/>
      <c r="E327" s="1"/>
      <c r="F327" s="1"/>
      <c r="G327" s="1"/>
      <c r="H327" s="1"/>
      <c r="I327" s="1"/>
      <c r="J327" s="1"/>
      <c r="K327" s="1"/>
      <c r="L327" s="1"/>
      <c r="M327" s="1"/>
      <c r="N327" s="1"/>
      <c r="O327" s="1"/>
      <c r="P327" s="1"/>
      <c r="Q327" s="1"/>
      <c r="R327" s="1"/>
      <c r="S327" s="1"/>
      <c r="T327" s="1"/>
    </row>
    <row r="328" spans="1:20" ht="15.75" customHeight="1" x14ac:dyDescent="0.25">
      <c r="A328" s="1"/>
      <c r="B328" s="1"/>
      <c r="C328" s="1"/>
      <c r="D328" s="1"/>
      <c r="E328" s="1"/>
      <c r="F328" s="1"/>
      <c r="G328" s="1"/>
      <c r="H328" s="1"/>
      <c r="I328" s="1"/>
      <c r="J328" s="1"/>
      <c r="K328" s="1"/>
      <c r="L328" s="1"/>
      <c r="M328" s="1"/>
      <c r="N328" s="1"/>
      <c r="O328" s="1"/>
      <c r="P328" s="1"/>
      <c r="Q328" s="1"/>
      <c r="R328" s="1"/>
      <c r="S328" s="1"/>
      <c r="T328" s="1"/>
    </row>
    <row r="329" spans="1:20" ht="15.75" customHeight="1" x14ac:dyDescent="0.25">
      <c r="A329" s="1"/>
      <c r="B329" s="1"/>
      <c r="C329" s="1"/>
      <c r="D329" s="1"/>
      <c r="E329" s="1"/>
      <c r="F329" s="1"/>
      <c r="G329" s="1"/>
      <c r="H329" s="1"/>
      <c r="I329" s="1"/>
      <c r="J329" s="1"/>
      <c r="K329" s="1"/>
      <c r="L329" s="1"/>
      <c r="M329" s="1"/>
      <c r="N329" s="1"/>
      <c r="O329" s="1"/>
      <c r="P329" s="1"/>
      <c r="Q329" s="1"/>
      <c r="R329" s="1"/>
      <c r="S329" s="1"/>
      <c r="T329" s="1"/>
    </row>
    <row r="330" spans="1:20" ht="15.75" customHeight="1" x14ac:dyDescent="0.25">
      <c r="A330" s="1"/>
      <c r="B330" s="1"/>
      <c r="C330" s="1"/>
      <c r="D330" s="1"/>
      <c r="E330" s="1"/>
      <c r="F330" s="1"/>
      <c r="G330" s="1"/>
      <c r="H330" s="1"/>
      <c r="I330" s="1"/>
      <c r="J330" s="1"/>
      <c r="K330" s="1"/>
      <c r="L330" s="1"/>
      <c r="M330" s="1"/>
      <c r="N330" s="1"/>
      <c r="O330" s="1"/>
      <c r="P330" s="1"/>
      <c r="Q330" s="1"/>
      <c r="R330" s="1"/>
      <c r="S330" s="1"/>
      <c r="T330" s="1"/>
    </row>
    <row r="331" spans="1:20" ht="15.75" customHeight="1" x14ac:dyDescent="0.25">
      <c r="A331" s="1"/>
      <c r="B331" s="1"/>
      <c r="C331" s="1"/>
      <c r="D331" s="1"/>
      <c r="E331" s="1"/>
      <c r="F331" s="1"/>
      <c r="G331" s="1"/>
      <c r="H331" s="1"/>
      <c r="I331" s="1"/>
      <c r="J331" s="1"/>
      <c r="K331" s="1"/>
      <c r="L331" s="1"/>
      <c r="M331" s="1"/>
      <c r="N331" s="1"/>
      <c r="O331" s="1"/>
      <c r="P331" s="1"/>
      <c r="Q331" s="1"/>
      <c r="R331" s="1"/>
      <c r="S331" s="1"/>
      <c r="T331" s="1"/>
    </row>
    <row r="332" spans="1:20" ht="15.75" customHeight="1" x14ac:dyDescent="0.25">
      <c r="A332" s="1"/>
      <c r="B332" s="1"/>
      <c r="C332" s="1"/>
      <c r="D332" s="1"/>
      <c r="E332" s="1"/>
      <c r="F332" s="1"/>
      <c r="G332" s="1"/>
      <c r="H332" s="1"/>
      <c r="I332" s="1"/>
      <c r="J332" s="1"/>
      <c r="K332" s="1"/>
      <c r="L332" s="1"/>
      <c r="M332" s="1"/>
      <c r="N332" s="1"/>
      <c r="O332" s="1"/>
      <c r="P332" s="1"/>
      <c r="Q332" s="1"/>
      <c r="R332" s="1"/>
      <c r="S332" s="1"/>
      <c r="T332" s="1"/>
    </row>
    <row r="333" spans="1:20" ht="15.75" customHeight="1" x14ac:dyDescent="0.25">
      <c r="A333" s="1"/>
      <c r="B333" s="1"/>
      <c r="C333" s="1"/>
      <c r="D333" s="1"/>
      <c r="E333" s="1"/>
      <c r="F333" s="1"/>
      <c r="G333" s="1"/>
      <c r="H333" s="1"/>
      <c r="I333" s="1"/>
      <c r="J333" s="1"/>
      <c r="K333" s="1"/>
      <c r="L333" s="1"/>
      <c r="M333" s="1"/>
      <c r="N333" s="1"/>
      <c r="O333" s="1"/>
      <c r="P333" s="1"/>
      <c r="Q333" s="1"/>
      <c r="R333" s="1"/>
      <c r="S333" s="1"/>
      <c r="T333" s="1"/>
    </row>
    <row r="334" spans="1:20" ht="15.75" customHeight="1" x14ac:dyDescent="0.25">
      <c r="A334" s="1"/>
      <c r="B334" s="1"/>
      <c r="C334" s="1"/>
      <c r="D334" s="1"/>
      <c r="E334" s="1"/>
      <c r="F334" s="1"/>
      <c r="G334" s="1"/>
      <c r="H334" s="1"/>
      <c r="I334" s="1"/>
      <c r="J334" s="1"/>
      <c r="K334" s="1"/>
      <c r="L334" s="1"/>
      <c r="M334" s="1"/>
      <c r="N334" s="1"/>
      <c r="O334" s="1"/>
      <c r="P334" s="1"/>
      <c r="Q334" s="1"/>
      <c r="R334" s="1"/>
      <c r="S334" s="1"/>
      <c r="T334" s="1"/>
    </row>
    <row r="335" spans="1:20" ht="15.75" customHeight="1" x14ac:dyDescent="0.25">
      <c r="A335" s="1"/>
      <c r="B335" s="1"/>
      <c r="C335" s="1"/>
      <c r="D335" s="1"/>
      <c r="E335" s="1"/>
      <c r="F335" s="1"/>
      <c r="G335" s="1"/>
      <c r="H335" s="1"/>
      <c r="I335" s="1"/>
      <c r="J335" s="1"/>
      <c r="K335" s="1"/>
      <c r="L335" s="1"/>
      <c r="M335" s="1"/>
      <c r="N335" s="1"/>
      <c r="O335" s="1"/>
      <c r="P335" s="1"/>
      <c r="Q335" s="1"/>
      <c r="R335" s="1"/>
      <c r="S335" s="1"/>
      <c r="T335" s="1"/>
    </row>
    <row r="336" spans="1:20" ht="15.75" customHeight="1" x14ac:dyDescent="0.25">
      <c r="A336" s="1"/>
      <c r="B336" s="1"/>
      <c r="C336" s="1"/>
      <c r="D336" s="1"/>
      <c r="E336" s="1"/>
      <c r="F336" s="1"/>
      <c r="G336" s="1"/>
      <c r="H336" s="1"/>
      <c r="I336" s="1"/>
      <c r="J336" s="1"/>
      <c r="K336" s="1"/>
      <c r="L336" s="1"/>
      <c r="M336" s="1"/>
      <c r="N336" s="1"/>
      <c r="O336" s="1"/>
      <c r="P336" s="1"/>
      <c r="Q336" s="1"/>
      <c r="R336" s="1"/>
      <c r="S336" s="1"/>
      <c r="T336" s="1"/>
    </row>
    <row r="337" spans="1:20" ht="15.75" customHeight="1" x14ac:dyDescent="0.25">
      <c r="A337" s="1"/>
      <c r="B337" s="1"/>
      <c r="C337" s="1"/>
      <c r="D337" s="1"/>
      <c r="E337" s="1"/>
      <c r="F337" s="1"/>
      <c r="G337" s="1"/>
      <c r="H337" s="1"/>
      <c r="I337" s="1"/>
      <c r="J337" s="1"/>
      <c r="K337" s="1"/>
      <c r="L337" s="1"/>
      <c r="M337" s="1"/>
      <c r="N337" s="1"/>
      <c r="O337" s="1"/>
      <c r="P337" s="1"/>
      <c r="Q337" s="1"/>
      <c r="R337" s="1"/>
      <c r="S337" s="1"/>
      <c r="T337" s="1"/>
    </row>
    <row r="338" spans="1:20" ht="15.75" customHeight="1" x14ac:dyDescent="0.25">
      <c r="A338" s="1"/>
      <c r="B338" s="1"/>
      <c r="C338" s="1"/>
      <c r="D338" s="1"/>
      <c r="E338" s="1"/>
      <c r="F338" s="1"/>
      <c r="G338" s="1"/>
      <c r="H338" s="1"/>
      <c r="I338" s="1"/>
      <c r="J338" s="1"/>
      <c r="K338" s="1"/>
      <c r="L338" s="1"/>
      <c r="M338" s="1"/>
      <c r="N338" s="1"/>
      <c r="O338" s="1"/>
      <c r="P338" s="1"/>
      <c r="Q338" s="1"/>
      <c r="R338" s="1"/>
      <c r="S338" s="1"/>
      <c r="T338" s="1"/>
    </row>
    <row r="339" spans="1:20" ht="15.75" customHeight="1" x14ac:dyDescent="0.25">
      <c r="A339" s="1"/>
      <c r="B339" s="1"/>
      <c r="C339" s="1"/>
      <c r="D339" s="1"/>
      <c r="E339" s="1"/>
      <c r="F339" s="1"/>
      <c r="G339" s="1"/>
      <c r="H339" s="1"/>
      <c r="I339" s="1"/>
      <c r="J339" s="1"/>
      <c r="K339" s="1"/>
      <c r="L339" s="1"/>
      <c r="M339" s="1"/>
      <c r="N339" s="1"/>
      <c r="O339" s="1"/>
      <c r="P339" s="1"/>
      <c r="Q339" s="1"/>
      <c r="R339" s="1"/>
      <c r="S339" s="1"/>
      <c r="T339" s="1"/>
    </row>
    <row r="340" spans="1:20" ht="15.75" customHeight="1" x14ac:dyDescent="0.25">
      <c r="A340" s="1"/>
      <c r="B340" s="1"/>
      <c r="C340" s="1"/>
      <c r="D340" s="1"/>
      <c r="E340" s="1"/>
      <c r="F340" s="1"/>
      <c r="G340" s="1"/>
      <c r="H340" s="1"/>
      <c r="I340" s="1"/>
      <c r="J340" s="1"/>
      <c r="K340" s="1"/>
      <c r="L340" s="1"/>
      <c r="M340" s="1"/>
      <c r="N340" s="1"/>
      <c r="O340" s="1"/>
      <c r="P340" s="1"/>
      <c r="Q340" s="1"/>
      <c r="R340" s="1"/>
      <c r="S340" s="1"/>
      <c r="T340" s="1"/>
    </row>
    <row r="341" spans="1:20" ht="15.75" customHeight="1" x14ac:dyDescent="0.25">
      <c r="A341" s="1"/>
      <c r="B341" s="1"/>
      <c r="C341" s="1"/>
      <c r="D341" s="1"/>
      <c r="E341" s="1"/>
      <c r="F341" s="1"/>
      <c r="G341" s="1"/>
      <c r="H341" s="1"/>
      <c r="I341" s="1"/>
      <c r="J341" s="1"/>
      <c r="K341" s="1"/>
      <c r="L341" s="1"/>
      <c r="M341" s="1"/>
      <c r="N341" s="1"/>
      <c r="O341" s="1"/>
      <c r="P341" s="1"/>
      <c r="Q341" s="1"/>
      <c r="R341" s="1"/>
      <c r="S341" s="1"/>
      <c r="T341" s="1"/>
    </row>
    <row r="342" spans="1:20" ht="15.75" customHeight="1" x14ac:dyDescent="0.25">
      <c r="A342" s="1"/>
      <c r="B342" s="1"/>
      <c r="C342" s="1"/>
      <c r="D342" s="1"/>
      <c r="E342" s="1"/>
      <c r="F342" s="1"/>
      <c r="G342" s="1"/>
      <c r="H342" s="1"/>
      <c r="I342" s="1"/>
      <c r="J342" s="1"/>
      <c r="K342" s="1"/>
      <c r="L342" s="1"/>
      <c r="M342" s="1"/>
      <c r="N342" s="1"/>
      <c r="O342" s="1"/>
      <c r="P342" s="1"/>
      <c r="Q342" s="1"/>
      <c r="R342" s="1"/>
      <c r="S342" s="1"/>
      <c r="T342" s="1"/>
    </row>
    <row r="343" spans="1:20" ht="15.75" customHeight="1" x14ac:dyDescent="0.25">
      <c r="A343" s="1"/>
      <c r="B343" s="1"/>
      <c r="C343" s="1"/>
      <c r="D343" s="1"/>
      <c r="E343" s="1"/>
      <c r="F343" s="1"/>
      <c r="G343" s="1"/>
      <c r="H343" s="1"/>
      <c r="I343" s="1"/>
      <c r="J343" s="1"/>
      <c r="K343" s="1"/>
      <c r="L343" s="1"/>
      <c r="M343" s="1"/>
      <c r="N343" s="1"/>
      <c r="O343" s="1"/>
      <c r="P343" s="1"/>
      <c r="Q343" s="1"/>
      <c r="R343" s="1"/>
      <c r="S343" s="1"/>
      <c r="T343" s="1"/>
    </row>
    <row r="344" spans="1:20" ht="15.75" customHeight="1" x14ac:dyDescent="0.25">
      <c r="A344" s="1"/>
      <c r="B344" s="1"/>
      <c r="C344" s="1"/>
      <c r="D344" s="1"/>
      <c r="E344" s="1"/>
      <c r="F344" s="1"/>
      <c r="G344" s="1"/>
      <c r="H344" s="1"/>
      <c r="I344" s="1"/>
      <c r="J344" s="1"/>
      <c r="K344" s="1"/>
      <c r="L344" s="1"/>
      <c r="M344" s="1"/>
      <c r="N344" s="1"/>
      <c r="O344" s="1"/>
      <c r="P344" s="1"/>
      <c r="Q344" s="1"/>
      <c r="R344" s="1"/>
      <c r="S344" s="1"/>
      <c r="T344" s="1"/>
    </row>
    <row r="345" spans="1:20" ht="15.75" customHeight="1" x14ac:dyDescent="0.25">
      <c r="A345" s="1"/>
      <c r="B345" s="1"/>
      <c r="C345" s="1"/>
      <c r="D345" s="1"/>
      <c r="E345" s="1"/>
      <c r="F345" s="1"/>
      <c r="G345" s="1"/>
      <c r="H345" s="1"/>
      <c r="I345" s="1"/>
      <c r="J345" s="1"/>
      <c r="K345" s="1"/>
      <c r="L345" s="1"/>
      <c r="M345" s="1"/>
      <c r="N345" s="1"/>
      <c r="O345" s="1"/>
      <c r="P345" s="1"/>
      <c r="Q345" s="1"/>
      <c r="R345" s="1"/>
      <c r="S345" s="1"/>
      <c r="T345" s="1"/>
    </row>
    <row r="346" spans="1:20" ht="15.75" customHeight="1" x14ac:dyDescent="0.25">
      <c r="A346" s="1"/>
      <c r="B346" s="1"/>
      <c r="C346" s="1"/>
      <c r="D346" s="1"/>
      <c r="E346" s="1"/>
      <c r="F346" s="1"/>
      <c r="G346" s="1"/>
      <c r="H346" s="1"/>
      <c r="I346" s="1"/>
      <c r="J346" s="1"/>
      <c r="K346" s="1"/>
      <c r="L346" s="1"/>
      <c r="M346" s="1"/>
      <c r="N346" s="1"/>
      <c r="O346" s="1"/>
      <c r="P346" s="1"/>
      <c r="Q346" s="1"/>
      <c r="R346" s="1"/>
      <c r="S346" s="1"/>
      <c r="T346" s="1"/>
    </row>
    <row r="347" spans="1:20" ht="15.75" customHeight="1" x14ac:dyDescent="0.25">
      <c r="A347" s="1"/>
      <c r="B347" s="1"/>
      <c r="C347" s="1"/>
      <c r="D347" s="1"/>
      <c r="E347" s="1"/>
      <c r="F347" s="1"/>
      <c r="G347" s="1"/>
      <c r="H347" s="1"/>
      <c r="I347" s="1"/>
      <c r="J347" s="1"/>
      <c r="K347" s="1"/>
      <c r="L347" s="1"/>
      <c r="M347" s="1"/>
      <c r="N347" s="1"/>
      <c r="O347" s="1"/>
      <c r="P347" s="1"/>
      <c r="Q347" s="1"/>
      <c r="R347" s="1"/>
      <c r="S347" s="1"/>
      <c r="T347" s="1"/>
    </row>
    <row r="348" spans="1:20" ht="15.75" customHeight="1" x14ac:dyDescent="0.25">
      <c r="A348" s="1"/>
      <c r="B348" s="1"/>
      <c r="C348" s="1"/>
      <c r="D348" s="1"/>
      <c r="E348" s="1"/>
      <c r="F348" s="1"/>
      <c r="G348" s="1"/>
      <c r="H348" s="1"/>
      <c r="I348" s="1"/>
      <c r="J348" s="1"/>
      <c r="K348" s="1"/>
      <c r="L348" s="1"/>
      <c r="M348" s="1"/>
      <c r="N348" s="1"/>
      <c r="O348" s="1"/>
      <c r="P348" s="1"/>
      <c r="Q348" s="1"/>
      <c r="R348" s="1"/>
      <c r="S348" s="1"/>
      <c r="T348" s="1"/>
    </row>
    <row r="349" spans="1:20" ht="15.75" customHeight="1" x14ac:dyDescent="0.25">
      <c r="A349" s="1"/>
      <c r="B349" s="1"/>
      <c r="C349" s="1"/>
      <c r="D349" s="1"/>
      <c r="E349" s="1"/>
      <c r="F349" s="1"/>
      <c r="G349" s="1"/>
      <c r="H349" s="1"/>
      <c r="I349" s="1"/>
      <c r="J349" s="1"/>
      <c r="K349" s="1"/>
      <c r="L349" s="1"/>
      <c r="M349" s="1"/>
      <c r="N349" s="1"/>
      <c r="O349" s="1"/>
      <c r="P349" s="1"/>
      <c r="Q349" s="1"/>
      <c r="R349" s="1"/>
      <c r="S349" s="1"/>
      <c r="T349" s="1"/>
    </row>
    <row r="350" spans="1:20" ht="15.75" customHeight="1" x14ac:dyDescent="0.25">
      <c r="A350" s="1"/>
      <c r="B350" s="1"/>
      <c r="C350" s="1"/>
      <c r="D350" s="1"/>
      <c r="E350" s="1"/>
      <c r="F350" s="1"/>
      <c r="G350" s="1"/>
      <c r="H350" s="1"/>
      <c r="I350" s="1"/>
      <c r="J350" s="1"/>
      <c r="K350" s="1"/>
      <c r="L350" s="1"/>
      <c r="M350" s="1"/>
      <c r="N350" s="1"/>
      <c r="O350" s="1"/>
      <c r="P350" s="1"/>
      <c r="Q350" s="1"/>
      <c r="R350" s="1"/>
      <c r="S350" s="1"/>
      <c r="T350" s="1"/>
    </row>
    <row r="351" spans="1:20" ht="15.75" customHeight="1" x14ac:dyDescent="0.25">
      <c r="A351" s="1"/>
      <c r="B351" s="1"/>
      <c r="C351" s="1"/>
      <c r="D351" s="1"/>
      <c r="E351" s="1"/>
      <c r="F351" s="1"/>
      <c r="G351" s="1"/>
      <c r="H351" s="1"/>
      <c r="I351" s="1"/>
      <c r="J351" s="1"/>
      <c r="K351" s="1"/>
      <c r="L351" s="1"/>
      <c r="M351" s="1"/>
      <c r="N351" s="1"/>
      <c r="O351" s="1"/>
      <c r="P351" s="1"/>
      <c r="Q351" s="1"/>
      <c r="R351" s="1"/>
      <c r="S351" s="1"/>
      <c r="T351" s="1"/>
    </row>
    <row r="352" spans="1:20" ht="15.75" customHeight="1" x14ac:dyDescent="0.25">
      <c r="A352" s="1"/>
      <c r="B352" s="1"/>
      <c r="C352" s="1"/>
      <c r="D352" s="1"/>
      <c r="E352" s="1"/>
      <c r="F352" s="1"/>
      <c r="G352" s="1"/>
      <c r="H352" s="1"/>
      <c r="I352" s="1"/>
      <c r="J352" s="1"/>
      <c r="K352" s="1"/>
      <c r="L352" s="1"/>
      <c r="M352" s="1"/>
      <c r="N352" s="1"/>
      <c r="O352" s="1"/>
      <c r="P352" s="1"/>
      <c r="Q352" s="1"/>
      <c r="R352" s="1"/>
      <c r="S352" s="1"/>
      <c r="T352" s="1"/>
    </row>
    <row r="353" spans="1:20" ht="15.75" customHeight="1" x14ac:dyDescent="0.25">
      <c r="A353" s="1"/>
      <c r="B353" s="1"/>
      <c r="C353" s="1"/>
      <c r="D353" s="1"/>
      <c r="E353" s="1"/>
      <c r="F353" s="1"/>
      <c r="G353" s="1"/>
      <c r="H353" s="1"/>
      <c r="I353" s="1"/>
      <c r="J353" s="1"/>
      <c r="K353" s="1"/>
      <c r="L353" s="1"/>
      <c r="M353" s="1"/>
      <c r="N353" s="1"/>
      <c r="O353" s="1"/>
      <c r="P353" s="1"/>
      <c r="Q353" s="1"/>
      <c r="R353" s="1"/>
      <c r="S353" s="1"/>
      <c r="T353" s="1"/>
    </row>
    <row r="354" spans="1:20" ht="15.75" customHeight="1" x14ac:dyDescent="0.25">
      <c r="A354" s="1"/>
      <c r="B354" s="1"/>
      <c r="C354" s="1"/>
      <c r="D354" s="1"/>
      <c r="E354" s="1"/>
      <c r="F354" s="1"/>
      <c r="G354" s="1"/>
      <c r="H354" s="1"/>
      <c r="I354" s="1"/>
      <c r="J354" s="1"/>
      <c r="K354" s="1"/>
      <c r="L354" s="1"/>
      <c r="M354" s="1"/>
      <c r="N354" s="1"/>
      <c r="O354" s="1"/>
      <c r="P354" s="1"/>
      <c r="Q354" s="1"/>
      <c r="R354" s="1"/>
      <c r="S354" s="1"/>
      <c r="T354" s="1"/>
    </row>
    <row r="355" spans="1:20" ht="15.75" customHeight="1" x14ac:dyDescent="0.25">
      <c r="A355" s="1"/>
      <c r="B355" s="1"/>
      <c r="C355" s="1"/>
      <c r="D355" s="1"/>
      <c r="E355" s="1"/>
      <c r="F355" s="1"/>
      <c r="G355" s="1"/>
      <c r="H355" s="1"/>
      <c r="I355" s="1"/>
      <c r="J355" s="1"/>
      <c r="K355" s="1"/>
      <c r="L355" s="1"/>
      <c r="M355" s="1"/>
      <c r="N355" s="1"/>
      <c r="O355" s="1"/>
      <c r="P355" s="1"/>
      <c r="Q355" s="1"/>
      <c r="R355" s="1"/>
      <c r="S355" s="1"/>
      <c r="T355" s="1"/>
    </row>
    <row r="356" spans="1:20" ht="15.75" customHeight="1" x14ac:dyDescent="0.25">
      <c r="A356" s="1"/>
      <c r="B356" s="1"/>
      <c r="C356" s="1"/>
      <c r="D356" s="1"/>
      <c r="E356" s="1"/>
      <c r="F356" s="1"/>
      <c r="G356" s="1"/>
      <c r="H356" s="1"/>
      <c r="I356" s="1"/>
      <c r="J356" s="1"/>
      <c r="K356" s="1"/>
      <c r="L356" s="1"/>
      <c r="M356" s="1"/>
      <c r="N356" s="1"/>
      <c r="O356" s="1"/>
      <c r="P356" s="1"/>
      <c r="Q356" s="1"/>
      <c r="R356" s="1"/>
      <c r="S356" s="1"/>
      <c r="T356" s="1"/>
    </row>
    <row r="357" spans="1:20" ht="15.75" customHeight="1" x14ac:dyDescent="0.25">
      <c r="A357" s="1"/>
      <c r="B357" s="1"/>
      <c r="C357" s="1"/>
      <c r="D357" s="1"/>
      <c r="E357" s="1"/>
      <c r="F357" s="1"/>
      <c r="G357" s="1"/>
      <c r="H357" s="1"/>
      <c r="I357" s="1"/>
      <c r="J357" s="1"/>
      <c r="K357" s="1"/>
      <c r="L357" s="1"/>
      <c r="M357" s="1"/>
      <c r="N357" s="1"/>
      <c r="O357" s="1"/>
      <c r="P357" s="1"/>
      <c r="Q357" s="1"/>
      <c r="R357" s="1"/>
      <c r="S357" s="1"/>
      <c r="T357" s="1"/>
    </row>
    <row r="358" spans="1:20" ht="15.75" customHeight="1" x14ac:dyDescent="0.25">
      <c r="A358" s="1"/>
      <c r="B358" s="1"/>
      <c r="C358" s="1"/>
      <c r="D358" s="1"/>
      <c r="E358" s="1"/>
      <c r="F358" s="1"/>
      <c r="G358" s="1"/>
      <c r="H358" s="1"/>
      <c r="I358" s="1"/>
      <c r="J358" s="1"/>
      <c r="K358" s="1"/>
      <c r="L358" s="1"/>
      <c r="M358" s="1"/>
      <c r="N358" s="1"/>
      <c r="O358" s="1"/>
      <c r="P358" s="1"/>
      <c r="Q358" s="1"/>
      <c r="R358" s="1"/>
      <c r="S358" s="1"/>
      <c r="T358" s="1"/>
    </row>
    <row r="359" spans="1:20" ht="15.75" customHeight="1" x14ac:dyDescent="0.25">
      <c r="A359" s="1"/>
      <c r="B359" s="1"/>
      <c r="C359" s="1"/>
      <c r="D359" s="1"/>
      <c r="E359" s="1"/>
      <c r="F359" s="1"/>
      <c r="G359" s="1"/>
      <c r="H359" s="1"/>
      <c r="I359" s="1"/>
      <c r="J359" s="1"/>
      <c r="K359" s="1"/>
      <c r="L359" s="1"/>
      <c r="M359" s="1"/>
      <c r="N359" s="1"/>
      <c r="O359" s="1"/>
      <c r="P359" s="1"/>
      <c r="Q359" s="1"/>
      <c r="R359" s="1"/>
      <c r="S359" s="1"/>
      <c r="T359" s="1"/>
    </row>
    <row r="360" spans="1:20" ht="15.75" customHeight="1" x14ac:dyDescent="0.25">
      <c r="A360" s="1"/>
      <c r="B360" s="1"/>
      <c r="C360" s="1"/>
      <c r="D360" s="1"/>
      <c r="E360" s="1"/>
      <c r="F360" s="1"/>
      <c r="G360" s="1"/>
      <c r="H360" s="1"/>
      <c r="I360" s="1"/>
      <c r="J360" s="1"/>
      <c r="K360" s="1"/>
      <c r="L360" s="1"/>
      <c r="M360" s="1"/>
      <c r="N360" s="1"/>
      <c r="O360" s="1"/>
      <c r="P360" s="1"/>
      <c r="Q360" s="1"/>
      <c r="R360" s="1"/>
      <c r="S360" s="1"/>
      <c r="T360" s="1"/>
    </row>
    <row r="361" spans="1:20" ht="15.75" customHeight="1" x14ac:dyDescent="0.25">
      <c r="A361" s="1"/>
      <c r="B361" s="1"/>
      <c r="C361" s="1"/>
      <c r="D361" s="1"/>
      <c r="E361" s="1"/>
      <c r="F361" s="1"/>
      <c r="G361" s="1"/>
      <c r="H361" s="1"/>
      <c r="I361" s="1"/>
      <c r="J361" s="1"/>
      <c r="K361" s="1"/>
      <c r="L361" s="1"/>
      <c r="M361" s="1"/>
      <c r="N361" s="1"/>
      <c r="O361" s="1"/>
      <c r="P361" s="1"/>
      <c r="Q361" s="1"/>
      <c r="R361" s="1"/>
      <c r="S361" s="1"/>
      <c r="T361" s="1"/>
    </row>
    <row r="362" spans="1:20" ht="15.75" customHeight="1" x14ac:dyDescent="0.25">
      <c r="A362" s="1"/>
      <c r="B362" s="1"/>
      <c r="C362" s="1"/>
      <c r="D362" s="1"/>
      <c r="E362" s="1"/>
      <c r="F362" s="1"/>
      <c r="G362" s="1"/>
      <c r="H362" s="1"/>
      <c r="I362" s="1"/>
      <c r="J362" s="1"/>
      <c r="K362" s="1"/>
      <c r="L362" s="1"/>
      <c r="M362" s="1"/>
      <c r="N362" s="1"/>
      <c r="O362" s="1"/>
      <c r="P362" s="1"/>
      <c r="Q362" s="1"/>
      <c r="R362" s="1"/>
      <c r="S362" s="1"/>
      <c r="T362" s="1"/>
    </row>
    <row r="363" spans="1:20" ht="15.75" customHeight="1" x14ac:dyDescent="0.25">
      <c r="A363" s="1"/>
      <c r="B363" s="1"/>
      <c r="C363" s="1"/>
      <c r="D363" s="1"/>
      <c r="E363" s="1"/>
      <c r="F363" s="1"/>
      <c r="G363" s="1"/>
      <c r="H363" s="1"/>
      <c r="I363" s="1"/>
      <c r="J363" s="1"/>
      <c r="K363" s="1"/>
      <c r="L363" s="1"/>
      <c r="M363" s="1"/>
      <c r="N363" s="1"/>
      <c r="O363" s="1"/>
      <c r="P363" s="1"/>
      <c r="Q363" s="1"/>
      <c r="R363" s="1"/>
      <c r="S363" s="1"/>
      <c r="T363" s="1"/>
    </row>
    <row r="364" spans="1:20" ht="15.75" customHeight="1" x14ac:dyDescent="0.25">
      <c r="A364" s="1"/>
      <c r="B364" s="1"/>
      <c r="C364" s="1"/>
      <c r="D364" s="1"/>
      <c r="E364" s="1"/>
      <c r="F364" s="1"/>
      <c r="G364" s="1"/>
      <c r="H364" s="1"/>
      <c r="I364" s="1"/>
      <c r="J364" s="1"/>
      <c r="K364" s="1"/>
      <c r="L364" s="1"/>
      <c r="M364" s="1"/>
      <c r="N364" s="1"/>
      <c r="O364" s="1"/>
      <c r="P364" s="1"/>
      <c r="Q364" s="1"/>
      <c r="R364" s="1"/>
      <c r="S364" s="1"/>
      <c r="T364" s="1"/>
    </row>
    <row r="365" spans="1:20" ht="15.75" customHeight="1" x14ac:dyDescent="0.25">
      <c r="A365" s="1"/>
      <c r="B365" s="1"/>
      <c r="C365" s="1"/>
      <c r="D365" s="1"/>
      <c r="E365" s="1"/>
      <c r="F365" s="1"/>
      <c r="G365" s="1"/>
      <c r="H365" s="1"/>
      <c r="I365" s="1"/>
      <c r="J365" s="1"/>
      <c r="K365" s="1"/>
      <c r="L365" s="1"/>
      <c r="M365" s="1"/>
      <c r="N365" s="1"/>
      <c r="O365" s="1"/>
      <c r="P365" s="1"/>
      <c r="Q365" s="1"/>
      <c r="R365" s="1"/>
      <c r="S365" s="1"/>
      <c r="T365" s="1"/>
    </row>
    <row r="366" spans="1:20" ht="15.75" customHeight="1" x14ac:dyDescent="0.25">
      <c r="A366" s="1"/>
      <c r="B366" s="1"/>
      <c r="C366" s="1"/>
      <c r="D366" s="1"/>
      <c r="E366" s="1"/>
      <c r="F366" s="1"/>
      <c r="G366" s="1"/>
      <c r="H366" s="1"/>
      <c r="I366" s="1"/>
      <c r="J366" s="1"/>
      <c r="K366" s="1"/>
      <c r="L366" s="1"/>
      <c r="M366" s="1"/>
      <c r="N366" s="1"/>
      <c r="O366" s="1"/>
      <c r="P366" s="1"/>
      <c r="Q366" s="1"/>
      <c r="R366" s="1"/>
      <c r="S366" s="1"/>
      <c r="T366" s="1"/>
    </row>
    <row r="367" spans="1:20" ht="15.75" customHeight="1" x14ac:dyDescent="0.25">
      <c r="A367" s="1"/>
      <c r="B367" s="1"/>
      <c r="C367" s="1"/>
      <c r="D367" s="1"/>
      <c r="E367" s="1"/>
      <c r="F367" s="1"/>
      <c r="G367" s="1"/>
      <c r="H367" s="1"/>
      <c r="I367" s="1"/>
      <c r="J367" s="1"/>
      <c r="K367" s="1"/>
      <c r="L367" s="1"/>
      <c r="M367" s="1"/>
      <c r="N367" s="1"/>
      <c r="O367" s="1"/>
      <c r="P367" s="1"/>
      <c r="Q367" s="1"/>
      <c r="R367" s="1"/>
      <c r="S367" s="1"/>
      <c r="T367" s="1"/>
    </row>
    <row r="368" spans="1:20" ht="15.75" customHeight="1" x14ac:dyDescent="0.25">
      <c r="A368" s="1"/>
      <c r="B368" s="1"/>
      <c r="C368" s="1"/>
      <c r="D368" s="1"/>
      <c r="E368" s="1"/>
      <c r="F368" s="1"/>
      <c r="G368" s="1"/>
      <c r="H368" s="1"/>
      <c r="I368" s="1"/>
      <c r="J368" s="1"/>
      <c r="K368" s="1"/>
      <c r="L368" s="1"/>
      <c r="M368" s="1"/>
      <c r="N368" s="1"/>
      <c r="O368" s="1"/>
      <c r="P368" s="1"/>
      <c r="Q368" s="1"/>
      <c r="R368" s="1"/>
      <c r="S368" s="1"/>
      <c r="T368" s="1"/>
    </row>
    <row r="369" spans="1:20" ht="15.75" customHeight="1" x14ac:dyDescent="0.25">
      <c r="A369" s="1"/>
      <c r="B369" s="1"/>
      <c r="C369" s="1"/>
      <c r="D369" s="1"/>
      <c r="E369" s="1"/>
      <c r="F369" s="1"/>
      <c r="G369" s="1"/>
      <c r="H369" s="1"/>
      <c r="I369" s="1"/>
      <c r="J369" s="1"/>
      <c r="K369" s="1"/>
      <c r="L369" s="1"/>
      <c r="M369" s="1"/>
      <c r="N369" s="1"/>
      <c r="O369" s="1"/>
      <c r="P369" s="1"/>
      <c r="Q369" s="1"/>
      <c r="R369" s="1"/>
      <c r="S369" s="1"/>
      <c r="T369" s="1"/>
    </row>
    <row r="370" spans="1:20" ht="15.75" customHeight="1" x14ac:dyDescent="0.25">
      <c r="A370" s="1"/>
      <c r="B370" s="1"/>
      <c r="C370" s="1"/>
      <c r="D370" s="1"/>
      <c r="E370" s="1"/>
      <c r="F370" s="1"/>
      <c r="G370" s="1"/>
      <c r="H370" s="1"/>
      <c r="I370" s="1"/>
      <c r="J370" s="1"/>
      <c r="K370" s="1"/>
      <c r="L370" s="1"/>
      <c r="M370" s="1"/>
      <c r="N370" s="1"/>
      <c r="O370" s="1"/>
      <c r="P370" s="1"/>
      <c r="Q370" s="1"/>
      <c r="R370" s="1"/>
      <c r="S370" s="1"/>
      <c r="T370" s="1"/>
    </row>
    <row r="371" spans="1:20" ht="15.75" customHeight="1" x14ac:dyDescent="0.25">
      <c r="A371" s="1"/>
      <c r="B371" s="1"/>
      <c r="C371" s="1"/>
      <c r="D371" s="1"/>
      <c r="E371" s="1"/>
      <c r="F371" s="1"/>
      <c r="G371" s="1"/>
      <c r="H371" s="1"/>
      <c r="I371" s="1"/>
      <c r="J371" s="1"/>
      <c r="K371" s="1"/>
      <c r="L371" s="1"/>
      <c r="M371" s="1"/>
      <c r="N371" s="1"/>
      <c r="O371" s="1"/>
      <c r="P371" s="1"/>
      <c r="Q371" s="1"/>
      <c r="R371" s="1"/>
      <c r="S371" s="1"/>
      <c r="T371" s="1"/>
    </row>
    <row r="372" spans="1:20" ht="15.75" customHeight="1" x14ac:dyDescent="0.25">
      <c r="A372" s="1"/>
      <c r="B372" s="1"/>
      <c r="C372" s="1"/>
      <c r="D372" s="1"/>
      <c r="E372" s="1"/>
      <c r="F372" s="1"/>
      <c r="G372" s="1"/>
      <c r="H372" s="1"/>
      <c r="I372" s="1"/>
      <c r="J372" s="1"/>
      <c r="K372" s="1"/>
      <c r="L372" s="1"/>
      <c r="M372" s="1"/>
      <c r="N372" s="1"/>
      <c r="O372" s="1"/>
      <c r="P372" s="1"/>
      <c r="Q372" s="1"/>
      <c r="R372" s="1"/>
      <c r="S372" s="1"/>
      <c r="T372" s="1"/>
    </row>
    <row r="373" spans="1:20" ht="15.75" customHeight="1" x14ac:dyDescent="0.25">
      <c r="A373" s="1"/>
      <c r="B373" s="1"/>
      <c r="C373" s="1"/>
      <c r="D373" s="1"/>
      <c r="E373" s="1"/>
      <c r="F373" s="1"/>
      <c r="G373" s="1"/>
      <c r="H373" s="1"/>
      <c r="I373" s="1"/>
      <c r="J373" s="1"/>
      <c r="K373" s="1"/>
      <c r="L373" s="1"/>
      <c r="M373" s="1"/>
      <c r="N373" s="1"/>
      <c r="O373" s="1"/>
      <c r="P373" s="1"/>
      <c r="Q373" s="1"/>
      <c r="R373" s="1"/>
      <c r="S373" s="1"/>
      <c r="T373" s="1"/>
    </row>
    <row r="374" spans="1:20" ht="15.75" customHeight="1" x14ac:dyDescent="0.25">
      <c r="A374" s="1"/>
      <c r="B374" s="1"/>
      <c r="C374" s="1"/>
      <c r="D374" s="1"/>
      <c r="E374" s="1"/>
      <c r="F374" s="1"/>
      <c r="G374" s="1"/>
      <c r="H374" s="1"/>
      <c r="I374" s="1"/>
      <c r="J374" s="1"/>
      <c r="K374" s="1"/>
      <c r="L374" s="1"/>
      <c r="M374" s="1"/>
      <c r="N374" s="1"/>
      <c r="O374" s="1"/>
      <c r="P374" s="1"/>
      <c r="Q374" s="1"/>
      <c r="R374" s="1"/>
      <c r="S374" s="1"/>
      <c r="T374" s="1"/>
    </row>
    <row r="375" spans="1:20" ht="15.75" customHeight="1" x14ac:dyDescent="0.25">
      <c r="A375" s="1"/>
      <c r="B375" s="1"/>
      <c r="C375" s="1"/>
      <c r="D375" s="1"/>
      <c r="E375" s="1"/>
      <c r="F375" s="1"/>
      <c r="G375" s="1"/>
      <c r="H375" s="1"/>
      <c r="I375" s="1"/>
      <c r="J375" s="1"/>
      <c r="K375" s="1"/>
      <c r="L375" s="1"/>
      <c r="M375" s="1"/>
      <c r="N375" s="1"/>
      <c r="O375" s="1"/>
      <c r="P375" s="1"/>
      <c r="Q375" s="1"/>
      <c r="R375" s="1"/>
      <c r="S375" s="1"/>
      <c r="T375" s="1"/>
    </row>
    <row r="376" spans="1:20" ht="15.75" customHeight="1" x14ac:dyDescent="0.25">
      <c r="A376" s="1"/>
      <c r="B376" s="1"/>
      <c r="C376" s="1"/>
      <c r="D376" s="1"/>
      <c r="E376" s="1"/>
      <c r="F376" s="1"/>
      <c r="G376" s="1"/>
      <c r="H376" s="1"/>
      <c r="I376" s="1"/>
      <c r="J376" s="1"/>
      <c r="K376" s="1"/>
      <c r="L376" s="1"/>
      <c r="M376" s="1"/>
      <c r="N376" s="1"/>
      <c r="O376" s="1"/>
      <c r="P376" s="1"/>
      <c r="Q376" s="1"/>
      <c r="R376" s="1"/>
      <c r="S376" s="1"/>
      <c r="T376" s="1"/>
    </row>
    <row r="377" spans="1:20" ht="15.75" customHeight="1" x14ac:dyDescent="0.25">
      <c r="A377" s="1"/>
      <c r="B377" s="1"/>
      <c r="C377" s="1"/>
      <c r="D377" s="1"/>
      <c r="E377" s="1"/>
      <c r="F377" s="1"/>
      <c r="G377" s="1"/>
      <c r="H377" s="1"/>
      <c r="I377" s="1"/>
      <c r="J377" s="1"/>
      <c r="K377" s="1"/>
      <c r="L377" s="1"/>
      <c r="M377" s="1"/>
      <c r="N377" s="1"/>
      <c r="O377" s="1"/>
      <c r="P377" s="1"/>
      <c r="Q377" s="1"/>
      <c r="R377" s="1"/>
      <c r="S377" s="1"/>
      <c r="T377" s="1"/>
    </row>
    <row r="378" spans="1:20" ht="15.75" customHeight="1" x14ac:dyDescent="0.25">
      <c r="A378" s="1"/>
      <c r="B378" s="1"/>
      <c r="C378" s="1"/>
      <c r="D378" s="1"/>
      <c r="E378" s="1"/>
      <c r="F378" s="1"/>
      <c r="G378" s="1"/>
      <c r="H378" s="1"/>
      <c r="I378" s="1"/>
      <c r="J378" s="1"/>
      <c r="K378" s="1"/>
      <c r="L378" s="1"/>
      <c r="M378" s="1"/>
      <c r="N378" s="1"/>
      <c r="O378" s="1"/>
      <c r="P378" s="1"/>
      <c r="Q378" s="1"/>
      <c r="R378" s="1"/>
      <c r="S378" s="1"/>
      <c r="T378" s="1"/>
    </row>
    <row r="379" spans="1:20" ht="15.75" customHeight="1" x14ac:dyDescent="0.25">
      <c r="A379" s="1"/>
      <c r="B379" s="1"/>
      <c r="C379" s="1"/>
      <c r="D379" s="1"/>
      <c r="E379" s="1"/>
      <c r="F379" s="1"/>
      <c r="G379" s="1"/>
      <c r="H379" s="1"/>
      <c r="I379" s="1"/>
      <c r="J379" s="1"/>
      <c r="K379" s="1"/>
      <c r="L379" s="1"/>
      <c r="M379" s="1"/>
      <c r="N379" s="1"/>
      <c r="O379" s="1"/>
      <c r="P379" s="1"/>
      <c r="Q379" s="1"/>
      <c r="R379" s="1"/>
      <c r="S379" s="1"/>
      <c r="T379" s="1"/>
    </row>
    <row r="380" spans="1:20" ht="15.75" customHeight="1" x14ac:dyDescent="0.25">
      <c r="A380" s="1"/>
      <c r="B380" s="1"/>
      <c r="C380" s="1"/>
      <c r="D380" s="1"/>
      <c r="E380" s="1"/>
      <c r="F380" s="1"/>
      <c r="G380" s="1"/>
      <c r="H380" s="1"/>
      <c r="I380" s="1"/>
      <c r="J380" s="1"/>
      <c r="K380" s="1"/>
      <c r="L380" s="1"/>
      <c r="M380" s="1"/>
      <c r="N380" s="1"/>
      <c r="O380" s="1"/>
      <c r="P380" s="1"/>
      <c r="Q380" s="1"/>
      <c r="R380" s="1"/>
      <c r="S380" s="1"/>
      <c r="T380" s="1"/>
    </row>
    <row r="381" spans="1:20" ht="15.75" customHeight="1" x14ac:dyDescent="0.25">
      <c r="A381" s="1"/>
      <c r="B381" s="1"/>
      <c r="C381" s="1"/>
      <c r="D381" s="1"/>
      <c r="E381" s="1"/>
      <c r="F381" s="1"/>
      <c r="G381" s="1"/>
      <c r="H381" s="1"/>
      <c r="I381" s="1"/>
      <c r="J381" s="1"/>
      <c r="K381" s="1"/>
      <c r="L381" s="1"/>
      <c r="M381" s="1"/>
      <c r="N381" s="1"/>
      <c r="O381" s="1"/>
      <c r="P381" s="1"/>
      <c r="Q381" s="1"/>
      <c r="R381" s="1"/>
      <c r="S381" s="1"/>
      <c r="T381" s="1"/>
    </row>
    <row r="382" spans="1:20" ht="15.75" customHeight="1" x14ac:dyDescent="0.25">
      <c r="A382" s="1"/>
      <c r="B382" s="1"/>
      <c r="C382" s="1"/>
      <c r="D382" s="1"/>
      <c r="E382" s="1"/>
      <c r="F382" s="1"/>
      <c r="G382" s="1"/>
      <c r="H382" s="1"/>
      <c r="I382" s="1"/>
      <c r="J382" s="1"/>
      <c r="K382" s="1"/>
      <c r="L382" s="1"/>
      <c r="M382" s="1"/>
      <c r="N382" s="1"/>
      <c r="O382" s="1"/>
      <c r="P382" s="1"/>
      <c r="Q382" s="1"/>
      <c r="R382" s="1"/>
      <c r="S382" s="1"/>
      <c r="T382" s="1"/>
    </row>
    <row r="383" spans="1:20" ht="15.75" customHeight="1" x14ac:dyDescent="0.25">
      <c r="A383" s="1"/>
      <c r="B383" s="1"/>
      <c r="C383" s="1"/>
      <c r="D383" s="1"/>
      <c r="E383" s="1"/>
      <c r="F383" s="1"/>
      <c r="G383" s="1"/>
      <c r="H383" s="1"/>
      <c r="I383" s="1"/>
      <c r="J383" s="1"/>
      <c r="K383" s="1"/>
      <c r="L383" s="1"/>
      <c r="M383" s="1"/>
      <c r="N383" s="1"/>
      <c r="O383" s="1"/>
      <c r="P383" s="1"/>
      <c r="Q383" s="1"/>
      <c r="R383" s="1"/>
      <c r="S383" s="1"/>
      <c r="T383" s="1"/>
    </row>
    <row r="384" spans="1:20" ht="15.75" customHeight="1" x14ac:dyDescent="0.25">
      <c r="A384" s="1"/>
      <c r="B384" s="1"/>
      <c r="C384" s="1"/>
      <c r="D384" s="1"/>
      <c r="E384" s="1"/>
      <c r="F384" s="1"/>
      <c r="G384" s="1"/>
      <c r="H384" s="1"/>
      <c r="I384" s="1"/>
      <c r="J384" s="1"/>
      <c r="K384" s="1"/>
      <c r="L384" s="1"/>
      <c r="M384" s="1"/>
      <c r="N384" s="1"/>
      <c r="O384" s="1"/>
      <c r="P384" s="1"/>
      <c r="Q384" s="1"/>
      <c r="R384" s="1"/>
      <c r="S384" s="1"/>
      <c r="T384" s="1"/>
    </row>
    <row r="385" spans="1:20" ht="15.75" customHeight="1" x14ac:dyDescent="0.25">
      <c r="A385" s="1"/>
      <c r="B385" s="1"/>
      <c r="C385" s="1"/>
      <c r="D385" s="1"/>
      <c r="E385" s="1"/>
      <c r="F385" s="1"/>
      <c r="G385" s="1"/>
      <c r="H385" s="1"/>
      <c r="I385" s="1"/>
      <c r="J385" s="1"/>
      <c r="K385" s="1"/>
      <c r="L385" s="1"/>
      <c r="M385" s="1"/>
      <c r="N385" s="1"/>
      <c r="O385" s="1"/>
      <c r="P385" s="1"/>
      <c r="Q385" s="1"/>
      <c r="R385" s="1"/>
      <c r="S385" s="1"/>
      <c r="T385" s="1"/>
    </row>
    <row r="386" spans="1:20" ht="15.75" customHeight="1" x14ac:dyDescent="0.25">
      <c r="A386" s="1"/>
      <c r="B386" s="1"/>
      <c r="C386" s="1"/>
      <c r="D386" s="1"/>
      <c r="E386" s="1"/>
      <c r="F386" s="1"/>
      <c r="G386" s="1"/>
      <c r="H386" s="1"/>
      <c r="I386" s="1"/>
      <c r="J386" s="1"/>
      <c r="K386" s="1"/>
      <c r="L386" s="1"/>
      <c r="M386" s="1"/>
      <c r="N386" s="1"/>
      <c r="O386" s="1"/>
      <c r="P386" s="1"/>
      <c r="Q386" s="1"/>
      <c r="R386" s="1"/>
      <c r="S386" s="1"/>
      <c r="T386" s="1"/>
    </row>
    <row r="387" spans="1:20" ht="15.75" customHeight="1" x14ac:dyDescent="0.25">
      <c r="A387" s="1"/>
      <c r="B387" s="1"/>
      <c r="C387" s="1"/>
      <c r="D387" s="1"/>
      <c r="E387" s="1"/>
      <c r="F387" s="1"/>
      <c r="G387" s="1"/>
      <c r="H387" s="1"/>
      <c r="I387" s="1"/>
      <c r="J387" s="1"/>
      <c r="K387" s="1"/>
      <c r="L387" s="1"/>
      <c r="M387" s="1"/>
      <c r="N387" s="1"/>
      <c r="O387" s="1"/>
      <c r="P387" s="1"/>
      <c r="Q387" s="1"/>
      <c r="R387" s="1"/>
      <c r="S387" s="1"/>
      <c r="T387" s="1"/>
    </row>
    <row r="388" spans="1:20" ht="15.75" customHeight="1" x14ac:dyDescent="0.25">
      <c r="A388" s="1"/>
      <c r="B388" s="1"/>
      <c r="C388" s="1"/>
      <c r="D388" s="1"/>
      <c r="E388" s="1"/>
      <c r="F388" s="1"/>
      <c r="G388" s="1"/>
      <c r="H388" s="1"/>
      <c r="I388" s="1"/>
      <c r="J388" s="1"/>
      <c r="K388" s="1"/>
      <c r="L388" s="1"/>
      <c r="M388" s="1"/>
      <c r="N388" s="1"/>
      <c r="O388" s="1"/>
      <c r="P388" s="1"/>
      <c r="Q388" s="1"/>
      <c r="R388" s="1"/>
      <c r="S388" s="1"/>
      <c r="T388" s="1"/>
    </row>
    <row r="389" spans="1:20" ht="15.75" customHeight="1" x14ac:dyDescent="0.25">
      <c r="A389" s="1"/>
      <c r="B389" s="1"/>
      <c r="C389" s="1"/>
      <c r="D389" s="1"/>
      <c r="E389" s="1"/>
      <c r="F389" s="1"/>
      <c r="G389" s="1"/>
      <c r="H389" s="1"/>
      <c r="I389" s="1"/>
      <c r="J389" s="1"/>
      <c r="K389" s="1"/>
      <c r="L389" s="1"/>
      <c r="M389" s="1"/>
      <c r="N389" s="1"/>
      <c r="O389" s="1"/>
      <c r="P389" s="1"/>
      <c r="Q389" s="1"/>
      <c r="R389" s="1"/>
      <c r="S389" s="1"/>
      <c r="T389" s="1"/>
    </row>
    <row r="390" spans="1:20" ht="15.75" customHeight="1" x14ac:dyDescent="0.25">
      <c r="A390" s="1"/>
      <c r="B390" s="1"/>
      <c r="C390" s="1"/>
      <c r="D390" s="1"/>
      <c r="E390" s="1"/>
      <c r="F390" s="1"/>
      <c r="G390" s="1"/>
      <c r="H390" s="1"/>
      <c r="I390" s="1"/>
      <c r="J390" s="1"/>
      <c r="K390" s="1"/>
      <c r="L390" s="1"/>
      <c r="M390" s="1"/>
      <c r="N390" s="1"/>
      <c r="O390" s="1"/>
      <c r="P390" s="1"/>
      <c r="Q390" s="1"/>
      <c r="R390" s="1"/>
      <c r="S390" s="1"/>
      <c r="T390" s="1"/>
    </row>
    <row r="391" spans="1:20" ht="15.75" customHeight="1" x14ac:dyDescent="0.25">
      <c r="A391" s="1"/>
      <c r="B391" s="1"/>
      <c r="C391" s="1"/>
      <c r="D391" s="1"/>
      <c r="E391" s="1"/>
      <c r="F391" s="1"/>
      <c r="G391" s="1"/>
      <c r="H391" s="1"/>
      <c r="I391" s="1"/>
      <c r="J391" s="1"/>
      <c r="K391" s="1"/>
      <c r="L391" s="1"/>
      <c r="M391" s="1"/>
      <c r="N391" s="1"/>
      <c r="O391" s="1"/>
      <c r="P391" s="1"/>
      <c r="Q391" s="1"/>
      <c r="R391" s="1"/>
      <c r="S391" s="1"/>
      <c r="T391" s="1"/>
    </row>
    <row r="392" spans="1:20" ht="15.75" customHeight="1" x14ac:dyDescent="0.25">
      <c r="A392" s="1"/>
      <c r="B392" s="1"/>
      <c r="C392" s="1"/>
      <c r="D392" s="1"/>
      <c r="E392" s="1"/>
      <c r="F392" s="1"/>
      <c r="G392" s="1"/>
      <c r="H392" s="1"/>
      <c r="I392" s="1"/>
      <c r="J392" s="1"/>
      <c r="K392" s="1"/>
      <c r="L392" s="1"/>
      <c r="M392" s="1"/>
      <c r="N392" s="1"/>
      <c r="O392" s="1"/>
      <c r="P392" s="1"/>
      <c r="Q392" s="1"/>
      <c r="R392" s="1"/>
      <c r="S392" s="1"/>
      <c r="T392" s="1"/>
    </row>
    <row r="393" spans="1:20" ht="15.75" customHeight="1" x14ac:dyDescent="0.25">
      <c r="A393" s="1"/>
      <c r="B393" s="1"/>
      <c r="C393" s="1"/>
      <c r="D393" s="1"/>
      <c r="E393" s="1"/>
      <c r="F393" s="1"/>
      <c r="G393" s="1"/>
      <c r="H393" s="1"/>
      <c r="I393" s="1"/>
      <c r="J393" s="1"/>
      <c r="K393" s="1"/>
      <c r="L393" s="1"/>
      <c r="M393" s="1"/>
      <c r="N393" s="1"/>
      <c r="O393" s="1"/>
      <c r="P393" s="1"/>
      <c r="Q393" s="1"/>
      <c r="R393" s="1"/>
      <c r="S393" s="1"/>
      <c r="T393" s="1"/>
    </row>
    <row r="394" spans="1:20" ht="15.75" customHeight="1" x14ac:dyDescent="0.25">
      <c r="A394" s="1"/>
      <c r="B394" s="1"/>
      <c r="C394" s="1"/>
      <c r="D394" s="1"/>
      <c r="E394" s="1"/>
      <c r="F394" s="1"/>
      <c r="G394" s="1"/>
      <c r="H394" s="1"/>
      <c r="I394" s="1"/>
      <c r="J394" s="1"/>
      <c r="K394" s="1"/>
      <c r="L394" s="1"/>
      <c r="M394" s="1"/>
      <c r="N394" s="1"/>
      <c r="O394" s="1"/>
      <c r="P394" s="1"/>
      <c r="Q394" s="1"/>
      <c r="R394" s="1"/>
      <c r="S394" s="1"/>
      <c r="T394" s="1"/>
    </row>
    <row r="395" spans="1:20" ht="15.75" customHeight="1" x14ac:dyDescent="0.25">
      <c r="A395" s="1"/>
      <c r="B395" s="1"/>
      <c r="C395" s="1"/>
      <c r="D395" s="1"/>
      <c r="E395" s="1"/>
      <c r="F395" s="1"/>
      <c r="G395" s="1"/>
      <c r="H395" s="1"/>
      <c r="I395" s="1"/>
      <c r="J395" s="1"/>
      <c r="K395" s="1"/>
      <c r="L395" s="1"/>
      <c r="M395" s="1"/>
      <c r="N395" s="1"/>
      <c r="O395" s="1"/>
      <c r="P395" s="1"/>
      <c r="Q395" s="1"/>
      <c r="R395" s="1"/>
      <c r="S395" s="1"/>
      <c r="T395" s="1"/>
    </row>
    <row r="396" spans="1:20" ht="15.75" customHeight="1" x14ac:dyDescent="0.25">
      <c r="A396" s="1"/>
      <c r="B396" s="1"/>
      <c r="C396" s="1"/>
      <c r="D396" s="1"/>
      <c r="E396" s="1"/>
      <c r="F396" s="1"/>
      <c r="G396" s="1"/>
      <c r="H396" s="1"/>
      <c r="I396" s="1"/>
      <c r="J396" s="1"/>
      <c r="K396" s="1"/>
      <c r="L396" s="1"/>
      <c r="M396" s="1"/>
      <c r="N396" s="1"/>
      <c r="O396" s="1"/>
      <c r="P396" s="1"/>
      <c r="Q396" s="1"/>
      <c r="R396" s="1"/>
      <c r="S396" s="1"/>
      <c r="T396" s="1"/>
    </row>
    <row r="397" spans="1:20" ht="15.75" customHeight="1" x14ac:dyDescent="0.25">
      <c r="A397" s="1"/>
      <c r="B397" s="1"/>
      <c r="C397" s="1"/>
      <c r="D397" s="1"/>
      <c r="E397" s="1"/>
      <c r="F397" s="1"/>
      <c r="G397" s="1"/>
      <c r="H397" s="1"/>
      <c r="I397" s="1"/>
      <c r="J397" s="1"/>
      <c r="K397" s="1"/>
      <c r="L397" s="1"/>
      <c r="M397" s="1"/>
      <c r="N397" s="1"/>
      <c r="O397" s="1"/>
      <c r="P397" s="1"/>
      <c r="Q397" s="1"/>
      <c r="R397" s="1"/>
      <c r="S397" s="1"/>
      <c r="T397" s="1"/>
    </row>
    <row r="398" spans="1:20" ht="15.75" customHeight="1" x14ac:dyDescent="0.25">
      <c r="A398" s="1"/>
      <c r="B398" s="1"/>
      <c r="C398" s="1"/>
      <c r="D398" s="1"/>
      <c r="E398" s="1"/>
      <c r="F398" s="1"/>
      <c r="G398" s="1"/>
      <c r="H398" s="1"/>
      <c r="I398" s="1"/>
      <c r="J398" s="1"/>
      <c r="K398" s="1"/>
      <c r="L398" s="1"/>
      <c r="M398" s="1"/>
      <c r="N398" s="1"/>
      <c r="O398" s="1"/>
      <c r="P398" s="1"/>
      <c r="Q398" s="1"/>
      <c r="R398" s="1"/>
      <c r="S398" s="1"/>
      <c r="T398" s="1"/>
    </row>
    <row r="399" spans="1:20" ht="15.75" customHeight="1" x14ac:dyDescent="0.25">
      <c r="A399" s="1"/>
      <c r="B399" s="1"/>
      <c r="C399" s="1"/>
      <c r="D399" s="1"/>
      <c r="E399" s="1"/>
      <c r="F399" s="1"/>
      <c r="G399" s="1"/>
      <c r="H399" s="1"/>
      <c r="I399" s="1"/>
      <c r="J399" s="1"/>
      <c r="K399" s="1"/>
      <c r="L399" s="1"/>
      <c r="M399" s="1"/>
      <c r="N399" s="1"/>
      <c r="O399" s="1"/>
      <c r="P399" s="1"/>
      <c r="Q399" s="1"/>
      <c r="R399" s="1"/>
      <c r="S399" s="1"/>
      <c r="T399" s="1"/>
    </row>
    <row r="400" spans="1:20" ht="15.75" customHeight="1" x14ac:dyDescent="0.25">
      <c r="A400" s="1"/>
      <c r="B400" s="1"/>
      <c r="C400" s="1"/>
      <c r="D400" s="1"/>
      <c r="E400" s="1"/>
      <c r="F400" s="1"/>
      <c r="G400" s="1"/>
      <c r="H400" s="1"/>
      <c r="I400" s="1"/>
      <c r="J400" s="1"/>
      <c r="K400" s="1"/>
      <c r="L400" s="1"/>
      <c r="M400" s="1"/>
      <c r="N400" s="1"/>
      <c r="O400" s="1"/>
      <c r="P400" s="1"/>
      <c r="Q400" s="1"/>
      <c r="R400" s="1"/>
      <c r="S400" s="1"/>
      <c r="T400" s="1"/>
    </row>
    <row r="401" spans="1:20" ht="15.75" customHeight="1" x14ac:dyDescent="0.25">
      <c r="A401" s="1"/>
      <c r="B401" s="1"/>
      <c r="C401" s="1"/>
      <c r="D401" s="1"/>
      <c r="E401" s="1"/>
      <c r="F401" s="1"/>
      <c r="G401" s="1"/>
      <c r="H401" s="1"/>
      <c r="I401" s="1"/>
      <c r="J401" s="1"/>
      <c r="K401" s="1"/>
      <c r="L401" s="1"/>
      <c r="M401" s="1"/>
      <c r="N401" s="1"/>
      <c r="O401" s="1"/>
      <c r="P401" s="1"/>
      <c r="Q401" s="1"/>
      <c r="R401" s="1"/>
      <c r="S401" s="1"/>
      <c r="T401" s="1"/>
    </row>
    <row r="402" spans="1:20" ht="15.75" customHeight="1" x14ac:dyDescent="0.25">
      <c r="A402" s="1"/>
      <c r="B402" s="1"/>
      <c r="C402" s="1"/>
      <c r="D402" s="1"/>
      <c r="E402" s="1"/>
      <c r="F402" s="1"/>
      <c r="G402" s="1"/>
      <c r="H402" s="1"/>
      <c r="I402" s="1"/>
      <c r="J402" s="1"/>
      <c r="K402" s="1"/>
      <c r="L402" s="1"/>
      <c r="M402" s="1"/>
      <c r="N402" s="1"/>
      <c r="O402" s="1"/>
      <c r="P402" s="1"/>
      <c r="Q402" s="1"/>
      <c r="R402" s="1"/>
      <c r="S402" s="1"/>
      <c r="T402" s="1"/>
    </row>
    <row r="403" spans="1:20" ht="15.75" customHeight="1" x14ac:dyDescent="0.25">
      <c r="A403" s="1"/>
      <c r="B403" s="1"/>
      <c r="C403" s="1"/>
      <c r="D403" s="1"/>
      <c r="E403" s="1"/>
      <c r="F403" s="1"/>
      <c r="G403" s="1"/>
      <c r="H403" s="1"/>
      <c r="I403" s="1"/>
      <c r="J403" s="1"/>
      <c r="K403" s="1"/>
      <c r="L403" s="1"/>
      <c r="M403" s="1"/>
      <c r="N403" s="1"/>
      <c r="O403" s="1"/>
      <c r="P403" s="1"/>
      <c r="Q403" s="1"/>
      <c r="R403" s="1"/>
      <c r="S403" s="1"/>
      <c r="T403" s="1"/>
    </row>
    <row r="404" spans="1:20" ht="15.75" customHeight="1" x14ac:dyDescent="0.25">
      <c r="A404" s="1"/>
      <c r="B404" s="1"/>
      <c r="C404" s="1"/>
      <c r="D404" s="1"/>
      <c r="E404" s="1"/>
      <c r="F404" s="1"/>
      <c r="G404" s="1"/>
      <c r="H404" s="1"/>
      <c r="I404" s="1"/>
      <c r="J404" s="1"/>
      <c r="K404" s="1"/>
      <c r="L404" s="1"/>
      <c r="M404" s="1"/>
      <c r="N404" s="1"/>
      <c r="O404" s="1"/>
      <c r="P404" s="1"/>
      <c r="Q404" s="1"/>
      <c r="R404" s="1"/>
      <c r="S404" s="1"/>
      <c r="T404" s="1"/>
    </row>
    <row r="405" spans="1:20" ht="15.75" customHeight="1" x14ac:dyDescent="0.25">
      <c r="A405" s="1"/>
      <c r="B405" s="1"/>
      <c r="C405" s="1"/>
      <c r="D405" s="1"/>
      <c r="E405" s="1"/>
      <c r="F405" s="1"/>
      <c r="G405" s="1"/>
      <c r="H405" s="1"/>
      <c r="I405" s="1"/>
      <c r="J405" s="1"/>
      <c r="K405" s="1"/>
      <c r="L405" s="1"/>
      <c r="M405" s="1"/>
      <c r="N405" s="1"/>
      <c r="O405" s="1"/>
      <c r="P405" s="1"/>
      <c r="Q405" s="1"/>
      <c r="R405" s="1"/>
      <c r="S405" s="1"/>
      <c r="T405" s="1"/>
    </row>
    <row r="406" spans="1:20" ht="15.75" customHeight="1" x14ac:dyDescent="0.25">
      <c r="A406" s="1"/>
      <c r="B406" s="1"/>
      <c r="C406" s="1"/>
      <c r="D406" s="1"/>
      <c r="E406" s="1"/>
      <c r="F406" s="1"/>
      <c r="G406" s="1"/>
      <c r="H406" s="1"/>
      <c r="I406" s="1"/>
      <c r="J406" s="1"/>
      <c r="K406" s="1"/>
      <c r="L406" s="1"/>
      <c r="M406" s="1"/>
      <c r="N406" s="1"/>
      <c r="O406" s="1"/>
      <c r="P406" s="1"/>
      <c r="Q406" s="1"/>
      <c r="R406" s="1"/>
      <c r="S406" s="1"/>
      <c r="T406" s="1"/>
    </row>
    <row r="407" spans="1:20" ht="15.75" customHeight="1" x14ac:dyDescent="0.25">
      <c r="A407" s="1"/>
      <c r="B407" s="1"/>
      <c r="C407" s="1"/>
      <c r="D407" s="1"/>
      <c r="E407" s="1"/>
      <c r="F407" s="1"/>
      <c r="G407" s="1"/>
      <c r="H407" s="1"/>
      <c r="I407" s="1"/>
      <c r="J407" s="1"/>
      <c r="K407" s="1"/>
      <c r="L407" s="1"/>
      <c r="M407" s="1"/>
      <c r="N407" s="1"/>
      <c r="O407" s="1"/>
      <c r="P407" s="1"/>
      <c r="Q407" s="1"/>
      <c r="R407" s="1"/>
      <c r="S407" s="1"/>
      <c r="T407" s="1"/>
    </row>
    <row r="408" spans="1:20" ht="15.75" customHeight="1" x14ac:dyDescent="0.25">
      <c r="A408" s="1"/>
      <c r="B408" s="1"/>
      <c r="C408" s="1"/>
      <c r="D408" s="1"/>
      <c r="E408" s="1"/>
      <c r="F408" s="1"/>
      <c r="G408" s="1"/>
      <c r="H408" s="1"/>
      <c r="I408" s="1"/>
      <c r="J408" s="1"/>
      <c r="K408" s="1"/>
      <c r="L408" s="1"/>
      <c r="M408" s="1"/>
      <c r="N408" s="1"/>
      <c r="O408" s="1"/>
      <c r="P408" s="1"/>
      <c r="Q408" s="1"/>
      <c r="R408" s="1"/>
      <c r="S408" s="1"/>
      <c r="T408" s="1"/>
    </row>
    <row r="409" spans="1:20" ht="15.75" customHeight="1" x14ac:dyDescent="0.25">
      <c r="A409" s="1"/>
      <c r="B409" s="1"/>
      <c r="C409" s="1"/>
      <c r="D409" s="1"/>
      <c r="E409" s="1"/>
      <c r="F409" s="1"/>
      <c r="G409" s="1"/>
      <c r="H409" s="1"/>
      <c r="I409" s="1"/>
      <c r="J409" s="1"/>
      <c r="K409" s="1"/>
      <c r="L409" s="1"/>
      <c r="M409" s="1"/>
      <c r="N409" s="1"/>
      <c r="O409" s="1"/>
      <c r="P409" s="1"/>
      <c r="Q409" s="1"/>
      <c r="R409" s="1"/>
      <c r="S409" s="1"/>
      <c r="T409" s="1"/>
    </row>
    <row r="410" spans="1:20" ht="15.75" customHeight="1" x14ac:dyDescent="0.25">
      <c r="A410" s="1"/>
      <c r="B410" s="1"/>
      <c r="C410" s="1"/>
      <c r="D410" s="1"/>
      <c r="E410" s="1"/>
      <c r="F410" s="1"/>
      <c r="G410" s="1"/>
      <c r="H410" s="1"/>
      <c r="I410" s="1"/>
      <c r="J410" s="1"/>
      <c r="K410" s="1"/>
      <c r="L410" s="1"/>
      <c r="M410" s="1"/>
      <c r="N410" s="1"/>
      <c r="O410" s="1"/>
      <c r="P410" s="1"/>
      <c r="Q410" s="1"/>
      <c r="R410" s="1"/>
      <c r="S410" s="1"/>
      <c r="T410" s="1"/>
    </row>
    <row r="411" spans="1:20" ht="15.75" customHeight="1" x14ac:dyDescent="0.25">
      <c r="A411" s="1"/>
      <c r="B411" s="1"/>
      <c r="C411" s="1"/>
      <c r="D411" s="1"/>
      <c r="E411" s="1"/>
      <c r="F411" s="1"/>
      <c r="G411" s="1"/>
      <c r="H411" s="1"/>
      <c r="I411" s="1"/>
      <c r="J411" s="1"/>
      <c r="K411" s="1"/>
      <c r="L411" s="1"/>
      <c r="M411" s="1"/>
      <c r="N411" s="1"/>
      <c r="O411" s="1"/>
      <c r="P411" s="1"/>
      <c r="Q411" s="1"/>
      <c r="R411" s="1"/>
      <c r="S411" s="1"/>
      <c r="T411" s="1"/>
    </row>
    <row r="412" spans="1:20" ht="15.75" customHeight="1" x14ac:dyDescent="0.25">
      <c r="A412" s="1"/>
      <c r="B412" s="1"/>
      <c r="C412" s="1"/>
      <c r="D412" s="1"/>
      <c r="E412" s="1"/>
      <c r="F412" s="1"/>
      <c r="G412" s="1"/>
      <c r="H412" s="1"/>
      <c r="I412" s="1"/>
      <c r="J412" s="1"/>
      <c r="K412" s="1"/>
      <c r="L412" s="1"/>
      <c r="M412" s="1"/>
      <c r="N412" s="1"/>
      <c r="O412" s="1"/>
      <c r="P412" s="1"/>
      <c r="Q412" s="1"/>
      <c r="R412" s="1"/>
      <c r="S412" s="1"/>
      <c r="T412" s="1"/>
    </row>
    <row r="413" spans="1:20" ht="15.75" customHeight="1" x14ac:dyDescent="0.25">
      <c r="A413" s="1"/>
      <c r="B413" s="1"/>
      <c r="C413" s="1"/>
      <c r="D413" s="1"/>
      <c r="E413" s="1"/>
      <c r="F413" s="1"/>
      <c r="G413" s="1"/>
      <c r="H413" s="1"/>
      <c r="I413" s="1"/>
      <c r="J413" s="1"/>
      <c r="K413" s="1"/>
      <c r="L413" s="1"/>
      <c r="M413" s="1"/>
      <c r="N413" s="1"/>
      <c r="O413" s="1"/>
      <c r="P413" s="1"/>
      <c r="Q413" s="1"/>
      <c r="R413" s="1"/>
      <c r="S413" s="1"/>
      <c r="T413" s="1"/>
    </row>
    <row r="414" spans="1:20" ht="15.75" customHeight="1" x14ac:dyDescent="0.25">
      <c r="A414" s="1"/>
      <c r="B414" s="1"/>
      <c r="C414" s="1"/>
      <c r="D414" s="1"/>
      <c r="E414" s="1"/>
      <c r="F414" s="1"/>
      <c r="G414" s="1"/>
      <c r="H414" s="1"/>
      <c r="I414" s="1"/>
      <c r="J414" s="1"/>
      <c r="K414" s="1"/>
      <c r="L414" s="1"/>
      <c r="M414" s="1"/>
      <c r="N414" s="1"/>
      <c r="O414" s="1"/>
      <c r="P414" s="1"/>
      <c r="Q414" s="1"/>
      <c r="R414" s="1"/>
      <c r="S414" s="1"/>
      <c r="T414" s="1"/>
    </row>
    <row r="415" spans="1:20" ht="15.75" customHeight="1" x14ac:dyDescent="0.25">
      <c r="A415" s="1"/>
      <c r="B415" s="1"/>
      <c r="C415" s="1"/>
      <c r="D415" s="1"/>
      <c r="E415" s="1"/>
      <c r="F415" s="1"/>
      <c r="G415" s="1"/>
      <c r="H415" s="1"/>
      <c r="I415" s="1"/>
      <c r="J415" s="1"/>
      <c r="K415" s="1"/>
      <c r="L415" s="1"/>
      <c r="M415" s="1"/>
      <c r="N415" s="1"/>
      <c r="O415" s="1"/>
      <c r="P415" s="1"/>
      <c r="Q415" s="1"/>
      <c r="R415" s="1"/>
      <c r="S415" s="1"/>
      <c r="T415" s="1"/>
    </row>
    <row r="416" spans="1:20" ht="15.75" customHeight="1" x14ac:dyDescent="0.25">
      <c r="A416" s="1"/>
      <c r="B416" s="1"/>
      <c r="C416" s="1"/>
      <c r="D416" s="1"/>
      <c r="E416" s="1"/>
      <c r="F416" s="1"/>
      <c r="G416" s="1"/>
      <c r="H416" s="1"/>
      <c r="I416" s="1"/>
      <c r="J416" s="1"/>
      <c r="K416" s="1"/>
      <c r="L416" s="1"/>
      <c r="M416" s="1"/>
      <c r="N416" s="1"/>
      <c r="O416" s="1"/>
      <c r="P416" s="1"/>
      <c r="Q416" s="1"/>
      <c r="R416" s="1"/>
      <c r="S416" s="1"/>
      <c r="T416" s="1"/>
    </row>
    <row r="417" spans="1:20" ht="15.75" customHeight="1" x14ac:dyDescent="0.25">
      <c r="A417" s="1"/>
      <c r="B417" s="1"/>
      <c r="C417" s="1"/>
      <c r="D417" s="1"/>
      <c r="E417" s="1"/>
      <c r="F417" s="1"/>
      <c r="G417" s="1"/>
      <c r="H417" s="1"/>
      <c r="I417" s="1"/>
      <c r="J417" s="1"/>
      <c r="K417" s="1"/>
      <c r="L417" s="1"/>
      <c r="M417" s="1"/>
      <c r="N417" s="1"/>
      <c r="O417" s="1"/>
      <c r="P417" s="1"/>
      <c r="Q417" s="1"/>
      <c r="R417" s="1"/>
      <c r="S417" s="1"/>
      <c r="T417" s="1"/>
    </row>
    <row r="418" spans="1:20" ht="15.75" customHeight="1" x14ac:dyDescent="0.25">
      <c r="A418" s="1"/>
      <c r="B418" s="1"/>
      <c r="C418" s="1"/>
      <c r="D418" s="1"/>
      <c r="E418" s="1"/>
      <c r="F418" s="1"/>
      <c r="G418" s="1"/>
      <c r="H418" s="1"/>
      <c r="I418" s="1"/>
      <c r="J418" s="1"/>
      <c r="K418" s="1"/>
      <c r="L418" s="1"/>
      <c r="M418" s="1"/>
      <c r="N418" s="1"/>
      <c r="O418" s="1"/>
      <c r="P418" s="1"/>
      <c r="Q418" s="1"/>
      <c r="R418" s="1"/>
      <c r="S418" s="1"/>
      <c r="T418" s="1"/>
    </row>
    <row r="419" spans="1:20" ht="15.75" customHeight="1" x14ac:dyDescent="0.25">
      <c r="A419" s="1"/>
      <c r="B419" s="1"/>
      <c r="C419" s="1"/>
      <c r="D419" s="1"/>
      <c r="E419" s="1"/>
      <c r="F419" s="1"/>
      <c r="G419" s="1"/>
      <c r="H419" s="1"/>
      <c r="I419" s="1"/>
      <c r="J419" s="1"/>
      <c r="K419" s="1"/>
      <c r="L419" s="1"/>
      <c r="M419" s="1"/>
      <c r="N419" s="1"/>
      <c r="O419" s="1"/>
      <c r="P419" s="1"/>
      <c r="Q419" s="1"/>
      <c r="R419" s="1"/>
      <c r="S419" s="1"/>
      <c r="T419" s="1"/>
    </row>
    <row r="420" spans="1:20" ht="15.75" customHeight="1" x14ac:dyDescent="0.25">
      <c r="A420" s="1"/>
      <c r="B420" s="1"/>
      <c r="C420" s="1"/>
      <c r="D420" s="1"/>
      <c r="E420" s="1"/>
      <c r="F420" s="1"/>
      <c r="G420" s="1"/>
      <c r="H420" s="1"/>
      <c r="I420" s="1"/>
      <c r="J420" s="1"/>
      <c r="K420" s="1"/>
      <c r="L420" s="1"/>
      <c r="M420" s="1"/>
      <c r="N420" s="1"/>
      <c r="O420" s="1"/>
      <c r="P420" s="1"/>
      <c r="Q420" s="1"/>
      <c r="R420" s="1"/>
      <c r="S420" s="1"/>
      <c r="T420" s="1"/>
    </row>
    <row r="421" spans="1:20" ht="15.75" customHeight="1" x14ac:dyDescent="0.25">
      <c r="A421" s="1"/>
      <c r="B421" s="1"/>
      <c r="C421" s="1"/>
      <c r="D421" s="1"/>
      <c r="E421" s="1"/>
      <c r="F421" s="1"/>
      <c r="G421" s="1"/>
      <c r="H421" s="1"/>
      <c r="I421" s="1"/>
      <c r="J421" s="1"/>
      <c r="K421" s="1"/>
      <c r="L421" s="1"/>
      <c r="M421" s="1"/>
      <c r="N421" s="1"/>
      <c r="O421" s="1"/>
      <c r="P421" s="1"/>
      <c r="Q421" s="1"/>
      <c r="R421" s="1"/>
      <c r="S421" s="1"/>
      <c r="T421" s="1"/>
    </row>
    <row r="422" spans="1:20" ht="15.75" customHeight="1" x14ac:dyDescent="0.25">
      <c r="A422" s="1"/>
      <c r="B422" s="1"/>
      <c r="C422" s="1"/>
      <c r="D422" s="1"/>
      <c r="E422" s="1"/>
      <c r="F422" s="1"/>
      <c r="G422" s="1"/>
      <c r="H422" s="1"/>
      <c r="I422" s="1"/>
      <c r="J422" s="1"/>
      <c r="K422" s="1"/>
      <c r="L422" s="1"/>
      <c r="M422" s="1"/>
      <c r="N422" s="1"/>
      <c r="O422" s="1"/>
      <c r="P422" s="1"/>
      <c r="Q422" s="1"/>
      <c r="R422" s="1"/>
      <c r="S422" s="1"/>
      <c r="T422" s="1"/>
    </row>
    <row r="423" spans="1:20" ht="15.75" customHeight="1" x14ac:dyDescent="0.25">
      <c r="A423" s="1"/>
      <c r="B423" s="1"/>
      <c r="C423" s="1"/>
      <c r="D423" s="1"/>
      <c r="E423" s="1"/>
      <c r="F423" s="1"/>
      <c r="G423" s="1"/>
      <c r="H423" s="1"/>
      <c r="I423" s="1"/>
      <c r="J423" s="1"/>
      <c r="K423" s="1"/>
      <c r="L423" s="1"/>
      <c r="M423" s="1"/>
      <c r="N423" s="1"/>
      <c r="O423" s="1"/>
      <c r="P423" s="1"/>
      <c r="Q423" s="1"/>
      <c r="R423" s="1"/>
      <c r="S423" s="1"/>
      <c r="T423" s="1"/>
    </row>
    <row r="424" spans="1:20" ht="15.75" customHeight="1" x14ac:dyDescent="0.25">
      <c r="A424" s="1"/>
      <c r="B424" s="1"/>
      <c r="C424" s="1"/>
      <c r="D424" s="1"/>
      <c r="E424" s="1"/>
      <c r="F424" s="1"/>
      <c r="G424" s="1"/>
      <c r="H424" s="1"/>
      <c r="I424" s="1"/>
      <c r="J424" s="1"/>
      <c r="K424" s="1"/>
      <c r="L424" s="1"/>
      <c r="M424" s="1"/>
      <c r="N424" s="1"/>
      <c r="O424" s="1"/>
      <c r="P424" s="1"/>
      <c r="Q424" s="1"/>
      <c r="R424" s="1"/>
      <c r="S424" s="1"/>
      <c r="T424" s="1"/>
    </row>
    <row r="425" spans="1:20" ht="15.75" customHeight="1" x14ac:dyDescent="0.25">
      <c r="A425" s="1"/>
      <c r="B425" s="1"/>
      <c r="C425" s="1"/>
      <c r="D425" s="1"/>
      <c r="E425" s="1"/>
      <c r="F425" s="1"/>
      <c r="G425" s="1"/>
      <c r="H425" s="1"/>
      <c r="I425" s="1"/>
      <c r="J425" s="1"/>
      <c r="K425" s="1"/>
      <c r="L425" s="1"/>
      <c r="M425" s="1"/>
      <c r="N425" s="1"/>
      <c r="O425" s="1"/>
      <c r="P425" s="1"/>
      <c r="Q425" s="1"/>
      <c r="R425" s="1"/>
      <c r="S425" s="1"/>
      <c r="T425" s="1"/>
    </row>
    <row r="426" spans="1:20" ht="15.75" customHeight="1" x14ac:dyDescent="0.25">
      <c r="A426" s="1"/>
      <c r="B426" s="1"/>
      <c r="C426" s="1"/>
      <c r="D426" s="1"/>
      <c r="E426" s="1"/>
      <c r="F426" s="1"/>
      <c r="G426" s="1"/>
      <c r="H426" s="1"/>
      <c r="I426" s="1"/>
      <c r="J426" s="1"/>
      <c r="K426" s="1"/>
      <c r="L426" s="1"/>
      <c r="M426" s="1"/>
      <c r="N426" s="1"/>
      <c r="O426" s="1"/>
      <c r="P426" s="1"/>
      <c r="Q426" s="1"/>
      <c r="R426" s="1"/>
      <c r="S426" s="1"/>
      <c r="T426" s="1"/>
    </row>
    <row r="427" spans="1:20" ht="15.75" customHeight="1" x14ac:dyDescent="0.25">
      <c r="A427" s="1"/>
      <c r="B427" s="1"/>
      <c r="C427" s="1"/>
      <c r="D427" s="1"/>
      <c r="E427" s="1"/>
      <c r="F427" s="1"/>
      <c r="G427" s="1"/>
      <c r="H427" s="1"/>
      <c r="I427" s="1"/>
      <c r="J427" s="1"/>
      <c r="K427" s="1"/>
      <c r="L427" s="1"/>
      <c r="M427" s="1"/>
      <c r="N427" s="1"/>
      <c r="O427" s="1"/>
      <c r="P427" s="1"/>
      <c r="Q427" s="1"/>
      <c r="R427" s="1"/>
      <c r="S427" s="1"/>
      <c r="T427" s="1"/>
    </row>
    <row r="428" spans="1:20" ht="15.75" customHeight="1" x14ac:dyDescent="0.25">
      <c r="A428" s="1"/>
      <c r="B428" s="1"/>
      <c r="C428" s="1"/>
      <c r="D428" s="1"/>
      <c r="E428" s="1"/>
      <c r="F428" s="1"/>
      <c r="G428" s="1"/>
      <c r="H428" s="1"/>
      <c r="I428" s="1"/>
      <c r="J428" s="1"/>
      <c r="K428" s="1"/>
      <c r="L428" s="1"/>
      <c r="M428" s="1"/>
      <c r="N428" s="1"/>
      <c r="O428" s="1"/>
      <c r="P428" s="1"/>
      <c r="Q428" s="1"/>
      <c r="R428" s="1"/>
      <c r="S428" s="1"/>
      <c r="T428" s="1"/>
    </row>
    <row r="429" spans="1:20" ht="15.75" customHeight="1" x14ac:dyDescent="0.25">
      <c r="A429" s="1"/>
      <c r="B429" s="1"/>
      <c r="C429" s="1"/>
      <c r="D429" s="1"/>
      <c r="E429" s="1"/>
      <c r="F429" s="1"/>
      <c r="G429" s="1"/>
      <c r="H429" s="1"/>
      <c r="I429" s="1"/>
      <c r="J429" s="1"/>
      <c r="K429" s="1"/>
      <c r="L429" s="1"/>
      <c r="M429" s="1"/>
      <c r="N429" s="1"/>
      <c r="O429" s="1"/>
      <c r="P429" s="1"/>
      <c r="Q429" s="1"/>
      <c r="R429" s="1"/>
      <c r="S429" s="1"/>
      <c r="T429" s="1"/>
    </row>
    <row r="430" spans="1:20" ht="15.75" customHeight="1" x14ac:dyDescent="0.25">
      <c r="A430" s="1"/>
      <c r="B430" s="1"/>
      <c r="C430" s="1"/>
      <c r="D430" s="1"/>
      <c r="E430" s="1"/>
      <c r="F430" s="1"/>
      <c r="G430" s="1"/>
      <c r="H430" s="1"/>
      <c r="I430" s="1"/>
      <c r="J430" s="1"/>
      <c r="K430" s="1"/>
      <c r="L430" s="1"/>
      <c r="M430" s="1"/>
      <c r="N430" s="1"/>
      <c r="O430" s="1"/>
      <c r="P430" s="1"/>
      <c r="Q430" s="1"/>
      <c r="R430" s="1"/>
      <c r="S430" s="1"/>
      <c r="T430" s="1"/>
    </row>
    <row r="431" spans="1:20" ht="15.75" customHeight="1" x14ac:dyDescent="0.25">
      <c r="A431" s="1"/>
      <c r="B431" s="1"/>
      <c r="C431" s="1"/>
      <c r="D431" s="1"/>
      <c r="E431" s="1"/>
      <c r="F431" s="1"/>
      <c r="G431" s="1"/>
      <c r="H431" s="1"/>
      <c r="I431" s="1"/>
      <c r="J431" s="1"/>
      <c r="K431" s="1"/>
      <c r="L431" s="1"/>
      <c r="M431" s="1"/>
      <c r="N431" s="1"/>
      <c r="O431" s="1"/>
      <c r="P431" s="1"/>
      <c r="Q431" s="1"/>
      <c r="R431" s="1"/>
      <c r="S431" s="1"/>
      <c r="T431" s="1"/>
    </row>
    <row r="432" spans="1:20" ht="15.75" customHeight="1" x14ac:dyDescent="0.25">
      <c r="A432" s="1"/>
      <c r="B432" s="1"/>
      <c r="C432" s="1"/>
      <c r="D432" s="1"/>
      <c r="E432" s="1"/>
      <c r="F432" s="1"/>
      <c r="G432" s="1"/>
      <c r="H432" s="1"/>
      <c r="I432" s="1"/>
      <c r="J432" s="1"/>
      <c r="K432" s="1"/>
      <c r="L432" s="1"/>
      <c r="M432" s="1"/>
      <c r="N432" s="1"/>
      <c r="O432" s="1"/>
      <c r="P432" s="1"/>
      <c r="Q432" s="1"/>
      <c r="R432" s="1"/>
      <c r="S432" s="1"/>
      <c r="T432" s="1"/>
    </row>
    <row r="433" spans="1:20" ht="15.75" customHeight="1" x14ac:dyDescent="0.25">
      <c r="A433" s="1"/>
      <c r="B433" s="1"/>
      <c r="C433" s="1"/>
      <c r="D433" s="1"/>
      <c r="E433" s="1"/>
      <c r="F433" s="1"/>
      <c r="G433" s="1"/>
      <c r="H433" s="1"/>
      <c r="I433" s="1"/>
      <c r="J433" s="1"/>
      <c r="K433" s="1"/>
      <c r="L433" s="1"/>
      <c r="M433" s="1"/>
      <c r="N433" s="1"/>
      <c r="O433" s="1"/>
      <c r="P433" s="1"/>
      <c r="Q433" s="1"/>
      <c r="R433" s="1"/>
      <c r="S433" s="1"/>
      <c r="T433" s="1"/>
    </row>
    <row r="434" spans="1:20" ht="15.75" customHeight="1" x14ac:dyDescent="0.25">
      <c r="A434" s="1"/>
      <c r="B434" s="1"/>
      <c r="C434" s="1"/>
      <c r="D434" s="1"/>
      <c r="E434" s="1"/>
      <c r="F434" s="1"/>
      <c r="G434" s="1"/>
      <c r="H434" s="1"/>
      <c r="I434" s="1"/>
      <c r="J434" s="1"/>
      <c r="K434" s="1"/>
      <c r="L434" s="1"/>
      <c r="M434" s="1"/>
      <c r="N434" s="1"/>
      <c r="O434" s="1"/>
      <c r="P434" s="1"/>
      <c r="Q434" s="1"/>
      <c r="R434" s="1"/>
      <c r="S434" s="1"/>
      <c r="T434" s="1"/>
    </row>
    <row r="435" spans="1:20" ht="15.75" customHeight="1" x14ac:dyDescent="0.25">
      <c r="A435" s="1"/>
      <c r="B435" s="1"/>
      <c r="C435" s="1"/>
      <c r="D435" s="1"/>
      <c r="E435" s="1"/>
      <c r="F435" s="1"/>
      <c r="G435" s="1"/>
      <c r="H435" s="1"/>
      <c r="I435" s="1"/>
      <c r="J435" s="1"/>
      <c r="K435" s="1"/>
      <c r="L435" s="1"/>
      <c r="M435" s="1"/>
      <c r="N435" s="1"/>
      <c r="O435" s="1"/>
      <c r="P435" s="1"/>
      <c r="Q435" s="1"/>
      <c r="R435" s="1"/>
      <c r="S435" s="1"/>
      <c r="T435" s="1"/>
    </row>
    <row r="436" spans="1:20" ht="15.75" customHeight="1" x14ac:dyDescent="0.25">
      <c r="A436" s="1"/>
      <c r="B436" s="1"/>
      <c r="C436" s="1"/>
      <c r="D436" s="1"/>
      <c r="E436" s="1"/>
      <c r="F436" s="1"/>
      <c r="G436" s="1"/>
      <c r="H436" s="1"/>
      <c r="I436" s="1"/>
      <c r="J436" s="1"/>
      <c r="K436" s="1"/>
      <c r="L436" s="1"/>
      <c r="M436" s="1"/>
      <c r="N436" s="1"/>
      <c r="O436" s="1"/>
      <c r="P436" s="1"/>
      <c r="Q436" s="1"/>
      <c r="R436" s="1"/>
      <c r="S436" s="1"/>
      <c r="T436" s="1"/>
    </row>
    <row r="437" spans="1:20" ht="15.75" customHeight="1" x14ac:dyDescent="0.25">
      <c r="A437" s="1"/>
      <c r="B437" s="1"/>
      <c r="C437" s="1"/>
      <c r="D437" s="1"/>
      <c r="E437" s="1"/>
      <c r="F437" s="1"/>
      <c r="G437" s="1"/>
      <c r="H437" s="1"/>
      <c r="I437" s="1"/>
      <c r="J437" s="1"/>
      <c r="K437" s="1"/>
      <c r="L437" s="1"/>
      <c r="M437" s="1"/>
      <c r="N437" s="1"/>
      <c r="O437" s="1"/>
      <c r="P437" s="1"/>
      <c r="Q437" s="1"/>
      <c r="R437" s="1"/>
      <c r="S437" s="1"/>
      <c r="T437" s="1"/>
    </row>
    <row r="438" spans="1:20" ht="15.75" customHeight="1" x14ac:dyDescent="0.25">
      <c r="A438" s="1"/>
      <c r="B438" s="1"/>
      <c r="C438" s="1"/>
      <c r="D438" s="1"/>
      <c r="E438" s="1"/>
      <c r="F438" s="1"/>
      <c r="G438" s="1"/>
      <c r="H438" s="1"/>
      <c r="I438" s="1"/>
      <c r="J438" s="1"/>
      <c r="K438" s="1"/>
      <c r="L438" s="1"/>
      <c r="M438" s="1"/>
      <c r="N438" s="1"/>
      <c r="O438" s="1"/>
      <c r="P438" s="1"/>
      <c r="Q438" s="1"/>
      <c r="R438" s="1"/>
      <c r="S438" s="1"/>
      <c r="T438" s="1"/>
    </row>
    <row r="439" spans="1:20" ht="15.75" customHeight="1" x14ac:dyDescent="0.25">
      <c r="A439" s="1"/>
      <c r="B439" s="1"/>
      <c r="C439" s="1"/>
      <c r="D439" s="1"/>
      <c r="E439" s="1"/>
      <c r="F439" s="1"/>
      <c r="G439" s="1"/>
      <c r="H439" s="1"/>
      <c r="I439" s="1"/>
      <c r="J439" s="1"/>
      <c r="K439" s="1"/>
      <c r="L439" s="1"/>
      <c r="M439" s="1"/>
      <c r="N439" s="1"/>
      <c r="O439" s="1"/>
      <c r="P439" s="1"/>
      <c r="Q439" s="1"/>
      <c r="R439" s="1"/>
      <c r="S439" s="1"/>
      <c r="T439" s="1"/>
    </row>
    <row r="440" spans="1:20" ht="15.75" customHeight="1" x14ac:dyDescent="0.25">
      <c r="A440" s="1"/>
      <c r="B440" s="1"/>
      <c r="C440" s="1"/>
      <c r="D440" s="1"/>
      <c r="E440" s="1"/>
      <c r="F440" s="1"/>
      <c r="G440" s="1"/>
      <c r="H440" s="1"/>
      <c r="I440" s="1"/>
      <c r="J440" s="1"/>
      <c r="K440" s="1"/>
      <c r="L440" s="1"/>
      <c r="M440" s="1"/>
      <c r="N440" s="1"/>
      <c r="O440" s="1"/>
      <c r="P440" s="1"/>
      <c r="Q440" s="1"/>
      <c r="R440" s="1"/>
      <c r="S440" s="1"/>
      <c r="T440" s="1"/>
    </row>
    <row r="441" spans="1:20" ht="15.75" customHeight="1" x14ac:dyDescent="0.25">
      <c r="A441" s="1"/>
      <c r="B441" s="1"/>
      <c r="C441" s="1"/>
      <c r="D441" s="1"/>
      <c r="E441" s="1"/>
      <c r="F441" s="1"/>
      <c r="G441" s="1"/>
      <c r="H441" s="1"/>
      <c r="I441" s="1"/>
      <c r="J441" s="1"/>
      <c r="K441" s="1"/>
      <c r="L441" s="1"/>
      <c r="M441" s="1"/>
      <c r="N441" s="1"/>
      <c r="O441" s="1"/>
      <c r="P441" s="1"/>
      <c r="Q441" s="1"/>
      <c r="R441" s="1"/>
      <c r="S441" s="1"/>
      <c r="T441" s="1"/>
    </row>
    <row r="442" spans="1:20" ht="15.75" customHeight="1" x14ac:dyDescent="0.25">
      <c r="A442" s="1"/>
      <c r="B442" s="1"/>
      <c r="C442" s="1"/>
      <c r="D442" s="1"/>
      <c r="E442" s="1"/>
      <c r="F442" s="1"/>
      <c r="G442" s="1"/>
      <c r="H442" s="1"/>
      <c r="I442" s="1"/>
      <c r="J442" s="1"/>
      <c r="K442" s="1"/>
      <c r="L442" s="1"/>
      <c r="M442" s="1"/>
      <c r="N442" s="1"/>
      <c r="O442" s="1"/>
      <c r="P442" s="1"/>
      <c r="Q442" s="1"/>
      <c r="R442" s="1"/>
      <c r="S442" s="1"/>
      <c r="T442" s="1"/>
    </row>
    <row r="443" spans="1:20" ht="15.75" customHeight="1" x14ac:dyDescent="0.25">
      <c r="A443" s="1"/>
      <c r="B443" s="1"/>
      <c r="C443" s="1"/>
      <c r="D443" s="1"/>
      <c r="E443" s="1"/>
      <c r="F443" s="1"/>
      <c r="G443" s="1"/>
      <c r="H443" s="1"/>
      <c r="I443" s="1"/>
      <c r="J443" s="1"/>
      <c r="K443" s="1"/>
      <c r="L443" s="1"/>
      <c r="M443" s="1"/>
      <c r="N443" s="1"/>
      <c r="O443" s="1"/>
      <c r="P443" s="1"/>
      <c r="Q443" s="1"/>
      <c r="R443" s="1"/>
      <c r="S443" s="1"/>
      <c r="T443" s="1"/>
    </row>
    <row r="444" spans="1:20" ht="15.75" customHeight="1" x14ac:dyDescent="0.25">
      <c r="A444" s="1"/>
      <c r="B444" s="1"/>
      <c r="C444" s="1"/>
      <c r="D444" s="1"/>
      <c r="E444" s="1"/>
      <c r="F444" s="1"/>
      <c r="G444" s="1"/>
      <c r="H444" s="1"/>
      <c r="I444" s="1"/>
      <c r="J444" s="1"/>
      <c r="K444" s="1"/>
      <c r="L444" s="1"/>
      <c r="M444" s="1"/>
      <c r="N444" s="1"/>
      <c r="O444" s="1"/>
      <c r="P444" s="1"/>
      <c r="Q444" s="1"/>
      <c r="R444" s="1"/>
      <c r="S444" s="1"/>
      <c r="T444" s="1"/>
    </row>
    <row r="445" spans="1:20" ht="15.75" customHeight="1" x14ac:dyDescent="0.25">
      <c r="A445" s="1"/>
      <c r="B445" s="1"/>
      <c r="C445" s="1"/>
      <c r="D445" s="1"/>
      <c r="E445" s="1"/>
      <c r="F445" s="1"/>
      <c r="G445" s="1"/>
      <c r="H445" s="1"/>
      <c r="I445" s="1"/>
      <c r="J445" s="1"/>
      <c r="K445" s="1"/>
      <c r="L445" s="1"/>
      <c r="M445" s="1"/>
      <c r="N445" s="1"/>
      <c r="O445" s="1"/>
      <c r="P445" s="1"/>
      <c r="Q445" s="1"/>
      <c r="R445" s="1"/>
      <c r="S445" s="1"/>
      <c r="T445" s="1"/>
    </row>
    <row r="446" spans="1:20" ht="15.75" customHeight="1" x14ac:dyDescent="0.25">
      <c r="A446" s="1"/>
      <c r="B446" s="1"/>
      <c r="C446" s="1"/>
      <c r="D446" s="1"/>
      <c r="E446" s="1"/>
      <c r="F446" s="1"/>
      <c r="G446" s="1"/>
      <c r="H446" s="1"/>
      <c r="I446" s="1"/>
      <c r="J446" s="1"/>
      <c r="K446" s="1"/>
      <c r="L446" s="1"/>
      <c r="M446" s="1"/>
      <c r="N446" s="1"/>
      <c r="O446" s="1"/>
      <c r="P446" s="1"/>
      <c r="Q446" s="1"/>
      <c r="R446" s="1"/>
      <c r="S446" s="1"/>
      <c r="T446" s="1"/>
    </row>
    <row r="447" spans="1:20" ht="15.75" customHeight="1" x14ac:dyDescent="0.25">
      <c r="A447" s="1"/>
      <c r="B447" s="1"/>
      <c r="C447" s="1"/>
      <c r="D447" s="1"/>
      <c r="E447" s="1"/>
      <c r="F447" s="1"/>
      <c r="G447" s="1"/>
      <c r="H447" s="1"/>
      <c r="I447" s="1"/>
      <c r="J447" s="1"/>
      <c r="K447" s="1"/>
      <c r="L447" s="1"/>
      <c r="M447" s="1"/>
      <c r="N447" s="1"/>
      <c r="O447" s="1"/>
      <c r="P447" s="1"/>
      <c r="Q447" s="1"/>
      <c r="R447" s="1"/>
      <c r="S447" s="1"/>
      <c r="T447" s="1"/>
    </row>
    <row r="448" spans="1:20" ht="15.75" customHeight="1" x14ac:dyDescent="0.25">
      <c r="A448" s="1"/>
      <c r="B448" s="1"/>
      <c r="C448" s="1"/>
      <c r="D448" s="1"/>
      <c r="E448" s="1"/>
      <c r="F448" s="1"/>
      <c r="G448" s="1"/>
      <c r="H448" s="1"/>
      <c r="I448" s="1"/>
      <c r="J448" s="1"/>
      <c r="K448" s="1"/>
      <c r="L448" s="1"/>
      <c r="M448" s="1"/>
      <c r="N448" s="1"/>
      <c r="O448" s="1"/>
      <c r="P448" s="1"/>
      <c r="Q448" s="1"/>
      <c r="R448" s="1"/>
      <c r="S448" s="1"/>
      <c r="T448" s="1"/>
    </row>
    <row r="449" spans="1:20" ht="15.75" customHeight="1" x14ac:dyDescent="0.25">
      <c r="A449" s="1"/>
      <c r="B449" s="1"/>
      <c r="C449" s="1"/>
      <c r="D449" s="1"/>
      <c r="E449" s="1"/>
      <c r="F449" s="1"/>
      <c r="G449" s="1"/>
      <c r="H449" s="1"/>
      <c r="I449" s="1"/>
      <c r="J449" s="1"/>
      <c r="K449" s="1"/>
      <c r="L449" s="1"/>
      <c r="M449" s="1"/>
      <c r="N449" s="1"/>
      <c r="O449" s="1"/>
      <c r="P449" s="1"/>
      <c r="Q449" s="1"/>
      <c r="R449" s="1"/>
      <c r="S449" s="1"/>
      <c r="T449" s="1"/>
    </row>
    <row r="450" spans="1:20" ht="15.75" customHeight="1" x14ac:dyDescent="0.25">
      <c r="A450" s="1"/>
      <c r="B450" s="1"/>
      <c r="C450" s="1"/>
      <c r="D450" s="1"/>
      <c r="E450" s="1"/>
      <c r="F450" s="1"/>
      <c r="G450" s="1"/>
      <c r="H450" s="1"/>
      <c r="I450" s="1"/>
      <c r="J450" s="1"/>
      <c r="K450" s="1"/>
      <c r="L450" s="1"/>
      <c r="M450" s="1"/>
      <c r="N450" s="1"/>
      <c r="O450" s="1"/>
      <c r="P450" s="1"/>
      <c r="Q450" s="1"/>
      <c r="R450" s="1"/>
      <c r="S450" s="1"/>
      <c r="T450" s="1"/>
    </row>
    <row r="451" spans="1:20" ht="15.75" customHeight="1" x14ac:dyDescent="0.25">
      <c r="A451" s="1"/>
      <c r="B451" s="1"/>
      <c r="C451" s="1"/>
      <c r="D451" s="1"/>
      <c r="E451" s="1"/>
      <c r="F451" s="1"/>
      <c r="G451" s="1"/>
      <c r="H451" s="1"/>
      <c r="I451" s="1"/>
      <c r="J451" s="1"/>
      <c r="K451" s="1"/>
      <c r="L451" s="1"/>
      <c r="M451" s="1"/>
      <c r="N451" s="1"/>
      <c r="O451" s="1"/>
      <c r="P451" s="1"/>
      <c r="Q451" s="1"/>
      <c r="R451" s="1"/>
      <c r="S451" s="1"/>
      <c r="T451" s="1"/>
    </row>
    <row r="452" spans="1:20" ht="15.75" customHeight="1" x14ac:dyDescent="0.25">
      <c r="A452" s="1"/>
      <c r="B452" s="1"/>
      <c r="C452" s="1"/>
      <c r="D452" s="1"/>
      <c r="E452" s="1"/>
      <c r="F452" s="1"/>
      <c r="G452" s="1"/>
      <c r="H452" s="1"/>
      <c r="I452" s="1"/>
      <c r="J452" s="1"/>
      <c r="K452" s="1"/>
      <c r="L452" s="1"/>
      <c r="M452" s="1"/>
      <c r="N452" s="1"/>
      <c r="O452" s="1"/>
      <c r="P452" s="1"/>
      <c r="Q452" s="1"/>
      <c r="R452" s="1"/>
      <c r="S452" s="1"/>
      <c r="T452" s="1"/>
    </row>
    <row r="453" spans="1:20" ht="15.75" customHeight="1" x14ac:dyDescent="0.25">
      <c r="A453" s="1"/>
      <c r="B453" s="1"/>
      <c r="C453" s="1"/>
      <c r="D453" s="1"/>
      <c r="E453" s="1"/>
      <c r="F453" s="1"/>
      <c r="G453" s="1"/>
      <c r="H453" s="1"/>
      <c r="I453" s="1"/>
      <c r="J453" s="1"/>
      <c r="K453" s="1"/>
      <c r="L453" s="1"/>
      <c r="M453" s="1"/>
      <c r="N453" s="1"/>
      <c r="O453" s="1"/>
      <c r="P453" s="1"/>
      <c r="Q453" s="1"/>
      <c r="R453" s="1"/>
      <c r="S453" s="1"/>
      <c r="T453" s="1"/>
    </row>
    <row r="454" spans="1:20" ht="15.75" customHeight="1" x14ac:dyDescent="0.25">
      <c r="A454" s="1"/>
      <c r="B454" s="1"/>
      <c r="C454" s="1"/>
      <c r="D454" s="1"/>
      <c r="E454" s="1"/>
      <c r="F454" s="1"/>
      <c r="G454" s="1"/>
      <c r="H454" s="1"/>
      <c r="I454" s="1"/>
      <c r="J454" s="1"/>
      <c r="K454" s="1"/>
      <c r="L454" s="1"/>
      <c r="M454" s="1"/>
      <c r="N454" s="1"/>
      <c r="O454" s="1"/>
      <c r="P454" s="1"/>
      <c r="Q454" s="1"/>
      <c r="R454" s="1"/>
      <c r="S454" s="1"/>
      <c r="T454" s="1"/>
    </row>
    <row r="455" spans="1:20" ht="15.75" customHeight="1" x14ac:dyDescent="0.25">
      <c r="A455" s="1"/>
      <c r="B455" s="1"/>
      <c r="C455" s="1"/>
      <c r="D455" s="1"/>
      <c r="E455" s="1"/>
      <c r="F455" s="1"/>
      <c r="G455" s="1"/>
      <c r="H455" s="1"/>
      <c r="I455" s="1"/>
      <c r="J455" s="1"/>
      <c r="K455" s="1"/>
      <c r="L455" s="1"/>
      <c r="M455" s="1"/>
      <c r="N455" s="1"/>
      <c r="O455" s="1"/>
      <c r="P455" s="1"/>
      <c r="Q455" s="1"/>
      <c r="R455" s="1"/>
      <c r="S455" s="1"/>
      <c r="T455" s="1"/>
    </row>
    <row r="456" spans="1:20" ht="15.75" customHeight="1" x14ac:dyDescent="0.25">
      <c r="A456" s="1"/>
      <c r="B456" s="1"/>
      <c r="C456" s="1"/>
      <c r="D456" s="1"/>
      <c r="E456" s="1"/>
      <c r="F456" s="1"/>
      <c r="G456" s="1"/>
      <c r="H456" s="1"/>
      <c r="I456" s="1"/>
      <c r="J456" s="1"/>
      <c r="K456" s="1"/>
      <c r="L456" s="1"/>
      <c r="M456" s="1"/>
      <c r="N456" s="1"/>
      <c r="O456" s="1"/>
      <c r="P456" s="1"/>
      <c r="Q456" s="1"/>
      <c r="R456" s="1"/>
      <c r="S456" s="1"/>
      <c r="T456" s="1"/>
    </row>
    <row r="457" spans="1:20" ht="15.75" customHeight="1" x14ac:dyDescent="0.25">
      <c r="A457" s="1"/>
      <c r="B457" s="1"/>
      <c r="C457" s="1"/>
      <c r="D457" s="1"/>
      <c r="E457" s="1"/>
      <c r="F457" s="1"/>
      <c r="G457" s="1"/>
      <c r="H457" s="1"/>
      <c r="I457" s="1"/>
      <c r="J457" s="1"/>
      <c r="K457" s="1"/>
      <c r="L457" s="1"/>
      <c r="M457" s="1"/>
      <c r="N457" s="1"/>
      <c r="O457" s="1"/>
      <c r="P457" s="1"/>
      <c r="Q457" s="1"/>
      <c r="R457" s="1"/>
      <c r="S457" s="1"/>
      <c r="T457" s="1"/>
    </row>
    <row r="458" spans="1:20" ht="15.75" customHeight="1" x14ac:dyDescent="0.25">
      <c r="A458" s="1"/>
      <c r="B458" s="1"/>
      <c r="C458" s="1"/>
      <c r="D458" s="1"/>
      <c r="E458" s="1"/>
      <c r="F458" s="1"/>
      <c r="G458" s="1"/>
      <c r="H458" s="1"/>
      <c r="I458" s="1"/>
      <c r="J458" s="1"/>
      <c r="K458" s="1"/>
      <c r="L458" s="1"/>
      <c r="M458" s="1"/>
      <c r="N458" s="1"/>
      <c r="O458" s="1"/>
      <c r="P458" s="1"/>
      <c r="Q458" s="1"/>
      <c r="R458" s="1"/>
      <c r="S458" s="1"/>
      <c r="T458" s="1"/>
    </row>
    <row r="459" spans="1:20" ht="15.75" customHeight="1" x14ac:dyDescent="0.25">
      <c r="A459" s="1"/>
      <c r="B459" s="1"/>
      <c r="C459" s="1"/>
      <c r="D459" s="1"/>
      <c r="E459" s="1"/>
      <c r="F459" s="1"/>
      <c r="G459" s="1"/>
      <c r="H459" s="1"/>
      <c r="I459" s="1"/>
      <c r="J459" s="1"/>
      <c r="K459" s="1"/>
      <c r="L459" s="1"/>
      <c r="M459" s="1"/>
      <c r="N459" s="1"/>
      <c r="O459" s="1"/>
      <c r="P459" s="1"/>
      <c r="Q459" s="1"/>
      <c r="R459" s="1"/>
      <c r="S459" s="1"/>
      <c r="T459" s="1"/>
    </row>
    <row r="460" spans="1:20" ht="15.75" customHeight="1" x14ac:dyDescent="0.25">
      <c r="A460" s="1"/>
      <c r="B460" s="1"/>
      <c r="C460" s="1"/>
      <c r="D460" s="1"/>
      <c r="E460" s="1"/>
      <c r="F460" s="1"/>
      <c r="G460" s="1"/>
      <c r="H460" s="1"/>
      <c r="I460" s="1"/>
      <c r="J460" s="1"/>
      <c r="K460" s="1"/>
      <c r="L460" s="1"/>
      <c r="M460" s="1"/>
      <c r="N460" s="1"/>
      <c r="O460" s="1"/>
      <c r="P460" s="1"/>
      <c r="Q460" s="1"/>
      <c r="R460" s="1"/>
      <c r="S460" s="1"/>
      <c r="T460" s="1"/>
    </row>
    <row r="461" spans="1:20" ht="15.75" customHeight="1" x14ac:dyDescent="0.25">
      <c r="A461" s="1"/>
      <c r="B461" s="1"/>
      <c r="C461" s="1"/>
      <c r="D461" s="1"/>
      <c r="E461" s="1"/>
      <c r="F461" s="1"/>
      <c r="G461" s="1"/>
      <c r="H461" s="1"/>
      <c r="I461" s="1"/>
      <c r="J461" s="1"/>
      <c r="K461" s="1"/>
      <c r="L461" s="1"/>
      <c r="M461" s="1"/>
      <c r="N461" s="1"/>
      <c r="O461" s="1"/>
      <c r="P461" s="1"/>
      <c r="Q461" s="1"/>
      <c r="R461" s="1"/>
      <c r="S461" s="1"/>
      <c r="T461" s="1"/>
    </row>
    <row r="462" spans="1:20" ht="15.75" customHeight="1" x14ac:dyDescent="0.25">
      <c r="A462" s="1"/>
      <c r="B462" s="1"/>
      <c r="C462" s="1"/>
      <c r="D462" s="1"/>
      <c r="E462" s="1"/>
      <c r="F462" s="1"/>
      <c r="G462" s="1"/>
      <c r="H462" s="1"/>
      <c r="I462" s="1"/>
      <c r="J462" s="1"/>
      <c r="K462" s="1"/>
      <c r="L462" s="1"/>
      <c r="M462" s="1"/>
      <c r="N462" s="1"/>
      <c r="O462" s="1"/>
      <c r="P462" s="1"/>
      <c r="Q462" s="1"/>
      <c r="R462" s="1"/>
      <c r="S462" s="1"/>
      <c r="T462" s="1"/>
    </row>
    <row r="463" spans="1:20" ht="15.75" customHeight="1" x14ac:dyDescent="0.25">
      <c r="A463" s="1"/>
      <c r="B463" s="1"/>
      <c r="C463" s="1"/>
      <c r="D463" s="1"/>
      <c r="E463" s="1"/>
      <c r="F463" s="1"/>
      <c r="G463" s="1"/>
      <c r="H463" s="1"/>
      <c r="I463" s="1"/>
      <c r="J463" s="1"/>
      <c r="K463" s="1"/>
      <c r="L463" s="1"/>
      <c r="M463" s="1"/>
      <c r="N463" s="1"/>
      <c r="O463" s="1"/>
      <c r="P463" s="1"/>
      <c r="Q463" s="1"/>
      <c r="R463" s="1"/>
      <c r="S463" s="1"/>
      <c r="T463" s="1"/>
    </row>
    <row r="464" spans="1:20" ht="15.75" customHeight="1" x14ac:dyDescent="0.25">
      <c r="A464" s="1"/>
      <c r="B464" s="1"/>
      <c r="C464" s="1"/>
      <c r="D464" s="1"/>
      <c r="E464" s="1"/>
      <c r="F464" s="1"/>
      <c r="G464" s="1"/>
      <c r="H464" s="1"/>
      <c r="I464" s="1"/>
      <c r="J464" s="1"/>
      <c r="K464" s="1"/>
      <c r="L464" s="1"/>
      <c r="M464" s="1"/>
      <c r="N464" s="1"/>
      <c r="O464" s="1"/>
      <c r="P464" s="1"/>
      <c r="Q464" s="1"/>
      <c r="R464" s="1"/>
      <c r="S464" s="1"/>
      <c r="T464" s="1"/>
    </row>
    <row r="465" spans="1:20" ht="15.75" customHeight="1" x14ac:dyDescent="0.25">
      <c r="A465" s="1"/>
      <c r="B465" s="1"/>
      <c r="C465" s="1"/>
      <c r="D465" s="1"/>
      <c r="E465" s="1"/>
      <c r="F465" s="1"/>
      <c r="G465" s="1"/>
      <c r="H465" s="1"/>
      <c r="I465" s="1"/>
      <c r="J465" s="1"/>
      <c r="K465" s="1"/>
      <c r="L465" s="1"/>
      <c r="M465" s="1"/>
      <c r="N465" s="1"/>
      <c r="O465" s="1"/>
      <c r="P465" s="1"/>
      <c r="Q465" s="1"/>
      <c r="R465" s="1"/>
      <c r="S465" s="1"/>
      <c r="T465" s="1"/>
    </row>
    <row r="466" spans="1:20" ht="15.75" customHeight="1" x14ac:dyDescent="0.25">
      <c r="A466" s="1"/>
      <c r="B466" s="1"/>
      <c r="C466" s="1"/>
      <c r="D466" s="1"/>
      <c r="E466" s="1"/>
      <c r="F466" s="1"/>
      <c r="G466" s="1"/>
      <c r="H466" s="1"/>
      <c r="I466" s="1"/>
      <c r="J466" s="1"/>
      <c r="K466" s="1"/>
      <c r="L466" s="1"/>
      <c r="M466" s="1"/>
      <c r="N466" s="1"/>
      <c r="O466" s="1"/>
      <c r="P466" s="1"/>
      <c r="Q466" s="1"/>
      <c r="R466" s="1"/>
      <c r="S466" s="1"/>
      <c r="T466" s="1"/>
    </row>
    <row r="467" spans="1:20" ht="15.75" customHeight="1" x14ac:dyDescent="0.25">
      <c r="A467" s="1"/>
      <c r="B467" s="1"/>
      <c r="C467" s="1"/>
      <c r="D467" s="1"/>
      <c r="E467" s="1"/>
      <c r="F467" s="1"/>
      <c r="G467" s="1"/>
      <c r="H467" s="1"/>
      <c r="I467" s="1"/>
      <c r="J467" s="1"/>
      <c r="K467" s="1"/>
      <c r="L467" s="1"/>
      <c r="M467" s="1"/>
      <c r="N467" s="1"/>
      <c r="O467" s="1"/>
      <c r="P467" s="1"/>
      <c r="Q467" s="1"/>
      <c r="R467" s="1"/>
      <c r="S467" s="1"/>
      <c r="T467" s="1"/>
    </row>
    <row r="468" spans="1:20" ht="15.75" customHeight="1" x14ac:dyDescent="0.25">
      <c r="A468" s="1"/>
      <c r="B468" s="1"/>
      <c r="C468" s="1"/>
      <c r="D468" s="1"/>
      <c r="E468" s="1"/>
      <c r="F468" s="1"/>
      <c r="G468" s="1"/>
      <c r="H468" s="1"/>
      <c r="I468" s="1"/>
      <c r="J468" s="1"/>
      <c r="K468" s="1"/>
      <c r="L468" s="1"/>
      <c r="M468" s="1"/>
      <c r="N468" s="1"/>
      <c r="O468" s="1"/>
      <c r="P468" s="1"/>
      <c r="Q468" s="1"/>
      <c r="R468" s="1"/>
      <c r="S468" s="1"/>
      <c r="T468" s="1"/>
    </row>
    <row r="469" spans="1:20" ht="15.75" customHeight="1" x14ac:dyDescent="0.25">
      <c r="A469" s="1"/>
      <c r="B469" s="1"/>
      <c r="C469" s="1"/>
      <c r="D469" s="1"/>
      <c r="E469" s="1"/>
      <c r="F469" s="1"/>
      <c r="G469" s="1"/>
      <c r="H469" s="1"/>
      <c r="I469" s="1"/>
      <c r="J469" s="1"/>
      <c r="K469" s="1"/>
      <c r="L469" s="1"/>
      <c r="M469" s="1"/>
      <c r="N469" s="1"/>
      <c r="O469" s="1"/>
      <c r="P469" s="1"/>
      <c r="Q469" s="1"/>
      <c r="R469" s="1"/>
      <c r="S469" s="1"/>
      <c r="T469" s="1"/>
    </row>
    <row r="470" spans="1:20" ht="15.75" customHeight="1" x14ac:dyDescent="0.25">
      <c r="A470" s="1"/>
      <c r="B470" s="1"/>
      <c r="C470" s="1"/>
      <c r="D470" s="1"/>
      <c r="E470" s="1"/>
      <c r="F470" s="1"/>
      <c r="G470" s="1"/>
      <c r="H470" s="1"/>
      <c r="I470" s="1"/>
      <c r="J470" s="1"/>
      <c r="K470" s="1"/>
      <c r="L470" s="1"/>
      <c r="M470" s="1"/>
      <c r="N470" s="1"/>
      <c r="O470" s="1"/>
      <c r="P470" s="1"/>
      <c r="Q470" s="1"/>
      <c r="R470" s="1"/>
      <c r="S470" s="1"/>
      <c r="T470" s="1"/>
    </row>
    <row r="471" spans="1:20" ht="15.75" customHeight="1" x14ac:dyDescent="0.25">
      <c r="A471" s="1"/>
      <c r="B471" s="1"/>
      <c r="C471" s="1"/>
      <c r="D471" s="1"/>
      <c r="E471" s="1"/>
      <c r="F471" s="1"/>
      <c r="G471" s="1"/>
      <c r="H471" s="1"/>
      <c r="I471" s="1"/>
      <c r="J471" s="1"/>
      <c r="K471" s="1"/>
      <c r="L471" s="1"/>
      <c r="M471" s="1"/>
      <c r="N471" s="1"/>
      <c r="O471" s="1"/>
      <c r="P471" s="1"/>
      <c r="Q471" s="1"/>
      <c r="R471" s="1"/>
      <c r="S471" s="1"/>
      <c r="T471" s="1"/>
    </row>
    <row r="472" spans="1:20" ht="15.75" customHeight="1" x14ac:dyDescent="0.25">
      <c r="A472" s="1"/>
      <c r="B472" s="1"/>
      <c r="C472" s="1"/>
      <c r="D472" s="1"/>
      <c r="E472" s="1"/>
      <c r="F472" s="1"/>
      <c r="G472" s="1"/>
      <c r="H472" s="1"/>
      <c r="I472" s="1"/>
      <c r="J472" s="1"/>
      <c r="K472" s="1"/>
      <c r="L472" s="1"/>
      <c r="M472" s="1"/>
      <c r="N472" s="1"/>
      <c r="O472" s="1"/>
      <c r="P472" s="1"/>
      <c r="Q472" s="1"/>
      <c r="R472" s="1"/>
      <c r="S472" s="1"/>
      <c r="T472" s="1"/>
    </row>
    <row r="473" spans="1:20" ht="15.75" customHeight="1" x14ac:dyDescent="0.25">
      <c r="A473" s="1"/>
      <c r="B473" s="1"/>
      <c r="C473" s="1"/>
      <c r="D473" s="1"/>
      <c r="E473" s="1"/>
      <c r="F473" s="1"/>
      <c r="G473" s="1"/>
      <c r="H473" s="1"/>
      <c r="I473" s="1"/>
      <c r="J473" s="1"/>
      <c r="K473" s="1"/>
      <c r="L473" s="1"/>
      <c r="M473" s="1"/>
      <c r="N473" s="1"/>
      <c r="O473" s="1"/>
      <c r="P473" s="1"/>
      <c r="Q473" s="1"/>
      <c r="R473" s="1"/>
      <c r="S473" s="1"/>
      <c r="T473" s="1"/>
    </row>
    <row r="474" spans="1:20" ht="15.75" customHeight="1" x14ac:dyDescent="0.25">
      <c r="A474" s="1"/>
      <c r="B474" s="1"/>
      <c r="C474" s="1"/>
      <c r="D474" s="1"/>
      <c r="E474" s="1"/>
      <c r="F474" s="1"/>
      <c r="G474" s="1"/>
      <c r="H474" s="1"/>
      <c r="I474" s="1"/>
      <c r="J474" s="1"/>
      <c r="K474" s="1"/>
      <c r="L474" s="1"/>
      <c r="M474" s="1"/>
      <c r="N474" s="1"/>
      <c r="O474" s="1"/>
      <c r="P474" s="1"/>
      <c r="Q474" s="1"/>
      <c r="R474" s="1"/>
      <c r="S474" s="1"/>
      <c r="T474" s="1"/>
    </row>
    <row r="475" spans="1:20" ht="15.75" customHeight="1" x14ac:dyDescent="0.25">
      <c r="A475" s="1"/>
      <c r="B475" s="1"/>
      <c r="C475" s="1"/>
      <c r="D475" s="1"/>
      <c r="E475" s="1"/>
      <c r="F475" s="1"/>
      <c r="G475" s="1"/>
      <c r="H475" s="1"/>
      <c r="I475" s="1"/>
      <c r="J475" s="1"/>
      <c r="K475" s="1"/>
      <c r="L475" s="1"/>
      <c r="M475" s="1"/>
      <c r="N475" s="1"/>
      <c r="O475" s="1"/>
      <c r="P475" s="1"/>
      <c r="Q475" s="1"/>
      <c r="R475" s="1"/>
      <c r="S475" s="1"/>
      <c r="T475" s="1"/>
    </row>
    <row r="476" spans="1:20" ht="15.75" customHeight="1" x14ac:dyDescent="0.25">
      <c r="A476" s="1"/>
      <c r="B476" s="1"/>
      <c r="C476" s="1"/>
      <c r="D476" s="1"/>
      <c r="E476" s="1"/>
      <c r="F476" s="1"/>
      <c r="G476" s="1"/>
      <c r="H476" s="1"/>
      <c r="I476" s="1"/>
      <c r="J476" s="1"/>
      <c r="K476" s="1"/>
      <c r="L476" s="1"/>
      <c r="M476" s="1"/>
      <c r="N476" s="1"/>
      <c r="O476" s="1"/>
      <c r="P476" s="1"/>
      <c r="Q476" s="1"/>
      <c r="R476" s="1"/>
      <c r="S476" s="1"/>
      <c r="T476" s="1"/>
    </row>
    <row r="477" spans="1:20" ht="15.75" customHeight="1" x14ac:dyDescent="0.25">
      <c r="A477" s="1"/>
      <c r="B477" s="1"/>
      <c r="C477" s="1"/>
      <c r="D477" s="1"/>
      <c r="E477" s="1"/>
      <c r="F477" s="1"/>
      <c r="G477" s="1"/>
      <c r="H477" s="1"/>
      <c r="I477" s="1"/>
      <c r="J477" s="1"/>
      <c r="K477" s="1"/>
      <c r="L477" s="1"/>
      <c r="M477" s="1"/>
      <c r="N477" s="1"/>
      <c r="O477" s="1"/>
      <c r="P477" s="1"/>
      <c r="Q477" s="1"/>
      <c r="R477" s="1"/>
      <c r="S477" s="1"/>
      <c r="T477" s="1"/>
    </row>
    <row r="478" spans="1:20" ht="15.75" customHeight="1" x14ac:dyDescent="0.25">
      <c r="A478" s="1"/>
      <c r="B478" s="1"/>
      <c r="C478" s="1"/>
      <c r="D478" s="1"/>
      <c r="E478" s="1"/>
      <c r="F478" s="1"/>
      <c r="G478" s="1"/>
      <c r="H478" s="1"/>
      <c r="I478" s="1"/>
      <c r="J478" s="1"/>
      <c r="K478" s="1"/>
      <c r="L478" s="1"/>
      <c r="M478" s="1"/>
      <c r="N478" s="1"/>
      <c r="O478" s="1"/>
      <c r="P478" s="1"/>
      <c r="Q478" s="1"/>
      <c r="R478" s="1"/>
      <c r="S478" s="1"/>
      <c r="T478" s="1"/>
    </row>
    <row r="479" spans="1:20" ht="15.75" customHeight="1" x14ac:dyDescent="0.25">
      <c r="A479" s="1"/>
      <c r="B479" s="1"/>
      <c r="C479" s="1"/>
      <c r="D479" s="1"/>
      <c r="E479" s="1"/>
      <c r="F479" s="1"/>
      <c r="G479" s="1"/>
      <c r="H479" s="1"/>
      <c r="I479" s="1"/>
      <c r="J479" s="1"/>
      <c r="K479" s="1"/>
      <c r="L479" s="1"/>
      <c r="M479" s="1"/>
      <c r="N479" s="1"/>
      <c r="O479" s="1"/>
      <c r="P479" s="1"/>
      <c r="Q479" s="1"/>
      <c r="R479" s="1"/>
      <c r="S479" s="1"/>
      <c r="T479" s="1"/>
    </row>
    <row r="480" spans="1:20" ht="15.75" customHeight="1" x14ac:dyDescent="0.25">
      <c r="A480" s="1"/>
      <c r="B480" s="1"/>
      <c r="C480" s="1"/>
      <c r="D480" s="1"/>
      <c r="E480" s="1"/>
      <c r="F480" s="1"/>
      <c r="G480" s="1"/>
      <c r="H480" s="1"/>
      <c r="I480" s="1"/>
      <c r="J480" s="1"/>
      <c r="K480" s="1"/>
      <c r="L480" s="1"/>
      <c r="M480" s="1"/>
      <c r="N480" s="1"/>
      <c r="O480" s="1"/>
      <c r="P480" s="1"/>
      <c r="Q480" s="1"/>
      <c r="R480" s="1"/>
      <c r="S480" s="1"/>
      <c r="T480" s="1"/>
    </row>
    <row r="481" spans="1:20" ht="15.75" customHeight="1" x14ac:dyDescent="0.25">
      <c r="A481" s="1"/>
      <c r="B481" s="1"/>
      <c r="C481" s="1"/>
      <c r="D481" s="1"/>
      <c r="E481" s="1"/>
      <c r="F481" s="1"/>
      <c r="G481" s="1"/>
      <c r="H481" s="1"/>
      <c r="I481" s="1"/>
      <c r="J481" s="1"/>
      <c r="K481" s="1"/>
      <c r="L481" s="1"/>
      <c r="M481" s="1"/>
      <c r="N481" s="1"/>
      <c r="O481" s="1"/>
      <c r="P481" s="1"/>
      <c r="Q481" s="1"/>
      <c r="R481" s="1"/>
      <c r="S481" s="1"/>
      <c r="T481" s="1"/>
    </row>
    <row r="482" spans="1:20" ht="15.75" customHeight="1" x14ac:dyDescent="0.25">
      <c r="A482" s="1"/>
      <c r="B482" s="1"/>
      <c r="C482" s="1"/>
      <c r="D482" s="1"/>
      <c r="E482" s="1"/>
      <c r="F482" s="1"/>
      <c r="G482" s="1"/>
      <c r="H482" s="1"/>
      <c r="I482" s="1"/>
      <c r="J482" s="1"/>
      <c r="K482" s="1"/>
      <c r="L482" s="1"/>
      <c r="M482" s="1"/>
      <c r="N482" s="1"/>
      <c r="O482" s="1"/>
      <c r="P482" s="1"/>
      <c r="Q482" s="1"/>
      <c r="R482" s="1"/>
      <c r="S482" s="1"/>
      <c r="T482" s="1"/>
    </row>
    <row r="483" spans="1:20" ht="15.75" customHeight="1" x14ac:dyDescent="0.25">
      <c r="A483" s="1"/>
      <c r="B483" s="1"/>
      <c r="C483" s="1"/>
      <c r="D483" s="1"/>
      <c r="E483" s="1"/>
      <c r="F483" s="1"/>
      <c r="G483" s="1"/>
      <c r="H483" s="1"/>
      <c r="I483" s="1"/>
      <c r="J483" s="1"/>
      <c r="K483" s="1"/>
      <c r="L483" s="1"/>
      <c r="M483" s="1"/>
      <c r="N483" s="1"/>
      <c r="O483" s="1"/>
      <c r="P483" s="1"/>
      <c r="Q483" s="1"/>
      <c r="R483" s="1"/>
      <c r="S483" s="1"/>
      <c r="T483" s="1"/>
    </row>
    <row r="484" spans="1:20" ht="15.75" customHeight="1" x14ac:dyDescent="0.25">
      <c r="A484" s="1"/>
      <c r="B484" s="1"/>
      <c r="C484" s="1"/>
      <c r="D484" s="1"/>
      <c r="E484" s="1"/>
      <c r="F484" s="1"/>
      <c r="G484" s="1"/>
      <c r="H484" s="1"/>
      <c r="I484" s="1"/>
      <c r="J484" s="1"/>
      <c r="K484" s="1"/>
      <c r="L484" s="1"/>
      <c r="M484" s="1"/>
      <c r="N484" s="1"/>
      <c r="O484" s="1"/>
      <c r="P484" s="1"/>
      <c r="Q484" s="1"/>
      <c r="R484" s="1"/>
      <c r="S484" s="1"/>
      <c r="T484" s="1"/>
    </row>
    <row r="485" spans="1:20" ht="15.75" customHeight="1" x14ac:dyDescent="0.25">
      <c r="A485" s="1"/>
      <c r="B485" s="1"/>
      <c r="C485" s="1"/>
      <c r="D485" s="1"/>
      <c r="E485" s="1"/>
      <c r="F485" s="1"/>
      <c r="G485" s="1"/>
      <c r="H485" s="1"/>
      <c r="I485" s="1"/>
      <c r="J485" s="1"/>
      <c r="K485" s="1"/>
      <c r="L485" s="1"/>
      <c r="M485" s="1"/>
      <c r="N485" s="1"/>
      <c r="O485" s="1"/>
      <c r="P485" s="1"/>
      <c r="Q485" s="1"/>
      <c r="R485" s="1"/>
      <c r="S485" s="1"/>
      <c r="T485" s="1"/>
    </row>
    <row r="486" spans="1:20" ht="15.75" customHeight="1" x14ac:dyDescent="0.25">
      <c r="A486" s="1"/>
      <c r="B486" s="1"/>
      <c r="C486" s="1"/>
      <c r="D486" s="1"/>
      <c r="E486" s="1"/>
      <c r="F486" s="1"/>
      <c r="G486" s="1"/>
      <c r="H486" s="1"/>
      <c r="I486" s="1"/>
      <c r="J486" s="1"/>
      <c r="K486" s="1"/>
      <c r="L486" s="1"/>
      <c r="M486" s="1"/>
      <c r="N486" s="1"/>
      <c r="O486" s="1"/>
      <c r="P486" s="1"/>
      <c r="Q486" s="1"/>
      <c r="R486" s="1"/>
      <c r="S486" s="1"/>
      <c r="T486" s="1"/>
    </row>
    <row r="487" spans="1:20" ht="15.75" customHeight="1" x14ac:dyDescent="0.25">
      <c r="A487" s="1"/>
      <c r="B487" s="1"/>
      <c r="C487" s="1"/>
      <c r="D487" s="1"/>
      <c r="E487" s="1"/>
      <c r="F487" s="1"/>
      <c r="G487" s="1"/>
      <c r="H487" s="1"/>
      <c r="I487" s="1"/>
      <c r="J487" s="1"/>
      <c r="K487" s="1"/>
      <c r="L487" s="1"/>
      <c r="M487" s="1"/>
      <c r="N487" s="1"/>
      <c r="O487" s="1"/>
      <c r="P487" s="1"/>
      <c r="Q487" s="1"/>
      <c r="R487" s="1"/>
      <c r="S487" s="1"/>
      <c r="T487" s="1"/>
    </row>
    <row r="488" spans="1:20" ht="15.75" customHeight="1" x14ac:dyDescent="0.25">
      <c r="A488" s="1"/>
      <c r="B488" s="1"/>
      <c r="C488" s="1"/>
      <c r="D488" s="1"/>
      <c r="E488" s="1"/>
      <c r="F488" s="1"/>
      <c r="G488" s="1"/>
      <c r="H488" s="1"/>
      <c r="I488" s="1"/>
      <c r="J488" s="1"/>
      <c r="K488" s="1"/>
      <c r="L488" s="1"/>
      <c r="M488" s="1"/>
      <c r="N488" s="1"/>
      <c r="O488" s="1"/>
      <c r="P488" s="1"/>
      <c r="Q488" s="1"/>
      <c r="R488" s="1"/>
      <c r="S488" s="1"/>
      <c r="T488" s="1"/>
    </row>
    <row r="489" spans="1:20" ht="15.75" customHeight="1" x14ac:dyDescent="0.25">
      <c r="A489" s="1"/>
      <c r="B489" s="1"/>
      <c r="C489" s="1"/>
      <c r="D489" s="1"/>
      <c r="E489" s="1"/>
      <c r="F489" s="1"/>
      <c r="G489" s="1"/>
      <c r="H489" s="1"/>
      <c r="I489" s="1"/>
      <c r="J489" s="1"/>
      <c r="K489" s="1"/>
      <c r="L489" s="1"/>
      <c r="M489" s="1"/>
      <c r="N489" s="1"/>
      <c r="O489" s="1"/>
      <c r="P489" s="1"/>
      <c r="Q489" s="1"/>
      <c r="R489" s="1"/>
      <c r="S489" s="1"/>
      <c r="T489" s="1"/>
    </row>
    <row r="490" spans="1:20" ht="15.75" customHeight="1" x14ac:dyDescent="0.25">
      <c r="A490" s="1"/>
      <c r="B490" s="1"/>
      <c r="C490" s="1"/>
      <c r="D490" s="1"/>
      <c r="E490" s="1"/>
      <c r="F490" s="1"/>
      <c r="G490" s="1"/>
      <c r="H490" s="1"/>
      <c r="I490" s="1"/>
      <c r="J490" s="1"/>
      <c r="K490" s="1"/>
      <c r="L490" s="1"/>
      <c r="M490" s="1"/>
      <c r="N490" s="1"/>
      <c r="O490" s="1"/>
      <c r="P490" s="1"/>
      <c r="Q490" s="1"/>
      <c r="R490" s="1"/>
      <c r="S490" s="1"/>
      <c r="T490" s="1"/>
    </row>
    <row r="491" spans="1:20" ht="15.75" customHeight="1" x14ac:dyDescent="0.25">
      <c r="A491" s="1"/>
      <c r="B491" s="1"/>
      <c r="C491" s="1"/>
      <c r="D491" s="1"/>
      <c r="E491" s="1"/>
      <c r="F491" s="1"/>
      <c r="G491" s="1"/>
      <c r="H491" s="1"/>
      <c r="I491" s="1"/>
      <c r="J491" s="1"/>
      <c r="K491" s="1"/>
      <c r="L491" s="1"/>
      <c r="M491" s="1"/>
      <c r="N491" s="1"/>
      <c r="O491" s="1"/>
      <c r="P491" s="1"/>
      <c r="Q491" s="1"/>
      <c r="R491" s="1"/>
      <c r="S491" s="1"/>
      <c r="T491" s="1"/>
    </row>
    <row r="492" spans="1:20" ht="15.75" customHeight="1" x14ac:dyDescent="0.25">
      <c r="A492" s="1"/>
      <c r="B492" s="1"/>
      <c r="C492" s="1"/>
      <c r="D492" s="1"/>
      <c r="E492" s="1"/>
      <c r="F492" s="1"/>
      <c r="G492" s="1"/>
      <c r="H492" s="1"/>
      <c r="I492" s="1"/>
      <c r="J492" s="1"/>
      <c r="K492" s="1"/>
      <c r="L492" s="1"/>
      <c r="M492" s="1"/>
      <c r="N492" s="1"/>
      <c r="O492" s="1"/>
      <c r="P492" s="1"/>
      <c r="Q492" s="1"/>
      <c r="R492" s="1"/>
      <c r="S492" s="1"/>
      <c r="T492" s="1"/>
    </row>
    <row r="493" spans="1:20" ht="15.75" customHeight="1" x14ac:dyDescent="0.25">
      <c r="A493" s="1"/>
      <c r="B493" s="1"/>
      <c r="C493" s="1"/>
      <c r="D493" s="1"/>
      <c r="E493" s="1"/>
      <c r="F493" s="1"/>
      <c r="G493" s="1"/>
      <c r="H493" s="1"/>
      <c r="I493" s="1"/>
      <c r="J493" s="1"/>
      <c r="K493" s="1"/>
      <c r="L493" s="1"/>
      <c r="M493" s="1"/>
      <c r="N493" s="1"/>
      <c r="O493" s="1"/>
      <c r="P493" s="1"/>
      <c r="Q493" s="1"/>
      <c r="R493" s="1"/>
      <c r="S493" s="1"/>
      <c r="T493" s="1"/>
    </row>
    <row r="494" spans="1:20" ht="15.75" customHeight="1" x14ac:dyDescent="0.25">
      <c r="A494" s="1"/>
      <c r="B494" s="1"/>
      <c r="C494" s="1"/>
      <c r="D494" s="1"/>
      <c r="E494" s="1"/>
      <c r="F494" s="1"/>
      <c r="G494" s="1"/>
      <c r="H494" s="1"/>
      <c r="I494" s="1"/>
      <c r="J494" s="1"/>
      <c r="K494" s="1"/>
      <c r="L494" s="1"/>
      <c r="M494" s="1"/>
      <c r="N494" s="1"/>
      <c r="O494" s="1"/>
      <c r="P494" s="1"/>
      <c r="Q494" s="1"/>
      <c r="R494" s="1"/>
      <c r="S494" s="1"/>
      <c r="T494" s="1"/>
    </row>
    <row r="495" spans="1:20" ht="15.75" customHeight="1" x14ac:dyDescent="0.25">
      <c r="A495" s="1"/>
      <c r="B495" s="1"/>
      <c r="C495" s="1"/>
      <c r="D495" s="1"/>
      <c r="E495" s="1"/>
      <c r="F495" s="1"/>
      <c r="G495" s="1"/>
      <c r="H495" s="1"/>
      <c r="I495" s="1"/>
      <c r="J495" s="1"/>
      <c r="K495" s="1"/>
      <c r="L495" s="1"/>
      <c r="M495" s="1"/>
      <c r="N495" s="1"/>
      <c r="O495" s="1"/>
      <c r="P495" s="1"/>
      <c r="Q495" s="1"/>
      <c r="R495" s="1"/>
      <c r="S495" s="1"/>
      <c r="T495" s="1"/>
    </row>
    <row r="496" spans="1:20" ht="15.75" customHeight="1" x14ac:dyDescent="0.25">
      <c r="A496" s="1"/>
      <c r="B496" s="1"/>
      <c r="C496" s="1"/>
      <c r="D496" s="1"/>
      <c r="E496" s="1"/>
      <c r="F496" s="1"/>
      <c r="G496" s="1"/>
      <c r="H496" s="1"/>
      <c r="I496" s="1"/>
      <c r="J496" s="1"/>
      <c r="K496" s="1"/>
      <c r="L496" s="1"/>
      <c r="M496" s="1"/>
      <c r="N496" s="1"/>
      <c r="O496" s="1"/>
      <c r="P496" s="1"/>
      <c r="Q496" s="1"/>
      <c r="R496" s="1"/>
      <c r="S496" s="1"/>
      <c r="T496" s="1"/>
    </row>
    <row r="497" spans="1:20" ht="15.75" customHeight="1" x14ac:dyDescent="0.25">
      <c r="A497" s="1"/>
      <c r="B497" s="1"/>
      <c r="C497" s="1"/>
      <c r="D497" s="1"/>
      <c r="E497" s="1"/>
      <c r="F497" s="1"/>
      <c r="G497" s="1"/>
      <c r="H497" s="1"/>
      <c r="I497" s="1"/>
      <c r="J497" s="1"/>
      <c r="K497" s="1"/>
      <c r="L497" s="1"/>
      <c r="M497" s="1"/>
      <c r="N497" s="1"/>
      <c r="O497" s="1"/>
      <c r="P497" s="1"/>
      <c r="Q497" s="1"/>
      <c r="R497" s="1"/>
      <c r="S497" s="1"/>
      <c r="T497" s="1"/>
    </row>
    <row r="498" spans="1:20" ht="15.75" customHeight="1" x14ac:dyDescent="0.25">
      <c r="A498" s="1"/>
      <c r="B498" s="1"/>
      <c r="C498" s="1"/>
      <c r="D498" s="1"/>
      <c r="E498" s="1"/>
      <c r="F498" s="1"/>
      <c r="G498" s="1"/>
      <c r="H498" s="1"/>
      <c r="I498" s="1"/>
      <c r="J498" s="1"/>
      <c r="K498" s="1"/>
      <c r="L498" s="1"/>
      <c r="M498" s="1"/>
      <c r="N498" s="1"/>
      <c r="O498" s="1"/>
      <c r="P498" s="1"/>
      <c r="Q498" s="1"/>
      <c r="R498" s="1"/>
      <c r="S498" s="1"/>
      <c r="T498" s="1"/>
    </row>
    <row r="499" spans="1:20" ht="15.75" customHeight="1" x14ac:dyDescent="0.25">
      <c r="A499" s="1"/>
      <c r="B499" s="1"/>
      <c r="C499" s="1"/>
      <c r="D499" s="1"/>
      <c r="E499" s="1"/>
      <c r="F499" s="1"/>
      <c r="G499" s="1"/>
      <c r="H499" s="1"/>
      <c r="I499" s="1"/>
      <c r="J499" s="1"/>
      <c r="K499" s="1"/>
      <c r="L499" s="1"/>
      <c r="M499" s="1"/>
      <c r="N499" s="1"/>
      <c r="O499" s="1"/>
      <c r="P499" s="1"/>
      <c r="Q499" s="1"/>
      <c r="R499" s="1"/>
      <c r="S499" s="1"/>
      <c r="T499" s="1"/>
    </row>
    <row r="500" spans="1:20" ht="15.75" customHeight="1" x14ac:dyDescent="0.25">
      <c r="A500" s="1"/>
      <c r="B500" s="1"/>
      <c r="C500" s="1"/>
      <c r="D500" s="1"/>
      <c r="E500" s="1"/>
      <c r="F500" s="1"/>
      <c r="G500" s="1"/>
      <c r="H500" s="1"/>
      <c r="I500" s="1"/>
      <c r="J500" s="1"/>
      <c r="K500" s="1"/>
      <c r="L500" s="1"/>
      <c r="M500" s="1"/>
      <c r="N500" s="1"/>
      <c r="O500" s="1"/>
      <c r="P500" s="1"/>
      <c r="Q500" s="1"/>
      <c r="R500" s="1"/>
      <c r="S500" s="1"/>
      <c r="T500" s="1"/>
    </row>
    <row r="501" spans="1:20" ht="15.75" customHeight="1" x14ac:dyDescent="0.25">
      <c r="A501" s="1"/>
      <c r="B501" s="1"/>
      <c r="C501" s="1"/>
      <c r="D501" s="1"/>
      <c r="E501" s="1"/>
      <c r="F501" s="1"/>
      <c r="G501" s="1"/>
      <c r="H501" s="1"/>
      <c r="I501" s="1"/>
      <c r="J501" s="1"/>
      <c r="K501" s="1"/>
      <c r="L501" s="1"/>
      <c r="M501" s="1"/>
      <c r="N501" s="1"/>
      <c r="O501" s="1"/>
      <c r="P501" s="1"/>
      <c r="Q501" s="1"/>
      <c r="R501" s="1"/>
      <c r="S501" s="1"/>
      <c r="T501" s="1"/>
    </row>
    <row r="502" spans="1:20" ht="15.75" customHeight="1" x14ac:dyDescent="0.25">
      <c r="A502" s="1"/>
      <c r="B502" s="1"/>
      <c r="C502" s="1"/>
      <c r="D502" s="1"/>
      <c r="E502" s="1"/>
      <c r="F502" s="1"/>
      <c r="G502" s="1"/>
      <c r="H502" s="1"/>
      <c r="I502" s="1"/>
      <c r="J502" s="1"/>
      <c r="K502" s="1"/>
      <c r="L502" s="1"/>
      <c r="M502" s="1"/>
      <c r="N502" s="1"/>
      <c r="O502" s="1"/>
      <c r="P502" s="1"/>
      <c r="Q502" s="1"/>
      <c r="R502" s="1"/>
      <c r="S502" s="1"/>
      <c r="T502" s="1"/>
    </row>
    <row r="503" spans="1:20" ht="15.75" customHeight="1" x14ac:dyDescent="0.25">
      <c r="A503" s="1"/>
      <c r="B503" s="1"/>
      <c r="C503" s="1"/>
      <c r="D503" s="1"/>
      <c r="E503" s="1"/>
      <c r="F503" s="1"/>
      <c r="G503" s="1"/>
      <c r="H503" s="1"/>
      <c r="I503" s="1"/>
      <c r="J503" s="1"/>
      <c r="K503" s="1"/>
      <c r="L503" s="1"/>
      <c r="M503" s="1"/>
      <c r="N503" s="1"/>
      <c r="O503" s="1"/>
      <c r="P503" s="1"/>
      <c r="Q503" s="1"/>
      <c r="R503" s="1"/>
      <c r="S503" s="1"/>
      <c r="T503" s="1"/>
    </row>
    <row r="504" spans="1:20" ht="15.75" customHeight="1" x14ac:dyDescent="0.25">
      <c r="A504" s="1"/>
      <c r="B504" s="1"/>
      <c r="C504" s="1"/>
      <c r="D504" s="1"/>
      <c r="E504" s="1"/>
      <c r="F504" s="1"/>
      <c r="G504" s="1"/>
      <c r="H504" s="1"/>
      <c r="I504" s="1"/>
      <c r="J504" s="1"/>
      <c r="K504" s="1"/>
      <c r="L504" s="1"/>
      <c r="M504" s="1"/>
      <c r="N504" s="1"/>
      <c r="O504" s="1"/>
      <c r="P504" s="1"/>
      <c r="Q504" s="1"/>
      <c r="R504" s="1"/>
      <c r="S504" s="1"/>
      <c r="T504" s="1"/>
    </row>
    <row r="505" spans="1:20" ht="15.75" customHeight="1" x14ac:dyDescent="0.25">
      <c r="A505" s="1"/>
      <c r="B505" s="1"/>
      <c r="C505" s="1"/>
      <c r="D505" s="1"/>
      <c r="E505" s="1"/>
      <c r="F505" s="1"/>
      <c r="G505" s="1"/>
      <c r="H505" s="1"/>
      <c r="I505" s="1"/>
      <c r="J505" s="1"/>
      <c r="K505" s="1"/>
      <c r="L505" s="1"/>
      <c r="M505" s="1"/>
      <c r="N505" s="1"/>
      <c r="O505" s="1"/>
      <c r="P505" s="1"/>
      <c r="Q505" s="1"/>
      <c r="R505" s="1"/>
      <c r="S505" s="1"/>
      <c r="T505" s="1"/>
    </row>
    <row r="506" spans="1:20" ht="15.75" customHeight="1" x14ac:dyDescent="0.25">
      <c r="A506" s="1"/>
      <c r="B506" s="1"/>
      <c r="C506" s="1"/>
      <c r="D506" s="1"/>
      <c r="E506" s="1"/>
      <c r="F506" s="1"/>
      <c r="G506" s="1"/>
      <c r="H506" s="1"/>
      <c r="I506" s="1"/>
      <c r="J506" s="1"/>
      <c r="K506" s="1"/>
      <c r="L506" s="1"/>
      <c r="M506" s="1"/>
      <c r="N506" s="1"/>
      <c r="O506" s="1"/>
      <c r="P506" s="1"/>
      <c r="Q506" s="1"/>
      <c r="R506" s="1"/>
      <c r="S506" s="1"/>
      <c r="T506" s="1"/>
    </row>
    <row r="507" spans="1:20" ht="15.75" customHeight="1" x14ac:dyDescent="0.25">
      <c r="A507" s="1"/>
      <c r="B507" s="1"/>
      <c r="C507" s="1"/>
      <c r="D507" s="1"/>
      <c r="E507" s="1"/>
      <c r="F507" s="1"/>
      <c r="G507" s="1"/>
      <c r="H507" s="1"/>
      <c r="I507" s="1"/>
      <c r="J507" s="1"/>
      <c r="K507" s="1"/>
      <c r="L507" s="1"/>
      <c r="M507" s="1"/>
      <c r="N507" s="1"/>
      <c r="O507" s="1"/>
      <c r="P507" s="1"/>
      <c r="Q507" s="1"/>
      <c r="R507" s="1"/>
      <c r="S507" s="1"/>
      <c r="T507" s="1"/>
    </row>
    <row r="508" spans="1:20" ht="15.75" customHeight="1" x14ac:dyDescent="0.25">
      <c r="A508" s="1"/>
      <c r="B508" s="1"/>
      <c r="C508" s="1"/>
      <c r="D508" s="1"/>
      <c r="E508" s="1"/>
      <c r="F508" s="1"/>
      <c r="G508" s="1"/>
      <c r="H508" s="1"/>
      <c r="I508" s="1"/>
      <c r="J508" s="1"/>
      <c r="K508" s="1"/>
      <c r="L508" s="1"/>
      <c r="M508" s="1"/>
      <c r="N508" s="1"/>
      <c r="O508" s="1"/>
      <c r="P508" s="1"/>
      <c r="Q508" s="1"/>
      <c r="R508" s="1"/>
      <c r="S508" s="1"/>
      <c r="T508" s="1"/>
    </row>
    <row r="509" spans="1:20" ht="15.75" customHeight="1" x14ac:dyDescent="0.25">
      <c r="A509" s="1"/>
      <c r="B509" s="1"/>
      <c r="C509" s="1"/>
      <c r="D509" s="1"/>
      <c r="E509" s="1"/>
      <c r="F509" s="1"/>
      <c r="G509" s="1"/>
      <c r="H509" s="1"/>
      <c r="I509" s="1"/>
      <c r="J509" s="1"/>
      <c r="K509" s="1"/>
      <c r="L509" s="1"/>
      <c r="M509" s="1"/>
      <c r="N509" s="1"/>
      <c r="O509" s="1"/>
      <c r="P509" s="1"/>
      <c r="Q509" s="1"/>
      <c r="R509" s="1"/>
      <c r="S509" s="1"/>
      <c r="T509" s="1"/>
    </row>
    <row r="510" spans="1:20" ht="15.75" customHeight="1" x14ac:dyDescent="0.25">
      <c r="A510" s="1"/>
      <c r="B510" s="1"/>
      <c r="C510" s="1"/>
      <c r="D510" s="1"/>
      <c r="E510" s="1"/>
      <c r="F510" s="1"/>
      <c r="G510" s="1"/>
      <c r="H510" s="1"/>
      <c r="I510" s="1"/>
      <c r="J510" s="1"/>
      <c r="K510" s="1"/>
      <c r="L510" s="1"/>
      <c r="M510" s="1"/>
      <c r="N510" s="1"/>
      <c r="O510" s="1"/>
      <c r="P510" s="1"/>
      <c r="Q510" s="1"/>
      <c r="R510" s="1"/>
      <c r="S510" s="1"/>
      <c r="T510" s="1"/>
    </row>
    <row r="511" spans="1:20" ht="15.75" customHeight="1" x14ac:dyDescent="0.25">
      <c r="A511" s="1"/>
      <c r="B511" s="1"/>
      <c r="C511" s="1"/>
      <c r="D511" s="1"/>
      <c r="E511" s="1"/>
      <c r="F511" s="1"/>
      <c r="G511" s="1"/>
      <c r="H511" s="1"/>
      <c r="I511" s="1"/>
      <c r="J511" s="1"/>
      <c r="K511" s="1"/>
      <c r="L511" s="1"/>
      <c r="M511" s="1"/>
      <c r="N511" s="1"/>
      <c r="O511" s="1"/>
      <c r="P511" s="1"/>
      <c r="Q511" s="1"/>
      <c r="R511" s="1"/>
      <c r="S511" s="1"/>
      <c r="T511" s="1"/>
    </row>
    <row r="512" spans="1:20" ht="15.75" customHeight="1" x14ac:dyDescent="0.25">
      <c r="A512" s="1"/>
      <c r="B512" s="1"/>
      <c r="C512" s="1"/>
      <c r="D512" s="1"/>
      <c r="E512" s="1"/>
      <c r="F512" s="1"/>
      <c r="G512" s="1"/>
      <c r="H512" s="1"/>
      <c r="I512" s="1"/>
      <c r="J512" s="1"/>
      <c r="K512" s="1"/>
      <c r="L512" s="1"/>
      <c r="M512" s="1"/>
      <c r="N512" s="1"/>
      <c r="O512" s="1"/>
      <c r="P512" s="1"/>
      <c r="Q512" s="1"/>
      <c r="R512" s="1"/>
      <c r="S512" s="1"/>
      <c r="T512" s="1"/>
    </row>
    <row r="513" spans="1:20" ht="15.75" customHeight="1" x14ac:dyDescent="0.25">
      <c r="A513" s="1"/>
      <c r="B513" s="1"/>
      <c r="C513" s="1"/>
      <c r="D513" s="1"/>
      <c r="E513" s="1"/>
      <c r="F513" s="1"/>
      <c r="G513" s="1"/>
      <c r="H513" s="1"/>
      <c r="I513" s="1"/>
      <c r="J513" s="1"/>
      <c r="K513" s="1"/>
      <c r="L513" s="1"/>
      <c r="M513" s="1"/>
      <c r="N513" s="1"/>
      <c r="O513" s="1"/>
      <c r="P513" s="1"/>
      <c r="Q513" s="1"/>
      <c r="R513" s="1"/>
      <c r="S513" s="1"/>
      <c r="T513" s="1"/>
    </row>
    <row r="514" spans="1:20" ht="15.75" customHeight="1" x14ac:dyDescent="0.25">
      <c r="A514" s="1"/>
      <c r="B514" s="1"/>
      <c r="C514" s="1"/>
      <c r="D514" s="1"/>
      <c r="E514" s="1"/>
      <c r="F514" s="1"/>
      <c r="G514" s="1"/>
      <c r="H514" s="1"/>
      <c r="I514" s="1"/>
      <c r="J514" s="1"/>
      <c r="K514" s="1"/>
      <c r="L514" s="1"/>
      <c r="M514" s="1"/>
      <c r="N514" s="1"/>
      <c r="O514" s="1"/>
      <c r="P514" s="1"/>
      <c r="Q514" s="1"/>
      <c r="R514" s="1"/>
      <c r="S514" s="1"/>
      <c r="T514" s="1"/>
    </row>
    <row r="515" spans="1:20" ht="15.75" customHeight="1" x14ac:dyDescent="0.25">
      <c r="A515" s="1"/>
      <c r="B515" s="1"/>
      <c r="C515" s="1"/>
      <c r="D515" s="1"/>
      <c r="E515" s="1"/>
      <c r="F515" s="1"/>
      <c r="G515" s="1"/>
      <c r="H515" s="1"/>
      <c r="I515" s="1"/>
      <c r="J515" s="1"/>
      <c r="K515" s="1"/>
      <c r="L515" s="1"/>
      <c r="M515" s="1"/>
      <c r="N515" s="1"/>
      <c r="O515" s="1"/>
      <c r="P515" s="1"/>
      <c r="Q515" s="1"/>
      <c r="R515" s="1"/>
      <c r="S515" s="1"/>
      <c r="T515" s="1"/>
    </row>
    <row r="516" spans="1:20" ht="15.75" customHeight="1" x14ac:dyDescent="0.25">
      <c r="A516" s="1"/>
      <c r="B516" s="1"/>
      <c r="C516" s="1"/>
      <c r="D516" s="1"/>
      <c r="E516" s="1"/>
      <c r="F516" s="1"/>
      <c r="G516" s="1"/>
      <c r="H516" s="1"/>
      <c r="I516" s="1"/>
      <c r="J516" s="1"/>
      <c r="K516" s="1"/>
      <c r="L516" s="1"/>
      <c r="M516" s="1"/>
      <c r="N516" s="1"/>
      <c r="O516" s="1"/>
      <c r="P516" s="1"/>
      <c r="Q516" s="1"/>
      <c r="R516" s="1"/>
      <c r="S516" s="1"/>
      <c r="T516" s="1"/>
    </row>
    <row r="517" spans="1:20" ht="15.75" customHeight="1" x14ac:dyDescent="0.25">
      <c r="A517" s="1"/>
      <c r="B517" s="1"/>
      <c r="C517" s="1"/>
      <c r="D517" s="1"/>
      <c r="E517" s="1"/>
      <c r="F517" s="1"/>
      <c r="G517" s="1"/>
      <c r="H517" s="1"/>
      <c r="I517" s="1"/>
      <c r="J517" s="1"/>
      <c r="K517" s="1"/>
      <c r="L517" s="1"/>
      <c r="M517" s="1"/>
      <c r="N517" s="1"/>
      <c r="O517" s="1"/>
      <c r="P517" s="1"/>
      <c r="Q517" s="1"/>
      <c r="R517" s="1"/>
      <c r="S517" s="1"/>
      <c r="T517" s="1"/>
    </row>
    <row r="518" spans="1:20" ht="15.75" customHeight="1" x14ac:dyDescent="0.25">
      <c r="A518" s="1"/>
      <c r="B518" s="1"/>
      <c r="C518" s="1"/>
      <c r="D518" s="1"/>
      <c r="E518" s="1"/>
      <c r="F518" s="1"/>
      <c r="G518" s="1"/>
      <c r="H518" s="1"/>
      <c r="I518" s="1"/>
      <c r="J518" s="1"/>
      <c r="K518" s="1"/>
      <c r="L518" s="1"/>
      <c r="M518" s="1"/>
      <c r="N518" s="1"/>
      <c r="O518" s="1"/>
      <c r="P518" s="1"/>
      <c r="Q518" s="1"/>
      <c r="R518" s="1"/>
      <c r="S518" s="1"/>
      <c r="T518" s="1"/>
    </row>
    <row r="519" spans="1:20" ht="15.75" customHeight="1" x14ac:dyDescent="0.25">
      <c r="A519" s="1"/>
      <c r="B519" s="1"/>
      <c r="C519" s="1"/>
      <c r="D519" s="1"/>
      <c r="E519" s="1"/>
      <c r="F519" s="1"/>
      <c r="G519" s="1"/>
      <c r="H519" s="1"/>
      <c r="I519" s="1"/>
      <c r="J519" s="1"/>
      <c r="K519" s="1"/>
      <c r="L519" s="1"/>
      <c r="M519" s="1"/>
      <c r="N519" s="1"/>
      <c r="O519" s="1"/>
      <c r="P519" s="1"/>
      <c r="Q519" s="1"/>
      <c r="R519" s="1"/>
      <c r="S519" s="1"/>
      <c r="T519" s="1"/>
    </row>
    <row r="520" spans="1:20" ht="15.75" customHeight="1" x14ac:dyDescent="0.25">
      <c r="A520" s="1"/>
      <c r="B520" s="1"/>
      <c r="C520" s="1"/>
      <c r="D520" s="1"/>
      <c r="E520" s="1"/>
      <c r="F520" s="1"/>
      <c r="G520" s="1"/>
      <c r="H520" s="1"/>
      <c r="I520" s="1"/>
      <c r="J520" s="1"/>
      <c r="K520" s="1"/>
      <c r="L520" s="1"/>
      <c r="M520" s="1"/>
      <c r="N520" s="1"/>
      <c r="O520" s="1"/>
      <c r="P520" s="1"/>
      <c r="Q520" s="1"/>
      <c r="R520" s="1"/>
      <c r="S520" s="1"/>
      <c r="T520" s="1"/>
    </row>
    <row r="521" spans="1:20" ht="15.75" customHeight="1" x14ac:dyDescent="0.25">
      <c r="A521" s="1"/>
      <c r="B521" s="1"/>
      <c r="C521" s="1"/>
      <c r="D521" s="1"/>
      <c r="E521" s="1"/>
      <c r="F521" s="1"/>
      <c r="G521" s="1"/>
      <c r="H521" s="1"/>
      <c r="I521" s="1"/>
      <c r="J521" s="1"/>
      <c r="K521" s="1"/>
      <c r="L521" s="1"/>
      <c r="M521" s="1"/>
      <c r="N521" s="1"/>
      <c r="O521" s="1"/>
      <c r="P521" s="1"/>
      <c r="Q521" s="1"/>
      <c r="R521" s="1"/>
      <c r="S521" s="1"/>
      <c r="T521" s="1"/>
    </row>
    <row r="522" spans="1:20" ht="15.75" customHeight="1" x14ac:dyDescent="0.25">
      <c r="A522" s="1"/>
      <c r="B522" s="1"/>
      <c r="C522" s="1"/>
      <c r="D522" s="1"/>
      <c r="E522" s="1"/>
      <c r="F522" s="1"/>
      <c r="G522" s="1"/>
      <c r="H522" s="1"/>
      <c r="I522" s="1"/>
      <c r="J522" s="1"/>
      <c r="K522" s="1"/>
      <c r="L522" s="1"/>
      <c r="M522" s="1"/>
      <c r="N522" s="1"/>
      <c r="O522" s="1"/>
      <c r="P522" s="1"/>
      <c r="Q522" s="1"/>
      <c r="R522" s="1"/>
      <c r="S522" s="1"/>
      <c r="T522" s="1"/>
    </row>
    <row r="523" spans="1:20" ht="15.75" customHeight="1" x14ac:dyDescent="0.25">
      <c r="A523" s="1"/>
      <c r="B523" s="1"/>
      <c r="C523" s="1"/>
      <c r="D523" s="1"/>
      <c r="E523" s="1"/>
      <c r="F523" s="1"/>
      <c r="G523" s="1"/>
      <c r="H523" s="1"/>
      <c r="I523" s="1"/>
      <c r="J523" s="1"/>
      <c r="K523" s="1"/>
      <c r="L523" s="1"/>
      <c r="M523" s="1"/>
      <c r="N523" s="1"/>
      <c r="O523" s="1"/>
      <c r="P523" s="1"/>
      <c r="Q523" s="1"/>
      <c r="R523" s="1"/>
      <c r="S523" s="1"/>
      <c r="T523" s="1"/>
    </row>
    <row r="524" spans="1:20" ht="15.75" customHeight="1" x14ac:dyDescent="0.25">
      <c r="A524" s="1"/>
      <c r="B524" s="1"/>
      <c r="C524" s="1"/>
      <c r="D524" s="1"/>
      <c r="E524" s="1"/>
      <c r="F524" s="1"/>
      <c r="G524" s="1"/>
      <c r="H524" s="1"/>
      <c r="I524" s="1"/>
      <c r="J524" s="1"/>
      <c r="K524" s="1"/>
      <c r="L524" s="1"/>
      <c r="M524" s="1"/>
      <c r="N524" s="1"/>
      <c r="O524" s="1"/>
      <c r="P524" s="1"/>
      <c r="Q524" s="1"/>
      <c r="R524" s="1"/>
      <c r="S524" s="1"/>
      <c r="T524" s="1"/>
    </row>
    <row r="525" spans="1:20" ht="15.75" customHeight="1" x14ac:dyDescent="0.25">
      <c r="A525" s="1"/>
      <c r="B525" s="1"/>
      <c r="C525" s="1"/>
      <c r="D525" s="1"/>
      <c r="E525" s="1"/>
      <c r="F525" s="1"/>
      <c r="G525" s="1"/>
      <c r="H525" s="1"/>
      <c r="I525" s="1"/>
      <c r="J525" s="1"/>
      <c r="K525" s="1"/>
      <c r="L525" s="1"/>
      <c r="M525" s="1"/>
      <c r="N525" s="1"/>
      <c r="O525" s="1"/>
      <c r="P525" s="1"/>
      <c r="Q525" s="1"/>
      <c r="R525" s="1"/>
      <c r="S525" s="1"/>
      <c r="T525" s="1"/>
    </row>
    <row r="526" spans="1:20" ht="15.75" customHeight="1" x14ac:dyDescent="0.25">
      <c r="A526" s="1"/>
      <c r="B526" s="1"/>
      <c r="C526" s="1"/>
      <c r="D526" s="1"/>
      <c r="E526" s="1"/>
      <c r="F526" s="1"/>
      <c r="G526" s="1"/>
      <c r="H526" s="1"/>
      <c r="I526" s="1"/>
      <c r="J526" s="1"/>
      <c r="K526" s="1"/>
      <c r="L526" s="1"/>
      <c r="M526" s="1"/>
      <c r="N526" s="1"/>
      <c r="O526" s="1"/>
      <c r="P526" s="1"/>
      <c r="Q526" s="1"/>
      <c r="R526" s="1"/>
      <c r="S526" s="1"/>
      <c r="T526" s="1"/>
    </row>
    <row r="527" spans="1:20" ht="15.75" customHeight="1" x14ac:dyDescent="0.25">
      <c r="A527" s="1"/>
      <c r="B527" s="1"/>
      <c r="C527" s="1"/>
      <c r="D527" s="1"/>
      <c r="E527" s="1"/>
      <c r="F527" s="1"/>
      <c r="G527" s="1"/>
      <c r="H527" s="1"/>
      <c r="I527" s="1"/>
      <c r="J527" s="1"/>
      <c r="K527" s="1"/>
      <c r="L527" s="1"/>
      <c r="M527" s="1"/>
      <c r="N527" s="1"/>
      <c r="O527" s="1"/>
      <c r="P527" s="1"/>
      <c r="Q527" s="1"/>
      <c r="R527" s="1"/>
      <c r="S527" s="1"/>
      <c r="T527" s="1"/>
    </row>
    <row r="528" spans="1:20" ht="15.75" customHeight="1" x14ac:dyDescent="0.25">
      <c r="A528" s="1"/>
      <c r="B528" s="1"/>
      <c r="C528" s="1"/>
      <c r="D528" s="1"/>
      <c r="E528" s="1"/>
      <c r="F528" s="1"/>
      <c r="G528" s="1"/>
      <c r="H528" s="1"/>
      <c r="I528" s="1"/>
      <c r="J528" s="1"/>
      <c r="K528" s="1"/>
      <c r="L528" s="1"/>
      <c r="M528" s="1"/>
      <c r="N528" s="1"/>
      <c r="O528" s="1"/>
      <c r="P528" s="1"/>
      <c r="Q528" s="1"/>
      <c r="R528" s="1"/>
      <c r="S528" s="1"/>
      <c r="T528" s="1"/>
    </row>
    <row r="529" spans="1:20" ht="15.75" customHeight="1" x14ac:dyDescent="0.25">
      <c r="A529" s="1"/>
      <c r="B529" s="1"/>
      <c r="C529" s="1"/>
      <c r="D529" s="1"/>
      <c r="E529" s="1"/>
      <c r="F529" s="1"/>
      <c r="G529" s="1"/>
      <c r="H529" s="1"/>
      <c r="I529" s="1"/>
      <c r="J529" s="1"/>
      <c r="K529" s="1"/>
      <c r="L529" s="1"/>
      <c r="M529" s="1"/>
      <c r="N529" s="1"/>
      <c r="O529" s="1"/>
      <c r="P529" s="1"/>
      <c r="Q529" s="1"/>
      <c r="R529" s="1"/>
      <c r="S529" s="1"/>
      <c r="T529" s="1"/>
    </row>
    <row r="530" spans="1:20" ht="15.75" customHeight="1" x14ac:dyDescent="0.25">
      <c r="A530" s="1"/>
      <c r="B530" s="1"/>
      <c r="C530" s="1"/>
      <c r="D530" s="1"/>
      <c r="E530" s="1"/>
      <c r="F530" s="1"/>
      <c r="G530" s="1"/>
      <c r="H530" s="1"/>
      <c r="I530" s="1"/>
      <c r="J530" s="1"/>
      <c r="K530" s="1"/>
      <c r="L530" s="1"/>
      <c r="M530" s="1"/>
      <c r="N530" s="1"/>
      <c r="O530" s="1"/>
      <c r="P530" s="1"/>
      <c r="Q530" s="1"/>
      <c r="R530" s="1"/>
      <c r="S530" s="1"/>
      <c r="T530" s="1"/>
    </row>
    <row r="531" spans="1:20" ht="15.75" customHeight="1" x14ac:dyDescent="0.25">
      <c r="A531" s="1"/>
      <c r="B531" s="1"/>
      <c r="C531" s="1"/>
      <c r="D531" s="1"/>
      <c r="E531" s="1"/>
      <c r="F531" s="1"/>
      <c r="G531" s="1"/>
      <c r="H531" s="1"/>
      <c r="I531" s="1"/>
      <c r="J531" s="1"/>
      <c r="K531" s="1"/>
      <c r="L531" s="1"/>
      <c r="M531" s="1"/>
      <c r="N531" s="1"/>
      <c r="O531" s="1"/>
      <c r="P531" s="1"/>
      <c r="Q531" s="1"/>
      <c r="R531" s="1"/>
      <c r="S531" s="1"/>
      <c r="T531" s="1"/>
    </row>
    <row r="532" spans="1:20" ht="15.75" customHeight="1" x14ac:dyDescent="0.25">
      <c r="A532" s="1"/>
      <c r="B532" s="1"/>
      <c r="C532" s="1"/>
      <c r="D532" s="1"/>
      <c r="E532" s="1"/>
      <c r="F532" s="1"/>
      <c r="G532" s="1"/>
      <c r="H532" s="1"/>
      <c r="I532" s="1"/>
      <c r="J532" s="1"/>
      <c r="K532" s="1"/>
      <c r="L532" s="1"/>
      <c r="M532" s="1"/>
      <c r="N532" s="1"/>
      <c r="O532" s="1"/>
      <c r="P532" s="1"/>
      <c r="Q532" s="1"/>
      <c r="R532" s="1"/>
      <c r="S532" s="1"/>
      <c r="T532" s="1"/>
    </row>
    <row r="533" spans="1:20" ht="15.75" customHeight="1" x14ac:dyDescent="0.25">
      <c r="A533" s="1"/>
      <c r="B533" s="1"/>
      <c r="C533" s="1"/>
      <c r="D533" s="1"/>
      <c r="E533" s="1"/>
      <c r="F533" s="1"/>
      <c r="G533" s="1"/>
      <c r="H533" s="1"/>
      <c r="I533" s="1"/>
      <c r="J533" s="1"/>
      <c r="K533" s="1"/>
      <c r="L533" s="1"/>
      <c r="M533" s="1"/>
      <c r="N533" s="1"/>
      <c r="O533" s="1"/>
      <c r="P533" s="1"/>
      <c r="Q533" s="1"/>
      <c r="R533" s="1"/>
      <c r="S533" s="1"/>
      <c r="T533" s="1"/>
    </row>
    <row r="534" spans="1:20" ht="15.75" customHeight="1" x14ac:dyDescent="0.25">
      <c r="A534" s="1"/>
      <c r="B534" s="1"/>
      <c r="C534" s="1"/>
      <c r="D534" s="1"/>
      <c r="E534" s="1"/>
      <c r="F534" s="1"/>
      <c r="G534" s="1"/>
      <c r="H534" s="1"/>
      <c r="I534" s="1"/>
      <c r="J534" s="1"/>
      <c r="K534" s="1"/>
      <c r="L534" s="1"/>
      <c r="M534" s="1"/>
      <c r="N534" s="1"/>
      <c r="O534" s="1"/>
      <c r="P534" s="1"/>
      <c r="Q534" s="1"/>
      <c r="R534" s="1"/>
      <c r="S534" s="1"/>
      <c r="T534" s="1"/>
    </row>
    <row r="535" spans="1:20" ht="15.75" customHeight="1" x14ac:dyDescent="0.25">
      <c r="A535" s="1"/>
      <c r="B535" s="1"/>
      <c r="C535" s="1"/>
      <c r="D535" s="1"/>
      <c r="E535" s="1"/>
      <c r="F535" s="1"/>
      <c r="G535" s="1"/>
      <c r="H535" s="1"/>
      <c r="I535" s="1"/>
      <c r="J535" s="1"/>
      <c r="K535" s="1"/>
      <c r="L535" s="1"/>
      <c r="M535" s="1"/>
      <c r="N535" s="1"/>
      <c r="O535" s="1"/>
      <c r="P535" s="1"/>
      <c r="Q535" s="1"/>
      <c r="R535" s="1"/>
      <c r="S535" s="1"/>
      <c r="T535" s="1"/>
    </row>
    <row r="536" spans="1:20" ht="15.75" customHeight="1" x14ac:dyDescent="0.25">
      <c r="A536" s="1"/>
      <c r="B536" s="1"/>
      <c r="C536" s="1"/>
      <c r="D536" s="1"/>
      <c r="E536" s="1"/>
      <c r="F536" s="1"/>
      <c r="G536" s="1"/>
      <c r="H536" s="1"/>
      <c r="I536" s="1"/>
      <c r="J536" s="1"/>
      <c r="K536" s="1"/>
      <c r="L536" s="1"/>
      <c r="M536" s="1"/>
      <c r="N536" s="1"/>
      <c r="O536" s="1"/>
      <c r="P536" s="1"/>
      <c r="Q536" s="1"/>
      <c r="R536" s="1"/>
      <c r="S536" s="1"/>
      <c r="T536" s="1"/>
    </row>
    <row r="537" spans="1:20" ht="15.75" customHeight="1" x14ac:dyDescent="0.25">
      <c r="A537" s="1"/>
      <c r="B537" s="1"/>
      <c r="C537" s="1"/>
      <c r="D537" s="1"/>
      <c r="E537" s="1"/>
      <c r="F537" s="1"/>
      <c r="G537" s="1"/>
      <c r="H537" s="1"/>
      <c r="I537" s="1"/>
      <c r="J537" s="1"/>
      <c r="K537" s="1"/>
      <c r="L537" s="1"/>
      <c r="M537" s="1"/>
      <c r="N537" s="1"/>
      <c r="O537" s="1"/>
      <c r="P537" s="1"/>
      <c r="Q537" s="1"/>
      <c r="R537" s="1"/>
      <c r="S537" s="1"/>
      <c r="T537" s="1"/>
    </row>
    <row r="538" spans="1:20" ht="15.75" customHeight="1" x14ac:dyDescent="0.25">
      <c r="A538" s="1"/>
      <c r="B538" s="1"/>
      <c r="C538" s="1"/>
      <c r="D538" s="1"/>
      <c r="E538" s="1"/>
      <c r="F538" s="1"/>
      <c r="G538" s="1"/>
      <c r="H538" s="1"/>
      <c r="I538" s="1"/>
      <c r="J538" s="1"/>
      <c r="K538" s="1"/>
      <c r="L538" s="1"/>
      <c r="M538" s="1"/>
      <c r="N538" s="1"/>
      <c r="O538" s="1"/>
      <c r="P538" s="1"/>
      <c r="Q538" s="1"/>
      <c r="R538" s="1"/>
      <c r="S538" s="1"/>
      <c r="T538" s="1"/>
    </row>
    <row r="539" spans="1:20" ht="15.75" customHeight="1" x14ac:dyDescent="0.25">
      <c r="A539" s="1"/>
      <c r="B539" s="1"/>
      <c r="C539" s="1"/>
      <c r="D539" s="1"/>
      <c r="E539" s="1"/>
      <c r="F539" s="1"/>
      <c r="G539" s="1"/>
      <c r="H539" s="1"/>
      <c r="I539" s="1"/>
      <c r="J539" s="1"/>
      <c r="K539" s="1"/>
      <c r="L539" s="1"/>
      <c r="M539" s="1"/>
      <c r="N539" s="1"/>
      <c r="O539" s="1"/>
      <c r="P539" s="1"/>
      <c r="Q539" s="1"/>
      <c r="R539" s="1"/>
      <c r="S539" s="1"/>
      <c r="T539" s="1"/>
    </row>
    <row r="540" spans="1:20" ht="15.75" customHeight="1" x14ac:dyDescent="0.25">
      <c r="A540" s="1"/>
      <c r="B540" s="1"/>
      <c r="C540" s="1"/>
      <c r="D540" s="1"/>
      <c r="E540" s="1"/>
      <c r="F540" s="1"/>
      <c r="G540" s="1"/>
      <c r="H540" s="1"/>
      <c r="I540" s="1"/>
      <c r="J540" s="1"/>
      <c r="K540" s="1"/>
      <c r="L540" s="1"/>
      <c r="M540" s="1"/>
      <c r="N540" s="1"/>
      <c r="O540" s="1"/>
      <c r="P540" s="1"/>
      <c r="Q540" s="1"/>
      <c r="R540" s="1"/>
      <c r="S540" s="1"/>
      <c r="T540" s="1"/>
    </row>
    <row r="541" spans="1:20" ht="15.75" customHeight="1" x14ac:dyDescent="0.25">
      <c r="A541" s="1"/>
      <c r="B541" s="1"/>
      <c r="C541" s="1"/>
      <c r="D541" s="1"/>
      <c r="E541" s="1"/>
      <c r="F541" s="1"/>
      <c r="G541" s="1"/>
      <c r="H541" s="1"/>
      <c r="I541" s="1"/>
      <c r="J541" s="1"/>
      <c r="K541" s="1"/>
      <c r="L541" s="1"/>
      <c r="M541" s="1"/>
      <c r="N541" s="1"/>
      <c r="O541" s="1"/>
      <c r="P541" s="1"/>
      <c r="Q541" s="1"/>
      <c r="R541" s="1"/>
      <c r="S541" s="1"/>
      <c r="T541" s="1"/>
    </row>
    <row r="542" spans="1:20" ht="15.75" customHeight="1" x14ac:dyDescent="0.25">
      <c r="A542" s="1"/>
      <c r="B542" s="1"/>
      <c r="C542" s="1"/>
      <c r="D542" s="1"/>
      <c r="E542" s="1"/>
      <c r="F542" s="1"/>
      <c r="G542" s="1"/>
      <c r="H542" s="1"/>
      <c r="I542" s="1"/>
      <c r="J542" s="1"/>
      <c r="K542" s="1"/>
      <c r="L542" s="1"/>
      <c r="M542" s="1"/>
      <c r="N542" s="1"/>
      <c r="O542" s="1"/>
      <c r="P542" s="1"/>
      <c r="Q542" s="1"/>
      <c r="R542" s="1"/>
      <c r="S542" s="1"/>
      <c r="T542" s="1"/>
    </row>
    <row r="543" spans="1:20" ht="15.75" customHeight="1" x14ac:dyDescent="0.25">
      <c r="A543" s="1"/>
      <c r="B543" s="1"/>
      <c r="C543" s="1"/>
      <c r="D543" s="1"/>
      <c r="E543" s="1"/>
      <c r="F543" s="1"/>
      <c r="G543" s="1"/>
      <c r="H543" s="1"/>
      <c r="I543" s="1"/>
      <c r="J543" s="1"/>
      <c r="K543" s="1"/>
      <c r="L543" s="1"/>
      <c r="M543" s="1"/>
      <c r="N543" s="1"/>
      <c r="O543" s="1"/>
      <c r="P543" s="1"/>
      <c r="Q543" s="1"/>
      <c r="R543" s="1"/>
      <c r="S543" s="1"/>
      <c r="T543" s="1"/>
    </row>
    <row r="544" spans="1:20" ht="15.75" customHeight="1" x14ac:dyDescent="0.25">
      <c r="A544" s="1"/>
      <c r="B544" s="1"/>
      <c r="C544" s="1"/>
      <c r="D544" s="1"/>
      <c r="E544" s="1"/>
      <c r="F544" s="1"/>
      <c r="G544" s="1"/>
      <c r="H544" s="1"/>
      <c r="I544" s="1"/>
      <c r="J544" s="1"/>
      <c r="K544" s="1"/>
      <c r="L544" s="1"/>
      <c r="M544" s="1"/>
      <c r="N544" s="1"/>
      <c r="O544" s="1"/>
      <c r="P544" s="1"/>
      <c r="Q544" s="1"/>
      <c r="R544" s="1"/>
      <c r="S544" s="1"/>
      <c r="T544" s="1"/>
    </row>
    <row r="545" spans="1:20" ht="15.75" customHeight="1" x14ac:dyDescent="0.25">
      <c r="A545" s="1"/>
      <c r="B545" s="1"/>
      <c r="C545" s="1"/>
      <c r="D545" s="1"/>
      <c r="E545" s="1"/>
      <c r="F545" s="1"/>
      <c r="G545" s="1"/>
      <c r="H545" s="1"/>
      <c r="I545" s="1"/>
      <c r="J545" s="1"/>
      <c r="K545" s="1"/>
      <c r="L545" s="1"/>
      <c r="M545" s="1"/>
      <c r="N545" s="1"/>
      <c r="O545" s="1"/>
      <c r="P545" s="1"/>
      <c r="Q545" s="1"/>
      <c r="R545" s="1"/>
      <c r="S545" s="1"/>
      <c r="T545" s="1"/>
    </row>
    <row r="546" spans="1:20" ht="15.75" customHeight="1" x14ac:dyDescent="0.25">
      <c r="A546" s="1"/>
      <c r="B546" s="1"/>
      <c r="C546" s="1"/>
      <c r="D546" s="1"/>
      <c r="E546" s="1"/>
      <c r="F546" s="1"/>
      <c r="G546" s="1"/>
      <c r="H546" s="1"/>
      <c r="I546" s="1"/>
      <c r="J546" s="1"/>
      <c r="K546" s="1"/>
      <c r="L546" s="1"/>
      <c r="M546" s="1"/>
      <c r="N546" s="1"/>
      <c r="O546" s="1"/>
      <c r="P546" s="1"/>
      <c r="Q546" s="1"/>
      <c r="R546" s="1"/>
      <c r="S546" s="1"/>
      <c r="T546" s="1"/>
    </row>
    <row r="547" spans="1:20" ht="15.75" customHeight="1" x14ac:dyDescent="0.25">
      <c r="A547" s="1"/>
      <c r="B547" s="1"/>
      <c r="C547" s="1"/>
      <c r="D547" s="1"/>
      <c r="E547" s="1"/>
      <c r="F547" s="1"/>
      <c r="G547" s="1"/>
      <c r="H547" s="1"/>
      <c r="I547" s="1"/>
      <c r="J547" s="1"/>
      <c r="K547" s="1"/>
      <c r="L547" s="1"/>
      <c r="M547" s="1"/>
      <c r="N547" s="1"/>
      <c r="O547" s="1"/>
      <c r="P547" s="1"/>
      <c r="Q547" s="1"/>
      <c r="R547" s="1"/>
      <c r="S547" s="1"/>
      <c r="T547" s="1"/>
    </row>
    <row r="548" spans="1:20" ht="15.75" customHeight="1" x14ac:dyDescent="0.25">
      <c r="A548" s="1"/>
      <c r="B548" s="1"/>
      <c r="C548" s="1"/>
      <c r="D548" s="1"/>
      <c r="E548" s="1"/>
      <c r="F548" s="1"/>
      <c r="G548" s="1"/>
      <c r="H548" s="1"/>
      <c r="I548" s="1"/>
      <c r="J548" s="1"/>
      <c r="K548" s="1"/>
      <c r="L548" s="1"/>
      <c r="M548" s="1"/>
      <c r="N548" s="1"/>
      <c r="O548" s="1"/>
      <c r="P548" s="1"/>
      <c r="Q548" s="1"/>
      <c r="R548" s="1"/>
      <c r="S548" s="1"/>
      <c r="T548" s="1"/>
    </row>
    <row r="549" spans="1:20" ht="15.75" customHeight="1" x14ac:dyDescent="0.25">
      <c r="A549" s="1"/>
      <c r="B549" s="1"/>
      <c r="C549" s="1"/>
      <c r="D549" s="1"/>
      <c r="E549" s="1"/>
      <c r="F549" s="1"/>
      <c r="G549" s="1"/>
      <c r="H549" s="1"/>
      <c r="I549" s="1"/>
      <c r="J549" s="1"/>
      <c r="K549" s="1"/>
      <c r="L549" s="1"/>
      <c r="M549" s="1"/>
      <c r="N549" s="1"/>
      <c r="O549" s="1"/>
      <c r="P549" s="1"/>
      <c r="Q549" s="1"/>
      <c r="R549" s="1"/>
      <c r="S549" s="1"/>
      <c r="T549" s="1"/>
    </row>
    <row r="550" spans="1:20" ht="15.75" customHeight="1" x14ac:dyDescent="0.25">
      <c r="A550" s="1"/>
      <c r="B550" s="1"/>
      <c r="C550" s="1"/>
      <c r="D550" s="1"/>
      <c r="E550" s="1"/>
      <c r="F550" s="1"/>
      <c r="G550" s="1"/>
      <c r="H550" s="1"/>
      <c r="I550" s="1"/>
      <c r="J550" s="1"/>
      <c r="K550" s="1"/>
      <c r="L550" s="1"/>
      <c r="M550" s="1"/>
      <c r="N550" s="1"/>
      <c r="O550" s="1"/>
      <c r="P550" s="1"/>
      <c r="Q550" s="1"/>
      <c r="R550" s="1"/>
      <c r="S550" s="1"/>
      <c r="T550" s="1"/>
    </row>
    <row r="551" spans="1:20" ht="15.75" customHeight="1" x14ac:dyDescent="0.25">
      <c r="A551" s="1"/>
      <c r="B551" s="1"/>
      <c r="C551" s="1"/>
      <c r="D551" s="1"/>
      <c r="E551" s="1"/>
      <c r="F551" s="1"/>
      <c r="G551" s="1"/>
      <c r="H551" s="1"/>
      <c r="I551" s="1"/>
      <c r="J551" s="1"/>
      <c r="K551" s="1"/>
      <c r="L551" s="1"/>
      <c r="M551" s="1"/>
      <c r="N551" s="1"/>
      <c r="O551" s="1"/>
      <c r="P551" s="1"/>
      <c r="Q551" s="1"/>
      <c r="R551" s="1"/>
      <c r="S551" s="1"/>
      <c r="T551" s="1"/>
    </row>
    <row r="552" spans="1:20" ht="15.75" customHeight="1" x14ac:dyDescent="0.25">
      <c r="A552" s="1"/>
      <c r="B552" s="1"/>
      <c r="C552" s="1"/>
      <c r="D552" s="1"/>
      <c r="E552" s="1"/>
      <c r="F552" s="1"/>
      <c r="G552" s="1"/>
      <c r="H552" s="1"/>
      <c r="I552" s="1"/>
      <c r="J552" s="1"/>
      <c r="K552" s="1"/>
      <c r="L552" s="1"/>
      <c r="M552" s="1"/>
      <c r="N552" s="1"/>
      <c r="O552" s="1"/>
      <c r="P552" s="1"/>
      <c r="Q552" s="1"/>
      <c r="R552" s="1"/>
      <c r="S552" s="1"/>
      <c r="T552" s="1"/>
    </row>
    <row r="553" spans="1:20" ht="15.75" customHeight="1" x14ac:dyDescent="0.25">
      <c r="A553" s="1"/>
      <c r="B553" s="1"/>
      <c r="C553" s="1"/>
      <c r="D553" s="1"/>
      <c r="E553" s="1"/>
      <c r="F553" s="1"/>
      <c r="G553" s="1"/>
      <c r="H553" s="1"/>
      <c r="I553" s="1"/>
      <c r="J553" s="1"/>
      <c r="K553" s="1"/>
      <c r="L553" s="1"/>
      <c r="M553" s="1"/>
      <c r="N553" s="1"/>
      <c r="O553" s="1"/>
      <c r="P553" s="1"/>
      <c r="Q553" s="1"/>
      <c r="R553" s="1"/>
      <c r="S553" s="1"/>
      <c r="T553" s="1"/>
    </row>
    <row r="554" spans="1:20" ht="15.75" customHeight="1" x14ac:dyDescent="0.25">
      <c r="A554" s="1"/>
      <c r="B554" s="1"/>
      <c r="C554" s="1"/>
      <c r="D554" s="1"/>
      <c r="E554" s="1"/>
      <c r="F554" s="1"/>
      <c r="G554" s="1"/>
      <c r="H554" s="1"/>
      <c r="I554" s="1"/>
      <c r="J554" s="1"/>
      <c r="K554" s="1"/>
      <c r="L554" s="1"/>
      <c r="M554" s="1"/>
      <c r="N554" s="1"/>
      <c r="O554" s="1"/>
      <c r="P554" s="1"/>
      <c r="Q554" s="1"/>
      <c r="R554" s="1"/>
      <c r="S554" s="1"/>
      <c r="T554" s="1"/>
    </row>
    <row r="555" spans="1:20" ht="15.75" customHeight="1" x14ac:dyDescent="0.25">
      <c r="A555" s="1"/>
      <c r="B555" s="1"/>
      <c r="C555" s="1"/>
      <c r="D555" s="1"/>
      <c r="E555" s="1"/>
      <c r="F555" s="1"/>
      <c r="G555" s="1"/>
      <c r="H555" s="1"/>
      <c r="I555" s="1"/>
      <c r="J555" s="1"/>
      <c r="K555" s="1"/>
      <c r="L555" s="1"/>
      <c r="M555" s="1"/>
      <c r="N555" s="1"/>
      <c r="O555" s="1"/>
      <c r="P555" s="1"/>
      <c r="Q555" s="1"/>
      <c r="R555" s="1"/>
      <c r="S555" s="1"/>
      <c r="T555" s="1"/>
    </row>
    <row r="556" spans="1:20" ht="15.75" customHeight="1" x14ac:dyDescent="0.25">
      <c r="A556" s="1"/>
      <c r="B556" s="1"/>
      <c r="C556" s="1"/>
      <c r="D556" s="1"/>
      <c r="E556" s="1"/>
      <c r="F556" s="1"/>
      <c r="G556" s="1"/>
      <c r="H556" s="1"/>
      <c r="I556" s="1"/>
      <c r="J556" s="1"/>
      <c r="K556" s="1"/>
      <c r="L556" s="1"/>
      <c r="M556" s="1"/>
      <c r="N556" s="1"/>
      <c r="O556" s="1"/>
      <c r="P556" s="1"/>
      <c r="Q556" s="1"/>
      <c r="R556" s="1"/>
      <c r="S556" s="1"/>
      <c r="T556" s="1"/>
    </row>
    <row r="557" spans="1:20" ht="15.75" customHeight="1" x14ac:dyDescent="0.25">
      <c r="A557" s="1"/>
      <c r="B557" s="1"/>
      <c r="C557" s="1"/>
      <c r="D557" s="1"/>
      <c r="E557" s="1"/>
      <c r="F557" s="1"/>
      <c r="G557" s="1"/>
      <c r="H557" s="1"/>
      <c r="I557" s="1"/>
      <c r="J557" s="1"/>
      <c r="K557" s="1"/>
      <c r="L557" s="1"/>
      <c r="M557" s="1"/>
      <c r="N557" s="1"/>
      <c r="O557" s="1"/>
      <c r="P557" s="1"/>
      <c r="Q557" s="1"/>
      <c r="R557" s="1"/>
      <c r="S557" s="1"/>
      <c r="T557" s="1"/>
    </row>
    <row r="558" spans="1:20" ht="15.75" customHeight="1" x14ac:dyDescent="0.25">
      <c r="A558" s="1"/>
      <c r="B558" s="1"/>
      <c r="C558" s="1"/>
      <c r="D558" s="1"/>
      <c r="E558" s="1"/>
      <c r="F558" s="1"/>
      <c r="G558" s="1"/>
      <c r="H558" s="1"/>
      <c r="I558" s="1"/>
      <c r="J558" s="1"/>
      <c r="K558" s="1"/>
      <c r="L558" s="1"/>
      <c r="M558" s="1"/>
      <c r="N558" s="1"/>
      <c r="O558" s="1"/>
      <c r="P558" s="1"/>
      <c r="Q558" s="1"/>
      <c r="R558" s="1"/>
      <c r="S558" s="1"/>
      <c r="T558" s="1"/>
    </row>
    <row r="559" spans="1:20" ht="15.75" customHeight="1" x14ac:dyDescent="0.25">
      <c r="A559" s="1"/>
      <c r="B559" s="1"/>
      <c r="C559" s="1"/>
      <c r="D559" s="1"/>
      <c r="E559" s="1"/>
      <c r="F559" s="1"/>
      <c r="G559" s="1"/>
      <c r="H559" s="1"/>
      <c r="I559" s="1"/>
      <c r="J559" s="1"/>
      <c r="K559" s="1"/>
      <c r="L559" s="1"/>
      <c r="M559" s="1"/>
      <c r="N559" s="1"/>
      <c r="O559" s="1"/>
      <c r="P559" s="1"/>
      <c r="Q559" s="1"/>
      <c r="R559" s="1"/>
      <c r="S559" s="1"/>
      <c r="T559" s="1"/>
    </row>
    <row r="560" spans="1:20" ht="15.75" customHeight="1" x14ac:dyDescent="0.25">
      <c r="A560" s="1"/>
      <c r="B560" s="1"/>
      <c r="C560" s="1"/>
      <c r="D560" s="1"/>
      <c r="E560" s="1"/>
      <c r="F560" s="1"/>
      <c r="G560" s="1"/>
      <c r="H560" s="1"/>
      <c r="I560" s="1"/>
      <c r="J560" s="1"/>
      <c r="K560" s="1"/>
      <c r="L560" s="1"/>
      <c r="M560" s="1"/>
      <c r="N560" s="1"/>
      <c r="O560" s="1"/>
      <c r="P560" s="1"/>
      <c r="Q560" s="1"/>
      <c r="R560" s="1"/>
      <c r="S560" s="1"/>
      <c r="T560" s="1"/>
    </row>
    <row r="561" spans="1:20" ht="15.75" customHeight="1" x14ac:dyDescent="0.25">
      <c r="A561" s="1"/>
      <c r="B561" s="1"/>
      <c r="C561" s="1"/>
      <c r="D561" s="1"/>
      <c r="E561" s="1"/>
      <c r="F561" s="1"/>
      <c r="G561" s="1"/>
      <c r="H561" s="1"/>
      <c r="I561" s="1"/>
      <c r="J561" s="1"/>
      <c r="K561" s="1"/>
      <c r="L561" s="1"/>
      <c r="M561" s="1"/>
      <c r="N561" s="1"/>
      <c r="O561" s="1"/>
      <c r="P561" s="1"/>
      <c r="Q561" s="1"/>
      <c r="R561" s="1"/>
      <c r="S561" s="1"/>
      <c r="T561" s="1"/>
    </row>
    <row r="562" spans="1:20" ht="15.75" customHeight="1" x14ac:dyDescent="0.25">
      <c r="A562" s="1"/>
      <c r="B562" s="1"/>
      <c r="C562" s="1"/>
      <c r="D562" s="1"/>
      <c r="E562" s="1"/>
      <c r="F562" s="1"/>
      <c r="G562" s="1"/>
      <c r="H562" s="1"/>
      <c r="I562" s="1"/>
      <c r="J562" s="1"/>
      <c r="K562" s="1"/>
      <c r="L562" s="1"/>
      <c r="M562" s="1"/>
      <c r="N562" s="1"/>
      <c r="O562" s="1"/>
      <c r="P562" s="1"/>
      <c r="Q562" s="1"/>
      <c r="R562" s="1"/>
      <c r="S562" s="1"/>
      <c r="T562" s="1"/>
    </row>
    <row r="563" spans="1:20" ht="15.75" customHeight="1" x14ac:dyDescent="0.25">
      <c r="A563" s="1"/>
      <c r="B563" s="1"/>
      <c r="C563" s="1"/>
      <c r="D563" s="1"/>
      <c r="E563" s="1"/>
      <c r="F563" s="1"/>
      <c r="G563" s="1"/>
      <c r="H563" s="1"/>
      <c r="I563" s="1"/>
      <c r="J563" s="1"/>
      <c r="K563" s="1"/>
      <c r="L563" s="1"/>
      <c r="M563" s="1"/>
      <c r="N563" s="1"/>
      <c r="O563" s="1"/>
      <c r="P563" s="1"/>
      <c r="Q563" s="1"/>
      <c r="R563" s="1"/>
      <c r="S563" s="1"/>
      <c r="T563" s="1"/>
    </row>
    <row r="564" spans="1:20" ht="15.75" customHeight="1" x14ac:dyDescent="0.25">
      <c r="A564" s="1"/>
      <c r="B564" s="1"/>
      <c r="C564" s="1"/>
      <c r="D564" s="1"/>
      <c r="E564" s="1"/>
      <c r="F564" s="1"/>
      <c r="G564" s="1"/>
      <c r="H564" s="1"/>
      <c r="I564" s="1"/>
      <c r="J564" s="1"/>
      <c r="K564" s="1"/>
      <c r="L564" s="1"/>
      <c r="M564" s="1"/>
      <c r="N564" s="1"/>
      <c r="O564" s="1"/>
      <c r="P564" s="1"/>
      <c r="Q564" s="1"/>
      <c r="R564" s="1"/>
      <c r="S564" s="1"/>
      <c r="T564" s="1"/>
    </row>
    <row r="565" spans="1:20" ht="15.75" customHeight="1" x14ac:dyDescent="0.25">
      <c r="A565" s="1"/>
      <c r="B565" s="1"/>
      <c r="C565" s="1"/>
      <c r="D565" s="1"/>
      <c r="E565" s="1"/>
      <c r="F565" s="1"/>
      <c r="G565" s="1"/>
      <c r="H565" s="1"/>
      <c r="I565" s="1"/>
      <c r="J565" s="1"/>
      <c r="K565" s="1"/>
      <c r="L565" s="1"/>
      <c r="M565" s="1"/>
      <c r="N565" s="1"/>
      <c r="O565" s="1"/>
      <c r="P565" s="1"/>
      <c r="Q565" s="1"/>
      <c r="R565" s="1"/>
      <c r="S565" s="1"/>
      <c r="T565" s="1"/>
    </row>
    <row r="566" spans="1:20" ht="15.75" customHeight="1" x14ac:dyDescent="0.25">
      <c r="A566" s="1"/>
      <c r="B566" s="1"/>
      <c r="C566" s="1"/>
      <c r="D566" s="1"/>
      <c r="E566" s="1"/>
      <c r="F566" s="1"/>
      <c r="G566" s="1"/>
      <c r="H566" s="1"/>
      <c r="I566" s="1"/>
      <c r="J566" s="1"/>
      <c r="K566" s="1"/>
      <c r="L566" s="1"/>
      <c r="M566" s="1"/>
      <c r="N566" s="1"/>
      <c r="O566" s="1"/>
      <c r="P566" s="1"/>
      <c r="Q566" s="1"/>
      <c r="R566" s="1"/>
      <c r="S566" s="1"/>
      <c r="T566" s="1"/>
    </row>
    <row r="567" spans="1:20" ht="15.75" customHeight="1" x14ac:dyDescent="0.25">
      <c r="A567" s="1"/>
      <c r="B567" s="1"/>
      <c r="C567" s="1"/>
      <c r="D567" s="1"/>
      <c r="E567" s="1"/>
      <c r="F567" s="1"/>
      <c r="G567" s="1"/>
      <c r="H567" s="1"/>
      <c r="I567" s="1"/>
      <c r="J567" s="1"/>
      <c r="K567" s="1"/>
      <c r="L567" s="1"/>
      <c r="M567" s="1"/>
      <c r="N567" s="1"/>
      <c r="O567" s="1"/>
      <c r="P567" s="1"/>
      <c r="Q567" s="1"/>
      <c r="R567" s="1"/>
      <c r="S567" s="1"/>
      <c r="T567" s="1"/>
    </row>
    <row r="568" spans="1:20" ht="15.75" customHeight="1" x14ac:dyDescent="0.25">
      <c r="A568" s="1"/>
      <c r="B568" s="1"/>
      <c r="C568" s="1"/>
      <c r="D568" s="1"/>
      <c r="E568" s="1"/>
      <c r="F568" s="1"/>
      <c r="G568" s="1"/>
      <c r="H568" s="1"/>
      <c r="I568" s="1"/>
      <c r="J568" s="1"/>
      <c r="K568" s="1"/>
      <c r="L568" s="1"/>
      <c r="M568" s="1"/>
      <c r="N568" s="1"/>
      <c r="O568" s="1"/>
      <c r="P568" s="1"/>
      <c r="Q568" s="1"/>
      <c r="R568" s="1"/>
      <c r="S568" s="1"/>
      <c r="T568" s="1"/>
    </row>
    <row r="569" spans="1:20" ht="15.75" customHeight="1" x14ac:dyDescent="0.25">
      <c r="A569" s="1"/>
      <c r="B569" s="1"/>
      <c r="C569" s="1"/>
      <c r="D569" s="1"/>
      <c r="E569" s="1"/>
      <c r="F569" s="1"/>
      <c r="G569" s="1"/>
      <c r="H569" s="1"/>
      <c r="I569" s="1"/>
      <c r="J569" s="1"/>
      <c r="K569" s="1"/>
      <c r="L569" s="1"/>
      <c r="M569" s="1"/>
      <c r="N569" s="1"/>
      <c r="O569" s="1"/>
      <c r="P569" s="1"/>
      <c r="Q569" s="1"/>
      <c r="R569" s="1"/>
      <c r="S569" s="1"/>
      <c r="T569" s="1"/>
    </row>
    <row r="570" spans="1:20" ht="15.75" customHeight="1" x14ac:dyDescent="0.25">
      <c r="A570" s="1"/>
      <c r="B570" s="1"/>
      <c r="C570" s="1"/>
      <c r="D570" s="1"/>
      <c r="E570" s="1"/>
      <c r="F570" s="1"/>
      <c r="G570" s="1"/>
      <c r="H570" s="1"/>
      <c r="I570" s="1"/>
      <c r="J570" s="1"/>
      <c r="K570" s="1"/>
      <c r="L570" s="1"/>
      <c r="M570" s="1"/>
      <c r="N570" s="1"/>
      <c r="O570" s="1"/>
      <c r="P570" s="1"/>
      <c r="Q570" s="1"/>
      <c r="R570" s="1"/>
      <c r="S570" s="1"/>
      <c r="T570" s="1"/>
    </row>
    <row r="571" spans="1:20" ht="15.75" customHeight="1" x14ac:dyDescent="0.25">
      <c r="A571" s="1"/>
      <c r="B571" s="1"/>
      <c r="C571" s="1"/>
      <c r="D571" s="1"/>
      <c r="E571" s="1"/>
      <c r="F571" s="1"/>
      <c r="G571" s="1"/>
      <c r="H571" s="1"/>
      <c r="I571" s="1"/>
      <c r="J571" s="1"/>
      <c r="K571" s="1"/>
      <c r="L571" s="1"/>
      <c r="M571" s="1"/>
      <c r="N571" s="1"/>
      <c r="O571" s="1"/>
      <c r="P571" s="1"/>
      <c r="Q571" s="1"/>
      <c r="R571" s="1"/>
      <c r="S571" s="1"/>
      <c r="T571" s="1"/>
    </row>
    <row r="572" spans="1:20" ht="15.75" customHeight="1" x14ac:dyDescent="0.25">
      <c r="A572" s="1"/>
      <c r="B572" s="1"/>
      <c r="C572" s="1"/>
      <c r="D572" s="1"/>
      <c r="E572" s="1"/>
      <c r="F572" s="1"/>
      <c r="G572" s="1"/>
      <c r="H572" s="1"/>
      <c r="I572" s="1"/>
      <c r="J572" s="1"/>
      <c r="K572" s="1"/>
      <c r="L572" s="1"/>
      <c r="M572" s="1"/>
      <c r="N572" s="1"/>
      <c r="O572" s="1"/>
      <c r="P572" s="1"/>
      <c r="Q572" s="1"/>
      <c r="R572" s="1"/>
      <c r="S572" s="1"/>
      <c r="T572" s="1"/>
    </row>
    <row r="573" spans="1:20" ht="15.75" customHeight="1" x14ac:dyDescent="0.25">
      <c r="A573" s="1"/>
      <c r="B573" s="1"/>
      <c r="C573" s="1"/>
      <c r="D573" s="1"/>
      <c r="E573" s="1"/>
      <c r="F573" s="1"/>
      <c r="G573" s="1"/>
      <c r="H573" s="1"/>
      <c r="I573" s="1"/>
      <c r="J573" s="1"/>
      <c r="K573" s="1"/>
      <c r="L573" s="1"/>
      <c r="M573" s="1"/>
      <c r="N573" s="1"/>
      <c r="O573" s="1"/>
      <c r="P573" s="1"/>
      <c r="Q573" s="1"/>
      <c r="R573" s="1"/>
      <c r="S573" s="1"/>
      <c r="T573" s="1"/>
    </row>
    <row r="574" spans="1:20" ht="15.75" customHeight="1" x14ac:dyDescent="0.25">
      <c r="A574" s="1"/>
      <c r="B574" s="1"/>
      <c r="C574" s="1"/>
      <c r="D574" s="1"/>
      <c r="E574" s="1"/>
      <c r="F574" s="1"/>
      <c r="G574" s="1"/>
      <c r="H574" s="1"/>
      <c r="I574" s="1"/>
      <c r="J574" s="1"/>
      <c r="K574" s="1"/>
      <c r="L574" s="1"/>
      <c r="M574" s="1"/>
      <c r="N574" s="1"/>
      <c r="O574" s="1"/>
      <c r="P574" s="1"/>
      <c r="Q574" s="1"/>
      <c r="R574" s="1"/>
      <c r="S574" s="1"/>
      <c r="T574" s="1"/>
    </row>
    <row r="575" spans="1:20" ht="15.75" customHeight="1" x14ac:dyDescent="0.25">
      <c r="A575" s="1"/>
      <c r="B575" s="1"/>
      <c r="C575" s="1"/>
      <c r="D575" s="1"/>
      <c r="E575" s="1"/>
      <c r="F575" s="1"/>
      <c r="G575" s="1"/>
      <c r="H575" s="1"/>
      <c r="I575" s="1"/>
      <c r="J575" s="1"/>
      <c r="K575" s="1"/>
      <c r="L575" s="1"/>
      <c r="M575" s="1"/>
      <c r="N575" s="1"/>
      <c r="O575" s="1"/>
      <c r="P575" s="1"/>
      <c r="Q575" s="1"/>
      <c r="R575" s="1"/>
      <c r="S575" s="1"/>
      <c r="T575" s="1"/>
    </row>
    <row r="576" spans="1:20" ht="15.75" customHeight="1" x14ac:dyDescent="0.25">
      <c r="A576" s="1"/>
      <c r="B576" s="1"/>
      <c r="C576" s="1"/>
      <c r="D576" s="1"/>
      <c r="E576" s="1"/>
      <c r="F576" s="1"/>
      <c r="G576" s="1"/>
      <c r="H576" s="1"/>
      <c r="I576" s="1"/>
      <c r="J576" s="1"/>
      <c r="K576" s="1"/>
      <c r="L576" s="1"/>
      <c r="M576" s="1"/>
      <c r="N576" s="1"/>
      <c r="O576" s="1"/>
      <c r="P576" s="1"/>
      <c r="Q576" s="1"/>
      <c r="R576" s="1"/>
      <c r="S576" s="1"/>
      <c r="T576" s="1"/>
    </row>
    <row r="577" spans="1:20" ht="15.75" customHeight="1" x14ac:dyDescent="0.25">
      <c r="A577" s="1"/>
      <c r="B577" s="1"/>
      <c r="C577" s="1"/>
      <c r="D577" s="1"/>
      <c r="E577" s="1"/>
      <c r="F577" s="1"/>
      <c r="G577" s="1"/>
      <c r="H577" s="1"/>
      <c r="I577" s="1"/>
      <c r="J577" s="1"/>
      <c r="K577" s="1"/>
      <c r="L577" s="1"/>
      <c r="M577" s="1"/>
      <c r="N577" s="1"/>
      <c r="O577" s="1"/>
      <c r="P577" s="1"/>
      <c r="Q577" s="1"/>
      <c r="R577" s="1"/>
      <c r="S577" s="1"/>
      <c r="T577" s="1"/>
    </row>
    <row r="578" spans="1:20" ht="15.75" customHeight="1" x14ac:dyDescent="0.25">
      <c r="A578" s="1"/>
      <c r="B578" s="1"/>
      <c r="C578" s="1"/>
      <c r="D578" s="1"/>
      <c r="E578" s="1"/>
      <c r="F578" s="1"/>
      <c r="G578" s="1"/>
      <c r="H578" s="1"/>
      <c r="I578" s="1"/>
      <c r="J578" s="1"/>
      <c r="K578" s="1"/>
      <c r="L578" s="1"/>
      <c r="M578" s="1"/>
      <c r="N578" s="1"/>
      <c r="O578" s="1"/>
      <c r="P578" s="1"/>
      <c r="Q578" s="1"/>
      <c r="R578" s="1"/>
      <c r="S578" s="1"/>
      <c r="T578" s="1"/>
    </row>
    <row r="579" spans="1:20" ht="15.75" customHeight="1" x14ac:dyDescent="0.25">
      <c r="A579" s="1"/>
      <c r="B579" s="1"/>
      <c r="C579" s="1"/>
      <c r="D579" s="1"/>
      <c r="E579" s="1"/>
      <c r="F579" s="1"/>
      <c r="G579" s="1"/>
      <c r="H579" s="1"/>
      <c r="I579" s="1"/>
      <c r="J579" s="1"/>
      <c r="K579" s="1"/>
      <c r="L579" s="1"/>
      <c r="M579" s="1"/>
      <c r="N579" s="1"/>
      <c r="O579" s="1"/>
      <c r="P579" s="1"/>
      <c r="Q579" s="1"/>
      <c r="R579" s="1"/>
      <c r="S579" s="1"/>
      <c r="T579" s="1"/>
    </row>
    <row r="580" spans="1:20" ht="15.75" customHeight="1" x14ac:dyDescent="0.25">
      <c r="A580" s="1"/>
      <c r="B580" s="1"/>
      <c r="C580" s="1"/>
      <c r="D580" s="1"/>
      <c r="E580" s="1"/>
      <c r="F580" s="1"/>
      <c r="G580" s="1"/>
      <c r="H580" s="1"/>
      <c r="I580" s="1"/>
      <c r="J580" s="1"/>
      <c r="K580" s="1"/>
      <c r="L580" s="1"/>
      <c r="M580" s="1"/>
      <c r="N580" s="1"/>
      <c r="O580" s="1"/>
      <c r="P580" s="1"/>
      <c r="Q580" s="1"/>
      <c r="R580" s="1"/>
      <c r="S580" s="1"/>
      <c r="T580" s="1"/>
    </row>
    <row r="581" spans="1:20" ht="15.75" customHeight="1" x14ac:dyDescent="0.25">
      <c r="A581" s="1"/>
      <c r="B581" s="1"/>
      <c r="C581" s="1"/>
      <c r="D581" s="1"/>
      <c r="E581" s="1"/>
      <c r="F581" s="1"/>
      <c r="G581" s="1"/>
      <c r="H581" s="1"/>
      <c r="I581" s="1"/>
      <c r="J581" s="1"/>
      <c r="K581" s="1"/>
      <c r="L581" s="1"/>
      <c r="M581" s="1"/>
      <c r="N581" s="1"/>
      <c r="O581" s="1"/>
      <c r="P581" s="1"/>
      <c r="Q581" s="1"/>
      <c r="R581" s="1"/>
      <c r="S581" s="1"/>
      <c r="T581" s="1"/>
    </row>
    <row r="582" spans="1:20" ht="15.75" customHeight="1" x14ac:dyDescent="0.25">
      <c r="A582" s="1"/>
      <c r="B582" s="1"/>
      <c r="C582" s="1"/>
      <c r="D582" s="1"/>
      <c r="E582" s="1"/>
      <c r="F582" s="1"/>
      <c r="G582" s="1"/>
      <c r="H582" s="1"/>
      <c r="I582" s="1"/>
      <c r="J582" s="1"/>
      <c r="K582" s="1"/>
      <c r="L582" s="1"/>
      <c r="M582" s="1"/>
      <c r="N582" s="1"/>
      <c r="O582" s="1"/>
      <c r="P582" s="1"/>
      <c r="Q582" s="1"/>
      <c r="R582" s="1"/>
      <c r="S582" s="1"/>
      <c r="T582" s="1"/>
    </row>
    <row r="583" spans="1:20" ht="15.75" customHeight="1" x14ac:dyDescent="0.25">
      <c r="A583" s="1"/>
      <c r="B583" s="1"/>
      <c r="C583" s="1"/>
      <c r="D583" s="1"/>
      <c r="E583" s="1"/>
      <c r="F583" s="1"/>
      <c r="G583" s="1"/>
      <c r="H583" s="1"/>
      <c r="I583" s="1"/>
      <c r="J583" s="1"/>
      <c r="K583" s="1"/>
      <c r="L583" s="1"/>
      <c r="M583" s="1"/>
      <c r="N583" s="1"/>
      <c r="O583" s="1"/>
      <c r="P583" s="1"/>
      <c r="Q583" s="1"/>
      <c r="R583" s="1"/>
      <c r="S583" s="1"/>
      <c r="T583" s="1"/>
    </row>
    <row r="584" spans="1:20" ht="15.75" customHeight="1" x14ac:dyDescent="0.25">
      <c r="A584" s="1"/>
      <c r="B584" s="1"/>
      <c r="C584" s="1"/>
      <c r="D584" s="1"/>
      <c r="E584" s="1"/>
      <c r="F584" s="1"/>
      <c r="G584" s="1"/>
      <c r="H584" s="1"/>
      <c r="I584" s="1"/>
      <c r="J584" s="1"/>
      <c r="K584" s="1"/>
      <c r="L584" s="1"/>
      <c r="M584" s="1"/>
      <c r="N584" s="1"/>
      <c r="O584" s="1"/>
      <c r="P584" s="1"/>
      <c r="Q584" s="1"/>
      <c r="R584" s="1"/>
      <c r="S584" s="1"/>
      <c r="T584" s="1"/>
    </row>
    <row r="585" spans="1:20" ht="15.75" customHeight="1" x14ac:dyDescent="0.25">
      <c r="A585" s="1"/>
      <c r="B585" s="1"/>
      <c r="C585" s="1"/>
      <c r="D585" s="1"/>
      <c r="E585" s="1"/>
      <c r="F585" s="1"/>
      <c r="G585" s="1"/>
      <c r="H585" s="1"/>
      <c r="I585" s="1"/>
      <c r="J585" s="1"/>
      <c r="K585" s="1"/>
      <c r="L585" s="1"/>
      <c r="M585" s="1"/>
      <c r="N585" s="1"/>
      <c r="O585" s="1"/>
      <c r="P585" s="1"/>
      <c r="Q585" s="1"/>
      <c r="R585" s="1"/>
      <c r="S585" s="1"/>
      <c r="T585" s="1"/>
    </row>
    <row r="586" spans="1:20" ht="15.75" customHeight="1" x14ac:dyDescent="0.25">
      <c r="A586" s="1"/>
      <c r="B586" s="1"/>
      <c r="C586" s="1"/>
      <c r="D586" s="1"/>
      <c r="E586" s="1"/>
      <c r="F586" s="1"/>
      <c r="G586" s="1"/>
      <c r="H586" s="1"/>
      <c r="I586" s="1"/>
      <c r="J586" s="1"/>
      <c r="K586" s="1"/>
      <c r="L586" s="1"/>
      <c r="M586" s="1"/>
      <c r="N586" s="1"/>
      <c r="O586" s="1"/>
      <c r="P586" s="1"/>
      <c r="Q586" s="1"/>
      <c r="R586" s="1"/>
      <c r="S586" s="1"/>
      <c r="T586" s="1"/>
    </row>
    <row r="587" spans="1:20" ht="15.75" customHeight="1" x14ac:dyDescent="0.25">
      <c r="A587" s="1"/>
      <c r="B587" s="1"/>
      <c r="C587" s="1"/>
      <c r="D587" s="1"/>
      <c r="E587" s="1"/>
      <c r="F587" s="1"/>
      <c r="G587" s="1"/>
      <c r="H587" s="1"/>
      <c r="I587" s="1"/>
      <c r="J587" s="1"/>
      <c r="K587" s="1"/>
      <c r="L587" s="1"/>
      <c r="M587" s="1"/>
      <c r="N587" s="1"/>
      <c r="O587" s="1"/>
      <c r="P587" s="1"/>
      <c r="Q587" s="1"/>
      <c r="R587" s="1"/>
      <c r="S587" s="1"/>
      <c r="T587" s="1"/>
    </row>
    <row r="588" spans="1:20" ht="15.75" customHeight="1" x14ac:dyDescent="0.25">
      <c r="A588" s="1"/>
      <c r="B588" s="1"/>
      <c r="C588" s="1"/>
      <c r="D588" s="1"/>
      <c r="E588" s="1"/>
      <c r="F588" s="1"/>
      <c r="G588" s="1"/>
      <c r="H588" s="1"/>
      <c r="I588" s="1"/>
      <c r="J588" s="1"/>
      <c r="K588" s="1"/>
      <c r="L588" s="1"/>
      <c r="M588" s="1"/>
      <c r="N588" s="1"/>
      <c r="O588" s="1"/>
      <c r="P588" s="1"/>
      <c r="Q588" s="1"/>
      <c r="R588" s="1"/>
      <c r="S588" s="1"/>
      <c r="T588" s="1"/>
    </row>
    <row r="589" spans="1:20" ht="15.75" customHeight="1" x14ac:dyDescent="0.25">
      <c r="A589" s="1"/>
      <c r="B589" s="1"/>
      <c r="C589" s="1"/>
      <c r="D589" s="1"/>
      <c r="E589" s="1"/>
      <c r="F589" s="1"/>
      <c r="G589" s="1"/>
      <c r="H589" s="1"/>
      <c r="I589" s="1"/>
      <c r="J589" s="1"/>
      <c r="K589" s="1"/>
      <c r="L589" s="1"/>
      <c r="M589" s="1"/>
      <c r="N589" s="1"/>
      <c r="O589" s="1"/>
      <c r="P589" s="1"/>
      <c r="Q589" s="1"/>
      <c r="R589" s="1"/>
      <c r="S589" s="1"/>
      <c r="T589" s="1"/>
    </row>
    <row r="590" spans="1:20" ht="15.75" customHeight="1" x14ac:dyDescent="0.25">
      <c r="A590" s="1"/>
      <c r="B590" s="1"/>
      <c r="C590" s="1"/>
      <c r="D590" s="1"/>
      <c r="E590" s="1"/>
      <c r="F590" s="1"/>
      <c r="G590" s="1"/>
      <c r="H590" s="1"/>
      <c r="I590" s="1"/>
      <c r="J590" s="1"/>
      <c r="K590" s="1"/>
      <c r="L590" s="1"/>
      <c r="M590" s="1"/>
      <c r="N590" s="1"/>
      <c r="O590" s="1"/>
      <c r="P590" s="1"/>
      <c r="Q590" s="1"/>
      <c r="R590" s="1"/>
      <c r="S590" s="1"/>
      <c r="T590" s="1"/>
    </row>
    <row r="591" spans="1:20" ht="15.75" customHeight="1" x14ac:dyDescent="0.25">
      <c r="A591" s="1"/>
      <c r="B591" s="1"/>
      <c r="C591" s="1"/>
      <c r="D591" s="1"/>
      <c r="E591" s="1"/>
      <c r="F591" s="1"/>
      <c r="G591" s="1"/>
      <c r="H591" s="1"/>
      <c r="I591" s="1"/>
      <c r="J591" s="1"/>
      <c r="K591" s="1"/>
      <c r="L591" s="1"/>
      <c r="M591" s="1"/>
      <c r="N591" s="1"/>
      <c r="O591" s="1"/>
      <c r="P591" s="1"/>
      <c r="Q591" s="1"/>
      <c r="R591" s="1"/>
      <c r="S591" s="1"/>
      <c r="T591" s="1"/>
    </row>
    <row r="592" spans="1:20" ht="15.75" customHeight="1" x14ac:dyDescent="0.25">
      <c r="A592" s="1"/>
      <c r="B592" s="1"/>
      <c r="C592" s="1"/>
      <c r="D592" s="1"/>
      <c r="E592" s="1"/>
      <c r="F592" s="1"/>
      <c r="G592" s="1"/>
      <c r="H592" s="1"/>
      <c r="I592" s="1"/>
      <c r="J592" s="1"/>
      <c r="K592" s="1"/>
      <c r="L592" s="1"/>
      <c r="M592" s="1"/>
      <c r="N592" s="1"/>
      <c r="O592" s="1"/>
      <c r="P592" s="1"/>
      <c r="Q592" s="1"/>
      <c r="R592" s="1"/>
      <c r="S592" s="1"/>
      <c r="T592" s="1"/>
    </row>
    <row r="593" spans="1:20" ht="15.75" customHeight="1" x14ac:dyDescent="0.25">
      <c r="A593" s="1"/>
      <c r="B593" s="1"/>
      <c r="C593" s="1"/>
      <c r="D593" s="1"/>
      <c r="E593" s="1"/>
      <c r="F593" s="1"/>
      <c r="G593" s="1"/>
      <c r="H593" s="1"/>
      <c r="I593" s="1"/>
      <c r="J593" s="1"/>
      <c r="K593" s="1"/>
      <c r="L593" s="1"/>
      <c r="M593" s="1"/>
      <c r="N593" s="1"/>
      <c r="O593" s="1"/>
      <c r="P593" s="1"/>
      <c r="Q593" s="1"/>
      <c r="R593" s="1"/>
      <c r="S593" s="1"/>
      <c r="T593" s="1"/>
    </row>
    <row r="594" spans="1:20" ht="15.75" customHeight="1" x14ac:dyDescent="0.25">
      <c r="A594" s="1"/>
      <c r="B594" s="1"/>
      <c r="C594" s="1"/>
      <c r="D594" s="1"/>
      <c r="E594" s="1"/>
      <c r="F594" s="1"/>
      <c r="G594" s="1"/>
      <c r="H594" s="1"/>
      <c r="I594" s="1"/>
      <c r="J594" s="1"/>
      <c r="K594" s="1"/>
      <c r="L594" s="1"/>
      <c r="M594" s="1"/>
      <c r="N594" s="1"/>
      <c r="O594" s="1"/>
      <c r="P594" s="1"/>
      <c r="Q594" s="1"/>
      <c r="R594" s="1"/>
      <c r="S594" s="1"/>
      <c r="T594" s="1"/>
    </row>
    <row r="595" spans="1:20" ht="15.75" customHeight="1" x14ac:dyDescent="0.25">
      <c r="A595" s="1"/>
      <c r="B595" s="1"/>
      <c r="C595" s="1"/>
      <c r="D595" s="1"/>
      <c r="E595" s="1"/>
      <c r="F595" s="1"/>
      <c r="G595" s="1"/>
      <c r="H595" s="1"/>
      <c r="I595" s="1"/>
      <c r="J595" s="1"/>
      <c r="K595" s="1"/>
      <c r="L595" s="1"/>
      <c r="M595" s="1"/>
      <c r="N595" s="1"/>
      <c r="O595" s="1"/>
      <c r="P595" s="1"/>
      <c r="Q595" s="1"/>
      <c r="R595" s="1"/>
      <c r="S595" s="1"/>
      <c r="T595" s="1"/>
    </row>
    <row r="596" spans="1:20" ht="15.75" customHeight="1" x14ac:dyDescent="0.25">
      <c r="A596" s="1"/>
      <c r="B596" s="1"/>
      <c r="C596" s="1"/>
      <c r="D596" s="1"/>
      <c r="E596" s="1"/>
      <c r="F596" s="1"/>
      <c r="G596" s="1"/>
      <c r="H596" s="1"/>
      <c r="I596" s="1"/>
      <c r="J596" s="1"/>
      <c r="K596" s="1"/>
      <c r="L596" s="1"/>
      <c r="M596" s="1"/>
      <c r="N596" s="1"/>
      <c r="O596" s="1"/>
      <c r="P596" s="1"/>
      <c r="Q596" s="1"/>
      <c r="R596" s="1"/>
      <c r="S596" s="1"/>
      <c r="T596" s="1"/>
    </row>
    <row r="597" spans="1:20" ht="15.75" customHeight="1" x14ac:dyDescent="0.25">
      <c r="A597" s="1"/>
      <c r="B597" s="1"/>
      <c r="C597" s="1"/>
      <c r="D597" s="1"/>
      <c r="E597" s="1"/>
      <c r="F597" s="1"/>
      <c r="G597" s="1"/>
      <c r="H597" s="1"/>
      <c r="I597" s="1"/>
      <c r="J597" s="1"/>
      <c r="K597" s="1"/>
      <c r="L597" s="1"/>
      <c r="M597" s="1"/>
      <c r="N597" s="1"/>
      <c r="O597" s="1"/>
      <c r="P597" s="1"/>
      <c r="Q597" s="1"/>
      <c r="R597" s="1"/>
      <c r="S597" s="1"/>
      <c r="T597" s="1"/>
    </row>
    <row r="598" spans="1:20" ht="15.75" customHeight="1" x14ac:dyDescent="0.25">
      <c r="A598" s="1"/>
      <c r="B598" s="1"/>
      <c r="C598" s="1"/>
      <c r="D598" s="1"/>
      <c r="E598" s="1"/>
      <c r="F598" s="1"/>
      <c r="G598" s="1"/>
      <c r="H598" s="1"/>
      <c r="I598" s="1"/>
      <c r="J598" s="1"/>
      <c r="K598" s="1"/>
      <c r="L598" s="1"/>
      <c r="M598" s="1"/>
      <c r="N598" s="1"/>
      <c r="O598" s="1"/>
      <c r="P598" s="1"/>
      <c r="Q598" s="1"/>
      <c r="R598" s="1"/>
      <c r="S598" s="1"/>
      <c r="T598" s="1"/>
    </row>
    <row r="599" spans="1:20" ht="15.75" customHeight="1" x14ac:dyDescent="0.25">
      <c r="A599" s="1"/>
      <c r="B599" s="1"/>
      <c r="C599" s="1"/>
      <c r="D599" s="1"/>
      <c r="E599" s="1"/>
      <c r="F599" s="1"/>
      <c r="G599" s="1"/>
      <c r="H599" s="1"/>
      <c r="I599" s="1"/>
      <c r="J599" s="1"/>
      <c r="K599" s="1"/>
      <c r="L599" s="1"/>
      <c r="M599" s="1"/>
      <c r="N599" s="1"/>
      <c r="O599" s="1"/>
      <c r="P599" s="1"/>
      <c r="Q599" s="1"/>
      <c r="R599" s="1"/>
      <c r="S599" s="1"/>
      <c r="T599" s="1"/>
    </row>
    <row r="600" spans="1:20" ht="15.75" customHeight="1" x14ac:dyDescent="0.25">
      <c r="A600" s="1"/>
      <c r="B600" s="1"/>
      <c r="C600" s="1"/>
      <c r="D600" s="1"/>
      <c r="E600" s="1"/>
      <c r="F600" s="1"/>
      <c r="G600" s="1"/>
      <c r="H600" s="1"/>
      <c r="I600" s="1"/>
      <c r="J600" s="1"/>
      <c r="K600" s="1"/>
      <c r="L600" s="1"/>
      <c r="M600" s="1"/>
      <c r="N600" s="1"/>
      <c r="O600" s="1"/>
      <c r="P600" s="1"/>
      <c r="Q600" s="1"/>
      <c r="R600" s="1"/>
      <c r="S600" s="1"/>
      <c r="T600" s="1"/>
    </row>
    <row r="601" spans="1:20" ht="15.75" customHeight="1" x14ac:dyDescent="0.25">
      <c r="A601" s="1"/>
      <c r="B601" s="1"/>
      <c r="C601" s="1"/>
      <c r="D601" s="1"/>
      <c r="E601" s="1"/>
      <c r="F601" s="1"/>
      <c r="G601" s="1"/>
      <c r="H601" s="1"/>
      <c r="I601" s="1"/>
      <c r="J601" s="1"/>
      <c r="K601" s="1"/>
      <c r="L601" s="1"/>
      <c r="M601" s="1"/>
      <c r="N601" s="1"/>
      <c r="O601" s="1"/>
      <c r="P601" s="1"/>
      <c r="Q601" s="1"/>
      <c r="R601" s="1"/>
      <c r="S601" s="1"/>
      <c r="T601" s="1"/>
    </row>
    <row r="602" spans="1:20" ht="15.75" customHeight="1" x14ac:dyDescent="0.25">
      <c r="A602" s="1"/>
      <c r="B602" s="1"/>
      <c r="C602" s="1"/>
      <c r="D602" s="1"/>
      <c r="E602" s="1"/>
      <c r="F602" s="1"/>
      <c r="G602" s="1"/>
      <c r="H602" s="1"/>
      <c r="I602" s="1"/>
      <c r="J602" s="1"/>
      <c r="K602" s="1"/>
      <c r="L602" s="1"/>
      <c r="M602" s="1"/>
      <c r="N602" s="1"/>
      <c r="O602" s="1"/>
      <c r="P602" s="1"/>
      <c r="Q602" s="1"/>
      <c r="R602" s="1"/>
      <c r="S602" s="1"/>
      <c r="T602" s="1"/>
    </row>
    <row r="603" spans="1:20" ht="15.75" customHeight="1" x14ac:dyDescent="0.25">
      <c r="A603" s="1"/>
      <c r="B603" s="1"/>
      <c r="C603" s="1"/>
      <c r="D603" s="1"/>
      <c r="E603" s="1"/>
      <c r="F603" s="1"/>
      <c r="G603" s="1"/>
      <c r="H603" s="1"/>
      <c r="I603" s="1"/>
      <c r="J603" s="1"/>
      <c r="K603" s="1"/>
      <c r="L603" s="1"/>
      <c r="M603" s="1"/>
      <c r="N603" s="1"/>
      <c r="O603" s="1"/>
      <c r="P603" s="1"/>
      <c r="Q603" s="1"/>
      <c r="R603" s="1"/>
      <c r="S603" s="1"/>
      <c r="T603" s="1"/>
    </row>
    <row r="604" spans="1:20" ht="15.75" customHeight="1" x14ac:dyDescent="0.25">
      <c r="A604" s="1"/>
      <c r="B604" s="1"/>
      <c r="C604" s="1"/>
      <c r="D604" s="1"/>
      <c r="E604" s="1"/>
      <c r="F604" s="1"/>
      <c r="G604" s="1"/>
      <c r="H604" s="1"/>
      <c r="I604" s="1"/>
      <c r="J604" s="1"/>
      <c r="K604" s="1"/>
      <c r="L604" s="1"/>
      <c r="M604" s="1"/>
      <c r="N604" s="1"/>
      <c r="O604" s="1"/>
      <c r="P604" s="1"/>
      <c r="Q604" s="1"/>
      <c r="R604" s="1"/>
      <c r="S604" s="1"/>
      <c r="T604" s="1"/>
    </row>
    <row r="605" spans="1:20" ht="15.75" customHeight="1" x14ac:dyDescent="0.25">
      <c r="A605" s="1"/>
      <c r="B605" s="1"/>
      <c r="C605" s="1"/>
      <c r="D605" s="1"/>
      <c r="E605" s="1"/>
      <c r="F605" s="1"/>
      <c r="G605" s="1"/>
      <c r="H605" s="1"/>
      <c r="I605" s="1"/>
      <c r="J605" s="1"/>
      <c r="K605" s="1"/>
      <c r="L605" s="1"/>
      <c r="M605" s="1"/>
      <c r="N605" s="1"/>
      <c r="O605" s="1"/>
      <c r="P605" s="1"/>
      <c r="Q605" s="1"/>
      <c r="R605" s="1"/>
      <c r="S605" s="1"/>
      <c r="T605" s="1"/>
    </row>
    <row r="606" spans="1:20" ht="15.75" customHeight="1" x14ac:dyDescent="0.25">
      <c r="A606" s="1"/>
      <c r="B606" s="1"/>
      <c r="C606" s="1"/>
      <c r="D606" s="1"/>
      <c r="E606" s="1"/>
      <c r="F606" s="1"/>
      <c r="G606" s="1"/>
      <c r="H606" s="1"/>
      <c r="I606" s="1"/>
      <c r="J606" s="1"/>
      <c r="K606" s="1"/>
      <c r="L606" s="1"/>
      <c r="M606" s="1"/>
      <c r="N606" s="1"/>
      <c r="O606" s="1"/>
      <c r="P606" s="1"/>
      <c r="Q606" s="1"/>
      <c r="R606" s="1"/>
      <c r="S606" s="1"/>
      <c r="T606" s="1"/>
    </row>
    <row r="607" spans="1:20" ht="15.75" customHeight="1" x14ac:dyDescent="0.25">
      <c r="A607" s="1"/>
      <c r="B607" s="1"/>
      <c r="C607" s="1"/>
      <c r="D607" s="1"/>
      <c r="E607" s="1"/>
      <c r="F607" s="1"/>
      <c r="G607" s="1"/>
      <c r="H607" s="1"/>
      <c r="I607" s="1"/>
      <c r="J607" s="1"/>
      <c r="K607" s="1"/>
      <c r="L607" s="1"/>
      <c r="M607" s="1"/>
      <c r="N607" s="1"/>
      <c r="O607" s="1"/>
      <c r="P607" s="1"/>
      <c r="Q607" s="1"/>
      <c r="R607" s="1"/>
      <c r="S607" s="1"/>
      <c r="T607" s="1"/>
    </row>
    <row r="608" spans="1:20" ht="15.75" customHeight="1" x14ac:dyDescent="0.25">
      <c r="A608" s="1"/>
      <c r="B608" s="1"/>
      <c r="C608" s="1"/>
      <c r="D608" s="1"/>
      <c r="E608" s="1"/>
      <c r="F608" s="1"/>
      <c r="G608" s="1"/>
      <c r="H608" s="1"/>
      <c r="I608" s="1"/>
      <c r="J608" s="1"/>
      <c r="K608" s="1"/>
      <c r="L608" s="1"/>
      <c r="M608" s="1"/>
      <c r="N608" s="1"/>
      <c r="O608" s="1"/>
      <c r="P608" s="1"/>
      <c r="Q608" s="1"/>
      <c r="R608" s="1"/>
      <c r="S608" s="1"/>
      <c r="T608" s="1"/>
    </row>
    <row r="609" spans="1:20" ht="15.75" customHeight="1" x14ac:dyDescent="0.25">
      <c r="A609" s="1"/>
      <c r="B609" s="1"/>
      <c r="C609" s="1"/>
      <c r="D609" s="1"/>
      <c r="E609" s="1"/>
      <c r="F609" s="1"/>
      <c r="G609" s="1"/>
      <c r="H609" s="1"/>
      <c r="I609" s="1"/>
      <c r="J609" s="1"/>
      <c r="K609" s="1"/>
      <c r="L609" s="1"/>
      <c r="M609" s="1"/>
      <c r="N609" s="1"/>
      <c r="O609" s="1"/>
      <c r="P609" s="1"/>
      <c r="Q609" s="1"/>
      <c r="R609" s="1"/>
      <c r="S609" s="1"/>
      <c r="T609" s="1"/>
    </row>
    <row r="610" spans="1:20" ht="15.75" customHeight="1" x14ac:dyDescent="0.25">
      <c r="A610" s="1"/>
      <c r="B610" s="1"/>
      <c r="C610" s="1"/>
      <c r="D610" s="1"/>
      <c r="E610" s="1"/>
      <c r="F610" s="1"/>
      <c r="G610" s="1"/>
      <c r="H610" s="1"/>
      <c r="I610" s="1"/>
      <c r="J610" s="1"/>
      <c r="K610" s="1"/>
      <c r="L610" s="1"/>
      <c r="M610" s="1"/>
      <c r="N610" s="1"/>
      <c r="O610" s="1"/>
      <c r="P610" s="1"/>
      <c r="Q610" s="1"/>
      <c r="R610" s="1"/>
      <c r="S610" s="1"/>
      <c r="T610" s="1"/>
    </row>
    <row r="611" spans="1:20" ht="15.75" customHeight="1" x14ac:dyDescent="0.25">
      <c r="A611" s="1"/>
      <c r="B611" s="1"/>
      <c r="C611" s="1"/>
      <c r="D611" s="1"/>
      <c r="E611" s="1"/>
      <c r="F611" s="1"/>
      <c r="G611" s="1"/>
      <c r="H611" s="1"/>
      <c r="I611" s="1"/>
      <c r="J611" s="1"/>
      <c r="K611" s="1"/>
      <c r="L611" s="1"/>
      <c r="M611" s="1"/>
      <c r="N611" s="1"/>
      <c r="O611" s="1"/>
      <c r="P611" s="1"/>
      <c r="Q611" s="1"/>
      <c r="R611" s="1"/>
      <c r="S611" s="1"/>
      <c r="T611" s="1"/>
    </row>
    <row r="612" spans="1:20" ht="15.75" customHeight="1" x14ac:dyDescent="0.25">
      <c r="A612" s="1"/>
      <c r="B612" s="1"/>
      <c r="C612" s="1"/>
      <c r="D612" s="1"/>
      <c r="E612" s="1"/>
      <c r="F612" s="1"/>
      <c r="G612" s="1"/>
      <c r="H612" s="1"/>
      <c r="I612" s="1"/>
      <c r="J612" s="1"/>
      <c r="K612" s="1"/>
      <c r="L612" s="1"/>
      <c r="M612" s="1"/>
      <c r="N612" s="1"/>
      <c r="O612" s="1"/>
      <c r="P612" s="1"/>
      <c r="Q612" s="1"/>
      <c r="R612" s="1"/>
      <c r="S612" s="1"/>
      <c r="T612" s="1"/>
    </row>
    <row r="613" spans="1:20" ht="15.75" customHeight="1" x14ac:dyDescent="0.25">
      <c r="A613" s="1"/>
      <c r="B613" s="1"/>
      <c r="C613" s="1"/>
      <c r="D613" s="1"/>
      <c r="E613" s="1"/>
      <c r="F613" s="1"/>
      <c r="G613" s="1"/>
      <c r="H613" s="1"/>
      <c r="I613" s="1"/>
      <c r="J613" s="1"/>
      <c r="K613" s="1"/>
      <c r="L613" s="1"/>
      <c r="M613" s="1"/>
      <c r="N613" s="1"/>
      <c r="O613" s="1"/>
      <c r="P613" s="1"/>
      <c r="Q613" s="1"/>
      <c r="R613" s="1"/>
      <c r="S613" s="1"/>
      <c r="T613" s="1"/>
    </row>
    <row r="614" spans="1:20" ht="15.75" customHeight="1" x14ac:dyDescent="0.25">
      <c r="A614" s="1"/>
      <c r="B614" s="1"/>
      <c r="C614" s="1"/>
      <c r="D614" s="1"/>
      <c r="E614" s="1"/>
      <c r="F614" s="1"/>
      <c r="G614" s="1"/>
      <c r="H614" s="1"/>
      <c r="I614" s="1"/>
      <c r="J614" s="1"/>
      <c r="K614" s="1"/>
      <c r="L614" s="1"/>
      <c r="M614" s="1"/>
      <c r="N614" s="1"/>
      <c r="O614" s="1"/>
      <c r="P614" s="1"/>
      <c r="Q614" s="1"/>
      <c r="R614" s="1"/>
      <c r="S614" s="1"/>
      <c r="T614" s="1"/>
    </row>
    <row r="615" spans="1:20" ht="15.75" customHeight="1" x14ac:dyDescent="0.25">
      <c r="A615" s="1"/>
      <c r="B615" s="1"/>
      <c r="C615" s="1"/>
      <c r="D615" s="1"/>
      <c r="E615" s="1"/>
      <c r="F615" s="1"/>
      <c r="G615" s="1"/>
      <c r="H615" s="1"/>
      <c r="I615" s="1"/>
      <c r="J615" s="1"/>
      <c r="K615" s="1"/>
      <c r="L615" s="1"/>
      <c r="M615" s="1"/>
      <c r="N615" s="1"/>
      <c r="O615" s="1"/>
      <c r="P615" s="1"/>
      <c r="Q615" s="1"/>
      <c r="R615" s="1"/>
      <c r="S615" s="1"/>
      <c r="T615" s="1"/>
    </row>
    <row r="616" spans="1:20" ht="15.75" customHeight="1" x14ac:dyDescent="0.25">
      <c r="A616" s="1"/>
      <c r="B616" s="1"/>
      <c r="C616" s="1"/>
      <c r="D616" s="1"/>
      <c r="E616" s="1"/>
      <c r="F616" s="1"/>
      <c r="G616" s="1"/>
      <c r="H616" s="1"/>
      <c r="I616" s="1"/>
      <c r="J616" s="1"/>
      <c r="K616" s="1"/>
      <c r="L616" s="1"/>
      <c r="M616" s="1"/>
      <c r="N616" s="1"/>
      <c r="O616" s="1"/>
      <c r="P616" s="1"/>
      <c r="Q616" s="1"/>
      <c r="R616" s="1"/>
      <c r="S616" s="1"/>
      <c r="T616" s="1"/>
    </row>
    <row r="617" spans="1:20" ht="15.75" customHeight="1" x14ac:dyDescent="0.25">
      <c r="A617" s="1"/>
      <c r="B617" s="1"/>
      <c r="C617" s="1"/>
      <c r="D617" s="1"/>
      <c r="E617" s="1"/>
      <c r="F617" s="1"/>
      <c r="G617" s="1"/>
      <c r="H617" s="1"/>
      <c r="I617" s="1"/>
      <c r="J617" s="1"/>
      <c r="K617" s="1"/>
      <c r="L617" s="1"/>
      <c r="M617" s="1"/>
      <c r="N617" s="1"/>
      <c r="O617" s="1"/>
      <c r="P617" s="1"/>
      <c r="Q617" s="1"/>
      <c r="R617" s="1"/>
      <c r="S617" s="1"/>
      <c r="T617" s="1"/>
    </row>
    <row r="618" spans="1:20" ht="15.75" customHeight="1" x14ac:dyDescent="0.25">
      <c r="A618" s="1"/>
      <c r="B618" s="1"/>
      <c r="C618" s="1"/>
      <c r="D618" s="1"/>
      <c r="E618" s="1"/>
      <c r="F618" s="1"/>
      <c r="G618" s="1"/>
      <c r="H618" s="1"/>
      <c r="I618" s="1"/>
      <c r="J618" s="1"/>
      <c r="K618" s="1"/>
      <c r="L618" s="1"/>
      <c r="M618" s="1"/>
      <c r="N618" s="1"/>
      <c r="O618" s="1"/>
      <c r="P618" s="1"/>
      <c r="Q618" s="1"/>
      <c r="R618" s="1"/>
      <c r="S618" s="1"/>
      <c r="T618" s="1"/>
    </row>
    <row r="619" spans="1:20" ht="15.75" customHeight="1" x14ac:dyDescent="0.25">
      <c r="A619" s="1"/>
      <c r="B619" s="1"/>
      <c r="C619" s="1"/>
      <c r="D619" s="1"/>
      <c r="E619" s="1"/>
      <c r="F619" s="1"/>
      <c r="G619" s="1"/>
      <c r="H619" s="1"/>
      <c r="I619" s="1"/>
      <c r="J619" s="1"/>
      <c r="K619" s="1"/>
      <c r="L619" s="1"/>
      <c r="M619" s="1"/>
      <c r="N619" s="1"/>
      <c r="O619" s="1"/>
      <c r="P619" s="1"/>
      <c r="Q619" s="1"/>
      <c r="R619" s="1"/>
      <c r="S619" s="1"/>
      <c r="T619" s="1"/>
    </row>
    <row r="620" spans="1:20" ht="15.75" customHeight="1" x14ac:dyDescent="0.25">
      <c r="A620" s="1"/>
      <c r="B620" s="1"/>
      <c r="C620" s="1"/>
      <c r="D620" s="1"/>
      <c r="E620" s="1"/>
      <c r="F620" s="1"/>
      <c r="G620" s="1"/>
      <c r="H620" s="1"/>
      <c r="I620" s="1"/>
      <c r="J620" s="1"/>
      <c r="K620" s="1"/>
      <c r="L620" s="1"/>
      <c r="M620" s="1"/>
      <c r="N620" s="1"/>
      <c r="O620" s="1"/>
      <c r="P620" s="1"/>
      <c r="Q620" s="1"/>
      <c r="R620" s="1"/>
      <c r="S620" s="1"/>
      <c r="T620" s="1"/>
    </row>
    <row r="621" spans="1:20" ht="15.75" customHeight="1" x14ac:dyDescent="0.25">
      <c r="A621" s="1"/>
      <c r="B621" s="1"/>
      <c r="C621" s="1"/>
      <c r="D621" s="1"/>
      <c r="E621" s="1"/>
      <c r="F621" s="1"/>
      <c r="G621" s="1"/>
      <c r="H621" s="1"/>
      <c r="I621" s="1"/>
      <c r="J621" s="1"/>
      <c r="K621" s="1"/>
      <c r="L621" s="1"/>
      <c r="M621" s="1"/>
      <c r="N621" s="1"/>
      <c r="O621" s="1"/>
      <c r="P621" s="1"/>
      <c r="Q621" s="1"/>
      <c r="R621" s="1"/>
      <c r="S621" s="1"/>
      <c r="T621" s="1"/>
    </row>
    <row r="622" spans="1:20" ht="15.75" customHeight="1" x14ac:dyDescent="0.25">
      <c r="A622" s="1"/>
      <c r="B622" s="1"/>
      <c r="C622" s="1"/>
      <c r="D622" s="1"/>
      <c r="E622" s="1"/>
      <c r="F622" s="1"/>
      <c r="G622" s="1"/>
      <c r="H622" s="1"/>
      <c r="I622" s="1"/>
      <c r="J622" s="1"/>
      <c r="K622" s="1"/>
      <c r="L622" s="1"/>
      <c r="M622" s="1"/>
      <c r="N622" s="1"/>
      <c r="O622" s="1"/>
      <c r="P622" s="1"/>
      <c r="Q622" s="1"/>
      <c r="R622" s="1"/>
      <c r="S622" s="1"/>
      <c r="T622" s="1"/>
    </row>
    <row r="623" spans="1:20" ht="15.75" customHeight="1" x14ac:dyDescent="0.25">
      <c r="A623" s="1"/>
      <c r="B623" s="1"/>
      <c r="C623" s="1"/>
      <c r="D623" s="1"/>
      <c r="E623" s="1"/>
      <c r="F623" s="1"/>
      <c r="G623" s="1"/>
      <c r="H623" s="1"/>
      <c r="I623" s="1"/>
      <c r="J623" s="1"/>
      <c r="K623" s="1"/>
      <c r="L623" s="1"/>
      <c r="M623" s="1"/>
      <c r="N623" s="1"/>
      <c r="O623" s="1"/>
      <c r="P623" s="1"/>
      <c r="Q623" s="1"/>
      <c r="R623" s="1"/>
      <c r="S623" s="1"/>
      <c r="T623" s="1"/>
    </row>
    <row r="624" spans="1:20" ht="15.75" customHeight="1" x14ac:dyDescent="0.25">
      <c r="A624" s="1"/>
      <c r="B624" s="1"/>
      <c r="C624" s="1"/>
      <c r="D624" s="1"/>
      <c r="E624" s="1"/>
      <c r="F624" s="1"/>
      <c r="G624" s="1"/>
      <c r="H624" s="1"/>
      <c r="I624" s="1"/>
      <c r="J624" s="1"/>
      <c r="K624" s="1"/>
      <c r="L624" s="1"/>
      <c r="M624" s="1"/>
      <c r="N624" s="1"/>
      <c r="O624" s="1"/>
      <c r="P624" s="1"/>
      <c r="Q624" s="1"/>
      <c r="R624" s="1"/>
      <c r="S624" s="1"/>
      <c r="T624" s="1"/>
    </row>
    <row r="625" spans="1:20" ht="15.75" customHeight="1" x14ac:dyDescent="0.25">
      <c r="A625" s="1"/>
      <c r="B625" s="1"/>
      <c r="C625" s="1"/>
      <c r="D625" s="1"/>
      <c r="E625" s="1"/>
      <c r="F625" s="1"/>
      <c r="G625" s="1"/>
      <c r="H625" s="1"/>
      <c r="I625" s="1"/>
      <c r="J625" s="1"/>
      <c r="K625" s="1"/>
      <c r="L625" s="1"/>
      <c r="M625" s="1"/>
      <c r="N625" s="1"/>
      <c r="O625" s="1"/>
      <c r="P625" s="1"/>
      <c r="Q625" s="1"/>
      <c r="R625" s="1"/>
      <c r="S625" s="1"/>
      <c r="T625" s="1"/>
    </row>
    <row r="626" spans="1:20" ht="15.75" customHeight="1" x14ac:dyDescent="0.25">
      <c r="A626" s="1"/>
      <c r="B626" s="1"/>
      <c r="C626" s="1"/>
      <c r="D626" s="1"/>
      <c r="E626" s="1"/>
      <c r="F626" s="1"/>
      <c r="G626" s="1"/>
      <c r="H626" s="1"/>
      <c r="I626" s="1"/>
      <c r="J626" s="1"/>
      <c r="K626" s="1"/>
      <c r="L626" s="1"/>
      <c r="M626" s="1"/>
      <c r="N626" s="1"/>
      <c r="O626" s="1"/>
      <c r="P626" s="1"/>
      <c r="Q626" s="1"/>
      <c r="R626" s="1"/>
      <c r="S626" s="1"/>
      <c r="T626" s="1"/>
    </row>
    <row r="627" spans="1:20" ht="15.75" customHeight="1" x14ac:dyDescent="0.25">
      <c r="A627" s="1"/>
      <c r="B627" s="1"/>
      <c r="C627" s="1"/>
      <c r="D627" s="1"/>
      <c r="E627" s="1"/>
      <c r="F627" s="1"/>
      <c r="G627" s="1"/>
      <c r="H627" s="1"/>
      <c r="I627" s="1"/>
      <c r="J627" s="1"/>
      <c r="K627" s="1"/>
      <c r="L627" s="1"/>
      <c r="M627" s="1"/>
      <c r="N627" s="1"/>
      <c r="O627" s="1"/>
      <c r="P627" s="1"/>
      <c r="Q627" s="1"/>
      <c r="R627" s="1"/>
      <c r="S627" s="1"/>
      <c r="T627" s="1"/>
    </row>
    <row r="628" spans="1:20" ht="15.75" customHeight="1" x14ac:dyDescent="0.25">
      <c r="A628" s="1"/>
      <c r="B628" s="1"/>
      <c r="C628" s="1"/>
      <c r="D628" s="1"/>
      <c r="E628" s="1"/>
      <c r="F628" s="1"/>
      <c r="G628" s="1"/>
      <c r="H628" s="1"/>
      <c r="I628" s="1"/>
      <c r="J628" s="1"/>
      <c r="K628" s="1"/>
      <c r="L628" s="1"/>
      <c r="M628" s="1"/>
      <c r="N628" s="1"/>
      <c r="O628" s="1"/>
      <c r="P628" s="1"/>
      <c r="Q628" s="1"/>
      <c r="R628" s="1"/>
      <c r="S628" s="1"/>
      <c r="T628" s="1"/>
    </row>
    <row r="629" spans="1:20" ht="15.75" customHeight="1" x14ac:dyDescent="0.25">
      <c r="A629" s="1"/>
      <c r="B629" s="1"/>
      <c r="C629" s="1"/>
      <c r="D629" s="1"/>
      <c r="E629" s="1"/>
      <c r="F629" s="1"/>
      <c r="G629" s="1"/>
      <c r="H629" s="1"/>
      <c r="I629" s="1"/>
      <c r="J629" s="1"/>
      <c r="K629" s="1"/>
      <c r="L629" s="1"/>
      <c r="M629" s="1"/>
      <c r="N629" s="1"/>
      <c r="O629" s="1"/>
      <c r="P629" s="1"/>
      <c r="Q629" s="1"/>
      <c r="R629" s="1"/>
      <c r="S629" s="1"/>
      <c r="T629" s="1"/>
    </row>
    <row r="630" spans="1:20" ht="15.75" customHeight="1" x14ac:dyDescent="0.25">
      <c r="A630" s="1"/>
      <c r="B630" s="1"/>
      <c r="C630" s="1"/>
      <c r="D630" s="1"/>
      <c r="E630" s="1"/>
      <c r="F630" s="1"/>
      <c r="G630" s="1"/>
      <c r="H630" s="1"/>
      <c r="I630" s="1"/>
      <c r="J630" s="1"/>
      <c r="K630" s="1"/>
      <c r="L630" s="1"/>
      <c r="M630" s="1"/>
      <c r="N630" s="1"/>
      <c r="O630" s="1"/>
      <c r="P630" s="1"/>
      <c r="Q630" s="1"/>
      <c r="R630" s="1"/>
      <c r="S630" s="1"/>
      <c r="T630" s="1"/>
    </row>
    <row r="631" spans="1:20" ht="15.75" customHeight="1" x14ac:dyDescent="0.25">
      <c r="A631" s="1"/>
      <c r="B631" s="1"/>
      <c r="C631" s="1"/>
      <c r="D631" s="1"/>
      <c r="E631" s="1"/>
      <c r="F631" s="1"/>
      <c r="G631" s="1"/>
      <c r="H631" s="1"/>
      <c r="I631" s="1"/>
      <c r="J631" s="1"/>
      <c r="K631" s="1"/>
      <c r="L631" s="1"/>
      <c r="M631" s="1"/>
      <c r="N631" s="1"/>
      <c r="O631" s="1"/>
      <c r="P631" s="1"/>
      <c r="Q631" s="1"/>
      <c r="R631" s="1"/>
      <c r="S631" s="1"/>
      <c r="T631" s="1"/>
    </row>
    <row r="632" spans="1:20" ht="15.75" customHeight="1" x14ac:dyDescent="0.25">
      <c r="A632" s="1"/>
      <c r="B632" s="1"/>
      <c r="C632" s="1"/>
      <c r="D632" s="1"/>
      <c r="E632" s="1"/>
      <c r="F632" s="1"/>
      <c r="G632" s="1"/>
      <c r="H632" s="1"/>
      <c r="I632" s="1"/>
      <c r="J632" s="1"/>
      <c r="K632" s="1"/>
      <c r="L632" s="1"/>
      <c r="M632" s="1"/>
      <c r="N632" s="1"/>
      <c r="O632" s="1"/>
      <c r="P632" s="1"/>
      <c r="Q632" s="1"/>
      <c r="R632" s="1"/>
      <c r="S632" s="1"/>
      <c r="T632" s="1"/>
    </row>
    <row r="633" spans="1:20" ht="15.75" customHeight="1" x14ac:dyDescent="0.25">
      <c r="A633" s="1"/>
      <c r="B633" s="1"/>
      <c r="C633" s="1"/>
      <c r="D633" s="1"/>
      <c r="E633" s="1"/>
      <c r="F633" s="1"/>
      <c r="G633" s="1"/>
      <c r="H633" s="1"/>
      <c r="I633" s="1"/>
      <c r="J633" s="1"/>
      <c r="K633" s="1"/>
      <c r="L633" s="1"/>
      <c r="M633" s="1"/>
      <c r="N633" s="1"/>
      <c r="O633" s="1"/>
      <c r="P633" s="1"/>
      <c r="Q633" s="1"/>
      <c r="R633" s="1"/>
      <c r="S633" s="1"/>
      <c r="T633" s="1"/>
    </row>
    <row r="634" spans="1:20" ht="15.75" customHeight="1" x14ac:dyDescent="0.25">
      <c r="A634" s="1"/>
      <c r="B634" s="1"/>
      <c r="C634" s="1"/>
      <c r="D634" s="1"/>
      <c r="E634" s="1"/>
      <c r="F634" s="1"/>
      <c r="G634" s="1"/>
      <c r="H634" s="1"/>
      <c r="I634" s="1"/>
      <c r="J634" s="1"/>
      <c r="K634" s="1"/>
      <c r="L634" s="1"/>
      <c r="M634" s="1"/>
      <c r="N634" s="1"/>
      <c r="O634" s="1"/>
      <c r="P634" s="1"/>
      <c r="Q634" s="1"/>
      <c r="R634" s="1"/>
      <c r="S634" s="1"/>
      <c r="T634" s="1"/>
    </row>
    <row r="635" spans="1:20" ht="15.75" customHeight="1" x14ac:dyDescent="0.25">
      <c r="A635" s="1"/>
      <c r="B635" s="1"/>
      <c r="C635" s="1"/>
      <c r="D635" s="1"/>
      <c r="E635" s="1"/>
      <c r="F635" s="1"/>
      <c r="G635" s="1"/>
      <c r="H635" s="1"/>
      <c r="I635" s="1"/>
      <c r="J635" s="1"/>
      <c r="K635" s="1"/>
      <c r="L635" s="1"/>
      <c r="M635" s="1"/>
      <c r="N635" s="1"/>
      <c r="O635" s="1"/>
      <c r="P635" s="1"/>
      <c r="Q635" s="1"/>
      <c r="R635" s="1"/>
      <c r="S635" s="1"/>
      <c r="T635" s="1"/>
    </row>
    <row r="636" spans="1:20" ht="15.75" customHeight="1" x14ac:dyDescent="0.25">
      <c r="A636" s="1"/>
      <c r="B636" s="1"/>
      <c r="C636" s="1"/>
      <c r="D636" s="1"/>
      <c r="E636" s="1"/>
      <c r="F636" s="1"/>
      <c r="G636" s="1"/>
      <c r="H636" s="1"/>
      <c r="I636" s="1"/>
      <c r="J636" s="1"/>
      <c r="K636" s="1"/>
      <c r="L636" s="1"/>
      <c r="M636" s="1"/>
      <c r="N636" s="1"/>
      <c r="O636" s="1"/>
      <c r="P636" s="1"/>
      <c r="Q636" s="1"/>
      <c r="R636" s="1"/>
      <c r="S636" s="1"/>
      <c r="T636" s="1"/>
    </row>
    <row r="637" spans="1:20" ht="15.75" customHeight="1" x14ac:dyDescent="0.25">
      <c r="A637" s="1"/>
      <c r="B637" s="1"/>
      <c r="C637" s="1"/>
      <c r="D637" s="1"/>
      <c r="E637" s="1"/>
      <c r="F637" s="1"/>
      <c r="G637" s="1"/>
      <c r="H637" s="1"/>
      <c r="I637" s="1"/>
      <c r="J637" s="1"/>
      <c r="K637" s="1"/>
      <c r="L637" s="1"/>
      <c r="M637" s="1"/>
      <c r="N637" s="1"/>
      <c r="O637" s="1"/>
      <c r="P637" s="1"/>
      <c r="Q637" s="1"/>
      <c r="R637" s="1"/>
      <c r="S637" s="1"/>
      <c r="T637" s="1"/>
    </row>
    <row r="638" spans="1:20" ht="15.75" customHeight="1" x14ac:dyDescent="0.25">
      <c r="A638" s="1"/>
      <c r="B638" s="1"/>
      <c r="C638" s="1"/>
      <c r="D638" s="1"/>
      <c r="E638" s="1"/>
      <c r="F638" s="1"/>
      <c r="G638" s="1"/>
      <c r="H638" s="1"/>
      <c r="I638" s="1"/>
      <c r="J638" s="1"/>
      <c r="K638" s="1"/>
      <c r="L638" s="1"/>
      <c r="M638" s="1"/>
      <c r="N638" s="1"/>
      <c r="O638" s="1"/>
      <c r="P638" s="1"/>
      <c r="Q638" s="1"/>
      <c r="R638" s="1"/>
      <c r="S638" s="1"/>
      <c r="T638" s="1"/>
    </row>
    <row r="639" spans="1:20" ht="15.75" customHeight="1" x14ac:dyDescent="0.25">
      <c r="A639" s="1"/>
      <c r="B639" s="1"/>
      <c r="C639" s="1"/>
      <c r="D639" s="1"/>
      <c r="E639" s="1"/>
      <c r="F639" s="1"/>
      <c r="G639" s="1"/>
      <c r="H639" s="1"/>
      <c r="I639" s="1"/>
      <c r="J639" s="1"/>
      <c r="K639" s="1"/>
      <c r="L639" s="1"/>
      <c r="M639" s="1"/>
      <c r="N639" s="1"/>
      <c r="O639" s="1"/>
      <c r="P639" s="1"/>
      <c r="Q639" s="1"/>
      <c r="R639" s="1"/>
      <c r="S639" s="1"/>
      <c r="T639" s="1"/>
    </row>
    <row r="640" spans="1:20" ht="15.75" customHeight="1" x14ac:dyDescent="0.25">
      <c r="A640" s="1"/>
      <c r="B640" s="1"/>
      <c r="C640" s="1"/>
      <c r="D640" s="1"/>
      <c r="E640" s="1"/>
      <c r="F640" s="1"/>
      <c r="G640" s="1"/>
      <c r="H640" s="1"/>
      <c r="I640" s="1"/>
      <c r="J640" s="1"/>
      <c r="K640" s="1"/>
      <c r="L640" s="1"/>
      <c r="M640" s="1"/>
      <c r="N640" s="1"/>
      <c r="O640" s="1"/>
      <c r="P640" s="1"/>
      <c r="Q640" s="1"/>
      <c r="R640" s="1"/>
      <c r="S640" s="1"/>
      <c r="T640" s="1"/>
    </row>
    <row r="641" spans="1:20" ht="15.75" customHeight="1" x14ac:dyDescent="0.25">
      <c r="A641" s="1"/>
      <c r="B641" s="1"/>
      <c r="C641" s="1"/>
      <c r="D641" s="1"/>
      <c r="E641" s="1"/>
      <c r="F641" s="1"/>
      <c r="G641" s="1"/>
      <c r="H641" s="1"/>
      <c r="I641" s="1"/>
      <c r="J641" s="1"/>
      <c r="K641" s="1"/>
      <c r="L641" s="1"/>
      <c r="M641" s="1"/>
      <c r="N641" s="1"/>
      <c r="O641" s="1"/>
      <c r="P641" s="1"/>
      <c r="Q641" s="1"/>
      <c r="R641" s="1"/>
      <c r="S641" s="1"/>
      <c r="T641" s="1"/>
    </row>
    <row r="642" spans="1:20" ht="15.75" customHeight="1" x14ac:dyDescent="0.25">
      <c r="A642" s="1"/>
      <c r="B642" s="1"/>
      <c r="C642" s="1"/>
      <c r="D642" s="1"/>
      <c r="E642" s="1"/>
      <c r="F642" s="1"/>
      <c r="G642" s="1"/>
      <c r="H642" s="1"/>
      <c r="I642" s="1"/>
      <c r="J642" s="1"/>
      <c r="K642" s="1"/>
      <c r="L642" s="1"/>
      <c r="M642" s="1"/>
      <c r="N642" s="1"/>
      <c r="O642" s="1"/>
      <c r="P642" s="1"/>
      <c r="Q642" s="1"/>
      <c r="R642" s="1"/>
      <c r="S642" s="1"/>
      <c r="T642" s="1"/>
    </row>
    <row r="643" spans="1:20" ht="15.75" customHeight="1" x14ac:dyDescent="0.25">
      <c r="A643" s="1"/>
      <c r="B643" s="1"/>
      <c r="C643" s="1"/>
      <c r="D643" s="1"/>
      <c r="E643" s="1"/>
      <c r="F643" s="1"/>
      <c r="G643" s="1"/>
      <c r="H643" s="1"/>
      <c r="I643" s="1"/>
      <c r="J643" s="1"/>
      <c r="K643" s="1"/>
      <c r="L643" s="1"/>
      <c r="M643" s="1"/>
      <c r="N643" s="1"/>
      <c r="O643" s="1"/>
      <c r="P643" s="1"/>
      <c r="Q643" s="1"/>
      <c r="R643" s="1"/>
      <c r="S643" s="1"/>
      <c r="T643" s="1"/>
    </row>
    <row r="644" spans="1:20" ht="15.75" customHeight="1" x14ac:dyDescent="0.25">
      <c r="A644" s="1"/>
      <c r="B644" s="1"/>
      <c r="C644" s="1"/>
      <c r="D644" s="1"/>
      <c r="E644" s="1"/>
      <c r="F644" s="1"/>
      <c r="G644" s="1"/>
      <c r="H644" s="1"/>
      <c r="I644" s="1"/>
      <c r="J644" s="1"/>
      <c r="K644" s="1"/>
      <c r="L644" s="1"/>
      <c r="M644" s="1"/>
      <c r="N644" s="1"/>
      <c r="O644" s="1"/>
      <c r="P644" s="1"/>
      <c r="Q644" s="1"/>
      <c r="R644" s="1"/>
      <c r="S644" s="1"/>
      <c r="T644" s="1"/>
    </row>
    <row r="645" spans="1:20" ht="15.75" customHeight="1" x14ac:dyDescent="0.25">
      <c r="A645" s="1"/>
      <c r="B645" s="1"/>
      <c r="C645" s="1"/>
      <c r="D645" s="1"/>
      <c r="E645" s="1"/>
      <c r="F645" s="1"/>
      <c r="G645" s="1"/>
      <c r="H645" s="1"/>
      <c r="I645" s="1"/>
      <c r="J645" s="1"/>
      <c r="K645" s="1"/>
      <c r="L645" s="1"/>
      <c r="M645" s="1"/>
      <c r="N645" s="1"/>
      <c r="O645" s="1"/>
      <c r="P645" s="1"/>
      <c r="Q645" s="1"/>
      <c r="R645" s="1"/>
      <c r="S645" s="1"/>
      <c r="T645" s="1"/>
    </row>
    <row r="646" spans="1:20" ht="15.75" customHeight="1" x14ac:dyDescent="0.25">
      <c r="A646" s="1"/>
      <c r="B646" s="1"/>
      <c r="C646" s="1"/>
      <c r="D646" s="1"/>
      <c r="E646" s="1"/>
      <c r="F646" s="1"/>
      <c r="G646" s="1"/>
      <c r="H646" s="1"/>
      <c r="I646" s="1"/>
      <c r="J646" s="1"/>
      <c r="K646" s="1"/>
      <c r="L646" s="1"/>
      <c r="M646" s="1"/>
      <c r="N646" s="1"/>
      <c r="O646" s="1"/>
      <c r="P646" s="1"/>
      <c r="Q646" s="1"/>
      <c r="R646" s="1"/>
      <c r="S646" s="1"/>
      <c r="T646" s="1"/>
    </row>
    <row r="647" spans="1:20" ht="15.75" customHeight="1" x14ac:dyDescent="0.25">
      <c r="A647" s="1"/>
      <c r="B647" s="1"/>
      <c r="C647" s="1"/>
      <c r="D647" s="1"/>
      <c r="E647" s="1"/>
      <c r="F647" s="1"/>
      <c r="G647" s="1"/>
      <c r="H647" s="1"/>
      <c r="I647" s="1"/>
      <c r="J647" s="1"/>
      <c r="K647" s="1"/>
      <c r="L647" s="1"/>
      <c r="M647" s="1"/>
      <c r="N647" s="1"/>
      <c r="O647" s="1"/>
      <c r="P647" s="1"/>
      <c r="Q647" s="1"/>
      <c r="R647" s="1"/>
      <c r="S647" s="1"/>
      <c r="T647" s="1"/>
    </row>
    <row r="648" spans="1:20" ht="15.75" customHeight="1" x14ac:dyDescent="0.25">
      <c r="A648" s="1"/>
      <c r="B648" s="1"/>
      <c r="C648" s="1"/>
      <c r="D648" s="1"/>
      <c r="E648" s="1"/>
      <c r="F648" s="1"/>
      <c r="G648" s="1"/>
      <c r="H648" s="1"/>
      <c r="I648" s="1"/>
      <c r="J648" s="1"/>
      <c r="K648" s="1"/>
      <c r="L648" s="1"/>
      <c r="M648" s="1"/>
      <c r="N648" s="1"/>
      <c r="O648" s="1"/>
      <c r="P648" s="1"/>
      <c r="Q648" s="1"/>
      <c r="R648" s="1"/>
      <c r="S648" s="1"/>
      <c r="T648" s="1"/>
    </row>
    <row r="649" spans="1:20" ht="15.75" customHeight="1" x14ac:dyDescent="0.25">
      <c r="A649" s="1"/>
      <c r="B649" s="1"/>
      <c r="C649" s="1"/>
      <c r="D649" s="1"/>
      <c r="E649" s="1"/>
      <c r="F649" s="1"/>
      <c r="G649" s="1"/>
      <c r="H649" s="1"/>
      <c r="I649" s="1"/>
      <c r="J649" s="1"/>
      <c r="K649" s="1"/>
      <c r="L649" s="1"/>
      <c r="M649" s="1"/>
      <c r="N649" s="1"/>
      <c r="O649" s="1"/>
      <c r="P649" s="1"/>
      <c r="Q649" s="1"/>
      <c r="R649" s="1"/>
      <c r="S649" s="1"/>
      <c r="T649" s="1"/>
    </row>
    <row r="650" spans="1:20" ht="15.75" customHeight="1" x14ac:dyDescent="0.25">
      <c r="A650" s="1"/>
      <c r="B650" s="1"/>
      <c r="C650" s="1"/>
      <c r="D650" s="1"/>
      <c r="E650" s="1"/>
      <c r="F650" s="1"/>
      <c r="G650" s="1"/>
      <c r="H650" s="1"/>
      <c r="I650" s="1"/>
      <c r="J650" s="1"/>
      <c r="K650" s="1"/>
      <c r="L650" s="1"/>
      <c r="M650" s="1"/>
      <c r="N650" s="1"/>
      <c r="O650" s="1"/>
      <c r="P650" s="1"/>
      <c r="Q650" s="1"/>
      <c r="R650" s="1"/>
      <c r="S650" s="1"/>
      <c r="T650" s="1"/>
    </row>
    <row r="651" spans="1:20" ht="15.75" customHeight="1" x14ac:dyDescent="0.25">
      <c r="A651" s="1"/>
      <c r="B651" s="1"/>
      <c r="C651" s="1"/>
      <c r="D651" s="1"/>
      <c r="E651" s="1"/>
      <c r="F651" s="1"/>
      <c r="G651" s="1"/>
      <c r="H651" s="1"/>
      <c r="I651" s="1"/>
      <c r="J651" s="1"/>
      <c r="K651" s="1"/>
      <c r="L651" s="1"/>
      <c r="M651" s="1"/>
      <c r="N651" s="1"/>
      <c r="O651" s="1"/>
      <c r="P651" s="1"/>
      <c r="Q651" s="1"/>
      <c r="R651" s="1"/>
      <c r="S651" s="1"/>
      <c r="T651" s="1"/>
    </row>
    <row r="652" spans="1:20" ht="15.75" customHeight="1" x14ac:dyDescent="0.25">
      <c r="A652" s="1"/>
      <c r="B652" s="1"/>
      <c r="C652" s="1"/>
      <c r="D652" s="1"/>
      <c r="E652" s="1"/>
      <c r="F652" s="1"/>
      <c r="G652" s="1"/>
      <c r="H652" s="1"/>
      <c r="I652" s="1"/>
      <c r="J652" s="1"/>
      <c r="K652" s="1"/>
      <c r="L652" s="1"/>
      <c r="M652" s="1"/>
      <c r="N652" s="1"/>
      <c r="O652" s="1"/>
      <c r="P652" s="1"/>
      <c r="Q652" s="1"/>
      <c r="R652" s="1"/>
      <c r="S652" s="1"/>
      <c r="T652" s="1"/>
    </row>
    <row r="653" spans="1:20" ht="15.75" customHeight="1" x14ac:dyDescent="0.25">
      <c r="A653" s="1"/>
      <c r="B653" s="1"/>
      <c r="C653" s="1"/>
      <c r="D653" s="1"/>
      <c r="E653" s="1"/>
      <c r="F653" s="1"/>
      <c r="G653" s="1"/>
      <c r="H653" s="1"/>
      <c r="I653" s="1"/>
      <c r="J653" s="1"/>
      <c r="K653" s="1"/>
      <c r="L653" s="1"/>
      <c r="M653" s="1"/>
      <c r="N653" s="1"/>
      <c r="O653" s="1"/>
      <c r="P653" s="1"/>
      <c r="Q653" s="1"/>
      <c r="R653" s="1"/>
      <c r="S653" s="1"/>
      <c r="T653" s="1"/>
    </row>
    <row r="654" spans="1:20" ht="15.75" customHeight="1" x14ac:dyDescent="0.25">
      <c r="A654" s="1"/>
      <c r="B654" s="1"/>
      <c r="C654" s="1"/>
      <c r="D654" s="1"/>
      <c r="E654" s="1"/>
      <c r="F654" s="1"/>
      <c r="G654" s="1"/>
      <c r="H654" s="1"/>
      <c r="I654" s="1"/>
      <c r="J654" s="1"/>
      <c r="K654" s="1"/>
      <c r="L654" s="1"/>
      <c r="M654" s="1"/>
      <c r="N654" s="1"/>
      <c r="O654" s="1"/>
      <c r="P654" s="1"/>
      <c r="Q654" s="1"/>
      <c r="R654" s="1"/>
      <c r="S654" s="1"/>
      <c r="T654" s="1"/>
    </row>
    <row r="655" spans="1:20" ht="15.75" customHeight="1" x14ac:dyDescent="0.25">
      <c r="A655" s="1"/>
      <c r="B655" s="1"/>
      <c r="C655" s="1"/>
      <c r="D655" s="1"/>
      <c r="E655" s="1"/>
      <c r="F655" s="1"/>
      <c r="G655" s="1"/>
      <c r="H655" s="1"/>
      <c r="I655" s="1"/>
      <c r="J655" s="1"/>
      <c r="K655" s="1"/>
      <c r="L655" s="1"/>
      <c r="M655" s="1"/>
      <c r="N655" s="1"/>
      <c r="O655" s="1"/>
      <c r="P655" s="1"/>
      <c r="Q655" s="1"/>
      <c r="R655" s="1"/>
      <c r="S655" s="1"/>
      <c r="T655" s="1"/>
    </row>
    <row r="656" spans="1:20" ht="15.75" customHeight="1" x14ac:dyDescent="0.25">
      <c r="A656" s="1"/>
      <c r="B656" s="1"/>
      <c r="C656" s="1"/>
      <c r="D656" s="1"/>
      <c r="E656" s="1"/>
      <c r="F656" s="1"/>
      <c r="G656" s="1"/>
      <c r="H656" s="1"/>
      <c r="I656" s="1"/>
      <c r="J656" s="1"/>
      <c r="K656" s="1"/>
      <c r="L656" s="1"/>
      <c r="M656" s="1"/>
      <c r="N656" s="1"/>
      <c r="O656" s="1"/>
      <c r="P656" s="1"/>
      <c r="Q656" s="1"/>
      <c r="R656" s="1"/>
      <c r="S656" s="1"/>
      <c r="T656" s="1"/>
    </row>
    <row r="657" spans="1:20" ht="15.75" customHeight="1" x14ac:dyDescent="0.25">
      <c r="A657" s="1"/>
      <c r="B657" s="1"/>
      <c r="C657" s="1"/>
      <c r="D657" s="1"/>
      <c r="E657" s="1"/>
      <c r="F657" s="1"/>
      <c r="G657" s="1"/>
      <c r="H657" s="1"/>
      <c r="I657" s="1"/>
      <c r="J657" s="1"/>
      <c r="K657" s="1"/>
      <c r="L657" s="1"/>
      <c r="M657" s="1"/>
      <c r="N657" s="1"/>
      <c r="O657" s="1"/>
      <c r="P657" s="1"/>
      <c r="Q657" s="1"/>
      <c r="R657" s="1"/>
      <c r="S657" s="1"/>
      <c r="T657" s="1"/>
    </row>
    <row r="658" spans="1:20" ht="15.75" customHeight="1" x14ac:dyDescent="0.25">
      <c r="A658" s="1"/>
      <c r="B658" s="1"/>
      <c r="C658" s="1"/>
      <c r="D658" s="1"/>
      <c r="E658" s="1"/>
      <c r="F658" s="1"/>
      <c r="G658" s="1"/>
      <c r="H658" s="1"/>
      <c r="I658" s="1"/>
      <c r="J658" s="1"/>
      <c r="K658" s="1"/>
      <c r="L658" s="1"/>
      <c r="M658" s="1"/>
      <c r="N658" s="1"/>
      <c r="O658" s="1"/>
      <c r="P658" s="1"/>
      <c r="Q658" s="1"/>
      <c r="R658" s="1"/>
      <c r="S658" s="1"/>
      <c r="T658" s="1"/>
    </row>
    <row r="659" spans="1:20" ht="15.75" customHeight="1" x14ac:dyDescent="0.25">
      <c r="A659" s="1"/>
      <c r="B659" s="1"/>
      <c r="C659" s="1"/>
      <c r="D659" s="1"/>
      <c r="E659" s="1"/>
      <c r="F659" s="1"/>
      <c r="G659" s="1"/>
      <c r="H659" s="1"/>
      <c r="I659" s="1"/>
      <c r="J659" s="1"/>
      <c r="K659" s="1"/>
      <c r="L659" s="1"/>
      <c r="M659" s="1"/>
      <c r="N659" s="1"/>
      <c r="O659" s="1"/>
      <c r="P659" s="1"/>
      <c r="Q659" s="1"/>
      <c r="R659" s="1"/>
      <c r="S659" s="1"/>
      <c r="T659" s="1"/>
    </row>
    <row r="660" spans="1:20" ht="15.75" customHeight="1" x14ac:dyDescent="0.25">
      <c r="A660" s="1"/>
      <c r="B660" s="1"/>
      <c r="C660" s="1"/>
      <c r="D660" s="1"/>
      <c r="E660" s="1"/>
      <c r="F660" s="1"/>
      <c r="G660" s="1"/>
      <c r="H660" s="1"/>
      <c r="I660" s="1"/>
      <c r="J660" s="1"/>
      <c r="K660" s="1"/>
      <c r="L660" s="1"/>
      <c r="M660" s="1"/>
      <c r="N660" s="1"/>
      <c r="O660" s="1"/>
      <c r="P660" s="1"/>
      <c r="Q660" s="1"/>
      <c r="R660" s="1"/>
      <c r="S660" s="1"/>
      <c r="T660" s="1"/>
    </row>
    <row r="661" spans="1:20" ht="15.75" customHeight="1" x14ac:dyDescent="0.25">
      <c r="A661" s="1"/>
      <c r="B661" s="1"/>
      <c r="C661" s="1"/>
      <c r="D661" s="1"/>
      <c r="E661" s="1"/>
      <c r="F661" s="1"/>
      <c r="G661" s="1"/>
      <c r="H661" s="1"/>
      <c r="I661" s="1"/>
      <c r="J661" s="1"/>
      <c r="K661" s="1"/>
      <c r="L661" s="1"/>
      <c r="M661" s="1"/>
      <c r="N661" s="1"/>
      <c r="O661" s="1"/>
      <c r="P661" s="1"/>
      <c r="Q661" s="1"/>
      <c r="R661" s="1"/>
      <c r="S661" s="1"/>
      <c r="T661" s="1"/>
    </row>
    <row r="662" spans="1:20" ht="15.75" customHeight="1" x14ac:dyDescent="0.25">
      <c r="A662" s="1"/>
      <c r="B662" s="1"/>
      <c r="C662" s="1"/>
      <c r="D662" s="1"/>
      <c r="E662" s="1"/>
      <c r="F662" s="1"/>
      <c r="G662" s="1"/>
      <c r="H662" s="1"/>
      <c r="I662" s="1"/>
      <c r="J662" s="1"/>
      <c r="K662" s="1"/>
      <c r="L662" s="1"/>
      <c r="M662" s="1"/>
      <c r="N662" s="1"/>
      <c r="O662" s="1"/>
      <c r="P662" s="1"/>
      <c r="Q662" s="1"/>
      <c r="R662" s="1"/>
      <c r="S662" s="1"/>
      <c r="T662" s="1"/>
    </row>
    <row r="663" spans="1:20" ht="15.75" customHeight="1" x14ac:dyDescent="0.25">
      <c r="A663" s="1"/>
      <c r="B663" s="1"/>
      <c r="C663" s="1"/>
      <c r="D663" s="1"/>
      <c r="E663" s="1"/>
      <c r="F663" s="1"/>
      <c r="G663" s="1"/>
      <c r="H663" s="1"/>
      <c r="I663" s="1"/>
      <c r="J663" s="1"/>
      <c r="K663" s="1"/>
      <c r="L663" s="1"/>
      <c r="M663" s="1"/>
      <c r="N663" s="1"/>
      <c r="O663" s="1"/>
      <c r="P663" s="1"/>
      <c r="Q663" s="1"/>
      <c r="R663" s="1"/>
      <c r="S663" s="1"/>
      <c r="T663" s="1"/>
    </row>
    <row r="664" spans="1:20" ht="15.75" customHeight="1" x14ac:dyDescent="0.25">
      <c r="A664" s="1"/>
      <c r="B664" s="1"/>
      <c r="C664" s="1"/>
      <c r="D664" s="1"/>
      <c r="E664" s="1"/>
      <c r="F664" s="1"/>
      <c r="G664" s="1"/>
      <c r="H664" s="1"/>
      <c r="I664" s="1"/>
      <c r="J664" s="1"/>
      <c r="K664" s="1"/>
      <c r="L664" s="1"/>
      <c r="M664" s="1"/>
      <c r="N664" s="1"/>
      <c r="O664" s="1"/>
      <c r="P664" s="1"/>
      <c r="Q664" s="1"/>
      <c r="R664" s="1"/>
      <c r="S664" s="1"/>
      <c r="T664" s="1"/>
    </row>
    <row r="665" spans="1:20" ht="15.75" customHeight="1" x14ac:dyDescent="0.25">
      <c r="A665" s="1"/>
      <c r="B665" s="1"/>
      <c r="C665" s="1"/>
      <c r="D665" s="1"/>
      <c r="E665" s="1"/>
      <c r="F665" s="1"/>
      <c r="G665" s="1"/>
      <c r="H665" s="1"/>
      <c r="I665" s="1"/>
      <c r="J665" s="1"/>
      <c r="K665" s="1"/>
      <c r="L665" s="1"/>
      <c r="M665" s="1"/>
      <c r="N665" s="1"/>
      <c r="O665" s="1"/>
      <c r="P665" s="1"/>
      <c r="Q665" s="1"/>
      <c r="R665" s="1"/>
      <c r="S665" s="1"/>
      <c r="T665" s="1"/>
    </row>
    <row r="666" spans="1:20" ht="15.75" customHeight="1" x14ac:dyDescent="0.25">
      <c r="A666" s="1"/>
      <c r="B666" s="1"/>
      <c r="C666" s="1"/>
      <c r="D666" s="1"/>
      <c r="E666" s="1"/>
      <c r="F666" s="1"/>
      <c r="G666" s="1"/>
      <c r="H666" s="1"/>
      <c r="I666" s="1"/>
      <c r="J666" s="1"/>
      <c r="K666" s="1"/>
      <c r="L666" s="1"/>
      <c r="M666" s="1"/>
      <c r="N666" s="1"/>
      <c r="O666" s="1"/>
      <c r="P666" s="1"/>
      <c r="Q666" s="1"/>
      <c r="R666" s="1"/>
      <c r="S666" s="1"/>
      <c r="T666" s="1"/>
    </row>
    <row r="667" spans="1:20" ht="15.75" customHeight="1" x14ac:dyDescent="0.25">
      <c r="A667" s="1"/>
      <c r="B667" s="1"/>
      <c r="C667" s="1"/>
      <c r="D667" s="1"/>
      <c r="E667" s="1"/>
      <c r="F667" s="1"/>
      <c r="G667" s="1"/>
      <c r="H667" s="1"/>
      <c r="I667" s="1"/>
      <c r="J667" s="1"/>
      <c r="K667" s="1"/>
      <c r="L667" s="1"/>
      <c r="M667" s="1"/>
      <c r="N667" s="1"/>
      <c r="O667" s="1"/>
      <c r="P667" s="1"/>
      <c r="Q667" s="1"/>
      <c r="R667" s="1"/>
      <c r="S667" s="1"/>
      <c r="T667" s="1"/>
    </row>
    <row r="668" spans="1:20" ht="15.75" customHeight="1" x14ac:dyDescent="0.25">
      <c r="A668" s="1"/>
      <c r="B668" s="1"/>
      <c r="C668" s="1"/>
      <c r="D668" s="1"/>
      <c r="E668" s="1"/>
      <c r="F668" s="1"/>
      <c r="G668" s="1"/>
      <c r="H668" s="1"/>
      <c r="I668" s="1"/>
      <c r="J668" s="1"/>
      <c r="K668" s="1"/>
      <c r="L668" s="1"/>
      <c r="M668" s="1"/>
      <c r="N668" s="1"/>
      <c r="O668" s="1"/>
      <c r="P668" s="1"/>
      <c r="Q668" s="1"/>
      <c r="R668" s="1"/>
      <c r="S668" s="1"/>
      <c r="T668" s="1"/>
    </row>
    <row r="669" spans="1:20" ht="15.75" customHeight="1" x14ac:dyDescent="0.25">
      <c r="A669" s="1"/>
      <c r="B669" s="1"/>
      <c r="C669" s="1"/>
      <c r="D669" s="1"/>
      <c r="E669" s="1"/>
      <c r="F669" s="1"/>
      <c r="G669" s="1"/>
      <c r="H669" s="1"/>
      <c r="I669" s="1"/>
      <c r="J669" s="1"/>
      <c r="K669" s="1"/>
      <c r="L669" s="1"/>
      <c r="M669" s="1"/>
      <c r="N669" s="1"/>
      <c r="O669" s="1"/>
      <c r="P669" s="1"/>
      <c r="Q669" s="1"/>
      <c r="R669" s="1"/>
      <c r="S669" s="1"/>
      <c r="T669" s="1"/>
    </row>
    <row r="670" spans="1:20" ht="15.75" customHeight="1" x14ac:dyDescent="0.25">
      <c r="A670" s="1"/>
      <c r="B670" s="1"/>
      <c r="C670" s="1"/>
      <c r="D670" s="1"/>
      <c r="E670" s="1"/>
      <c r="F670" s="1"/>
      <c r="G670" s="1"/>
      <c r="H670" s="1"/>
      <c r="I670" s="1"/>
      <c r="J670" s="1"/>
      <c r="K670" s="1"/>
      <c r="L670" s="1"/>
      <c r="M670" s="1"/>
      <c r="N670" s="1"/>
      <c r="O670" s="1"/>
      <c r="P670" s="1"/>
      <c r="Q670" s="1"/>
      <c r="R670" s="1"/>
      <c r="S670" s="1"/>
      <c r="T670" s="1"/>
    </row>
    <row r="671" spans="1:20" ht="15.75" customHeight="1" x14ac:dyDescent="0.25">
      <c r="A671" s="1"/>
      <c r="B671" s="1"/>
      <c r="C671" s="1"/>
      <c r="D671" s="1"/>
      <c r="E671" s="1"/>
      <c r="F671" s="1"/>
      <c r="G671" s="1"/>
      <c r="H671" s="1"/>
      <c r="I671" s="1"/>
      <c r="J671" s="1"/>
      <c r="K671" s="1"/>
      <c r="L671" s="1"/>
      <c r="M671" s="1"/>
      <c r="N671" s="1"/>
      <c r="O671" s="1"/>
      <c r="P671" s="1"/>
      <c r="Q671" s="1"/>
      <c r="R671" s="1"/>
      <c r="S671" s="1"/>
      <c r="T671" s="1"/>
    </row>
    <row r="672" spans="1:20" ht="15.75" customHeight="1" x14ac:dyDescent="0.25">
      <c r="A672" s="1"/>
      <c r="B672" s="1"/>
      <c r="C672" s="1"/>
      <c r="D672" s="1"/>
      <c r="E672" s="1"/>
      <c r="F672" s="1"/>
      <c r="G672" s="1"/>
      <c r="H672" s="1"/>
      <c r="I672" s="1"/>
      <c r="J672" s="1"/>
      <c r="K672" s="1"/>
      <c r="L672" s="1"/>
      <c r="M672" s="1"/>
      <c r="N672" s="1"/>
      <c r="O672" s="1"/>
      <c r="P672" s="1"/>
      <c r="Q672" s="1"/>
      <c r="R672" s="1"/>
      <c r="S672" s="1"/>
      <c r="T672" s="1"/>
    </row>
    <row r="673" spans="1:20" ht="15.75" customHeight="1" x14ac:dyDescent="0.25">
      <c r="A673" s="1"/>
      <c r="B673" s="1"/>
      <c r="C673" s="1"/>
      <c r="D673" s="1"/>
      <c r="E673" s="1"/>
      <c r="F673" s="1"/>
      <c r="G673" s="1"/>
      <c r="H673" s="1"/>
      <c r="I673" s="1"/>
      <c r="J673" s="1"/>
      <c r="K673" s="1"/>
      <c r="L673" s="1"/>
      <c r="M673" s="1"/>
      <c r="N673" s="1"/>
      <c r="O673" s="1"/>
      <c r="P673" s="1"/>
      <c r="Q673" s="1"/>
      <c r="R673" s="1"/>
      <c r="S673" s="1"/>
      <c r="T673" s="1"/>
    </row>
    <row r="674" spans="1:20" ht="15.75" customHeight="1" x14ac:dyDescent="0.25">
      <c r="A674" s="1"/>
      <c r="B674" s="1"/>
      <c r="C674" s="1"/>
      <c r="D674" s="1"/>
      <c r="E674" s="1"/>
      <c r="F674" s="1"/>
      <c r="G674" s="1"/>
      <c r="H674" s="1"/>
      <c r="I674" s="1"/>
      <c r="J674" s="1"/>
      <c r="K674" s="1"/>
      <c r="L674" s="1"/>
      <c r="M674" s="1"/>
      <c r="N674" s="1"/>
      <c r="O674" s="1"/>
      <c r="P674" s="1"/>
      <c r="Q674" s="1"/>
      <c r="R674" s="1"/>
      <c r="S674" s="1"/>
      <c r="T674" s="1"/>
    </row>
    <row r="675" spans="1:20" ht="15.75" customHeight="1" x14ac:dyDescent="0.25">
      <c r="A675" s="1"/>
      <c r="B675" s="1"/>
      <c r="C675" s="1"/>
      <c r="D675" s="1"/>
      <c r="E675" s="1"/>
      <c r="F675" s="1"/>
      <c r="G675" s="1"/>
      <c r="H675" s="1"/>
      <c r="I675" s="1"/>
      <c r="J675" s="1"/>
      <c r="K675" s="1"/>
      <c r="L675" s="1"/>
      <c r="M675" s="1"/>
      <c r="N675" s="1"/>
      <c r="O675" s="1"/>
      <c r="P675" s="1"/>
      <c r="Q675" s="1"/>
      <c r="R675" s="1"/>
      <c r="S675" s="1"/>
      <c r="T675" s="1"/>
    </row>
    <row r="676" spans="1:20" ht="15.75" customHeight="1" x14ac:dyDescent="0.25">
      <c r="A676" s="1"/>
      <c r="B676" s="1"/>
      <c r="C676" s="1"/>
      <c r="D676" s="1"/>
      <c r="E676" s="1"/>
      <c r="F676" s="1"/>
      <c r="G676" s="1"/>
      <c r="H676" s="1"/>
      <c r="I676" s="1"/>
      <c r="J676" s="1"/>
      <c r="K676" s="1"/>
      <c r="L676" s="1"/>
      <c r="M676" s="1"/>
      <c r="N676" s="1"/>
      <c r="O676" s="1"/>
      <c r="P676" s="1"/>
      <c r="Q676" s="1"/>
      <c r="R676" s="1"/>
      <c r="S676" s="1"/>
      <c r="T676" s="1"/>
    </row>
    <row r="677" spans="1:20" ht="15.75" customHeight="1" x14ac:dyDescent="0.25">
      <c r="A677" s="1"/>
      <c r="B677" s="1"/>
      <c r="C677" s="1"/>
      <c r="D677" s="1"/>
      <c r="E677" s="1"/>
      <c r="F677" s="1"/>
      <c r="G677" s="1"/>
      <c r="H677" s="1"/>
      <c r="I677" s="1"/>
      <c r="J677" s="1"/>
      <c r="K677" s="1"/>
      <c r="L677" s="1"/>
      <c r="M677" s="1"/>
      <c r="N677" s="1"/>
      <c r="O677" s="1"/>
      <c r="P677" s="1"/>
      <c r="Q677" s="1"/>
      <c r="R677" s="1"/>
      <c r="S677" s="1"/>
      <c r="T677" s="1"/>
    </row>
    <row r="678" spans="1:20" ht="15.75" customHeight="1" x14ac:dyDescent="0.25">
      <c r="A678" s="1"/>
      <c r="B678" s="1"/>
      <c r="C678" s="1"/>
      <c r="D678" s="1"/>
      <c r="E678" s="1"/>
      <c r="F678" s="1"/>
      <c r="G678" s="1"/>
      <c r="H678" s="1"/>
      <c r="I678" s="1"/>
      <c r="J678" s="1"/>
      <c r="K678" s="1"/>
      <c r="L678" s="1"/>
      <c r="M678" s="1"/>
      <c r="N678" s="1"/>
      <c r="O678" s="1"/>
      <c r="P678" s="1"/>
      <c r="Q678" s="1"/>
      <c r="R678" s="1"/>
      <c r="S678" s="1"/>
      <c r="T678" s="1"/>
    </row>
    <row r="679" spans="1:20" ht="15.75" customHeight="1" x14ac:dyDescent="0.25">
      <c r="A679" s="1"/>
      <c r="B679" s="1"/>
      <c r="C679" s="1"/>
      <c r="D679" s="1"/>
      <c r="E679" s="1"/>
      <c r="F679" s="1"/>
      <c r="G679" s="1"/>
      <c r="H679" s="1"/>
      <c r="I679" s="1"/>
      <c r="J679" s="1"/>
      <c r="K679" s="1"/>
      <c r="L679" s="1"/>
      <c r="M679" s="1"/>
      <c r="N679" s="1"/>
      <c r="O679" s="1"/>
      <c r="P679" s="1"/>
      <c r="Q679" s="1"/>
      <c r="R679" s="1"/>
      <c r="S679" s="1"/>
      <c r="T679" s="1"/>
    </row>
    <row r="680" spans="1:20" ht="15.75" customHeight="1" x14ac:dyDescent="0.25">
      <c r="A680" s="1"/>
      <c r="B680" s="1"/>
      <c r="C680" s="1"/>
      <c r="D680" s="1"/>
      <c r="E680" s="1"/>
      <c r="F680" s="1"/>
      <c r="G680" s="1"/>
      <c r="H680" s="1"/>
      <c r="I680" s="1"/>
      <c r="J680" s="1"/>
      <c r="K680" s="1"/>
      <c r="L680" s="1"/>
      <c r="M680" s="1"/>
      <c r="N680" s="1"/>
      <c r="O680" s="1"/>
      <c r="P680" s="1"/>
      <c r="Q680" s="1"/>
      <c r="R680" s="1"/>
      <c r="S680" s="1"/>
      <c r="T680" s="1"/>
    </row>
    <row r="681" spans="1:20" ht="15.75" customHeight="1" x14ac:dyDescent="0.25">
      <c r="A681" s="1"/>
      <c r="B681" s="1"/>
      <c r="C681" s="1"/>
      <c r="D681" s="1"/>
      <c r="E681" s="1"/>
      <c r="F681" s="1"/>
      <c r="G681" s="1"/>
      <c r="H681" s="1"/>
      <c r="I681" s="1"/>
      <c r="J681" s="1"/>
      <c r="K681" s="1"/>
      <c r="L681" s="1"/>
      <c r="M681" s="1"/>
      <c r="N681" s="1"/>
      <c r="O681" s="1"/>
      <c r="P681" s="1"/>
      <c r="Q681" s="1"/>
      <c r="R681" s="1"/>
      <c r="S681" s="1"/>
      <c r="T681" s="1"/>
    </row>
    <row r="682" spans="1:20" ht="15.75" customHeight="1" x14ac:dyDescent="0.25">
      <c r="A682" s="1"/>
      <c r="B682" s="1"/>
      <c r="C682" s="1"/>
      <c r="D682" s="1"/>
      <c r="E682" s="1"/>
      <c r="F682" s="1"/>
      <c r="G682" s="1"/>
      <c r="H682" s="1"/>
      <c r="I682" s="1"/>
      <c r="J682" s="1"/>
      <c r="K682" s="1"/>
      <c r="L682" s="1"/>
      <c r="M682" s="1"/>
      <c r="N682" s="1"/>
      <c r="O682" s="1"/>
      <c r="P682" s="1"/>
      <c r="Q682" s="1"/>
      <c r="R682" s="1"/>
      <c r="S682" s="1"/>
      <c r="T682" s="1"/>
    </row>
    <row r="683" spans="1:20" ht="15.75" customHeight="1" x14ac:dyDescent="0.25">
      <c r="A683" s="1"/>
      <c r="B683" s="1"/>
      <c r="C683" s="1"/>
      <c r="D683" s="1"/>
      <c r="E683" s="1"/>
      <c r="F683" s="1"/>
      <c r="G683" s="1"/>
      <c r="H683" s="1"/>
      <c r="I683" s="1"/>
      <c r="J683" s="1"/>
      <c r="K683" s="1"/>
      <c r="L683" s="1"/>
      <c r="M683" s="1"/>
      <c r="N683" s="1"/>
      <c r="O683" s="1"/>
      <c r="P683" s="1"/>
      <c r="Q683" s="1"/>
      <c r="R683" s="1"/>
      <c r="S683" s="1"/>
      <c r="T683" s="1"/>
    </row>
    <row r="684" spans="1:20" ht="15.75" customHeight="1" x14ac:dyDescent="0.25">
      <c r="A684" s="1"/>
      <c r="B684" s="1"/>
      <c r="C684" s="1"/>
      <c r="D684" s="1"/>
      <c r="E684" s="1"/>
      <c r="F684" s="1"/>
      <c r="G684" s="1"/>
      <c r="H684" s="1"/>
      <c r="I684" s="1"/>
      <c r="J684" s="1"/>
      <c r="K684" s="1"/>
      <c r="L684" s="1"/>
      <c r="M684" s="1"/>
      <c r="N684" s="1"/>
      <c r="O684" s="1"/>
      <c r="P684" s="1"/>
      <c r="Q684" s="1"/>
      <c r="R684" s="1"/>
      <c r="S684" s="1"/>
      <c r="T684" s="1"/>
    </row>
    <row r="685" spans="1:20" ht="15.75" customHeight="1" x14ac:dyDescent="0.25">
      <c r="A685" s="1"/>
      <c r="B685" s="1"/>
      <c r="C685" s="1"/>
      <c r="D685" s="1"/>
      <c r="E685" s="1"/>
      <c r="F685" s="1"/>
      <c r="G685" s="1"/>
      <c r="H685" s="1"/>
      <c r="I685" s="1"/>
      <c r="J685" s="1"/>
      <c r="K685" s="1"/>
      <c r="L685" s="1"/>
      <c r="M685" s="1"/>
      <c r="N685" s="1"/>
      <c r="O685" s="1"/>
      <c r="P685" s="1"/>
      <c r="Q685" s="1"/>
      <c r="R685" s="1"/>
      <c r="S685" s="1"/>
      <c r="T685" s="1"/>
    </row>
    <row r="686" spans="1:20" ht="15.75" customHeight="1" x14ac:dyDescent="0.25">
      <c r="A686" s="1"/>
      <c r="B686" s="1"/>
      <c r="C686" s="1"/>
      <c r="D686" s="1"/>
      <c r="E686" s="1"/>
      <c r="F686" s="1"/>
      <c r="G686" s="1"/>
      <c r="H686" s="1"/>
      <c r="I686" s="1"/>
      <c r="J686" s="1"/>
      <c r="K686" s="1"/>
      <c r="L686" s="1"/>
      <c r="M686" s="1"/>
      <c r="N686" s="1"/>
      <c r="O686" s="1"/>
      <c r="P686" s="1"/>
      <c r="Q686" s="1"/>
      <c r="R686" s="1"/>
      <c r="S686" s="1"/>
      <c r="T686" s="1"/>
    </row>
    <row r="687" spans="1:20" ht="15.75" customHeight="1" x14ac:dyDescent="0.25">
      <c r="A687" s="1"/>
      <c r="B687" s="1"/>
      <c r="C687" s="1"/>
      <c r="D687" s="1"/>
      <c r="E687" s="1"/>
      <c r="F687" s="1"/>
      <c r="G687" s="1"/>
      <c r="H687" s="1"/>
      <c r="I687" s="1"/>
      <c r="J687" s="1"/>
      <c r="K687" s="1"/>
      <c r="L687" s="1"/>
      <c r="M687" s="1"/>
      <c r="N687" s="1"/>
      <c r="O687" s="1"/>
      <c r="P687" s="1"/>
      <c r="Q687" s="1"/>
      <c r="R687" s="1"/>
      <c r="S687" s="1"/>
      <c r="T687" s="1"/>
    </row>
    <row r="688" spans="1:20" ht="15.75" customHeight="1" x14ac:dyDescent="0.25">
      <c r="A688" s="1"/>
      <c r="B688" s="1"/>
      <c r="C688" s="1"/>
      <c r="D688" s="1"/>
      <c r="E688" s="1"/>
      <c r="F688" s="1"/>
      <c r="G688" s="1"/>
      <c r="H688" s="1"/>
      <c r="I688" s="1"/>
      <c r="J688" s="1"/>
      <c r="K688" s="1"/>
      <c r="L688" s="1"/>
      <c r="M688" s="1"/>
      <c r="N688" s="1"/>
      <c r="O688" s="1"/>
      <c r="P688" s="1"/>
      <c r="Q688" s="1"/>
      <c r="R688" s="1"/>
      <c r="S688" s="1"/>
      <c r="T688" s="1"/>
    </row>
    <row r="689" spans="1:20" ht="15.75" customHeight="1" x14ac:dyDescent="0.25">
      <c r="A689" s="1"/>
      <c r="B689" s="1"/>
      <c r="C689" s="1"/>
      <c r="D689" s="1"/>
      <c r="E689" s="1"/>
      <c r="F689" s="1"/>
      <c r="G689" s="1"/>
      <c r="H689" s="1"/>
      <c r="I689" s="1"/>
      <c r="J689" s="1"/>
      <c r="K689" s="1"/>
      <c r="L689" s="1"/>
      <c r="M689" s="1"/>
      <c r="N689" s="1"/>
      <c r="O689" s="1"/>
      <c r="P689" s="1"/>
      <c r="Q689" s="1"/>
      <c r="R689" s="1"/>
      <c r="S689" s="1"/>
      <c r="T689" s="1"/>
    </row>
    <row r="690" spans="1:20" ht="15.75" customHeight="1" x14ac:dyDescent="0.25">
      <c r="A690" s="1"/>
      <c r="B690" s="1"/>
      <c r="C690" s="1"/>
      <c r="D690" s="1"/>
      <c r="E690" s="1"/>
      <c r="F690" s="1"/>
      <c r="G690" s="1"/>
      <c r="H690" s="1"/>
      <c r="I690" s="1"/>
      <c r="J690" s="1"/>
      <c r="K690" s="1"/>
      <c r="L690" s="1"/>
      <c r="M690" s="1"/>
      <c r="N690" s="1"/>
      <c r="O690" s="1"/>
      <c r="P690" s="1"/>
      <c r="Q690" s="1"/>
      <c r="R690" s="1"/>
      <c r="S690" s="1"/>
      <c r="T690" s="1"/>
    </row>
    <row r="691" spans="1:20" ht="15.75" customHeight="1" x14ac:dyDescent="0.25">
      <c r="A691" s="1"/>
      <c r="B691" s="1"/>
      <c r="C691" s="1"/>
      <c r="D691" s="1"/>
      <c r="E691" s="1"/>
      <c r="F691" s="1"/>
      <c r="G691" s="1"/>
      <c r="H691" s="1"/>
      <c r="I691" s="1"/>
      <c r="J691" s="1"/>
      <c r="K691" s="1"/>
      <c r="L691" s="1"/>
      <c r="M691" s="1"/>
      <c r="N691" s="1"/>
      <c r="O691" s="1"/>
      <c r="P691" s="1"/>
      <c r="Q691" s="1"/>
      <c r="R691" s="1"/>
      <c r="S691" s="1"/>
      <c r="T691" s="1"/>
    </row>
    <row r="692" spans="1:20" ht="15.75" customHeight="1" x14ac:dyDescent="0.25">
      <c r="A692" s="1"/>
      <c r="B692" s="1"/>
      <c r="C692" s="1"/>
      <c r="D692" s="1"/>
      <c r="E692" s="1"/>
      <c r="F692" s="1"/>
      <c r="G692" s="1"/>
      <c r="H692" s="1"/>
      <c r="I692" s="1"/>
      <c r="J692" s="1"/>
      <c r="K692" s="1"/>
      <c r="L692" s="1"/>
      <c r="M692" s="1"/>
      <c r="N692" s="1"/>
      <c r="O692" s="1"/>
      <c r="P692" s="1"/>
      <c r="Q692" s="1"/>
      <c r="R692" s="1"/>
      <c r="S692" s="1"/>
      <c r="T692" s="1"/>
    </row>
    <row r="693" spans="1:20" ht="15.75" customHeight="1" x14ac:dyDescent="0.25">
      <c r="A693" s="1"/>
      <c r="B693" s="1"/>
      <c r="C693" s="1"/>
      <c r="D693" s="1"/>
      <c r="E693" s="1"/>
      <c r="F693" s="1"/>
      <c r="G693" s="1"/>
      <c r="H693" s="1"/>
      <c r="I693" s="1"/>
      <c r="J693" s="1"/>
      <c r="K693" s="1"/>
      <c r="L693" s="1"/>
      <c r="M693" s="1"/>
      <c r="N693" s="1"/>
      <c r="O693" s="1"/>
      <c r="P693" s="1"/>
      <c r="Q693" s="1"/>
      <c r="R693" s="1"/>
      <c r="S693" s="1"/>
      <c r="T693" s="1"/>
    </row>
    <row r="694" spans="1:20" ht="15.75" customHeight="1" x14ac:dyDescent="0.25">
      <c r="A694" s="1"/>
      <c r="B694" s="1"/>
      <c r="C694" s="1"/>
      <c r="D694" s="1"/>
      <c r="E694" s="1"/>
      <c r="F694" s="1"/>
      <c r="G694" s="1"/>
      <c r="H694" s="1"/>
      <c r="I694" s="1"/>
      <c r="J694" s="1"/>
      <c r="K694" s="1"/>
      <c r="L694" s="1"/>
      <c r="M694" s="1"/>
      <c r="N694" s="1"/>
      <c r="O694" s="1"/>
      <c r="P694" s="1"/>
      <c r="Q694" s="1"/>
      <c r="R694" s="1"/>
      <c r="S694" s="1"/>
      <c r="T694" s="1"/>
    </row>
    <row r="695" spans="1:20" ht="15.75" customHeight="1" x14ac:dyDescent="0.25">
      <c r="A695" s="1"/>
      <c r="B695" s="1"/>
      <c r="C695" s="1"/>
      <c r="D695" s="1"/>
      <c r="E695" s="1"/>
      <c r="F695" s="1"/>
      <c r="G695" s="1"/>
      <c r="H695" s="1"/>
      <c r="I695" s="1"/>
      <c r="J695" s="1"/>
      <c r="K695" s="1"/>
      <c r="L695" s="1"/>
      <c r="M695" s="1"/>
      <c r="N695" s="1"/>
      <c r="O695" s="1"/>
      <c r="P695" s="1"/>
      <c r="Q695" s="1"/>
      <c r="R695" s="1"/>
      <c r="S695" s="1"/>
      <c r="T695" s="1"/>
    </row>
    <row r="696" spans="1:20" ht="15.75" customHeight="1" x14ac:dyDescent="0.25">
      <c r="A696" s="1"/>
      <c r="B696" s="1"/>
      <c r="C696" s="1"/>
      <c r="D696" s="1"/>
      <c r="E696" s="1"/>
      <c r="F696" s="1"/>
      <c r="G696" s="1"/>
      <c r="H696" s="1"/>
      <c r="I696" s="1"/>
      <c r="J696" s="1"/>
      <c r="K696" s="1"/>
      <c r="L696" s="1"/>
      <c r="M696" s="1"/>
      <c r="N696" s="1"/>
      <c r="O696" s="1"/>
      <c r="P696" s="1"/>
      <c r="Q696" s="1"/>
      <c r="R696" s="1"/>
      <c r="S696" s="1"/>
      <c r="T696" s="1"/>
    </row>
    <row r="697" spans="1:20" ht="15.75" customHeight="1" x14ac:dyDescent="0.25">
      <c r="A697" s="1"/>
      <c r="B697" s="1"/>
      <c r="C697" s="1"/>
      <c r="D697" s="1"/>
      <c r="E697" s="1"/>
      <c r="F697" s="1"/>
      <c r="G697" s="1"/>
      <c r="H697" s="1"/>
      <c r="I697" s="1"/>
      <c r="J697" s="1"/>
      <c r="K697" s="1"/>
      <c r="L697" s="1"/>
      <c r="M697" s="1"/>
      <c r="N697" s="1"/>
      <c r="O697" s="1"/>
      <c r="P697" s="1"/>
      <c r="Q697" s="1"/>
      <c r="R697" s="1"/>
      <c r="S697" s="1"/>
      <c r="T697" s="1"/>
    </row>
    <row r="698" spans="1:20" ht="15.75" customHeight="1" x14ac:dyDescent="0.25">
      <c r="A698" s="1"/>
      <c r="B698" s="1"/>
      <c r="C698" s="1"/>
      <c r="D698" s="1"/>
      <c r="E698" s="1"/>
      <c r="F698" s="1"/>
      <c r="G698" s="1"/>
      <c r="H698" s="1"/>
      <c r="I698" s="1"/>
      <c r="J698" s="1"/>
      <c r="K698" s="1"/>
      <c r="L698" s="1"/>
      <c r="M698" s="1"/>
      <c r="N698" s="1"/>
      <c r="O698" s="1"/>
      <c r="P698" s="1"/>
      <c r="Q698" s="1"/>
      <c r="R698" s="1"/>
      <c r="S698" s="1"/>
      <c r="T698" s="1"/>
    </row>
    <row r="699" spans="1:20" ht="15.75" customHeight="1" x14ac:dyDescent="0.25">
      <c r="A699" s="1"/>
      <c r="B699" s="1"/>
      <c r="C699" s="1"/>
      <c r="D699" s="1"/>
      <c r="E699" s="1"/>
      <c r="F699" s="1"/>
      <c r="G699" s="1"/>
      <c r="H699" s="1"/>
      <c r="I699" s="1"/>
      <c r="J699" s="1"/>
      <c r="K699" s="1"/>
      <c r="L699" s="1"/>
      <c r="M699" s="1"/>
      <c r="N699" s="1"/>
      <c r="O699" s="1"/>
      <c r="P699" s="1"/>
      <c r="Q699" s="1"/>
      <c r="R699" s="1"/>
      <c r="S699" s="1"/>
      <c r="T699" s="1"/>
    </row>
    <row r="700" spans="1:20" ht="15.75" customHeight="1" x14ac:dyDescent="0.25">
      <c r="A700" s="1"/>
      <c r="B700" s="1"/>
      <c r="C700" s="1"/>
      <c r="D700" s="1"/>
      <c r="E700" s="1"/>
      <c r="F700" s="1"/>
      <c r="G700" s="1"/>
      <c r="H700" s="1"/>
      <c r="I700" s="1"/>
      <c r="J700" s="1"/>
      <c r="K700" s="1"/>
      <c r="L700" s="1"/>
      <c r="M700" s="1"/>
      <c r="N700" s="1"/>
      <c r="O700" s="1"/>
      <c r="P700" s="1"/>
      <c r="Q700" s="1"/>
      <c r="R700" s="1"/>
      <c r="S700" s="1"/>
      <c r="T700" s="1"/>
    </row>
    <row r="701" spans="1:20" ht="15.75" customHeight="1" x14ac:dyDescent="0.25">
      <c r="A701" s="1"/>
      <c r="B701" s="1"/>
      <c r="C701" s="1"/>
      <c r="D701" s="1"/>
      <c r="E701" s="1"/>
      <c r="F701" s="1"/>
      <c r="G701" s="1"/>
      <c r="H701" s="1"/>
      <c r="I701" s="1"/>
      <c r="J701" s="1"/>
      <c r="K701" s="1"/>
      <c r="L701" s="1"/>
      <c r="M701" s="1"/>
      <c r="N701" s="1"/>
      <c r="O701" s="1"/>
      <c r="P701" s="1"/>
      <c r="Q701" s="1"/>
      <c r="R701" s="1"/>
      <c r="S701" s="1"/>
      <c r="T701" s="1"/>
    </row>
    <row r="702" spans="1:20" ht="15.75" customHeight="1" x14ac:dyDescent="0.25">
      <c r="A702" s="1"/>
      <c r="B702" s="1"/>
      <c r="C702" s="1"/>
      <c r="D702" s="1"/>
      <c r="E702" s="1"/>
      <c r="F702" s="1"/>
      <c r="G702" s="1"/>
      <c r="H702" s="1"/>
      <c r="I702" s="1"/>
      <c r="J702" s="1"/>
      <c r="K702" s="1"/>
      <c r="L702" s="1"/>
      <c r="M702" s="1"/>
      <c r="N702" s="1"/>
      <c r="O702" s="1"/>
      <c r="P702" s="1"/>
      <c r="Q702" s="1"/>
      <c r="R702" s="1"/>
      <c r="S702" s="1"/>
      <c r="T702" s="1"/>
    </row>
    <row r="703" spans="1:20" ht="15.75" customHeight="1" x14ac:dyDescent="0.25">
      <c r="A703" s="1"/>
      <c r="B703" s="1"/>
      <c r="C703" s="1"/>
      <c r="D703" s="1"/>
      <c r="E703" s="1"/>
      <c r="F703" s="1"/>
      <c r="G703" s="1"/>
      <c r="H703" s="1"/>
      <c r="I703" s="1"/>
      <c r="J703" s="1"/>
      <c r="K703" s="1"/>
      <c r="L703" s="1"/>
      <c r="M703" s="1"/>
      <c r="N703" s="1"/>
      <c r="O703" s="1"/>
      <c r="P703" s="1"/>
      <c r="Q703" s="1"/>
      <c r="R703" s="1"/>
      <c r="S703" s="1"/>
      <c r="T703" s="1"/>
    </row>
    <row r="704" spans="1:20" ht="15.75" customHeight="1" x14ac:dyDescent="0.25">
      <c r="A704" s="1"/>
      <c r="B704" s="1"/>
      <c r="C704" s="1"/>
      <c r="D704" s="1"/>
      <c r="E704" s="1"/>
      <c r="F704" s="1"/>
      <c r="G704" s="1"/>
      <c r="H704" s="1"/>
      <c r="I704" s="1"/>
      <c r="J704" s="1"/>
      <c r="K704" s="1"/>
      <c r="L704" s="1"/>
      <c r="M704" s="1"/>
      <c r="N704" s="1"/>
      <c r="O704" s="1"/>
      <c r="P704" s="1"/>
      <c r="Q704" s="1"/>
      <c r="R704" s="1"/>
      <c r="S704" s="1"/>
      <c r="T704" s="1"/>
    </row>
    <row r="705" spans="1:20" ht="15.75" customHeight="1" x14ac:dyDescent="0.25">
      <c r="A705" s="1"/>
      <c r="B705" s="1"/>
      <c r="C705" s="1"/>
      <c r="D705" s="1"/>
      <c r="E705" s="1"/>
      <c r="F705" s="1"/>
      <c r="G705" s="1"/>
      <c r="H705" s="1"/>
      <c r="I705" s="1"/>
      <c r="J705" s="1"/>
      <c r="K705" s="1"/>
      <c r="L705" s="1"/>
      <c r="M705" s="1"/>
      <c r="N705" s="1"/>
      <c r="O705" s="1"/>
      <c r="P705" s="1"/>
      <c r="Q705" s="1"/>
      <c r="R705" s="1"/>
      <c r="S705" s="1"/>
      <c r="T705" s="1"/>
    </row>
    <row r="706" spans="1:20" ht="15.75" customHeight="1" x14ac:dyDescent="0.25">
      <c r="A706" s="1"/>
      <c r="B706" s="1"/>
      <c r="C706" s="1"/>
      <c r="D706" s="1"/>
      <c r="E706" s="1"/>
      <c r="F706" s="1"/>
      <c r="G706" s="1"/>
      <c r="H706" s="1"/>
      <c r="I706" s="1"/>
      <c r="J706" s="1"/>
      <c r="K706" s="1"/>
      <c r="L706" s="1"/>
      <c r="M706" s="1"/>
      <c r="N706" s="1"/>
      <c r="O706" s="1"/>
      <c r="P706" s="1"/>
      <c r="Q706" s="1"/>
      <c r="R706" s="1"/>
      <c r="S706" s="1"/>
      <c r="T706" s="1"/>
    </row>
    <row r="707" spans="1:20" ht="15.75" customHeight="1" x14ac:dyDescent="0.25">
      <c r="A707" s="1"/>
      <c r="B707" s="1"/>
      <c r="C707" s="1"/>
      <c r="D707" s="1"/>
      <c r="E707" s="1"/>
      <c r="F707" s="1"/>
      <c r="G707" s="1"/>
      <c r="H707" s="1"/>
      <c r="I707" s="1"/>
      <c r="J707" s="1"/>
      <c r="K707" s="1"/>
      <c r="L707" s="1"/>
      <c r="M707" s="1"/>
      <c r="N707" s="1"/>
      <c r="O707" s="1"/>
      <c r="P707" s="1"/>
      <c r="Q707" s="1"/>
      <c r="R707" s="1"/>
      <c r="S707" s="1"/>
      <c r="T707" s="1"/>
    </row>
    <row r="708" spans="1:20" ht="15.75" customHeight="1" x14ac:dyDescent="0.25">
      <c r="A708" s="1"/>
      <c r="B708" s="1"/>
      <c r="C708" s="1"/>
      <c r="D708" s="1"/>
      <c r="E708" s="1"/>
      <c r="F708" s="1"/>
      <c r="G708" s="1"/>
      <c r="H708" s="1"/>
      <c r="I708" s="1"/>
      <c r="J708" s="1"/>
      <c r="K708" s="1"/>
      <c r="L708" s="1"/>
      <c r="M708" s="1"/>
      <c r="N708" s="1"/>
      <c r="O708" s="1"/>
      <c r="P708" s="1"/>
      <c r="Q708" s="1"/>
      <c r="R708" s="1"/>
      <c r="S708" s="1"/>
      <c r="T708" s="1"/>
    </row>
    <row r="709" spans="1:20" ht="15.75" customHeight="1" x14ac:dyDescent="0.25">
      <c r="A709" s="1"/>
      <c r="B709" s="1"/>
      <c r="C709" s="1"/>
      <c r="D709" s="1"/>
      <c r="E709" s="1"/>
      <c r="F709" s="1"/>
      <c r="G709" s="1"/>
      <c r="H709" s="1"/>
      <c r="I709" s="1"/>
      <c r="J709" s="1"/>
      <c r="K709" s="1"/>
      <c r="L709" s="1"/>
      <c r="M709" s="1"/>
      <c r="N709" s="1"/>
      <c r="O709" s="1"/>
      <c r="P709" s="1"/>
      <c r="Q709" s="1"/>
      <c r="R709" s="1"/>
      <c r="S709" s="1"/>
      <c r="T709" s="1"/>
    </row>
    <row r="710" spans="1:20" ht="15.75" customHeight="1" x14ac:dyDescent="0.25">
      <c r="A710" s="1"/>
      <c r="B710" s="1"/>
      <c r="C710" s="1"/>
      <c r="D710" s="1"/>
      <c r="E710" s="1"/>
      <c r="F710" s="1"/>
      <c r="G710" s="1"/>
      <c r="H710" s="1"/>
      <c r="I710" s="1"/>
      <c r="J710" s="1"/>
      <c r="K710" s="1"/>
      <c r="L710" s="1"/>
      <c r="M710" s="1"/>
      <c r="N710" s="1"/>
      <c r="O710" s="1"/>
      <c r="P710" s="1"/>
      <c r="Q710" s="1"/>
      <c r="R710" s="1"/>
      <c r="S710" s="1"/>
      <c r="T710" s="1"/>
    </row>
    <row r="711" spans="1:20" ht="15.75" customHeight="1" x14ac:dyDescent="0.25">
      <c r="A711" s="1"/>
      <c r="B711" s="1"/>
      <c r="C711" s="1"/>
      <c r="D711" s="1"/>
      <c r="E711" s="1"/>
      <c r="F711" s="1"/>
      <c r="G711" s="1"/>
      <c r="H711" s="1"/>
      <c r="I711" s="1"/>
      <c r="J711" s="1"/>
      <c r="K711" s="1"/>
      <c r="L711" s="1"/>
      <c r="M711" s="1"/>
      <c r="N711" s="1"/>
      <c r="O711" s="1"/>
      <c r="P711" s="1"/>
      <c r="Q711" s="1"/>
      <c r="R711" s="1"/>
      <c r="S711" s="1"/>
      <c r="T711" s="1"/>
    </row>
    <row r="712" spans="1:20" ht="15.75" customHeight="1" x14ac:dyDescent="0.25">
      <c r="A712" s="1"/>
      <c r="B712" s="1"/>
      <c r="C712" s="1"/>
      <c r="D712" s="1"/>
      <c r="E712" s="1"/>
      <c r="F712" s="1"/>
      <c r="G712" s="1"/>
      <c r="H712" s="1"/>
      <c r="I712" s="1"/>
      <c r="J712" s="1"/>
      <c r="K712" s="1"/>
      <c r="L712" s="1"/>
      <c r="M712" s="1"/>
      <c r="N712" s="1"/>
      <c r="O712" s="1"/>
      <c r="P712" s="1"/>
      <c r="Q712" s="1"/>
      <c r="R712" s="1"/>
      <c r="S712" s="1"/>
      <c r="T712" s="1"/>
    </row>
    <row r="713" spans="1:20" ht="15.75" customHeight="1" x14ac:dyDescent="0.25">
      <c r="A713" s="1"/>
      <c r="B713" s="1"/>
      <c r="C713" s="1"/>
      <c r="D713" s="1"/>
      <c r="E713" s="1"/>
      <c r="F713" s="1"/>
      <c r="G713" s="1"/>
      <c r="H713" s="1"/>
      <c r="I713" s="1"/>
      <c r="J713" s="1"/>
      <c r="K713" s="1"/>
      <c r="L713" s="1"/>
      <c r="M713" s="1"/>
      <c r="N713" s="1"/>
      <c r="O713" s="1"/>
      <c r="P713" s="1"/>
      <c r="Q713" s="1"/>
      <c r="R713" s="1"/>
      <c r="S713" s="1"/>
      <c r="T713" s="1"/>
    </row>
    <row r="714" spans="1:20" ht="15.75" customHeight="1" x14ac:dyDescent="0.25">
      <c r="A714" s="1"/>
      <c r="B714" s="1"/>
      <c r="C714" s="1"/>
      <c r="D714" s="1"/>
      <c r="E714" s="1"/>
      <c r="F714" s="1"/>
      <c r="G714" s="1"/>
      <c r="H714" s="1"/>
      <c r="I714" s="1"/>
      <c r="J714" s="1"/>
      <c r="K714" s="1"/>
      <c r="L714" s="1"/>
      <c r="M714" s="1"/>
      <c r="N714" s="1"/>
      <c r="O714" s="1"/>
      <c r="P714" s="1"/>
      <c r="Q714" s="1"/>
      <c r="R714" s="1"/>
      <c r="S714" s="1"/>
      <c r="T714" s="1"/>
    </row>
    <row r="715" spans="1:20" ht="15.75" customHeight="1" x14ac:dyDescent="0.25">
      <c r="A715" s="1"/>
      <c r="B715" s="1"/>
      <c r="C715" s="1"/>
      <c r="D715" s="1"/>
      <c r="E715" s="1"/>
      <c r="F715" s="1"/>
      <c r="G715" s="1"/>
      <c r="H715" s="1"/>
      <c r="I715" s="1"/>
      <c r="J715" s="1"/>
      <c r="K715" s="1"/>
      <c r="L715" s="1"/>
      <c r="M715" s="1"/>
      <c r="N715" s="1"/>
      <c r="O715" s="1"/>
      <c r="P715" s="1"/>
      <c r="Q715" s="1"/>
      <c r="R715" s="1"/>
      <c r="S715" s="1"/>
      <c r="T715" s="1"/>
    </row>
    <row r="716" spans="1:20" ht="15.75" customHeight="1" x14ac:dyDescent="0.25">
      <c r="A716" s="1"/>
      <c r="B716" s="1"/>
      <c r="C716" s="1"/>
      <c r="D716" s="1"/>
      <c r="E716" s="1"/>
      <c r="F716" s="1"/>
      <c r="G716" s="1"/>
      <c r="H716" s="1"/>
      <c r="I716" s="1"/>
      <c r="J716" s="1"/>
      <c r="K716" s="1"/>
      <c r="L716" s="1"/>
      <c r="M716" s="1"/>
      <c r="N716" s="1"/>
      <c r="O716" s="1"/>
      <c r="P716" s="1"/>
      <c r="Q716" s="1"/>
      <c r="R716" s="1"/>
      <c r="S716" s="1"/>
      <c r="T716" s="1"/>
    </row>
    <row r="717" spans="1:20" ht="15.75" customHeight="1" x14ac:dyDescent="0.25">
      <c r="A717" s="1"/>
      <c r="B717" s="1"/>
      <c r="C717" s="1"/>
      <c r="D717" s="1"/>
      <c r="E717" s="1"/>
      <c r="F717" s="1"/>
      <c r="G717" s="1"/>
      <c r="H717" s="1"/>
      <c r="I717" s="1"/>
      <c r="J717" s="1"/>
      <c r="K717" s="1"/>
      <c r="L717" s="1"/>
      <c r="M717" s="1"/>
      <c r="N717" s="1"/>
      <c r="O717" s="1"/>
      <c r="P717" s="1"/>
      <c r="Q717" s="1"/>
      <c r="R717" s="1"/>
      <c r="S717" s="1"/>
      <c r="T717" s="1"/>
    </row>
    <row r="718" spans="1:20" ht="15.75" customHeight="1" x14ac:dyDescent="0.25">
      <c r="A718" s="1"/>
      <c r="B718" s="1"/>
      <c r="C718" s="1"/>
      <c r="D718" s="1"/>
      <c r="E718" s="1"/>
      <c r="F718" s="1"/>
      <c r="G718" s="1"/>
      <c r="H718" s="1"/>
      <c r="I718" s="1"/>
      <c r="J718" s="1"/>
      <c r="K718" s="1"/>
      <c r="L718" s="1"/>
      <c r="M718" s="1"/>
      <c r="N718" s="1"/>
      <c r="O718" s="1"/>
      <c r="P718" s="1"/>
      <c r="Q718" s="1"/>
      <c r="R718" s="1"/>
      <c r="S718" s="1"/>
      <c r="T718" s="1"/>
    </row>
    <row r="719" spans="1:20" ht="15.75" customHeight="1" x14ac:dyDescent="0.25">
      <c r="A719" s="1"/>
      <c r="B719" s="1"/>
      <c r="C719" s="1"/>
      <c r="D719" s="1"/>
      <c r="E719" s="1"/>
      <c r="F719" s="1"/>
      <c r="G719" s="1"/>
      <c r="H719" s="1"/>
      <c r="I719" s="1"/>
      <c r="J719" s="1"/>
      <c r="K719" s="1"/>
      <c r="L719" s="1"/>
      <c r="M719" s="1"/>
      <c r="N719" s="1"/>
      <c r="O719" s="1"/>
      <c r="P719" s="1"/>
      <c r="Q719" s="1"/>
      <c r="R719" s="1"/>
      <c r="S719" s="1"/>
      <c r="T719" s="1"/>
    </row>
    <row r="720" spans="1:20" ht="15.75" customHeight="1" x14ac:dyDescent="0.25">
      <c r="A720" s="1"/>
      <c r="B720" s="1"/>
      <c r="C720" s="1"/>
      <c r="D720" s="1"/>
      <c r="E720" s="1"/>
      <c r="F720" s="1"/>
      <c r="G720" s="1"/>
      <c r="H720" s="1"/>
      <c r="I720" s="1"/>
      <c r="J720" s="1"/>
      <c r="K720" s="1"/>
      <c r="L720" s="1"/>
      <c r="M720" s="1"/>
      <c r="N720" s="1"/>
      <c r="O720" s="1"/>
      <c r="P720" s="1"/>
      <c r="Q720" s="1"/>
      <c r="R720" s="1"/>
      <c r="S720" s="1"/>
      <c r="T720" s="1"/>
    </row>
    <row r="721" spans="1:20" ht="15.75" customHeight="1" x14ac:dyDescent="0.25">
      <c r="A721" s="1"/>
      <c r="B721" s="1"/>
      <c r="C721" s="1"/>
      <c r="D721" s="1"/>
      <c r="E721" s="1"/>
      <c r="F721" s="1"/>
      <c r="G721" s="1"/>
      <c r="H721" s="1"/>
      <c r="I721" s="1"/>
      <c r="J721" s="1"/>
      <c r="K721" s="1"/>
      <c r="L721" s="1"/>
      <c r="M721" s="1"/>
      <c r="N721" s="1"/>
      <c r="O721" s="1"/>
      <c r="P721" s="1"/>
      <c r="Q721" s="1"/>
      <c r="R721" s="1"/>
      <c r="S721" s="1"/>
      <c r="T721" s="1"/>
    </row>
    <row r="722" spans="1:20" ht="15.75" customHeight="1" x14ac:dyDescent="0.25">
      <c r="A722" s="1"/>
      <c r="B722" s="1"/>
      <c r="C722" s="1"/>
      <c r="D722" s="1"/>
      <c r="E722" s="1"/>
      <c r="F722" s="1"/>
      <c r="G722" s="1"/>
      <c r="H722" s="1"/>
      <c r="I722" s="1"/>
      <c r="J722" s="1"/>
      <c r="K722" s="1"/>
      <c r="L722" s="1"/>
      <c r="M722" s="1"/>
      <c r="N722" s="1"/>
      <c r="O722" s="1"/>
      <c r="P722" s="1"/>
      <c r="Q722" s="1"/>
      <c r="R722" s="1"/>
      <c r="S722" s="1"/>
      <c r="T722" s="1"/>
    </row>
    <row r="723" spans="1:20" ht="15.75" customHeight="1" x14ac:dyDescent="0.25">
      <c r="A723" s="1"/>
      <c r="B723" s="1"/>
      <c r="C723" s="1"/>
      <c r="D723" s="1"/>
      <c r="E723" s="1"/>
      <c r="F723" s="1"/>
      <c r="G723" s="1"/>
      <c r="H723" s="1"/>
      <c r="I723" s="1"/>
      <c r="J723" s="1"/>
      <c r="K723" s="1"/>
      <c r="L723" s="1"/>
      <c r="M723" s="1"/>
      <c r="N723" s="1"/>
      <c r="O723" s="1"/>
      <c r="P723" s="1"/>
      <c r="Q723" s="1"/>
      <c r="R723" s="1"/>
      <c r="S723" s="1"/>
      <c r="T723" s="1"/>
    </row>
    <row r="724" spans="1:20" ht="15.75" customHeight="1" x14ac:dyDescent="0.25">
      <c r="A724" s="1"/>
      <c r="B724" s="1"/>
      <c r="C724" s="1"/>
      <c r="D724" s="1"/>
      <c r="E724" s="1"/>
      <c r="F724" s="1"/>
      <c r="G724" s="1"/>
      <c r="H724" s="1"/>
      <c r="I724" s="1"/>
      <c r="J724" s="1"/>
      <c r="K724" s="1"/>
      <c r="L724" s="1"/>
      <c r="M724" s="1"/>
      <c r="N724" s="1"/>
      <c r="O724" s="1"/>
      <c r="P724" s="1"/>
      <c r="Q724" s="1"/>
      <c r="R724" s="1"/>
      <c r="S724" s="1"/>
      <c r="T724" s="1"/>
    </row>
    <row r="725" spans="1:20" ht="15.75" customHeight="1" x14ac:dyDescent="0.25">
      <c r="A725" s="1"/>
      <c r="B725" s="1"/>
      <c r="C725" s="1"/>
      <c r="D725" s="1"/>
      <c r="E725" s="1"/>
      <c r="F725" s="1"/>
      <c r="G725" s="1"/>
      <c r="H725" s="1"/>
      <c r="I725" s="1"/>
      <c r="J725" s="1"/>
      <c r="K725" s="1"/>
      <c r="L725" s="1"/>
      <c r="M725" s="1"/>
      <c r="N725" s="1"/>
      <c r="O725" s="1"/>
      <c r="P725" s="1"/>
      <c r="Q725" s="1"/>
      <c r="R725" s="1"/>
      <c r="S725" s="1"/>
      <c r="T725" s="1"/>
    </row>
    <row r="726" spans="1:20" ht="15.75" customHeight="1" x14ac:dyDescent="0.25">
      <c r="A726" s="1"/>
      <c r="B726" s="1"/>
      <c r="C726" s="1"/>
      <c r="D726" s="1"/>
      <c r="E726" s="1"/>
      <c r="F726" s="1"/>
      <c r="G726" s="1"/>
      <c r="H726" s="1"/>
      <c r="I726" s="1"/>
      <c r="J726" s="1"/>
      <c r="K726" s="1"/>
      <c r="L726" s="1"/>
      <c r="M726" s="1"/>
      <c r="N726" s="1"/>
      <c r="O726" s="1"/>
      <c r="P726" s="1"/>
      <c r="Q726" s="1"/>
      <c r="R726" s="1"/>
      <c r="S726" s="1"/>
      <c r="T726" s="1"/>
    </row>
    <row r="727" spans="1:20" ht="15.75" customHeight="1" x14ac:dyDescent="0.25">
      <c r="A727" s="1"/>
      <c r="B727" s="1"/>
      <c r="C727" s="1"/>
      <c r="D727" s="1"/>
      <c r="E727" s="1"/>
      <c r="F727" s="1"/>
      <c r="G727" s="1"/>
      <c r="H727" s="1"/>
      <c r="I727" s="1"/>
      <c r="J727" s="1"/>
      <c r="K727" s="1"/>
      <c r="L727" s="1"/>
      <c r="M727" s="1"/>
      <c r="N727" s="1"/>
      <c r="O727" s="1"/>
      <c r="P727" s="1"/>
      <c r="Q727" s="1"/>
      <c r="R727" s="1"/>
      <c r="S727" s="1"/>
      <c r="T727" s="1"/>
    </row>
    <row r="728" spans="1:20" ht="15.75" customHeight="1" x14ac:dyDescent="0.25">
      <c r="A728" s="1"/>
      <c r="B728" s="1"/>
      <c r="C728" s="1"/>
      <c r="D728" s="1"/>
      <c r="E728" s="1"/>
      <c r="F728" s="1"/>
      <c r="G728" s="1"/>
      <c r="H728" s="1"/>
      <c r="I728" s="1"/>
      <c r="J728" s="1"/>
      <c r="K728" s="1"/>
      <c r="L728" s="1"/>
      <c r="M728" s="1"/>
      <c r="N728" s="1"/>
      <c r="O728" s="1"/>
      <c r="P728" s="1"/>
      <c r="Q728" s="1"/>
      <c r="R728" s="1"/>
      <c r="S728" s="1"/>
      <c r="T728" s="1"/>
    </row>
    <row r="729" spans="1:20" ht="15.75" customHeight="1" x14ac:dyDescent="0.25">
      <c r="A729" s="1"/>
      <c r="B729" s="1"/>
      <c r="C729" s="1"/>
      <c r="D729" s="1"/>
      <c r="E729" s="1"/>
      <c r="F729" s="1"/>
      <c r="G729" s="1"/>
      <c r="H729" s="1"/>
      <c r="I729" s="1"/>
      <c r="J729" s="1"/>
      <c r="K729" s="1"/>
      <c r="L729" s="1"/>
      <c r="M729" s="1"/>
      <c r="N729" s="1"/>
      <c r="O729" s="1"/>
      <c r="P729" s="1"/>
      <c r="Q729" s="1"/>
      <c r="R729" s="1"/>
      <c r="S729" s="1"/>
      <c r="T729" s="1"/>
    </row>
    <row r="730" spans="1:20" ht="15.75" customHeight="1" x14ac:dyDescent="0.25">
      <c r="A730" s="1"/>
      <c r="B730" s="1"/>
      <c r="C730" s="1"/>
      <c r="D730" s="1"/>
      <c r="E730" s="1"/>
      <c r="F730" s="1"/>
      <c r="G730" s="1"/>
      <c r="H730" s="1"/>
      <c r="I730" s="1"/>
      <c r="J730" s="1"/>
      <c r="K730" s="1"/>
      <c r="L730" s="1"/>
      <c r="M730" s="1"/>
      <c r="N730" s="1"/>
      <c r="O730" s="1"/>
      <c r="P730" s="1"/>
      <c r="Q730" s="1"/>
      <c r="R730" s="1"/>
      <c r="S730" s="1"/>
      <c r="T730" s="1"/>
    </row>
    <row r="731" spans="1:20" ht="15.75" customHeight="1" x14ac:dyDescent="0.25">
      <c r="A731" s="1"/>
      <c r="B731" s="1"/>
      <c r="C731" s="1"/>
      <c r="D731" s="1"/>
      <c r="E731" s="1"/>
      <c r="F731" s="1"/>
      <c r="G731" s="1"/>
      <c r="H731" s="1"/>
      <c r="I731" s="1"/>
      <c r="J731" s="1"/>
      <c r="K731" s="1"/>
      <c r="L731" s="1"/>
      <c r="M731" s="1"/>
      <c r="N731" s="1"/>
      <c r="O731" s="1"/>
      <c r="P731" s="1"/>
      <c r="Q731" s="1"/>
      <c r="R731" s="1"/>
      <c r="S731" s="1"/>
      <c r="T731" s="1"/>
    </row>
    <row r="732" spans="1:20" ht="15.75" customHeight="1" x14ac:dyDescent="0.25">
      <c r="A732" s="1"/>
      <c r="B732" s="1"/>
      <c r="C732" s="1"/>
      <c r="D732" s="1"/>
      <c r="E732" s="1"/>
      <c r="F732" s="1"/>
      <c r="G732" s="1"/>
      <c r="H732" s="1"/>
      <c r="I732" s="1"/>
      <c r="J732" s="1"/>
      <c r="K732" s="1"/>
      <c r="L732" s="1"/>
      <c r="M732" s="1"/>
      <c r="N732" s="1"/>
      <c r="O732" s="1"/>
      <c r="P732" s="1"/>
      <c r="Q732" s="1"/>
      <c r="R732" s="1"/>
      <c r="S732" s="1"/>
      <c r="T732" s="1"/>
    </row>
    <row r="733" spans="1:20" ht="15.75" customHeight="1" x14ac:dyDescent="0.25">
      <c r="A733" s="1"/>
      <c r="B733" s="1"/>
      <c r="C733" s="1"/>
      <c r="D733" s="1"/>
      <c r="E733" s="1"/>
      <c r="F733" s="1"/>
      <c r="G733" s="1"/>
      <c r="H733" s="1"/>
      <c r="I733" s="1"/>
      <c r="J733" s="1"/>
      <c r="K733" s="1"/>
      <c r="L733" s="1"/>
      <c r="M733" s="1"/>
      <c r="N733" s="1"/>
      <c r="O733" s="1"/>
      <c r="P733" s="1"/>
      <c r="Q733" s="1"/>
      <c r="R733" s="1"/>
      <c r="S733" s="1"/>
      <c r="T733" s="1"/>
    </row>
    <row r="734" spans="1:20" ht="15.75" customHeight="1" x14ac:dyDescent="0.25">
      <c r="A734" s="1"/>
      <c r="B734" s="1"/>
      <c r="C734" s="1"/>
      <c r="D734" s="1"/>
      <c r="E734" s="1"/>
      <c r="F734" s="1"/>
      <c r="G734" s="1"/>
      <c r="H734" s="1"/>
      <c r="I734" s="1"/>
      <c r="J734" s="1"/>
      <c r="K734" s="1"/>
      <c r="L734" s="1"/>
      <c r="M734" s="1"/>
      <c r="N734" s="1"/>
      <c r="O734" s="1"/>
      <c r="P734" s="1"/>
      <c r="Q734" s="1"/>
      <c r="R734" s="1"/>
      <c r="S734" s="1"/>
      <c r="T734" s="1"/>
    </row>
    <row r="735" spans="1:20" ht="15.75" customHeight="1" x14ac:dyDescent="0.25">
      <c r="A735" s="1"/>
      <c r="B735" s="1"/>
      <c r="C735" s="1"/>
      <c r="D735" s="1"/>
      <c r="E735" s="1"/>
      <c r="F735" s="1"/>
      <c r="G735" s="1"/>
      <c r="H735" s="1"/>
      <c r="I735" s="1"/>
      <c r="J735" s="1"/>
      <c r="K735" s="1"/>
      <c r="L735" s="1"/>
      <c r="M735" s="1"/>
      <c r="N735" s="1"/>
      <c r="O735" s="1"/>
      <c r="P735" s="1"/>
      <c r="Q735" s="1"/>
      <c r="R735" s="1"/>
      <c r="S735" s="1"/>
      <c r="T735" s="1"/>
    </row>
    <row r="736" spans="1:20" ht="15.75" customHeight="1" x14ac:dyDescent="0.25">
      <c r="A736" s="1"/>
      <c r="B736" s="1"/>
      <c r="C736" s="1"/>
      <c r="D736" s="1"/>
      <c r="E736" s="1"/>
      <c r="F736" s="1"/>
      <c r="G736" s="1"/>
      <c r="H736" s="1"/>
      <c r="I736" s="1"/>
      <c r="J736" s="1"/>
      <c r="K736" s="1"/>
      <c r="L736" s="1"/>
      <c r="M736" s="1"/>
      <c r="N736" s="1"/>
      <c r="O736" s="1"/>
      <c r="P736" s="1"/>
      <c r="Q736" s="1"/>
      <c r="R736" s="1"/>
      <c r="S736" s="1"/>
      <c r="T736" s="1"/>
    </row>
    <row r="737" spans="1:20" ht="15.75" customHeight="1" x14ac:dyDescent="0.25">
      <c r="A737" s="1"/>
      <c r="B737" s="1"/>
      <c r="C737" s="1"/>
      <c r="D737" s="1"/>
      <c r="E737" s="1"/>
      <c r="F737" s="1"/>
      <c r="G737" s="1"/>
      <c r="H737" s="1"/>
      <c r="I737" s="1"/>
      <c r="J737" s="1"/>
      <c r="K737" s="1"/>
      <c r="L737" s="1"/>
      <c r="M737" s="1"/>
      <c r="N737" s="1"/>
      <c r="O737" s="1"/>
      <c r="P737" s="1"/>
      <c r="Q737" s="1"/>
      <c r="R737" s="1"/>
      <c r="S737" s="1"/>
      <c r="T737" s="1"/>
    </row>
    <row r="738" spans="1:20" ht="15.75" customHeight="1" x14ac:dyDescent="0.25">
      <c r="A738" s="1"/>
      <c r="B738" s="1"/>
      <c r="C738" s="1"/>
      <c r="D738" s="1"/>
      <c r="E738" s="1"/>
      <c r="F738" s="1"/>
      <c r="G738" s="1"/>
      <c r="H738" s="1"/>
      <c r="I738" s="1"/>
      <c r="J738" s="1"/>
      <c r="K738" s="1"/>
      <c r="L738" s="1"/>
      <c r="M738" s="1"/>
      <c r="N738" s="1"/>
      <c r="O738" s="1"/>
      <c r="P738" s="1"/>
      <c r="Q738" s="1"/>
      <c r="R738" s="1"/>
      <c r="S738" s="1"/>
      <c r="T738" s="1"/>
    </row>
    <row r="739" spans="1:20" ht="15.75" customHeight="1" x14ac:dyDescent="0.25">
      <c r="A739" s="1"/>
      <c r="B739" s="1"/>
      <c r="C739" s="1"/>
      <c r="D739" s="1"/>
      <c r="E739" s="1"/>
      <c r="F739" s="1"/>
      <c r="G739" s="1"/>
      <c r="H739" s="1"/>
      <c r="I739" s="1"/>
      <c r="J739" s="1"/>
      <c r="K739" s="1"/>
      <c r="L739" s="1"/>
      <c r="M739" s="1"/>
      <c r="N739" s="1"/>
      <c r="O739" s="1"/>
      <c r="P739" s="1"/>
      <c r="Q739" s="1"/>
      <c r="R739" s="1"/>
      <c r="S739" s="1"/>
      <c r="T739" s="1"/>
    </row>
    <row r="740" spans="1:20" ht="15.75" customHeight="1" x14ac:dyDescent="0.25">
      <c r="A740" s="1"/>
      <c r="B740" s="1"/>
      <c r="C740" s="1"/>
      <c r="D740" s="1"/>
      <c r="E740" s="1"/>
      <c r="F740" s="1"/>
      <c r="G740" s="1"/>
      <c r="H740" s="1"/>
      <c r="I740" s="1"/>
      <c r="J740" s="1"/>
      <c r="K740" s="1"/>
      <c r="L740" s="1"/>
      <c r="M740" s="1"/>
      <c r="N740" s="1"/>
      <c r="O740" s="1"/>
      <c r="P740" s="1"/>
      <c r="Q740" s="1"/>
      <c r="R740" s="1"/>
      <c r="S740" s="1"/>
      <c r="T740" s="1"/>
    </row>
    <row r="741" spans="1:20" ht="15.75" customHeight="1" x14ac:dyDescent="0.25">
      <c r="A741" s="1"/>
      <c r="B741" s="1"/>
      <c r="C741" s="1"/>
      <c r="D741" s="1"/>
      <c r="E741" s="1"/>
      <c r="F741" s="1"/>
      <c r="G741" s="1"/>
      <c r="H741" s="1"/>
      <c r="I741" s="1"/>
      <c r="J741" s="1"/>
      <c r="K741" s="1"/>
      <c r="L741" s="1"/>
      <c r="M741" s="1"/>
      <c r="N741" s="1"/>
      <c r="O741" s="1"/>
      <c r="P741" s="1"/>
      <c r="Q741" s="1"/>
      <c r="R741" s="1"/>
      <c r="S741" s="1"/>
      <c r="T741" s="1"/>
    </row>
    <row r="742" spans="1:20" ht="15.75" customHeight="1" x14ac:dyDescent="0.25">
      <c r="A742" s="1"/>
      <c r="B742" s="1"/>
      <c r="C742" s="1"/>
      <c r="D742" s="1"/>
      <c r="E742" s="1"/>
      <c r="F742" s="1"/>
      <c r="G742" s="1"/>
      <c r="H742" s="1"/>
      <c r="I742" s="1"/>
      <c r="J742" s="1"/>
      <c r="K742" s="1"/>
      <c r="L742" s="1"/>
      <c r="M742" s="1"/>
      <c r="N742" s="1"/>
      <c r="O742" s="1"/>
      <c r="P742" s="1"/>
      <c r="Q742" s="1"/>
      <c r="R742" s="1"/>
      <c r="S742" s="1"/>
      <c r="T742" s="1"/>
    </row>
    <row r="743" spans="1:20" ht="15.75" customHeight="1" x14ac:dyDescent="0.25">
      <c r="A743" s="1"/>
      <c r="B743" s="1"/>
      <c r="C743" s="1"/>
      <c r="D743" s="1"/>
      <c r="E743" s="1"/>
      <c r="F743" s="1"/>
      <c r="G743" s="1"/>
      <c r="H743" s="1"/>
      <c r="I743" s="1"/>
      <c r="J743" s="1"/>
      <c r="K743" s="1"/>
      <c r="L743" s="1"/>
      <c r="M743" s="1"/>
      <c r="N743" s="1"/>
      <c r="O743" s="1"/>
      <c r="P743" s="1"/>
      <c r="Q743" s="1"/>
      <c r="R743" s="1"/>
      <c r="S743" s="1"/>
      <c r="T743" s="1"/>
    </row>
    <row r="744" spans="1:20" ht="15.75" customHeight="1" x14ac:dyDescent="0.25">
      <c r="A744" s="1"/>
      <c r="B744" s="1"/>
      <c r="C744" s="1"/>
      <c r="D744" s="1"/>
      <c r="E744" s="1"/>
      <c r="F744" s="1"/>
      <c r="G744" s="1"/>
      <c r="H744" s="1"/>
      <c r="I744" s="1"/>
      <c r="J744" s="1"/>
      <c r="K744" s="1"/>
      <c r="L744" s="1"/>
      <c r="M744" s="1"/>
      <c r="N744" s="1"/>
      <c r="O744" s="1"/>
      <c r="P744" s="1"/>
      <c r="Q744" s="1"/>
      <c r="R744" s="1"/>
      <c r="S744" s="1"/>
      <c r="T744" s="1"/>
    </row>
    <row r="745" spans="1:20" ht="15.75" customHeight="1" x14ac:dyDescent="0.25">
      <c r="A745" s="1"/>
      <c r="B745" s="1"/>
      <c r="C745" s="1"/>
      <c r="D745" s="1"/>
      <c r="E745" s="1"/>
      <c r="F745" s="1"/>
      <c r="G745" s="1"/>
      <c r="H745" s="1"/>
      <c r="I745" s="1"/>
      <c r="J745" s="1"/>
      <c r="K745" s="1"/>
      <c r="L745" s="1"/>
      <c r="M745" s="1"/>
      <c r="N745" s="1"/>
      <c r="O745" s="1"/>
      <c r="P745" s="1"/>
      <c r="Q745" s="1"/>
      <c r="R745" s="1"/>
      <c r="S745" s="1"/>
      <c r="T745" s="1"/>
    </row>
    <row r="746" spans="1:20" ht="15.75" customHeight="1" x14ac:dyDescent="0.25">
      <c r="A746" s="1"/>
      <c r="B746" s="1"/>
      <c r="C746" s="1"/>
      <c r="D746" s="1"/>
      <c r="E746" s="1"/>
      <c r="F746" s="1"/>
      <c r="G746" s="1"/>
      <c r="H746" s="1"/>
      <c r="I746" s="1"/>
      <c r="J746" s="1"/>
      <c r="K746" s="1"/>
      <c r="L746" s="1"/>
      <c r="M746" s="1"/>
      <c r="N746" s="1"/>
      <c r="O746" s="1"/>
      <c r="P746" s="1"/>
      <c r="Q746" s="1"/>
      <c r="R746" s="1"/>
      <c r="S746" s="1"/>
      <c r="T746" s="1"/>
    </row>
    <row r="747" spans="1:20" ht="15.75" customHeight="1" x14ac:dyDescent="0.25">
      <c r="A747" s="1"/>
      <c r="B747" s="1"/>
      <c r="C747" s="1"/>
      <c r="D747" s="1"/>
      <c r="E747" s="1"/>
      <c r="F747" s="1"/>
      <c r="G747" s="1"/>
      <c r="H747" s="1"/>
      <c r="I747" s="1"/>
      <c r="J747" s="1"/>
      <c r="K747" s="1"/>
      <c r="L747" s="1"/>
      <c r="M747" s="1"/>
      <c r="N747" s="1"/>
      <c r="O747" s="1"/>
      <c r="P747" s="1"/>
      <c r="Q747" s="1"/>
      <c r="R747" s="1"/>
      <c r="S747" s="1"/>
      <c r="T747" s="1"/>
    </row>
    <row r="748" spans="1:20" ht="15.75" customHeight="1" x14ac:dyDescent="0.25">
      <c r="A748" s="1"/>
      <c r="B748" s="1"/>
      <c r="C748" s="1"/>
      <c r="D748" s="1"/>
      <c r="E748" s="1"/>
      <c r="F748" s="1"/>
      <c r="G748" s="1"/>
      <c r="H748" s="1"/>
      <c r="I748" s="1"/>
      <c r="J748" s="1"/>
      <c r="K748" s="1"/>
      <c r="L748" s="1"/>
      <c r="M748" s="1"/>
      <c r="N748" s="1"/>
      <c r="O748" s="1"/>
      <c r="P748" s="1"/>
      <c r="Q748" s="1"/>
      <c r="R748" s="1"/>
      <c r="S748" s="1"/>
      <c r="T748" s="1"/>
    </row>
    <row r="749" spans="1:20" ht="15.75" customHeight="1" x14ac:dyDescent="0.25">
      <c r="A749" s="1"/>
      <c r="B749" s="1"/>
      <c r="C749" s="1"/>
      <c r="D749" s="1"/>
      <c r="E749" s="1"/>
      <c r="F749" s="1"/>
      <c r="G749" s="1"/>
      <c r="H749" s="1"/>
      <c r="I749" s="1"/>
      <c r="J749" s="1"/>
      <c r="K749" s="1"/>
      <c r="L749" s="1"/>
      <c r="M749" s="1"/>
      <c r="N749" s="1"/>
      <c r="O749" s="1"/>
      <c r="P749" s="1"/>
      <c r="Q749" s="1"/>
      <c r="R749" s="1"/>
      <c r="S749" s="1"/>
      <c r="T749" s="1"/>
    </row>
    <row r="750" spans="1:20" ht="15.75" customHeight="1" x14ac:dyDescent="0.25">
      <c r="A750" s="1"/>
      <c r="B750" s="1"/>
      <c r="C750" s="1"/>
      <c r="D750" s="1"/>
      <c r="E750" s="1"/>
      <c r="F750" s="1"/>
      <c r="G750" s="1"/>
      <c r="H750" s="1"/>
      <c r="I750" s="1"/>
      <c r="J750" s="1"/>
      <c r="K750" s="1"/>
      <c r="L750" s="1"/>
      <c r="M750" s="1"/>
      <c r="N750" s="1"/>
      <c r="O750" s="1"/>
      <c r="P750" s="1"/>
      <c r="Q750" s="1"/>
      <c r="R750" s="1"/>
      <c r="S750" s="1"/>
      <c r="T750" s="1"/>
    </row>
    <row r="751" spans="1:20" ht="15.75" customHeight="1" x14ac:dyDescent="0.25">
      <c r="A751" s="1"/>
      <c r="B751" s="1"/>
      <c r="C751" s="1"/>
      <c r="D751" s="1"/>
      <c r="E751" s="1"/>
      <c r="F751" s="1"/>
      <c r="G751" s="1"/>
      <c r="H751" s="1"/>
      <c r="I751" s="1"/>
      <c r="J751" s="1"/>
      <c r="K751" s="1"/>
      <c r="L751" s="1"/>
      <c r="M751" s="1"/>
      <c r="N751" s="1"/>
      <c r="O751" s="1"/>
      <c r="P751" s="1"/>
      <c r="Q751" s="1"/>
      <c r="R751" s="1"/>
      <c r="S751" s="1"/>
      <c r="T751" s="1"/>
    </row>
    <row r="752" spans="1:20" ht="15.75" customHeight="1" x14ac:dyDescent="0.25">
      <c r="A752" s="1"/>
      <c r="B752" s="1"/>
      <c r="C752" s="1"/>
      <c r="D752" s="1"/>
      <c r="E752" s="1"/>
      <c r="F752" s="1"/>
      <c r="G752" s="1"/>
      <c r="H752" s="1"/>
      <c r="I752" s="1"/>
      <c r="J752" s="1"/>
      <c r="K752" s="1"/>
      <c r="L752" s="1"/>
      <c r="M752" s="1"/>
      <c r="N752" s="1"/>
      <c r="O752" s="1"/>
      <c r="P752" s="1"/>
      <c r="Q752" s="1"/>
      <c r="R752" s="1"/>
      <c r="S752" s="1"/>
      <c r="T752" s="1"/>
    </row>
    <row r="753" spans="1:20" ht="15.75" customHeight="1" x14ac:dyDescent="0.25">
      <c r="A753" s="1"/>
      <c r="B753" s="1"/>
      <c r="C753" s="1"/>
      <c r="D753" s="1"/>
      <c r="E753" s="1"/>
      <c r="F753" s="1"/>
      <c r="G753" s="1"/>
      <c r="H753" s="1"/>
      <c r="I753" s="1"/>
      <c r="J753" s="1"/>
      <c r="K753" s="1"/>
      <c r="L753" s="1"/>
      <c r="M753" s="1"/>
      <c r="N753" s="1"/>
      <c r="O753" s="1"/>
      <c r="P753" s="1"/>
      <c r="Q753" s="1"/>
      <c r="R753" s="1"/>
      <c r="S753" s="1"/>
      <c r="T753" s="1"/>
    </row>
    <row r="754" spans="1:20" ht="15.75" customHeight="1" x14ac:dyDescent="0.25">
      <c r="A754" s="1"/>
      <c r="B754" s="1"/>
      <c r="C754" s="1"/>
      <c r="D754" s="1"/>
      <c r="E754" s="1"/>
      <c r="F754" s="1"/>
      <c r="G754" s="1"/>
      <c r="H754" s="1"/>
      <c r="I754" s="1"/>
      <c r="J754" s="1"/>
      <c r="K754" s="1"/>
      <c r="L754" s="1"/>
      <c r="M754" s="1"/>
      <c r="N754" s="1"/>
      <c r="O754" s="1"/>
      <c r="P754" s="1"/>
      <c r="Q754" s="1"/>
      <c r="R754" s="1"/>
      <c r="S754" s="1"/>
      <c r="T754" s="1"/>
    </row>
    <row r="755" spans="1:20" ht="15.75" customHeight="1" x14ac:dyDescent="0.25">
      <c r="A755" s="1"/>
      <c r="B755" s="1"/>
      <c r="C755" s="1"/>
      <c r="D755" s="1"/>
      <c r="E755" s="1"/>
      <c r="F755" s="1"/>
      <c r="G755" s="1"/>
      <c r="H755" s="1"/>
      <c r="I755" s="1"/>
      <c r="J755" s="1"/>
      <c r="K755" s="1"/>
      <c r="L755" s="1"/>
      <c r="M755" s="1"/>
      <c r="N755" s="1"/>
      <c r="O755" s="1"/>
      <c r="P755" s="1"/>
      <c r="Q755" s="1"/>
      <c r="R755" s="1"/>
      <c r="S755" s="1"/>
      <c r="T755" s="1"/>
    </row>
    <row r="756" spans="1:20" ht="15.75" customHeight="1" x14ac:dyDescent="0.25">
      <c r="A756" s="1"/>
      <c r="B756" s="1"/>
      <c r="C756" s="1"/>
      <c r="D756" s="1"/>
      <c r="E756" s="1"/>
      <c r="F756" s="1"/>
      <c r="G756" s="1"/>
      <c r="H756" s="1"/>
      <c r="I756" s="1"/>
      <c r="J756" s="1"/>
      <c r="K756" s="1"/>
      <c r="L756" s="1"/>
      <c r="M756" s="1"/>
      <c r="N756" s="1"/>
      <c r="O756" s="1"/>
      <c r="P756" s="1"/>
      <c r="Q756" s="1"/>
      <c r="R756" s="1"/>
      <c r="S756" s="1"/>
      <c r="T756" s="1"/>
    </row>
    <row r="757" spans="1:20" ht="15.75" customHeight="1" x14ac:dyDescent="0.25">
      <c r="A757" s="1"/>
      <c r="B757" s="1"/>
      <c r="C757" s="1"/>
      <c r="D757" s="1"/>
      <c r="E757" s="1"/>
      <c r="F757" s="1"/>
      <c r="G757" s="1"/>
      <c r="H757" s="1"/>
      <c r="I757" s="1"/>
      <c r="J757" s="1"/>
      <c r="K757" s="1"/>
      <c r="L757" s="1"/>
      <c r="M757" s="1"/>
      <c r="N757" s="1"/>
      <c r="O757" s="1"/>
      <c r="P757" s="1"/>
      <c r="Q757" s="1"/>
      <c r="R757" s="1"/>
      <c r="S757" s="1"/>
      <c r="T757" s="1"/>
    </row>
    <row r="758" spans="1:20" ht="15.75" customHeight="1" x14ac:dyDescent="0.25">
      <c r="A758" s="1"/>
      <c r="B758" s="1"/>
      <c r="C758" s="1"/>
      <c r="D758" s="1"/>
      <c r="E758" s="1"/>
      <c r="F758" s="1"/>
      <c r="G758" s="1"/>
      <c r="H758" s="1"/>
      <c r="I758" s="1"/>
      <c r="J758" s="1"/>
      <c r="K758" s="1"/>
      <c r="L758" s="1"/>
      <c r="M758" s="1"/>
      <c r="N758" s="1"/>
      <c r="O758" s="1"/>
      <c r="P758" s="1"/>
      <c r="Q758" s="1"/>
      <c r="R758" s="1"/>
      <c r="S758" s="1"/>
      <c r="T758" s="1"/>
    </row>
    <row r="759" spans="1:20" ht="15.75" customHeight="1" x14ac:dyDescent="0.25">
      <c r="A759" s="1"/>
      <c r="B759" s="1"/>
      <c r="C759" s="1"/>
      <c r="D759" s="1"/>
      <c r="E759" s="1"/>
      <c r="F759" s="1"/>
      <c r="G759" s="1"/>
      <c r="H759" s="1"/>
      <c r="I759" s="1"/>
      <c r="J759" s="1"/>
      <c r="K759" s="1"/>
      <c r="L759" s="1"/>
      <c r="M759" s="1"/>
      <c r="N759" s="1"/>
      <c r="O759" s="1"/>
      <c r="P759" s="1"/>
      <c r="Q759" s="1"/>
      <c r="R759" s="1"/>
      <c r="S759" s="1"/>
      <c r="T759" s="1"/>
    </row>
    <row r="760" spans="1:20" ht="15.75" customHeight="1" x14ac:dyDescent="0.25">
      <c r="A760" s="1"/>
      <c r="B760" s="1"/>
      <c r="C760" s="1"/>
      <c r="D760" s="1"/>
      <c r="E760" s="1"/>
      <c r="F760" s="1"/>
      <c r="G760" s="1"/>
      <c r="H760" s="1"/>
      <c r="I760" s="1"/>
      <c r="J760" s="1"/>
      <c r="K760" s="1"/>
      <c r="L760" s="1"/>
      <c r="M760" s="1"/>
      <c r="N760" s="1"/>
      <c r="O760" s="1"/>
      <c r="P760" s="1"/>
      <c r="Q760" s="1"/>
      <c r="R760" s="1"/>
      <c r="S760" s="1"/>
      <c r="T760" s="1"/>
    </row>
    <row r="761" spans="1:20" ht="15.75" customHeight="1" x14ac:dyDescent="0.25">
      <c r="A761" s="1"/>
      <c r="B761" s="1"/>
      <c r="C761" s="1"/>
      <c r="D761" s="1"/>
      <c r="E761" s="1"/>
      <c r="F761" s="1"/>
      <c r="G761" s="1"/>
      <c r="H761" s="1"/>
      <c r="I761" s="1"/>
      <c r="J761" s="1"/>
      <c r="K761" s="1"/>
      <c r="L761" s="1"/>
      <c r="M761" s="1"/>
      <c r="N761" s="1"/>
      <c r="O761" s="1"/>
      <c r="P761" s="1"/>
      <c r="Q761" s="1"/>
      <c r="R761" s="1"/>
      <c r="S761" s="1"/>
      <c r="T761" s="1"/>
    </row>
    <row r="762" spans="1:20" ht="15.75" customHeight="1" x14ac:dyDescent="0.25">
      <c r="A762" s="1"/>
      <c r="B762" s="1"/>
      <c r="C762" s="1"/>
      <c r="D762" s="1"/>
      <c r="E762" s="1"/>
      <c r="F762" s="1"/>
      <c r="G762" s="1"/>
      <c r="H762" s="1"/>
      <c r="I762" s="1"/>
      <c r="J762" s="1"/>
      <c r="K762" s="1"/>
      <c r="L762" s="1"/>
      <c r="M762" s="1"/>
      <c r="N762" s="1"/>
      <c r="O762" s="1"/>
      <c r="P762" s="1"/>
      <c r="Q762" s="1"/>
      <c r="R762" s="1"/>
      <c r="S762" s="1"/>
      <c r="T762" s="1"/>
    </row>
    <row r="763" spans="1:20" ht="15.75" customHeight="1" x14ac:dyDescent="0.25">
      <c r="A763" s="1"/>
      <c r="B763" s="1"/>
      <c r="C763" s="1"/>
      <c r="D763" s="1"/>
      <c r="E763" s="1"/>
      <c r="F763" s="1"/>
      <c r="G763" s="1"/>
      <c r="H763" s="1"/>
      <c r="I763" s="1"/>
      <c r="J763" s="1"/>
      <c r="K763" s="1"/>
      <c r="L763" s="1"/>
      <c r="M763" s="1"/>
      <c r="N763" s="1"/>
      <c r="O763" s="1"/>
      <c r="P763" s="1"/>
      <c r="Q763" s="1"/>
      <c r="R763" s="1"/>
      <c r="S763" s="1"/>
      <c r="T763" s="1"/>
    </row>
    <row r="764" spans="1:20" ht="15.75" customHeight="1" x14ac:dyDescent="0.25">
      <c r="A764" s="1"/>
      <c r="B764" s="1"/>
      <c r="C764" s="1"/>
      <c r="D764" s="1"/>
      <c r="E764" s="1"/>
      <c r="F764" s="1"/>
      <c r="G764" s="1"/>
      <c r="H764" s="1"/>
      <c r="I764" s="1"/>
      <c r="J764" s="1"/>
      <c r="K764" s="1"/>
      <c r="L764" s="1"/>
      <c r="M764" s="1"/>
      <c r="N764" s="1"/>
      <c r="O764" s="1"/>
      <c r="P764" s="1"/>
      <c r="Q764" s="1"/>
      <c r="R764" s="1"/>
      <c r="S764" s="1"/>
      <c r="T764" s="1"/>
    </row>
    <row r="765" spans="1:20" ht="15.75" customHeight="1" x14ac:dyDescent="0.25">
      <c r="A765" s="1"/>
      <c r="B765" s="1"/>
      <c r="C765" s="1"/>
      <c r="D765" s="1"/>
      <c r="E765" s="1"/>
      <c r="F765" s="1"/>
      <c r="G765" s="1"/>
      <c r="H765" s="1"/>
      <c r="I765" s="1"/>
      <c r="J765" s="1"/>
      <c r="K765" s="1"/>
      <c r="L765" s="1"/>
      <c r="M765" s="1"/>
      <c r="N765" s="1"/>
      <c r="O765" s="1"/>
      <c r="P765" s="1"/>
      <c r="Q765" s="1"/>
      <c r="R765" s="1"/>
      <c r="S765" s="1"/>
      <c r="T765" s="1"/>
    </row>
    <row r="766" spans="1:20" ht="15.75" customHeight="1" x14ac:dyDescent="0.25">
      <c r="A766" s="1"/>
      <c r="B766" s="1"/>
      <c r="C766" s="1"/>
      <c r="D766" s="1"/>
      <c r="E766" s="1"/>
      <c r="F766" s="1"/>
      <c r="G766" s="1"/>
      <c r="H766" s="1"/>
      <c r="I766" s="1"/>
      <c r="J766" s="1"/>
      <c r="K766" s="1"/>
      <c r="L766" s="1"/>
      <c r="M766" s="1"/>
      <c r="N766" s="1"/>
      <c r="O766" s="1"/>
      <c r="P766" s="1"/>
      <c r="Q766" s="1"/>
      <c r="R766" s="1"/>
      <c r="S766" s="1"/>
      <c r="T766" s="1"/>
    </row>
    <row r="767" spans="1:20" ht="15.75" customHeight="1" x14ac:dyDescent="0.25">
      <c r="A767" s="1"/>
      <c r="B767" s="1"/>
      <c r="C767" s="1"/>
      <c r="D767" s="1"/>
      <c r="E767" s="1"/>
      <c r="F767" s="1"/>
      <c r="G767" s="1"/>
      <c r="H767" s="1"/>
      <c r="I767" s="1"/>
      <c r="J767" s="1"/>
      <c r="K767" s="1"/>
      <c r="L767" s="1"/>
      <c r="M767" s="1"/>
      <c r="N767" s="1"/>
      <c r="O767" s="1"/>
      <c r="P767" s="1"/>
      <c r="Q767" s="1"/>
      <c r="R767" s="1"/>
      <c r="S767" s="1"/>
      <c r="T767" s="1"/>
    </row>
    <row r="768" spans="1:20" ht="15.75" customHeight="1" x14ac:dyDescent="0.25">
      <c r="A768" s="1"/>
      <c r="B768" s="1"/>
      <c r="C768" s="1"/>
      <c r="D768" s="1"/>
      <c r="E768" s="1"/>
      <c r="F768" s="1"/>
      <c r="G768" s="1"/>
      <c r="H768" s="1"/>
      <c r="I768" s="1"/>
      <c r="J768" s="1"/>
      <c r="K768" s="1"/>
      <c r="L768" s="1"/>
      <c r="M768" s="1"/>
      <c r="N768" s="1"/>
      <c r="O768" s="1"/>
      <c r="P768" s="1"/>
      <c r="Q768" s="1"/>
      <c r="R768" s="1"/>
      <c r="S768" s="1"/>
      <c r="T768" s="1"/>
    </row>
    <row r="769" spans="1:20" ht="15.75" customHeight="1" x14ac:dyDescent="0.25">
      <c r="A769" s="1"/>
      <c r="B769" s="1"/>
      <c r="C769" s="1"/>
      <c r="D769" s="1"/>
      <c r="E769" s="1"/>
      <c r="F769" s="1"/>
      <c r="G769" s="1"/>
      <c r="H769" s="1"/>
      <c r="I769" s="1"/>
      <c r="J769" s="1"/>
      <c r="K769" s="1"/>
      <c r="L769" s="1"/>
      <c r="M769" s="1"/>
      <c r="N769" s="1"/>
      <c r="O769" s="1"/>
      <c r="P769" s="1"/>
      <c r="Q769" s="1"/>
      <c r="R769" s="1"/>
      <c r="S769" s="1"/>
      <c r="T769" s="1"/>
    </row>
    <row r="770" spans="1:20" ht="15.75" customHeight="1" x14ac:dyDescent="0.25">
      <c r="A770" s="1"/>
      <c r="B770" s="1"/>
      <c r="C770" s="1"/>
      <c r="D770" s="1"/>
      <c r="E770" s="1"/>
      <c r="F770" s="1"/>
      <c r="G770" s="1"/>
      <c r="H770" s="1"/>
      <c r="I770" s="1"/>
      <c r="J770" s="1"/>
      <c r="K770" s="1"/>
      <c r="L770" s="1"/>
      <c r="M770" s="1"/>
      <c r="N770" s="1"/>
      <c r="O770" s="1"/>
      <c r="P770" s="1"/>
      <c r="Q770" s="1"/>
      <c r="R770" s="1"/>
      <c r="S770" s="1"/>
      <c r="T770" s="1"/>
    </row>
    <row r="771" spans="1:20" ht="15.75" customHeight="1" x14ac:dyDescent="0.25">
      <c r="A771" s="1"/>
      <c r="B771" s="1"/>
      <c r="C771" s="1"/>
      <c r="D771" s="1"/>
      <c r="E771" s="1"/>
      <c r="F771" s="1"/>
      <c r="G771" s="1"/>
      <c r="H771" s="1"/>
      <c r="I771" s="1"/>
      <c r="J771" s="1"/>
      <c r="K771" s="1"/>
      <c r="L771" s="1"/>
      <c r="M771" s="1"/>
      <c r="N771" s="1"/>
      <c r="O771" s="1"/>
      <c r="P771" s="1"/>
      <c r="Q771" s="1"/>
      <c r="R771" s="1"/>
      <c r="S771" s="1"/>
      <c r="T771" s="1"/>
    </row>
    <row r="772" spans="1:20" ht="15.75" customHeight="1" x14ac:dyDescent="0.25">
      <c r="A772" s="1"/>
      <c r="B772" s="1"/>
      <c r="C772" s="1"/>
      <c r="D772" s="1"/>
      <c r="E772" s="1"/>
      <c r="F772" s="1"/>
      <c r="G772" s="1"/>
      <c r="H772" s="1"/>
      <c r="I772" s="1"/>
      <c r="J772" s="1"/>
      <c r="K772" s="1"/>
      <c r="L772" s="1"/>
      <c r="M772" s="1"/>
      <c r="N772" s="1"/>
      <c r="O772" s="1"/>
      <c r="P772" s="1"/>
      <c r="Q772" s="1"/>
      <c r="R772" s="1"/>
      <c r="S772" s="1"/>
      <c r="T772" s="1"/>
    </row>
    <row r="773" spans="1:20" ht="15.75" customHeight="1" x14ac:dyDescent="0.25">
      <c r="A773" s="1"/>
      <c r="B773" s="1"/>
      <c r="C773" s="1"/>
      <c r="D773" s="1"/>
      <c r="E773" s="1"/>
      <c r="F773" s="1"/>
      <c r="G773" s="1"/>
      <c r="H773" s="1"/>
      <c r="I773" s="1"/>
      <c r="J773" s="1"/>
      <c r="K773" s="1"/>
      <c r="L773" s="1"/>
      <c r="M773" s="1"/>
      <c r="N773" s="1"/>
      <c r="O773" s="1"/>
      <c r="P773" s="1"/>
      <c r="Q773" s="1"/>
      <c r="R773" s="1"/>
      <c r="S773" s="1"/>
      <c r="T773" s="1"/>
    </row>
    <row r="774" spans="1:20" ht="15.75" customHeight="1" x14ac:dyDescent="0.25">
      <c r="A774" s="1"/>
      <c r="B774" s="1"/>
      <c r="C774" s="1"/>
      <c r="D774" s="1"/>
      <c r="E774" s="1"/>
      <c r="F774" s="1"/>
      <c r="G774" s="1"/>
      <c r="H774" s="1"/>
      <c r="I774" s="1"/>
      <c r="J774" s="1"/>
      <c r="K774" s="1"/>
      <c r="L774" s="1"/>
      <c r="M774" s="1"/>
      <c r="N774" s="1"/>
      <c r="O774" s="1"/>
      <c r="P774" s="1"/>
      <c r="Q774" s="1"/>
      <c r="R774" s="1"/>
      <c r="S774" s="1"/>
      <c r="T774" s="1"/>
    </row>
    <row r="775" spans="1:20" ht="15.75" customHeight="1" x14ac:dyDescent="0.25">
      <c r="A775" s="1"/>
      <c r="B775" s="1"/>
      <c r="C775" s="1"/>
      <c r="D775" s="1"/>
      <c r="E775" s="1"/>
      <c r="F775" s="1"/>
      <c r="G775" s="1"/>
      <c r="H775" s="1"/>
      <c r="I775" s="1"/>
      <c r="J775" s="1"/>
      <c r="K775" s="1"/>
      <c r="L775" s="1"/>
      <c r="M775" s="1"/>
      <c r="N775" s="1"/>
      <c r="O775" s="1"/>
      <c r="P775" s="1"/>
      <c r="Q775" s="1"/>
      <c r="R775" s="1"/>
      <c r="S775" s="1"/>
      <c r="T775" s="1"/>
    </row>
    <row r="776" spans="1:20" ht="15.75" customHeight="1" x14ac:dyDescent="0.25">
      <c r="A776" s="1"/>
      <c r="B776" s="1"/>
      <c r="C776" s="1"/>
      <c r="D776" s="1"/>
      <c r="E776" s="1"/>
      <c r="F776" s="1"/>
      <c r="G776" s="1"/>
      <c r="H776" s="1"/>
      <c r="I776" s="1"/>
      <c r="J776" s="1"/>
      <c r="K776" s="1"/>
      <c r="L776" s="1"/>
      <c r="M776" s="1"/>
      <c r="N776" s="1"/>
      <c r="O776" s="1"/>
      <c r="P776" s="1"/>
      <c r="Q776" s="1"/>
      <c r="R776" s="1"/>
      <c r="S776" s="1"/>
      <c r="T776" s="1"/>
    </row>
    <row r="777" spans="1:20" ht="15.75" customHeight="1" x14ac:dyDescent="0.25">
      <c r="A777" s="1"/>
      <c r="B777" s="1"/>
      <c r="C777" s="1"/>
      <c r="D777" s="1"/>
      <c r="E777" s="1"/>
      <c r="F777" s="1"/>
      <c r="G777" s="1"/>
      <c r="H777" s="1"/>
      <c r="I777" s="1"/>
      <c r="J777" s="1"/>
      <c r="K777" s="1"/>
      <c r="L777" s="1"/>
      <c r="M777" s="1"/>
      <c r="N777" s="1"/>
      <c r="O777" s="1"/>
      <c r="P777" s="1"/>
      <c r="Q777" s="1"/>
      <c r="R777" s="1"/>
      <c r="S777" s="1"/>
      <c r="T777" s="1"/>
    </row>
    <row r="778" spans="1:20" ht="15.75" customHeight="1" x14ac:dyDescent="0.25">
      <c r="A778" s="1"/>
      <c r="B778" s="1"/>
      <c r="C778" s="1"/>
      <c r="D778" s="1"/>
      <c r="E778" s="1"/>
      <c r="F778" s="1"/>
      <c r="G778" s="1"/>
      <c r="H778" s="1"/>
      <c r="I778" s="1"/>
      <c r="J778" s="1"/>
      <c r="K778" s="1"/>
      <c r="L778" s="1"/>
      <c r="M778" s="1"/>
      <c r="N778" s="1"/>
      <c r="O778" s="1"/>
      <c r="P778" s="1"/>
      <c r="Q778" s="1"/>
      <c r="R778" s="1"/>
      <c r="S778" s="1"/>
      <c r="T778" s="1"/>
    </row>
    <row r="779" spans="1:20" ht="15.75" customHeight="1" x14ac:dyDescent="0.25">
      <c r="A779" s="1"/>
      <c r="B779" s="1"/>
      <c r="C779" s="1"/>
      <c r="D779" s="1"/>
      <c r="E779" s="1"/>
      <c r="F779" s="1"/>
      <c r="G779" s="1"/>
      <c r="H779" s="1"/>
      <c r="I779" s="1"/>
      <c r="J779" s="1"/>
      <c r="K779" s="1"/>
      <c r="L779" s="1"/>
      <c r="M779" s="1"/>
      <c r="N779" s="1"/>
      <c r="O779" s="1"/>
      <c r="P779" s="1"/>
      <c r="Q779" s="1"/>
      <c r="R779" s="1"/>
      <c r="S779" s="1"/>
      <c r="T779" s="1"/>
    </row>
    <row r="780" spans="1:20" ht="15.75" customHeight="1" x14ac:dyDescent="0.25">
      <c r="A780" s="1"/>
      <c r="B780" s="1"/>
      <c r="C780" s="1"/>
      <c r="D780" s="1"/>
      <c r="E780" s="1"/>
      <c r="F780" s="1"/>
      <c r="G780" s="1"/>
      <c r="H780" s="1"/>
      <c r="I780" s="1"/>
      <c r="J780" s="1"/>
      <c r="K780" s="1"/>
      <c r="L780" s="1"/>
      <c r="M780" s="1"/>
      <c r="N780" s="1"/>
      <c r="O780" s="1"/>
      <c r="P780" s="1"/>
      <c r="Q780" s="1"/>
      <c r="R780" s="1"/>
      <c r="S780" s="1"/>
      <c r="T780" s="1"/>
    </row>
    <row r="781" spans="1:20" ht="15.75" customHeight="1" x14ac:dyDescent="0.25">
      <c r="A781" s="1"/>
      <c r="B781" s="1"/>
      <c r="C781" s="1"/>
      <c r="D781" s="1"/>
      <c r="E781" s="1"/>
      <c r="F781" s="1"/>
      <c r="G781" s="1"/>
      <c r="H781" s="1"/>
      <c r="I781" s="1"/>
      <c r="J781" s="1"/>
      <c r="K781" s="1"/>
      <c r="L781" s="1"/>
      <c r="M781" s="1"/>
      <c r="N781" s="1"/>
      <c r="O781" s="1"/>
      <c r="P781" s="1"/>
      <c r="Q781" s="1"/>
      <c r="R781" s="1"/>
      <c r="S781" s="1"/>
      <c r="T781" s="1"/>
    </row>
    <row r="782" spans="1:20" ht="15.75" customHeight="1" x14ac:dyDescent="0.25">
      <c r="A782" s="1"/>
      <c r="B782" s="1"/>
      <c r="C782" s="1"/>
      <c r="D782" s="1"/>
      <c r="E782" s="1"/>
      <c r="F782" s="1"/>
      <c r="G782" s="1"/>
      <c r="H782" s="1"/>
      <c r="I782" s="1"/>
      <c r="J782" s="1"/>
      <c r="K782" s="1"/>
      <c r="L782" s="1"/>
      <c r="M782" s="1"/>
      <c r="N782" s="1"/>
      <c r="O782" s="1"/>
      <c r="P782" s="1"/>
      <c r="Q782" s="1"/>
      <c r="R782" s="1"/>
      <c r="S782" s="1"/>
      <c r="T782" s="1"/>
    </row>
    <row r="783" spans="1:20" ht="15.75" customHeight="1" x14ac:dyDescent="0.25">
      <c r="A783" s="1"/>
      <c r="B783" s="1"/>
      <c r="C783" s="1"/>
      <c r="D783" s="1"/>
      <c r="E783" s="1"/>
      <c r="F783" s="1"/>
      <c r="G783" s="1"/>
      <c r="H783" s="1"/>
      <c r="I783" s="1"/>
      <c r="J783" s="1"/>
      <c r="K783" s="1"/>
      <c r="L783" s="1"/>
      <c r="M783" s="1"/>
      <c r="N783" s="1"/>
      <c r="O783" s="1"/>
      <c r="P783" s="1"/>
      <c r="Q783" s="1"/>
      <c r="R783" s="1"/>
      <c r="S783" s="1"/>
      <c r="T783" s="1"/>
    </row>
    <row r="784" spans="1:20" ht="15.75" customHeight="1" x14ac:dyDescent="0.25">
      <c r="A784" s="1"/>
      <c r="B784" s="1"/>
      <c r="C784" s="1"/>
      <c r="D784" s="1"/>
      <c r="E784" s="1"/>
      <c r="F784" s="1"/>
      <c r="G784" s="1"/>
      <c r="H784" s="1"/>
      <c r="I784" s="1"/>
      <c r="J784" s="1"/>
      <c r="K784" s="1"/>
      <c r="L784" s="1"/>
      <c r="M784" s="1"/>
      <c r="N784" s="1"/>
      <c r="O784" s="1"/>
      <c r="P784" s="1"/>
      <c r="Q784" s="1"/>
      <c r="R784" s="1"/>
      <c r="S784" s="1"/>
      <c r="T784" s="1"/>
    </row>
    <row r="785" spans="1:20" ht="15.75" customHeight="1" x14ac:dyDescent="0.25">
      <c r="A785" s="1"/>
      <c r="B785" s="1"/>
      <c r="C785" s="1"/>
      <c r="D785" s="1"/>
      <c r="E785" s="1"/>
      <c r="F785" s="1"/>
      <c r="G785" s="1"/>
      <c r="H785" s="1"/>
      <c r="I785" s="1"/>
      <c r="J785" s="1"/>
      <c r="K785" s="1"/>
      <c r="L785" s="1"/>
      <c r="M785" s="1"/>
      <c r="N785" s="1"/>
      <c r="O785" s="1"/>
      <c r="P785" s="1"/>
      <c r="Q785" s="1"/>
      <c r="R785" s="1"/>
      <c r="S785" s="1"/>
      <c r="T785" s="1"/>
    </row>
    <row r="786" spans="1:20" ht="15.75" customHeight="1" x14ac:dyDescent="0.25">
      <c r="A786" s="1"/>
      <c r="B786" s="1"/>
      <c r="C786" s="1"/>
      <c r="D786" s="1"/>
      <c r="E786" s="1"/>
      <c r="F786" s="1"/>
      <c r="G786" s="1"/>
      <c r="H786" s="1"/>
      <c r="I786" s="1"/>
      <c r="J786" s="1"/>
      <c r="K786" s="1"/>
      <c r="L786" s="1"/>
      <c r="M786" s="1"/>
      <c r="N786" s="1"/>
      <c r="O786" s="1"/>
      <c r="P786" s="1"/>
      <c r="Q786" s="1"/>
      <c r="R786" s="1"/>
      <c r="S786" s="1"/>
      <c r="T786" s="1"/>
    </row>
    <row r="787" spans="1:20" ht="15.75" customHeight="1" x14ac:dyDescent="0.25">
      <c r="A787" s="1"/>
      <c r="B787" s="1"/>
      <c r="C787" s="1"/>
      <c r="D787" s="1"/>
      <c r="E787" s="1"/>
      <c r="F787" s="1"/>
      <c r="G787" s="1"/>
      <c r="H787" s="1"/>
      <c r="I787" s="1"/>
      <c r="J787" s="1"/>
      <c r="K787" s="1"/>
      <c r="L787" s="1"/>
      <c r="M787" s="1"/>
      <c r="N787" s="1"/>
      <c r="O787" s="1"/>
      <c r="P787" s="1"/>
      <c r="Q787" s="1"/>
      <c r="R787" s="1"/>
      <c r="S787" s="1"/>
      <c r="T787" s="1"/>
    </row>
    <row r="788" spans="1:20" ht="15.75" customHeight="1" x14ac:dyDescent="0.25">
      <c r="A788" s="1"/>
      <c r="B788" s="1"/>
      <c r="C788" s="1"/>
      <c r="D788" s="1"/>
      <c r="E788" s="1"/>
      <c r="F788" s="1"/>
      <c r="G788" s="1"/>
      <c r="H788" s="1"/>
      <c r="I788" s="1"/>
      <c r="J788" s="1"/>
      <c r="K788" s="1"/>
      <c r="L788" s="1"/>
      <c r="M788" s="1"/>
      <c r="N788" s="1"/>
      <c r="O788" s="1"/>
      <c r="P788" s="1"/>
      <c r="Q788" s="1"/>
      <c r="R788" s="1"/>
      <c r="S788" s="1"/>
      <c r="T788" s="1"/>
    </row>
    <row r="789" spans="1:20" ht="15.75" customHeight="1" x14ac:dyDescent="0.25">
      <c r="A789" s="1"/>
      <c r="B789" s="1"/>
      <c r="C789" s="1"/>
      <c r="D789" s="1"/>
      <c r="E789" s="1"/>
      <c r="F789" s="1"/>
      <c r="G789" s="1"/>
      <c r="H789" s="1"/>
      <c r="I789" s="1"/>
      <c r="J789" s="1"/>
      <c r="K789" s="1"/>
      <c r="L789" s="1"/>
      <c r="M789" s="1"/>
      <c r="N789" s="1"/>
      <c r="O789" s="1"/>
      <c r="P789" s="1"/>
      <c r="Q789" s="1"/>
      <c r="R789" s="1"/>
      <c r="S789" s="1"/>
      <c r="T789" s="1"/>
    </row>
    <row r="790" spans="1:20" ht="15.75" customHeight="1" x14ac:dyDescent="0.25">
      <c r="A790" s="1"/>
      <c r="B790" s="1"/>
      <c r="C790" s="1"/>
      <c r="D790" s="1"/>
      <c r="E790" s="1"/>
      <c r="F790" s="1"/>
      <c r="G790" s="1"/>
      <c r="H790" s="1"/>
      <c r="I790" s="1"/>
      <c r="J790" s="1"/>
      <c r="K790" s="1"/>
      <c r="L790" s="1"/>
      <c r="M790" s="1"/>
      <c r="N790" s="1"/>
      <c r="O790" s="1"/>
      <c r="P790" s="1"/>
      <c r="Q790" s="1"/>
      <c r="R790" s="1"/>
      <c r="S790" s="1"/>
      <c r="T790" s="1"/>
    </row>
    <row r="791" spans="1:20" ht="15.75" customHeight="1" x14ac:dyDescent="0.25">
      <c r="A791" s="1"/>
      <c r="B791" s="1"/>
      <c r="C791" s="1"/>
      <c r="D791" s="1"/>
      <c r="E791" s="1"/>
      <c r="F791" s="1"/>
      <c r="G791" s="1"/>
      <c r="H791" s="1"/>
      <c r="I791" s="1"/>
      <c r="J791" s="1"/>
      <c r="K791" s="1"/>
      <c r="L791" s="1"/>
      <c r="M791" s="1"/>
      <c r="N791" s="1"/>
      <c r="O791" s="1"/>
      <c r="P791" s="1"/>
      <c r="Q791" s="1"/>
      <c r="R791" s="1"/>
      <c r="S791" s="1"/>
      <c r="T791" s="1"/>
    </row>
    <row r="792" spans="1:20" ht="15.75" customHeight="1" x14ac:dyDescent="0.25">
      <c r="A792" s="1"/>
      <c r="B792" s="1"/>
      <c r="C792" s="1"/>
      <c r="D792" s="1"/>
      <c r="E792" s="1"/>
      <c r="F792" s="1"/>
      <c r="G792" s="1"/>
      <c r="H792" s="1"/>
      <c r="I792" s="1"/>
      <c r="J792" s="1"/>
      <c r="K792" s="1"/>
      <c r="L792" s="1"/>
      <c r="M792" s="1"/>
      <c r="N792" s="1"/>
      <c r="O792" s="1"/>
      <c r="P792" s="1"/>
      <c r="Q792" s="1"/>
      <c r="R792" s="1"/>
      <c r="S792" s="1"/>
      <c r="T792" s="1"/>
    </row>
    <row r="793" spans="1:20" ht="15.75" customHeight="1" x14ac:dyDescent="0.25">
      <c r="A793" s="1"/>
      <c r="B793" s="1"/>
      <c r="C793" s="1"/>
      <c r="D793" s="1"/>
      <c r="E793" s="1"/>
      <c r="F793" s="1"/>
      <c r="G793" s="1"/>
      <c r="H793" s="1"/>
      <c r="I793" s="1"/>
      <c r="J793" s="1"/>
      <c r="K793" s="1"/>
      <c r="L793" s="1"/>
      <c r="M793" s="1"/>
      <c r="N793" s="1"/>
      <c r="O793" s="1"/>
      <c r="P793" s="1"/>
      <c r="Q793" s="1"/>
      <c r="R793" s="1"/>
      <c r="S793" s="1"/>
      <c r="T793" s="1"/>
    </row>
    <row r="794" spans="1:20" ht="15.75" customHeight="1" x14ac:dyDescent="0.25">
      <c r="A794" s="1"/>
      <c r="B794" s="1"/>
      <c r="C794" s="1"/>
      <c r="D794" s="1"/>
      <c r="E794" s="1"/>
      <c r="F794" s="1"/>
      <c r="G794" s="1"/>
      <c r="H794" s="1"/>
      <c r="I794" s="1"/>
      <c r="J794" s="1"/>
      <c r="K794" s="1"/>
      <c r="L794" s="1"/>
      <c r="M794" s="1"/>
      <c r="N794" s="1"/>
      <c r="O794" s="1"/>
      <c r="P794" s="1"/>
      <c r="Q794" s="1"/>
      <c r="R794" s="1"/>
      <c r="S794" s="1"/>
      <c r="T794" s="1"/>
    </row>
    <row r="795" spans="1:20" ht="15.75" customHeight="1" x14ac:dyDescent="0.25">
      <c r="A795" s="1"/>
      <c r="B795" s="1"/>
      <c r="C795" s="1"/>
      <c r="D795" s="1"/>
      <c r="E795" s="1"/>
      <c r="F795" s="1"/>
      <c r="G795" s="1"/>
      <c r="H795" s="1"/>
      <c r="I795" s="1"/>
      <c r="J795" s="1"/>
      <c r="K795" s="1"/>
      <c r="L795" s="1"/>
      <c r="M795" s="1"/>
      <c r="N795" s="1"/>
      <c r="O795" s="1"/>
      <c r="P795" s="1"/>
      <c r="Q795" s="1"/>
      <c r="R795" s="1"/>
      <c r="S795" s="1"/>
      <c r="T795" s="1"/>
    </row>
    <row r="796" spans="1:20" ht="15.75" customHeight="1" x14ac:dyDescent="0.25">
      <c r="A796" s="1"/>
      <c r="B796" s="1"/>
      <c r="C796" s="1"/>
      <c r="D796" s="1"/>
      <c r="E796" s="1"/>
      <c r="F796" s="1"/>
      <c r="G796" s="1"/>
      <c r="H796" s="1"/>
      <c r="I796" s="1"/>
      <c r="J796" s="1"/>
      <c r="K796" s="1"/>
      <c r="L796" s="1"/>
      <c r="M796" s="1"/>
      <c r="N796" s="1"/>
      <c r="O796" s="1"/>
      <c r="P796" s="1"/>
      <c r="Q796" s="1"/>
      <c r="R796" s="1"/>
      <c r="S796" s="1"/>
      <c r="T796" s="1"/>
    </row>
    <row r="797" spans="1:20" ht="15.75" customHeight="1" x14ac:dyDescent="0.25">
      <c r="A797" s="1"/>
      <c r="B797" s="1"/>
      <c r="C797" s="1"/>
      <c r="D797" s="1"/>
      <c r="E797" s="1"/>
      <c r="F797" s="1"/>
      <c r="G797" s="1"/>
      <c r="H797" s="1"/>
      <c r="I797" s="1"/>
      <c r="J797" s="1"/>
      <c r="K797" s="1"/>
      <c r="L797" s="1"/>
      <c r="M797" s="1"/>
      <c r="N797" s="1"/>
      <c r="O797" s="1"/>
      <c r="P797" s="1"/>
      <c r="Q797" s="1"/>
      <c r="R797" s="1"/>
      <c r="S797" s="1"/>
      <c r="T797" s="1"/>
    </row>
    <row r="798" spans="1:20" ht="15.75" customHeight="1" x14ac:dyDescent="0.25">
      <c r="A798" s="1"/>
      <c r="B798" s="1"/>
      <c r="C798" s="1"/>
      <c r="D798" s="1"/>
      <c r="E798" s="1"/>
      <c r="F798" s="1"/>
      <c r="G798" s="1"/>
      <c r="H798" s="1"/>
      <c r="I798" s="1"/>
      <c r="J798" s="1"/>
      <c r="K798" s="1"/>
      <c r="L798" s="1"/>
      <c r="M798" s="1"/>
      <c r="N798" s="1"/>
      <c r="O798" s="1"/>
      <c r="P798" s="1"/>
      <c r="Q798" s="1"/>
      <c r="R798" s="1"/>
      <c r="S798" s="1"/>
      <c r="T798" s="1"/>
    </row>
    <row r="799" spans="1:20" ht="15.75" customHeight="1" x14ac:dyDescent="0.25">
      <c r="A799" s="1"/>
      <c r="B799" s="1"/>
      <c r="C799" s="1"/>
      <c r="D799" s="1"/>
      <c r="E799" s="1"/>
      <c r="F799" s="1"/>
      <c r="G799" s="1"/>
      <c r="H799" s="1"/>
      <c r="I799" s="1"/>
      <c r="J799" s="1"/>
      <c r="K799" s="1"/>
      <c r="L799" s="1"/>
      <c r="M799" s="1"/>
      <c r="N799" s="1"/>
      <c r="O799" s="1"/>
      <c r="P799" s="1"/>
      <c r="Q799" s="1"/>
      <c r="R799" s="1"/>
      <c r="S799" s="1"/>
      <c r="T799" s="1"/>
    </row>
    <row r="800" spans="1:20" ht="15.75" customHeight="1" x14ac:dyDescent="0.25">
      <c r="A800" s="1"/>
      <c r="B800" s="1"/>
      <c r="C800" s="1"/>
      <c r="D800" s="1"/>
      <c r="E800" s="1"/>
      <c r="F800" s="1"/>
      <c r="G800" s="1"/>
      <c r="H800" s="1"/>
      <c r="I800" s="1"/>
      <c r="J800" s="1"/>
      <c r="K800" s="1"/>
      <c r="L800" s="1"/>
      <c r="M800" s="1"/>
      <c r="N800" s="1"/>
      <c r="O800" s="1"/>
      <c r="P800" s="1"/>
      <c r="Q800" s="1"/>
      <c r="R800" s="1"/>
      <c r="S800" s="1"/>
      <c r="T800" s="1"/>
    </row>
    <row r="801" spans="1:20" ht="15.75" customHeight="1" x14ac:dyDescent="0.25">
      <c r="A801" s="1"/>
      <c r="B801" s="1"/>
      <c r="C801" s="1"/>
      <c r="D801" s="1"/>
      <c r="E801" s="1"/>
      <c r="F801" s="1"/>
      <c r="G801" s="1"/>
      <c r="H801" s="1"/>
      <c r="I801" s="1"/>
      <c r="J801" s="1"/>
      <c r="K801" s="1"/>
      <c r="L801" s="1"/>
      <c r="M801" s="1"/>
      <c r="N801" s="1"/>
      <c r="O801" s="1"/>
      <c r="P801" s="1"/>
      <c r="Q801" s="1"/>
      <c r="R801" s="1"/>
      <c r="S801" s="1"/>
      <c r="T801" s="1"/>
    </row>
    <row r="802" spans="1:20" ht="15.75" customHeight="1" x14ac:dyDescent="0.25">
      <c r="A802" s="1"/>
      <c r="B802" s="1"/>
      <c r="C802" s="1"/>
      <c r="D802" s="1"/>
      <c r="E802" s="1"/>
      <c r="F802" s="1"/>
      <c r="G802" s="1"/>
      <c r="H802" s="1"/>
      <c r="I802" s="1"/>
      <c r="J802" s="1"/>
      <c r="K802" s="1"/>
      <c r="L802" s="1"/>
      <c r="M802" s="1"/>
      <c r="N802" s="1"/>
      <c r="O802" s="1"/>
      <c r="P802" s="1"/>
      <c r="Q802" s="1"/>
      <c r="R802" s="1"/>
      <c r="S802" s="1"/>
      <c r="T802" s="1"/>
    </row>
    <row r="803" spans="1:20" ht="15.75" customHeight="1" x14ac:dyDescent="0.25">
      <c r="A803" s="1"/>
      <c r="B803" s="1"/>
      <c r="C803" s="1"/>
      <c r="D803" s="1"/>
      <c r="E803" s="1"/>
      <c r="F803" s="1"/>
      <c r="G803" s="1"/>
      <c r="H803" s="1"/>
      <c r="I803" s="1"/>
      <c r="J803" s="1"/>
      <c r="K803" s="1"/>
      <c r="L803" s="1"/>
      <c r="M803" s="1"/>
      <c r="N803" s="1"/>
      <c r="O803" s="1"/>
      <c r="P803" s="1"/>
      <c r="Q803" s="1"/>
      <c r="R803" s="1"/>
      <c r="S803" s="1"/>
      <c r="T803" s="1"/>
    </row>
    <row r="804" spans="1:20" ht="15.75" customHeight="1" x14ac:dyDescent="0.25">
      <c r="A804" s="1"/>
      <c r="B804" s="1"/>
      <c r="C804" s="1"/>
      <c r="D804" s="1"/>
      <c r="E804" s="1"/>
      <c r="F804" s="1"/>
      <c r="G804" s="1"/>
      <c r="H804" s="1"/>
      <c r="I804" s="1"/>
      <c r="J804" s="1"/>
      <c r="K804" s="1"/>
      <c r="L804" s="1"/>
      <c r="M804" s="1"/>
      <c r="N804" s="1"/>
      <c r="O804" s="1"/>
      <c r="P804" s="1"/>
      <c r="Q804" s="1"/>
      <c r="R804" s="1"/>
      <c r="S804" s="1"/>
      <c r="T804" s="1"/>
    </row>
    <row r="805" spans="1:20" ht="15.75" customHeight="1" x14ac:dyDescent="0.25">
      <c r="A805" s="1"/>
      <c r="B805" s="1"/>
      <c r="C805" s="1"/>
      <c r="D805" s="1"/>
      <c r="E805" s="1"/>
      <c r="F805" s="1"/>
      <c r="G805" s="1"/>
      <c r="H805" s="1"/>
      <c r="I805" s="1"/>
      <c r="J805" s="1"/>
      <c r="K805" s="1"/>
      <c r="L805" s="1"/>
      <c r="M805" s="1"/>
      <c r="N805" s="1"/>
      <c r="O805" s="1"/>
      <c r="P805" s="1"/>
      <c r="Q805" s="1"/>
      <c r="R805" s="1"/>
      <c r="S805" s="1"/>
      <c r="T805" s="1"/>
    </row>
    <row r="806" spans="1:20" ht="15.75" customHeight="1" x14ac:dyDescent="0.25">
      <c r="A806" s="1"/>
      <c r="B806" s="1"/>
      <c r="C806" s="1"/>
      <c r="D806" s="1"/>
      <c r="E806" s="1"/>
      <c r="F806" s="1"/>
      <c r="G806" s="1"/>
      <c r="H806" s="1"/>
      <c r="I806" s="1"/>
      <c r="J806" s="1"/>
      <c r="K806" s="1"/>
      <c r="L806" s="1"/>
      <c r="M806" s="1"/>
      <c r="N806" s="1"/>
      <c r="O806" s="1"/>
      <c r="P806" s="1"/>
      <c r="Q806" s="1"/>
      <c r="R806" s="1"/>
      <c r="S806" s="1"/>
      <c r="T806" s="1"/>
    </row>
    <row r="807" spans="1:20" ht="15.75" customHeight="1" x14ac:dyDescent="0.25">
      <c r="A807" s="1"/>
      <c r="B807" s="1"/>
      <c r="C807" s="1"/>
      <c r="D807" s="1"/>
      <c r="E807" s="1"/>
      <c r="F807" s="1"/>
      <c r="G807" s="1"/>
      <c r="H807" s="1"/>
      <c r="I807" s="1"/>
      <c r="J807" s="1"/>
      <c r="K807" s="1"/>
      <c r="L807" s="1"/>
      <c r="M807" s="1"/>
      <c r="N807" s="1"/>
      <c r="O807" s="1"/>
      <c r="P807" s="1"/>
      <c r="Q807" s="1"/>
      <c r="R807" s="1"/>
      <c r="S807" s="1"/>
      <c r="T807" s="1"/>
    </row>
    <row r="808" spans="1:20" ht="15.75" customHeight="1" x14ac:dyDescent="0.25">
      <c r="A808" s="1"/>
      <c r="B808" s="1"/>
      <c r="C808" s="1"/>
      <c r="D808" s="1"/>
      <c r="E808" s="1"/>
      <c r="F808" s="1"/>
      <c r="G808" s="1"/>
      <c r="H808" s="1"/>
      <c r="I808" s="1"/>
      <c r="J808" s="1"/>
      <c r="K808" s="1"/>
      <c r="L808" s="1"/>
      <c r="M808" s="1"/>
      <c r="N808" s="1"/>
      <c r="O808" s="1"/>
      <c r="P808" s="1"/>
      <c r="Q808" s="1"/>
      <c r="R808" s="1"/>
      <c r="S808" s="1"/>
      <c r="T808" s="1"/>
    </row>
    <row r="809" spans="1:20" ht="15.75" customHeight="1" x14ac:dyDescent="0.25">
      <c r="A809" s="1"/>
      <c r="B809" s="1"/>
      <c r="C809" s="1"/>
      <c r="D809" s="1"/>
      <c r="E809" s="1"/>
      <c r="F809" s="1"/>
      <c r="G809" s="1"/>
      <c r="H809" s="1"/>
      <c r="I809" s="1"/>
      <c r="J809" s="1"/>
      <c r="K809" s="1"/>
      <c r="L809" s="1"/>
      <c r="M809" s="1"/>
      <c r="N809" s="1"/>
      <c r="O809" s="1"/>
      <c r="P809" s="1"/>
      <c r="Q809" s="1"/>
      <c r="R809" s="1"/>
      <c r="S809" s="1"/>
      <c r="T809" s="1"/>
    </row>
    <row r="810" spans="1:20" ht="15.75" customHeight="1" x14ac:dyDescent="0.25">
      <c r="A810" s="1"/>
      <c r="B810" s="1"/>
      <c r="C810" s="1"/>
      <c r="D810" s="1"/>
      <c r="E810" s="1"/>
      <c r="F810" s="1"/>
      <c r="G810" s="1"/>
      <c r="H810" s="1"/>
      <c r="I810" s="1"/>
      <c r="J810" s="1"/>
      <c r="K810" s="1"/>
      <c r="L810" s="1"/>
      <c r="M810" s="1"/>
      <c r="N810" s="1"/>
      <c r="O810" s="1"/>
      <c r="P810" s="1"/>
      <c r="Q810" s="1"/>
      <c r="R810" s="1"/>
      <c r="S810" s="1"/>
      <c r="T810" s="1"/>
    </row>
    <row r="811" spans="1:20" ht="15.75" customHeight="1" x14ac:dyDescent="0.25">
      <c r="A811" s="1"/>
      <c r="B811" s="1"/>
      <c r="C811" s="1"/>
      <c r="D811" s="1"/>
      <c r="E811" s="1"/>
      <c r="F811" s="1"/>
      <c r="G811" s="1"/>
      <c r="H811" s="1"/>
      <c r="I811" s="1"/>
      <c r="J811" s="1"/>
      <c r="K811" s="1"/>
      <c r="L811" s="1"/>
      <c r="M811" s="1"/>
      <c r="N811" s="1"/>
      <c r="O811" s="1"/>
      <c r="P811" s="1"/>
      <c r="Q811" s="1"/>
      <c r="R811" s="1"/>
      <c r="S811" s="1"/>
      <c r="T811" s="1"/>
    </row>
    <row r="812" spans="1:20" ht="15.75" customHeight="1" x14ac:dyDescent="0.25">
      <c r="A812" s="1"/>
      <c r="B812" s="1"/>
      <c r="C812" s="1"/>
      <c r="D812" s="1"/>
      <c r="E812" s="1"/>
      <c r="F812" s="1"/>
      <c r="G812" s="1"/>
      <c r="H812" s="1"/>
      <c r="I812" s="1"/>
      <c r="J812" s="1"/>
      <c r="K812" s="1"/>
      <c r="L812" s="1"/>
      <c r="M812" s="1"/>
      <c r="N812" s="1"/>
      <c r="O812" s="1"/>
      <c r="P812" s="1"/>
      <c r="Q812" s="1"/>
      <c r="R812" s="1"/>
      <c r="S812" s="1"/>
      <c r="T812" s="1"/>
    </row>
    <row r="813" spans="1:20" ht="15.75" customHeight="1" x14ac:dyDescent="0.25">
      <c r="A813" s="1"/>
      <c r="B813" s="1"/>
      <c r="C813" s="1"/>
      <c r="D813" s="1"/>
      <c r="E813" s="1"/>
      <c r="F813" s="1"/>
      <c r="G813" s="1"/>
      <c r="H813" s="1"/>
      <c r="I813" s="1"/>
      <c r="J813" s="1"/>
      <c r="K813" s="1"/>
      <c r="L813" s="1"/>
      <c r="M813" s="1"/>
      <c r="N813" s="1"/>
      <c r="O813" s="1"/>
      <c r="P813" s="1"/>
      <c r="Q813" s="1"/>
      <c r="R813" s="1"/>
      <c r="S813" s="1"/>
      <c r="T813" s="1"/>
    </row>
    <row r="814" spans="1:20" ht="15.75" customHeight="1" x14ac:dyDescent="0.25">
      <c r="A814" s="1"/>
      <c r="B814" s="1"/>
      <c r="C814" s="1"/>
      <c r="D814" s="1"/>
      <c r="E814" s="1"/>
      <c r="F814" s="1"/>
      <c r="G814" s="1"/>
      <c r="H814" s="1"/>
      <c r="I814" s="1"/>
      <c r="J814" s="1"/>
      <c r="K814" s="1"/>
      <c r="L814" s="1"/>
      <c r="M814" s="1"/>
      <c r="N814" s="1"/>
      <c r="O814" s="1"/>
      <c r="P814" s="1"/>
      <c r="Q814" s="1"/>
      <c r="R814" s="1"/>
      <c r="S814" s="1"/>
      <c r="T814" s="1"/>
    </row>
    <row r="815" spans="1:20" ht="15.75" customHeight="1" x14ac:dyDescent="0.25">
      <c r="A815" s="1"/>
      <c r="B815" s="1"/>
      <c r="C815" s="1"/>
      <c r="D815" s="1"/>
      <c r="E815" s="1"/>
      <c r="F815" s="1"/>
      <c r="G815" s="1"/>
      <c r="H815" s="1"/>
      <c r="I815" s="1"/>
      <c r="J815" s="1"/>
      <c r="K815" s="1"/>
      <c r="L815" s="1"/>
      <c r="M815" s="1"/>
      <c r="N815" s="1"/>
      <c r="O815" s="1"/>
      <c r="P815" s="1"/>
      <c r="Q815" s="1"/>
      <c r="R815" s="1"/>
      <c r="S815" s="1"/>
      <c r="T815" s="1"/>
    </row>
    <row r="816" spans="1:20" ht="15.75" customHeight="1" x14ac:dyDescent="0.25">
      <c r="A816" s="1"/>
      <c r="B816" s="1"/>
      <c r="C816" s="1"/>
      <c r="D816" s="1"/>
      <c r="E816" s="1"/>
      <c r="F816" s="1"/>
      <c r="G816" s="1"/>
      <c r="H816" s="1"/>
      <c r="I816" s="1"/>
      <c r="J816" s="1"/>
      <c r="K816" s="1"/>
      <c r="L816" s="1"/>
      <c r="M816" s="1"/>
      <c r="N816" s="1"/>
      <c r="O816" s="1"/>
      <c r="P816" s="1"/>
      <c r="Q816" s="1"/>
      <c r="R816" s="1"/>
      <c r="S816" s="1"/>
      <c r="T816" s="1"/>
    </row>
    <row r="817" spans="1:20" ht="15.75" customHeight="1" x14ac:dyDescent="0.25">
      <c r="A817" s="1"/>
      <c r="B817" s="1"/>
      <c r="C817" s="1"/>
      <c r="D817" s="1"/>
      <c r="E817" s="1"/>
      <c r="F817" s="1"/>
      <c r="G817" s="1"/>
      <c r="H817" s="1"/>
      <c r="I817" s="1"/>
      <c r="J817" s="1"/>
      <c r="K817" s="1"/>
      <c r="L817" s="1"/>
      <c r="M817" s="1"/>
      <c r="N817" s="1"/>
      <c r="O817" s="1"/>
      <c r="P817" s="1"/>
      <c r="Q817" s="1"/>
      <c r="R817" s="1"/>
      <c r="S817" s="1"/>
      <c r="T817" s="1"/>
    </row>
    <row r="818" spans="1:20" ht="15.75" customHeight="1" x14ac:dyDescent="0.25">
      <c r="A818" s="1"/>
      <c r="B818" s="1"/>
      <c r="C818" s="1"/>
      <c r="D818" s="1"/>
      <c r="E818" s="1"/>
      <c r="F818" s="1"/>
      <c r="G818" s="1"/>
      <c r="H818" s="1"/>
      <c r="I818" s="1"/>
      <c r="J818" s="1"/>
      <c r="K818" s="1"/>
      <c r="L818" s="1"/>
      <c r="M818" s="1"/>
      <c r="N818" s="1"/>
      <c r="O818" s="1"/>
      <c r="P818" s="1"/>
      <c r="Q818" s="1"/>
      <c r="R818" s="1"/>
      <c r="S818" s="1"/>
      <c r="T818" s="1"/>
    </row>
    <row r="819" spans="1:20" ht="15.75" customHeight="1" x14ac:dyDescent="0.25">
      <c r="A819" s="1"/>
      <c r="B819" s="1"/>
      <c r="C819" s="1"/>
      <c r="D819" s="1"/>
      <c r="E819" s="1"/>
      <c r="F819" s="1"/>
      <c r="G819" s="1"/>
      <c r="H819" s="1"/>
      <c r="I819" s="1"/>
      <c r="J819" s="1"/>
      <c r="K819" s="1"/>
      <c r="L819" s="1"/>
      <c r="M819" s="1"/>
      <c r="N819" s="1"/>
      <c r="O819" s="1"/>
      <c r="P819" s="1"/>
      <c r="Q819" s="1"/>
      <c r="R819" s="1"/>
      <c r="S819" s="1"/>
      <c r="T819" s="1"/>
    </row>
    <row r="820" spans="1:20" ht="15.75" customHeight="1" x14ac:dyDescent="0.25">
      <c r="A820" s="1"/>
      <c r="B820" s="1"/>
      <c r="C820" s="1"/>
      <c r="D820" s="1"/>
      <c r="E820" s="1"/>
      <c r="F820" s="1"/>
      <c r="G820" s="1"/>
      <c r="H820" s="1"/>
      <c r="I820" s="1"/>
      <c r="J820" s="1"/>
      <c r="K820" s="1"/>
      <c r="L820" s="1"/>
      <c r="M820" s="1"/>
      <c r="N820" s="1"/>
      <c r="O820" s="1"/>
      <c r="P820" s="1"/>
      <c r="Q820" s="1"/>
      <c r="R820" s="1"/>
      <c r="S820" s="1"/>
      <c r="T820" s="1"/>
    </row>
    <row r="821" spans="1:20" ht="15.75" customHeight="1" x14ac:dyDescent="0.25">
      <c r="A821" s="1"/>
      <c r="B821" s="1"/>
      <c r="C821" s="1"/>
      <c r="D821" s="1"/>
      <c r="E821" s="1"/>
      <c r="F821" s="1"/>
      <c r="G821" s="1"/>
      <c r="H821" s="1"/>
      <c r="I821" s="1"/>
      <c r="J821" s="1"/>
      <c r="K821" s="1"/>
      <c r="L821" s="1"/>
      <c r="M821" s="1"/>
      <c r="N821" s="1"/>
      <c r="O821" s="1"/>
      <c r="P821" s="1"/>
      <c r="Q821" s="1"/>
      <c r="R821" s="1"/>
      <c r="S821" s="1"/>
      <c r="T821" s="1"/>
    </row>
    <row r="822" spans="1:20" ht="15.75" customHeight="1" x14ac:dyDescent="0.25">
      <c r="A822" s="1"/>
      <c r="B822" s="1"/>
      <c r="C822" s="1"/>
      <c r="D822" s="1"/>
      <c r="E822" s="1"/>
      <c r="F822" s="1"/>
      <c r="G822" s="1"/>
      <c r="H822" s="1"/>
      <c r="I822" s="1"/>
      <c r="J822" s="1"/>
      <c r="K822" s="1"/>
      <c r="L822" s="1"/>
      <c r="M822" s="1"/>
      <c r="N822" s="1"/>
      <c r="O822" s="1"/>
      <c r="P822" s="1"/>
      <c r="Q822" s="1"/>
      <c r="R822" s="1"/>
      <c r="S822" s="1"/>
      <c r="T822" s="1"/>
    </row>
    <row r="823" spans="1:20" ht="15.75" customHeight="1" x14ac:dyDescent="0.25">
      <c r="A823" s="1"/>
      <c r="B823" s="1"/>
      <c r="C823" s="1"/>
      <c r="D823" s="1"/>
      <c r="E823" s="1"/>
      <c r="F823" s="1"/>
      <c r="G823" s="1"/>
      <c r="H823" s="1"/>
      <c r="I823" s="1"/>
      <c r="J823" s="1"/>
      <c r="K823" s="1"/>
      <c r="L823" s="1"/>
      <c r="M823" s="1"/>
      <c r="N823" s="1"/>
      <c r="O823" s="1"/>
      <c r="P823" s="1"/>
      <c r="Q823" s="1"/>
      <c r="R823" s="1"/>
      <c r="S823" s="1"/>
      <c r="T823" s="1"/>
    </row>
    <row r="824" spans="1:20" ht="15.75" customHeight="1" x14ac:dyDescent="0.25">
      <c r="A824" s="1"/>
      <c r="B824" s="1"/>
      <c r="C824" s="1"/>
      <c r="D824" s="1"/>
      <c r="E824" s="1"/>
      <c r="F824" s="1"/>
      <c r="G824" s="1"/>
      <c r="H824" s="1"/>
      <c r="I824" s="1"/>
      <c r="J824" s="1"/>
      <c r="K824" s="1"/>
      <c r="L824" s="1"/>
      <c r="M824" s="1"/>
      <c r="N824" s="1"/>
      <c r="O824" s="1"/>
      <c r="P824" s="1"/>
      <c r="Q824" s="1"/>
      <c r="R824" s="1"/>
      <c r="S824" s="1"/>
      <c r="T824" s="1"/>
    </row>
    <row r="825" spans="1:20" ht="15.75" customHeight="1" x14ac:dyDescent="0.25">
      <c r="A825" s="1"/>
      <c r="B825" s="1"/>
      <c r="C825" s="1"/>
      <c r="D825" s="1"/>
      <c r="E825" s="1"/>
      <c r="F825" s="1"/>
      <c r="G825" s="1"/>
      <c r="H825" s="1"/>
      <c r="I825" s="1"/>
      <c r="J825" s="1"/>
      <c r="K825" s="1"/>
      <c r="L825" s="1"/>
      <c r="M825" s="1"/>
      <c r="N825" s="1"/>
      <c r="O825" s="1"/>
      <c r="P825" s="1"/>
      <c r="Q825" s="1"/>
      <c r="R825" s="1"/>
      <c r="S825" s="1"/>
      <c r="T825" s="1"/>
    </row>
    <row r="826" spans="1:20" ht="15.75" customHeight="1" x14ac:dyDescent="0.25">
      <c r="A826" s="1"/>
      <c r="B826" s="1"/>
      <c r="C826" s="1"/>
      <c r="D826" s="1"/>
      <c r="E826" s="1"/>
      <c r="F826" s="1"/>
      <c r="G826" s="1"/>
      <c r="H826" s="1"/>
      <c r="I826" s="1"/>
      <c r="J826" s="1"/>
      <c r="K826" s="1"/>
      <c r="L826" s="1"/>
      <c r="M826" s="1"/>
      <c r="N826" s="1"/>
      <c r="O826" s="1"/>
      <c r="P826" s="1"/>
      <c r="Q826" s="1"/>
      <c r="R826" s="1"/>
      <c r="S826" s="1"/>
      <c r="T826" s="1"/>
    </row>
    <row r="827" spans="1:20" ht="15.75" customHeight="1" x14ac:dyDescent="0.25">
      <c r="A827" s="1"/>
      <c r="B827" s="1"/>
      <c r="C827" s="1"/>
      <c r="D827" s="1"/>
      <c r="E827" s="1"/>
      <c r="F827" s="1"/>
      <c r="G827" s="1"/>
      <c r="H827" s="1"/>
      <c r="I827" s="1"/>
      <c r="J827" s="1"/>
      <c r="K827" s="1"/>
      <c r="L827" s="1"/>
      <c r="M827" s="1"/>
      <c r="N827" s="1"/>
      <c r="O827" s="1"/>
      <c r="P827" s="1"/>
      <c r="Q827" s="1"/>
      <c r="R827" s="1"/>
      <c r="S827" s="1"/>
      <c r="T827" s="1"/>
    </row>
    <row r="828" spans="1:20" ht="15.75" customHeight="1" x14ac:dyDescent="0.25">
      <c r="A828" s="1"/>
      <c r="B828" s="1"/>
      <c r="C828" s="1"/>
      <c r="D828" s="1"/>
      <c r="E828" s="1"/>
      <c r="F828" s="1"/>
      <c r="G828" s="1"/>
      <c r="H828" s="1"/>
      <c r="I828" s="1"/>
      <c r="J828" s="1"/>
      <c r="K828" s="1"/>
      <c r="L828" s="1"/>
      <c r="M828" s="1"/>
      <c r="N828" s="1"/>
      <c r="O828" s="1"/>
      <c r="P828" s="1"/>
      <c r="Q828" s="1"/>
      <c r="R828" s="1"/>
      <c r="S828" s="1"/>
      <c r="T828" s="1"/>
    </row>
    <row r="829" spans="1:20" ht="15.75" customHeight="1" x14ac:dyDescent="0.25">
      <c r="A829" s="1"/>
      <c r="B829" s="1"/>
      <c r="C829" s="1"/>
      <c r="D829" s="1"/>
      <c r="E829" s="1"/>
      <c r="F829" s="1"/>
      <c r="G829" s="1"/>
      <c r="H829" s="1"/>
      <c r="I829" s="1"/>
      <c r="J829" s="1"/>
      <c r="K829" s="1"/>
      <c r="L829" s="1"/>
      <c r="M829" s="1"/>
      <c r="N829" s="1"/>
      <c r="O829" s="1"/>
      <c r="P829" s="1"/>
      <c r="Q829" s="1"/>
      <c r="R829" s="1"/>
      <c r="S829" s="1"/>
      <c r="T829" s="1"/>
    </row>
    <row r="830" spans="1:20" ht="15.75" customHeight="1" x14ac:dyDescent="0.25">
      <c r="A830" s="1"/>
      <c r="B830" s="1"/>
      <c r="C830" s="1"/>
      <c r="D830" s="1"/>
      <c r="E830" s="1"/>
      <c r="F830" s="1"/>
      <c r="G830" s="1"/>
      <c r="H830" s="1"/>
      <c r="I830" s="1"/>
      <c r="J830" s="1"/>
      <c r="K830" s="1"/>
      <c r="L830" s="1"/>
      <c r="M830" s="1"/>
      <c r="N830" s="1"/>
      <c r="O830" s="1"/>
      <c r="P830" s="1"/>
      <c r="Q830" s="1"/>
      <c r="R830" s="1"/>
      <c r="S830" s="1"/>
      <c r="T830" s="1"/>
    </row>
    <row r="831" spans="1:20" ht="15.75" customHeight="1" x14ac:dyDescent="0.25">
      <c r="A831" s="1"/>
      <c r="B831" s="1"/>
      <c r="C831" s="1"/>
      <c r="D831" s="1"/>
      <c r="E831" s="1"/>
      <c r="F831" s="1"/>
      <c r="G831" s="1"/>
      <c r="H831" s="1"/>
      <c r="I831" s="1"/>
      <c r="J831" s="1"/>
      <c r="K831" s="1"/>
      <c r="L831" s="1"/>
      <c r="M831" s="1"/>
      <c r="N831" s="1"/>
      <c r="O831" s="1"/>
      <c r="P831" s="1"/>
      <c r="Q831" s="1"/>
      <c r="R831" s="1"/>
      <c r="S831" s="1"/>
      <c r="T831" s="1"/>
    </row>
    <row r="832" spans="1:20" ht="15.75" customHeight="1" x14ac:dyDescent="0.25">
      <c r="A832" s="1"/>
      <c r="B832" s="1"/>
      <c r="C832" s="1"/>
      <c r="D832" s="1"/>
      <c r="E832" s="1"/>
      <c r="F832" s="1"/>
      <c r="G832" s="1"/>
      <c r="H832" s="1"/>
      <c r="I832" s="1"/>
      <c r="J832" s="1"/>
      <c r="K832" s="1"/>
      <c r="L832" s="1"/>
      <c r="M832" s="1"/>
      <c r="N832" s="1"/>
      <c r="O832" s="1"/>
      <c r="P832" s="1"/>
      <c r="Q832" s="1"/>
      <c r="R832" s="1"/>
      <c r="S832" s="1"/>
      <c r="T832" s="1"/>
    </row>
    <row r="833" spans="1:20" ht="15.75" customHeight="1" x14ac:dyDescent="0.25">
      <c r="A833" s="1"/>
      <c r="B833" s="1"/>
      <c r="C833" s="1"/>
      <c r="D833" s="1"/>
      <c r="E833" s="1"/>
      <c r="F833" s="1"/>
      <c r="G833" s="1"/>
      <c r="H833" s="1"/>
      <c r="I833" s="1"/>
      <c r="J833" s="1"/>
      <c r="K833" s="1"/>
      <c r="L833" s="1"/>
      <c r="M833" s="1"/>
      <c r="N833" s="1"/>
      <c r="O833" s="1"/>
      <c r="P833" s="1"/>
      <c r="Q833" s="1"/>
      <c r="R833" s="1"/>
      <c r="S833" s="1"/>
      <c r="T833" s="1"/>
    </row>
    <row r="834" spans="1:20" ht="15.75" customHeight="1" x14ac:dyDescent="0.25">
      <c r="A834" s="1"/>
      <c r="B834" s="1"/>
      <c r="C834" s="1"/>
      <c r="D834" s="1"/>
      <c r="E834" s="1"/>
      <c r="F834" s="1"/>
      <c r="G834" s="1"/>
      <c r="H834" s="1"/>
      <c r="I834" s="1"/>
      <c r="J834" s="1"/>
      <c r="K834" s="1"/>
      <c r="L834" s="1"/>
      <c r="M834" s="1"/>
      <c r="N834" s="1"/>
      <c r="O834" s="1"/>
      <c r="P834" s="1"/>
      <c r="Q834" s="1"/>
      <c r="R834" s="1"/>
      <c r="S834" s="1"/>
      <c r="T834" s="1"/>
    </row>
    <row r="835" spans="1:20" ht="15.75" customHeight="1" x14ac:dyDescent="0.25">
      <c r="A835" s="1"/>
      <c r="B835" s="1"/>
      <c r="C835" s="1"/>
      <c r="D835" s="1"/>
      <c r="E835" s="1"/>
      <c r="F835" s="1"/>
      <c r="G835" s="1"/>
      <c r="H835" s="1"/>
      <c r="I835" s="1"/>
      <c r="J835" s="1"/>
      <c r="K835" s="1"/>
      <c r="L835" s="1"/>
      <c r="M835" s="1"/>
      <c r="N835" s="1"/>
      <c r="O835" s="1"/>
      <c r="P835" s="1"/>
      <c r="Q835" s="1"/>
      <c r="R835" s="1"/>
      <c r="S835" s="1"/>
      <c r="T835" s="1"/>
    </row>
    <row r="836" spans="1:20" ht="15.75" customHeight="1" x14ac:dyDescent="0.25">
      <c r="A836" s="1"/>
      <c r="B836" s="1"/>
      <c r="C836" s="1"/>
      <c r="D836" s="1"/>
      <c r="E836" s="1"/>
      <c r="F836" s="1"/>
      <c r="G836" s="1"/>
      <c r="H836" s="1"/>
      <c r="I836" s="1"/>
      <c r="J836" s="1"/>
      <c r="K836" s="1"/>
      <c r="L836" s="1"/>
      <c r="M836" s="1"/>
      <c r="N836" s="1"/>
      <c r="O836" s="1"/>
      <c r="P836" s="1"/>
      <c r="Q836" s="1"/>
      <c r="R836" s="1"/>
      <c r="S836" s="1"/>
      <c r="T836" s="1"/>
    </row>
    <row r="837" spans="1:20" ht="15.75" customHeight="1" x14ac:dyDescent="0.25">
      <c r="A837" s="1"/>
      <c r="B837" s="1"/>
      <c r="C837" s="1"/>
      <c r="D837" s="1"/>
      <c r="E837" s="1"/>
      <c r="F837" s="1"/>
      <c r="G837" s="1"/>
      <c r="H837" s="1"/>
      <c r="I837" s="1"/>
      <c r="J837" s="1"/>
      <c r="K837" s="1"/>
      <c r="L837" s="1"/>
      <c r="M837" s="1"/>
      <c r="N837" s="1"/>
      <c r="O837" s="1"/>
      <c r="P837" s="1"/>
      <c r="Q837" s="1"/>
      <c r="R837" s="1"/>
      <c r="S837" s="1"/>
      <c r="T837" s="1"/>
    </row>
    <row r="838" spans="1:20" ht="15.75" customHeight="1" x14ac:dyDescent="0.25">
      <c r="A838" s="1"/>
      <c r="B838" s="1"/>
      <c r="C838" s="1"/>
      <c r="D838" s="1"/>
      <c r="E838" s="1"/>
      <c r="F838" s="1"/>
      <c r="G838" s="1"/>
      <c r="H838" s="1"/>
      <c r="I838" s="1"/>
      <c r="J838" s="1"/>
      <c r="K838" s="1"/>
      <c r="L838" s="1"/>
      <c r="M838" s="1"/>
      <c r="N838" s="1"/>
      <c r="O838" s="1"/>
      <c r="P838" s="1"/>
      <c r="Q838" s="1"/>
      <c r="R838" s="1"/>
      <c r="S838" s="1"/>
      <c r="T838" s="1"/>
    </row>
    <row r="839" spans="1:20" ht="15.75" customHeight="1" x14ac:dyDescent="0.25">
      <c r="A839" s="1"/>
      <c r="B839" s="1"/>
      <c r="C839" s="1"/>
      <c r="D839" s="1"/>
      <c r="E839" s="1"/>
      <c r="F839" s="1"/>
      <c r="G839" s="1"/>
      <c r="H839" s="1"/>
      <c r="I839" s="1"/>
      <c r="J839" s="1"/>
      <c r="K839" s="1"/>
      <c r="L839" s="1"/>
      <c r="M839" s="1"/>
      <c r="N839" s="1"/>
      <c r="O839" s="1"/>
      <c r="P839" s="1"/>
      <c r="Q839" s="1"/>
      <c r="R839" s="1"/>
      <c r="S839" s="1"/>
      <c r="T839" s="1"/>
    </row>
    <row r="840" spans="1:20" ht="15.75" customHeight="1" x14ac:dyDescent="0.25">
      <c r="A840" s="1"/>
      <c r="B840" s="1"/>
      <c r="C840" s="1"/>
      <c r="D840" s="1"/>
      <c r="E840" s="1"/>
      <c r="F840" s="1"/>
      <c r="G840" s="1"/>
      <c r="H840" s="1"/>
      <c r="I840" s="1"/>
      <c r="J840" s="1"/>
      <c r="K840" s="1"/>
      <c r="L840" s="1"/>
      <c r="M840" s="1"/>
      <c r="N840" s="1"/>
      <c r="O840" s="1"/>
      <c r="P840" s="1"/>
      <c r="Q840" s="1"/>
      <c r="R840" s="1"/>
      <c r="S840" s="1"/>
      <c r="T840" s="1"/>
    </row>
    <row r="841" spans="1:20" ht="15.75" customHeight="1" x14ac:dyDescent="0.25">
      <c r="A841" s="1"/>
      <c r="B841" s="1"/>
      <c r="C841" s="1"/>
      <c r="D841" s="1"/>
      <c r="E841" s="1"/>
      <c r="F841" s="1"/>
      <c r="G841" s="1"/>
      <c r="H841" s="1"/>
      <c r="I841" s="1"/>
      <c r="J841" s="1"/>
      <c r="K841" s="1"/>
      <c r="L841" s="1"/>
      <c r="M841" s="1"/>
      <c r="N841" s="1"/>
      <c r="O841" s="1"/>
      <c r="P841" s="1"/>
      <c r="Q841" s="1"/>
      <c r="R841" s="1"/>
      <c r="S841" s="1"/>
      <c r="T841" s="1"/>
    </row>
    <row r="842" spans="1:20" ht="15.75" customHeight="1" x14ac:dyDescent="0.25">
      <c r="A842" s="1"/>
      <c r="B842" s="1"/>
      <c r="C842" s="1"/>
      <c r="D842" s="1"/>
      <c r="E842" s="1"/>
      <c r="F842" s="1"/>
      <c r="G842" s="1"/>
      <c r="H842" s="1"/>
      <c r="I842" s="1"/>
      <c r="J842" s="1"/>
      <c r="K842" s="1"/>
      <c r="L842" s="1"/>
      <c r="M842" s="1"/>
      <c r="N842" s="1"/>
      <c r="O842" s="1"/>
      <c r="P842" s="1"/>
      <c r="Q842" s="1"/>
      <c r="R842" s="1"/>
      <c r="S842" s="1"/>
      <c r="T842" s="1"/>
    </row>
    <row r="843" spans="1:20" ht="15.75" customHeight="1" x14ac:dyDescent="0.25">
      <c r="A843" s="1"/>
      <c r="B843" s="1"/>
      <c r="C843" s="1"/>
      <c r="D843" s="1"/>
      <c r="E843" s="1"/>
      <c r="F843" s="1"/>
      <c r="G843" s="1"/>
      <c r="H843" s="1"/>
      <c r="I843" s="1"/>
      <c r="J843" s="1"/>
      <c r="K843" s="1"/>
      <c r="L843" s="1"/>
      <c r="M843" s="1"/>
      <c r="N843" s="1"/>
      <c r="O843" s="1"/>
      <c r="P843" s="1"/>
      <c r="Q843" s="1"/>
      <c r="R843" s="1"/>
      <c r="S843" s="1"/>
      <c r="T843" s="1"/>
    </row>
    <row r="844" spans="1:20" ht="15.75" customHeight="1" x14ac:dyDescent="0.25">
      <c r="A844" s="1"/>
      <c r="B844" s="1"/>
      <c r="C844" s="1"/>
      <c r="D844" s="1"/>
      <c r="E844" s="1"/>
      <c r="F844" s="1"/>
      <c r="G844" s="1"/>
      <c r="H844" s="1"/>
      <c r="I844" s="1"/>
      <c r="J844" s="1"/>
      <c r="K844" s="1"/>
      <c r="L844" s="1"/>
      <c r="M844" s="1"/>
      <c r="N844" s="1"/>
      <c r="O844" s="1"/>
      <c r="P844" s="1"/>
      <c r="Q844" s="1"/>
      <c r="R844" s="1"/>
      <c r="S844" s="1"/>
      <c r="T844" s="1"/>
    </row>
    <row r="845" spans="1:20" ht="15.75" customHeight="1" x14ac:dyDescent="0.25">
      <c r="A845" s="1"/>
      <c r="B845" s="1"/>
      <c r="C845" s="1"/>
      <c r="D845" s="1"/>
      <c r="E845" s="1"/>
      <c r="F845" s="1"/>
      <c r="G845" s="1"/>
      <c r="H845" s="1"/>
      <c r="I845" s="1"/>
      <c r="J845" s="1"/>
      <c r="K845" s="1"/>
      <c r="L845" s="1"/>
      <c r="M845" s="1"/>
      <c r="N845" s="1"/>
      <c r="O845" s="1"/>
      <c r="P845" s="1"/>
      <c r="Q845" s="1"/>
      <c r="R845" s="1"/>
      <c r="S845" s="1"/>
      <c r="T845" s="1"/>
    </row>
    <row r="846" spans="1:20" ht="15.75" customHeight="1" x14ac:dyDescent="0.25">
      <c r="A846" s="1"/>
      <c r="B846" s="1"/>
      <c r="C846" s="1"/>
      <c r="D846" s="1"/>
      <c r="E846" s="1"/>
      <c r="F846" s="1"/>
      <c r="G846" s="1"/>
      <c r="H846" s="1"/>
      <c r="I846" s="1"/>
      <c r="J846" s="1"/>
      <c r="K846" s="1"/>
      <c r="L846" s="1"/>
      <c r="M846" s="1"/>
      <c r="N846" s="1"/>
      <c r="O846" s="1"/>
      <c r="P846" s="1"/>
      <c r="Q846" s="1"/>
      <c r="R846" s="1"/>
      <c r="S846" s="1"/>
      <c r="T846" s="1"/>
    </row>
    <row r="847" spans="1:20" ht="15.75" customHeight="1" x14ac:dyDescent="0.25">
      <c r="A847" s="1"/>
      <c r="B847" s="1"/>
      <c r="C847" s="1"/>
      <c r="D847" s="1"/>
      <c r="E847" s="1"/>
      <c r="F847" s="1"/>
      <c r="G847" s="1"/>
      <c r="H847" s="1"/>
      <c r="I847" s="1"/>
      <c r="J847" s="1"/>
      <c r="K847" s="1"/>
      <c r="L847" s="1"/>
      <c r="M847" s="1"/>
      <c r="N847" s="1"/>
      <c r="O847" s="1"/>
      <c r="P847" s="1"/>
      <c r="Q847" s="1"/>
      <c r="R847" s="1"/>
      <c r="S847" s="1"/>
      <c r="T847" s="1"/>
    </row>
    <row r="848" spans="1:20" ht="15.75" customHeight="1" x14ac:dyDescent="0.25">
      <c r="A848" s="1"/>
      <c r="B848" s="1"/>
      <c r="C848" s="1"/>
      <c r="D848" s="1"/>
      <c r="E848" s="1"/>
      <c r="F848" s="1"/>
      <c r="G848" s="1"/>
      <c r="H848" s="1"/>
      <c r="I848" s="1"/>
      <c r="J848" s="1"/>
      <c r="K848" s="1"/>
      <c r="L848" s="1"/>
      <c r="M848" s="1"/>
      <c r="N848" s="1"/>
      <c r="O848" s="1"/>
      <c r="P848" s="1"/>
      <c r="Q848" s="1"/>
      <c r="R848" s="1"/>
      <c r="S848" s="1"/>
      <c r="T848" s="1"/>
    </row>
    <row r="849" spans="1:20" ht="15.75" customHeight="1" x14ac:dyDescent="0.25">
      <c r="A849" s="1"/>
      <c r="B849" s="1"/>
      <c r="C849" s="1"/>
      <c r="D849" s="1"/>
      <c r="E849" s="1"/>
      <c r="F849" s="1"/>
      <c r="G849" s="1"/>
      <c r="H849" s="1"/>
      <c r="I849" s="1"/>
      <c r="J849" s="1"/>
      <c r="K849" s="1"/>
      <c r="L849" s="1"/>
      <c r="M849" s="1"/>
      <c r="N849" s="1"/>
      <c r="O849" s="1"/>
      <c r="P849" s="1"/>
      <c r="Q849" s="1"/>
      <c r="R849" s="1"/>
      <c r="S849" s="1"/>
      <c r="T849" s="1"/>
    </row>
    <row r="850" spans="1:20" ht="15.75" customHeight="1" x14ac:dyDescent="0.25">
      <c r="A850" s="1"/>
      <c r="B850" s="1"/>
      <c r="C850" s="1"/>
      <c r="D850" s="1"/>
      <c r="E850" s="1"/>
      <c r="F850" s="1"/>
      <c r="G850" s="1"/>
      <c r="H850" s="1"/>
      <c r="I850" s="1"/>
      <c r="J850" s="1"/>
      <c r="K850" s="1"/>
      <c r="L850" s="1"/>
      <c r="M850" s="1"/>
      <c r="N850" s="1"/>
      <c r="O850" s="1"/>
      <c r="P850" s="1"/>
      <c r="Q850" s="1"/>
      <c r="R850" s="1"/>
      <c r="S850" s="1"/>
      <c r="T850" s="1"/>
    </row>
    <row r="851" spans="1:20" ht="15.75" customHeight="1" x14ac:dyDescent="0.25">
      <c r="A851" s="1"/>
      <c r="B851" s="1"/>
      <c r="C851" s="1"/>
      <c r="D851" s="1"/>
      <c r="E851" s="1"/>
      <c r="F851" s="1"/>
      <c r="G851" s="1"/>
      <c r="H851" s="1"/>
      <c r="I851" s="1"/>
      <c r="J851" s="1"/>
      <c r="K851" s="1"/>
      <c r="L851" s="1"/>
      <c r="M851" s="1"/>
      <c r="N851" s="1"/>
      <c r="O851" s="1"/>
      <c r="P851" s="1"/>
      <c r="Q851" s="1"/>
      <c r="R851" s="1"/>
      <c r="S851" s="1"/>
      <c r="T851" s="1"/>
    </row>
    <row r="852" spans="1:20" ht="15.75" customHeight="1" x14ac:dyDescent="0.25">
      <c r="A852" s="1"/>
      <c r="B852" s="1"/>
      <c r="C852" s="1"/>
      <c r="D852" s="1"/>
      <c r="E852" s="1"/>
      <c r="F852" s="1"/>
      <c r="G852" s="1"/>
      <c r="H852" s="1"/>
      <c r="I852" s="1"/>
      <c r="J852" s="1"/>
      <c r="K852" s="1"/>
      <c r="L852" s="1"/>
      <c r="M852" s="1"/>
      <c r="N852" s="1"/>
      <c r="O852" s="1"/>
      <c r="P852" s="1"/>
      <c r="Q852" s="1"/>
      <c r="R852" s="1"/>
      <c r="S852" s="1"/>
      <c r="T852" s="1"/>
    </row>
    <row r="853" spans="1:20" ht="15.75" customHeight="1" x14ac:dyDescent="0.25">
      <c r="A853" s="1"/>
      <c r="B853" s="1"/>
      <c r="C853" s="1"/>
      <c r="D853" s="1"/>
      <c r="E853" s="1"/>
      <c r="F853" s="1"/>
      <c r="G853" s="1"/>
      <c r="H853" s="1"/>
      <c r="I853" s="1"/>
      <c r="J853" s="1"/>
      <c r="K853" s="1"/>
      <c r="L853" s="1"/>
      <c r="M853" s="1"/>
      <c r="N853" s="1"/>
      <c r="O853" s="1"/>
      <c r="P853" s="1"/>
      <c r="Q853" s="1"/>
      <c r="R853" s="1"/>
      <c r="S853" s="1"/>
      <c r="T853" s="1"/>
    </row>
    <row r="854" spans="1:20" ht="15.75" customHeight="1" x14ac:dyDescent="0.25">
      <c r="A854" s="1"/>
      <c r="B854" s="1"/>
      <c r="C854" s="1"/>
      <c r="D854" s="1"/>
      <c r="E854" s="1"/>
      <c r="F854" s="1"/>
      <c r="G854" s="1"/>
      <c r="H854" s="1"/>
      <c r="I854" s="1"/>
      <c r="J854" s="1"/>
      <c r="K854" s="1"/>
      <c r="L854" s="1"/>
      <c r="M854" s="1"/>
      <c r="N854" s="1"/>
      <c r="O854" s="1"/>
      <c r="P854" s="1"/>
      <c r="Q854" s="1"/>
      <c r="R854" s="1"/>
      <c r="S854" s="1"/>
      <c r="T854" s="1"/>
    </row>
    <row r="855" spans="1:20" ht="15.75" customHeight="1" x14ac:dyDescent="0.25">
      <c r="A855" s="1"/>
      <c r="B855" s="1"/>
      <c r="C855" s="1"/>
      <c r="D855" s="1"/>
      <c r="E855" s="1"/>
      <c r="F855" s="1"/>
      <c r="G855" s="1"/>
      <c r="H855" s="1"/>
      <c r="I855" s="1"/>
      <c r="J855" s="1"/>
      <c r="K855" s="1"/>
      <c r="L855" s="1"/>
      <c r="M855" s="1"/>
      <c r="N855" s="1"/>
      <c r="O855" s="1"/>
      <c r="P855" s="1"/>
      <c r="Q855" s="1"/>
      <c r="R855" s="1"/>
      <c r="S855" s="1"/>
      <c r="T855" s="1"/>
    </row>
    <row r="856" spans="1:20" ht="15.75" customHeight="1" x14ac:dyDescent="0.25">
      <c r="A856" s="1"/>
      <c r="B856" s="1"/>
      <c r="C856" s="1"/>
      <c r="D856" s="1"/>
      <c r="E856" s="1"/>
      <c r="F856" s="1"/>
      <c r="G856" s="1"/>
      <c r="H856" s="1"/>
      <c r="I856" s="1"/>
      <c r="J856" s="1"/>
      <c r="K856" s="1"/>
      <c r="L856" s="1"/>
      <c r="M856" s="1"/>
      <c r="N856" s="1"/>
      <c r="O856" s="1"/>
      <c r="P856" s="1"/>
      <c r="Q856" s="1"/>
      <c r="R856" s="1"/>
      <c r="S856" s="1"/>
      <c r="T856" s="1"/>
    </row>
    <row r="857" spans="1:20" ht="15.75" customHeight="1" x14ac:dyDescent="0.25">
      <c r="A857" s="1"/>
      <c r="B857" s="1"/>
      <c r="C857" s="1"/>
      <c r="D857" s="1"/>
      <c r="E857" s="1"/>
      <c r="F857" s="1"/>
      <c r="G857" s="1"/>
      <c r="H857" s="1"/>
      <c r="I857" s="1"/>
      <c r="J857" s="1"/>
      <c r="K857" s="1"/>
      <c r="L857" s="1"/>
      <c r="M857" s="1"/>
      <c r="N857" s="1"/>
      <c r="O857" s="1"/>
      <c r="P857" s="1"/>
      <c r="Q857" s="1"/>
      <c r="R857" s="1"/>
      <c r="S857" s="1"/>
      <c r="T857" s="1"/>
    </row>
    <row r="858" spans="1:20" ht="15.75" customHeight="1" x14ac:dyDescent="0.25">
      <c r="A858" s="1"/>
      <c r="B858" s="1"/>
      <c r="C858" s="1"/>
      <c r="D858" s="1"/>
      <c r="E858" s="1"/>
      <c r="F858" s="1"/>
      <c r="G858" s="1"/>
      <c r="H858" s="1"/>
      <c r="I858" s="1"/>
      <c r="J858" s="1"/>
      <c r="K858" s="1"/>
      <c r="L858" s="1"/>
      <c r="M858" s="1"/>
      <c r="N858" s="1"/>
      <c r="O858" s="1"/>
      <c r="P858" s="1"/>
      <c r="Q858" s="1"/>
      <c r="R858" s="1"/>
      <c r="S858" s="1"/>
      <c r="T858" s="1"/>
    </row>
    <row r="859" spans="1:20" ht="15.75" customHeight="1" x14ac:dyDescent="0.25">
      <c r="A859" s="1"/>
      <c r="B859" s="1"/>
      <c r="C859" s="1"/>
      <c r="D859" s="1"/>
      <c r="E859" s="1"/>
      <c r="F859" s="1"/>
      <c r="G859" s="1"/>
      <c r="H859" s="1"/>
      <c r="I859" s="1"/>
      <c r="J859" s="1"/>
      <c r="K859" s="1"/>
      <c r="L859" s="1"/>
      <c r="M859" s="1"/>
      <c r="N859" s="1"/>
      <c r="O859" s="1"/>
      <c r="P859" s="1"/>
      <c r="Q859" s="1"/>
      <c r="R859" s="1"/>
      <c r="S859" s="1"/>
      <c r="T859" s="1"/>
    </row>
    <row r="860" spans="1:20" ht="15.75" customHeight="1" x14ac:dyDescent="0.25">
      <c r="A860" s="1"/>
      <c r="B860" s="1"/>
      <c r="C860" s="1"/>
      <c r="D860" s="1"/>
      <c r="E860" s="1"/>
      <c r="F860" s="1"/>
      <c r="G860" s="1"/>
      <c r="H860" s="1"/>
      <c r="I860" s="1"/>
      <c r="J860" s="1"/>
      <c r="K860" s="1"/>
      <c r="L860" s="1"/>
      <c r="M860" s="1"/>
      <c r="N860" s="1"/>
      <c r="O860" s="1"/>
      <c r="P860" s="1"/>
      <c r="Q860" s="1"/>
      <c r="R860" s="1"/>
      <c r="S860" s="1"/>
      <c r="T860" s="1"/>
    </row>
    <row r="861" spans="1:20" ht="15.75" customHeight="1" x14ac:dyDescent="0.25">
      <c r="A861" s="1"/>
      <c r="B861" s="1"/>
      <c r="C861" s="1"/>
      <c r="D861" s="1"/>
      <c r="E861" s="1"/>
      <c r="F861" s="1"/>
      <c r="G861" s="1"/>
      <c r="H861" s="1"/>
      <c r="I861" s="1"/>
      <c r="J861" s="1"/>
      <c r="K861" s="1"/>
      <c r="L861" s="1"/>
      <c r="M861" s="1"/>
      <c r="N861" s="1"/>
      <c r="O861" s="1"/>
      <c r="P861" s="1"/>
      <c r="Q861" s="1"/>
      <c r="R861" s="1"/>
      <c r="S861" s="1"/>
      <c r="T861" s="1"/>
    </row>
    <row r="862" spans="1:20" ht="15.75" customHeight="1" x14ac:dyDescent="0.25">
      <c r="A862" s="1"/>
      <c r="B862" s="1"/>
      <c r="C862" s="1"/>
      <c r="D862" s="1"/>
      <c r="E862" s="1"/>
      <c r="F862" s="1"/>
      <c r="G862" s="1"/>
      <c r="H862" s="1"/>
      <c r="I862" s="1"/>
      <c r="J862" s="1"/>
      <c r="K862" s="1"/>
      <c r="L862" s="1"/>
      <c r="M862" s="1"/>
      <c r="N862" s="1"/>
      <c r="O862" s="1"/>
      <c r="P862" s="1"/>
      <c r="Q862" s="1"/>
      <c r="R862" s="1"/>
      <c r="S862" s="1"/>
      <c r="T862" s="1"/>
    </row>
    <row r="863" spans="1:20" ht="15.75" customHeight="1" x14ac:dyDescent="0.25">
      <c r="A863" s="1"/>
      <c r="B863" s="1"/>
      <c r="C863" s="1"/>
      <c r="D863" s="1"/>
      <c r="E863" s="1"/>
      <c r="F863" s="1"/>
      <c r="G863" s="1"/>
      <c r="H863" s="1"/>
      <c r="I863" s="1"/>
      <c r="J863" s="1"/>
      <c r="K863" s="1"/>
      <c r="L863" s="1"/>
      <c r="M863" s="1"/>
      <c r="N863" s="1"/>
      <c r="O863" s="1"/>
      <c r="P863" s="1"/>
      <c r="Q863" s="1"/>
      <c r="R863" s="1"/>
      <c r="S863" s="1"/>
      <c r="T863" s="1"/>
    </row>
    <row r="864" spans="1:20" ht="15.75" customHeight="1" x14ac:dyDescent="0.25">
      <c r="A864" s="1"/>
      <c r="B864" s="1"/>
      <c r="C864" s="1"/>
      <c r="D864" s="1"/>
      <c r="E864" s="1"/>
      <c r="F864" s="1"/>
      <c r="G864" s="1"/>
      <c r="H864" s="1"/>
      <c r="I864" s="1"/>
      <c r="J864" s="1"/>
      <c r="K864" s="1"/>
      <c r="L864" s="1"/>
      <c r="M864" s="1"/>
      <c r="N864" s="1"/>
      <c r="O864" s="1"/>
      <c r="P864" s="1"/>
      <c r="Q864" s="1"/>
      <c r="R864" s="1"/>
      <c r="S864" s="1"/>
      <c r="T864" s="1"/>
    </row>
    <row r="865" spans="1:20" ht="15.75" customHeight="1" x14ac:dyDescent="0.25">
      <c r="A865" s="1"/>
      <c r="B865" s="1"/>
      <c r="C865" s="1"/>
      <c r="D865" s="1"/>
      <c r="E865" s="1"/>
      <c r="F865" s="1"/>
      <c r="G865" s="1"/>
      <c r="H865" s="1"/>
      <c r="I865" s="1"/>
      <c r="J865" s="1"/>
      <c r="K865" s="1"/>
      <c r="L865" s="1"/>
      <c r="M865" s="1"/>
      <c r="N865" s="1"/>
      <c r="O865" s="1"/>
      <c r="P865" s="1"/>
      <c r="Q865" s="1"/>
      <c r="R865" s="1"/>
      <c r="S865" s="1"/>
      <c r="T865" s="1"/>
    </row>
    <row r="866" spans="1:20" ht="15.75" customHeight="1" x14ac:dyDescent="0.25">
      <c r="A866" s="1"/>
      <c r="B866" s="1"/>
      <c r="C866" s="1"/>
      <c r="D866" s="1"/>
      <c r="E866" s="1"/>
      <c r="F866" s="1"/>
      <c r="G866" s="1"/>
      <c r="H866" s="1"/>
      <c r="I866" s="1"/>
      <c r="J866" s="1"/>
      <c r="K866" s="1"/>
      <c r="L866" s="1"/>
      <c r="M866" s="1"/>
      <c r="N866" s="1"/>
      <c r="O866" s="1"/>
      <c r="P866" s="1"/>
      <c r="Q866" s="1"/>
      <c r="R866" s="1"/>
      <c r="S866" s="1"/>
      <c r="T866" s="1"/>
    </row>
    <row r="867" spans="1:20" ht="15.75" customHeight="1" x14ac:dyDescent="0.25">
      <c r="A867" s="1"/>
      <c r="B867" s="1"/>
      <c r="C867" s="1"/>
      <c r="D867" s="1"/>
      <c r="E867" s="1"/>
      <c r="F867" s="1"/>
      <c r="G867" s="1"/>
      <c r="H867" s="1"/>
      <c r="I867" s="1"/>
      <c r="J867" s="1"/>
      <c r="K867" s="1"/>
      <c r="L867" s="1"/>
      <c r="M867" s="1"/>
      <c r="N867" s="1"/>
      <c r="O867" s="1"/>
      <c r="P867" s="1"/>
      <c r="Q867" s="1"/>
      <c r="R867" s="1"/>
      <c r="S867" s="1"/>
      <c r="T867" s="1"/>
    </row>
    <row r="868" spans="1:20" ht="15.75" customHeight="1" x14ac:dyDescent="0.25">
      <c r="A868" s="1"/>
      <c r="B868" s="1"/>
      <c r="C868" s="1"/>
      <c r="D868" s="1"/>
      <c r="E868" s="1"/>
      <c r="F868" s="1"/>
      <c r="G868" s="1"/>
      <c r="H868" s="1"/>
      <c r="I868" s="1"/>
      <c r="J868" s="1"/>
      <c r="K868" s="1"/>
      <c r="L868" s="1"/>
      <c r="M868" s="1"/>
      <c r="N868" s="1"/>
      <c r="O868" s="1"/>
      <c r="P868" s="1"/>
      <c r="Q868" s="1"/>
      <c r="R868" s="1"/>
      <c r="S868" s="1"/>
      <c r="T868" s="1"/>
    </row>
    <row r="869" spans="1:20" ht="15.75" customHeight="1" x14ac:dyDescent="0.25">
      <c r="A869" s="1"/>
      <c r="B869" s="1"/>
      <c r="C869" s="1"/>
      <c r="D869" s="1"/>
      <c r="E869" s="1"/>
      <c r="F869" s="1"/>
      <c r="G869" s="1"/>
      <c r="H869" s="1"/>
      <c r="I869" s="1"/>
      <c r="J869" s="1"/>
      <c r="K869" s="1"/>
      <c r="L869" s="1"/>
      <c r="M869" s="1"/>
      <c r="N869" s="1"/>
      <c r="O869" s="1"/>
      <c r="P869" s="1"/>
      <c r="Q869" s="1"/>
      <c r="R869" s="1"/>
      <c r="S869" s="1"/>
      <c r="T869" s="1"/>
    </row>
    <row r="870" spans="1:20" ht="15.75" customHeight="1" x14ac:dyDescent="0.25">
      <c r="A870" s="1"/>
      <c r="B870" s="1"/>
      <c r="C870" s="1"/>
      <c r="D870" s="1"/>
      <c r="E870" s="1"/>
      <c r="F870" s="1"/>
      <c r="G870" s="1"/>
      <c r="H870" s="1"/>
      <c r="I870" s="1"/>
      <c r="J870" s="1"/>
      <c r="K870" s="1"/>
      <c r="L870" s="1"/>
      <c r="M870" s="1"/>
      <c r="N870" s="1"/>
      <c r="O870" s="1"/>
      <c r="P870" s="1"/>
      <c r="Q870" s="1"/>
      <c r="R870" s="1"/>
      <c r="S870" s="1"/>
      <c r="T870" s="1"/>
    </row>
    <row r="871" spans="1:20" ht="15.75" customHeight="1" x14ac:dyDescent="0.25">
      <c r="A871" s="1"/>
      <c r="B871" s="1"/>
      <c r="C871" s="1"/>
      <c r="D871" s="1"/>
      <c r="E871" s="1"/>
      <c r="F871" s="1"/>
      <c r="G871" s="1"/>
      <c r="H871" s="1"/>
      <c r="I871" s="1"/>
      <c r="J871" s="1"/>
      <c r="K871" s="1"/>
      <c r="L871" s="1"/>
      <c r="M871" s="1"/>
      <c r="N871" s="1"/>
      <c r="O871" s="1"/>
      <c r="P871" s="1"/>
      <c r="Q871" s="1"/>
      <c r="R871" s="1"/>
      <c r="S871" s="1"/>
      <c r="T871" s="1"/>
    </row>
    <row r="872" spans="1:20" ht="15.75" customHeight="1" x14ac:dyDescent="0.25">
      <c r="A872" s="1"/>
      <c r="B872" s="1"/>
      <c r="C872" s="1"/>
      <c r="D872" s="1"/>
      <c r="E872" s="1"/>
      <c r="F872" s="1"/>
      <c r="G872" s="1"/>
      <c r="H872" s="1"/>
      <c r="I872" s="1"/>
      <c r="J872" s="1"/>
      <c r="K872" s="1"/>
      <c r="L872" s="1"/>
      <c r="M872" s="1"/>
      <c r="N872" s="1"/>
      <c r="O872" s="1"/>
      <c r="P872" s="1"/>
      <c r="Q872" s="1"/>
      <c r="R872" s="1"/>
      <c r="S872" s="1"/>
      <c r="T872" s="1"/>
    </row>
    <row r="873" spans="1:20" ht="15.75" customHeight="1" x14ac:dyDescent="0.25">
      <c r="A873" s="1"/>
      <c r="B873" s="1"/>
      <c r="C873" s="1"/>
      <c r="D873" s="1"/>
      <c r="E873" s="1"/>
      <c r="F873" s="1"/>
      <c r="G873" s="1"/>
      <c r="H873" s="1"/>
      <c r="I873" s="1"/>
      <c r="J873" s="1"/>
      <c r="K873" s="1"/>
      <c r="L873" s="1"/>
      <c r="M873" s="1"/>
      <c r="N873" s="1"/>
      <c r="O873" s="1"/>
      <c r="P873" s="1"/>
      <c r="Q873" s="1"/>
      <c r="R873" s="1"/>
      <c r="S873" s="1"/>
      <c r="T873" s="1"/>
    </row>
    <row r="874" spans="1:20" ht="15.75" customHeight="1" x14ac:dyDescent="0.25">
      <c r="A874" s="1"/>
      <c r="B874" s="1"/>
      <c r="C874" s="1"/>
      <c r="D874" s="1"/>
      <c r="E874" s="1"/>
      <c r="F874" s="1"/>
      <c r="G874" s="1"/>
      <c r="H874" s="1"/>
      <c r="I874" s="1"/>
      <c r="J874" s="1"/>
      <c r="K874" s="1"/>
      <c r="L874" s="1"/>
      <c r="M874" s="1"/>
      <c r="N874" s="1"/>
      <c r="O874" s="1"/>
      <c r="P874" s="1"/>
      <c r="Q874" s="1"/>
      <c r="R874" s="1"/>
      <c r="S874" s="1"/>
      <c r="T874" s="1"/>
    </row>
    <row r="875" spans="1:20" ht="15.75" customHeight="1" x14ac:dyDescent="0.25">
      <c r="A875" s="1"/>
      <c r="B875" s="1"/>
      <c r="C875" s="1"/>
      <c r="D875" s="1"/>
      <c r="E875" s="1"/>
      <c r="F875" s="1"/>
      <c r="G875" s="1"/>
      <c r="H875" s="1"/>
      <c r="I875" s="1"/>
      <c r="J875" s="1"/>
      <c r="K875" s="1"/>
      <c r="L875" s="1"/>
      <c r="M875" s="1"/>
      <c r="N875" s="1"/>
      <c r="O875" s="1"/>
      <c r="P875" s="1"/>
      <c r="Q875" s="1"/>
      <c r="R875" s="1"/>
      <c r="S875" s="1"/>
      <c r="T875" s="1"/>
    </row>
    <row r="876" spans="1:20" ht="15.75" customHeight="1" x14ac:dyDescent="0.25">
      <c r="A876" s="1"/>
      <c r="B876" s="1"/>
      <c r="C876" s="1"/>
      <c r="D876" s="1"/>
      <c r="E876" s="1"/>
      <c r="F876" s="1"/>
      <c r="G876" s="1"/>
      <c r="H876" s="1"/>
      <c r="I876" s="1"/>
      <c r="J876" s="1"/>
      <c r="K876" s="1"/>
      <c r="L876" s="1"/>
      <c r="M876" s="1"/>
      <c r="N876" s="1"/>
      <c r="O876" s="1"/>
      <c r="P876" s="1"/>
      <c r="Q876" s="1"/>
      <c r="R876" s="1"/>
      <c r="S876" s="1"/>
      <c r="T876" s="1"/>
    </row>
    <row r="877" spans="1:20" ht="15.75" customHeight="1" x14ac:dyDescent="0.25">
      <c r="A877" s="1"/>
      <c r="B877" s="1"/>
      <c r="C877" s="1"/>
      <c r="D877" s="1"/>
      <c r="E877" s="1"/>
      <c r="F877" s="1"/>
      <c r="G877" s="1"/>
      <c r="H877" s="1"/>
      <c r="I877" s="1"/>
      <c r="J877" s="1"/>
      <c r="K877" s="1"/>
      <c r="L877" s="1"/>
      <c r="M877" s="1"/>
      <c r="N877" s="1"/>
      <c r="O877" s="1"/>
      <c r="P877" s="1"/>
      <c r="Q877" s="1"/>
      <c r="R877" s="1"/>
      <c r="S877" s="1"/>
      <c r="T877" s="1"/>
    </row>
    <row r="878" spans="1:20" ht="15.75" customHeight="1" x14ac:dyDescent="0.25">
      <c r="A878" s="1"/>
      <c r="B878" s="1"/>
      <c r="C878" s="1"/>
      <c r="D878" s="1"/>
      <c r="E878" s="1"/>
      <c r="F878" s="1"/>
      <c r="G878" s="1"/>
      <c r="H878" s="1"/>
      <c r="I878" s="1"/>
      <c r="J878" s="1"/>
      <c r="K878" s="1"/>
      <c r="L878" s="1"/>
      <c r="M878" s="1"/>
      <c r="N878" s="1"/>
      <c r="O878" s="1"/>
      <c r="P878" s="1"/>
      <c r="Q878" s="1"/>
      <c r="R878" s="1"/>
      <c r="S878" s="1"/>
      <c r="T878" s="1"/>
    </row>
    <row r="879" spans="1:20" ht="15.75" customHeight="1" x14ac:dyDescent="0.25">
      <c r="A879" s="1"/>
      <c r="B879" s="1"/>
      <c r="C879" s="1"/>
      <c r="D879" s="1"/>
      <c r="E879" s="1"/>
      <c r="F879" s="1"/>
      <c r="G879" s="1"/>
      <c r="H879" s="1"/>
      <c r="I879" s="1"/>
      <c r="J879" s="1"/>
      <c r="K879" s="1"/>
      <c r="L879" s="1"/>
      <c r="M879" s="1"/>
      <c r="N879" s="1"/>
      <c r="O879" s="1"/>
      <c r="P879" s="1"/>
      <c r="Q879" s="1"/>
      <c r="R879" s="1"/>
      <c r="S879" s="1"/>
      <c r="T879" s="1"/>
    </row>
    <row r="880" spans="1:20" ht="15.75" customHeight="1" x14ac:dyDescent="0.25">
      <c r="A880" s="1"/>
      <c r="B880" s="1"/>
      <c r="C880" s="1"/>
      <c r="D880" s="1"/>
      <c r="E880" s="1"/>
      <c r="F880" s="1"/>
      <c r="G880" s="1"/>
      <c r="H880" s="1"/>
      <c r="I880" s="1"/>
      <c r="J880" s="1"/>
      <c r="K880" s="1"/>
      <c r="L880" s="1"/>
      <c r="M880" s="1"/>
      <c r="N880" s="1"/>
      <c r="O880" s="1"/>
      <c r="P880" s="1"/>
      <c r="Q880" s="1"/>
      <c r="R880" s="1"/>
      <c r="S880" s="1"/>
      <c r="T880" s="1"/>
    </row>
    <row r="881" spans="1:20" ht="15.75" customHeight="1" x14ac:dyDescent="0.25">
      <c r="A881" s="1"/>
      <c r="B881" s="1"/>
      <c r="C881" s="1"/>
      <c r="D881" s="1"/>
      <c r="E881" s="1"/>
      <c r="F881" s="1"/>
      <c r="G881" s="1"/>
      <c r="H881" s="1"/>
      <c r="I881" s="1"/>
      <c r="J881" s="1"/>
      <c r="K881" s="1"/>
      <c r="L881" s="1"/>
      <c r="M881" s="1"/>
      <c r="N881" s="1"/>
      <c r="O881" s="1"/>
      <c r="P881" s="1"/>
      <c r="Q881" s="1"/>
      <c r="R881" s="1"/>
      <c r="S881" s="1"/>
      <c r="T881" s="1"/>
    </row>
    <row r="882" spans="1:20" ht="15.75" customHeight="1" x14ac:dyDescent="0.25">
      <c r="A882" s="1"/>
      <c r="B882" s="1"/>
      <c r="C882" s="1"/>
      <c r="D882" s="1"/>
      <c r="E882" s="1"/>
      <c r="F882" s="1"/>
      <c r="G882" s="1"/>
      <c r="H882" s="1"/>
      <c r="I882" s="1"/>
      <c r="J882" s="1"/>
      <c r="K882" s="1"/>
      <c r="L882" s="1"/>
      <c r="M882" s="1"/>
      <c r="N882" s="1"/>
      <c r="O882" s="1"/>
      <c r="P882" s="1"/>
      <c r="Q882" s="1"/>
      <c r="R882" s="1"/>
      <c r="S882" s="1"/>
      <c r="T882" s="1"/>
    </row>
    <row r="883" spans="1:20" ht="15.75" customHeight="1" x14ac:dyDescent="0.25">
      <c r="A883" s="1"/>
      <c r="B883" s="1"/>
      <c r="C883" s="1"/>
      <c r="D883" s="1"/>
      <c r="E883" s="1"/>
      <c r="F883" s="1"/>
      <c r="G883" s="1"/>
      <c r="H883" s="1"/>
      <c r="I883" s="1"/>
      <c r="J883" s="1"/>
      <c r="K883" s="1"/>
      <c r="L883" s="1"/>
      <c r="M883" s="1"/>
      <c r="N883" s="1"/>
      <c r="O883" s="1"/>
      <c r="P883" s="1"/>
      <c r="Q883" s="1"/>
      <c r="R883" s="1"/>
      <c r="S883" s="1"/>
      <c r="T883" s="1"/>
    </row>
    <row r="884" spans="1:20" ht="15.75" customHeight="1" x14ac:dyDescent="0.25">
      <c r="A884" s="1"/>
      <c r="B884" s="1"/>
      <c r="C884" s="1"/>
      <c r="D884" s="1"/>
      <c r="E884" s="1"/>
      <c r="F884" s="1"/>
      <c r="G884" s="1"/>
      <c r="H884" s="1"/>
      <c r="I884" s="1"/>
      <c r="J884" s="1"/>
      <c r="K884" s="1"/>
      <c r="L884" s="1"/>
      <c r="M884" s="1"/>
      <c r="N884" s="1"/>
      <c r="O884" s="1"/>
      <c r="P884" s="1"/>
      <c r="Q884" s="1"/>
      <c r="R884" s="1"/>
      <c r="S884" s="1"/>
      <c r="T884" s="1"/>
    </row>
    <row r="885" spans="1:20" ht="15.75" customHeight="1" x14ac:dyDescent="0.25">
      <c r="A885" s="1"/>
      <c r="B885" s="1"/>
      <c r="C885" s="1"/>
      <c r="D885" s="1"/>
      <c r="E885" s="1"/>
      <c r="F885" s="1"/>
      <c r="G885" s="1"/>
      <c r="H885" s="1"/>
      <c r="I885" s="1"/>
      <c r="J885" s="1"/>
      <c r="K885" s="1"/>
      <c r="L885" s="1"/>
      <c r="M885" s="1"/>
      <c r="N885" s="1"/>
      <c r="O885" s="1"/>
      <c r="P885" s="1"/>
      <c r="Q885" s="1"/>
      <c r="R885" s="1"/>
      <c r="S885" s="1"/>
      <c r="T885" s="1"/>
    </row>
    <row r="886" spans="1:20" ht="15.75" customHeight="1" x14ac:dyDescent="0.25">
      <c r="A886" s="1"/>
      <c r="B886" s="1"/>
      <c r="C886" s="1"/>
      <c r="D886" s="1"/>
      <c r="E886" s="1"/>
      <c r="F886" s="1"/>
      <c r="G886" s="1"/>
      <c r="H886" s="1"/>
      <c r="I886" s="1"/>
      <c r="J886" s="1"/>
      <c r="K886" s="1"/>
      <c r="L886" s="1"/>
      <c r="M886" s="1"/>
      <c r="N886" s="1"/>
      <c r="O886" s="1"/>
      <c r="P886" s="1"/>
      <c r="Q886" s="1"/>
      <c r="R886" s="1"/>
      <c r="S886" s="1"/>
      <c r="T886" s="1"/>
    </row>
    <row r="887" spans="1:20" ht="15.75" customHeight="1" x14ac:dyDescent="0.25">
      <c r="A887" s="1"/>
      <c r="B887" s="1"/>
      <c r="C887" s="1"/>
      <c r="D887" s="1"/>
      <c r="E887" s="1"/>
      <c r="F887" s="1"/>
      <c r="G887" s="1"/>
      <c r="H887" s="1"/>
      <c r="I887" s="1"/>
      <c r="J887" s="1"/>
      <c r="K887" s="1"/>
      <c r="L887" s="1"/>
      <c r="M887" s="1"/>
      <c r="N887" s="1"/>
      <c r="O887" s="1"/>
      <c r="P887" s="1"/>
      <c r="Q887" s="1"/>
      <c r="R887" s="1"/>
      <c r="S887" s="1"/>
      <c r="T887" s="1"/>
    </row>
    <row r="888" spans="1:20" ht="15.75" customHeight="1" x14ac:dyDescent="0.25">
      <c r="A888" s="1"/>
      <c r="B888" s="1"/>
      <c r="C888" s="1"/>
      <c r="D888" s="1"/>
      <c r="E888" s="1"/>
      <c r="F888" s="1"/>
      <c r="G888" s="1"/>
      <c r="H888" s="1"/>
      <c r="I888" s="1"/>
      <c r="J888" s="1"/>
      <c r="K888" s="1"/>
      <c r="L888" s="1"/>
      <c r="M888" s="1"/>
      <c r="N888" s="1"/>
      <c r="O888" s="1"/>
      <c r="P888" s="1"/>
      <c r="Q888" s="1"/>
      <c r="R888" s="1"/>
      <c r="S888" s="1"/>
      <c r="T888" s="1"/>
    </row>
    <row r="889" spans="1:20" ht="15.75" customHeight="1" x14ac:dyDescent="0.25">
      <c r="A889" s="1"/>
      <c r="B889" s="1"/>
      <c r="C889" s="1"/>
      <c r="D889" s="1"/>
      <c r="E889" s="1"/>
      <c r="F889" s="1"/>
      <c r="G889" s="1"/>
      <c r="H889" s="1"/>
      <c r="I889" s="1"/>
      <c r="J889" s="1"/>
      <c r="K889" s="1"/>
      <c r="L889" s="1"/>
      <c r="M889" s="1"/>
      <c r="N889" s="1"/>
      <c r="O889" s="1"/>
      <c r="P889" s="1"/>
      <c r="Q889" s="1"/>
      <c r="R889" s="1"/>
      <c r="S889" s="1"/>
      <c r="T889" s="1"/>
    </row>
    <row r="890" spans="1:20" ht="15.75" customHeight="1" x14ac:dyDescent="0.25">
      <c r="A890" s="1"/>
      <c r="B890" s="1"/>
      <c r="C890" s="1"/>
      <c r="D890" s="1"/>
      <c r="E890" s="1"/>
      <c r="F890" s="1"/>
      <c r="G890" s="1"/>
      <c r="H890" s="1"/>
      <c r="I890" s="1"/>
      <c r="J890" s="1"/>
      <c r="K890" s="1"/>
      <c r="L890" s="1"/>
      <c r="M890" s="1"/>
      <c r="N890" s="1"/>
      <c r="O890" s="1"/>
      <c r="P890" s="1"/>
      <c r="Q890" s="1"/>
      <c r="R890" s="1"/>
      <c r="S890" s="1"/>
      <c r="T890" s="1"/>
    </row>
    <row r="891" spans="1:20" ht="15.75" customHeight="1" x14ac:dyDescent="0.25">
      <c r="A891" s="1"/>
      <c r="B891" s="1"/>
      <c r="C891" s="1"/>
      <c r="D891" s="1"/>
      <c r="E891" s="1"/>
      <c r="F891" s="1"/>
      <c r="G891" s="1"/>
      <c r="H891" s="1"/>
      <c r="I891" s="1"/>
      <c r="J891" s="1"/>
      <c r="K891" s="1"/>
      <c r="L891" s="1"/>
      <c r="M891" s="1"/>
      <c r="N891" s="1"/>
      <c r="O891" s="1"/>
      <c r="P891" s="1"/>
      <c r="Q891" s="1"/>
      <c r="R891" s="1"/>
      <c r="S891" s="1"/>
      <c r="T891" s="1"/>
    </row>
    <row r="892" spans="1:20" ht="15.75" customHeight="1" x14ac:dyDescent="0.25">
      <c r="A892" s="1"/>
      <c r="B892" s="1"/>
      <c r="C892" s="1"/>
      <c r="D892" s="1"/>
      <c r="E892" s="1"/>
      <c r="F892" s="1"/>
      <c r="G892" s="1"/>
      <c r="H892" s="1"/>
      <c r="I892" s="1"/>
      <c r="J892" s="1"/>
      <c r="K892" s="1"/>
      <c r="L892" s="1"/>
      <c r="M892" s="1"/>
      <c r="N892" s="1"/>
      <c r="O892" s="1"/>
      <c r="P892" s="1"/>
      <c r="Q892" s="1"/>
      <c r="R892" s="1"/>
      <c r="S892" s="1"/>
      <c r="T892" s="1"/>
    </row>
    <row r="893" spans="1:20" ht="15.75" customHeight="1" x14ac:dyDescent="0.25">
      <c r="A893" s="1"/>
      <c r="B893" s="1"/>
      <c r="C893" s="1"/>
      <c r="D893" s="1"/>
      <c r="E893" s="1"/>
      <c r="F893" s="1"/>
      <c r="G893" s="1"/>
      <c r="H893" s="1"/>
      <c r="I893" s="1"/>
      <c r="J893" s="1"/>
      <c r="K893" s="1"/>
      <c r="L893" s="1"/>
      <c r="M893" s="1"/>
      <c r="N893" s="1"/>
      <c r="O893" s="1"/>
      <c r="P893" s="1"/>
      <c r="Q893" s="1"/>
      <c r="R893" s="1"/>
      <c r="S893" s="1"/>
      <c r="T893" s="1"/>
    </row>
    <row r="894" spans="1:20" ht="15.75" customHeight="1" x14ac:dyDescent="0.25">
      <c r="A894" s="1"/>
      <c r="B894" s="1"/>
      <c r="C894" s="1"/>
      <c r="D894" s="1"/>
      <c r="E894" s="1"/>
      <c r="F894" s="1"/>
      <c r="G894" s="1"/>
      <c r="H894" s="1"/>
      <c r="I894" s="1"/>
      <c r="J894" s="1"/>
      <c r="K894" s="1"/>
      <c r="L894" s="1"/>
      <c r="M894" s="1"/>
      <c r="N894" s="1"/>
      <c r="O894" s="1"/>
      <c r="P894" s="1"/>
      <c r="Q894" s="1"/>
      <c r="R894" s="1"/>
      <c r="S894" s="1"/>
      <c r="T894" s="1"/>
    </row>
    <row r="895" spans="1:20" ht="15.75" customHeight="1" x14ac:dyDescent="0.25">
      <c r="A895" s="1"/>
      <c r="B895" s="1"/>
      <c r="C895" s="1"/>
      <c r="D895" s="1"/>
      <c r="E895" s="1"/>
      <c r="F895" s="1"/>
      <c r="G895" s="1"/>
      <c r="H895" s="1"/>
      <c r="I895" s="1"/>
      <c r="J895" s="1"/>
      <c r="K895" s="1"/>
      <c r="L895" s="1"/>
      <c r="M895" s="1"/>
      <c r="N895" s="1"/>
      <c r="O895" s="1"/>
      <c r="P895" s="1"/>
      <c r="Q895" s="1"/>
      <c r="R895" s="1"/>
      <c r="S895" s="1"/>
      <c r="T895" s="1"/>
    </row>
    <row r="896" spans="1:20" ht="15.75" customHeight="1" x14ac:dyDescent="0.25">
      <c r="A896" s="1"/>
      <c r="B896" s="1"/>
      <c r="C896" s="1"/>
      <c r="D896" s="1"/>
      <c r="E896" s="1"/>
      <c r="F896" s="1"/>
      <c r="G896" s="1"/>
      <c r="H896" s="1"/>
      <c r="I896" s="1"/>
      <c r="J896" s="1"/>
      <c r="K896" s="1"/>
      <c r="L896" s="1"/>
      <c r="M896" s="1"/>
      <c r="N896" s="1"/>
      <c r="O896" s="1"/>
      <c r="P896" s="1"/>
      <c r="Q896" s="1"/>
      <c r="R896" s="1"/>
      <c r="S896" s="1"/>
      <c r="T896" s="1"/>
    </row>
    <row r="897" spans="1:20" ht="15.75" customHeight="1" x14ac:dyDescent="0.25">
      <c r="A897" s="1"/>
      <c r="B897" s="1"/>
      <c r="C897" s="1"/>
      <c r="D897" s="1"/>
      <c r="E897" s="1"/>
      <c r="F897" s="1"/>
      <c r="G897" s="1"/>
      <c r="H897" s="1"/>
      <c r="I897" s="1"/>
      <c r="J897" s="1"/>
      <c r="K897" s="1"/>
      <c r="L897" s="1"/>
      <c r="M897" s="1"/>
      <c r="N897" s="1"/>
      <c r="O897" s="1"/>
      <c r="P897" s="1"/>
      <c r="Q897" s="1"/>
      <c r="R897" s="1"/>
      <c r="S897" s="1"/>
      <c r="T897" s="1"/>
    </row>
    <row r="898" spans="1:20" ht="15.75" customHeight="1" x14ac:dyDescent="0.25">
      <c r="A898" s="1"/>
      <c r="B898" s="1"/>
      <c r="C898" s="1"/>
      <c r="D898" s="1"/>
      <c r="E898" s="1"/>
      <c r="F898" s="1"/>
      <c r="G898" s="1"/>
      <c r="H898" s="1"/>
      <c r="I898" s="1"/>
      <c r="J898" s="1"/>
      <c r="K898" s="1"/>
      <c r="L898" s="1"/>
      <c r="M898" s="1"/>
      <c r="N898" s="1"/>
      <c r="O898" s="1"/>
      <c r="P898" s="1"/>
      <c r="Q898" s="1"/>
      <c r="R898" s="1"/>
      <c r="S898" s="1"/>
      <c r="T898" s="1"/>
    </row>
    <row r="899" spans="1:20" ht="15.75" customHeight="1" x14ac:dyDescent="0.25">
      <c r="A899" s="1"/>
      <c r="B899" s="1"/>
      <c r="C899" s="1"/>
      <c r="D899" s="1"/>
      <c r="E899" s="1"/>
      <c r="F899" s="1"/>
      <c r="G899" s="1"/>
      <c r="H899" s="1"/>
      <c r="I899" s="1"/>
      <c r="J899" s="1"/>
      <c r="K899" s="1"/>
      <c r="L899" s="1"/>
      <c r="M899" s="1"/>
      <c r="N899" s="1"/>
      <c r="O899" s="1"/>
      <c r="P899" s="1"/>
      <c r="Q899" s="1"/>
      <c r="R899" s="1"/>
      <c r="S899" s="1"/>
      <c r="T899" s="1"/>
    </row>
    <row r="900" spans="1:20" ht="15.75" customHeight="1" x14ac:dyDescent="0.25">
      <c r="A900" s="1"/>
      <c r="B900" s="1"/>
      <c r="C900" s="1"/>
      <c r="D900" s="1"/>
      <c r="E900" s="1"/>
      <c r="F900" s="1"/>
      <c r="G900" s="1"/>
      <c r="H900" s="1"/>
      <c r="I900" s="1"/>
      <c r="J900" s="1"/>
      <c r="K900" s="1"/>
      <c r="L900" s="1"/>
      <c r="M900" s="1"/>
      <c r="N900" s="1"/>
      <c r="O900" s="1"/>
      <c r="P900" s="1"/>
      <c r="Q900" s="1"/>
      <c r="R900" s="1"/>
      <c r="S900" s="1"/>
      <c r="T900" s="1"/>
    </row>
    <row r="901" spans="1:20" ht="15.75" customHeight="1" x14ac:dyDescent="0.25">
      <c r="A901" s="1"/>
      <c r="B901" s="1"/>
      <c r="C901" s="1"/>
      <c r="D901" s="1"/>
      <c r="E901" s="1"/>
      <c r="F901" s="1"/>
      <c r="G901" s="1"/>
      <c r="H901" s="1"/>
      <c r="I901" s="1"/>
      <c r="J901" s="1"/>
      <c r="K901" s="1"/>
      <c r="L901" s="1"/>
      <c r="M901" s="1"/>
      <c r="N901" s="1"/>
      <c r="O901" s="1"/>
      <c r="P901" s="1"/>
      <c r="Q901" s="1"/>
      <c r="R901" s="1"/>
      <c r="S901" s="1"/>
      <c r="T901" s="1"/>
    </row>
    <row r="902" spans="1:20" ht="15.75" customHeight="1" x14ac:dyDescent="0.25">
      <c r="A902" s="1"/>
      <c r="B902" s="1"/>
      <c r="C902" s="1"/>
      <c r="D902" s="1"/>
      <c r="E902" s="1"/>
      <c r="F902" s="1"/>
      <c r="G902" s="1"/>
      <c r="H902" s="1"/>
      <c r="I902" s="1"/>
      <c r="J902" s="1"/>
      <c r="K902" s="1"/>
      <c r="L902" s="1"/>
      <c r="M902" s="1"/>
      <c r="N902" s="1"/>
      <c r="O902" s="1"/>
      <c r="P902" s="1"/>
      <c r="Q902" s="1"/>
      <c r="R902" s="1"/>
      <c r="S902" s="1"/>
      <c r="T902" s="1"/>
    </row>
    <row r="903" spans="1:20" ht="15.75" customHeight="1" x14ac:dyDescent="0.25">
      <c r="A903" s="1"/>
      <c r="B903" s="1"/>
      <c r="C903" s="1"/>
      <c r="D903" s="1"/>
      <c r="E903" s="1"/>
      <c r="F903" s="1"/>
      <c r="G903" s="1"/>
      <c r="H903" s="1"/>
      <c r="I903" s="1"/>
      <c r="J903" s="1"/>
      <c r="K903" s="1"/>
      <c r="L903" s="1"/>
      <c r="M903" s="1"/>
      <c r="N903" s="1"/>
      <c r="O903" s="1"/>
      <c r="P903" s="1"/>
      <c r="Q903" s="1"/>
      <c r="R903" s="1"/>
      <c r="S903" s="1"/>
      <c r="T903" s="1"/>
    </row>
    <row r="904" spans="1:20" ht="15.75" customHeight="1" x14ac:dyDescent="0.25">
      <c r="A904" s="1"/>
      <c r="B904" s="1"/>
      <c r="C904" s="1"/>
      <c r="D904" s="1"/>
      <c r="E904" s="1"/>
      <c r="F904" s="1"/>
      <c r="G904" s="1"/>
      <c r="H904" s="1"/>
      <c r="I904" s="1"/>
      <c r="J904" s="1"/>
      <c r="K904" s="1"/>
      <c r="L904" s="1"/>
      <c r="M904" s="1"/>
      <c r="N904" s="1"/>
      <c r="O904" s="1"/>
      <c r="P904" s="1"/>
      <c r="Q904" s="1"/>
      <c r="R904" s="1"/>
      <c r="S904" s="1"/>
      <c r="T904" s="1"/>
    </row>
    <row r="905" spans="1:20" ht="15.75" customHeight="1" x14ac:dyDescent="0.25">
      <c r="A905" s="1"/>
      <c r="B905" s="1"/>
      <c r="C905" s="1"/>
      <c r="D905" s="1"/>
      <c r="E905" s="1"/>
      <c r="F905" s="1"/>
      <c r="G905" s="1"/>
      <c r="H905" s="1"/>
      <c r="I905" s="1"/>
      <c r="J905" s="1"/>
      <c r="K905" s="1"/>
      <c r="L905" s="1"/>
      <c r="M905" s="1"/>
      <c r="N905" s="1"/>
      <c r="O905" s="1"/>
      <c r="P905" s="1"/>
      <c r="Q905" s="1"/>
      <c r="R905" s="1"/>
      <c r="S905" s="1"/>
      <c r="T905" s="1"/>
    </row>
    <row r="906" spans="1:20" ht="15.75" customHeight="1" x14ac:dyDescent="0.25">
      <c r="A906" s="1"/>
      <c r="B906" s="1"/>
      <c r="C906" s="1"/>
      <c r="D906" s="1"/>
      <c r="E906" s="1"/>
      <c r="F906" s="1"/>
      <c r="G906" s="1"/>
      <c r="H906" s="1"/>
      <c r="I906" s="1"/>
      <c r="J906" s="1"/>
      <c r="K906" s="1"/>
      <c r="L906" s="1"/>
      <c r="M906" s="1"/>
      <c r="N906" s="1"/>
      <c r="O906" s="1"/>
      <c r="P906" s="1"/>
      <c r="Q906" s="1"/>
      <c r="R906" s="1"/>
      <c r="S906" s="1"/>
      <c r="T906" s="1"/>
    </row>
    <row r="907" spans="1:20" ht="15.75" customHeight="1" x14ac:dyDescent="0.25">
      <c r="A907" s="1"/>
      <c r="B907" s="1"/>
      <c r="C907" s="1"/>
      <c r="D907" s="1"/>
      <c r="E907" s="1"/>
      <c r="F907" s="1"/>
      <c r="G907" s="1"/>
      <c r="H907" s="1"/>
      <c r="I907" s="1"/>
      <c r="J907" s="1"/>
      <c r="K907" s="1"/>
      <c r="L907" s="1"/>
      <c r="M907" s="1"/>
      <c r="N907" s="1"/>
      <c r="O907" s="1"/>
      <c r="P907" s="1"/>
      <c r="Q907" s="1"/>
      <c r="R907" s="1"/>
      <c r="S907" s="1"/>
      <c r="T907" s="1"/>
    </row>
    <row r="908" spans="1:20" ht="15.75" customHeight="1" x14ac:dyDescent="0.25">
      <c r="A908" s="1"/>
      <c r="B908" s="1"/>
      <c r="C908" s="1"/>
      <c r="D908" s="1"/>
      <c r="E908" s="1"/>
      <c r="F908" s="1"/>
      <c r="G908" s="1"/>
      <c r="H908" s="1"/>
      <c r="I908" s="1"/>
      <c r="J908" s="1"/>
      <c r="K908" s="1"/>
      <c r="L908" s="1"/>
      <c r="M908" s="1"/>
      <c r="N908" s="1"/>
      <c r="O908" s="1"/>
      <c r="P908" s="1"/>
      <c r="Q908" s="1"/>
      <c r="R908" s="1"/>
      <c r="S908" s="1"/>
      <c r="T908" s="1"/>
    </row>
    <row r="909" spans="1:20" ht="15.75" customHeight="1" x14ac:dyDescent="0.25">
      <c r="A909" s="1"/>
      <c r="B909" s="1"/>
      <c r="C909" s="1"/>
      <c r="D909" s="1"/>
      <c r="E909" s="1"/>
      <c r="F909" s="1"/>
      <c r="G909" s="1"/>
      <c r="H909" s="1"/>
      <c r="I909" s="1"/>
      <c r="J909" s="1"/>
      <c r="K909" s="1"/>
      <c r="L909" s="1"/>
      <c r="M909" s="1"/>
      <c r="N909" s="1"/>
      <c r="O909" s="1"/>
      <c r="P909" s="1"/>
      <c r="Q909" s="1"/>
      <c r="R909" s="1"/>
      <c r="S909" s="1"/>
      <c r="T909" s="1"/>
    </row>
    <row r="910" spans="1:20" ht="15.75" customHeight="1" x14ac:dyDescent="0.25">
      <c r="A910" s="1"/>
      <c r="B910" s="1"/>
      <c r="C910" s="1"/>
      <c r="D910" s="1"/>
      <c r="E910" s="1"/>
      <c r="F910" s="1"/>
      <c r="G910" s="1"/>
      <c r="H910" s="1"/>
      <c r="I910" s="1"/>
      <c r="J910" s="1"/>
      <c r="K910" s="1"/>
      <c r="L910" s="1"/>
      <c r="M910" s="1"/>
      <c r="N910" s="1"/>
      <c r="O910" s="1"/>
      <c r="P910" s="1"/>
      <c r="Q910" s="1"/>
      <c r="R910" s="1"/>
      <c r="S910" s="1"/>
      <c r="T910" s="1"/>
    </row>
    <row r="911" spans="1:20" ht="15.75" customHeight="1" x14ac:dyDescent="0.25">
      <c r="A911" s="1"/>
      <c r="B911" s="1"/>
      <c r="C911" s="1"/>
      <c r="D911" s="1"/>
      <c r="E911" s="1"/>
      <c r="F911" s="1"/>
      <c r="G911" s="1"/>
      <c r="H911" s="1"/>
      <c r="I911" s="1"/>
      <c r="J911" s="1"/>
      <c r="K911" s="1"/>
      <c r="L911" s="1"/>
      <c r="M911" s="1"/>
      <c r="N911" s="1"/>
      <c r="O911" s="1"/>
      <c r="P911" s="1"/>
      <c r="Q911" s="1"/>
      <c r="R911" s="1"/>
      <c r="S911" s="1"/>
      <c r="T911" s="1"/>
    </row>
    <row r="912" spans="1:20" ht="15.75" customHeight="1" x14ac:dyDescent="0.25">
      <c r="A912" s="1"/>
      <c r="B912" s="1"/>
      <c r="C912" s="1"/>
      <c r="D912" s="1"/>
      <c r="E912" s="1"/>
      <c r="F912" s="1"/>
      <c r="G912" s="1"/>
      <c r="H912" s="1"/>
      <c r="I912" s="1"/>
      <c r="J912" s="1"/>
      <c r="K912" s="1"/>
      <c r="L912" s="1"/>
      <c r="M912" s="1"/>
      <c r="N912" s="1"/>
      <c r="O912" s="1"/>
      <c r="P912" s="1"/>
      <c r="Q912" s="1"/>
      <c r="R912" s="1"/>
      <c r="S912" s="1"/>
      <c r="T912" s="1"/>
    </row>
    <row r="913" spans="1:20" ht="15.75" customHeight="1" x14ac:dyDescent="0.25">
      <c r="A913" s="1"/>
      <c r="B913" s="1"/>
      <c r="C913" s="1"/>
      <c r="D913" s="1"/>
      <c r="E913" s="1"/>
      <c r="F913" s="1"/>
      <c r="G913" s="1"/>
      <c r="H913" s="1"/>
      <c r="I913" s="1"/>
      <c r="J913" s="1"/>
      <c r="K913" s="1"/>
      <c r="L913" s="1"/>
      <c r="M913" s="1"/>
      <c r="N913" s="1"/>
      <c r="O913" s="1"/>
      <c r="P913" s="1"/>
      <c r="Q913" s="1"/>
      <c r="R913" s="1"/>
      <c r="S913" s="1"/>
      <c r="T913" s="1"/>
    </row>
    <row r="914" spans="1:20" ht="15.75" customHeight="1" x14ac:dyDescent="0.25">
      <c r="A914" s="1"/>
      <c r="B914" s="1"/>
      <c r="C914" s="1"/>
      <c r="D914" s="1"/>
      <c r="E914" s="1"/>
      <c r="F914" s="1"/>
      <c r="G914" s="1"/>
      <c r="H914" s="1"/>
      <c r="I914" s="1"/>
      <c r="J914" s="1"/>
      <c r="K914" s="1"/>
      <c r="L914" s="1"/>
      <c r="M914" s="1"/>
      <c r="N914" s="1"/>
      <c r="O914" s="1"/>
      <c r="P914" s="1"/>
      <c r="Q914" s="1"/>
      <c r="R914" s="1"/>
      <c r="S914" s="1"/>
      <c r="T914" s="1"/>
    </row>
    <row r="915" spans="1:20" ht="15.75" customHeight="1" x14ac:dyDescent="0.25">
      <c r="A915" s="1"/>
      <c r="B915" s="1"/>
      <c r="C915" s="1"/>
      <c r="D915" s="1"/>
      <c r="E915" s="1"/>
      <c r="F915" s="1"/>
      <c r="G915" s="1"/>
      <c r="H915" s="1"/>
      <c r="I915" s="1"/>
      <c r="J915" s="1"/>
      <c r="K915" s="1"/>
      <c r="L915" s="1"/>
      <c r="M915" s="1"/>
      <c r="N915" s="1"/>
      <c r="O915" s="1"/>
      <c r="P915" s="1"/>
      <c r="Q915" s="1"/>
      <c r="R915" s="1"/>
      <c r="S915" s="1"/>
      <c r="T915" s="1"/>
    </row>
    <row r="916" spans="1:20" ht="15.75" customHeight="1" x14ac:dyDescent="0.25">
      <c r="A916" s="1"/>
      <c r="B916" s="1"/>
      <c r="C916" s="1"/>
      <c r="D916" s="1"/>
      <c r="E916" s="1"/>
      <c r="F916" s="1"/>
      <c r="G916" s="1"/>
      <c r="H916" s="1"/>
      <c r="I916" s="1"/>
      <c r="J916" s="1"/>
      <c r="K916" s="1"/>
      <c r="L916" s="1"/>
      <c r="M916" s="1"/>
      <c r="N916" s="1"/>
      <c r="O916" s="1"/>
      <c r="P916" s="1"/>
      <c r="Q916" s="1"/>
      <c r="R916" s="1"/>
      <c r="S916" s="1"/>
      <c r="T916" s="1"/>
    </row>
    <row r="917" spans="1:20" ht="15.75" customHeight="1" x14ac:dyDescent="0.25">
      <c r="A917" s="1"/>
      <c r="B917" s="1"/>
      <c r="C917" s="1"/>
      <c r="D917" s="1"/>
      <c r="E917" s="1"/>
      <c r="F917" s="1"/>
      <c r="G917" s="1"/>
      <c r="H917" s="1"/>
      <c r="I917" s="1"/>
      <c r="J917" s="1"/>
      <c r="K917" s="1"/>
      <c r="L917" s="1"/>
      <c r="M917" s="1"/>
      <c r="N917" s="1"/>
      <c r="O917" s="1"/>
      <c r="P917" s="1"/>
      <c r="Q917" s="1"/>
      <c r="R917" s="1"/>
      <c r="S917" s="1"/>
      <c r="T917" s="1"/>
    </row>
    <row r="918" spans="1:20" ht="15.75" customHeight="1" x14ac:dyDescent="0.25">
      <c r="A918" s="1"/>
      <c r="B918" s="1"/>
      <c r="C918" s="1"/>
      <c r="D918" s="1"/>
      <c r="E918" s="1"/>
      <c r="F918" s="1"/>
      <c r="G918" s="1"/>
      <c r="H918" s="1"/>
      <c r="I918" s="1"/>
      <c r="J918" s="1"/>
      <c r="K918" s="1"/>
      <c r="L918" s="1"/>
      <c r="M918" s="1"/>
      <c r="N918" s="1"/>
      <c r="O918" s="1"/>
      <c r="P918" s="1"/>
      <c r="Q918" s="1"/>
      <c r="R918" s="1"/>
      <c r="S918" s="1"/>
      <c r="T918" s="1"/>
    </row>
    <row r="919" spans="1:20" ht="15.75" customHeight="1" x14ac:dyDescent="0.25">
      <c r="A919" s="1"/>
      <c r="B919" s="1"/>
      <c r="C919" s="1"/>
      <c r="D919" s="1"/>
      <c r="E919" s="1"/>
      <c r="F919" s="1"/>
      <c r="G919" s="1"/>
      <c r="H919" s="1"/>
      <c r="I919" s="1"/>
      <c r="J919" s="1"/>
      <c r="K919" s="1"/>
      <c r="L919" s="1"/>
      <c r="M919" s="1"/>
      <c r="N919" s="1"/>
      <c r="O919" s="1"/>
      <c r="P919" s="1"/>
      <c r="Q919" s="1"/>
      <c r="R919" s="1"/>
      <c r="S919" s="1"/>
      <c r="T919" s="1"/>
    </row>
    <row r="920" spans="1:20" ht="15.75" customHeight="1" x14ac:dyDescent="0.25">
      <c r="A920" s="1"/>
      <c r="B920" s="1"/>
      <c r="C920" s="1"/>
      <c r="D920" s="1"/>
      <c r="E920" s="1"/>
      <c r="F920" s="1"/>
      <c r="G920" s="1"/>
      <c r="H920" s="1"/>
      <c r="I920" s="1"/>
      <c r="J920" s="1"/>
      <c r="K920" s="1"/>
      <c r="L920" s="1"/>
      <c r="M920" s="1"/>
      <c r="N920" s="1"/>
      <c r="O920" s="1"/>
      <c r="P920" s="1"/>
      <c r="Q920" s="1"/>
      <c r="R920" s="1"/>
      <c r="S920" s="1"/>
      <c r="T920" s="1"/>
    </row>
    <row r="921" spans="1:20" ht="15.75" customHeight="1" x14ac:dyDescent="0.25">
      <c r="A921" s="1"/>
      <c r="B921" s="1"/>
      <c r="C921" s="1"/>
      <c r="D921" s="1"/>
      <c r="E921" s="1"/>
      <c r="F921" s="1"/>
      <c r="G921" s="1"/>
      <c r="H921" s="1"/>
      <c r="I921" s="1"/>
      <c r="J921" s="1"/>
      <c r="K921" s="1"/>
      <c r="L921" s="1"/>
      <c r="M921" s="1"/>
      <c r="N921" s="1"/>
      <c r="O921" s="1"/>
      <c r="P921" s="1"/>
      <c r="Q921" s="1"/>
      <c r="R921" s="1"/>
      <c r="S921" s="1"/>
      <c r="T921" s="1"/>
    </row>
    <row r="922" spans="1:20" ht="15.75" customHeight="1" x14ac:dyDescent="0.25">
      <c r="A922" s="1"/>
      <c r="B922" s="1"/>
      <c r="C922" s="1"/>
      <c r="D922" s="1"/>
      <c r="E922" s="1"/>
      <c r="F922" s="1"/>
      <c r="G922" s="1"/>
      <c r="H922" s="1"/>
      <c r="I922" s="1"/>
      <c r="J922" s="1"/>
      <c r="K922" s="1"/>
      <c r="L922" s="1"/>
      <c r="M922" s="1"/>
      <c r="N922" s="1"/>
      <c r="O922" s="1"/>
      <c r="P922" s="1"/>
      <c r="Q922" s="1"/>
      <c r="R922" s="1"/>
      <c r="S922" s="1"/>
      <c r="T922" s="1"/>
    </row>
    <row r="923" spans="1:20" ht="15.75" customHeight="1" x14ac:dyDescent="0.25">
      <c r="A923" s="1"/>
      <c r="B923" s="1"/>
      <c r="C923" s="1"/>
      <c r="D923" s="1"/>
      <c r="E923" s="1"/>
      <c r="F923" s="1"/>
      <c r="G923" s="1"/>
      <c r="H923" s="1"/>
      <c r="I923" s="1"/>
      <c r="J923" s="1"/>
      <c r="K923" s="1"/>
      <c r="L923" s="1"/>
      <c r="M923" s="1"/>
      <c r="N923" s="1"/>
      <c r="O923" s="1"/>
      <c r="P923" s="1"/>
      <c r="Q923" s="1"/>
      <c r="R923" s="1"/>
      <c r="S923" s="1"/>
      <c r="T923" s="1"/>
    </row>
    <row r="924" spans="1:20" ht="15.75" customHeight="1" x14ac:dyDescent="0.25">
      <c r="A924" s="1"/>
      <c r="B924" s="1"/>
      <c r="C924" s="1"/>
      <c r="D924" s="1"/>
      <c r="E924" s="1"/>
      <c r="F924" s="1"/>
      <c r="G924" s="1"/>
      <c r="H924" s="1"/>
      <c r="I924" s="1"/>
      <c r="J924" s="1"/>
      <c r="K924" s="1"/>
      <c r="L924" s="1"/>
      <c r="M924" s="1"/>
      <c r="N924" s="1"/>
      <c r="O924" s="1"/>
      <c r="P924" s="1"/>
      <c r="Q924" s="1"/>
      <c r="R924" s="1"/>
      <c r="S924" s="1"/>
      <c r="T924" s="1"/>
    </row>
    <row r="925" spans="1:20" ht="15.75" customHeight="1" x14ac:dyDescent="0.25">
      <c r="A925" s="1"/>
      <c r="B925" s="1"/>
      <c r="C925" s="1"/>
      <c r="D925" s="1"/>
      <c r="E925" s="1"/>
      <c r="F925" s="1"/>
      <c r="G925" s="1"/>
      <c r="H925" s="1"/>
      <c r="I925" s="1"/>
      <c r="J925" s="1"/>
      <c r="K925" s="1"/>
      <c r="L925" s="1"/>
      <c r="M925" s="1"/>
      <c r="N925" s="1"/>
      <c r="O925" s="1"/>
      <c r="P925" s="1"/>
      <c r="Q925" s="1"/>
      <c r="R925" s="1"/>
      <c r="S925" s="1"/>
      <c r="T925" s="1"/>
    </row>
    <row r="926" spans="1:20" ht="15.75" customHeight="1" x14ac:dyDescent="0.25">
      <c r="A926" s="1"/>
      <c r="B926" s="1"/>
      <c r="C926" s="1"/>
      <c r="D926" s="1"/>
      <c r="E926" s="1"/>
      <c r="F926" s="1"/>
      <c r="G926" s="1"/>
      <c r="H926" s="1"/>
      <c r="I926" s="1"/>
      <c r="J926" s="1"/>
      <c r="K926" s="1"/>
      <c r="L926" s="1"/>
      <c r="M926" s="1"/>
      <c r="N926" s="1"/>
      <c r="O926" s="1"/>
      <c r="P926" s="1"/>
      <c r="Q926" s="1"/>
      <c r="R926" s="1"/>
      <c r="S926" s="1"/>
      <c r="T926" s="1"/>
    </row>
    <row r="927" spans="1:20" ht="15.75" customHeight="1" x14ac:dyDescent="0.25">
      <c r="A927" s="1"/>
      <c r="B927" s="1"/>
      <c r="C927" s="1"/>
      <c r="D927" s="1"/>
      <c r="E927" s="1"/>
      <c r="F927" s="1"/>
      <c r="G927" s="1"/>
      <c r="H927" s="1"/>
      <c r="I927" s="1"/>
      <c r="J927" s="1"/>
      <c r="K927" s="1"/>
      <c r="L927" s="1"/>
      <c r="M927" s="1"/>
      <c r="N927" s="1"/>
      <c r="O927" s="1"/>
      <c r="P927" s="1"/>
      <c r="Q927" s="1"/>
      <c r="R927" s="1"/>
      <c r="S927" s="1"/>
      <c r="T927" s="1"/>
    </row>
    <row r="928" spans="1:20" ht="15.75" customHeight="1" x14ac:dyDescent="0.25">
      <c r="A928" s="1"/>
      <c r="B928" s="1"/>
      <c r="C928" s="1"/>
      <c r="D928" s="1"/>
      <c r="E928" s="1"/>
      <c r="F928" s="1"/>
      <c r="G928" s="1"/>
      <c r="H928" s="1"/>
      <c r="I928" s="1"/>
      <c r="J928" s="1"/>
      <c r="K928" s="1"/>
      <c r="L928" s="1"/>
      <c r="M928" s="1"/>
      <c r="N928" s="1"/>
      <c r="O928" s="1"/>
      <c r="P928" s="1"/>
      <c r="Q928" s="1"/>
      <c r="R928" s="1"/>
      <c r="S928" s="1"/>
      <c r="T928" s="1"/>
    </row>
    <row r="929" spans="1:20" ht="15.75" customHeight="1" x14ac:dyDescent="0.25">
      <c r="A929" s="1"/>
      <c r="B929" s="1"/>
      <c r="C929" s="1"/>
      <c r="D929" s="1"/>
      <c r="E929" s="1"/>
      <c r="F929" s="1"/>
      <c r="G929" s="1"/>
      <c r="H929" s="1"/>
      <c r="I929" s="1"/>
      <c r="J929" s="1"/>
      <c r="K929" s="1"/>
      <c r="L929" s="1"/>
      <c r="M929" s="1"/>
      <c r="N929" s="1"/>
      <c r="O929" s="1"/>
      <c r="P929" s="1"/>
      <c r="Q929" s="1"/>
      <c r="R929" s="1"/>
      <c r="S929" s="1"/>
      <c r="T929" s="1"/>
    </row>
    <row r="930" spans="1:20" ht="15.75" customHeight="1" x14ac:dyDescent="0.25">
      <c r="A930" s="1"/>
      <c r="B930" s="1"/>
      <c r="C930" s="1"/>
      <c r="D930" s="1"/>
      <c r="E930" s="1"/>
      <c r="F930" s="1"/>
      <c r="G930" s="1"/>
      <c r="H930" s="1"/>
      <c r="I930" s="1"/>
      <c r="J930" s="1"/>
      <c r="K930" s="1"/>
      <c r="L930" s="1"/>
      <c r="M930" s="1"/>
      <c r="N930" s="1"/>
      <c r="O930" s="1"/>
      <c r="P930" s="1"/>
      <c r="Q930" s="1"/>
      <c r="R930" s="1"/>
      <c r="S930" s="1"/>
      <c r="T930" s="1"/>
    </row>
    <row r="931" spans="1:20" ht="15.75" customHeight="1" x14ac:dyDescent="0.25">
      <c r="A931" s="1"/>
      <c r="B931" s="1"/>
      <c r="C931" s="1"/>
      <c r="D931" s="1"/>
      <c r="E931" s="1"/>
      <c r="F931" s="1"/>
      <c r="G931" s="1"/>
      <c r="H931" s="1"/>
      <c r="I931" s="1"/>
      <c r="J931" s="1"/>
      <c r="K931" s="1"/>
      <c r="L931" s="1"/>
      <c r="M931" s="1"/>
      <c r="N931" s="1"/>
      <c r="O931" s="1"/>
      <c r="P931" s="1"/>
      <c r="Q931" s="1"/>
      <c r="R931" s="1"/>
      <c r="S931" s="1"/>
      <c r="T931" s="1"/>
    </row>
    <row r="932" spans="1:20" ht="15.75" customHeight="1" x14ac:dyDescent="0.25">
      <c r="A932" s="1"/>
      <c r="B932" s="1"/>
      <c r="C932" s="1"/>
      <c r="D932" s="1"/>
      <c r="E932" s="1"/>
      <c r="F932" s="1"/>
      <c r="G932" s="1"/>
      <c r="H932" s="1"/>
      <c r="I932" s="1"/>
      <c r="J932" s="1"/>
      <c r="K932" s="1"/>
      <c r="L932" s="1"/>
      <c r="M932" s="1"/>
      <c r="N932" s="1"/>
      <c r="O932" s="1"/>
      <c r="P932" s="1"/>
      <c r="Q932" s="1"/>
      <c r="R932" s="1"/>
      <c r="S932" s="1"/>
      <c r="T932" s="1"/>
    </row>
    <row r="933" spans="1:20" ht="15.75" customHeight="1" x14ac:dyDescent="0.25">
      <c r="A933" s="1"/>
      <c r="B933" s="1"/>
      <c r="C933" s="1"/>
      <c r="D933" s="1"/>
      <c r="E933" s="1"/>
      <c r="F933" s="1"/>
      <c r="G933" s="1"/>
      <c r="H933" s="1"/>
      <c r="I933" s="1"/>
      <c r="J933" s="1"/>
      <c r="K933" s="1"/>
      <c r="L933" s="1"/>
      <c r="M933" s="1"/>
      <c r="N933" s="1"/>
      <c r="O933" s="1"/>
      <c r="P933" s="1"/>
      <c r="Q933" s="1"/>
      <c r="R933" s="1"/>
      <c r="S933" s="1"/>
      <c r="T933" s="1"/>
    </row>
    <row r="934" spans="1:20" ht="15.75" customHeight="1" x14ac:dyDescent="0.25">
      <c r="A934" s="1"/>
      <c r="B934" s="1"/>
      <c r="C934" s="1"/>
      <c r="D934" s="1"/>
      <c r="E934" s="1"/>
      <c r="F934" s="1"/>
      <c r="G934" s="1"/>
      <c r="H934" s="1"/>
      <c r="I934" s="1"/>
      <c r="J934" s="1"/>
      <c r="K934" s="1"/>
      <c r="L934" s="1"/>
      <c r="M934" s="1"/>
      <c r="N934" s="1"/>
      <c r="O934" s="1"/>
      <c r="P934" s="1"/>
      <c r="Q934" s="1"/>
      <c r="R934" s="1"/>
      <c r="S934" s="1"/>
      <c r="T934" s="1"/>
    </row>
    <row r="935" spans="1:20" ht="15.75" customHeight="1" x14ac:dyDescent="0.25">
      <c r="A935" s="1"/>
      <c r="B935" s="1"/>
      <c r="C935" s="1"/>
      <c r="D935" s="1"/>
      <c r="E935" s="1"/>
      <c r="F935" s="1"/>
      <c r="G935" s="1"/>
      <c r="H935" s="1"/>
      <c r="I935" s="1"/>
      <c r="J935" s="1"/>
      <c r="K935" s="1"/>
      <c r="L935" s="1"/>
      <c r="M935" s="1"/>
      <c r="N935" s="1"/>
      <c r="O935" s="1"/>
      <c r="P935" s="1"/>
      <c r="Q935" s="1"/>
      <c r="R935" s="1"/>
      <c r="S935" s="1"/>
      <c r="T935" s="1"/>
    </row>
    <row r="936" spans="1:20" ht="15.75" customHeight="1" x14ac:dyDescent="0.25">
      <c r="A936" s="1"/>
      <c r="B936" s="1"/>
      <c r="C936" s="1"/>
      <c r="D936" s="1"/>
      <c r="E936" s="1"/>
      <c r="F936" s="1"/>
      <c r="G936" s="1"/>
      <c r="H936" s="1"/>
      <c r="I936" s="1"/>
      <c r="J936" s="1"/>
      <c r="K936" s="1"/>
      <c r="L936" s="1"/>
      <c r="M936" s="1"/>
      <c r="N936" s="1"/>
      <c r="O936" s="1"/>
      <c r="P936" s="1"/>
      <c r="Q936" s="1"/>
      <c r="R936" s="1"/>
      <c r="S936" s="1"/>
      <c r="T936" s="1"/>
    </row>
    <row r="937" spans="1:20" ht="15.75" customHeight="1" x14ac:dyDescent="0.25">
      <c r="A937" s="1"/>
      <c r="B937" s="1"/>
      <c r="C937" s="1"/>
      <c r="D937" s="1"/>
      <c r="E937" s="1"/>
      <c r="F937" s="1"/>
      <c r="G937" s="1"/>
      <c r="H937" s="1"/>
      <c r="I937" s="1"/>
      <c r="J937" s="1"/>
      <c r="K937" s="1"/>
      <c r="L937" s="1"/>
      <c r="M937" s="1"/>
      <c r="N937" s="1"/>
      <c r="O937" s="1"/>
      <c r="P937" s="1"/>
      <c r="Q937" s="1"/>
      <c r="R937" s="1"/>
      <c r="S937" s="1"/>
      <c r="T937" s="1"/>
    </row>
    <row r="938" spans="1:20" ht="15.75" customHeight="1" x14ac:dyDescent="0.25">
      <c r="A938" s="1"/>
      <c r="B938" s="1"/>
      <c r="C938" s="1"/>
      <c r="D938" s="1"/>
      <c r="E938" s="1"/>
      <c r="F938" s="1"/>
      <c r="G938" s="1"/>
      <c r="H938" s="1"/>
      <c r="I938" s="1"/>
      <c r="J938" s="1"/>
      <c r="K938" s="1"/>
      <c r="L938" s="1"/>
      <c r="M938" s="1"/>
      <c r="N938" s="1"/>
      <c r="O938" s="1"/>
      <c r="P938" s="1"/>
      <c r="Q938" s="1"/>
      <c r="R938" s="1"/>
      <c r="S938" s="1"/>
      <c r="T938" s="1"/>
    </row>
    <row r="939" spans="1:20" ht="15.75" customHeight="1" x14ac:dyDescent="0.25">
      <c r="A939" s="1"/>
      <c r="B939" s="1"/>
      <c r="C939" s="1"/>
      <c r="D939" s="1"/>
      <c r="E939" s="1"/>
      <c r="F939" s="1"/>
      <c r="G939" s="1"/>
      <c r="H939" s="1"/>
      <c r="I939" s="1"/>
      <c r="J939" s="1"/>
      <c r="K939" s="1"/>
      <c r="L939" s="1"/>
      <c r="M939" s="1"/>
      <c r="N939" s="1"/>
      <c r="O939" s="1"/>
      <c r="P939" s="1"/>
      <c r="Q939" s="1"/>
      <c r="R939" s="1"/>
      <c r="S939" s="1"/>
      <c r="T939" s="1"/>
    </row>
    <row r="940" spans="1:20" ht="15.75" customHeight="1" x14ac:dyDescent="0.25">
      <c r="A940" s="1"/>
      <c r="B940" s="1"/>
      <c r="C940" s="1"/>
      <c r="D940" s="1"/>
      <c r="E940" s="1"/>
      <c r="F940" s="1"/>
      <c r="G940" s="1"/>
      <c r="H940" s="1"/>
      <c r="I940" s="1"/>
      <c r="J940" s="1"/>
      <c r="K940" s="1"/>
      <c r="L940" s="1"/>
      <c r="M940" s="1"/>
      <c r="N940" s="1"/>
      <c r="O940" s="1"/>
      <c r="P940" s="1"/>
      <c r="Q940" s="1"/>
      <c r="R940" s="1"/>
      <c r="S940" s="1"/>
      <c r="T940" s="1"/>
    </row>
    <row r="941" spans="1:20" ht="15.75" customHeight="1" x14ac:dyDescent="0.25">
      <c r="A941" s="1"/>
      <c r="B941" s="1"/>
      <c r="C941" s="1"/>
      <c r="D941" s="1"/>
      <c r="E941" s="1"/>
      <c r="F941" s="1"/>
      <c r="G941" s="1"/>
      <c r="H941" s="1"/>
      <c r="I941" s="1"/>
      <c r="J941" s="1"/>
      <c r="K941" s="1"/>
      <c r="L941" s="1"/>
      <c r="M941" s="1"/>
      <c r="N941" s="1"/>
      <c r="O941" s="1"/>
      <c r="P941" s="1"/>
      <c r="Q941" s="1"/>
      <c r="R941" s="1"/>
      <c r="S941" s="1"/>
      <c r="T941" s="1"/>
    </row>
    <row r="942" spans="1:20" ht="15.75" customHeight="1" x14ac:dyDescent="0.25">
      <c r="A942" s="1"/>
      <c r="B942" s="1"/>
      <c r="C942" s="1"/>
      <c r="D942" s="1"/>
      <c r="E942" s="1"/>
      <c r="F942" s="1"/>
      <c r="G942" s="1"/>
      <c r="H942" s="1"/>
      <c r="I942" s="1"/>
      <c r="J942" s="1"/>
      <c r="K942" s="1"/>
      <c r="L942" s="1"/>
      <c r="M942" s="1"/>
      <c r="N942" s="1"/>
      <c r="O942" s="1"/>
      <c r="P942" s="1"/>
      <c r="Q942" s="1"/>
      <c r="R942" s="1"/>
      <c r="S942" s="1"/>
      <c r="T942" s="1"/>
    </row>
    <row r="943" spans="1:20" ht="15.75" customHeight="1" x14ac:dyDescent="0.25">
      <c r="A943" s="1"/>
      <c r="B943" s="1"/>
      <c r="C943" s="1"/>
      <c r="D943" s="1"/>
      <c r="E943" s="1"/>
      <c r="F943" s="1"/>
      <c r="G943" s="1"/>
      <c r="H943" s="1"/>
      <c r="I943" s="1"/>
      <c r="J943" s="1"/>
      <c r="K943" s="1"/>
      <c r="L943" s="1"/>
      <c r="M943" s="1"/>
      <c r="N943" s="1"/>
      <c r="O943" s="1"/>
      <c r="P943" s="1"/>
      <c r="Q943" s="1"/>
      <c r="R943" s="1"/>
      <c r="S943" s="1"/>
      <c r="T943" s="1"/>
    </row>
    <row r="944" spans="1:20" ht="15.75" customHeight="1" x14ac:dyDescent="0.25">
      <c r="A944" s="1"/>
      <c r="B944" s="1"/>
      <c r="C944" s="1"/>
      <c r="D944" s="1"/>
      <c r="E944" s="1"/>
      <c r="F944" s="1"/>
      <c r="G944" s="1"/>
      <c r="H944" s="1"/>
      <c r="I944" s="1"/>
      <c r="J944" s="1"/>
      <c r="K944" s="1"/>
      <c r="L944" s="1"/>
      <c r="M944" s="1"/>
      <c r="N944" s="1"/>
      <c r="O944" s="1"/>
      <c r="P944" s="1"/>
      <c r="Q944" s="1"/>
      <c r="R944" s="1"/>
      <c r="S944" s="1"/>
      <c r="T944" s="1"/>
    </row>
    <row r="945" spans="1:20" ht="15.75" customHeight="1" x14ac:dyDescent="0.25">
      <c r="A945" s="1"/>
      <c r="B945" s="1"/>
      <c r="C945" s="1"/>
      <c r="D945" s="1"/>
      <c r="E945" s="1"/>
      <c r="F945" s="1"/>
      <c r="G945" s="1"/>
      <c r="H945" s="1"/>
      <c r="I945" s="1"/>
      <c r="J945" s="1"/>
      <c r="K945" s="1"/>
      <c r="L945" s="1"/>
      <c r="M945" s="1"/>
      <c r="N945" s="1"/>
      <c r="O945" s="1"/>
      <c r="P945" s="1"/>
      <c r="Q945" s="1"/>
      <c r="R945" s="1"/>
      <c r="S945" s="1"/>
      <c r="T945" s="1"/>
    </row>
    <row r="946" spans="1:20" ht="15.75" customHeight="1" x14ac:dyDescent="0.25">
      <c r="A946" s="1"/>
      <c r="B946" s="1"/>
      <c r="C946" s="1"/>
      <c r="D946" s="1"/>
      <c r="E946" s="1"/>
      <c r="F946" s="1"/>
      <c r="G946" s="1"/>
      <c r="H946" s="1"/>
      <c r="I946" s="1"/>
      <c r="J946" s="1"/>
      <c r="K946" s="1"/>
      <c r="L946" s="1"/>
      <c r="M946" s="1"/>
      <c r="N946" s="1"/>
      <c r="O946" s="1"/>
      <c r="P946" s="1"/>
      <c r="Q946" s="1"/>
      <c r="R946" s="1"/>
      <c r="S946" s="1"/>
      <c r="T946" s="1"/>
    </row>
    <row r="947" spans="1:20" ht="15.75" customHeight="1" x14ac:dyDescent="0.25">
      <c r="A947" s="1"/>
      <c r="B947" s="1"/>
      <c r="C947" s="1"/>
      <c r="D947" s="1"/>
      <c r="E947" s="1"/>
      <c r="F947" s="1"/>
      <c r="G947" s="1"/>
      <c r="H947" s="1"/>
      <c r="I947" s="1"/>
      <c r="J947" s="1"/>
      <c r="K947" s="1"/>
      <c r="L947" s="1"/>
      <c r="M947" s="1"/>
      <c r="N947" s="1"/>
      <c r="O947" s="1"/>
      <c r="P947" s="1"/>
      <c r="Q947" s="1"/>
      <c r="R947" s="1"/>
      <c r="S947" s="1"/>
      <c r="T947" s="1"/>
    </row>
    <row r="948" spans="1:20" ht="15.75" customHeight="1" x14ac:dyDescent="0.25">
      <c r="A948" s="1"/>
      <c r="B948" s="1"/>
      <c r="C948" s="1"/>
      <c r="D948" s="1"/>
      <c r="E948" s="1"/>
      <c r="F948" s="1"/>
      <c r="G948" s="1"/>
      <c r="H948" s="1"/>
      <c r="I948" s="1"/>
      <c r="J948" s="1"/>
      <c r="K948" s="1"/>
      <c r="L948" s="1"/>
      <c r="M948" s="1"/>
      <c r="N948" s="1"/>
      <c r="O948" s="1"/>
      <c r="P948" s="1"/>
      <c r="Q948" s="1"/>
      <c r="R948" s="1"/>
      <c r="S948" s="1"/>
      <c r="T948" s="1"/>
    </row>
    <row r="949" spans="1:20" ht="15.75" customHeight="1" x14ac:dyDescent="0.25">
      <c r="A949" s="1"/>
      <c r="B949" s="1"/>
      <c r="C949" s="1"/>
      <c r="D949" s="1"/>
      <c r="E949" s="1"/>
      <c r="F949" s="1"/>
      <c r="G949" s="1"/>
      <c r="H949" s="1"/>
      <c r="I949" s="1"/>
      <c r="J949" s="1"/>
      <c r="K949" s="1"/>
      <c r="L949" s="1"/>
      <c r="M949" s="1"/>
      <c r="N949" s="1"/>
      <c r="O949" s="1"/>
      <c r="P949" s="1"/>
      <c r="Q949" s="1"/>
      <c r="R949" s="1"/>
      <c r="S949" s="1"/>
      <c r="T949" s="1"/>
    </row>
    <row r="950" spans="1:20" ht="15.75" customHeight="1" x14ac:dyDescent="0.25">
      <c r="A950" s="1"/>
      <c r="B950" s="1"/>
      <c r="C950" s="1"/>
      <c r="D950" s="1"/>
      <c r="E950" s="1"/>
      <c r="F950" s="1"/>
      <c r="G950" s="1"/>
      <c r="H950" s="1"/>
      <c r="I950" s="1"/>
      <c r="J950" s="1"/>
      <c r="K950" s="1"/>
      <c r="L950" s="1"/>
      <c r="M950" s="1"/>
      <c r="N950" s="1"/>
      <c r="O950" s="1"/>
      <c r="P950" s="1"/>
      <c r="Q950" s="1"/>
      <c r="R950" s="1"/>
      <c r="S950" s="1"/>
      <c r="T950" s="1"/>
    </row>
    <row r="951" spans="1:20" ht="15.75" customHeight="1" x14ac:dyDescent="0.25">
      <c r="A951" s="1"/>
      <c r="B951" s="1"/>
      <c r="C951" s="1"/>
      <c r="D951" s="1"/>
      <c r="E951" s="1"/>
      <c r="F951" s="1"/>
      <c r="G951" s="1"/>
      <c r="H951" s="1"/>
      <c r="I951" s="1"/>
      <c r="J951" s="1"/>
      <c r="K951" s="1"/>
      <c r="L951" s="1"/>
      <c r="M951" s="1"/>
      <c r="N951" s="1"/>
      <c r="O951" s="1"/>
      <c r="P951" s="1"/>
      <c r="Q951" s="1"/>
      <c r="R951" s="1"/>
      <c r="S951" s="1"/>
      <c r="T951" s="1"/>
    </row>
    <row r="952" spans="1:20" ht="15.75" customHeight="1" x14ac:dyDescent="0.25">
      <c r="A952" s="1"/>
      <c r="B952" s="1"/>
      <c r="C952" s="1"/>
      <c r="D952" s="1"/>
      <c r="E952" s="1"/>
      <c r="F952" s="1"/>
      <c r="G952" s="1"/>
      <c r="H952" s="1"/>
      <c r="I952" s="1"/>
      <c r="J952" s="1"/>
      <c r="K952" s="1"/>
      <c r="L952" s="1"/>
      <c r="M952" s="1"/>
      <c r="N952" s="1"/>
      <c r="O952" s="1"/>
      <c r="P952" s="1"/>
      <c r="Q952" s="1"/>
      <c r="R952" s="1"/>
      <c r="S952" s="1"/>
      <c r="T952" s="1"/>
    </row>
    <row r="953" spans="1:20" ht="15.75" customHeight="1" x14ac:dyDescent="0.25">
      <c r="A953" s="1"/>
      <c r="B953" s="1"/>
      <c r="C953" s="1"/>
      <c r="D953" s="1"/>
      <c r="E953" s="1"/>
      <c r="F953" s="1"/>
      <c r="G953" s="1"/>
      <c r="H953" s="1"/>
      <c r="I953" s="1"/>
      <c r="J953" s="1"/>
      <c r="K953" s="1"/>
      <c r="L953" s="1"/>
      <c r="M953" s="1"/>
      <c r="N953" s="1"/>
      <c r="O953" s="1"/>
      <c r="P953" s="1"/>
      <c r="Q953" s="1"/>
      <c r="R953" s="1"/>
      <c r="S953" s="1"/>
      <c r="T953" s="1"/>
    </row>
    <row r="954" spans="1:20" ht="15.75" customHeight="1" x14ac:dyDescent="0.25">
      <c r="A954" s="1"/>
      <c r="B954" s="1"/>
      <c r="C954" s="1"/>
      <c r="D954" s="1"/>
      <c r="E954" s="1"/>
      <c r="F954" s="1"/>
      <c r="G954" s="1"/>
      <c r="H954" s="1"/>
      <c r="I954" s="1"/>
      <c r="J954" s="1"/>
      <c r="K954" s="1"/>
      <c r="L954" s="1"/>
      <c r="M954" s="1"/>
      <c r="N954" s="1"/>
      <c r="O954" s="1"/>
      <c r="P954" s="1"/>
      <c r="Q954" s="1"/>
      <c r="R954" s="1"/>
      <c r="S954" s="1"/>
      <c r="T954" s="1"/>
    </row>
    <row r="955" spans="1:20" ht="15.75" customHeight="1" x14ac:dyDescent="0.25">
      <c r="A955" s="1"/>
      <c r="B955" s="1"/>
      <c r="C955" s="1"/>
      <c r="D955" s="1"/>
      <c r="E955" s="1"/>
      <c r="F955" s="1"/>
      <c r="G955" s="1"/>
      <c r="H955" s="1"/>
      <c r="I955" s="1"/>
      <c r="J955" s="1"/>
      <c r="K955" s="1"/>
      <c r="L955" s="1"/>
      <c r="M955" s="1"/>
      <c r="N955" s="1"/>
      <c r="O955" s="1"/>
      <c r="P955" s="1"/>
      <c r="Q955" s="1"/>
      <c r="R955" s="1"/>
      <c r="S955" s="1"/>
      <c r="T955" s="1"/>
    </row>
    <row r="956" spans="1:20" ht="15.75" customHeight="1" x14ac:dyDescent="0.25">
      <c r="A956" s="1"/>
      <c r="B956" s="1"/>
      <c r="C956" s="1"/>
      <c r="D956" s="1"/>
      <c r="E956" s="1"/>
      <c r="F956" s="1"/>
      <c r="G956" s="1"/>
      <c r="H956" s="1"/>
      <c r="I956" s="1"/>
      <c r="J956" s="1"/>
      <c r="K956" s="1"/>
      <c r="L956" s="1"/>
      <c r="M956" s="1"/>
      <c r="N956" s="1"/>
      <c r="O956" s="1"/>
      <c r="P956" s="1"/>
      <c r="Q956" s="1"/>
      <c r="R956" s="1"/>
      <c r="S956" s="1"/>
      <c r="T956" s="1"/>
    </row>
    <row r="957" spans="1:20" ht="15.75" customHeight="1" x14ac:dyDescent="0.25">
      <c r="A957" s="1"/>
      <c r="B957" s="1"/>
      <c r="C957" s="1"/>
      <c r="D957" s="1"/>
      <c r="E957" s="1"/>
      <c r="F957" s="1"/>
      <c r="G957" s="1"/>
      <c r="H957" s="1"/>
      <c r="I957" s="1"/>
      <c r="J957" s="1"/>
      <c r="K957" s="1"/>
      <c r="L957" s="1"/>
      <c r="M957" s="1"/>
      <c r="N957" s="1"/>
      <c r="O957" s="1"/>
      <c r="P957" s="1"/>
      <c r="Q957" s="1"/>
      <c r="R957" s="1"/>
      <c r="S957" s="1"/>
      <c r="T957" s="1"/>
    </row>
    <row r="958" spans="1:20" ht="15.75" customHeight="1" x14ac:dyDescent="0.25">
      <c r="A958" s="1"/>
      <c r="B958" s="1"/>
      <c r="C958" s="1"/>
      <c r="D958" s="1"/>
      <c r="E958" s="1"/>
      <c r="F958" s="1"/>
      <c r="G958" s="1"/>
      <c r="H958" s="1"/>
      <c r="I958" s="1"/>
      <c r="J958" s="1"/>
      <c r="K958" s="1"/>
      <c r="L958" s="1"/>
      <c r="M958" s="1"/>
      <c r="N958" s="1"/>
      <c r="O958" s="1"/>
      <c r="P958" s="1"/>
      <c r="Q958" s="1"/>
      <c r="R958" s="1"/>
      <c r="S958" s="1"/>
      <c r="T958" s="1"/>
    </row>
    <row r="959" spans="1:20" ht="15.75" customHeight="1" x14ac:dyDescent="0.25">
      <c r="A959" s="1"/>
      <c r="B959" s="1"/>
      <c r="C959" s="1"/>
      <c r="D959" s="1"/>
      <c r="E959" s="1"/>
      <c r="F959" s="1"/>
      <c r="G959" s="1"/>
      <c r="H959" s="1"/>
      <c r="I959" s="1"/>
      <c r="J959" s="1"/>
      <c r="K959" s="1"/>
      <c r="L959" s="1"/>
      <c r="M959" s="1"/>
      <c r="N959" s="1"/>
      <c r="O959" s="1"/>
      <c r="P959" s="1"/>
      <c r="Q959" s="1"/>
      <c r="R959" s="1"/>
      <c r="S959" s="1"/>
      <c r="T959" s="1"/>
    </row>
    <row r="960" spans="1:20" ht="15.75" customHeight="1" x14ac:dyDescent="0.25">
      <c r="A960" s="1"/>
      <c r="B960" s="1"/>
      <c r="C960" s="1"/>
      <c r="D960" s="1"/>
      <c r="E960" s="1"/>
      <c r="F960" s="1"/>
      <c r="G960" s="1"/>
      <c r="H960" s="1"/>
      <c r="I960" s="1"/>
      <c r="J960" s="1"/>
      <c r="K960" s="1"/>
      <c r="L960" s="1"/>
      <c r="M960" s="1"/>
      <c r="N960" s="1"/>
      <c r="O960" s="1"/>
      <c r="P960" s="1"/>
      <c r="Q960" s="1"/>
      <c r="R960" s="1"/>
      <c r="S960" s="1"/>
      <c r="T960" s="1"/>
    </row>
    <row r="961" spans="1:20" ht="15.75" customHeight="1" x14ac:dyDescent="0.25">
      <c r="A961" s="1"/>
      <c r="B961" s="1"/>
      <c r="C961" s="1"/>
      <c r="D961" s="1"/>
      <c r="E961" s="1"/>
      <c r="F961" s="1"/>
      <c r="G961" s="1"/>
      <c r="H961" s="1"/>
      <c r="I961" s="1"/>
      <c r="J961" s="1"/>
      <c r="K961" s="1"/>
      <c r="L961" s="1"/>
      <c r="M961" s="1"/>
      <c r="N961" s="1"/>
      <c r="O961" s="1"/>
      <c r="P961" s="1"/>
      <c r="Q961" s="1"/>
      <c r="R961" s="1"/>
      <c r="S961" s="1"/>
      <c r="T961" s="1"/>
    </row>
    <row r="962" spans="1:20" ht="15.75" customHeight="1" x14ac:dyDescent="0.25">
      <c r="A962" s="1"/>
      <c r="B962" s="1"/>
      <c r="C962" s="1"/>
      <c r="D962" s="1"/>
      <c r="E962" s="1"/>
      <c r="F962" s="1"/>
      <c r="G962" s="1"/>
      <c r="H962" s="1"/>
      <c r="I962" s="1"/>
      <c r="J962" s="1"/>
      <c r="K962" s="1"/>
      <c r="L962" s="1"/>
      <c r="M962" s="1"/>
      <c r="N962" s="1"/>
      <c r="O962" s="1"/>
      <c r="P962" s="1"/>
      <c r="Q962" s="1"/>
      <c r="R962" s="1"/>
      <c r="S962" s="1"/>
      <c r="T962" s="1"/>
    </row>
    <row r="963" spans="1:20" ht="15.75" customHeight="1" x14ac:dyDescent="0.25">
      <c r="A963" s="1"/>
      <c r="B963" s="1"/>
      <c r="C963" s="1"/>
      <c r="D963" s="1"/>
      <c r="E963" s="1"/>
      <c r="F963" s="1"/>
      <c r="G963" s="1"/>
      <c r="H963" s="1"/>
      <c r="I963" s="1"/>
      <c r="J963" s="1"/>
      <c r="K963" s="1"/>
      <c r="L963" s="1"/>
      <c r="M963" s="1"/>
      <c r="N963" s="1"/>
      <c r="O963" s="1"/>
      <c r="P963" s="1"/>
      <c r="Q963" s="1"/>
      <c r="R963" s="1"/>
      <c r="S963" s="1"/>
      <c r="T963" s="1"/>
    </row>
    <row r="964" spans="1:20" ht="15.75" customHeight="1" x14ac:dyDescent="0.25">
      <c r="A964" s="1"/>
      <c r="B964" s="1"/>
      <c r="C964" s="1"/>
      <c r="D964" s="1"/>
      <c r="E964" s="1"/>
      <c r="F964" s="1"/>
      <c r="G964" s="1"/>
      <c r="H964" s="1"/>
      <c r="I964" s="1"/>
      <c r="J964" s="1"/>
      <c r="K964" s="1"/>
      <c r="L964" s="1"/>
      <c r="M964" s="1"/>
      <c r="N964" s="1"/>
      <c r="O964" s="1"/>
      <c r="P964" s="1"/>
      <c r="Q964" s="1"/>
      <c r="R964" s="1"/>
      <c r="S964" s="1"/>
      <c r="T964" s="1"/>
    </row>
    <row r="965" spans="1:20" ht="15.75" customHeight="1" x14ac:dyDescent="0.25">
      <c r="A965" s="1"/>
      <c r="B965" s="1"/>
      <c r="C965" s="1"/>
      <c r="D965" s="1"/>
      <c r="E965" s="1"/>
      <c r="F965" s="1"/>
      <c r="G965" s="1"/>
      <c r="H965" s="1"/>
      <c r="I965" s="1"/>
      <c r="J965" s="1"/>
      <c r="K965" s="1"/>
      <c r="L965" s="1"/>
      <c r="M965" s="1"/>
      <c r="N965" s="1"/>
      <c r="O965" s="1"/>
      <c r="P965" s="1"/>
      <c r="Q965" s="1"/>
      <c r="R965" s="1"/>
      <c r="S965" s="1"/>
      <c r="T965" s="1"/>
    </row>
    <row r="966" spans="1:20" ht="15.75" customHeight="1" x14ac:dyDescent="0.25">
      <c r="A966" s="1"/>
      <c r="B966" s="1"/>
      <c r="C966" s="1"/>
      <c r="D966" s="1"/>
      <c r="E966" s="1"/>
      <c r="F966" s="1"/>
      <c r="G966" s="1"/>
      <c r="H966" s="1"/>
      <c r="I966" s="1"/>
      <c r="J966" s="1"/>
      <c r="K966" s="1"/>
      <c r="L966" s="1"/>
      <c r="M966" s="1"/>
      <c r="N966" s="1"/>
      <c r="O966" s="1"/>
      <c r="P966" s="1"/>
      <c r="Q966" s="1"/>
      <c r="R966" s="1"/>
      <c r="S966" s="1"/>
      <c r="T966" s="1"/>
    </row>
    <row r="967" spans="1:20" ht="15.75" customHeight="1" x14ac:dyDescent="0.25">
      <c r="A967" s="1"/>
      <c r="B967" s="1"/>
      <c r="C967" s="1"/>
      <c r="D967" s="1"/>
      <c r="E967" s="1"/>
      <c r="F967" s="1"/>
      <c r="G967" s="1"/>
      <c r="H967" s="1"/>
      <c r="I967" s="1"/>
      <c r="J967" s="1"/>
      <c r="K967" s="1"/>
      <c r="L967" s="1"/>
      <c r="M967" s="1"/>
      <c r="N967" s="1"/>
      <c r="O967" s="1"/>
      <c r="P967" s="1"/>
      <c r="Q967" s="1"/>
      <c r="R967" s="1"/>
      <c r="S967" s="1"/>
      <c r="T967" s="1"/>
    </row>
    <row r="968" spans="1:20" ht="15.75" customHeight="1" x14ac:dyDescent="0.25">
      <c r="A968" s="1"/>
      <c r="B968" s="1"/>
      <c r="C968" s="1"/>
      <c r="D968" s="1"/>
      <c r="E968" s="1"/>
      <c r="F968" s="1"/>
      <c r="G968" s="1"/>
      <c r="H968" s="1"/>
      <c r="I968" s="1"/>
      <c r="J968" s="1"/>
      <c r="K968" s="1"/>
      <c r="L968" s="1"/>
      <c r="M968" s="1"/>
      <c r="N968" s="1"/>
      <c r="O968" s="1"/>
      <c r="P968" s="1"/>
      <c r="Q968" s="1"/>
      <c r="R968" s="1"/>
      <c r="S968" s="1"/>
      <c r="T968" s="1"/>
    </row>
    <row r="969" spans="1:20" ht="15.75" customHeight="1" x14ac:dyDescent="0.25">
      <c r="A969" s="1"/>
      <c r="B969" s="1"/>
      <c r="C969" s="1"/>
      <c r="D969" s="1"/>
      <c r="E969" s="1"/>
      <c r="F969" s="1"/>
      <c r="G969" s="1"/>
      <c r="H969" s="1"/>
      <c r="I969" s="1"/>
      <c r="J969" s="1"/>
      <c r="K969" s="1"/>
      <c r="L969" s="1"/>
      <c r="M969" s="1"/>
      <c r="N969" s="1"/>
      <c r="O969" s="1"/>
      <c r="P969" s="1"/>
      <c r="Q969" s="1"/>
      <c r="R969" s="1"/>
      <c r="S969" s="1"/>
      <c r="T969" s="1"/>
    </row>
    <row r="970" spans="1:20" ht="15.75" customHeight="1" x14ac:dyDescent="0.25">
      <c r="A970" s="1"/>
      <c r="B970" s="1"/>
      <c r="C970" s="1"/>
      <c r="D970" s="1"/>
      <c r="E970" s="1"/>
      <c r="F970" s="1"/>
      <c r="G970" s="1"/>
      <c r="H970" s="1"/>
      <c r="I970" s="1"/>
      <c r="J970" s="1"/>
      <c r="K970" s="1"/>
      <c r="L970" s="1"/>
      <c r="M970" s="1"/>
      <c r="N970" s="1"/>
      <c r="O970" s="1"/>
      <c r="P970" s="1"/>
      <c r="Q970" s="1"/>
      <c r="R970" s="1"/>
      <c r="S970" s="1"/>
      <c r="T970" s="1"/>
    </row>
    <row r="971" spans="1:20" ht="15.75" customHeight="1" x14ac:dyDescent="0.25">
      <c r="A971" s="1"/>
      <c r="B971" s="1"/>
      <c r="C971" s="1"/>
      <c r="D971" s="1"/>
      <c r="E971" s="1"/>
      <c r="F971" s="1"/>
      <c r="G971" s="1"/>
      <c r="H971" s="1"/>
      <c r="I971" s="1"/>
      <c r="J971" s="1"/>
      <c r="K971" s="1"/>
      <c r="L971" s="1"/>
      <c r="M971" s="1"/>
      <c r="N971" s="1"/>
      <c r="O971" s="1"/>
      <c r="P971" s="1"/>
      <c r="Q971" s="1"/>
      <c r="R971" s="1"/>
      <c r="S971" s="1"/>
      <c r="T971" s="1"/>
    </row>
    <row r="972" spans="1:20" ht="15.75" customHeight="1" x14ac:dyDescent="0.25">
      <c r="A972" s="1"/>
      <c r="B972" s="1"/>
      <c r="C972" s="1"/>
      <c r="D972" s="1"/>
      <c r="E972" s="1"/>
      <c r="F972" s="1"/>
      <c r="G972" s="1"/>
      <c r="H972" s="1"/>
      <c r="I972" s="1"/>
      <c r="J972" s="1"/>
      <c r="K972" s="1"/>
      <c r="L972" s="1"/>
      <c r="M972" s="1"/>
      <c r="N972" s="1"/>
      <c r="O972" s="1"/>
      <c r="P972" s="1"/>
      <c r="Q972" s="1"/>
      <c r="R972" s="1"/>
      <c r="S972" s="1"/>
      <c r="T972" s="1"/>
    </row>
    <row r="973" spans="1:20" ht="15.75" customHeight="1" x14ac:dyDescent="0.25">
      <c r="A973" s="1"/>
      <c r="B973" s="1"/>
      <c r="C973" s="1"/>
      <c r="D973" s="1"/>
      <c r="E973" s="1"/>
      <c r="F973" s="1"/>
      <c r="G973" s="1"/>
      <c r="H973" s="1"/>
      <c r="I973" s="1"/>
      <c r="J973" s="1"/>
      <c r="K973" s="1"/>
      <c r="L973" s="1"/>
      <c r="M973" s="1"/>
      <c r="N973" s="1"/>
      <c r="O973" s="1"/>
      <c r="P973" s="1"/>
      <c r="Q973" s="1"/>
      <c r="R973" s="1"/>
      <c r="S973" s="1"/>
      <c r="T973" s="1"/>
    </row>
    <row r="974" spans="1:20" ht="15.75" customHeight="1" x14ac:dyDescent="0.25">
      <c r="A974" s="1"/>
      <c r="B974" s="1"/>
      <c r="C974" s="1"/>
      <c r="D974" s="1"/>
      <c r="E974" s="1"/>
      <c r="F974" s="1"/>
      <c r="G974" s="1"/>
      <c r="H974" s="1"/>
      <c r="I974" s="1"/>
      <c r="J974" s="1"/>
      <c r="K974" s="1"/>
      <c r="L974" s="1"/>
      <c r="M974" s="1"/>
      <c r="N974" s="1"/>
      <c r="O974" s="1"/>
      <c r="P974" s="1"/>
      <c r="Q974" s="1"/>
      <c r="R974" s="1"/>
      <c r="S974" s="1"/>
      <c r="T974" s="1"/>
    </row>
    <row r="975" spans="1:20" ht="15.75" customHeight="1" x14ac:dyDescent="0.25">
      <c r="A975" s="1"/>
      <c r="B975" s="1"/>
      <c r="C975" s="1"/>
      <c r="D975" s="1"/>
      <c r="E975" s="1"/>
      <c r="F975" s="1"/>
      <c r="G975" s="1"/>
      <c r="H975" s="1"/>
      <c r="I975" s="1"/>
      <c r="J975" s="1"/>
      <c r="K975" s="1"/>
      <c r="L975" s="1"/>
      <c r="M975" s="1"/>
      <c r="N975" s="1"/>
      <c r="O975" s="1"/>
      <c r="P975" s="1"/>
      <c r="Q975" s="1"/>
      <c r="R975" s="1"/>
      <c r="S975" s="1"/>
      <c r="T975" s="1"/>
    </row>
    <row r="976" spans="1:20" ht="15.75" customHeight="1" x14ac:dyDescent="0.25">
      <c r="A976" s="1"/>
      <c r="B976" s="1"/>
      <c r="C976" s="1"/>
      <c r="D976" s="1"/>
      <c r="E976" s="1"/>
      <c r="F976" s="1"/>
      <c r="G976" s="1"/>
      <c r="H976" s="1"/>
      <c r="I976" s="1"/>
      <c r="J976" s="1"/>
      <c r="K976" s="1"/>
      <c r="L976" s="1"/>
      <c r="M976" s="1"/>
      <c r="N976" s="1"/>
      <c r="O976" s="1"/>
      <c r="P976" s="1"/>
      <c r="Q976" s="1"/>
      <c r="R976" s="1"/>
      <c r="S976" s="1"/>
      <c r="T976" s="1"/>
    </row>
    <row r="977" spans="1:20" ht="15.75" customHeight="1" x14ac:dyDescent="0.25">
      <c r="A977" s="1"/>
      <c r="B977" s="1"/>
      <c r="C977" s="1"/>
      <c r="D977" s="1"/>
      <c r="E977" s="1"/>
      <c r="F977" s="1"/>
      <c r="G977" s="1"/>
      <c r="H977" s="1"/>
      <c r="I977" s="1"/>
      <c r="J977" s="1"/>
      <c r="K977" s="1"/>
      <c r="L977" s="1"/>
      <c r="M977" s="1"/>
      <c r="N977" s="1"/>
      <c r="O977" s="1"/>
      <c r="P977" s="1"/>
      <c r="Q977" s="1"/>
      <c r="R977" s="1"/>
      <c r="S977" s="1"/>
      <c r="T977" s="1"/>
    </row>
    <row r="978" spans="1:20" ht="15.75" customHeight="1" x14ac:dyDescent="0.25">
      <c r="A978" s="1"/>
      <c r="B978" s="1"/>
      <c r="C978" s="1"/>
      <c r="D978" s="1"/>
      <c r="E978" s="1"/>
      <c r="F978" s="1"/>
      <c r="G978" s="1"/>
      <c r="H978" s="1"/>
      <c r="I978" s="1"/>
      <c r="J978" s="1"/>
      <c r="K978" s="1"/>
      <c r="L978" s="1"/>
      <c r="M978" s="1"/>
      <c r="N978" s="1"/>
      <c r="O978" s="1"/>
      <c r="P978" s="1"/>
      <c r="Q978" s="1"/>
      <c r="R978" s="1"/>
      <c r="S978" s="1"/>
      <c r="T978" s="1"/>
    </row>
    <row r="979" spans="1:20" ht="15.75" customHeight="1" x14ac:dyDescent="0.25">
      <c r="A979" s="1"/>
      <c r="B979" s="1"/>
      <c r="C979" s="1"/>
      <c r="D979" s="1"/>
      <c r="E979" s="1"/>
      <c r="F979" s="1"/>
      <c r="G979" s="1"/>
      <c r="H979" s="1"/>
      <c r="I979" s="1"/>
      <c r="J979" s="1"/>
      <c r="K979" s="1"/>
      <c r="L979" s="1"/>
      <c r="M979" s="1"/>
      <c r="N979" s="1"/>
      <c r="O979" s="1"/>
      <c r="P979" s="1"/>
      <c r="Q979" s="1"/>
      <c r="R979" s="1"/>
      <c r="S979" s="1"/>
      <c r="T979" s="1"/>
    </row>
    <row r="980" spans="1:20" ht="15.75" customHeight="1" x14ac:dyDescent="0.25">
      <c r="A980" s="1"/>
      <c r="B980" s="1"/>
      <c r="C980" s="1"/>
      <c r="D980" s="1"/>
      <c r="E980" s="1"/>
      <c r="F980" s="1"/>
      <c r="G980" s="1"/>
      <c r="H980" s="1"/>
      <c r="I980" s="1"/>
      <c r="J980" s="1"/>
      <c r="K980" s="1"/>
      <c r="L980" s="1"/>
      <c r="M980" s="1"/>
      <c r="N980" s="1"/>
      <c r="O980" s="1"/>
      <c r="P980" s="1"/>
      <c r="Q980" s="1"/>
      <c r="R980" s="1"/>
      <c r="S980" s="1"/>
      <c r="T980" s="1"/>
    </row>
    <row r="981" spans="1:20" ht="15.75" customHeight="1" x14ac:dyDescent="0.25">
      <c r="A981" s="1"/>
      <c r="B981" s="1"/>
      <c r="C981" s="1"/>
      <c r="D981" s="1"/>
      <c r="E981" s="1"/>
      <c r="F981" s="1"/>
      <c r="G981" s="1"/>
      <c r="H981" s="1"/>
      <c r="I981" s="1"/>
      <c r="J981" s="1"/>
      <c r="K981" s="1"/>
      <c r="L981" s="1"/>
      <c r="M981" s="1"/>
      <c r="N981" s="1"/>
      <c r="O981" s="1"/>
      <c r="P981" s="1"/>
      <c r="Q981" s="1"/>
      <c r="R981" s="1"/>
      <c r="S981" s="1"/>
      <c r="T981" s="1"/>
    </row>
    <row r="982" spans="1:20" ht="15.75" customHeight="1" x14ac:dyDescent="0.25">
      <c r="A982" s="1"/>
      <c r="B982" s="1"/>
      <c r="C982" s="1"/>
      <c r="D982" s="1"/>
      <c r="E982" s="1"/>
      <c r="F982" s="1"/>
      <c r="G982" s="1"/>
      <c r="H982" s="1"/>
      <c r="I982" s="1"/>
      <c r="J982" s="1"/>
      <c r="K982" s="1"/>
      <c r="L982" s="1"/>
      <c r="M982" s="1"/>
      <c r="N982" s="1"/>
      <c r="O982" s="1"/>
      <c r="P982" s="1"/>
      <c r="Q982" s="1"/>
      <c r="R982" s="1"/>
      <c r="S982" s="1"/>
      <c r="T982" s="1"/>
    </row>
    <row r="983" spans="1:20" ht="15.75" customHeight="1" x14ac:dyDescent="0.25">
      <c r="A983" s="1"/>
      <c r="B983" s="1"/>
      <c r="C983" s="1"/>
      <c r="D983" s="1"/>
      <c r="E983" s="1"/>
      <c r="F983" s="1"/>
      <c r="G983" s="1"/>
      <c r="H983" s="1"/>
      <c r="I983" s="1"/>
      <c r="J983" s="1"/>
      <c r="K983" s="1"/>
      <c r="L983" s="1"/>
      <c r="M983" s="1"/>
      <c r="N983" s="1"/>
      <c r="O983" s="1"/>
      <c r="P983" s="1"/>
      <c r="Q983" s="1"/>
      <c r="R983" s="1"/>
      <c r="S983" s="1"/>
      <c r="T983" s="1"/>
    </row>
    <row r="984" spans="1:20" ht="15.75" customHeight="1" x14ac:dyDescent="0.25">
      <c r="A984" s="1"/>
      <c r="B984" s="1"/>
      <c r="C984" s="1"/>
      <c r="D984" s="1"/>
      <c r="E984" s="1"/>
      <c r="F984" s="1"/>
      <c r="G984" s="1"/>
      <c r="H984" s="1"/>
      <c r="I984" s="1"/>
      <c r="J984" s="1"/>
      <c r="K984" s="1"/>
      <c r="L984" s="1"/>
      <c r="M984" s="1"/>
      <c r="N984" s="1"/>
      <c r="O984" s="1"/>
      <c r="P984" s="1"/>
      <c r="Q984" s="1"/>
      <c r="R984" s="1"/>
      <c r="S984" s="1"/>
      <c r="T984" s="1"/>
    </row>
    <row r="985" spans="1:20" ht="15.75" customHeight="1" x14ac:dyDescent="0.25">
      <c r="A985" s="1"/>
      <c r="B985" s="1"/>
      <c r="C985" s="1"/>
      <c r="D985" s="1"/>
      <c r="E985" s="1"/>
      <c r="F985" s="1"/>
      <c r="G985" s="1"/>
      <c r="H985" s="1"/>
      <c r="I985" s="1"/>
      <c r="J985" s="1"/>
      <c r="K985" s="1"/>
      <c r="L985" s="1"/>
      <c r="M985" s="1"/>
      <c r="N985" s="1"/>
      <c r="O985" s="1"/>
      <c r="P985" s="1"/>
      <c r="Q985" s="1"/>
      <c r="R985" s="1"/>
      <c r="S985" s="1"/>
      <c r="T985" s="1"/>
    </row>
    <row r="986" spans="1:20" ht="15.75" customHeight="1" x14ac:dyDescent="0.25">
      <c r="A986" s="1"/>
      <c r="B986" s="1"/>
      <c r="C986" s="1"/>
      <c r="D986" s="1"/>
      <c r="E986" s="1"/>
      <c r="F986" s="1"/>
      <c r="G986" s="1"/>
      <c r="H986" s="1"/>
      <c r="I986" s="1"/>
      <c r="J986" s="1"/>
      <c r="K986" s="1"/>
      <c r="L986" s="1"/>
      <c r="M986" s="1"/>
      <c r="N986" s="1"/>
      <c r="O986" s="1"/>
      <c r="P986" s="1"/>
      <c r="Q986" s="1"/>
      <c r="R986" s="1"/>
      <c r="S986" s="1"/>
      <c r="T986" s="1"/>
    </row>
    <row r="987" spans="1:20" ht="15.75" customHeight="1" x14ac:dyDescent="0.25">
      <c r="A987" s="1"/>
      <c r="B987" s="1"/>
      <c r="C987" s="1"/>
      <c r="D987" s="1"/>
      <c r="E987" s="1"/>
      <c r="F987" s="1"/>
      <c r="G987" s="1"/>
      <c r="H987" s="1"/>
      <c r="I987" s="1"/>
      <c r="J987" s="1"/>
      <c r="K987" s="1"/>
      <c r="L987" s="1"/>
      <c r="M987" s="1"/>
      <c r="N987" s="1"/>
      <c r="O987" s="1"/>
      <c r="P987" s="1"/>
      <c r="Q987" s="1"/>
      <c r="R987" s="1"/>
      <c r="S987" s="1"/>
      <c r="T987" s="1"/>
    </row>
    <row r="988" spans="1:20" ht="15.75" customHeight="1" x14ac:dyDescent="0.25">
      <c r="A988" s="1"/>
      <c r="B988" s="1"/>
      <c r="C988" s="1"/>
      <c r="D988" s="1"/>
      <c r="E988" s="1"/>
      <c r="F988" s="1"/>
      <c r="G988" s="1"/>
      <c r="H988" s="1"/>
      <c r="I988" s="1"/>
      <c r="J988" s="1"/>
      <c r="K988" s="1"/>
      <c r="L988" s="1"/>
      <c r="M988" s="1"/>
      <c r="N988" s="1"/>
      <c r="O988" s="1"/>
      <c r="P988" s="1"/>
      <c r="Q988" s="1"/>
      <c r="R988" s="1"/>
      <c r="S988" s="1"/>
      <c r="T988" s="1"/>
    </row>
    <row r="989" spans="1:20" ht="15.75" customHeight="1" x14ac:dyDescent="0.25">
      <c r="A989" s="1"/>
      <c r="B989" s="1"/>
      <c r="C989" s="1"/>
      <c r="D989" s="1"/>
      <c r="E989" s="1"/>
      <c r="F989" s="1"/>
      <c r="G989" s="1"/>
      <c r="H989" s="1"/>
      <c r="I989" s="1"/>
      <c r="J989" s="1"/>
      <c r="K989" s="1"/>
      <c r="L989" s="1"/>
      <c r="M989" s="1"/>
      <c r="N989" s="1"/>
      <c r="O989" s="1"/>
      <c r="P989" s="1"/>
      <c r="Q989" s="1"/>
      <c r="R989" s="1"/>
      <c r="S989" s="1"/>
      <c r="T989" s="1"/>
    </row>
    <row r="990" spans="1:20" ht="15.75" customHeight="1" x14ac:dyDescent="0.25">
      <c r="A990" s="1"/>
      <c r="B990" s="1"/>
      <c r="C990" s="1"/>
      <c r="D990" s="1"/>
      <c r="E990" s="1"/>
      <c r="F990" s="1"/>
      <c r="G990" s="1"/>
      <c r="H990" s="1"/>
      <c r="I990" s="1"/>
      <c r="J990" s="1"/>
      <c r="K990" s="1"/>
      <c r="L990" s="1"/>
      <c r="M990" s="1"/>
      <c r="N990" s="1"/>
      <c r="O990" s="1"/>
      <c r="P990" s="1"/>
      <c r="Q990" s="1"/>
      <c r="R990" s="1"/>
      <c r="S990" s="1"/>
      <c r="T990" s="1"/>
    </row>
    <row r="991" spans="1:20" ht="15.75" customHeight="1" x14ac:dyDescent="0.25">
      <c r="A991" s="1"/>
      <c r="B991" s="1"/>
      <c r="C991" s="1"/>
      <c r="D991" s="1"/>
      <c r="E991" s="1"/>
      <c r="F991" s="1"/>
      <c r="G991" s="1"/>
      <c r="H991" s="1"/>
      <c r="I991" s="1"/>
      <c r="J991" s="1"/>
      <c r="K991" s="1"/>
      <c r="L991" s="1"/>
      <c r="M991" s="1"/>
      <c r="N991" s="1"/>
      <c r="O991" s="1"/>
      <c r="P991" s="1"/>
      <c r="Q991" s="1"/>
      <c r="R991" s="1"/>
      <c r="S991" s="1"/>
      <c r="T991" s="1"/>
    </row>
    <row r="992" spans="1:20" ht="15.75" customHeight="1" x14ac:dyDescent="0.25">
      <c r="A992" s="1"/>
      <c r="B992" s="1"/>
      <c r="C992" s="1"/>
      <c r="D992" s="1"/>
      <c r="E992" s="1"/>
      <c r="F992" s="1"/>
      <c r="G992" s="1"/>
      <c r="H992" s="1"/>
      <c r="I992" s="1"/>
      <c r="J992" s="1"/>
      <c r="K992" s="1"/>
      <c r="L992" s="1"/>
      <c r="M992" s="1"/>
      <c r="N992" s="1"/>
      <c r="O992" s="1"/>
      <c r="P992" s="1"/>
      <c r="Q992" s="1"/>
      <c r="R992" s="1"/>
      <c r="S992" s="1"/>
      <c r="T992" s="1"/>
    </row>
    <row r="993" spans="1:20" ht="15.75" customHeight="1" x14ac:dyDescent="0.25">
      <c r="A993" s="1"/>
      <c r="B993" s="1"/>
      <c r="C993" s="1"/>
      <c r="D993" s="1"/>
      <c r="E993" s="1"/>
      <c r="F993" s="1"/>
      <c r="G993" s="1"/>
      <c r="H993" s="1"/>
      <c r="I993" s="1"/>
      <c r="J993" s="1"/>
      <c r="K993" s="1"/>
      <c r="L993" s="1"/>
      <c r="M993" s="1"/>
      <c r="N993" s="1"/>
      <c r="O993" s="1"/>
      <c r="P993" s="1"/>
      <c r="Q993" s="1"/>
      <c r="R993" s="1"/>
      <c r="S993" s="1"/>
      <c r="T993" s="1"/>
    </row>
    <row r="994" spans="1:20" ht="15.75" customHeight="1" x14ac:dyDescent="0.25">
      <c r="A994" s="1"/>
      <c r="B994" s="1"/>
      <c r="C994" s="1"/>
      <c r="D994" s="1"/>
      <c r="E994" s="1"/>
      <c r="F994" s="1"/>
      <c r="G994" s="1"/>
      <c r="H994" s="1"/>
      <c r="I994" s="1"/>
      <c r="J994" s="1"/>
      <c r="K994" s="1"/>
      <c r="L994" s="1"/>
      <c r="M994" s="1"/>
      <c r="N994" s="1"/>
      <c r="O994" s="1"/>
      <c r="P994" s="1"/>
      <c r="Q994" s="1"/>
      <c r="R994" s="1"/>
      <c r="S994" s="1"/>
      <c r="T994" s="1"/>
    </row>
    <row r="995" spans="1:20" ht="15.75" customHeight="1" x14ac:dyDescent="0.25">
      <c r="A995" s="1"/>
      <c r="B995" s="1"/>
      <c r="C995" s="1"/>
      <c r="D995" s="1"/>
      <c r="E995" s="1"/>
      <c r="F995" s="1"/>
      <c r="G995" s="1"/>
      <c r="H995" s="1"/>
      <c r="I995" s="1"/>
      <c r="J995" s="1"/>
      <c r="K995" s="1"/>
      <c r="L995" s="1"/>
      <c r="M995" s="1"/>
      <c r="N995" s="1"/>
      <c r="O995" s="1"/>
      <c r="P995" s="1"/>
      <c r="Q995" s="1"/>
      <c r="R995" s="1"/>
      <c r="S995" s="1"/>
      <c r="T995" s="1"/>
    </row>
    <row r="996" spans="1:20" ht="15.75" customHeight="1" x14ac:dyDescent="0.25">
      <c r="A996" s="1"/>
      <c r="B996" s="1"/>
      <c r="C996" s="1"/>
      <c r="D996" s="1"/>
      <c r="E996" s="1"/>
      <c r="F996" s="1"/>
      <c r="G996" s="1"/>
      <c r="H996" s="1"/>
      <c r="I996" s="1"/>
      <c r="J996" s="1"/>
      <c r="K996" s="1"/>
      <c r="L996" s="1"/>
      <c r="M996" s="1"/>
      <c r="N996" s="1"/>
      <c r="O996" s="1"/>
      <c r="P996" s="1"/>
      <c r="Q996" s="1"/>
      <c r="R996" s="1"/>
      <c r="S996" s="1"/>
      <c r="T996" s="1"/>
    </row>
    <row r="997" spans="1:20" ht="15.75" customHeight="1" x14ac:dyDescent="0.25">
      <c r="A997" s="1"/>
      <c r="B997" s="1"/>
      <c r="C997" s="1"/>
      <c r="D997" s="1"/>
      <c r="E997" s="1"/>
      <c r="F997" s="1"/>
      <c r="G997" s="1"/>
      <c r="H997" s="1"/>
      <c r="I997" s="1"/>
      <c r="J997" s="1"/>
      <c r="K997" s="1"/>
      <c r="L997" s="1"/>
      <c r="M997" s="1"/>
      <c r="N997" s="1"/>
      <c r="O997" s="1"/>
      <c r="P997" s="1"/>
      <c r="Q997" s="1"/>
      <c r="R997" s="1"/>
      <c r="S997" s="1"/>
      <c r="T997" s="1"/>
    </row>
    <row r="998" spans="1:20" ht="15.75" customHeight="1" x14ac:dyDescent="0.25">
      <c r="A998" s="1"/>
      <c r="B998" s="1"/>
      <c r="C998" s="1"/>
      <c r="D998" s="1"/>
      <c r="E998" s="1"/>
      <c r="F998" s="1"/>
      <c r="G998" s="1"/>
      <c r="H998" s="1"/>
      <c r="I998" s="1"/>
      <c r="J998" s="1"/>
      <c r="K998" s="1"/>
      <c r="L998" s="1"/>
      <c r="M998" s="1"/>
      <c r="N998" s="1"/>
      <c r="O998" s="1"/>
      <c r="P998" s="1"/>
      <c r="Q998" s="1"/>
      <c r="R998" s="1"/>
      <c r="S998" s="1"/>
      <c r="T998" s="1"/>
    </row>
    <row r="999" spans="1:20" ht="15.75" customHeight="1" x14ac:dyDescent="0.25">
      <c r="A999" s="1"/>
      <c r="B999" s="1"/>
      <c r="C999" s="1"/>
      <c r="D999" s="1"/>
      <c r="E999" s="1"/>
      <c r="F999" s="1"/>
      <c r="G999" s="1"/>
      <c r="H999" s="1"/>
      <c r="I999" s="1"/>
      <c r="J999" s="1"/>
      <c r="K999" s="1"/>
      <c r="L999" s="1"/>
      <c r="M999" s="1"/>
      <c r="N999" s="1"/>
      <c r="O999" s="1"/>
      <c r="P999" s="1"/>
      <c r="Q999" s="1"/>
      <c r="R999" s="1"/>
      <c r="S999" s="1"/>
      <c r="T999" s="1"/>
    </row>
    <row r="1000" spans="1:20"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row>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workbookViewId="0"/>
  </sheetViews>
  <sheetFormatPr baseColWidth="10" defaultColWidth="14.42578125" defaultRowHeight="15" customHeight="1" x14ac:dyDescent="0.25"/>
  <cols>
    <col min="1" max="1" width="31.140625" customWidth="1"/>
    <col min="2" max="2" width="26.42578125" customWidth="1"/>
    <col min="3" max="26" width="10.7109375" customWidth="1"/>
  </cols>
  <sheetData>
    <row r="1" spans="1:3" x14ac:dyDescent="0.25">
      <c r="A1" s="11" t="s">
        <v>6</v>
      </c>
      <c r="B1" s="12" t="s">
        <v>7</v>
      </c>
      <c r="C1" s="1" t="s">
        <v>8</v>
      </c>
    </row>
    <row r="2" spans="1:3" x14ac:dyDescent="0.25">
      <c r="A2" s="13" t="s">
        <v>9</v>
      </c>
      <c r="B2" s="13" t="s">
        <v>10</v>
      </c>
      <c r="C2" s="14" t="s">
        <v>11</v>
      </c>
    </row>
    <row r="3" spans="1:3" x14ac:dyDescent="0.25">
      <c r="A3" s="13" t="s">
        <v>12</v>
      </c>
      <c r="B3" s="13" t="s">
        <v>13</v>
      </c>
      <c r="C3" s="15" t="s">
        <v>14</v>
      </c>
    </row>
    <row r="4" spans="1:3" x14ac:dyDescent="0.25">
      <c r="A4" s="13" t="s">
        <v>15</v>
      </c>
      <c r="B4" s="13" t="s">
        <v>16</v>
      </c>
      <c r="C4" s="16" t="s">
        <v>17</v>
      </c>
    </row>
    <row r="5" spans="1:3" x14ac:dyDescent="0.25">
      <c r="A5" s="13" t="s">
        <v>18</v>
      </c>
      <c r="B5" s="13" t="s">
        <v>19</v>
      </c>
      <c r="C5" s="17" t="s">
        <v>20</v>
      </c>
    </row>
    <row r="6" spans="1:3" x14ac:dyDescent="0.25">
      <c r="B6" s="13" t="s">
        <v>21</v>
      </c>
      <c r="C6" s="18" t="s">
        <v>22</v>
      </c>
    </row>
    <row r="7" spans="1:3" x14ac:dyDescent="0.25">
      <c r="B7" s="13" t="s">
        <v>23</v>
      </c>
      <c r="C7" s="19" t="s">
        <v>24</v>
      </c>
    </row>
    <row r="8" spans="1:3" x14ac:dyDescent="0.25">
      <c r="B8" s="13" t="s">
        <v>25</v>
      </c>
      <c r="C8" s="20" t="s">
        <v>26</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A2:B3 A4:C10">
    <cfRule type="expression" dxfId="20" priority="2" stopIfTrue="1">
      <formula>$C2="controlado"</formula>
    </cfRule>
  </conditionalFormatting>
  <conditionalFormatting sqref="A2:B3 A4:C1000">
    <cfRule type="expression" dxfId="19" priority="3" stopIfTrue="1">
      <formula>$C2="visto"</formula>
    </cfRule>
  </conditionalFormatting>
  <conditionalFormatting sqref="A1:C1 A2:B3 A4:C1000">
    <cfRule type="expression" dxfId="18" priority="1" stopIfTrue="1">
      <formula>ISERROR(LOOKUP("controlado",1:1,FALSE))=FALSE</formula>
    </cfRule>
  </conditionalFormatting>
  <conditionalFormatting sqref="C2">
    <cfRule type="expression" dxfId="17" priority="4" stopIfTrue="1">
      <formula>$Q2=$C$3</formula>
    </cfRule>
    <cfRule type="expression" dxfId="16" priority="5" stopIfTrue="1">
      <formula>$Q2=$C$2</formula>
    </cfRule>
    <cfRule type="expression" dxfId="15" priority="6" stopIfTrue="1">
      <formula>$Q2=$C$4</formula>
    </cfRule>
  </conditionalFormatting>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W1000"/>
  <sheetViews>
    <sheetView workbookViewId="0"/>
  </sheetViews>
  <sheetFormatPr baseColWidth="10" defaultColWidth="14.42578125" defaultRowHeight="15" customHeight="1" x14ac:dyDescent="0.25"/>
  <cols>
    <col min="1" max="1" width="3.42578125" customWidth="1"/>
    <col min="2" max="2" width="17.42578125" customWidth="1"/>
    <col min="4" max="4" width="5.7109375" customWidth="1"/>
    <col min="6" max="6" width="12.42578125" customWidth="1"/>
    <col min="7" max="7" width="5.42578125" customWidth="1"/>
    <col min="8" max="8" width="4.28515625" customWidth="1"/>
    <col min="9" max="9" width="31.140625" customWidth="1"/>
    <col min="12" max="12" width="31.140625" customWidth="1"/>
    <col min="13" max="13" width="26.42578125" customWidth="1"/>
    <col min="14" max="15" width="10.7109375" customWidth="1"/>
    <col min="16" max="16" width="17.42578125" customWidth="1"/>
    <col min="18" max="18" width="10.7109375" customWidth="1"/>
    <col min="19" max="19" width="17.42578125" customWidth="1"/>
    <col min="21" max="21" width="10.7109375" customWidth="1"/>
    <col min="22" max="22" width="17.42578125" customWidth="1"/>
    <col min="24" max="26" width="10.7109375" customWidth="1"/>
  </cols>
  <sheetData>
    <row r="1" spans="2:23" x14ac:dyDescent="0.25">
      <c r="B1" s="13" t="s">
        <v>27</v>
      </c>
      <c r="C1" s="13" t="s">
        <v>28</v>
      </c>
      <c r="E1" s="13" t="s">
        <v>28</v>
      </c>
      <c r="I1" s="13" t="s">
        <v>29</v>
      </c>
      <c r="J1" s="13" t="s">
        <v>30</v>
      </c>
      <c r="K1" s="13" t="s">
        <v>28</v>
      </c>
    </row>
    <row r="2" spans="2:23" x14ac:dyDescent="0.25">
      <c r="B2" s="21" t="s">
        <v>31</v>
      </c>
      <c r="C2" s="13">
        <v>1363</v>
      </c>
      <c r="E2" s="13" t="s">
        <v>32</v>
      </c>
      <c r="F2" s="13" t="s">
        <v>33</v>
      </c>
      <c r="G2" s="13" t="s">
        <v>34</v>
      </c>
      <c r="I2" s="13" t="s">
        <v>35</v>
      </c>
      <c r="J2" s="13" t="s">
        <v>36</v>
      </c>
      <c r="K2" s="13">
        <v>1</v>
      </c>
      <c r="L2" s="13" t="s">
        <v>35</v>
      </c>
      <c r="M2" s="13" t="s">
        <v>36</v>
      </c>
      <c r="N2" s="13" t="e">
        <f t="shared" ref="N2:N10" si="0">GETPIVOTDATA("Title",$I$1,"Categoria",L2,"subcategoria",M2)</f>
        <v>#REF!</v>
      </c>
      <c r="P2" s="13" t="s">
        <v>27</v>
      </c>
      <c r="Q2" s="13" t="s">
        <v>28</v>
      </c>
      <c r="S2" s="13" t="s">
        <v>27</v>
      </c>
      <c r="T2" s="13" t="s">
        <v>28</v>
      </c>
      <c r="V2" s="13" t="s">
        <v>27</v>
      </c>
      <c r="W2" s="13" t="s">
        <v>28</v>
      </c>
    </row>
    <row r="3" spans="2:23" x14ac:dyDescent="0.25">
      <c r="B3" s="21" t="s">
        <v>37</v>
      </c>
      <c r="C3" s="13">
        <v>1915</v>
      </c>
      <c r="E3" s="13" t="s">
        <v>38</v>
      </c>
      <c r="F3" s="13" t="s">
        <v>39</v>
      </c>
      <c r="G3" s="13">
        <v>18</v>
      </c>
      <c r="I3" s="13" t="s">
        <v>40</v>
      </c>
      <c r="K3" s="13">
        <v>1</v>
      </c>
      <c r="L3" s="13" t="s">
        <v>41</v>
      </c>
      <c r="M3" s="13" t="s">
        <v>36</v>
      </c>
      <c r="N3" s="13" t="e">
        <f t="shared" si="0"/>
        <v>#REF!</v>
      </c>
      <c r="P3" s="21" t="s">
        <v>36</v>
      </c>
      <c r="Q3" s="13">
        <v>3740</v>
      </c>
      <c r="S3" s="21" t="s">
        <v>42</v>
      </c>
      <c r="T3" s="13">
        <v>139</v>
      </c>
      <c r="V3" s="21" t="s">
        <v>43</v>
      </c>
      <c r="W3" s="13">
        <v>2369</v>
      </c>
    </row>
    <row r="4" spans="2:23" x14ac:dyDescent="0.25">
      <c r="B4" s="21" t="s">
        <v>44</v>
      </c>
      <c r="C4" s="13">
        <v>461</v>
      </c>
      <c r="F4" s="13" t="s">
        <v>45</v>
      </c>
      <c r="G4" s="13">
        <v>27</v>
      </c>
      <c r="I4" s="13" t="s">
        <v>36</v>
      </c>
      <c r="J4" s="13" t="s">
        <v>36</v>
      </c>
      <c r="K4" s="13">
        <v>2368</v>
      </c>
      <c r="L4" s="13" t="s">
        <v>46</v>
      </c>
      <c r="M4" s="13" t="s">
        <v>36</v>
      </c>
      <c r="N4" s="13" t="e">
        <f t="shared" si="0"/>
        <v>#REF!</v>
      </c>
      <c r="P4" s="21" t="s">
        <v>47</v>
      </c>
      <c r="Q4" s="13">
        <v>3740</v>
      </c>
      <c r="S4" s="21" t="s">
        <v>48</v>
      </c>
      <c r="T4" s="13">
        <v>216</v>
      </c>
      <c r="V4" s="21" t="s">
        <v>44</v>
      </c>
      <c r="W4" s="13">
        <v>254</v>
      </c>
    </row>
    <row r="5" spans="2:23" x14ac:dyDescent="0.25">
      <c r="B5" s="21" t="s">
        <v>47</v>
      </c>
      <c r="C5" s="13">
        <v>3739</v>
      </c>
      <c r="F5" s="13" t="s">
        <v>49</v>
      </c>
      <c r="G5" s="13">
        <v>27</v>
      </c>
      <c r="I5" s="13" t="s">
        <v>50</v>
      </c>
      <c r="K5" s="13">
        <v>2368</v>
      </c>
      <c r="L5" s="13" t="s">
        <v>51</v>
      </c>
      <c r="M5" s="13" t="s">
        <v>52</v>
      </c>
      <c r="N5" s="13" t="e">
        <f t="shared" si="0"/>
        <v>#REF!</v>
      </c>
      <c r="S5" s="21" t="s">
        <v>53</v>
      </c>
      <c r="T5" s="13">
        <v>213</v>
      </c>
      <c r="V5" s="21" t="s">
        <v>37</v>
      </c>
      <c r="W5" s="13">
        <v>1186</v>
      </c>
    </row>
    <row r="6" spans="2:23" x14ac:dyDescent="0.25">
      <c r="F6" s="13" t="s">
        <v>54</v>
      </c>
      <c r="G6" s="13">
        <v>21</v>
      </c>
      <c r="I6" s="13" t="s">
        <v>47</v>
      </c>
      <c r="K6" s="13">
        <v>2369</v>
      </c>
      <c r="L6" s="13" t="s">
        <v>51</v>
      </c>
      <c r="M6" s="13" t="s">
        <v>55</v>
      </c>
      <c r="N6" s="13" t="e">
        <f t="shared" si="0"/>
        <v>#REF!</v>
      </c>
      <c r="S6" s="21" t="s">
        <v>56</v>
      </c>
      <c r="T6" s="13">
        <v>222</v>
      </c>
      <c r="V6" s="21" t="s">
        <v>31</v>
      </c>
      <c r="W6" s="13">
        <v>929</v>
      </c>
    </row>
    <row r="7" spans="2:23" x14ac:dyDescent="0.25">
      <c r="F7" s="13" t="s">
        <v>57</v>
      </c>
      <c r="G7" s="13">
        <v>24</v>
      </c>
      <c r="L7" s="13" t="s">
        <v>51</v>
      </c>
      <c r="M7" s="13" t="s">
        <v>58</v>
      </c>
      <c r="N7" s="13" t="e">
        <f t="shared" si="0"/>
        <v>#REF!</v>
      </c>
      <c r="S7" s="21" t="s">
        <v>59</v>
      </c>
      <c r="T7" s="13">
        <v>204</v>
      </c>
      <c r="V7" s="21" t="s">
        <v>47</v>
      </c>
      <c r="W7" s="13">
        <v>2369</v>
      </c>
    </row>
    <row r="8" spans="2:23" x14ac:dyDescent="0.25">
      <c r="F8" s="13" t="s">
        <v>60</v>
      </c>
      <c r="G8" s="13">
        <v>35</v>
      </c>
      <c r="L8" s="13" t="s">
        <v>51</v>
      </c>
      <c r="M8" s="13" t="s">
        <v>61</v>
      </c>
      <c r="N8" s="13" t="e">
        <f t="shared" si="0"/>
        <v>#REF!</v>
      </c>
      <c r="S8" s="21" t="s">
        <v>38</v>
      </c>
      <c r="T8" s="13">
        <v>198</v>
      </c>
    </row>
    <row r="9" spans="2:23" x14ac:dyDescent="0.25">
      <c r="F9" s="13" t="s">
        <v>62</v>
      </c>
      <c r="G9" s="13">
        <v>38</v>
      </c>
      <c r="L9" s="13" t="s">
        <v>51</v>
      </c>
      <c r="M9" s="13" t="s">
        <v>63</v>
      </c>
      <c r="N9" s="13" t="e">
        <f t="shared" si="0"/>
        <v>#REF!</v>
      </c>
      <c r="S9" s="21" t="s">
        <v>64</v>
      </c>
      <c r="T9" s="13">
        <v>227</v>
      </c>
    </row>
    <row r="10" spans="2:23" x14ac:dyDescent="0.25">
      <c r="F10" s="13" t="s">
        <v>65</v>
      </c>
      <c r="G10" s="13">
        <v>28</v>
      </c>
      <c r="L10" s="13" t="s">
        <v>51</v>
      </c>
      <c r="M10" s="13" t="s">
        <v>66</v>
      </c>
      <c r="N10" s="13" t="e">
        <f t="shared" si="0"/>
        <v>#REF!</v>
      </c>
      <c r="S10" s="21" t="s">
        <v>67</v>
      </c>
      <c r="T10" s="13">
        <v>264</v>
      </c>
    </row>
    <row r="11" spans="2:23" x14ac:dyDescent="0.25">
      <c r="F11" s="13" t="s">
        <v>68</v>
      </c>
      <c r="G11" s="13">
        <v>34</v>
      </c>
      <c r="S11" s="21" t="s">
        <v>69</v>
      </c>
      <c r="T11" s="13">
        <v>254</v>
      </c>
    </row>
    <row r="12" spans="2:23" x14ac:dyDescent="0.25">
      <c r="F12" s="13" t="s">
        <v>70</v>
      </c>
      <c r="G12" s="13">
        <v>24</v>
      </c>
      <c r="S12" s="21" t="s">
        <v>71</v>
      </c>
      <c r="T12" s="13">
        <v>306</v>
      </c>
    </row>
    <row r="13" spans="2:23" x14ac:dyDescent="0.25">
      <c r="F13" s="13" t="s">
        <v>72</v>
      </c>
      <c r="G13" s="13">
        <v>23</v>
      </c>
      <c r="S13" s="21" t="s">
        <v>73</v>
      </c>
      <c r="T13" s="13">
        <v>121</v>
      </c>
    </row>
    <row r="14" spans="2:23" x14ac:dyDescent="0.25">
      <c r="F14" s="13" t="s">
        <v>74</v>
      </c>
      <c r="G14" s="13">
        <v>27</v>
      </c>
      <c r="S14" s="21" t="s">
        <v>75</v>
      </c>
      <c r="T14" s="13">
        <v>1</v>
      </c>
    </row>
    <row r="15" spans="2:23" x14ac:dyDescent="0.25">
      <c r="F15" s="13" t="s">
        <v>36</v>
      </c>
      <c r="G15" s="13">
        <v>6</v>
      </c>
      <c r="S15" s="21" t="s">
        <v>76</v>
      </c>
      <c r="T15" s="13">
        <v>4</v>
      </c>
    </row>
    <row r="16" spans="2:23" x14ac:dyDescent="0.25">
      <c r="E16" s="13" t="s">
        <v>77</v>
      </c>
      <c r="G16" s="13">
        <v>332</v>
      </c>
      <c r="S16" s="21" t="s">
        <v>47</v>
      </c>
      <c r="T16" s="13">
        <v>2369</v>
      </c>
    </row>
    <row r="17" spans="5:7" x14ac:dyDescent="0.25">
      <c r="E17" s="13" t="s">
        <v>36</v>
      </c>
      <c r="F17" s="13" t="s">
        <v>54</v>
      </c>
      <c r="G17" s="13">
        <v>1</v>
      </c>
    </row>
    <row r="18" spans="5:7" x14ac:dyDescent="0.25">
      <c r="F18" s="13" t="s">
        <v>36</v>
      </c>
      <c r="G18" s="13"/>
    </row>
    <row r="19" spans="5:7" x14ac:dyDescent="0.25">
      <c r="E19" s="13" t="s">
        <v>50</v>
      </c>
      <c r="G19" s="13">
        <v>1</v>
      </c>
    </row>
    <row r="20" spans="5:7" x14ac:dyDescent="0.25">
      <c r="E20" s="13" t="s">
        <v>76</v>
      </c>
      <c r="F20" s="13" t="s">
        <v>78</v>
      </c>
      <c r="G20" s="13">
        <v>5</v>
      </c>
    </row>
    <row r="21" spans="5:7" ht="15.75" customHeight="1" x14ac:dyDescent="0.25">
      <c r="E21" s="13" t="s">
        <v>79</v>
      </c>
      <c r="G21" s="13">
        <v>5</v>
      </c>
    </row>
    <row r="22" spans="5:7" ht="15.75" customHeight="1" x14ac:dyDescent="0.25">
      <c r="E22" s="13" t="s">
        <v>47</v>
      </c>
      <c r="G22" s="13">
        <v>338</v>
      </c>
    </row>
    <row r="23" spans="5:7" ht="15.75" customHeight="1" x14ac:dyDescent="0.25"/>
    <row r="24" spans="5:7" ht="15.75" customHeight="1" x14ac:dyDescent="0.25"/>
    <row r="25" spans="5:7" ht="15.75" customHeight="1" x14ac:dyDescent="0.25"/>
    <row r="26" spans="5:7" ht="15.75" customHeight="1" x14ac:dyDescent="0.25"/>
    <row r="27" spans="5:7" ht="15.75" customHeight="1" x14ac:dyDescent="0.25"/>
    <row r="28" spans="5:7" ht="15.75" customHeight="1" x14ac:dyDescent="0.25"/>
    <row r="29" spans="5:7" ht="15.75" customHeight="1" x14ac:dyDescent="0.25"/>
    <row r="30" spans="5:7" ht="15.75" customHeight="1" x14ac:dyDescent="0.25"/>
    <row r="31" spans="5:7" ht="15.75" customHeight="1" x14ac:dyDescent="0.25"/>
    <row r="32" spans="5: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L2:L5 M5:M10">
    <cfRule type="expression" dxfId="14" priority="1" stopIfTrue="1">
      <formula>$J2="controlado"</formula>
    </cfRule>
    <cfRule type="expression" dxfId="13" priority="2" stopIfTrue="1">
      <formula>$J2="visto"</formula>
    </cfRule>
  </conditionalFormatting>
  <conditionalFormatting sqref="L6:L10">
    <cfRule type="expression" dxfId="12" priority="4" stopIfTrue="1">
      <formula>$J6="controlado"</formula>
    </cfRule>
    <cfRule type="expression" dxfId="11" priority="5" stopIfTrue="1">
      <formula>$J6="visto"</formula>
    </cfRule>
  </conditionalFormatting>
  <conditionalFormatting sqref="L2:M10">
    <cfRule type="expression" dxfId="10" priority="3" stopIfTrue="1">
      <formula>ISERROR(LOOKUP("controlado",21:21,FALSE))=FALSE</formula>
    </cfRule>
  </conditionalFormatting>
  <conditionalFormatting sqref="M2:M4">
    <cfRule type="expression" dxfId="9" priority="14" stopIfTrue="1">
      <formula>$J2="controlado"</formula>
    </cfRule>
    <cfRule type="expression" dxfId="8" priority="15" stopIfTrue="1">
      <formula>$J2="visto"</formula>
    </cfRule>
  </conditionalFormatting>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tabColor rgb="FF1F3864"/>
  </sheetPr>
  <dimension ref="A1:Y3741"/>
  <sheetViews>
    <sheetView workbookViewId="0">
      <pane xSplit="2" ySplit="1" topLeftCell="V4" activePane="bottomRight" state="frozen"/>
      <selection pane="topRight" activeCell="C1" sqref="C1"/>
      <selection pane="bottomLeft" activeCell="A2" sqref="A2"/>
      <selection pane="bottomRight" sqref="A1:X1048576"/>
    </sheetView>
  </sheetViews>
  <sheetFormatPr baseColWidth="10" defaultColWidth="14.42578125" defaultRowHeight="15" customHeight="1" x14ac:dyDescent="0.25"/>
  <cols>
    <col min="1" max="1" width="10.7109375" customWidth="1"/>
    <col min="2" max="2" width="35.7109375" customWidth="1"/>
    <col min="3" max="3" width="10.7109375" hidden="1" customWidth="1"/>
    <col min="4" max="5" width="6.7109375" hidden="1" customWidth="1"/>
    <col min="6" max="6" width="5.140625" hidden="1" customWidth="1"/>
    <col min="7" max="7" width="6.42578125" hidden="1" customWidth="1"/>
    <col min="8" max="8" width="7.28515625" hidden="1" customWidth="1"/>
    <col min="9" max="9" width="5.42578125" hidden="1" customWidth="1"/>
    <col min="10" max="10" width="3.42578125" hidden="1" customWidth="1"/>
    <col min="11" max="11" width="7" hidden="1" customWidth="1"/>
    <col min="12" max="12" width="8.28515625" hidden="1" customWidth="1"/>
    <col min="13" max="13" width="8.42578125" hidden="1" customWidth="1"/>
    <col min="14" max="14" width="19.140625" customWidth="1"/>
    <col min="16" max="16" width="21.28515625" hidden="1" customWidth="1"/>
    <col min="17" max="17" width="10.7109375" customWidth="1"/>
    <col min="18" max="18" width="10.7109375" hidden="1" customWidth="1"/>
    <col min="19" max="19" width="8.7109375" hidden="1" customWidth="1"/>
    <col min="20" max="20" width="93.5703125" customWidth="1"/>
    <col min="21" max="21" width="11.5703125" customWidth="1"/>
    <col min="22" max="22" width="11.85546875" customWidth="1"/>
    <col min="23" max="23" width="9.85546875" customWidth="1"/>
    <col min="24" max="24" width="76.140625" customWidth="1"/>
    <col min="25" max="25" width="21.28515625" customWidth="1"/>
  </cols>
  <sheetData>
    <row r="1" spans="1:25" ht="75" x14ac:dyDescent="0.25">
      <c r="A1" s="22" t="s">
        <v>80</v>
      </c>
      <c r="B1" s="22" t="s">
        <v>81</v>
      </c>
      <c r="C1" s="22" t="s">
        <v>82</v>
      </c>
      <c r="D1" s="22" t="s">
        <v>83</v>
      </c>
      <c r="E1" s="22" t="s">
        <v>84</v>
      </c>
      <c r="F1" s="22" t="s">
        <v>85</v>
      </c>
      <c r="G1" s="22" t="s">
        <v>86</v>
      </c>
      <c r="H1" s="22" t="s">
        <v>87</v>
      </c>
      <c r="I1" s="22" t="s">
        <v>88</v>
      </c>
      <c r="J1" s="22" t="s">
        <v>89</v>
      </c>
      <c r="K1" s="22" t="s">
        <v>90</v>
      </c>
      <c r="L1" s="22" t="s">
        <v>91</v>
      </c>
      <c r="M1" s="22" t="s">
        <v>92</v>
      </c>
      <c r="N1" s="22" t="s">
        <v>29</v>
      </c>
      <c r="O1" s="22" t="s">
        <v>30</v>
      </c>
      <c r="P1" s="22" t="s">
        <v>93</v>
      </c>
      <c r="Q1" s="22" t="s">
        <v>94</v>
      </c>
      <c r="R1" s="22" t="s">
        <v>32</v>
      </c>
      <c r="S1" s="22" t="s">
        <v>33</v>
      </c>
      <c r="T1" s="23" t="s">
        <v>95</v>
      </c>
      <c r="U1" s="23" t="s">
        <v>96</v>
      </c>
      <c r="V1" s="23" t="s">
        <v>97</v>
      </c>
      <c r="W1" s="24" t="s">
        <v>98</v>
      </c>
      <c r="X1" s="25" t="s">
        <v>99</v>
      </c>
      <c r="Y1" s="26"/>
    </row>
    <row r="2" spans="1:25" ht="15.75" hidden="1" x14ac:dyDescent="0.25">
      <c r="A2" s="27">
        <v>29430011</v>
      </c>
      <c r="B2" s="27" t="s">
        <v>100</v>
      </c>
      <c r="C2" s="27" t="s">
        <v>101</v>
      </c>
      <c r="D2" s="27" t="s">
        <v>102</v>
      </c>
      <c r="E2" s="27" t="s">
        <v>103</v>
      </c>
      <c r="F2" s="27" t="s">
        <v>104</v>
      </c>
      <c r="G2" s="27">
        <v>2018</v>
      </c>
      <c r="H2" s="28">
        <v>43144</v>
      </c>
      <c r="I2" s="27" t="s">
        <v>105</v>
      </c>
      <c r="J2" s="27" t="s">
        <v>106</v>
      </c>
      <c r="K2" s="27" t="s">
        <v>107</v>
      </c>
      <c r="L2" s="27" t="str">
        <f t="shared" ref="L2:L33" si="0">IF(ISNUMBER(VLOOKUP(A2,EXCL,1,FALSE)),"Excluido",IF(ISNUMBER(VLOOKUP(A2,POST,1,FALSE)),"PostAlerta",IF(ISNUMBER(VLOOKUP(A2,PRE,1,FALSE)),"PreAlerta","")))</f>
        <v>Excluido</v>
      </c>
      <c r="M2" s="27" t="str">
        <f>IF(ISNUMBER(VLOOKUP(A2,KEYWORDS,1,FALSE)),"C/PalabrasClaves","S/PalabrasClaves")</f>
        <v>C/PalabrasClaves</v>
      </c>
      <c r="N2" s="27" t="str">
        <f t="shared" ref="N2:N3" si="1">IF(ISNUMBER(SEARCH("TREATMENT", B2)), "4) Nuevos tratamientos", "")</f>
        <v/>
      </c>
      <c r="O2" s="27"/>
      <c r="P2" s="27" t="s">
        <v>108</v>
      </c>
      <c r="Q2" s="27"/>
      <c r="R2" s="27" t="str">
        <f>LEFT('2012-2022'!$P2,4)</f>
        <v>2018</v>
      </c>
      <c r="S2" s="27" t="s">
        <v>54</v>
      </c>
      <c r="T2" s="27" t="str">
        <f t="shared" ref="T2:T3" si="2">IFERROR(VLOOKUP(A2,BD_aux,2,FALSE),"")</f>
        <v/>
      </c>
      <c r="U2" s="27"/>
      <c r="V2" s="29"/>
      <c r="W2" s="30"/>
      <c r="X2" s="30"/>
      <c r="Y2" s="31"/>
    </row>
    <row r="3" spans="1:25" ht="15.75" hidden="1" x14ac:dyDescent="0.25">
      <c r="A3" s="32">
        <v>28991324</v>
      </c>
      <c r="B3" s="32" t="s">
        <v>109</v>
      </c>
      <c r="C3" s="32" t="s">
        <v>110</v>
      </c>
      <c r="D3" s="32" t="s">
        <v>111</v>
      </c>
      <c r="E3" s="32" t="s">
        <v>112</v>
      </c>
      <c r="F3" s="32" t="s">
        <v>113</v>
      </c>
      <c r="G3" s="32">
        <v>2017</v>
      </c>
      <c r="H3" s="33">
        <v>43018</v>
      </c>
      <c r="I3" s="32"/>
      <c r="J3" s="32"/>
      <c r="K3" s="32" t="s">
        <v>114</v>
      </c>
      <c r="L3" s="32" t="str">
        <f t="shared" si="0"/>
        <v>PostAlerta</v>
      </c>
      <c r="M3" s="32" t="str">
        <f>IF(ISNUMBER(VLOOKUP(A3,KEYWORDS,1,FALSE)),"C/PalabrasClaves","S/PalabrasClaves")</f>
        <v>S/PalabrasClaves</v>
      </c>
      <c r="N3" s="32" t="str">
        <f t="shared" si="1"/>
        <v/>
      </c>
      <c r="O3" s="32"/>
      <c r="P3" s="32" t="s">
        <v>115</v>
      </c>
      <c r="Q3" s="32"/>
      <c r="R3" s="32" t="str">
        <f>LEFT('2012-2022'!$P3,4)</f>
        <v>2017</v>
      </c>
      <c r="S3" s="32" t="s">
        <v>60</v>
      </c>
      <c r="T3" s="32" t="str">
        <f t="shared" si="2"/>
        <v/>
      </c>
      <c r="U3" s="32"/>
      <c r="V3" s="34"/>
      <c r="W3" s="35"/>
      <c r="X3" s="35"/>
      <c r="Y3" s="32"/>
    </row>
    <row r="4" spans="1:25" ht="15.75" x14ac:dyDescent="0.25">
      <c r="A4" s="27">
        <v>31119616</v>
      </c>
      <c r="B4" s="27" t="s">
        <v>116</v>
      </c>
      <c r="C4" s="27" t="s">
        <v>117</v>
      </c>
      <c r="D4" s="27" t="s">
        <v>118</v>
      </c>
      <c r="E4" s="27" t="s">
        <v>119</v>
      </c>
      <c r="F4" s="27" t="s">
        <v>120</v>
      </c>
      <c r="G4" s="27">
        <v>2019</v>
      </c>
      <c r="H4" s="28">
        <v>43609</v>
      </c>
      <c r="I4" s="27"/>
      <c r="J4" s="27"/>
      <c r="K4" s="27" t="s">
        <v>121</v>
      </c>
      <c r="L4" s="27" t="str">
        <f t="shared" si="0"/>
        <v>PostAlerta</v>
      </c>
      <c r="M4" s="27" t="str">
        <f t="shared" ref="M4:M67" si="3">IF(ISNUMBER(A4),(IF(ISNUMBER(VLOOKUP(A4,KEYWORDS,1,FALSE)),"C/PalabrasClaves","S/PalabrasClaves")),"")</f>
        <v>C/PalabrasClaves</v>
      </c>
      <c r="N4" s="27" t="s">
        <v>12</v>
      </c>
      <c r="O4" s="27" t="s">
        <v>25</v>
      </c>
      <c r="P4" s="27">
        <v>2019</v>
      </c>
      <c r="Q4" s="27"/>
      <c r="R4" s="27" t="str">
        <f>LEFT('2012-2022'!$P4,4)</f>
        <v>2019</v>
      </c>
      <c r="S4" s="27"/>
      <c r="T4" s="27" t="s">
        <v>122</v>
      </c>
      <c r="U4" s="27" t="s">
        <v>123</v>
      </c>
      <c r="V4" s="29" t="s">
        <v>124</v>
      </c>
      <c r="W4" s="30" t="s">
        <v>124</v>
      </c>
      <c r="X4" s="30" t="s">
        <v>122</v>
      </c>
      <c r="Y4" s="31" t="str">
        <f>IFERROR(VLOOKUP(A2,BD_aux,3,FALSE),"")</f>
        <v/>
      </c>
    </row>
    <row r="5" spans="1:25" ht="15.75" hidden="1" x14ac:dyDescent="0.25">
      <c r="A5" s="32">
        <v>31802195</v>
      </c>
      <c r="B5" s="32" t="s">
        <v>125</v>
      </c>
      <c r="C5" s="32" t="s">
        <v>126</v>
      </c>
      <c r="D5" s="32" t="s">
        <v>127</v>
      </c>
      <c r="E5" s="32" t="s">
        <v>128</v>
      </c>
      <c r="F5" s="32" t="s">
        <v>129</v>
      </c>
      <c r="G5" s="32">
        <v>2020</v>
      </c>
      <c r="H5" s="33">
        <v>43805</v>
      </c>
      <c r="I5" s="32" t="s">
        <v>130</v>
      </c>
      <c r="J5" s="32"/>
      <c r="K5" s="32" t="s">
        <v>131</v>
      </c>
      <c r="L5" s="32" t="str">
        <f t="shared" si="0"/>
        <v>Excluido</v>
      </c>
      <c r="M5" s="32" t="str">
        <f t="shared" si="3"/>
        <v>C/PalabrasClaves</v>
      </c>
      <c r="N5" s="32" t="str">
        <f t="shared" ref="N5:N6" si="4">IF(ISNUMBER(SEARCH("TREATMENT", B5)), "4) Nuevos tratamientos", "")</f>
        <v/>
      </c>
      <c r="O5" s="32" t="s">
        <v>58</v>
      </c>
      <c r="P5" s="32" t="s">
        <v>132</v>
      </c>
      <c r="Q5" s="32"/>
      <c r="R5" s="32" t="str">
        <f>LEFT('2012-2022'!$P5,4)</f>
        <v>2020</v>
      </c>
      <c r="S5" s="32" t="s">
        <v>54</v>
      </c>
      <c r="T5" s="32" t="str">
        <f t="shared" ref="T5:T6" si="5">IFERROR(VLOOKUP(A5,BD_aux,2,FALSE),"")</f>
        <v/>
      </c>
      <c r="U5" s="32"/>
      <c r="V5" s="34"/>
      <c r="W5" s="35"/>
      <c r="X5" s="35"/>
      <c r="Y5" s="32"/>
    </row>
    <row r="6" spans="1:25" ht="15.75" hidden="1" x14ac:dyDescent="0.25">
      <c r="A6" s="27">
        <v>28754299</v>
      </c>
      <c r="B6" s="27" t="s">
        <v>133</v>
      </c>
      <c r="C6" s="27" t="s">
        <v>134</v>
      </c>
      <c r="D6" s="27" t="s">
        <v>135</v>
      </c>
      <c r="E6" s="27" t="s">
        <v>136</v>
      </c>
      <c r="F6" s="27" t="s">
        <v>137</v>
      </c>
      <c r="G6" s="27">
        <v>2017</v>
      </c>
      <c r="H6" s="28">
        <v>42946</v>
      </c>
      <c r="I6" s="27" t="s">
        <v>138</v>
      </c>
      <c r="J6" s="27"/>
      <c r="K6" s="27" t="s">
        <v>139</v>
      </c>
      <c r="L6" s="27" t="str">
        <f t="shared" si="0"/>
        <v>Excluido</v>
      </c>
      <c r="M6" s="27" t="str">
        <f t="shared" si="3"/>
        <v>C/PalabrasClaves</v>
      </c>
      <c r="N6" s="27" t="str">
        <f t="shared" si="4"/>
        <v/>
      </c>
      <c r="O6" s="27" t="s">
        <v>55</v>
      </c>
      <c r="P6" s="27" t="s">
        <v>140</v>
      </c>
      <c r="Q6" s="27"/>
      <c r="R6" s="27" t="str">
        <f>LEFT('2012-2022'!$P6,4)</f>
        <v>2017</v>
      </c>
      <c r="S6" s="27" t="s">
        <v>70</v>
      </c>
      <c r="T6" s="27" t="str">
        <f t="shared" si="5"/>
        <v/>
      </c>
      <c r="U6" s="27"/>
      <c r="V6" s="29"/>
      <c r="W6" s="30"/>
      <c r="X6" s="30"/>
      <c r="Y6" s="31"/>
    </row>
    <row r="7" spans="1:25" ht="15.75" x14ac:dyDescent="0.25">
      <c r="A7" s="32">
        <v>30900979</v>
      </c>
      <c r="B7" s="32" t="s">
        <v>141</v>
      </c>
      <c r="C7" s="32" t="s">
        <v>142</v>
      </c>
      <c r="D7" s="32" t="s">
        <v>143</v>
      </c>
      <c r="E7" s="32" t="s">
        <v>144</v>
      </c>
      <c r="F7" s="32" t="s">
        <v>145</v>
      </c>
      <c r="G7" s="32">
        <v>2019</v>
      </c>
      <c r="H7" s="33">
        <v>43547</v>
      </c>
      <c r="I7" s="32" t="s">
        <v>146</v>
      </c>
      <c r="J7" s="32"/>
      <c r="K7" s="32" t="s">
        <v>147</v>
      </c>
      <c r="L7" s="32" t="str">
        <f t="shared" si="0"/>
        <v>PostAlerta</v>
      </c>
      <c r="M7" s="32" t="str">
        <f t="shared" si="3"/>
        <v>C/PalabrasClaves</v>
      </c>
      <c r="N7" s="32" t="s">
        <v>9</v>
      </c>
      <c r="O7" s="32"/>
      <c r="P7" s="32" t="s">
        <v>148</v>
      </c>
      <c r="Q7" s="32"/>
      <c r="R7" s="32" t="str">
        <f>LEFT('2012-2022'!$P7,4)</f>
        <v>2019</v>
      </c>
      <c r="S7" s="32" t="s">
        <v>62</v>
      </c>
      <c r="T7" s="32" t="s">
        <v>149</v>
      </c>
      <c r="U7" s="32" t="s">
        <v>123</v>
      </c>
      <c r="V7" s="34" t="s">
        <v>124</v>
      </c>
      <c r="W7" s="35" t="s">
        <v>124</v>
      </c>
      <c r="X7" s="35" t="s">
        <v>150</v>
      </c>
      <c r="Y7" s="36" t="str">
        <f t="shared" ref="Y7:Y8" si="6">IFERROR(VLOOKUP(A5,BD_aux,3,FALSE),"")</f>
        <v/>
      </c>
    </row>
    <row r="8" spans="1:25" ht="15.75" x14ac:dyDescent="0.25">
      <c r="A8" s="27">
        <v>31661379</v>
      </c>
      <c r="B8" s="27" t="s">
        <v>151</v>
      </c>
      <c r="C8" s="27" t="s">
        <v>152</v>
      </c>
      <c r="D8" s="27" t="s">
        <v>153</v>
      </c>
      <c r="E8" s="27" t="s">
        <v>154</v>
      </c>
      <c r="F8" s="27" t="s">
        <v>155</v>
      </c>
      <c r="G8" s="27">
        <v>2019</v>
      </c>
      <c r="H8" s="28">
        <v>43768</v>
      </c>
      <c r="I8" s="27" t="s">
        <v>156</v>
      </c>
      <c r="J8" s="27"/>
      <c r="K8" s="27" t="s">
        <v>157</v>
      </c>
      <c r="L8" s="27" t="str">
        <f t="shared" si="0"/>
        <v>PostAlerta</v>
      </c>
      <c r="M8" s="27" t="str">
        <f t="shared" si="3"/>
        <v>C/PalabrasClaves</v>
      </c>
      <c r="N8" s="27" t="s">
        <v>9</v>
      </c>
      <c r="O8" s="27"/>
      <c r="P8" s="27">
        <v>2019</v>
      </c>
      <c r="Q8" s="27"/>
      <c r="R8" s="27" t="str">
        <f>LEFT('2012-2022'!$P8,4)</f>
        <v>2019</v>
      </c>
      <c r="S8" s="27"/>
      <c r="T8" s="27" t="s">
        <v>158</v>
      </c>
      <c r="U8" s="27" t="s">
        <v>123</v>
      </c>
      <c r="V8" s="29" t="s">
        <v>124</v>
      </c>
      <c r="W8" s="30" t="s">
        <v>124</v>
      </c>
      <c r="X8" s="30" t="s">
        <v>159</v>
      </c>
      <c r="Y8" s="31" t="str">
        <f t="shared" si="6"/>
        <v/>
      </c>
    </row>
    <row r="9" spans="1:25" ht="15.75" hidden="1" x14ac:dyDescent="0.25">
      <c r="A9" s="32">
        <v>28210887</v>
      </c>
      <c r="B9" s="32" t="s">
        <v>160</v>
      </c>
      <c r="C9" s="32" t="s">
        <v>161</v>
      </c>
      <c r="D9" s="32" t="s">
        <v>162</v>
      </c>
      <c r="E9" s="32" t="s">
        <v>163</v>
      </c>
      <c r="F9" s="32" t="s">
        <v>164</v>
      </c>
      <c r="G9" s="32">
        <v>2017</v>
      </c>
      <c r="H9" s="33">
        <v>42784</v>
      </c>
      <c r="I9" s="32"/>
      <c r="J9" s="32"/>
      <c r="K9" s="32" t="s">
        <v>165</v>
      </c>
      <c r="L9" s="32" t="str">
        <f t="shared" si="0"/>
        <v>Excluido</v>
      </c>
      <c r="M9" s="32" t="str">
        <f t="shared" si="3"/>
        <v>C/PalabrasClaves</v>
      </c>
      <c r="N9" s="32" t="str">
        <f t="shared" ref="N9:N10" si="7">IF(ISNUMBER(SEARCH("TREATMENT", B9)), "4) Nuevos tratamientos", "")</f>
        <v/>
      </c>
      <c r="O9" s="32" t="s">
        <v>63</v>
      </c>
      <c r="P9" s="32" t="s">
        <v>166</v>
      </c>
      <c r="Q9" s="32"/>
      <c r="R9" s="32" t="str">
        <f>LEFT('2012-2022'!$P9,4)</f>
        <v>2017</v>
      </c>
      <c r="S9" s="32" t="s">
        <v>62</v>
      </c>
      <c r="T9" s="32" t="str">
        <f t="shared" ref="T9:T10" si="8">IFERROR(VLOOKUP(A9,BD_aux,2,FALSE),"")</f>
        <v/>
      </c>
      <c r="U9" s="32"/>
      <c r="V9" s="34"/>
      <c r="W9" s="35"/>
      <c r="X9" s="35"/>
      <c r="Y9" s="32"/>
    </row>
    <row r="10" spans="1:25" ht="15.75" hidden="1" x14ac:dyDescent="0.25">
      <c r="A10" s="27">
        <v>32119845</v>
      </c>
      <c r="B10" s="27" t="s">
        <v>167</v>
      </c>
      <c r="C10" s="27" t="s">
        <v>168</v>
      </c>
      <c r="D10" s="27" t="s">
        <v>169</v>
      </c>
      <c r="E10" s="27" t="s">
        <v>170</v>
      </c>
      <c r="F10" s="27" t="s">
        <v>171</v>
      </c>
      <c r="G10" s="27">
        <v>2020</v>
      </c>
      <c r="H10" s="28">
        <v>43893</v>
      </c>
      <c r="I10" s="27" t="s">
        <v>172</v>
      </c>
      <c r="J10" s="27" t="s">
        <v>173</v>
      </c>
      <c r="K10" s="27" t="s">
        <v>174</v>
      </c>
      <c r="L10" s="27" t="str">
        <f t="shared" si="0"/>
        <v>Excluido</v>
      </c>
      <c r="M10" s="27" t="str">
        <f t="shared" si="3"/>
        <v>C/PalabrasClaves</v>
      </c>
      <c r="N10" s="27" t="str">
        <f t="shared" si="7"/>
        <v/>
      </c>
      <c r="O10" s="27"/>
      <c r="P10" s="27" t="s">
        <v>175</v>
      </c>
      <c r="Q10" s="27"/>
      <c r="R10" s="27" t="str">
        <f>LEFT('2012-2022'!$P10,4)</f>
        <v>2020</v>
      </c>
      <c r="S10" s="27" t="s">
        <v>60</v>
      </c>
      <c r="T10" s="27" t="str">
        <f t="shared" si="8"/>
        <v/>
      </c>
      <c r="U10" s="27"/>
      <c r="V10" s="29"/>
      <c r="W10" s="30"/>
      <c r="X10" s="30"/>
      <c r="Y10" s="31"/>
    </row>
    <row r="11" spans="1:25" ht="15.75" hidden="1" x14ac:dyDescent="0.25">
      <c r="A11" s="32">
        <v>33720324</v>
      </c>
      <c r="B11" s="32" t="s">
        <v>176</v>
      </c>
      <c r="C11" s="32" t="s">
        <v>177</v>
      </c>
      <c r="D11" s="32" t="s">
        <v>178</v>
      </c>
      <c r="E11" s="32" t="s">
        <v>179</v>
      </c>
      <c r="F11" s="32" t="s">
        <v>180</v>
      </c>
      <c r="G11" s="32">
        <v>2021</v>
      </c>
      <c r="H11" s="33">
        <v>44270</v>
      </c>
      <c r="I11" s="32"/>
      <c r="J11" s="32"/>
      <c r="K11" s="32" t="s">
        <v>181</v>
      </c>
      <c r="L11" s="32" t="str">
        <f t="shared" si="0"/>
        <v>PostAlerta</v>
      </c>
      <c r="M11" s="32" t="str">
        <f t="shared" si="3"/>
        <v>C/PalabrasClaves</v>
      </c>
      <c r="N11" s="37" t="s">
        <v>182</v>
      </c>
      <c r="O11" s="32"/>
      <c r="P11" s="32" t="s">
        <v>183</v>
      </c>
      <c r="Q11" s="32"/>
      <c r="R11" s="32" t="str">
        <f>LEFT('2012-2022'!$P11,4)</f>
        <v>2021</v>
      </c>
      <c r="S11" s="32" t="s">
        <v>49</v>
      </c>
      <c r="T11" s="32"/>
      <c r="U11" s="32"/>
      <c r="V11" s="34"/>
      <c r="W11" s="35"/>
      <c r="X11" s="35"/>
      <c r="Y11" s="32"/>
    </row>
    <row r="12" spans="1:25" ht="15.75" hidden="1" x14ac:dyDescent="0.25">
      <c r="A12" s="27">
        <v>28645177</v>
      </c>
      <c r="B12" s="27" t="s">
        <v>184</v>
      </c>
      <c r="C12" s="27" t="s">
        <v>185</v>
      </c>
      <c r="D12" s="27" t="s">
        <v>186</v>
      </c>
      <c r="E12" s="27" t="s">
        <v>187</v>
      </c>
      <c r="F12" s="27" t="s">
        <v>188</v>
      </c>
      <c r="G12" s="27">
        <v>2017</v>
      </c>
      <c r="H12" s="28">
        <v>42911</v>
      </c>
      <c r="I12" s="27"/>
      <c r="J12" s="27"/>
      <c r="K12" s="27" t="s">
        <v>189</v>
      </c>
      <c r="L12" s="27" t="str">
        <f t="shared" si="0"/>
        <v>Excluido</v>
      </c>
      <c r="M12" s="27" t="str">
        <f t="shared" si="3"/>
        <v>C/PalabrasClaves</v>
      </c>
      <c r="N12" s="27" t="str">
        <f t="shared" ref="N12:N14" si="9">IF(ISNUMBER(SEARCH("TREATMENT", B12)), "4) Nuevos tratamientos", "")</f>
        <v/>
      </c>
      <c r="O12" s="27" t="s">
        <v>58</v>
      </c>
      <c r="P12" s="27" t="s">
        <v>190</v>
      </c>
      <c r="Q12" s="27"/>
      <c r="R12" s="27" t="str">
        <f>LEFT('2012-2022'!$P12,4)</f>
        <v>2017</v>
      </c>
      <c r="S12" s="27" t="s">
        <v>65</v>
      </c>
      <c r="T12" s="27" t="str">
        <f t="shared" ref="T12:T14" si="10">IFERROR(VLOOKUP(A12,BD_aux,2,FALSE),"")</f>
        <v/>
      </c>
      <c r="U12" s="27"/>
      <c r="V12" s="29"/>
      <c r="W12" s="30"/>
      <c r="X12" s="30"/>
      <c r="Y12" s="31"/>
    </row>
    <row r="13" spans="1:25" ht="15.75" hidden="1" x14ac:dyDescent="0.25">
      <c r="A13" s="32">
        <v>32779717</v>
      </c>
      <c r="B13" s="32" t="s">
        <v>191</v>
      </c>
      <c r="C13" s="32" t="s">
        <v>192</v>
      </c>
      <c r="D13" s="32" t="s">
        <v>193</v>
      </c>
      <c r="E13" s="32" t="s">
        <v>194</v>
      </c>
      <c r="F13" s="32" t="s">
        <v>195</v>
      </c>
      <c r="G13" s="32">
        <v>2021</v>
      </c>
      <c r="H13" s="33">
        <v>44055</v>
      </c>
      <c r="I13" s="32" t="s">
        <v>196</v>
      </c>
      <c r="J13" s="32"/>
      <c r="K13" s="32" t="s">
        <v>197</v>
      </c>
      <c r="L13" s="32" t="str">
        <f t="shared" si="0"/>
        <v>Excluido</v>
      </c>
      <c r="M13" s="32" t="str">
        <f t="shared" si="3"/>
        <v>C/PalabrasClaves</v>
      </c>
      <c r="N13" s="32" t="str">
        <f t="shared" si="9"/>
        <v/>
      </c>
      <c r="O13" s="32"/>
      <c r="P13" s="32" t="s">
        <v>198</v>
      </c>
      <c r="Q13" s="32"/>
      <c r="R13" s="32" t="str">
        <f>LEFT('2012-2022'!$P13,4)</f>
        <v>2021</v>
      </c>
      <c r="S13" s="32" t="s">
        <v>54</v>
      </c>
      <c r="T13" s="32" t="str">
        <f t="shared" si="10"/>
        <v/>
      </c>
      <c r="U13" s="32"/>
      <c r="V13" s="34"/>
      <c r="W13" s="35"/>
      <c r="X13" s="35"/>
      <c r="Y13" s="32"/>
    </row>
    <row r="14" spans="1:25" ht="15.75" hidden="1" x14ac:dyDescent="0.25">
      <c r="A14" s="27">
        <v>25410409</v>
      </c>
      <c r="B14" s="27" t="s">
        <v>199</v>
      </c>
      <c r="C14" s="27" t="s">
        <v>200</v>
      </c>
      <c r="D14" s="27" t="s">
        <v>201</v>
      </c>
      <c r="E14" s="27" t="s">
        <v>202</v>
      </c>
      <c r="F14" s="27" t="s">
        <v>203</v>
      </c>
      <c r="G14" s="27">
        <v>2015</v>
      </c>
      <c r="H14" s="28">
        <v>41964</v>
      </c>
      <c r="I14" s="27"/>
      <c r="J14" s="27"/>
      <c r="K14" s="27" t="s">
        <v>204</v>
      </c>
      <c r="L14" s="27" t="str">
        <f t="shared" si="0"/>
        <v>Excluido</v>
      </c>
      <c r="M14" s="27" t="str">
        <f t="shared" si="3"/>
        <v>C/PalabrasClaves</v>
      </c>
      <c r="N14" s="27" t="str">
        <f t="shared" si="9"/>
        <v/>
      </c>
      <c r="O14" s="27" t="s">
        <v>58</v>
      </c>
      <c r="P14" s="27">
        <v>2015</v>
      </c>
      <c r="Q14" s="27"/>
      <c r="R14" s="27" t="str">
        <f>LEFT('2012-2022'!$P14,4)</f>
        <v>2015</v>
      </c>
      <c r="S14" s="27"/>
      <c r="T14" s="27" t="str">
        <f t="shared" si="10"/>
        <v/>
      </c>
      <c r="U14" s="27"/>
      <c r="V14" s="29"/>
      <c r="W14" s="30"/>
      <c r="X14" s="30"/>
      <c r="Y14" s="31"/>
    </row>
    <row r="15" spans="1:25" ht="15.75" x14ac:dyDescent="0.25">
      <c r="A15" s="32">
        <v>34402689</v>
      </c>
      <c r="B15" s="32" t="s">
        <v>205</v>
      </c>
      <c r="C15" s="32" t="s">
        <v>206</v>
      </c>
      <c r="D15" s="32" t="s">
        <v>207</v>
      </c>
      <c r="E15" s="32" t="s">
        <v>208</v>
      </c>
      <c r="F15" s="32" t="s">
        <v>209</v>
      </c>
      <c r="G15" s="32">
        <v>2022</v>
      </c>
      <c r="H15" s="33">
        <v>44425</v>
      </c>
      <c r="I15" s="32"/>
      <c r="J15" s="32"/>
      <c r="K15" s="32" t="s">
        <v>210</v>
      </c>
      <c r="L15" s="32" t="str">
        <f t="shared" si="0"/>
        <v>PostAlerta</v>
      </c>
      <c r="M15" s="32" t="str">
        <f t="shared" si="3"/>
        <v>C/PalabrasClaves</v>
      </c>
      <c r="N15" s="32" t="s">
        <v>9</v>
      </c>
      <c r="O15" s="32"/>
      <c r="P15" s="32" t="s">
        <v>211</v>
      </c>
      <c r="Q15" s="32"/>
      <c r="R15" s="32" t="str">
        <f>LEFT('2012-2022'!$P15,4)</f>
        <v>2022</v>
      </c>
      <c r="S15" s="32" t="s">
        <v>39</v>
      </c>
      <c r="T15" s="32" t="s">
        <v>212</v>
      </c>
      <c r="U15" s="32" t="s">
        <v>123</v>
      </c>
      <c r="V15" s="34" t="s">
        <v>124</v>
      </c>
      <c r="W15" s="35" t="s">
        <v>124</v>
      </c>
      <c r="X15" s="35" t="s">
        <v>213</v>
      </c>
      <c r="Y15" s="36" t="str">
        <f>IFERROR(VLOOKUP(A13,BD_aux,3,FALSE),"")</f>
        <v/>
      </c>
    </row>
    <row r="16" spans="1:25" ht="15.75" hidden="1" x14ac:dyDescent="0.25">
      <c r="A16" s="27">
        <v>31182853</v>
      </c>
      <c r="B16" s="27" t="s">
        <v>214</v>
      </c>
      <c r="C16" s="27" t="s">
        <v>215</v>
      </c>
      <c r="D16" s="27" t="s">
        <v>216</v>
      </c>
      <c r="E16" s="27" t="s">
        <v>217</v>
      </c>
      <c r="F16" s="27" t="s">
        <v>218</v>
      </c>
      <c r="G16" s="27">
        <v>2019</v>
      </c>
      <c r="H16" s="28">
        <v>43628</v>
      </c>
      <c r="I16" s="27"/>
      <c r="J16" s="27"/>
      <c r="K16" s="27" t="s">
        <v>219</v>
      </c>
      <c r="L16" s="27" t="str">
        <f t="shared" si="0"/>
        <v>PostAlerta</v>
      </c>
      <c r="M16" s="27" t="str">
        <f t="shared" si="3"/>
        <v>C/PalabrasClaves</v>
      </c>
      <c r="N16" s="27" t="str">
        <f t="shared" ref="N16:N18" si="11">IF(ISNUMBER(SEARCH("TREATMENT", B16)), "4) Nuevos tratamientos", "")</f>
        <v/>
      </c>
      <c r="O16" s="27"/>
      <c r="P16" s="27" t="s">
        <v>220</v>
      </c>
      <c r="Q16" s="27"/>
      <c r="R16" s="27" t="str">
        <f>LEFT('2012-2022'!$P16,4)</f>
        <v>2019</v>
      </c>
      <c r="S16" s="27" t="s">
        <v>68</v>
      </c>
      <c r="T16" s="27" t="str">
        <f t="shared" ref="T16:T18" si="12">IFERROR(VLOOKUP(A16,BD_aux,2,FALSE),"")</f>
        <v/>
      </c>
      <c r="U16" s="27"/>
      <c r="V16" s="29"/>
      <c r="W16" s="30"/>
      <c r="X16" s="30"/>
      <c r="Y16" s="31"/>
    </row>
    <row r="17" spans="1:25" ht="15.75" hidden="1" x14ac:dyDescent="0.25">
      <c r="A17" s="32">
        <v>31378677</v>
      </c>
      <c r="B17" s="32" t="s">
        <v>221</v>
      </c>
      <c r="C17" s="32" t="s">
        <v>222</v>
      </c>
      <c r="D17" s="32" t="s">
        <v>223</v>
      </c>
      <c r="E17" s="32" t="s">
        <v>224</v>
      </c>
      <c r="F17" s="32" t="s">
        <v>225</v>
      </c>
      <c r="G17" s="32">
        <v>2019</v>
      </c>
      <c r="H17" s="33">
        <v>43683</v>
      </c>
      <c r="I17" s="32" t="s">
        <v>226</v>
      </c>
      <c r="J17" s="32" t="s">
        <v>227</v>
      </c>
      <c r="K17" s="32" t="s">
        <v>228</v>
      </c>
      <c r="L17" s="32" t="str">
        <f t="shared" si="0"/>
        <v>PostAlerta</v>
      </c>
      <c r="M17" s="32" t="str">
        <f t="shared" si="3"/>
        <v>C/PalabrasClaves</v>
      </c>
      <c r="N17" s="32" t="str">
        <f t="shared" si="11"/>
        <v/>
      </c>
      <c r="O17" s="32"/>
      <c r="P17" s="32" t="s">
        <v>229</v>
      </c>
      <c r="Q17" s="32"/>
      <c r="R17" s="32" t="str">
        <f>LEFT('2012-2022'!$P17,4)</f>
        <v>2019</v>
      </c>
      <c r="S17" s="32" t="s">
        <v>65</v>
      </c>
      <c r="T17" s="32" t="str">
        <f t="shared" si="12"/>
        <v/>
      </c>
      <c r="U17" s="32"/>
      <c r="V17" s="34"/>
      <c r="W17" s="35"/>
      <c r="X17" s="35"/>
      <c r="Y17" s="32"/>
    </row>
    <row r="18" spans="1:25" ht="15.75" hidden="1" x14ac:dyDescent="0.25">
      <c r="A18" s="27">
        <v>28387837</v>
      </c>
      <c r="B18" s="27" t="s">
        <v>230</v>
      </c>
      <c r="C18" s="27" t="s">
        <v>231</v>
      </c>
      <c r="D18" s="27" t="s">
        <v>232</v>
      </c>
      <c r="E18" s="27" t="s">
        <v>233</v>
      </c>
      <c r="F18" s="27" t="s">
        <v>188</v>
      </c>
      <c r="G18" s="27">
        <v>2017</v>
      </c>
      <c r="H18" s="28">
        <v>42833</v>
      </c>
      <c r="I18" s="27" t="s">
        <v>234</v>
      </c>
      <c r="J18" s="27" t="s">
        <v>235</v>
      </c>
      <c r="K18" s="27" t="s">
        <v>236</v>
      </c>
      <c r="L18" s="27" t="str">
        <f t="shared" si="0"/>
        <v>Excluido</v>
      </c>
      <c r="M18" s="27" t="str">
        <f t="shared" si="3"/>
        <v>C/PalabrasClaves</v>
      </c>
      <c r="N18" s="27" t="str">
        <f t="shared" si="11"/>
        <v/>
      </c>
      <c r="O18" s="27"/>
      <c r="P18" s="27" t="s">
        <v>237</v>
      </c>
      <c r="Q18" s="27"/>
      <c r="R18" s="27" t="str">
        <f>LEFT('2012-2022'!$P18,4)</f>
        <v>2017</v>
      </c>
      <c r="S18" s="27" t="s">
        <v>60</v>
      </c>
      <c r="T18" s="27" t="str">
        <f t="shared" si="12"/>
        <v/>
      </c>
      <c r="U18" s="27"/>
      <c r="V18" s="29"/>
      <c r="W18" s="30"/>
      <c r="X18" s="30"/>
      <c r="Y18" s="31"/>
    </row>
    <row r="19" spans="1:25" ht="15.75" x14ac:dyDescent="0.25">
      <c r="A19" s="32">
        <v>29553336</v>
      </c>
      <c r="B19" s="32" t="s">
        <v>238</v>
      </c>
      <c r="C19" s="32" t="s">
        <v>239</v>
      </c>
      <c r="D19" s="32" t="s">
        <v>240</v>
      </c>
      <c r="E19" s="32" t="s">
        <v>144</v>
      </c>
      <c r="F19" s="32" t="s">
        <v>145</v>
      </c>
      <c r="G19" s="32">
        <v>2018</v>
      </c>
      <c r="H19" s="33">
        <v>43179</v>
      </c>
      <c r="I19" s="32" t="s">
        <v>241</v>
      </c>
      <c r="J19" s="32"/>
      <c r="K19" s="32" t="s">
        <v>242</v>
      </c>
      <c r="L19" s="32" t="str">
        <f t="shared" si="0"/>
        <v>PostAlerta</v>
      </c>
      <c r="M19" s="32" t="str">
        <f t="shared" si="3"/>
        <v>C/PalabrasClaves</v>
      </c>
      <c r="N19" s="32" t="s">
        <v>9</v>
      </c>
      <c r="O19" s="32"/>
      <c r="P19" s="32" t="s">
        <v>108</v>
      </c>
      <c r="Q19" s="32"/>
      <c r="R19" s="32" t="str">
        <f>LEFT('2012-2022'!$P19,4)</f>
        <v>2018</v>
      </c>
      <c r="S19" s="32" t="s">
        <v>54</v>
      </c>
      <c r="T19" s="32" t="s">
        <v>243</v>
      </c>
      <c r="U19" s="32" t="s">
        <v>123</v>
      </c>
      <c r="V19" s="34" t="s">
        <v>124</v>
      </c>
      <c r="W19" s="35" t="s">
        <v>124</v>
      </c>
      <c r="X19" s="35" t="s">
        <v>244</v>
      </c>
      <c r="Y19" s="36" t="str">
        <f>IFERROR(VLOOKUP(A17,BD_aux,3,FALSE),"")</f>
        <v/>
      </c>
    </row>
    <row r="20" spans="1:25" ht="15.75" hidden="1" x14ac:dyDescent="0.25">
      <c r="A20" s="27">
        <v>33245688</v>
      </c>
      <c r="B20" s="27" t="s">
        <v>245</v>
      </c>
      <c r="C20" s="27" t="s">
        <v>246</v>
      </c>
      <c r="D20" s="27" t="s">
        <v>247</v>
      </c>
      <c r="E20" s="27" t="s">
        <v>248</v>
      </c>
      <c r="F20" s="27" t="s">
        <v>249</v>
      </c>
      <c r="G20" s="27">
        <v>2021</v>
      </c>
      <c r="H20" s="28">
        <v>44162</v>
      </c>
      <c r="I20" s="27" t="s">
        <v>250</v>
      </c>
      <c r="J20" s="27"/>
      <c r="K20" s="27" t="s">
        <v>251</v>
      </c>
      <c r="L20" s="27" t="str">
        <f t="shared" si="0"/>
        <v>PostAlerta</v>
      </c>
      <c r="M20" s="27" t="str">
        <f t="shared" si="3"/>
        <v>C/PalabrasClaves</v>
      </c>
      <c r="N20" s="27" t="str">
        <f t="shared" ref="N20:N24" si="13">IF(ISNUMBER(SEARCH("TREATMENT", B20)), "4) Nuevos tratamientos", "")</f>
        <v/>
      </c>
      <c r="O20" s="27"/>
      <c r="P20" s="27" t="s">
        <v>252</v>
      </c>
      <c r="Q20" s="27"/>
      <c r="R20" s="27" t="str">
        <f>LEFT('2012-2022'!$P20,4)</f>
        <v>2021</v>
      </c>
      <c r="S20" s="27" t="s">
        <v>45</v>
      </c>
      <c r="T20" s="27" t="str">
        <f t="shared" ref="T20:T24" si="14">IFERROR(VLOOKUP(A20,BD_aux,2,FALSE),"")</f>
        <v/>
      </c>
      <c r="U20" s="27"/>
      <c r="V20" s="29"/>
      <c r="W20" s="30"/>
      <c r="X20" s="30"/>
      <c r="Y20" s="31"/>
    </row>
    <row r="21" spans="1:25" ht="15.75" hidden="1" customHeight="1" x14ac:dyDescent="0.25">
      <c r="A21" s="32">
        <v>24275696</v>
      </c>
      <c r="B21" s="32" t="s">
        <v>253</v>
      </c>
      <c r="C21" s="32" t="s">
        <v>254</v>
      </c>
      <c r="D21" s="32" t="s">
        <v>255</v>
      </c>
      <c r="E21" s="32" t="s">
        <v>256</v>
      </c>
      <c r="F21" s="32" t="s">
        <v>257</v>
      </c>
      <c r="G21" s="32">
        <v>2014</v>
      </c>
      <c r="H21" s="33">
        <v>41605</v>
      </c>
      <c r="I21" s="32"/>
      <c r="J21" s="32"/>
      <c r="K21" s="32" t="s">
        <v>258</v>
      </c>
      <c r="L21" s="32" t="str">
        <f t="shared" si="0"/>
        <v>Excluido</v>
      </c>
      <c r="M21" s="32" t="str">
        <f t="shared" si="3"/>
        <v>C/PalabrasClaves</v>
      </c>
      <c r="N21" s="32" t="str">
        <f t="shared" si="13"/>
        <v/>
      </c>
      <c r="O21" s="32"/>
      <c r="P21" s="32" t="s">
        <v>259</v>
      </c>
      <c r="Q21" s="32"/>
      <c r="R21" s="32" t="str">
        <f>LEFT('2012-2022'!$P21,4)</f>
        <v>2014</v>
      </c>
      <c r="S21" s="32" t="s">
        <v>45</v>
      </c>
      <c r="T21" s="32" t="str">
        <f t="shared" si="14"/>
        <v/>
      </c>
      <c r="U21" s="32"/>
      <c r="V21" s="34"/>
      <c r="W21" s="35"/>
      <c r="X21" s="35"/>
      <c r="Y21" s="32"/>
    </row>
    <row r="22" spans="1:25" ht="15.75" hidden="1" customHeight="1" x14ac:dyDescent="0.25">
      <c r="A22" s="27">
        <v>34094619</v>
      </c>
      <c r="B22" s="27" t="s">
        <v>260</v>
      </c>
      <c r="C22" s="27" t="s">
        <v>261</v>
      </c>
      <c r="D22" s="27" t="s">
        <v>262</v>
      </c>
      <c r="E22" s="27" t="s">
        <v>263</v>
      </c>
      <c r="F22" s="27" t="s">
        <v>264</v>
      </c>
      <c r="G22" s="27">
        <v>2021</v>
      </c>
      <c r="H22" s="28">
        <v>44354</v>
      </c>
      <c r="I22" s="27" t="s">
        <v>265</v>
      </c>
      <c r="J22" s="27"/>
      <c r="K22" s="27" t="s">
        <v>266</v>
      </c>
      <c r="L22" s="27" t="str">
        <f t="shared" si="0"/>
        <v>PostAlerta</v>
      </c>
      <c r="M22" s="27" t="str">
        <f t="shared" si="3"/>
        <v>S/PalabrasClaves</v>
      </c>
      <c r="N22" s="27" t="str">
        <f t="shared" si="13"/>
        <v/>
      </c>
      <c r="O22" s="27"/>
      <c r="P22" s="27" t="s">
        <v>267</v>
      </c>
      <c r="Q22" s="27"/>
      <c r="R22" s="27" t="str">
        <f>LEFT('2012-2022'!$P22,4)</f>
        <v>2021</v>
      </c>
      <c r="S22" s="27" t="s">
        <v>45</v>
      </c>
      <c r="T22" s="27" t="str">
        <f t="shared" si="14"/>
        <v/>
      </c>
      <c r="U22" s="27"/>
      <c r="V22" s="29"/>
      <c r="W22" s="30"/>
      <c r="X22" s="30"/>
      <c r="Y22" s="31"/>
    </row>
    <row r="23" spans="1:25" ht="15.75" hidden="1" customHeight="1" x14ac:dyDescent="0.25">
      <c r="A23" s="32">
        <v>31119637</v>
      </c>
      <c r="B23" s="32" t="s">
        <v>268</v>
      </c>
      <c r="C23" s="32" t="s">
        <v>269</v>
      </c>
      <c r="D23" s="32" t="s">
        <v>270</v>
      </c>
      <c r="E23" s="32" t="s">
        <v>271</v>
      </c>
      <c r="F23" s="32" t="s">
        <v>120</v>
      </c>
      <c r="G23" s="32">
        <v>2019</v>
      </c>
      <c r="H23" s="33">
        <v>43609</v>
      </c>
      <c r="I23" s="32"/>
      <c r="J23" s="32"/>
      <c r="K23" s="32" t="s">
        <v>272</v>
      </c>
      <c r="L23" s="32" t="str">
        <f t="shared" si="0"/>
        <v>PostAlerta</v>
      </c>
      <c r="M23" s="32" t="str">
        <f t="shared" si="3"/>
        <v>C/PalabrasClaves</v>
      </c>
      <c r="N23" s="32" t="str">
        <f t="shared" si="13"/>
        <v/>
      </c>
      <c r="O23" s="32"/>
      <c r="P23" s="32">
        <v>2019</v>
      </c>
      <c r="Q23" s="32"/>
      <c r="R23" s="32" t="str">
        <f>LEFT('2012-2022'!$P23,4)</f>
        <v>2019</v>
      </c>
      <c r="S23" s="32"/>
      <c r="T23" s="32" t="str">
        <f t="shared" si="14"/>
        <v/>
      </c>
      <c r="U23" s="32"/>
      <c r="V23" s="34"/>
      <c r="W23" s="35"/>
      <c r="X23" s="35"/>
      <c r="Y23" s="32"/>
    </row>
    <row r="24" spans="1:25" ht="15.75" hidden="1" customHeight="1" x14ac:dyDescent="0.25">
      <c r="A24" s="27">
        <v>34060328</v>
      </c>
      <c r="B24" s="27" t="s">
        <v>273</v>
      </c>
      <c r="C24" s="27" t="s">
        <v>274</v>
      </c>
      <c r="D24" s="27" t="s">
        <v>275</v>
      </c>
      <c r="E24" s="27" t="s">
        <v>276</v>
      </c>
      <c r="F24" s="27" t="s">
        <v>277</v>
      </c>
      <c r="G24" s="27">
        <v>2021</v>
      </c>
      <c r="H24" s="28">
        <v>44348</v>
      </c>
      <c r="I24" s="27" t="s">
        <v>278</v>
      </c>
      <c r="J24" s="27"/>
      <c r="K24" s="27" t="s">
        <v>279</v>
      </c>
      <c r="L24" s="27" t="str">
        <f t="shared" si="0"/>
        <v>PostAlerta</v>
      </c>
      <c r="M24" s="27" t="str">
        <f t="shared" si="3"/>
        <v>S/PalabrasClaves</v>
      </c>
      <c r="N24" s="27" t="str">
        <f t="shared" si="13"/>
        <v/>
      </c>
      <c r="O24" s="27"/>
      <c r="P24" s="27" t="s">
        <v>280</v>
      </c>
      <c r="Q24" s="27"/>
      <c r="R24" s="27" t="str">
        <f>LEFT('2012-2022'!$P24,4)</f>
        <v>2021</v>
      </c>
      <c r="S24" s="27" t="s">
        <v>60</v>
      </c>
      <c r="T24" s="27" t="str">
        <f t="shared" si="14"/>
        <v/>
      </c>
      <c r="U24" s="27"/>
      <c r="V24" s="29"/>
      <c r="W24" s="30"/>
      <c r="X24" s="30"/>
      <c r="Y24" s="31"/>
    </row>
    <row r="25" spans="1:25" ht="15.75" customHeight="1" x14ac:dyDescent="0.25">
      <c r="A25" s="32">
        <v>34871932</v>
      </c>
      <c r="B25" s="32" t="s">
        <v>281</v>
      </c>
      <c r="C25" s="32" t="s">
        <v>282</v>
      </c>
      <c r="D25" s="32" t="s">
        <v>283</v>
      </c>
      <c r="E25" s="32" t="s">
        <v>284</v>
      </c>
      <c r="F25" s="32" t="s">
        <v>285</v>
      </c>
      <c r="G25" s="32">
        <v>2022</v>
      </c>
      <c r="H25" s="33">
        <v>44536</v>
      </c>
      <c r="I25" s="32" t="s">
        <v>286</v>
      </c>
      <c r="J25" s="32" t="s">
        <v>287</v>
      </c>
      <c r="K25" s="32" t="s">
        <v>288</v>
      </c>
      <c r="L25" s="32" t="str">
        <f t="shared" si="0"/>
        <v>PostAlerta</v>
      </c>
      <c r="M25" s="32" t="str">
        <f t="shared" si="3"/>
        <v>C/PalabrasClaves</v>
      </c>
      <c r="N25" s="32" t="s">
        <v>12</v>
      </c>
      <c r="O25" s="32" t="s">
        <v>25</v>
      </c>
      <c r="P25" s="32" t="s">
        <v>289</v>
      </c>
      <c r="Q25" s="32"/>
      <c r="R25" s="32" t="str">
        <f>LEFT('2012-2022'!$P25,4)</f>
        <v>2022</v>
      </c>
      <c r="S25" s="32" t="s">
        <v>45</v>
      </c>
      <c r="T25" s="32" t="s">
        <v>290</v>
      </c>
      <c r="U25" s="32" t="s">
        <v>124</v>
      </c>
      <c r="V25" s="34" t="s">
        <v>124</v>
      </c>
      <c r="W25" s="35" t="s">
        <v>124</v>
      </c>
      <c r="X25" s="35" t="s">
        <v>291</v>
      </c>
      <c r="Y25" s="36" t="str">
        <f>IFERROR(VLOOKUP(A23,BD_aux,3,FALSE),"")</f>
        <v/>
      </c>
    </row>
    <row r="26" spans="1:25" ht="15.75" hidden="1" customHeight="1" x14ac:dyDescent="0.25">
      <c r="A26" s="27">
        <v>33536323</v>
      </c>
      <c r="B26" s="27" t="s">
        <v>292</v>
      </c>
      <c r="C26" s="27" t="s">
        <v>293</v>
      </c>
      <c r="D26" s="27" t="s">
        <v>294</v>
      </c>
      <c r="E26" s="27" t="s">
        <v>295</v>
      </c>
      <c r="F26" s="27" t="s">
        <v>296</v>
      </c>
      <c r="G26" s="27">
        <v>2021</v>
      </c>
      <c r="H26" s="28">
        <v>44231</v>
      </c>
      <c r="I26" s="27" t="s">
        <v>297</v>
      </c>
      <c r="J26" s="27"/>
      <c r="K26" s="27" t="s">
        <v>298</v>
      </c>
      <c r="L26" s="27" t="str">
        <f t="shared" si="0"/>
        <v>PostAlerta</v>
      </c>
      <c r="M26" s="27" t="str">
        <f t="shared" si="3"/>
        <v>C/PalabrasClaves</v>
      </c>
      <c r="N26" s="27" t="str">
        <f t="shared" ref="N26:N28" si="15">IF(ISNUMBER(SEARCH("TREATMENT", B26)), "4) Nuevos tratamientos", "")</f>
        <v/>
      </c>
      <c r="O26" s="27"/>
      <c r="P26" s="27" t="s">
        <v>299</v>
      </c>
      <c r="Q26" s="27"/>
      <c r="R26" s="27" t="str">
        <f>LEFT('2012-2022'!$P26,4)</f>
        <v>2021</v>
      </c>
      <c r="S26" s="27" t="s">
        <v>45</v>
      </c>
      <c r="T26" s="27" t="str">
        <f t="shared" ref="T26:T28" si="16">IFERROR(VLOOKUP(A26,BD_aux,2,FALSE),"")</f>
        <v/>
      </c>
      <c r="U26" s="27"/>
      <c r="V26" s="29"/>
      <c r="W26" s="30"/>
      <c r="X26" s="30"/>
      <c r="Y26" s="31"/>
    </row>
    <row r="27" spans="1:25" ht="15.75" hidden="1" customHeight="1" x14ac:dyDescent="0.25">
      <c r="A27" s="32">
        <v>28407640</v>
      </c>
      <c r="B27" s="32" t="s">
        <v>300</v>
      </c>
      <c r="C27" s="32" t="s">
        <v>301</v>
      </c>
      <c r="D27" s="32" t="s">
        <v>302</v>
      </c>
      <c r="E27" s="32" t="s">
        <v>303</v>
      </c>
      <c r="F27" s="32" t="s">
        <v>304</v>
      </c>
      <c r="G27" s="32">
        <v>2017</v>
      </c>
      <c r="H27" s="33">
        <v>42839</v>
      </c>
      <c r="I27" s="32" t="s">
        <v>305</v>
      </c>
      <c r="J27" s="32" t="s">
        <v>306</v>
      </c>
      <c r="K27" s="32" t="s">
        <v>307</v>
      </c>
      <c r="L27" s="32" t="str">
        <f t="shared" si="0"/>
        <v>Excluido</v>
      </c>
      <c r="M27" s="32" t="str">
        <f t="shared" si="3"/>
        <v>C/PalabrasClaves</v>
      </c>
      <c r="N27" s="32" t="str">
        <f t="shared" si="15"/>
        <v/>
      </c>
      <c r="O27" s="32"/>
      <c r="P27" s="32" t="s">
        <v>308</v>
      </c>
      <c r="Q27" s="32"/>
      <c r="R27" s="32" t="str">
        <f>LEFT('2012-2022'!$P27,4)</f>
        <v>2017</v>
      </c>
      <c r="S27" s="32" t="s">
        <v>57</v>
      </c>
      <c r="T27" s="32" t="str">
        <f t="shared" si="16"/>
        <v/>
      </c>
      <c r="U27" s="32"/>
      <c r="V27" s="34"/>
      <c r="W27" s="35"/>
      <c r="X27" s="35"/>
      <c r="Y27" s="32"/>
    </row>
    <row r="28" spans="1:25" ht="15.75" hidden="1" customHeight="1" x14ac:dyDescent="0.25">
      <c r="A28" s="27">
        <v>27337478</v>
      </c>
      <c r="B28" s="27" t="s">
        <v>309</v>
      </c>
      <c r="C28" s="27" t="s">
        <v>310</v>
      </c>
      <c r="D28" s="27" t="s">
        <v>311</v>
      </c>
      <c r="E28" s="27" t="s">
        <v>119</v>
      </c>
      <c r="F28" s="27" t="s">
        <v>312</v>
      </c>
      <c r="G28" s="27">
        <v>2016</v>
      </c>
      <c r="H28" s="28">
        <v>42545</v>
      </c>
      <c r="I28" s="27" t="s">
        <v>313</v>
      </c>
      <c r="J28" s="27" t="s">
        <v>314</v>
      </c>
      <c r="K28" s="27" t="s">
        <v>315</v>
      </c>
      <c r="L28" s="27" t="str">
        <f t="shared" si="0"/>
        <v>Excluido</v>
      </c>
      <c r="M28" s="27" t="str">
        <f t="shared" si="3"/>
        <v>C/PalabrasClaves</v>
      </c>
      <c r="N28" s="27" t="str">
        <f t="shared" si="15"/>
        <v/>
      </c>
      <c r="O28" s="27"/>
      <c r="P28" s="27" t="s">
        <v>316</v>
      </c>
      <c r="Q28" s="38"/>
      <c r="R28" s="27" t="str">
        <f>LEFT('2012-2022'!$P28,4)</f>
        <v>2016</v>
      </c>
      <c r="S28" s="27" t="s">
        <v>60</v>
      </c>
      <c r="T28" s="27" t="str">
        <f t="shared" si="16"/>
        <v/>
      </c>
      <c r="U28" s="27"/>
      <c r="V28" s="29"/>
      <c r="W28" s="30"/>
      <c r="X28" s="30"/>
      <c r="Y28" s="31"/>
    </row>
    <row r="29" spans="1:25" ht="15.75" customHeight="1" x14ac:dyDescent="0.25">
      <c r="A29" s="32">
        <v>32149957</v>
      </c>
      <c r="B29" s="32" t="s">
        <v>317</v>
      </c>
      <c r="C29" s="32" t="s">
        <v>318</v>
      </c>
      <c r="D29" s="32" t="s">
        <v>319</v>
      </c>
      <c r="E29" s="32" t="s">
        <v>320</v>
      </c>
      <c r="F29" s="32" t="s">
        <v>304</v>
      </c>
      <c r="G29" s="32">
        <v>2020</v>
      </c>
      <c r="H29" s="33">
        <v>43900</v>
      </c>
      <c r="I29" s="32"/>
      <c r="J29" s="32"/>
      <c r="K29" s="32" t="s">
        <v>321</v>
      </c>
      <c r="L29" s="32" t="str">
        <f t="shared" si="0"/>
        <v>PostAlerta</v>
      </c>
      <c r="M29" s="32" t="str">
        <f t="shared" si="3"/>
        <v>S/PalabrasClaves</v>
      </c>
      <c r="N29" s="32" t="s">
        <v>12</v>
      </c>
      <c r="O29" s="32" t="s">
        <v>322</v>
      </c>
      <c r="P29" s="32" t="s">
        <v>175</v>
      </c>
      <c r="Q29" s="32"/>
      <c r="R29" s="32" t="str">
        <f>LEFT('2012-2022'!$P29,4)</f>
        <v>2020</v>
      </c>
      <c r="S29" s="32" t="s">
        <v>60</v>
      </c>
      <c r="T29" s="32" t="s">
        <v>323</v>
      </c>
      <c r="U29" s="32" t="s">
        <v>124</v>
      </c>
      <c r="V29" s="34" t="s">
        <v>124</v>
      </c>
      <c r="W29" s="35" t="s">
        <v>124</v>
      </c>
      <c r="X29" s="35" t="s">
        <v>324</v>
      </c>
      <c r="Y29" s="36" t="str">
        <f>IFERROR(VLOOKUP(A27,BD_aux,3,FALSE),"")</f>
        <v/>
      </c>
    </row>
    <row r="30" spans="1:25" ht="15.75" hidden="1" customHeight="1" x14ac:dyDescent="0.25">
      <c r="A30" s="27">
        <v>31119619</v>
      </c>
      <c r="B30" s="27" t="s">
        <v>325</v>
      </c>
      <c r="C30" s="27" t="s">
        <v>326</v>
      </c>
      <c r="D30" s="27" t="s">
        <v>327</v>
      </c>
      <c r="E30" s="27" t="s">
        <v>328</v>
      </c>
      <c r="F30" s="27" t="s">
        <v>120</v>
      </c>
      <c r="G30" s="27">
        <v>2019</v>
      </c>
      <c r="H30" s="28">
        <v>43609</v>
      </c>
      <c r="I30" s="27"/>
      <c r="J30" s="27"/>
      <c r="K30" s="27" t="s">
        <v>329</v>
      </c>
      <c r="L30" s="27" t="str">
        <f t="shared" si="0"/>
        <v>PostAlerta</v>
      </c>
      <c r="M30" s="27" t="str">
        <f t="shared" si="3"/>
        <v>S/PalabrasClaves</v>
      </c>
      <c r="N30" s="27" t="str">
        <f t="shared" ref="N30:N31" si="17">IF(ISNUMBER(SEARCH("TREATMENT", B30)), "4) Nuevos tratamientos", "")</f>
        <v/>
      </c>
      <c r="O30" s="27"/>
      <c r="P30" s="27">
        <v>2019</v>
      </c>
      <c r="Q30" s="27"/>
      <c r="R30" s="27" t="str">
        <f>LEFT('2012-2022'!$P30,4)</f>
        <v>2019</v>
      </c>
      <c r="S30" s="27"/>
      <c r="T30" s="27" t="str">
        <f t="shared" ref="T30:T31" si="18">IFERROR(VLOOKUP(A30,BD_aux,2,FALSE),"")</f>
        <v/>
      </c>
      <c r="U30" s="27"/>
      <c r="V30" s="29"/>
      <c r="W30" s="30"/>
      <c r="X30" s="30"/>
      <c r="Y30" s="31"/>
    </row>
    <row r="31" spans="1:25" ht="15.75" hidden="1" customHeight="1" x14ac:dyDescent="0.25">
      <c r="A31" s="32">
        <v>32091356</v>
      </c>
      <c r="B31" s="32" t="s">
        <v>330</v>
      </c>
      <c r="C31" s="32" t="s">
        <v>331</v>
      </c>
      <c r="D31" s="32" t="s">
        <v>332</v>
      </c>
      <c r="E31" s="32" t="s">
        <v>333</v>
      </c>
      <c r="F31" s="32" t="s">
        <v>145</v>
      </c>
      <c r="G31" s="32">
        <v>2020</v>
      </c>
      <c r="H31" s="33">
        <v>43886</v>
      </c>
      <c r="I31" s="32" t="s">
        <v>334</v>
      </c>
      <c r="J31" s="32"/>
      <c r="K31" s="32" t="s">
        <v>335</v>
      </c>
      <c r="L31" s="32" t="str">
        <f t="shared" si="0"/>
        <v>PostAlerta</v>
      </c>
      <c r="M31" s="32" t="str">
        <f t="shared" si="3"/>
        <v>C/PalabrasClaves</v>
      </c>
      <c r="N31" s="32" t="str">
        <f t="shared" si="17"/>
        <v/>
      </c>
      <c r="O31" s="32"/>
      <c r="P31" s="32" t="s">
        <v>336</v>
      </c>
      <c r="Q31" s="32"/>
      <c r="R31" s="32" t="str">
        <f>LEFT('2012-2022'!$P31,4)</f>
        <v>2020</v>
      </c>
      <c r="S31" s="32" t="s">
        <v>49</v>
      </c>
      <c r="T31" s="32" t="str">
        <f t="shared" si="18"/>
        <v/>
      </c>
      <c r="U31" s="32"/>
      <c r="V31" s="34"/>
      <c r="W31" s="35"/>
      <c r="X31" s="35"/>
      <c r="Y31" s="32"/>
    </row>
    <row r="32" spans="1:25" ht="15.75" customHeight="1" x14ac:dyDescent="0.25">
      <c r="A32" s="27">
        <v>32530860</v>
      </c>
      <c r="B32" s="27" t="s">
        <v>337</v>
      </c>
      <c r="C32" s="27" t="s">
        <v>338</v>
      </c>
      <c r="D32" s="27" t="s">
        <v>339</v>
      </c>
      <c r="E32" s="27" t="s">
        <v>248</v>
      </c>
      <c r="F32" s="27" t="s">
        <v>304</v>
      </c>
      <c r="G32" s="27">
        <v>2020</v>
      </c>
      <c r="H32" s="28">
        <v>43995</v>
      </c>
      <c r="I32" s="27"/>
      <c r="J32" s="27"/>
      <c r="K32" s="27" t="s">
        <v>340</v>
      </c>
      <c r="L32" s="27" t="str">
        <f t="shared" si="0"/>
        <v>PostAlerta</v>
      </c>
      <c r="M32" s="27" t="str">
        <f t="shared" si="3"/>
        <v>C/PalabrasClaves</v>
      </c>
      <c r="N32" s="27" t="s">
        <v>9</v>
      </c>
      <c r="O32" s="27"/>
      <c r="P32" s="27" t="s">
        <v>341</v>
      </c>
      <c r="Q32" s="27"/>
      <c r="R32" s="27" t="str">
        <f>LEFT('2012-2022'!$P32,4)</f>
        <v>2020</v>
      </c>
      <c r="S32" s="27" t="s">
        <v>72</v>
      </c>
      <c r="T32" s="27" t="s">
        <v>342</v>
      </c>
      <c r="U32" s="27" t="s">
        <v>123</v>
      </c>
      <c r="V32" s="29" t="s">
        <v>124</v>
      </c>
      <c r="W32" s="30" t="s">
        <v>124</v>
      </c>
      <c r="X32" s="30" t="s">
        <v>343</v>
      </c>
      <c r="Y32" s="31" t="str">
        <f>IFERROR(VLOOKUP(A30,BD_aux,3,FALSE),"")</f>
        <v/>
      </c>
    </row>
    <row r="33" spans="1:25" ht="15.75" hidden="1" customHeight="1" x14ac:dyDescent="0.25">
      <c r="A33" s="32">
        <v>29131780</v>
      </c>
      <c r="B33" s="32" t="s">
        <v>344</v>
      </c>
      <c r="C33" s="32" t="s">
        <v>345</v>
      </c>
      <c r="D33" s="32" t="s">
        <v>346</v>
      </c>
      <c r="E33" s="32" t="s">
        <v>347</v>
      </c>
      <c r="F33" s="32" t="s">
        <v>145</v>
      </c>
      <c r="G33" s="32">
        <v>2018</v>
      </c>
      <c r="H33" s="33">
        <v>43053</v>
      </c>
      <c r="I33" s="32" t="s">
        <v>348</v>
      </c>
      <c r="J33" s="32"/>
      <c r="K33" s="32" t="s">
        <v>349</v>
      </c>
      <c r="L33" s="32" t="str">
        <f t="shared" si="0"/>
        <v>PostAlerta</v>
      </c>
      <c r="M33" s="32" t="str">
        <f t="shared" si="3"/>
        <v>C/PalabrasClaves</v>
      </c>
      <c r="N33" s="32" t="str">
        <f t="shared" ref="N33:N34" si="19">IF(ISNUMBER(SEARCH("TREATMENT", B33)), "4) Nuevos tratamientos", "")</f>
        <v/>
      </c>
      <c r="O33" s="32"/>
      <c r="P33" s="32" t="s">
        <v>350</v>
      </c>
      <c r="Q33" s="32"/>
      <c r="R33" s="32" t="str">
        <f>LEFT('2012-2022'!$P33,4)</f>
        <v>2018</v>
      </c>
      <c r="S33" s="32" t="s">
        <v>45</v>
      </c>
      <c r="T33" s="32" t="str">
        <f t="shared" ref="T33:T34" si="20">IFERROR(VLOOKUP(A33,BD_aux,2,FALSE),"")</f>
        <v/>
      </c>
      <c r="U33" s="32"/>
      <c r="V33" s="34"/>
      <c r="W33" s="35"/>
      <c r="X33" s="35"/>
      <c r="Y33" s="32"/>
    </row>
    <row r="34" spans="1:25" ht="15.75" hidden="1" customHeight="1" x14ac:dyDescent="0.25">
      <c r="A34" s="27">
        <v>33807121</v>
      </c>
      <c r="B34" s="27" t="s">
        <v>351</v>
      </c>
      <c r="C34" s="27" t="s">
        <v>352</v>
      </c>
      <c r="D34" s="27" t="s">
        <v>353</v>
      </c>
      <c r="E34" s="27" t="s">
        <v>354</v>
      </c>
      <c r="F34" s="27" t="s">
        <v>355</v>
      </c>
      <c r="G34" s="27">
        <v>2021</v>
      </c>
      <c r="H34" s="28">
        <v>44289</v>
      </c>
      <c r="I34" s="27" t="s">
        <v>356</v>
      </c>
      <c r="J34" s="27"/>
      <c r="K34" s="27" t="s">
        <v>357</v>
      </c>
      <c r="L34" s="27" t="str">
        <f t="shared" ref="L34:L65" si="21">IF(ISNUMBER(VLOOKUP(A34,EXCL,1,FALSE)),"Excluido",IF(ISNUMBER(VLOOKUP(A34,POST,1,FALSE)),"PostAlerta",IF(ISNUMBER(VLOOKUP(A34,PRE,1,FALSE)),"PreAlerta","")))</f>
        <v>PostAlerta</v>
      </c>
      <c r="M34" s="27" t="str">
        <f t="shared" si="3"/>
        <v>C/PalabrasClaves</v>
      </c>
      <c r="N34" s="27" t="str">
        <f t="shared" si="19"/>
        <v/>
      </c>
      <c r="O34" s="27"/>
      <c r="P34" s="27" t="s">
        <v>358</v>
      </c>
      <c r="Q34" s="27"/>
      <c r="R34" s="27" t="str">
        <f>LEFT('2012-2022'!$P34,4)</f>
        <v>2021</v>
      </c>
      <c r="S34" s="27" t="s">
        <v>49</v>
      </c>
      <c r="T34" s="27" t="str">
        <f t="shared" si="20"/>
        <v/>
      </c>
      <c r="U34" s="27"/>
      <c r="V34" s="29"/>
      <c r="W34" s="30"/>
      <c r="X34" s="30"/>
      <c r="Y34" s="31"/>
    </row>
    <row r="35" spans="1:25" ht="15.75" customHeight="1" x14ac:dyDescent="0.25">
      <c r="A35" s="32">
        <v>30629196</v>
      </c>
      <c r="B35" s="32" t="s">
        <v>359</v>
      </c>
      <c r="C35" s="32" t="s">
        <v>360</v>
      </c>
      <c r="D35" s="32" t="s">
        <v>361</v>
      </c>
      <c r="E35" s="32" t="s">
        <v>362</v>
      </c>
      <c r="F35" s="32" t="s">
        <v>195</v>
      </c>
      <c r="G35" s="32">
        <v>2019</v>
      </c>
      <c r="H35" s="33">
        <v>43476</v>
      </c>
      <c r="I35" s="32" t="s">
        <v>363</v>
      </c>
      <c r="J35" s="32"/>
      <c r="K35" s="32" t="s">
        <v>364</v>
      </c>
      <c r="L35" s="32" t="str">
        <f t="shared" si="21"/>
        <v>PostAlerta</v>
      </c>
      <c r="M35" s="32" t="str">
        <f t="shared" si="3"/>
        <v>C/PalabrasClaves</v>
      </c>
      <c r="N35" s="32" t="s">
        <v>12</v>
      </c>
      <c r="O35" s="32" t="s">
        <v>365</v>
      </c>
      <c r="P35" s="32" t="s">
        <v>366</v>
      </c>
      <c r="Q35" s="32"/>
      <c r="R35" s="32" t="str">
        <f>LEFT('2012-2022'!$P35,4)</f>
        <v>2019</v>
      </c>
      <c r="S35" s="32" t="s">
        <v>62</v>
      </c>
      <c r="T35" s="32" t="s">
        <v>367</v>
      </c>
      <c r="U35" s="32" t="s">
        <v>124</v>
      </c>
      <c r="V35" s="34" t="s">
        <v>123</v>
      </c>
      <c r="W35" s="35" t="s">
        <v>124</v>
      </c>
      <c r="X35" s="35" t="s">
        <v>368</v>
      </c>
      <c r="Y35" s="36" t="str">
        <f>IFERROR(VLOOKUP(A33,BD_aux,3,FALSE),"")</f>
        <v/>
      </c>
    </row>
    <row r="36" spans="1:25" ht="15.75" hidden="1" customHeight="1" x14ac:dyDescent="0.25">
      <c r="A36" s="27">
        <v>27551020</v>
      </c>
      <c r="B36" s="27" t="s">
        <v>369</v>
      </c>
      <c r="C36" s="27" t="s">
        <v>370</v>
      </c>
      <c r="D36" s="27" t="s">
        <v>371</v>
      </c>
      <c r="E36" s="27" t="s">
        <v>372</v>
      </c>
      <c r="F36" s="27" t="s">
        <v>373</v>
      </c>
      <c r="G36" s="27">
        <v>2016</v>
      </c>
      <c r="H36" s="28">
        <v>42606</v>
      </c>
      <c r="I36" s="27" t="s">
        <v>374</v>
      </c>
      <c r="J36" s="27"/>
      <c r="K36" s="27" t="s">
        <v>375</v>
      </c>
      <c r="L36" s="27" t="str">
        <f t="shared" si="21"/>
        <v>PreAlerta</v>
      </c>
      <c r="M36" s="27" t="str">
        <f t="shared" si="3"/>
        <v>S/PalabrasClaves</v>
      </c>
      <c r="N36" s="27" t="str">
        <f t="shared" ref="N36:N37" si="22">IF(ISNUMBER(SEARCH("TREATMENT", B36)), "4) Nuevos tratamientos", "")</f>
        <v/>
      </c>
      <c r="O36" s="27"/>
      <c r="P36" s="27" t="s">
        <v>376</v>
      </c>
      <c r="Q36" s="27"/>
      <c r="R36" s="27" t="str">
        <f>LEFT('2012-2022'!$P36,4)</f>
        <v>2016</v>
      </c>
      <c r="S36" s="27" t="s">
        <v>70</v>
      </c>
      <c r="T36" s="27" t="str">
        <f t="shared" ref="T36:T37" si="23">IFERROR(VLOOKUP(A36,BD_aux,2,FALSE),"")</f>
        <v/>
      </c>
      <c r="U36" s="27"/>
      <c r="V36" s="29"/>
      <c r="W36" s="30"/>
      <c r="X36" s="30"/>
      <c r="Y36" s="31"/>
    </row>
    <row r="37" spans="1:25" ht="15.75" hidden="1" customHeight="1" x14ac:dyDescent="0.25">
      <c r="A37" s="32">
        <v>26063097</v>
      </c>
      <c r="B37" s="32" t="s">
        <v>377</v>
      </c>
      <c r="C37" s="32" t="s">
        <v>378</v>
      </c>
      <c r="D37" s="32" t="s">
        <v>379</v>
      </c>
      <c r="E37" s="32" t="s">
        <v>380</v>
      </c>
      <c r="F37" s="32" t="s">
        <v>381</v>
      </c>
      <c r="G37" s="32">
        <v>2015</v>
      </c>
      <c r="H37" s="33">
        <v>42167</v>
      </c>
      <c r="I37" s="32"/>
      <c r="J37" s="32"/>
      <c r="K37" s="32"/>
      <c r="L37" s="32" t="str">
        <f t="shared" si="21"/>
        <v>Excluido</v>
      </c>
      <c r="M37" s="32" t="str">
        <f t="shared" si="3"/>
        <v>S/PalabrasClaves</v>
      </c>
      <c r="N37" s="32" t="str">
        <f t="shared" si="22"/>
        <v/>
      </c>
      <c r="O37" s="32"/>
      <c r="P37" s="32" t="s">
        <v>382</v>
      </c>
      <c r="Q37" s="32"/>
      <c r="R37" s="32" t="str">
        <f>LEFT('2012-2022'!$P37,4)</f>
        <v>2015</v>
      </c>
      <c r="S37" s="32" t="s">
        <v>49</v>
      </c>
      <c r="T37" s="32" t="str">
        <f t="shared" si="23"/>
        <v/>
      </c>
      <c r="U37" s="32"/>
      <c r="V37" s="34"/>
      <c r="W37" s="35"/>
      <c r="X37" s="35"/>
      <c r="Y37" s="32"/>
    </row>
    <row r="38" spans="1:25" ht="15.75" customHeight="1" x14ac:dyDescent="0.25">
      <c r="A38" s="27">
        <v>24074904</v>
      </c>
      <c r="B38" s="27" t="s">
        <v>383</v>
      </c>
      <c r="C38" s="27" t="s">
        <v>384</v>
      </c>
      <c r="D38" s="27" t="s">
        <v>385</v>
      </c>
      <c r="E38" s="27" t="s">
        <v>386</v>
      </c>
      <c r="F38" s="27" t="s">
        <v>387</v>
      </c>
      <c r="G38" s="27">
        <v>2013</v>
      </c>
      <c r="H38" s="28">
        <v>41548</v>
      </c>
      <c r="I38" s="27"/>
      <c r="J38" s="27"/>
      <c r="K38" s="27" t="s">
        <v>388</v>
      </c>
      <c r="L38" s="27" t="str">
        <f t="shared" si="21"/>
        <v>PreAlerta</v>
      </c>
      <c r="M38" s="27" t="str">
        <f t="shared" si="3"/>
        <v>C/PalabrasClaves</v>
      </c>
      <c r="N38" s="27" t="s">
        <v>9</v>
      </c>
      <c r="O38" s="27"/>
      <c r="P38" s="27" t="s">
        <v>389</v>
      </c>
      <c r="Q38" s="27" t="s">
        <v>17</v>
      </c>
      <c r="R38" s="27" t="str">
        <f>LEFT('2012-2022'!$P38,4)</f>
        <v>2013</v>
      </c>
      <c r="S38" s="27" t="s">
        <v>72</v>
      </c>
      <c r="T38" s="27" t="s">
        <v>323</v>
      </c>
      <c r="U38" s="27" t="s">
        <v>124</v>
      </c>
      <c r="V38" s="29" t="s">
        <v>124</v>
      </c>
      <c r="W38" s="30" t="s">
        <v>124</v>
      </c>
      <c r="X38" s="30" t="s">
        <v>390</v>
      </c>
      <c r="Y38" s="31" t="str">
        <f>IFERROR(VLOOKUP(A36,BD_aux,3,FALSE),"")</f>
        <v/>
      </c>
    </row>
    <row r="39" spans="1:25" ht="15.75" hidden="1" customHeight="1" x14ac:dyDescent="0.25">
      <c r="A39" s="32">
        <v>31289109</v>
      </c>
      <c r="B39" s="32" t="s">
        <v>391</v>
      </c>
      <c r="C39" s="32" t="s">
        <v>254</v>
      </c>
      <c r="D39" s="32" t="s">
        <v>392</v>
      </c>
      <c r="E39" s="32" t="s">
        <v>256</v>
      </c>
      <c r="F39" s="32" t="s">
        <v>393</v>
      </c>
      <c r="G39" s="32">
        <v>2019</v>
      </c>
      <c r="H39" s="33">
        <v>43657</v>
      </c>
      <c r="I39" s="32"/>
      <c r="J39" s="32"/>
      <c r="K39" s="32" t="s">
        <v>394</v>
      </c>
      <c r="L39" s="32" t="str">
        <f t="shared" si="21"/>
        <v>PostAlerta</v>
      </c>
      <c r="M39" s="32" t="str">
        <f t="shared" si="3"/>
        <v>S/PalabrasClaves</v>
      </c>
      <c r="N39" s="32" t="str">
        <f t="shared" ref="N39:N41" si="24">IF(ISNUMBER(SEARCH("TREATMENT", B39)), "4) Nuevos tratamientos", "")</f>
        <v/>
      </c>
      <c r="O39" s="32"/>
      <c r="P39" s="32" t="s">
        <v>220</v>
      </c>
      <c r="Q39" s="32"/>
      <c r="R39" s="32" t="str">
        <f>LEFT('2012-2022'!$P39,4)</f>
        <v>2019</v>
      </c>
      <c r="S39" s="32" t="s">
        <v>68</v>
      </c>
      <c r="T39" s="32" t="str">
        <f t="shared" ref="T39:T41" si="25">IFERROR(VLOOKUP(A39,BD_aux,2,FALSE),"")</f>
        <v/>
      </c>
      <c r="U39" s="32"/>
      <c r="V39" s="34"/>
      <c r="W39" s="35"/>
      <c r="X39" s="35"/>
      <c r="Y39" s="32"/>
    </row>
    <row r="40" spans="1:25" ht="15.75" hidden="1" customHeight="1" x14ac:dyDescent="0.25">
      <c r="A40" s="27">
        <v>26426083</v>
      </c>
      <c r="B40" s="27" t="s">
        <v>395</v>
      </c>
      <c r="C40" s="27" t="s">
        <v>396</v>
      </c>
      <c r="D40" s="27" t="s">
        <v>397</v>
      </c>
      <c r="E40" s="27" t="s">
        <v>398</v>
      </c>
      <c r="F40" s="27" t="s">
        <v>399</v>
      </c>
      <c r="G40" s="27">
        <v>2016</v>
      </c>
      <c r="H40" s="28">
        <v>42279</v>
      </c>
      <c r="I40" s="27" t="s">
        <v>400</v>
      </c>
      <c r="J40" s="27" t="s">
        <v>401</v>
      </c>
      <c r="K40" s="27" t="s">
        <v>402</v>
      </c>
      <c r="L40" s="27" t="str">
        <f t="shared" si="21"/>
        <v>PreAlerta</v>
      </c>
      <c r="M40" s="27" t="str">
        <f t="shared" si="3"/>
        <v>S/PalabrasClaves</v>
      </c>
      <c r="N40" s="27" t="str">
        <f t="shared" si="24"/>
        <v/>
      </c>
      <c r="O40" s="27"/>
      <c r="P40" s="27" t="s">
        <v>403</v>
      </c>
      <c r="Q40" s="27"/>
      <c r="R40" s="27" t="str">
        <f>LEFT('2012-2022'!$P40,4)</f>
        <v>2016</v>
      </c>
      <c r="S40" s="27" t="s">
        <v>54</v>
      </c>
      <c r="T40" s="27" t="str">
        <f t="shared" si="25"/>
        <v/>
      </c>
      <c r="U40" s="27"/>
      <c r="V40" s="29"/>
      <c r="W40" s="30"/>
      <c r="X40" s="30"/>
      <c r="Y40" s="31"/>
    </row>
    <row r="41" spans="1:25" ht="15.75" hidden="1" customHeight="1" x14ac:dyDescent="0.25">
      <c r="A41" s="32">
        <v>34927774</v>
      </c>
      <c r="B41" s="32" t="s">
        <v>404</v>
      </c>
      <c r="C41" s="32" t="s">
        <v>405</v>
      </c>
      <c r="D41" s="32" t="s">
        <v>406</v>
      </c>
      <c r="E41" s="32" t="s">
        <v>407</v>
      </c>
      <c r="F41" s="32" t="s">
        <v>408</v>
      </c>
      <c r="G41" s="32">
        <v>2022</v>
      </c>
      <c r="H41" s="33">
        <v>44550</v>
      </c>
      <c r="I41" s="32"/>
      <c r="J41" s="32"/>
      <c r="K41" s="32" t="s">
        <v>409</v>
      </c>
      <c r="L41" s="32" t="str">
        <f t="shared" si="21"/>
        <v>PostAlerta</v>
      </c>
      <c r="M41" s="32" t="str">
        <f t="shared" si="3"/>
        <v>S/PalabrasClaves</v>
      </c>
      <c r="N41" s="32" t="str">
        <f t="shared" si="24"/>
        <v/>
      </c>
      <c r="O41" s="32"/>
      <c r="P41" s="32" t="s">
        <v>410</v>
      </c>
      <c r="Q41" s="32"/>
      <c r="R41" s="32" t="str">
        <f>LEFT('2012-2022'!$P41,4)</f>
        <v>2022</v>
      </c>
      <c r="S41" s="32" t="s">
        <v>54</v>
      </c>
      <c r="T41" s="32" t="str">
        <f t="shared" si="25"/>
        <v/>
      </c>
      <c r="U41" s="32"/>
      <c r="V41" s="34"/>
      <c r="W41" s="35"/>
      <c r="X41" s="35"/>
      <c r="Y41" s="32"/>
    </row>
    <row r="42" spans="1:25" ht="15.75" customHeight="1" x14ac:dyDescent="0.25">
      <c r="A42" s="27">
        <v>29883770</v>
      </c>
      <c r="B42" s="27" t="s">
        <v>411</v>
      </c>
      <c r="C42" s="27" t="s">
        <v>412</v>
      </c>
      <c r="D42" s="27" t="s">
        <v>413</v>
      </c>
      <c r="E42" s="27" t="s">
        <v>414</v>
      </c>
      <c r="F42" s="27" t="s">
        <v>415</v>
      </c>
      <c r="G42" s="27">
        <v>2018</v>
      </c>
      <c r="H42" s="28">
        <v>43260</v>
      </c>
      <c r="I42" s="27"/>
      <c r="J42" s="27"/>
      <c r="K42" s="27" t="s">
        <v>416</v>
      </c>
      <c r="L42" s="27" t="str">
        <f t="shared" si="21"/>
        <v>PostAlerta</v>
      </c>
      <c r="M42" s="27" t="str">
        <f t="shared" si="3"/>
        <v>C/PalabrasClaves</v>
      </c>
      <c r="N42" s="27" t="s">
        <v>9</v>
      </c>
      <c r="O42" s="27"/>
      <c r="P42" s="27" t="s">
        <v>417</v>
      </c>
      <c r="Q42" s="27"/>
      <c r="R42" s="27" t="str">
        <f>LEFT('2012-2022'!$P42,4)</f>
        <v>2018</v>
      </c>
      <c r="S42" s="27" t="s">
        <v>68</v>
      </c>
      <c r="T42" s="27" t="s">
        <v>418</v>
      </c>
      <c r="U42" s="27" t="s">
        <v>123</v>
      </c>
      <c r="V42" s="29" t="s">
        <v>124</v>
      </c>
      <c r="W42" s="30" t="s">
        <v>124</v>
      </c>
      <c r="X42" s="30" t="s">
        <v>419</v>
      </c>
      <c r="Y42" s="31" t="str">
        <f>IFERROR(VLOOKUP(A40,BD_aux,3,FALSE),"")</f>
        <v/>
      </c>
    </row>
    <row r="43" spans="1:25" ht="15.75" hidden="1" customHeight="1" x14ac:dyDescent="0.25">
      <c r="A43" s="32">
        <v>24498212</v>
      </c>
      <c r="B43" s="32" t="s">
        <v>420</v>
      </c>
      <c r="C43" s="32" t="s">
        <v>421</v>
      </c>
      <c r="D43" s="32" t="s">
        <v>422</v>
      </c>
      <c r="E43" s="32" t="s">
        <v>423</v>
      </c>
      <c r="F43" s="32" t="s">
        <v>424</v>
      </c>
      <c r="G43" s="32">
        <v>2014</v>
      </c>
      <c r="H43" s="33">
        <v>41676</v>
      </c>
      <c r="I43" s="32" t="s">
        <v>425</v>
      </c>
      <c r="J43" s="32"/>
      <c r="K43" s="32" t="s">
        <v>426</v>
      </c>
      <c r="L43" s="32" t="str">
        <f t="shared" si="21"/>
        <v>Excluido</v>
      </c>
      <c r="M43" s="32" t="str">
        <f t="shared" si="3"/>
        <v>C/PalabrasClaves</v>
      </c>
      <c r="N43" s="32" t="str">
        <f t="shared" ref="N43:N45" si="26">IF(ISNUMBER(SEARCH("TREATMENT", B43)), "4) Nuevos tratamientos", "")</f>
        <v/>
      </c>
      <c r="O43" s="32"/>
      <c r="P43" s="32" t="s">
        <v>427</v>
      </c>
      <c r="Q43" s="32"/>
      <c r="R43" s="32" t="str">
        <f>LEFT('2012-2022'!$P43,4)</f>
        <v>2014</v>
      </c>
      <c r="S43" s="32" t="s">
        <v>39</v>
      </c>
      <c r="T43" s="32" t="str">
        <f t="shared" ref="T43:T45" si="27">IFERROR(VLOOKUP(A43,BD_aux,2,FALSE),"")</f>
        <v/>
      </c>
      <c r="U43" s="32"/>
      <c r="V43" s="34"/>
      <c r="W43" s="35"/>
      <c r="X43" s="35"/>
      <c r="Y43" s="32"/>
    </row>
    <row r="44" spans="1:25" ht="15.75" hidden="1" customHeight="1" x14ac:dyDescent="0.25">
      <c r="A44" s="27">
        <v>32163574</v>
      </c>
      <c r="B44" s="27" t="s">
        <v>428</v>
      </c>
      <c r="C44" s="27" t="s">
        <v>429</v>
      </c>
      <c r="D44" s="27" t="s">
        <v>430</v>
      </c>
      <c r="E44" s="27" t="s">
        <v>431</v>
      </c>
      <c r="F44" s="27" t="s">
        <v>195</v>
      </c>
      <c r="G44" s="27">
        <v>2020</v>
      </c>
      <c r="H44" s="28">
        <v>43903</v>
      </c>
      <c r="I44" s="27"/>
      <c r="J44" s="27"/>
      <c r="K44" s="27" t="s">
        <v>432</v>
      </c>
      <c r="L44" s="27" t="str">
        <f t="shared" si="21"/>
        <v>PostAlerta</v>
      </c>
      <c r="M44" s="27" t="str">
        <f t="shared" si="3"/>
        <v>S/PalabrasClaves</v>
      </c>
      <c r="N44" s="27" t="str">
        <f t="shared" si="26"/>
        <v/>
      </c>
      <c r="O44" s="27"/>
      <c r="P44" s="27" t="s">
        <v>433</v>
      </c>
      <c r="Q44" s="27"/>
      <c r="R44" s="27" t="str">
        <f>LEFT('2012-2022'!$P44,4)</f>
        <v>2020</v>
      </c>
      <c r="S44" s="27" t="s">
        <v>72</v>
      </c>
      <c r="T44" s="27" t="str">
        <f t="shared" si="27"/>
        <v/>
      </c>
      <c r="U44" s="27"/>
      <c r="V44" s="29"/>
      <c r="W44" s="30"/>
      <c r="X44" s="30"/>
      <c r="Y44" s="31"/>
    </row>
    <row r="45" spans="1:25" ht="15.75" hidden="1" customHeight="1" x14ac:dyDescent="0.25">
      <c r="A45" s="32">
        <v>33109763</v>
      </c>
      <c r="B45" s="32" t="s">
        <v>434</v>
      </c>
      <c r="C45" s="32" t="s">
        <v>435</v>
      </c>
      <c r="D45" s="32" t="s">
        <v>436</v>
      </c>
      <c r="E45" s="32" t="s">
        <v>437</v>
      </c>
      <c r="F45" s="32" t="s">
        <v>277</v>
      </c>
      <c r="G45" s="32">
        <v>2020</v>
      </c>
      <c r="H45" s="33">
        <v>44132</v>
      </c>
      <c r="I45" s="32" t="s">
        <v>438</v>
      </c>
      <c r="J45" s="32"/>
      <c r="K45" s="32" t="s">
        <v>439</v>
      </c>
      <c r="L45" s="32" t="str">
        <f t="shared" si="21"/>
        <v>PostAlerta</v>
      </c>
      <c r="M45" s="32" t="str">
        <f t="shared" si="3"/>
        <v>S/PalabrasClaves</v>
      </c>
      <c r="N45" s="32" t="str">
        <f t="shared" si="26"/>
        <v/>
      </c>
      <c r="O45" s="32"/>
      <c r="P45" s="32" t="s">
        <v>440</v>
      </c>
      <c r="Q45" s="32"/>
      <c r="R45" s="32" t="str">
        <f>LEFT('2012-2022'!$P45,4)</f>
        <v>2020</v>
      </c>
      <c r="S45" s="32" t="s">
        <v>70</v>
      </c>
      <c r="T45" s="32" t="str">
        <f t="shared" si="27"/>
        <v/>
      </c>
      <c r="U45" s="32"/>
      <c r="V45" s="34"/>
      <c r="W45" s="35"/>
      <c r="X45" s="35"/>
      <c r="Y45" s="32"/>
    </row>
    <row r="46" spans="1:25" ht="15.75" customHeight="1" x14ac:dyDescent="0.25">
      <c r="A46" s="27">
        <v>31972174</v>
      </c>
      <c r="B46" s="27" t="s">
        <v>441</v>
      </c>
      <c r="C46" s="27" t="s">
        <v>442</v>
      </c>
      <c r="D46" s="27" t="s">
        <v>443</v>
      </c>
      <c r="E46" s="27" t="s">
        <v>444</v>
      </c>
      <c r="F46" s="27" t="s">
        <v>445</v>
      </c>
      <c r="G46" s="27">
        <v>2020</v>
      </c>
      <c r="H46" s="28">
        <v>43854</v>
      </c>
      <c r="I46" s="27"/>
      <c r="J46" s="27"/>
      <c r="K46" s="27" t="s">
        <v>446</v>
      </c>
      <c r="L46" s="27" t="str">
        <f t="shared" si="21"/>
        <v>PostAlerta</v>
      </c>
      <c r="M46" s="27" t="str">
        <f t="shared" si="3"/>
        <v>C/PalabrasClaves</v>
      </c>
      <c r="N46" s="27" t="s">
        <v>12</v>
      </c>
      <c r="O46" s="27" t="s">
        <v>447</v>
      </c>
      <c r="P46" s="27" t="s">
        <v>448</v>
      </c>
      <c r="Q46" s="27"/>
      <c r="R46" s="27" t="str">
        <f>LEFT('2012-2022'!$P46,4)</f>
        <v>2020</v>
      </c>
      <c r="S46" s="27" t="s">
        <v>54</v>
      </c>
      <c r="T46" s="27" t="s">
        <v>449</v>
      </c>
      <c r="U46" s="27" t="s">
        <v>124</v>
      </c>
      <c r="V46" s="29" t="s">
        <v>123</v>
      </c>
      <c r="W46" s="30" t="s">
        <v>124</v>
      </c>
      <c r="X46" s="30" t="s">
        <v>450</v>
      </c>
      <c r="Y46" s="31" t="str">
        <f>IFERROR(VLOOKUP(A44,BD_aux,3,FALSE),"")</f>
        <v/>
      </c>
    </row>
    <row r="47" spans="1:25" ht="15.75" hidden="1" customHeight="1" x14ac:dyDescent="0.25">
      <c r="A47" s="32">
        <v>31978578</v>
      </c>
      <c r="B47" s="32" t="s">
        <v>451</v>
      </c>
      <c r="C47" s="32" t="s">
        <v>452</v>
      </c>
      <c r="D47" s="32" t="s">
        <v>453</v>
      </c>
      <c r="E47" s="32" t="s">
        <v>414</v>
      </c>
      <c r="F47" s="32" t="s">
        <v>454</v>
      </c>
      <c r="G47" s="32">
        <v>2020</v>
      </c>
      <c r="H47" s="33">
        <v>43855</v>
      </c>
      <c r="I47" s="32"/>
      <c r="J47" s="32"/>
      <c r="K47" s="32" t="s">
        <v>455</v>
      </c>
      <c r="L47" s="32" t="str">
        <f t="shared" si="21"/>
        <v>PostAlerta</v>
      </c>
      <c r="M47" s="32" t="str">
        <f t="shared" si="3"/>
        <v>S/PalabrasClaves</v>
      </c>
      <c r="N47" s="32" t="str">
        <f>IF(ISNUMBER(SEARCH("TREATMENT", B47)), "4) Nuevos tratamientos", "")</f>
        <v/>
      </c>
      <c r="O47" s="32"/>
      <c r="P47" s="32" t="s">
        <v>132</v>
      </c>
      <c r="Q47" s="32"/>
      <c r="R47" s="32" t="str">
        <f>LEFT('2012-2022'!$P47,4)</f>
        <v>2020</v>
      </c>
      <c r="S47" s="32" t="s">
        <v>54</v>
      </c>
      <c r="T47" s="32" t="str">
        <f>IFERROR(VLOOKUP(A47,BD_aux,2,FALSE),"")</f>
        <v/>
      </c>
      <c r="U47" s="32"/>
      <c r="V47" s="34"/>
      <c r="W47" s="35"/>
      <c r="X47" s="35"/>
      <c r="Y47" s="32"/>
    </row>
    <row r="48" spans="1:25" ht="15.75" customHeight="1" x14ac:dyDescent="0.25">
      <c r="A48" s="27">
        <v>30787927</v>
      </c>
      <c r="B48" s="27" t="s">
        <v>456</v>
      </c>
      <c r="C48" s="27" t="s">
        <v>457</v>
      </c>
      <c r="D48" s="27" t="s">
        <v>458</v>
      </c>
      <c r="E48" s="27" t="s">
        <v>459</v>
      </c>
      <c r="F48" s="27" t="s">
        <v>460</v>
      </c>
      <c r="G48" s="27">
        <v>2019</v>
      </c>
      <c r="H48" s="28">
        <v>43518</v>
      </c>
      <c r="I48" s="27" t="s">
        <v>461</v>
      </c>
      <c r="J48" s="27"/>
      <c r="K48" s="27" t="s">
        <v>462</v>
      </c>
      <c r="L48" s="27" t="str">
        <f t="shared" si="21"/>
        <v>PostAlerta</v>
      </c>
      <c r="M48" s="27" t="str">
        <f t="shared" si="3"/>
        <v>S/PalabrasClaves</v>
      </c>
      <c r="N48" s="27" t="s">
        <v>15</v>
      </c>
      <c r="O48" s="39"/>
      <c r="P48" s="27" t="s">
        <v>463</v>
      </c>
      <c r="Q48" s="27"/>
      <c r="R48" s="27" t="str">
        <f>LEFT('2012-2022'!$P48,4)</f>
        <v>2019</v>
      </c>
      <c r="S48" s="27" t="s">
        <v>45</v>
      </c>
      <c r="T48" s="27" t="s">
        <v>464</v>
      </c>
      <c r="U48" s="27" t="s">
        <v>124</v>
      </c>
      <c r="V48" s="29" t="s">
        <v>124</v>
      </c>
      <c r="W48" s="30" t="s">
        <v>123</v>
      </c>
      <c r="X48" s="30" t="s">
        <v>465</v>
      </c>
      <c r="Y48" s="31" t="str">
        <f>IFERROR(VLOOKUP(A46,BD_aux,3,FALSE),"")</f>
        <v/>
      </c>
    </row>
    <row r="49" spans="1:25" ht="15.75" hidden="1" customHeight="1" x14ac:dyDescent="0.25">
      <c r="A49" s="32">
        <v>32873606</v>
      </c>
      <c r="B49" s="32" t="s">
        <v>466</v>
      </c>
      <c r="C49" s="32" t="s">
        <v>467</v>
      </c>
      <c r="D49" s="32" t="s">
        <v>468</v>
      </c>
      <c r="E49" s="32" t="s">
        <v>469</v>
      </c>
      <c r="F49" s="32" t="s">
        <v>470</v>
      </c>
      <c r="G49" s="32">
        <v>2020</v>
      </c>
      <c r="H49" s="33">
        <v>44077</v>
      </c>
      <c r="I49" s="32" t="s">
        <v>471</v>
      </c>
      <c r="J49" s="32"/>
      <c r="K49" s="32" t="s">
        <v>472</v>
      </c>
      <c r="L49" s="32" t="str">
        <f t="shared" si="21"/>
        <v>PostAlerta</v>
      </c>
      <c r="M49" s="32" t="str">
        <f t="shared" si="3"/>
        <v>C/PalabrasClaves</v>
      </c>
      <c r="N49" s="32" t="str">
        <f t="shared" ref="N49:N50" si="28">IF(ISNUMBER(SEARCH("TREATMENT", B49)), "4) Nuevos tratamientos", "")</f>
        <v/>
      </c>
      <c r="O49" s="32"/>
      <c r="P49" s="32" t="s">
        <v>473</v>
      </c>
      <c r="Q49" s="32"/>
      <c r="R49" s="32" t="str">
        <f>LEFT('2012-2022'!$P49,4)</f>
        <v>2020</v>
      </c>
      <c r="S49" s="32" t="s">
        <v>68</v>
      </c>
      <c r="T49" s="32" t="str">
        <f t="shared" ref="T49:T50" si="29">IFERROR(VLOOKUP(A49,BD_aux,2,FALSE),"")</f>
        <v/>
      </c>
      <c r="U49" s="32"/>
      <c r="V49" s="34"/>
      <c r="W49" s="35"/>
      <c r="X49" s="35"/>
      <c r="Y49" s="32"/>
    </row>
    <row r="50" spans="1:25" ht="15.75" hidden="1" customHeight="1" x14ac:dyDescent="0.25">
      <c r="A50" s="27">
        <v>23093736</v>
      </c>
      <c r="B50" s="27" t="s">
        <v>474</v>
      </c>
      <c r="C50" s="27" t="s">
        <v>475</v>
      </c>
      <c r="D50" s="27" t="s">
        <v>476</v>
      </c>
      <c r="E50" s="27" t="s">
        <v>477</v>
      </c>
      <c r="F50" s="27" t="s">
        <v>393</v>
      </c>
      <c r="G50" s="27">
        <v>2013</v>
      </c>
      <c r="H50" s="28">
        <v>41207</v>
      </c>
      <c r="I50" s="27"/>
      <c r="J50" s="27"/>
      <c r="K50" s="27" t="s">
        <v>478</v>
      </c>
      <c r="L50" s="27" t="str">
        <f t="shared" si="21"/>
        <v>Excluido</v>
      </c>
      <c r="M50" s="27" t="str">
        <f t="shared" si="3"/>
        <v>S/PalabrasClaves</v>
      </c>
      <c r="N50" s="27" t="str">
        <f t="shared" si="28"/>
        <v/>
      </c>
      <c r="O50" s="27"/>
      <c r="P50" s="27" t="s">
        <v>479</v>
      </c>
      <c r="Q50" s="27"/>
      <c r="R50" s="27" t="str">
        <f>LEFT('2012-2022'!$P50,4)</f>
        <v>2013</v>
      </c>
      <c r="S50" s="27" t="s">
        <v>60</v>
      </c>
      <c r="T50" s="27" t="str">
        <f t="shared" si="29"/>
        <v/>
      </c>
      <c r="U50" s="27"/>
      <c r="V50" s="29"/>
      <c r="W50" s="30"/>
      <c r="X50" s="30"/>
      <c r="Y50" s="31"/>
    </row>
    <row r="51" spans="1:25" ht="15.75" customHeight="1" x14ac:dyDescent="0.25">
      <c r="A51" s="32">
        <v>30239814</v>
      </c>
      <c r="B51" s="32" t="s">
        <v>480</v>
      </c>
      <c r="C51" s="32" t="s">
        <v>481</v>
      </c>
      <c r="D51" s="32" t="s">
        <v>482</v>
      </c>
      <c r="E51" s="32" t="s">
        <v>483</v>
      </c>
      <c r="F51" s="32" t="s">
        <v>195</v>
      </c>
      <c r="G51" s="32">
        <v>2019</v>
      </c>
      <c r="H51" s="33">
        <v>43365</v>
      </c>
      <c r="I51" s="32" t="s">
        <v>484</v>
      </c>
      <c r="J51" s="32"/>
      <c r="K51" s="32" t="s">
        <v>485</v>
      </c>
      <c r="L51" s="32" t="str">
        <f t="shared" si="21"/>
        <v>PostAlerta</v>
      </c>
      <c r="M51" s="32" t="str">
        <f t="shared" si="3"/>
        <v>C/PalabrasClaves</v>
      </c>
      <c r="N51" s="32" t="s">
        <v>9</v>
      </c>
      <c r="O51" s="32"/>
      <c r="P51" s="32" t="s">
        <v>486</v>
      </c>
      <c r="Q51" s="32"/>
      <c r="R51" s="32" t="str">
        <f>LEFT('2012-2022'!$P51,4)</f>
        <v>2019</v>
      </c>
      <c r="S51" s="32" t="s">
        <v>39</v>
      </c>
      <c r="T51" s="32" t="s">
        <v>487</v>
      </c>
      <c r="U51" s="32" t="s">
        <v>123</v>
      </c>
      <c r="V51" s="34" t="s">
        <v>124</v>
      </c>
      <c r="W51" s="35" t="s">
        <v>124</v>
      </c>
      <c r="X51" s="35" t="s">
        <v>488</v>
      </c>
      <c r="Y51" s="36" t="str">
        <f t="shared" ref="Y51:Y52" si="30">IFERROR(VLOOKUP(A49,BD_aux,3,FALSE),"")</f>
        <v/>
      </c>
    </row>
    <row r="52" spans="1:25" ht="15.75" customHeight="1" x14ac:dyDescent="0.25">
      <c r="A52" s="27">
        <v>25480491</v>
      </c>
      <c r="B52" s="27" t="s">
        <v>489</v>
      </c>
      <c r="C52" s="27" t="s">
        <v>490</v>
      </c>
      <c r="D52" s="27" t="s">
        <v>491</v>
      </c>
      <c r="E52" s="27" t="s">
        <v>492</v>
      </c>
      <c r="F52" s="27" t="s">
        <v>493</v>
      </c>
      <c r="G52" s="27">
        <v>2015</v>
      </c>
      <c r="H52" s="28">
        <v>41980</v>
      </c>
      <c r="I52" s="27"/>
      <c r="J52" s="27"/>
      <c r="K52" s="27" t="s">
        <v>494</v>
      </c>
      <c r="L52" s="27" t="str">
        <f t="shared" si="21"/>
        <v>PreAlerta</v>
      </c>
      <c r="M52" s="27" t="str">
        <f t="shared" si="3"/>
        <v>C/PalabrasClaves</v>
      </c>
      <c r="N52" s="27" t="s">
        <v>9</v>
      </c>
      <c r="O52" s="27"/>
      <c r="P52" s="27" t="s">
        <v>495</v>
      </c>
      <c r="Q52" s="27"/>
      <c r="R52" s="27" t="str">
        <f>LEFT('2012-2022'!$P52,4)</f>
        <v>2015</v>
      </c>
      <c r="S52" s="27" t="s">
        <v>54</v>
      </c>
      <c r="T52" s="27" t="s">
        <v>496</v>
      </c>
      <c r="U52" s="27" t="s">
        <v>123</v>
      </c>
      <c r="V52" s="29" t="s">
        <v>124</v>
      </c>
      <c r="W52" s="30" t="s">
        <v>124</v>
      </c>
      <c r="X52" s="30" t="s">
        <v>497</v>
      </c>
      <c r="Y52" s="31" t="str">
        <f t="shared" si="30"/>
        <v/>
      </c>
    </row>
    <row r="53" spans="1:25" ht="15.75" hidden="1" customHeight="1" x14ac:dyDescent="0.25">
      <c r="A53" s="32">
        <v>29581317</v>
      </c>
      <c r="B53" s="32" t="s">
        <v>498</v>
      </c>
      <c r="C53" s="32" t="s">
        <v>499</v>
      </c>
      <c r="D53" s="32" t="s">
        <v>500</v>
      </c>
      <c r="E53" s="32" t="s">
        <v>501</v>
      </c>
      <c r="F53" s="32" t="s">
        <v>502</v>
      </c>
      <c r="G53" s="32">
        <v>2018</v>
      </c>
      <c r="H53" s="33">
        <v>43187</v>
      </c>
      <c r="I53" s="32" t="s">
        <v>503</v>
      </c>
      <c r="J53" s="32"/>
      <c r="K53" s="32" t="s">
        <v>504</v>
      </c>
      <c r="L53" s="32" t="str">
        <f t="shared" si="21"/>
        <v>PostAlerta</v>
      </c>
      <c r="M53" s="32" t="str">
        <f t="shared" si="3"/>
        <v>S/PalabrasClaves</v>
      </c>
      <c r="N53" s="32" t="str">
        <f>IF(ISNUMBER(SEARCH("TREATMENT", B53)), "4) Nuevos tratamientos", "")</f>
        <v/>
      </c>
      <c r="O53" s="32"/>
      <c r="P53" s="32" t="s">
        <v>505</v>
      </c>
      <c r="Q53" s="32"/>
      <c r="R53" s="32" t="str">
        <f>LEFT('2012-2022'!$P53,4)</f>
        <v>2018</v>
      </c>
      <c r="S53" s="32" t="s">
        <v>49</v>
      </c>
      <c r="T53" s="32" t="str">
        <f t="shared" ref="T53:T55" si="31">IFERROR(VLOOKUP(A53,BD_aux,2,FALSE),"")</f>
        <v/>
      </c>
      <c r="U53" s="32"/>
      <c r="V53" s="34"/>
      <c r="W53" s="35"/>
      <c r="X53" s="35"/>
      <c r="Y53" s="32"/>
    </row>
    <row r="54" spans="1:25" ht="15.75" hidden="1" customHeight="1" x14ac:dyDescent="0.25">
      <c r="A54" s="27">
        <v>28520925</v>
      </c>
      <c r="B54" s="27" t="s">
        <v>506</v>
      </c>
      <c r="C54" s="27" t="s">
        <v>507</v>
      </c>
      <c r="D54" s="27" t="s">
        <v>508</v>
      </c>
      <c r="E54" s="27" t="s">
        <v>509</v>
      </c>
      <c r="F54" s="27" t="s">
        <v>188</v>
      </c>
      <c r="G54" s="27">
        <v>2017</v>
      </c>
      <c r="H54" s="28">
        <v>42874</v>
      </c>
      <c r="I54" s="27" t="s">
        <v>510</v>
      </c>
      <c r="J54" s="27"/>
      <c r="K54" s="27" t="s">
        <v>511</v>
      </c>
      <c r="L54" s="27" t="str">
        <f t="shared" si="21"/>
        <v>Excluido</v>
      </c>
      <c r="M54" s="27" t="str">
        <f t="shared" si="3"/>
        <v>C/PalabrasClaves</v>
      </c>
      <c r="N54" s="27"/>
      <c r="O54" s="27"/>
      <c r="P54" s="27" t="s">
        <v>512</v>
      </c>
      <c r="Q54" s="27"/>
      <c r="R54" s="27" t="str">
        <f>LEFT('2012-2022'!$P54,4)</f>
        <v>2017</v>
      </c>
      <c r="S54" s="27" t="s">
        <v>62</v>
      </c>
      <c r="T54" s="27" t="str">
        <f t="shared" si="31"/>
        <v/>
      </c>
      <c r="U54" s="27"/>
      <c r="V54" s="29"/>
      <c r="W54" s="30"/>
      <c r="X54" s="30" t="str">
        <f>IFERROR(VLOOKUP(A54,BD_aux,4,FALSE),"")</f>
        <v/>
      </c>
      <c r="Y54" s="31" t="str">
        <f>IFERROR(VLOOKUP(A52,BD_aux,3,FALSE),"")</f>
        <v/>
      </c>
    </row>
    <row r="55" spans="1:25" ht="15.75" hidden="1" customHeight="1" x14ac:dyDescent="0.25">
      <c r="A55" s="32">
        <v>32366604</v>
      </c>
      <c r="B55" s="32" t="s">
        <v>513</v>
      </c>
      <c r="C55" s="32" t="s">
        <v>514</v>
      </c>
      <c r="D55" s="32" t="s">
        <v>515</v>
      </c>
      <c r="E55" s="32" t="s">
        <v>516</v>
      </c>
      <c r="F55" s="32" t="s">
        <v>393</v>
      </c>
      <c r="G55" s="32">
        <v>2020</v>
      </c>
      <c r="H55" s="33">
        <v>43957</v>
      </c>
      <c r="I55" s="32"/>
      <c r="J55" s="32"/>
      <c r="K55" s="32" t="s">
        <v>517</v>
      </c>
      <c r="L55" s="32" t="str">
        <f t="shared" si="21"/>
        <v>PostAlerta</v>
      </c>
      <c r="M55" s="32" t="str">
        <f t="shared" si="3"/>
        <v>C/PalabrasClaves</v>
      </c>
      <c r="N55" s="32" t="str">
        <f>IF(ISNUMBER(SEARCH("TREATMENT", B55)), "4) Nuevos tratamientos", "")</f>
        <v/>
      </c>
      <c r="O55" s="32"/>
      <c r="P55" s="32" t="s">
        <v>341</v>
      </c>
      <c r="Q55" s="32"/>
      <c r="R55" s="32" t="str">
        <f>LEFT('2012-2022'!$P55,4)</f>
        <v>2020</v>
      </c>
      <c r="S55" s="32" t="s">
        <v>72</v>
      </c>
      <c r="T55" s="32" t="str">
        <f t="shared" si="31"/>
        <v/>
      </c>
      <c r="U55" s="32"/>
      <c r="V55" s="34"/>
      <c r="W55" s="35"/>
      <c r="X55" s="35"/>
      <c r="Y55" s="32"/>
    </row>
    <row r="56" spans="1:25" ht="15.75" customHeight="1" x14ac:dyDescent="0.25">
      <c r="A56" s="27">
        <v>22492861</v>
      </c>
      <c r="B56" s="27" t="s">
        <v>518</v>
      </c>
      <c r="C56" s="27" t="s">
        <v>519</v>
      </c>
      <c r="D56" s="27" t="s">
        <v>520</v>
      </c>
      <c r="E56" s="27" t="s">
        <v>521</v>
      </c>
      <c r="F56" s="27" t="s">
        <v>195</v>
      </c>
      <c r="G56" s="27">
        <v>2012</v>
      </c>
      <c r="H56" s="28">
        <v>41011</v>
      </c>
      <c r="I56" s="27"/>
      <c r="J56" s="27"/>
      <c r="K56" s="27" t="s">
        <v>522</v>
      </c>
      <c r="L56" s="27" t="str">
        <f t="shared" si="21"/>
        <v>PreAlerta</v>
      </c>
      <c r="M56" s="27" t="str">
        <f t="shared" si="3"/>
        <v>C/PalabrasClaves</v>
      </c>
      <c r="N56" s="27" t="s">
        <v>9</v>
      </c>
      <c r="O56" s="27"/>
      <c r="P56" s="27" t="s">
        <v>523</v>
      </c>
      <c r="Q56" s="27"/>
      <c r="R56" s="27" t="str">
        <f>LEFT('2012-2022'!$P56,4)</f>
        <v>2012</v>
      </c>
      <c r="S56" s="27" t="s">
        <v>60</v>
      </c>
      <c r="T56" s="27" t="s">
        <v>524</v>
      </c>
      <c r="U56" s="27" t="s">
        <v>123</v>
      </c>
      <c r="V56" s="29" t="s">
        <v>124</v>
      </c>
      <c r="W56" s="30" t="s">
        <v>124</v>
      </c>
      <c r="X56" s="30" t="s">
        <v>525</v>
      </c>
      <c r="Y56" s="31" t="str">
        <f>IFERROR(VLOOKUP(A54,BD_aux,3,FALSE),"")</f>
        <v/>
      </c>
    </row>
    <row r="57" spans="1:25" ht="15.75" hidden="1" customHeight="1" x14ac:dyDescent="0.25">
      <c r="A57" s="32">
        <v>31356532</v>
      </c>
      <c r="B57" s="32" t="s">
        <v>526</v>
      </c>
      <c r="C57" s="32" t="s">
        <v>527</v>
      </c>
      <c r="D57" s="32" t="s">
        <v>528</v>
      </c>
      <c r="E57" s="32" t="s">
        <v>529</v>
      </c>
      <c r="F57" s="32" t="s">
        <v>304</v>
      </c>
      <c r="G57" s="32">
        <v>2019</v>
      </c>
      <c r="H57" s="33">
        <v>43676</v>
      </c>
      <c r="I57" s="32" t="s">
        <v>530</v>
      </c>
      <c r="J57" s="32" t="s">
        <v>531</v>
      </c>
      <c r="K57" s="32" t="s">
        <v>532</v>
      </c>
      <c r="L57" s="32" t="str">
        <f t="shared" si="21"/>
        <v>PostAlerta</v>
      </c>
      <c r="M57" s="32" t="str">
        <f t="shared" si="3"/>
        <v>S/PalabrasClaves</v>
      </c>
      <c r="N57" s="32" t="str">
        <f t="shared" ref="N57:N66" si="32">IF(ISNUMBER(SEARCH("TREATMENT", B57)), "4) Nuevos tratamientos", "")</f>
        <v/>
      </c>
      <c r="O57" s="32"/>
      <c r="P57" s="32" t="s">
        <v>533</v>
      </c>
      <c r="Q57" s="32"/>
      <c r="R57" s="32" t="str">
        <f>LEFT('2012-2022'!$P57,4)</f>
        <v>2019</v>
      </c>
      <c r="S57" s="32" t="s">
        <v>74</v>
      </c>
      <c r="T57" s="32" t="str">
        <f t="shared" ref="T57:T66" si="33">IFERROR(VLOOKUP(A57,BD_aux,2,FALSE),"")</f>
        <v/>
      </c>
      <c r="U57" s="32"/>
      <c r="V57" s="34"/>
      <c r="W57" s="35"/>
      <c r="X57" s="35"/>
      <c r="Y57" s="32"/>
    </row>
    <row r="58" spans="1:25" ht="15.75" hidden="1" customHeight="1" x14ac:dyDescent="0.25">
      <c r="A58" s="27">
        <v>35061686</v>
      </c>
      <c r="B58" s="27" t="s">
        <v>534</v>
      </c>
      <c r="C58" s="27" t="s">
        <v>535</v>
      </c>
      <c r="D58" s="27" t="s">
        <v>536</v>
      </c>
      <c r="E58" s="27" t="s">
        <v>537</v>
      </c>
      <c r="F58" s="27" t="s">
        <v>424</v>
      </c>
      <c r="G58" s="27">
        <v>2022</v>
      </c>
      <c r="H58" s="28">
        <v>44582</v>
      </c>
      <c r="I58" s="27" t="s">
        <v>538</v>
      </c>
      <c r="J58" s="27"/>
      <c r="K58" s="27" t="s">
        <v>539</v>
      </c>
      <c r="L58" s="27" t="str">
        <f t="shared" si="21"/>
        <v>PostAlerta</v>
      </c>
      <c r="M58" s="27" t="str">
        <f t="shared" si="3"/>
        <v>C/PalabrasClaves</v>
      </c>
      <c r="N58" s="27" t="str">
        <f t="shared" si="32"/>
        <v/>
      </c>
      <c r="O58" s="27"/>
      <c r="P58" s="27" t="s">
        <v>540</v>
      </c>
      <c r="Q58" s="27"/>
      <c r="R58" s="27" t="str">
        <f>LEFT('2012-2022'!$P58,4)</f>
        <v>2022</v>
      </c>
      <c r="S58" s="27" t="s">
        <v>39</v>
      </c>
      <c r="T58" s="27" t="str">
        <f t="shared" si="33"/>
        <v/>
      </c>
      <c r="U58" s="27"/>
      <c r="V58" s="29"/>
      <c r="W58" s="30"/>
      <c r="X58" s="30"/>
      <c r="Y58" s="31"/>
    </row>
    <row r="59" spans="1:25" ht="15.75" hidden="1" customHeight="1" x14ac:dyDescent="0.25">
      <c r="A59" s="32">
        <v>27274027</v>
      </c>
      <c r="B59" s="32" t="s">
        <v>541</v>
      </c>
      <c r="C59" s="32" t="s">
        <v>542</v>
      </c>
      <c r="D59" s="32" t="s">
        <v>543</v>
      </c>
      <c r="E59" s="32" t="s">
        <v>544</v>
      </c>
      <c r="F59" s="32" t="s">
        <v>373</v>
      </c>
      <c r="G59" s="32">
        <v>2016</v>
      </c>
      <c r="H59" s="33">
        <v>42530</v>
      </c>
      <c r="I59" s="32" t="s">
        <v>545</v>
      </c>
      <c r="J59" s="32"/>
      <c r="K59" s="32" t="s">
        <v>546</v>
      </c>
      <c r="L59" s="32" t="str">
        <f t="shared" si="21"/>
        <v>PreAlerta</v>
      </c>
      <c r="M59" s="32" t="str">
        <f t="shared" si="3"/>
        <v>S/PalabrasClaves</v>
      </c>
      <c r="N59" s="32" t="str">
        <f t="shared" si="32"/>
        <v/>
      </c>
      <c r="O59" s="32"/>
      <c r="P59" s="32" t="s">
        <v>547</v>
      </c>
      <c r="Q59" s="32"/>
      <c r="R59" s="32" t="str">
        <f>LEFT('2012-2022'!$P59,4)</f>
        <v>2016</v>
      </c>
      <c r="S59" s="32" t="s">
        <v>62</v>
      </c>
      <c r="T59" s="32" t="str">
        <f t="shared" si="33"/>
        <v/>
      </c>
      <c r="U59" s="32"/>
      <c r="V59" s="34"/>
      <c r="W59" s="35"/>
      <c r="X59" s="35"/>
      <c r="Y59" s="32"/>
    </row>
    <row r="60" spans="1:25" ht="15.75" hidden="1" customHeight="1" x14ac:dyDescent="0.25">
      <c r="A60" s="27">
        <v>34138928</v>
      </c>
      <c r="B60" s="27" t="s">
        <v>548</v>
      </c>
      <c r="C60" s="27" t="s">
        <v>549</v>
      </c>
      <c r="D60" s="27" t="s">
        <v>550</v>
      </c>
      <c r="E60" s="27" t="s">
        <v>551</v>
      </c>
      <c r="F60" s="27" t="s">
        <v>424</v>
      </c>
      <c r="G60" s="27">
        <v>2021</v>
      </c>
      <c r="H60" s="28">
        <v>44364</v>
      </c>
      <c r="I60" s="27" t="s">
        <v>552</v>
      </c>
      <c r="J60" s="27"/>
      <c r="K60" s="27" t="s">
        <v>553</v>
      </c>
      <c r="L60" s="27" t="str">
        <f t="shared" si="21"/>
        <v>PostAlerta</v>
      </c>
      <c r="M60" s="27" t="str">
        <f t="shared" si="3"/>
        <v>C/PalabrasClaves</v>
      </c>
      <c r="N60" s="27" t="str">
        <f t="shared" si="32"/>
        <v/>
      </c>
      <c r="O60" s="27"/>
      <c r="P60" s="27" t="s">
        <v>554</v>
      </c>
      <c r="Q60" s="27"/>
      <c r="R60" s="27" t="str">
        <f>LEFT('2012-2022'!$P60,4)</f>
        <v>2021</v>
      </c>
      <c r="S60" s="27" t="s">
        <v>60</v>
      </c>
      <c r="T60" s="27" t="str">
        <f t="shared" si="33"/>
        <v/>
      </c>
      <c r="U60" s="27"/>
      <c r="V60" s="29"/>
      <c r="W60" s="30"/>
      <c r="X60" s="30"/>
      <c r="Y60" s="31"/>
    </row>
    <row r="61" spans="1:25" ht="15.75" hidden="1" customHeight="1" x14ac:dyDescent="0.25">
      <c r="A61" s="32">
        <v>31740492</v>
      </c>
      <c r="B61" s="32" t="s">
        <v>555</v>
      </c>
      <c r="C61" s="32" t="s">
        <v>556</v>
      </c>
      <c r="D61" s="32" t="s">
        <v>557</v>
      </c>
      <c r="E61" s="32" t="s">
        <v>558</v>
      </c>
      <c r="F61" s="32" t="s">
        <v>373</v>
      </c>
      <c r="G61" s="32">
        <v>2020</v>
      </c>
      <c r="H61" s="33">
        <v>43789</v>
      </c>
      <c r="I61" s="32" t="s">
        <v>559</v>
      </c>
      <c r="J61" s="32"/>
      <c r="K61" s="32" t="s">
        <v>560</v>
      </c>
      <c r="L61" s="32" t="str">
        <f t="shared" si="21"/>
        <v>PostAlerta</v>
      </c>
      <c r="M61" s="32" t="str">
        <f t="shared" si="3"/>
        <v>S/PalabrasClaves</v>
      </c>
      <c r="N61" s="32" t="str">
        <f t="shared" si="32"/>
        <v/>
      </c>
      <c r="O61" s="32"/>
      <c r="P61" s="32" t="s">
        <v>561</v>
      </c>
      <c r="Q61" s="32"/>
      <c r="R61" s="32" t="str">
        <f>LEFT('2012-2022'!$P61,4)</f>
        <v>2020</v>
      </c>
      <c r="S61" s="32" t="s">
        <v>39</v>
      </c>
      <c r="T61" s="32" t="str">
        <f t="shared" si="33"/>
        <v/>
      </c>
      <c r="U61" s="32"/>
      <c r="V61" s="34"/>
      <c r="W61" s="35"/>
      <c r="X61" s="35"/>
      <c r="Y61" s="32"/>
    </row>
    <row r="62" spans="1:25" ht="15.75" hidden="1" customHeight="1" x14ac:dyDescent="0.25">
      <c r="A62" s="27">
        <v>33590810</v>
      </c>
      <c r="B62" s="27" t="s">
        <v>562</v>
      </c>
      <c r="C62" s="27" t="s">
        <v>563</v>
      </c>
      <c r="D62" s="27" t="s">
        <v>564</v>
      </c>
      <c r="E62" s="27" t="s">
        <v>565</v>
      </c>
      <c r="F62" s="27" t="s">
        <v>566</v>
      </c>
      <c r="G62" s="27">
        <v>2022</v>
      </c>
      <c r="H62" s="28">
        <v>44243</v>
      </c>
      <c r="I62" s="27"/>
      <c r="J62" s="27"/>
      <c r="K62" s="27" t="s">
        <v>567</v>
      </c>
      <c r="L62" s="27" t="str">
        <f t="shared" si="21"/>
        <v>PostAlerta</v>
      </c>
      <c r="M62" s="27" t="str">
        <f t="shared" si="3"/>
        <v>S/PalabrasClaves</v>
      </c>
      <c r="N62" s="27" t="str">
        <f t="shared" si="32"/>
        <v/>
      </c>
      <c r="O62" s="27"/>
      <c r="P62" s="27" t="s">
        <v>568</v>
      </c>
      <c r="Q62" s="27"/>
      <c r="R62" s="27" t="str">
        <f>LEFT('2012-2022'!$P62,4)</f>
        <v>2022</v>
      </c>
      <c r="S62" s="27" t="s">
        <v>68</v>
      </c>
      <c r="T62" s="27" t="str">
        <f t="shared" si="33"/>
        <v/>
      </c>
      <c r="U62" s="27"/>
      <c r="V62" s="29"/>
      <c r="W62" s="30"/>
      <c r="X62" s="30"/>
      <c r="Y62" s="31"/>
    </row>
    <row r="63" spans="1:25" ht="15.75" hidden="1" customHeight="1" x14ac:dyDescent="0.25">
      <c r="A63" s="32">
        <v>31658968</v>
      </c>
      <c r="B63" s="32" t="s">
        <v>569</v>
      </c>
      <c r="C63" s="32" t="s">
        <v>570</v>
      </c>
      <c r="D63" s="32" t="s">
        <v>571</v>
      </c>
      <c r="E63" s="32" t="s">
        <v>572</v>
      </c>
      <c r="F63" s="32" t="s">
        <v>573</v>
      </c>
      <c r="G63" s="32">
        <v>2019</v>
      </c>
      <c r="H63" s="33">
        <v>43768</v>
      </c>
      <c r="I63" s="32" t="s">
        <v>574</v>
      </c>
      <c r="J63" s="32"/>
      <c r="K63" s="32" t="s">
        <v>575</v>
      </c>
      <c r="L63" s="32" t="str">
        <f t="shared" si="21"/>
        <v>PostAlerta</v>
      </c>
      <c r="M63" s="32" t="str">
        <f t="shared" si="3"/>
        <v>C/PalabrasClaves</v>
      </c>
      <c r="N63" s="32" t="str">
        <f t="shared" si="32"/>
        <v/>
      </c>
      <c r="O63" s="32"/>
      <c r="P63" s="32" t="s">
        <v>576</v>
      </c>
      <c r="Q63" s="32"/>
      <c r="R63" s="32" t="str">
        <f>LEFT('2012-2022'!$P63,4)</f>
        <v>2019</v>
      </c>
      <c r="S63" s="32" t="s">
        <v>74</v>
      </c>
      <c r="T63" s="32" t="str">
        <f t="shared" si="33"/>
        <v/>
      </c>
      <c r="U63" s="32"/>
      <c r="V63" s="34"/>
      <c r="W63" s="35"/>
      <c r="X63" s="35"/>
      <c r="Y63" s="32"/>
    </row>
    <row r="64" spans="1:25" ht="15.75" hidden="1" customHeight="1" x14ac:dyDescent="0.25">
      <c r="A64" s="27">
        <v>31289181</v>
      </c>
      <c r="B64" s="27" t="s">
        <v>577</v>
      </c>
      <c r="C64" s="27" t="s">
        <v>578</v>
      </c>
      <c r="D64" s="27" t="s">
        <v>579</v>
      </c>
      <c r="E64" s="27" t="s">
        <v>580</v>
      </c>
      <c r="F64" s="27" t="s">
        <v>277</v>
      </c>
      <c r="G64" s="27">
        <v>2019</v>
      </c>
      <c r="H64" s="28">
        <v>43657</v>
      </c>
      <c r="I64" s="27" t="s">
        <v>581</v>
      </c>
      <c r="J64" s="27"/>
      <c r="K64" s="27" t="s">
        <v>582</v>
      </c>
      <c r="L64" s="27" t="str">
        <f t="shared" si="21"/>
        <v>PostAlerta</v>
      </c>
      <c r="M64" s="27" t="str">
        <f t="shared" si="3"/>
        <v>S/PalabrasClaves</v>
      </c>
      <c r="N64" s="27" t="str">
        <f t="shared" si="32"/>
        <v/>
      </c>
      <c r="O64" s="27"/>
      <c r="P64" s="27" t="s">
        <v>583</v>
      </c>
      <c r="Q64" s="27"/>
      <c r="R64" s="27" t="str">
        <f>LEFT('2012-2022'!$P64,4)</f>
        <v>2019</v>
      </c>
      <c r="S64" s="27" t="s">
        <v>62</v>
      </c>
      <c r="T64" s="27" t="str">
        <f t="shared" si="33"/>
        <v/>
      </c>
      <c r="U64" s="27"/>
      <c r="V64" s="29"/>
      <c r="W64" s="30"/>
      <c r="X64" s="30"/>
      <c r="Y64" s="31"/>
    </row>
    <row r="65" spans="1:25" ht="15.75" hidden="1" customHeight="1" x14ac:dyDescent="0.25">
      <c r="A65" s="32">
        <v>29698633</v>
      </c>
      <c r="B65" s="32" t="s">
        <v>584</v>
      </c>
      <c r="C65" s="32" t="s">
        <v>585</v>
      </c>
      <c r="D65" s="32" t="s">
        <v>586</v>
      </c>
      <c r="E65" s="32" t="s">
        <v>333</v>
      </c>
      <c r="F65" s="32" t="s">
        <v>587</v>
      </c>
      <c r="G65" s="32">
        <v>2018</v>
      </c>
      <c r="H65" s="33">
        <v>43217</v>
      </c>
      <c r="I65" s="32" t="s">
        <v>588</v>
      </c>
      <c r="J65" s="32"/>
      <c r="K65" s="32" t="s">
        <v>589</v>
      </c>
      <c r="L65" s="32" t="str">
        <f t="shared" si="21"/>
        <v>Excluido</v>
      </c>
      <c r="M65" s="32" t="str">
        <f t="shared" si="3"/>
        <v>C/PalabrasClaves</v>
      </c>
      <c r="N65" s="32" t="str">
        <f t="shared" si="32"/>
        <v/>
      </c>
      <c r="O65" s="32"/>
      <c r="P65" s="32" t="s">
        <v>590</v>
      </c>
      <c r="Q65" s="32"/>
      <c r="R65" s="32" t="str">
        <f>LEFT('2012-2022'!$P65,4)</f>
        <v>2018</v>
      </c>
      <c r="S65" s="32" t="s">
        <v>60</v>
      </c>
      <c r="T65" s="32" t="str">
        <f t="shared" si="33"/>
        <v/>
      </c>
      <c r="U65" s="32"/>
      <c r="V65" s="34"/>
      <c r="W65" s="35"/>
      <c r="X65" s="35"/>
      <c r="Y65" s="32"/>
    </row>
    <row r="66" spans="1:25" ht="15.75" hidden="1" customHeight="1" x14ac:dyDescent="0.25">
      <c r="A66" s="27">
        <v>27608066</v>
      </c>
      <c r="B66" s="27" t="s">
        <v>591</v>
      </c>
      <c r="C66" s="27" t="s">
        <v>592</v>
      </c>
      <c r="D66" s="27" t="s">
        <v>593</v>
      </c>
      <c r="E66" s="27" t="s">
        <v>594</v>
      </c>
      <c r="F66" s="27" t="s">
        <v>595</v>
      </c>
      <c r="G66" s="27">
        <v>2016</v>
      </c>
      <c r="H66" s="28">
        <v>42622</v>
      </c>
      <c r="I66" s="27"/>
      <c r="J66" s="27"/>
      <c r="K66" s="27" t="s">
        <v>596</v>
      </c>
      <c r="L66" s="27" t="str">
        <f t="shared" ref="L66:L80" si="34">IF(ISNUMBER(VLOOKUP(A66,EXCL,1,FALSE)),"Excluido",IF(ISNUMBER(VLOOKUP(A66,POST,1,FALSE)),"PostAlerta",IF(ISNUMBER(VLOOKUP(A66,PRE,1,FALSE)),"PreAlerta","")))</f>
        <v>PreAlerta</v>
      </c>
      <c r="M66" s="27" t="str">
        <f t="shared" si="3"/>
        <v>S/PalabrasClaves</v>
      </c>
      <c r="N66" s="27" t="str">
        <f t="shared" si="32"/>
        <v/>
      </c>
      <c r="O66" s="27"/>
      <c r="P66" s="27" t="s">
        <v>597</v>
      </c>
      <c r="Q66" s="27"/>
      <c r="R66" s="27" t="str">
        <f>LEFT('2012-2022'!$P66,4)</f>
        <v>2016</v>
      </c>
      <c r="S66" s="27" t="s">
        <v>72</v>
      </c>
      <c r="T66" s="27" t="str">
        <f t="shared" si="33"/>
        <v/>
      </c>
      <c r="U66" s="27"/>
      <c r="V66" s="29"/>
      <c r="W66" s="30"/>
      <c r="X66" s="30"/>
      <c r="Y66" s="31"/>
    </row>
    <row r="67" spans="1:25" ht="15.75" customHeight="1" x14ac:dyDescent="0.25">
      <c r="A67" s="32">
        <v>30858209</v>
      </c>
      <c r="B67" s="32" t="s">
        <v>598</v>
      </c>
      <c r="C67" s="32" t="s">
        <v>599</v>
      </c>
      <c r="D67" s="32" t="s">
        <v>600</v>
      </c>
      <c r="E67" s="32" t="s">
        <v>601</v>
      </c>
      <c r="F67" s="32" t="s">
        <v>573</v>
      </c>
      <c r="G67" s="32">
        <v>2019</v>
      </c>
      <c r="H67" s="33">
        <v>43537</v>
      </c>
      <c r="I67" s="32" t="s">
        <v>602</v>
      </c>
      <c r="J67" s="32"/>
      <c r="K67" s="32" t="s">
        <v>603</v>
      </c>
      <c r="L67" s="32" t="str">
        <f t="shared" si="34"/>
        <v>PostAlerta</v>
      </c>
      <c r="M67" s="32" t="str">
        <f t="shared" si="3"/>
        <v>C/PalabrasClaves</v>
      </c>
      <c r="N67" s="32" t="s">
        <v>9</v>
      </c>
      <c r="O67" s="32"/>
      <c r="P67" s="32" t="s">
        <v>604</v>
      </c>
      <c r="Q67" s="32"/>
      <c r="R67" s="32" t="str">
        <f>LEFT('2012-2022'!$P67,4)</f>
        <v>2019</v>
      </c>
      <c r="S67" s="32" t="s">
        <v>54</v>
      </c>
      <c r="T67" s="32" t="s">
        <v>323</v>
      </c>
      <c r="U67" s="32" t="s">
        <v>124</v>
      </c>
      <c r="V67" s="34" t="s">
        <v>124</v>
      </c>
      <c r="W67" s="35" t="s">
        <v>124</v>
      </c>
      <c r="X67" s="35" t="s">
        <v>324</v>
      </c>
      <c r="Y67" s="36" t="str">
        <f t="shared" ref="Y67:Y68" si="35">IFERROR(VLOOKUP(A65,BD_aux,3,FALSE),"")</f>
        <v/>
      </c>
    </row>
    <row r="68" spans="1:25" ht="15.75" customHeight="1" x14ac:dyDescent="0.25">
      <c r="A68" s="27">
        <v>30552033</v>
      </c>
      <c r="B68" s="27" t="s">
        <v>605</v>
      </c>
      <c r="C68" s="27" t="s">
        <v>606</v>
      </c>
      <c r="D68" s="27" t="s">
        <v>607</v>
      </c>
      <c r="E68" s="27" t="s">
        <v>608</v>
      </c>
      <c r="F68" s="27" t="s">
        <v>285</v>
      </c>
      <c r="G68" s="27">
        <v>2019</v>
      </c>
      <c r="H68" s="28">
        <v>43450</v>
      </c>
      <c r="I68" s="27" t="s">
        <v>609</v>
      </c>
      <c r="J68" s="27" t="s">
        <v>610</v>
      </c>
      <c r="K68" s="27" t="s">
        <v>611</v>
      </c>
      <c r="L68" s="27" t="str">
        <f t="shared" si="34"/>
        <v>PostAlerta</v>
      </c>
      <c r="M68" s="27" t="str">
        <f t="shared" ref="M68:M131" si="36">IF(ISNUMBER(A68),(IF(ISNUMBER(VLOOKUP(A68,KEYWORDS,1,FALSE)),"C/PalabrasClaves","S/PalabrasClaves")),"")</f>
        <v>C/PalabrasClaves</v>
      </c>
      <c r="N68" s="27" t="s">
        <v>12</v>
      </c>
      <c r="O68" s="27" t="s">
        <v>16</v>
      </c>
      <c r="P68" s="27" t="s">
        <v>612</v>
      </c>
      <c r="Q68" s="38"/>
      <c r="R68" s="27" t="str">
        <f>LEFT('2012-2022'!$P68,4)</f>
        <v>2019</v>
      </c>
      <c r="S68" s="27" t="s">
        <v>54</v>
      </c>
      <c r="T68" s="27" t="s">
        <v>613</v>
      </c>
      <c r="U68" s="27" t="s">
        <v>124</v>
      </c>
      <c r="V68" s="29" t="s">
        <v>123</v>
      </c>
      <c r="W68" s="30" t="s">
        <v>124</v>
      </c>
      <c r="X68" s="30" t="s">
        <v>614</v>
      </c>
      <c r="Y68" s="31" t="str">
        <f t="shared" si="35"/>
        <v/>
      </c>
    </row>
    <row r="69" spans="1:25" ht="15.75" hidden="1" customHeight="1" x14ac:dyDescent="0.25">
      <c r="A69" s="32">
        <v>32163577</v>
      </c>
      <c r="B69" s="32" t="s">
        <v>615</v>
      </c>
      <c r="C69" s="32" t="s">
        <v>616</v>
      </c>
      <c r="D69" s="32" t="s">
        <v>617</v>
      </c>
      <c r="E69" s="32" t="s">
        <v>187</v>
      </c>
      <c r="F69" s="32" t="s">
        <v>195</v>
      </c>
      <c r="G69" s="32">
        <v>2020</v>
      </c>
      <c r="H69" s="33">
        <v>43903</v>
      </c>
      <c r="I69" s="32" t="s">
        <v>618</v>
      </c>
      <c r="J69" s="32"/>
      <c r="K69" s="32" t="s">
        <v>619</v>
      </c>
      <c r="L69" s="32" t="str">
        <f t="shared" si="34"/>
        <v>PostAlerta</v>
      </c>
      <c r="M69" s="32" t="str">
        <f t="shared" si="36"/>
        <v>C/PalabrasClaves</v>
      </c>
      <c r="N69" s="32" t="str">
        <f t="shared" ref="N69:N74" si="37">IF(ISNUMBER(SEARCH("TREATMENT", B69)), "4) Nuevos tratamientos", "")</f>
        <v/>
      </c>
      <c r="O69" s="32"/>
      <c r="P69" s="32" t="s">
        <v>433</v>
      </c>
      <c r="Q69" s="32"/>
      <c r="R69" s="32" t="str">
        <f>LEFT('2012-2022'!$P69,4)</f>
        <v>2020</v>
      </c>
      <c r="S69" s="32" t="s">
        <v>72</v>
      </c>
      <c r="T69" s="32" t="str">
        <f t="shared" ref="T69:T74" si="38">IFERROR(VLOOKUP(A69,BD_aux,2,FALSE),"")</f>
        <v/>
      </c>
      <c r="U69" s="32"/>
      <c r="V69" s="34"/>
      <c r="W69" s="35"/>
      <c r="X69" s="35"/>
      <c r="Y69" s="32"/>
    </row>
    <row r="70" spans="1:25" ht="15.75" hidden="1" customHeight="1" x14ac:dyDescent="0.25">
      <c r="A70" s="27">
        <v>29581189</v>
      </c>
      <c r="B70" s="27" t="s">
        <v>620</v>
      </c>
      <c r="C70" s="27" t="s">
        <v>621</v>
      </c>
      <c r="D70" s="27" t="s">
        <v>622</v>
      </c>
      <c r="E70" s="27" t="s">
        <v>623</v>
      </c>
      <c r="F70" s="27" t="s">
        <v>624</v>
      </c>
      <c r="G70" s="27">
        <v>2018</v>
      </c>
      <c r="H70" s="28">
        <v>43187</v>
      </c>
      <c r="I70" s="27" t="s">
        <v>625</v>
      </c>
      <c r="J70" s="27"/>
      <c r="K70" s="27" t="s">
        <v>626</v>
      </c>
      <c r="L70" s="27" t="str">
        <f t="shared" si="34"/>
        <v>PostAlerta</v>
      </c>
      <c r="M70" s="27" t="str">
        <f t="shared" si="36"/>
        <v>C/PalabrasClaves</v>
      </c>
      <c r="N70" s="27" t="str">
        <f t="shared" si="37"/>
        <v/>
      </c>
      <c r="O70" s="27"/>
      <c r="P70" s="27" t="s">
        <v>627</v>
      </c>
      <c r="Q70" s="27"/>
      <c r="R70" s="27" t="str">
        <f>LEFT('2012-2022'!$P70,4)</f>
        <v>2018</v>
      </c>
      <c r="S70" s="27" t="s">
        <v>57</v>
      </c>
      <c r="T70" s="27" t="str">
        <f t="shared" si="38"/>
        <v/>
      </c>
      <c r="U70" s="27"/>
      <c r="V70" s="29"/>
      <c r="W70" s="30"/>
      <c r="X70" s="30"/>
      <c r="Y70" s="31"/>
    </row>
    <row r="71" spans="1:25" ht="15.75" hidden="1" customHeight="1" x14ac:dyDescent="0.25">
      <c r="A71" s="32">
        <v>31225605</v>
      </c>
      <c r="B71" s="32" t="s">
        <v>628</v>
      </c>
      <c r="C71" s="32" t="s">
        <v>629</v>
      </c>
      <c r="D71" s="32" t="s">
        <v>630</v>
      </c>
      <c r="E71" s="32" t="s">
        <v>631</v>
      </c>
      <c r="F71" s="32" t="s">
        <v>493</v>
      </c>
      <c r="G71" s="32">
        <v>2019</v>
      </c>
      <c r="H71" s="33">
        <v>43638</v>
      </c>
      <c r="I71" s="32"/>
      <c r="J71" s="32"/>
      <c r="K71" s="32" t="s">
        <v>632</v>
      </c>
      <c r="L71" s="32" t="str">
        <f t="shared" si="34"/>
        <v>PostAlerta</v>
      </c>
      <c r="M71" s="32" t="str">
        <f t="shared" si="36"/>
        <v>C/PalabrasClaves</v>
      </c>
      <c r="N71" s="32" t="str">
        <f t="shared" si="37"/>
        <v/>
      </c>
      <c r="O71" s="32"/>
      <c r="P71" s="32" t="s">
        <v>633</v>
      </c>
      <c r="Q71" s="32"/>
      <c r="R71" s="32" t="str">
        <f>LEFT('2012-2022'!$P71,4)</f>
        <v>2019</v>
      </c>
      <c r="S71" s="32" t="s">
        <v>62</v>
      </c>
      <c r="T71" s="32" t="str">
        <f t="shared" si="38"/>
        <v/>
      </c>
      <c r="U71" s="32"/>
      <c r="V71" s="34"/>
      <c r="W71" s="35"/>
      <c r="X71" s="35"/>
      <c r="Y71" s="32"/>
    </row>
    <row r="72" spans="1:25" ht="15.75" hidden="1" customHeight="1" x14ac:dyDescent="0.25">
      <c r="A72" s="27">
        <v>31340021</v>
      </c>
      <c r="B72" s="27" t="s">
        <v>634</v>
      </c>
      <c r="C72" s="27" t="s">
        <v>635</v>
      </c>
      <c r="D72" s="27" t="s">
        <v>636</v>
      </c>
      <c r="E72" s="27" t="s">
        <v>303</v>
      </c>
      <c r="F72" s="27" t="s">
        <v>493</v>
      </c>
      <c r="G72" s="27">
        <v>2019</v>
      </c>
      <c r="H72" s="28">
        <v>43671</v>
      </c>
      <c r="I72" s="27" t="s">
        <v>637</v>
      </c>
      <c r="J72" s="27"/>
      <c r="K72" s="27" t="s">
        <v>638</v>
      </c>
      <c r="L72" s="27" t="str">
        <f t="shared" si="34"/>
        <v>PostAlerta</v>
      </c>
      <c r="M72" s="27" t="str">
        <f t="shared" si="36"/>
        <v>C/PalabrasClaves</v>
      </c>
      <c r="N72" s="27" t="str">
        <f t="shared" si="37"/>
        <v/>
      </c>
      <c r="O72" s="27"/>
      <c r="P72" s="27" t="s">
        <v>639</v>
      </c>
      <c r="Q72" s="27"/>
      <c r="R72" s="27" t="str">
        <f>LEFT('2012-2022'!$P72,4)</f>
        <v>2019</v>
      </c>
      <c r="S72" s="27" t="s">
        <v>70</v>
      </c>
      <c r="T72" s="27" t="str">
        <f t="shared" si="38"/>
        <v/>
      </c>
      <c r="U72" s="27"/>
      <c r="V72" s="29"/>
      <c r="W72" s="30"/>
      <c r="X72" s="30"/>
      <c r="Y72" s="31"/>
    </row>
    <row r="73" spans="1:25" ht="15.75" hidden="1" customHeight="1" x14ac:dyDescent="0.25">
      <c r="A73" s="32">
        <v>31119626</v>
      </c>
      <c r="B73" s="32" t="s">
        <v>640</v>
      </c>
      <c r="C73" s="32" t="s">
        <v>641</v>
      </c>
      <c r="D73" s="32" t="s">
        <v>642</v>
      </c>
      <c r="E73" s="32" t="s">
        <v>295</v>
      </c>
      <c r="F73" s="32" t="s">
        <v>120</v>
      </c>
      <c r="G73" s="32">
        <v>2019</v>
      </c>
      <c r="H73" s="33">
        <v>43609</v>
      </c>
      <c r="I73" s="32"/>
      <c r="J73" s="32"/>
      <c r="K73" s="32" t="s">
        <v>643</v>
      </c>
      <c r="L73" s="32" t="str">
        <f t="shared" si="34"/>
        <v>PostAlerta</v>
      </c>
      <c r="M73" s="32" t="str">
        <f t="shared" si="36"/>
        <v>S/PalabrasClaves</v>
      </c>
      <c r="N73" s="32" t="str">
        <f t="shared" si="37"/>
        <v/>
      </c>
      <c r="O73" s="32"/>
      <c r="P73" s="32">
        <v>2019</v>
      </c>
      <c r="Q73" s="32"/>
      <c r="R73" s="32" t="str">
        <f>LEFT('2012-2022'!$P73,4)</f>
        <v>2019</v>
      </c>
      <c r="S73" s="32"/>
      <c r="T73" s="32" t="str">
        <f t="shared" si="38"/>
        <v/>
      </c>
      <c r="U73" s="32"/>
      <c r="V73" s="34"/>
      <c r="W73" s="35"/>
      <c r="X73" s="35"/>
      <c r="Y73" s="32"/>
    </row>
    <row r="74" spans="1:25" ht="15.75" hidden="1" customHeight="1" x14ac:dyDescent="0.25">
      <c r="A74" s="27">
        <v>33784401</v>
      </c>
      <c r="B74" s="27" t="s">
        <v>644</v>
      </c>
      <c r="C74" s="27" t="s">
        <v>645</v>
      </c>
      <c r="D74" s="27" t="s">
        <v>646</v>
      </c>
      <c r="E74" s="27" t="s">
        <v>647</v>
      </c>
      <c r="F74" s="27" t="s">
        <v>648</v>
      </c>
      <c r="G74" s="27">
        <v>2021</v>
      </c>
      <c r="H74" s="28">
        <v>44285</v>
      </c>
      <c r="I74" s="27" t="s">
        <v>649</v>
      </c>
      <c r="J74" s="27"/>
      <c r="K74" s="27" t="s">
        <v>650</v>
      </c>
      <c r="L74" s="27" t="str">
        <f t="shared" si="34"/>
        <v>PostAlerta</v>
      </c>
      <c r="M74" s="27" t="str">
        <f t="shared" si="36"/>
        <v>C/PalabrasClaves</v>
      </c>
      <c r="N74" s="27" t="str">
        <f t="shared" si="37"/>
        <v/>
      </c>
      <c r="O74" s="27"/>
      <c r="P74" s="27" t="s">
        <v>651</v>
      </c>
      <c r="Q74" s="27"/>
      <c r="R74" s="27" t="str">
        <f>LEFT('2012-2022'!$P74,4)</f>
        <v>2021</v>
      </c>
      <c r="S74" s="27" t="s">
        <v>54</v>
      </c>
      <c r="T74" s="27" t="str">
        <f t="shared" si="38"/>
        <v/>
      </c>
      <c r="U74" s="27"/>
      <c r="V74" s="29"/>
      <c r="W74" s="30"/>
      <c r="X74" s="30"/>
      <c r="Y74" s="31"/>
    </row>
    <row r="75" spans="1:25" ht="15.75" customHeight="1" x14ac:dyDescent="0.25">
      <c r="A75" s="32">
        <v>29553335</v>
      </c>
      <c r="B75" s="32" t="s">
        <v>652</v>
      </c>
      <c r="C75" s="32" t="s">
        <v>653</v>
      </c>
      <c r="D75" s="32" t="s">
        <v>654</v>
      </c>
      <c r="E75" s="32" t="s">
        <v>655</v>
      </c>
      <c r="F75" s="32" t="s">
        <v>145</v>
      </c>
      <c r="G75" s="32">
        <v>2018</v>
      </c>
      <c r="H75" s="33">
        <v>43179</v>
      </c>
      <c r="I75" s="32" t="s">
        <v>656</v>
      </c>
      <c r="J75" s="32"/>
      <c r="K75" s="32" t="s">
        <v>657</v>
      </c>
      <c r="L75" s="32" t="str">
        <f t="shared" si="34"/>
        <v>PostAlerta</v>
      </c>
      <c r="M75" s="32" t="str">
        <f t="shared" si="36"/>
        <v>C/PalabrasClaves</v>
      </c>
      <c r="N75" s="32" t="s">
        <v>9</v>
      </c>
      <c r="O75" s="32"/>
      <c r="P75" s="32" t="s">
        <v>108</v>
      </c>
      <c r="Q75" s="32"/>
      <c r="R75" s="32" t="str">
        <f>LEFT('2012-2022'!$P75,4)</f>
        <v>2018</v>
      </c>
      <c r="S75" s="32" t="s">
        <v>54</v>
      </c>
      <c r="T75" s="32" t="s">
        <v>658</v>
      </c>
      <c r="U75" s="32" t="s">
        <v>123</v>
      </c>
      <c r="V75" s="34" t="s">
        <v>124</v>
      </c>
      <c r="W75" s="35" t="s">
        <v>124</v>
      </c>
      <c r="X75" s="35" t="s">
        <v>659</v>
      </c>
      <c r="Y75" s="36" t="str">
        <f t="shared" ref="Y75:Y76" si="39">IFERROR(VLOOKUP(A73,BD_aux,3,FALSE),"")</f>
        <v/>
      </c>
    </row>
    <row r="76" spans="1:25" ht="15.75" customHeight="1" x14ac:dyDescent="0.25">
      <c r="A76" s="27">
        <v>29924264</v>
      </c>
      <c r="B76" s="27" t="s">
        <v>660</v>
      </c>
      <c r="C76" s="27" t="s">
        <v>661</v>
      </c>
      <c r="D76" s="27" t="s">
        <v>662</v>
      </c>
      <c r="E76" s="27" t="s">
        <v>663</v>
      </c>
      <c r="F76" s="27" t="s">
        <v>664</v>
      </c>
      <c r="G76" s="27">
        <v>2018</v>
      </c>
      <c r="H76" s="28">
        <v>43272</v>
      </c>
      <c r="I76" s="27"/>
      <c r="J76" s="27"/>
      <c r="K76" s="27" t="s">
        <v>665</v>
      </c>
      <c r="L76" s="27" t="str">
        <f t="shared" si="34"/>
        <v>PostAlerta</v>
      </c>
      <c r="M76" s="27" t="str">
        <f t="shared" si="36"/>
        <v>C/PalabrasClaves</v>
      </c>
      <c r="N76" s="27" t="s">
        <v>9</v>
      </c>
      <c r="O76" s="27"/>
      <c r="P76" s="27" t="s">
        <v>666</v>
      </c>
      <c r="Q76" s="27"/>
      <c r="R76" s="27" t="str">
        <f>LEFT('2012-2022'!$P76,4)</f>
        <v>2018</v>
      </c>
      <c r="S76" s="27" t="s">
        <v>39</v>
      </c>
      <c r="T76" s="27" t="s">
        <v>667</v>
      </c>
      <c r="U76" s="27" t="s">
        <v>123</v>
      </c>
      <c r="V76" s="29" t="s">
        <v>124</v>
      </c>
      <c r="W76" s="30" t="s">
        <v>124</v>
      </c>
      <c r="X76" s="30" t="s">
        <v>668</v>
      </c>
      <c r="Y76" s="31" t="str">
        <f t="shared" si="39"/>
        <v/>
      </c>
    </row>
    <row r="77" spans="1:25" ht="15.75" hidden="1" customHeight="1" x14ac:dyDescent="0.25">
      <c r="A77" s="32">
        <v>28540875</v>
      </c>
      <c r="B77" s="32" t="s">
        <v>669</v>
      </c>
      <c r="C77" s="32" t="s">
        <v>670</v>
      </c>
      <c r="D77" s="32" t="s">
        <v>671</v>
      </c>
      <c r="E77" s="32" t="s">
        <v>672</v>
      </c>
      <c r="F77" s="32" t="s">
        <v>673</v>
      </c>
      <c r="G77" s="32">
        <v>2017</v>
      </c>
      <c r="H77" s="33">
        <v>42881</v>
      </c>
      <c r="I77" s="32"/>
      <c r="J77" s="32"/>
      <c r="K77" s="32" t="s">
        <v>674</v>
      </c>
      <c r="L77" s="32" t="str">
        <f t="shared" si="34"/>
        <v>PostAlerta</v>
      </c>
      <c r="M77" s="32" t="str">
        <f t="shared" si="36"/>
        <v>S/PalabrasClaves</v>
      </c>
      <c r="N77" s="32" t="str">
        <f>IF(ISNUMBER(SEARCH("TREATMENT", B77)), "4) Nuevos tratamientos", "")</f>
        <v/>
      </c>
      <c r="O77" s="32"/>
      <c r="P77" s="32" t="s">
        <v>675</v>
      </c>
      <c r="Q77" s="32"/>
      <c r="R77" s="32" t="str">
        <f>LEFT('2012-2022'!$P77,4)</f>
        <v>2017</v>
      </c>
      <c r="S77" s="32" t="s">
        <v>62</v>
      </c>
      <c r="T77" s="32" t="str">
        <f t="shared" ref="T77:T78" si="40">IFERROR(VLOOKUP(A77,BD_aux,2,FALSE),"")</f>
        <v/>
      </c>
      <c r="U77" s="32"/>
      <c r="V77" s="34"/>
      <c r="W77" s="35"/>
      <c r="X77" s="35"/>
      <c r="Y77" s="32"/>
    </row>
    <row r="78" spans="1:25" ht="15.75" hidden="1" customHeight="1" x14ac:dyDescent="0.25">
      <c r="A78" s="27">
        <v>29976521</v>
      </c>
      <c r="B78" s="27" t="s">
        <v>676</v>
      </c>
      <c r="C78" s="27" t="s">
        <v>677</v>
      </c>
      <c r="D78" s="27" t="s">
        <v>678</v>
      </c>
      <c r="E78" s="27" t="s">
        <v>380</v>
      </c>
      <c r="F78" s="27" t="s">
        <v>679</v>
      </c>
      <c r="G78" s="27">
        <v>2018</v>
      </c>
      <c r="H78" s="28">
        <v>43288</v>
      </c>
      <c r="I78" s="27"/>
      <c r="J78" s="27"/>
      <c r="K78" s="27" t="s">
        <v>680</v>
      </c>
      <c r="L78" s="27" t="str">
        <f t="shared" si="34"/>
        <v>PostAlerta</v>
      </c>
      <c r="M78" s="27" t="str">
        <f t="shared" si="36"/>
        <v>C/PalabrasClaves</v>
      </c>
      <c r="N78" s="27" t="s">
        <v>18</v>
      </c>
      <c r="O78" s="27" t="s">
        <v>681</v>
      </c>
      <c r="P78" s="27" t="s">
        <v>682</v>
      </c>
      <c r="Q78" s="27"/>
      <c r="R78" s="27" t="str">
        <f>LEFT('2012-2022'!$P78,4)</f>
        <v>2018</v>
      </c>
      <c r="S78" s="27" t="s">
        <v>62</v>
      </c>
      <c r="T78" s="27" t="str">
        <f t="shared" si="40"/>
        <v/>
      </c>
      <c r="U78" s="27"/>
      <c r="V78" s="29"/>
      <c r="W78" s="30"/>
      <c r="X78" s="30"/>
      <c r="Y78" s="31"/>
    </row>
    <row r="79" spans="1:25" ht="15.75" customHeight="1" x14ac:dyDescent="0.25">
      <c r="A79" s="32">
        <v>30047666</v>
      </c>
      <c r="B79" s="32" t="s">
        <v>683</v>
      </c>
      <c r="C79" s="32" t="s">
        <v>684</v>
      </c>
      <c r="D79" s="32" t="s">
        <v>685</v>
      </c>
      <c r="E79" s="32" t="s">
        <v>303</v>
      </c>
      <c r="F79" s="32" t="s">
        <v>686</v>
      </c>
      <c r="G79" s="32">
        <v>2016</v>
      </c>
      <c r="H79" s="33">
        <v>43308</v>
      </c>
      <c r="I79" s="32"/>
      <c r="J79" s="32"/>
      <c r="K79" s="32"/>
      <c r="L79" s="32" t="str">
        <f t="shared" si="34"/>
        <v>PreAlerta</v>
      </c>
      <c r="M79" s="32" t="str">
        <f t="shared" si="36"/>
        <v>C/PalabrasClaves</v>
      </c>
      <c r="N79" s="32" t="s">
        <v>9</v>
      </c>
      <c r="O79" s="32"/>
      <c r="P79" s="32" t="s">
        <v>687</v>
      </c>
      <c r="Q79" s="32"/>
      <c r="R79" s="32" t="str">
        <f>LEFT('2012-2022'!$P79,4)</f>
        <v>2016</v>
      </c>
      <c r="S79" s="32" t="s">
        <v>74</v>
      </c>
      <c r="T79" s="32" t="s">
        <v>323</v>
      </c>
      <c r="U79" s="32" t="s">
        <v>124</v>
      </c>
      <c r="V79" s="34" t="s">
        <v>124</v>
      </c>
      <c r="W79" s="35" t="s">
        <v>124</v>
      </c>
      <c r="X79" s="35" t="s">
        <v>324</v>
      </c>
      <c r="Y79" s="36" t="str">
        <f t="shared" ref="Y79:Y81" si="41">IFERROR(VLOOKUP(A77,BD_aux,3,FALSE),"")</f>
        <v/>
      </c>
    </row>
    <row r="80" spans="1:25" ht="15.75" customHeight="1" x14ac:dyDescent="0.25">
      <c r="A80" s="27">
        <v>27191699</v>
      </c>
      <c r="B80" s="27" t="s">
        <v>688</v>
      </c>
      <c r="C80" s="27" t="s">
        <v>689</v>
      </c>
      <c r="D80" s="27" t="s">
        <v>690</v>
      </c>
      <c r="E80" s="27" t="s">
        <v>691</v>
      </c>
      <c r="F80" s="27" t="s">
        <v>145</v>
      </c>
      <c r="G80" s="27">
        <v>2016</v>
      </c>
      <c r="H80" s="28">
        <v>42509</v>
      </c>
      <c r="I80" s="27" t="s">
        <v>692</v>
      </c>
      <c r="J80" s="27"/>
      <c r="K80" s="27" t="s">
        <v>693</v>
      </c>
      <c r="L80" s="27" t="str">
        <f t="shared" si="34"/>
        <v>PreAlerta</v>
      </c>
      <c r="M80" s="27" t="str">
        <f t="shared" si="36"/>
        <v>C/PalabrasClaves</v>
      </c>
      <c r="N80" s="27" t="s">
        <v>9</v>
      </c>
      <c r="O80" s="27"/>
      <c r="P80" s="27" t="s">
        <v>316</v>
      </c>
      <c r="Q80" s="27"/>
      <c r="R80" s="27" t="str">
        <f>LEFT('2012-2022'!$P80,4)</f>
        <v>2016</v>
      </c>
      <c r="S80" s="27" t="s">
        <v>60</v>
      </c>
      <c r="T80" s="27" t="s">
        <v>694</v>
      </c>
      <c r="U80" s="27" t="s">
        <v>123</v>
      </c>
      <c r="V80" s="29" t="s">
        <v>124</v>
      </c>
      <c r="W80" s="30" t="s">
        <v>124</v>
      </c>
      <c r="X80" s="30" t="s">
        <v>695</v>
      </c>
      <c r="Y80" s="31" t="str">
        <f t="shared" si="41"/>
        <v/>
      </c>
    </row>
    <row r="81" spans="1:25" ht="15.75" customHeight="1" x14ac:dyDescent="0.25">
      <c r="A81" s="32">
        <v>25253760</v>
      </c>
      <c r="B81" s="32" t="s">
        <v>696</v>
      </c>
      <c r="C81" s="32" t="s">
        <v>697</v>
      </c>
      <c r="D81" s="32" t="s">
        <v>698</v>
      </c>
      <c r="E81" s="32" t="s">
        <v>699</v>
      </c>
      <c r="F81" s="32" t="s">
        <v>393</v>
      </c>
      <c r="G81" s="32">
        <v>2015</v>
      </c>
      <c r="H81" s="33">
        <v>41908</v>
      </c>
      <c r="I81" s="32"/>
      <c r="J81" s="32"/>
      <c r="K81" s="32" t="s">
        <v>700</v>
      </c>
      <c r="L81" s="35" t="s">
        <v>525</v>
      </c>
      <c r="M81" s="32" t="str">
        <f t="shared" si="36"/>
        <v>C/PalabrasClaves</v>
      </c>
      <c r="N81" s="32" t="s">
        <v>9</v>
      </c>
      <c r="O81" s="32"/>
      <c r="P81" s="32" t="s">
        <v>701</v>
      </c>
      <c r="Q81" s="32"/>
      <c r="R81" s="32" t="str">
        <f>LEFT('2012-2022'!$P81,4)</f>
        <v>2015</v>
      </c>
      <c r="S81" s="32" t="s">
        <v>49</v>
      </c>
      <c r="T81" s="32" t="s">
        <v>702</v>
      </c>
      <c r="U81" s="32" t="s">
        <v>123</v>
      </c>
      <c r="V81" s="34" t="s">
        <v>124</v>
      </c>
      <c r="W81" s="35" t="s">
        <v>124</v>
      </c>
      <c r="X81" s="35" t="s">
        <v>324</v>
      </c>
      <c r="Y81" s="36" t="str">
        <f t="shared" si="41"/>
        <v/>
      </c>
    </row>
    <row r="82" spans="1:25" ht="15.75" hidden="1" customHeight="1" x14ac:dyDescent="0.25">
      <c r="A82" s="27">
        <v>33367585</v>
      </c>
      <c r="B82" s="27" t="s">
        <v>703</v>
      </c>
      <c r="C82" s="27" t="s">
        <v>704</v>
      </c>
      <c r="D82" s="27" t="s">
        <v>705</v>
      </c>
      <c r="E82" s="27" t="s">
        <v>706</v>
      </c>
      <c r="F82" s="27" t="s">
        <v>180</v>
      </c>
      <c r="G82" s="27">
        <v>2021</v>
      </c>
      <c r="H82" s="28">
        <v>44193</v>
      </c>
      <c r="I82" s="27"/>
      <c r="J82" s="27"/>
      <c r="K82" s="27" t="s">
        <v>707</v>
      </c>
      <c r="L82" s="27" t="str">
        <f t="shared" ref="L82:L145" si="42">IF(ISNUMBER(VLOOKUP(A82,EXCL,1,FALSE)),"Excluido",IF(ISNUMBER(VLOOKUP(A82,POST,1,FALSE)),"PostAlerta",IF(ISNUMBER(VLOOKUP(A82,PRE,1,FALSE)),"PreAlerta","")))</f>
        <v>PostAlerta</v>
      </c>
      <c r="M82" s="27" t="str">
        <f t="shared" si="36"/>
        <v>C/PalabrasClaves</v>
      </c>
      <c r="N82" s="27" t="str">
        <f t="shared" ref="N82:N83" si="43">IF(ISNUMBER(SEARCH("TREATMENT", B82)), "4) Nuevos tratamientos", "")</f>
        <v/>
      </c>
      <c r="O82" s="27"/>
      <c r="P82" s="27" t="s">
        <v>183</v>
      </c>
      <c r="Q82" s="27"/>
      <c r="R82" s="27" t="str">
        <f>LEFT('2012-2022'!$P82,4)</f>
        <v>2021</v>
      </c>
      <c r="S82" s="27" t="s">
        <v>49</v>
      </c>
      <c r="T82" s="27" t="str">
        <f t="shared" ref="T82:T83" si="44">IFERROR(VLOOKUP(A82,BD_aux,2,FALSE),"")</f>
        <v/>
      </c>
      <c r="U82" s="27"/>
      <c r="V82" s="29"/>
      <c r="W82" s="30"/>
      <c r="X82" s="30"/>
      <c r="Y82" s="31"/>
    </row>
    <row r="83" spans="1:25" ht="15.75" hidden="1" customHeight="1" x14ac:dyDescent="0.25">
      <c r="A83" s="32">
        <v>27088665</v>
      </c>
      <c r="B83" s="32" t="s">
        <v>708</v>
      </c>
      <c r="C83" s="32" t="s">
        <v>709</v>
      </c>
      <c r="D83" s="32" t="s">
        <v>710</v>
      </c>
      <c r="E83" s="32" t="s">
        <v>711</v>
      </c>
      <c r="F83" s="32" t="s">
        <v>145</v>
      </c>
      <c r="G83" s="32">
        <v>2016</v>
      </c>
      <c r="H83" s="33">
        <v>42479</v>
      </c>
      <c r="I83" s="32" t="s">
        <v>712</v>
      </c>
      <c r="J83" s="32"/>
      <c r="K83" s="32" t="s">
        <v>713</v>
      </c>
      <c r="L83" s="32" t="str">
        <f t="shared" si="42"/>
        <v>PreAlerta</v>
      </c>
      <c r="M83" s="32" t="str">
        <f t="shared" si="36"/>
        <v>C/PalabrasClaves</v>
      </c>
      <c r="N83" s="32" t="str">
        <f t="shared" si="43"/>
        <v/>
      </c>
      <c r="O83" s="32"/>
      <c r="P83" s="32" t="s">
        <v>714</v>
      </c>
      <c r="Q83" s="32"/>
      <c r="R83" s="32" t="str">
        <f>LEFT('2012-2022'!$P83,4)</f>
        <v>2016</v>
      </c>
      <c r="S83" s="32" t="s">
        <v>57</v>
      </c>
      <c r="T83" s="32" t="str">
        <f t="shared" si="44"/>
        <v/>
      </c>
      <c r="U83" s="32"/>
      <c r="V83" s="34"/>
      <c r="W83" s="35"/>
      <c r="X83" s="35"/>
      <c r="Y83" s="32"/>
    </row>
    <row r="84" spans="1:25" ht="15.75" customHeight="1" x14ac:dyDescent="0.25">
      <c r="A84" s="27">
        <v>28069643</v>
      </c>
      <c r="B84" s="27" t="s">
        <v>715</v>
      </c>
      <c r="C84" s="27" t="s">
        <v>716</v>
      </c>
      <c r="D84" s="27" t="s">
        <v>717</v>
      </c>
      <c r="E84" s="27" t="s">
        <v>718</v>
      </c>
      <c r="F84" s="27" t="s">
        <v>573</v>
      </c>
      <c r="G84" s="27">
        <v>2017</v>
      </c>
      <c r="H84" s="28">
        <v>42746</v>
      </c>
      <c r="I84" s="27" t="s">
        <v>719</v>
      </c>
      <c r="J84" s="27"/>
      <c r="K84" s="27" t="s">
        <v>720</v>
      </c>
      <c r="L84" s="27" t="str">
        <f t="shared" si="42"/>
        <v>PostAlerta</v>
      </c>
      <c r="M84" s="27" t="str">
        <f t="shared" si="36"/>
        <v>C/PalabrasClaves</v>
      </c>
      <c r="N84" s="27" t="s">
        <v>12</v>
      </c>
      <c r="O84" s="27" t="s">
        <v>16</v>
      </c>
      <c r="P84" s="27" t="s">
        <v>721</v>
      </c>
      <c r="Q84" s="27"/>
      <c r="R84" s="27" t="str">
        <f>LEFT('2012-2022'!$P84,4)</f>
        <v>2017</v>
      </c>
      <c r="S84" s="27" t="s">
        <v>45</v>
      </c>
      <c r="T84" s="27" t="s">
        <v>722</v>
      </c>
      <c r="U84" s="27" t="s">
        <v>124</v>
      </c>
      <c r="V84" s="29" t="s">
        <v>123</v>
      </c>
      <c r="W84" s="30" t="s">
        <v>124</v>
      </c>
      <c r="X84" s="30" t="s">
        <v>723</v>
      </c>
      <c r="Y84" s="31" t="str">
        <f>IFERROR(VLOOKUP(A82,BD_aux,3,FALSE),"")</f>
        <v/>
      </c>
    </row>
    <row r="85" spans="1:25" ht="15.75" hidden="1" customHeight="1" x14ac:dyDescent="0.25">
      <c r="A85" s="32">
        <v>30629964</v>
      </c>
      <c r="B85" s="32" t="s">
        <v>724</v>
      </c>
      <c r="C85" s="32" t="s">
        <v>725</v>
      </c>
      <c r="D85" s="32" t="s">
        <v>726</v>
      </c>
      <c r="E85" s="32" t="s">
        <v>727</v>
      </c>
      <c r="F85" s="32" t="s">
        <v>728</v>
      </c>
      <c r="G85" s="32">
        <v>2019</v>
      </c>
      <c r="H85" s="33">
        <v>43476</v>
      </c>
      <c r="I85" s="32"/>
      <c r="J85" s="32"/>
      <c r="K85" s="32" t="s">
        <v>729</v>
      </c>
      <c r="L85" s="32" t="str">
        <f t="shared" si="42"/>
        <v>PostAlerta</v>
      </c>
      <c r="M85" s="32" t="str">
        <f t="shared" si="36"/>
        <v>C/PalabrasClaves</v>
      </c>
      <c r="N85" s="32" t="str">
        <f t="shared" ref="N85:N87" si="45">IF(ISNUMBER(SEARCH("TREATMENT", B85)), "4) Nuevos tratamientos", "")</f>
        <v/>
      </c>
      <c r="O85" s="32"/>
      <c r="P85" s="32" t="s">
        <v>730</v>
      </c>
      <c r="Q85" s="32"/>
      <c r="R85" s="32" t="str">
        <f>LEFT('2012-2022'!$P85,4)</f>
        <v>2019</v>
      </c>
      <c r="S85" s="32" t="s">
        <v>45</v>
      </c>
      <c r="T85" s="32" t="str">
        <f t="shared" ref="T85:T87" si="46">IFERROR(VLOOKUP(A85,BD_aux,2,FALSE),"")</f>
        <v/>
      </c>
      <c r="U85" s="32"/>
      <c r="V85" s="34"/>
      <c r="W85" s="35"/>
      <c r="X85" s="35"/>
      <c r="Y85" s="32"/>
    </row>
    <row r="86" spans="1:25" ht="15.75" hidden="1" customHeight="1" x14ac:dyDescent="0.25">
      <c r="A86" s="27">
        <v>32228159</v>
      </c>
      <c r="B86" s="27" t="s">
        <v>731</v>
      </c>
      <c r="C86" s="27" t="s">
        <v>732</v>
      </c>
      <c r="D86" s="27" t="s">
        <v>733</v>
      </c>
      <c r="E86" s="27" t="s">
        <v>734</v>
      </c>
      <c r="F86" s="27" t="s">
        <v>735</v>
      </c>
      <c r="G86" s="27">
        <v>2020</v>
      </c>
      <c r="H86" s="28">
        <v>43923</v>
      </c>
      <c r="I86" s="27"/>
      <c r="J86" s="27"/>
      <c r="K86" s="27" t="s">
        <v>736</v>
      </c>
      <c r="L86" s="27" t="str">
        <f t="shared" si="42"/>
        <v>PostAlerta</v>
      </c>
      <c r="M86" s="27" t="str">
        <f t="shared" si="36"/>
        <v>S/PalabrasClaves</v>
      </c>
      <c r="N86" s="27" t="str">
        <f t="shared" si="45"/>
        <v/>
      </c>
      <c r="O86" s="27"/>
      <c r="P86" s="27" t="s">
        <v>737</v>
      </c>
      <c r="Q86" s="27"/>
      <c r="R86" s="27" t="str">
        <f>LEFT('2012-2022'!$P86,4)</f>
        <v>2020</v>
      </c>
      <c r="S86" s="27" t="s">
        <v>57</v>
      </c>
      <c r="T86" s="27" t="str">
        <f t="shared" si="46"/>
        <v/>
      </c>
      <c r="U86" s="27"/>
      <c r="V86" s="29"/>
      <c r="W86" s="30"/>
      <c r="X86" s="30"/>
      <c r="Y86" s="31"/>
    </row>
    <row r="87" spans="1:25" ht="15.75" hidden="1" customHeight="1" x14ac:dyDescent="0.25">
      <c r="A87" s="32">
        <v>27489119</v>
      </c>
      <c r="B87" s="32" t="s">
        <v>738</v>
      </c>
      <c r="C87" s="32" t="s">
        <v>739</v>
      </c>
      <c r="D87" s="32" t="s">
        <v>740</v>
      </c>
      <c r="E87" s="32" t="s">
        <v>741</v>
      </c>
      <c r="F87" s="32" t="s">
        <v>285</v>
      </c>
      <c r="G87" s="32">
        <v>2016</v>
      </c>
      <c r="H87" s="33">
        <v>42587</v>
      </c>
      <c r="I87" s="32" t="s">
        <v>742</v>
      </c>
      <c r="J87" s="32" t="s">
        <v>743</v>
      </c>
      <c r="K87" s="32" t="s">
        <v>744</v>
      </c>
      <c r="L87" s="32" t="str">
        <f t="shared" si="42"/>
        <v>PreAlerta</v>
      </c>
      <c r="M87" s="32" t="str">
        <f t="shared" si="36"/>
        <v>S/PalabrasClaves</v>
      </c>
      <c r="N87" s="32" t="str">
        <f t="shared" si="45"/>
        <v/>
      </c>
      <c r="O87" s="32"/>
      <c r="P87" s="32" t="s">
        <v>745</v>
      </c>
      <c r="Q87" s="32"/>
      <c r="R87" s="32" t="str">
        <f>LEFT('2012-2022'!$P87,4)</f>
        <v>2016</v>
      </c>
      <c r="S87" s="32" t="s">
        <v>70</v>
      </c>
      <c r="T87" s="32" t="str">
        <f t="shared" si="46"/>
        <v/>
      </c>
      <c r="U87" s="32"/>
      <c r="V87" s="34"/>
      <c r="W87" s="35"/>
      <c r="X87" s="35"/>
      <c r="Y87" s="32"/>
    </row>
    <row r="88" spans="1:25" ht="15.75" customHeight="1" x14ac:dyDescent="0.25">
      <c r="A88" s="27">
        <v>25639637</v>
      </c>
      <c r="B88" s="27" t="s">
        <v>746</v>
      </c>
      <c r="C88" s="27" t="s">
        <v>747</v>
      </c>
      <c r="D88" s="27" t="s">
        <v>748</v>
      </c>
      <c r="E88" s="27" t="s">
        <v>749</v>
      </c>
      <c r="F88" s="27" t="s">
        <v>750</v>
      </c>
      <c r="G88" s="27">
        <v>2015</v>
      </c>
      <c r="H88" s="28">
        <v>42038</v>
      </c>
      <c r="I88" s="27"/>
      <c r="J88" s="27"/>
      <c r="K88" s="27" t="s">
        <v>751</v>
      </c>
      <c r="L88" s="27" t="str">
        <f t="shared" si="42"/>
        <v>PreAlerta</v>
      </c>
      <c r="M88" s="27" t="str">
        <f t="shared" si="36"/>
        <v>C/PalabrasClaves</v>
      </c>
      <c r="N88" s="27" t="s">
        <v>9</v>
      </c>
      <c r="O88" s="27"/>
      <c r="P88" s="27" t="s">
        <v>752</v>
      </c>
      <c r="Q88" s="27"/>
      <c r="R88" s="27" t="str">
        <f>LEFT('2012-2022'!$P88,4)</f>
        <v>2015</v>
      </c>
      <c r="S88" s="27" t="s">
        <v>45</v>
      </c>
      <c r="T88" s="27" t="s">
        <v>753</v>
      </c>
      <c r="U88" s="27" t="s">
        <v>123</v>
      </c>
      <c r="V88" s="29" t="s">
        <v>124</v>
      </c>
      <c r="W88" s="30" t="s">
        <v>124</v>
      </c>
      <c r="X88" s="30" t="s">
        <v>754</v>
      </c>
      <c r="Y88" s="31" t="str">
        <f>IFERROR(VLOOKUP(A86,BD_aux,3,FALSE),"")</f>
        <v/>
      </c>
    </row>
    <row r="89" spans="1:25" ht="15.75" hidden="1" customHeight="1" x14ac:dyDescent="0.25">
      <c r="A89" s="32">
        <v>29233095</v>
      </c>
      <c r="B89" s="32" t="s">
        <v>755</v>
      </c>
      <c r="C89" s="32" t="s">
        <v>756</v>
      </c>
      <c r="D89" s="32" t="s">
        <v>757</v>
      </c>
      <c r="E89" s="32" t="s">
        <v>758</v>
      </c>
      <c r="F89" s="32" t="s">
        <v>759</v>
      </c>
      <c r="G89" s="32">
        <v>2017</v>
      </c>
      <c r="H89" s="33">
        <v>43083</v>
      </c>
      <c r="I89" s="32" t="s">
        <v>760</v>
      </c>
      <c r="J89" s="32"/>
      <c r="K89" s="32" t="s">
        <v>761</v>
      </c>
      <c r="L89" s="32" t="str">
        <f t="shared" si="42"/>
        <v>PostAlerta</v>
      </c>
      <c r="M89" s="32" t="str">
        <f t="shared" si="36"/>
        <v>S/PalabrasClaves</v>
      </c>
      <c r="N89" s="32" t="str">
        <f>IF(ISNUMBER(SEARCH("TREATMENT", B89)), "4) Nuevos tratamientos", "")</f>
        <v/>
      </c>
      <c r="O89" s="32"/>
      <c r="P89" s="32" t="s">
        <v>762</v>
      </c>
      <c r="Q89" s="32"/>
      <c r="R89" s="32" t="str">
        <f>LEFT('2012-2022'!$P89,4)</f>
        <v>2017</v>
      </c>
      <c r="S89" s="32" t="s">
        <v>74</v>
      </c>
      <c r="T89" s="32" t="str">
        <f t="shared" ref="T89:T91" si="47">IFERROR(VLOOKUP(A89,BD_aux,2,FALSE),"")</f>
        <v/>
      </c>
      <c r="U89" s="32"/>
      <c r="V89" s="34"/>
      <c r="W89" s="35"/>
      <c r="X89" s="35"/>
      <c r="Y89" s="32"/>
    </row>
    <row r="90" spans="1:25" ht="15.75" hidden="1" customHeight="1" x14ac:dyDescent="0.25">
      <c r="A90" s="27">
        <v>33785063</v>
      </c>
      <c r="B90" s="27" t="s">
        <v>763</v>
      </c>
      <c r="C90" s="27" t="s">
        <v>764</v>
      </c>
      <c r="D90" s="27" t="s">
        <v>765</v>
      </c>
      <c r="E90" s="27" t="s">
        <v>766</v>
      </c>
      <c r="F90" s="27" t="s">
        <v>767</v>
      </c>
      <c r="G90" s="27">
        <v>2021</v>
      </c>
      <c r="H90" s="28">
        <v>44286</v>
      </c>
      <c r="I90" s="27" t="s">
        <v>768</v>
      </c>
      <c r="J90" s="27"/>
      <c r="K90" s="27" t="s">
        <v>769</v>
      </c>
      <c r="L90" s="27" t="str">
        <f t="shared" si="42"/>
        <v>PostAlerta</v>
      </c>
      <c r="M90" s="27" t="str">
        <f t="shared" si="36"/>
        <v>C/PalabrasClaves</v>
      </c>
      <c r="N90" s="27" t="s">
        <v>18</v>
      </c>
      <c r="O90" s="27" t="s">
        <v>681</v>
      </c>
      <c r="P90" s="27" t="s">
        <v>770</v>
      </c>
      <c r="Q90" s="27"/>
      <c r="R90" s="27" t="str">
        <f>LEFT('2012-2022'!$P90,4)</f>
        <v>2021</v>
      </c>
      <c r="S90" s="27" t="s">
        <v>49</v>
      </c>
      <c r="T90" s="27" t="str">
        <f t="shared" si="47"/>
        <v/>
      </c>
      <c r="U90" s="27"/>
      <c r="V90" s="29"/>
      <c r="W90" s="30"/>
      <c r="X90" s="30"/>
      <c r="Y90" s="31"/>
    </row>
    <row r="91" spans="1:25" ht="15.75" hidden="1" customHeight="1" x14ac:dyDescent="0.25">
      <c r="A91" s="32">
        <v>24489950</v>
      </c>
      <c r="B91" s="32" t="s">
        <v>771</v>
      </c>
      <c r="C91" s="32" t="s">
        <v>772</v>
      </c>
      <c r="D91" s="32" t="s">
        <v>773</v>
      </c>
      <c r="E91" s="32" t="s">
        <v>774</v>
      </c>
      <c r="F91" s="32" t="s">
        <v>424</v>
      </c>
      <c r="G91" s="32">
        <v>2014</v>
      </c>
      <c r="H91" s="33">
        <v>41674</v>
      </c>
      <c r="I91" s="32" t="s">
        <v>775</v>
      </c>
      <c r="J91" s="32"/>
      <c r="K91" s="32" t="s">
        <v>776</v>
      </c>
      <c r="L91" s="32" t="str">
        <f t="shared" si="42"/>
        <v>PreAlerta</v>
      </c>
      <c r="M91" s="32" t="str">
        <f t="shared" si="36"/>
        <v>S/PalabrasClaves</v>
      </c>
      <c r="N91" s="32" t="str">
        <f>IF(ISNUMBER(SEARCH("TREATMENT", B91)), "4) Nuevos tratamientos", "")</f>
        <v/>
      </c>
      <c r="O91" s="32"/>
      <c r="P91" s="32" t="s">
        <v>777</v>
      </c>
      <c r="Q91" s="32"/>
      <c r="R91" s="32" t="str">
        <f>LEFT('2012-2022'!$P91,4)</f>
        <v>2014</v>
      </c>
      <c r="S91" s="32" t="s">
        <v>39</v>
      </c>
      <c r="T91" s="32" t="str">
        <f t="shared" si="47"/>
        <v/>
      </c>
      <c r="U91" s="32"/>
      <c r="V91" s="34"/>
      <c r="W91" s="35"/>
      <c r="X91" s="35"/>
      <c r="Y91" s="32"/>
    </row>
    <row r="92" spans="1:25" ht="15.75" customHeight="1" x14ac:dyDescent="0.25">
      <c r="A92" s="27">
        <v>27185804</v>
      </c>
      <c r="B92" s="27" t="s">
        <v>778</v>
      </c>
      <c r="C92" s="27" t="s">
        <v>779</v>
      </c>
      <c r="D92" s="27" t="s">
        <v>780</v>
      </c>
      <c r="E92" s="27" t="s">
        <v>781</v>
      </c>
      <c r="F92" s="27" t="s">
        <v>573</v>
      </c>
      <c r="G92" s="27">
        <v>2016</v>
      </c>
      <c r="H92" s="28">
        <v>42508</v>
      </c>
      <c r="I92" s="27" t="s">
        <v>782</v>
      </c>
      <c r="J92" s="27"/>
      <c r="K92" s="27" t="s">
        <v>783</v>
      </c>
      <c r="L92" s="27" t="str">
        <f t="shared" si="42"/>
        <v>PreAlerta</v>
      </c>
      <c r="M92" s="27" t="str">
        <f t="shared" si="36"/>
        <v>C/PalabrasClaves</v>
      </c>
      <c r="N92" s="27" t="s">
        <v>9</v>
      </c>
      <c r="O92" s="27"/>
      <c r="P92" s="27" t="s">
        <v>784</v>
      </c>
      <c r="Q92" s="27"/>
      <c r="R92" s="27" t="str">
        <f>LEFT('2012-2022'!$P92,4)</f>
        <v>2016</v>
      </c>
      <c r="S92" s="27" t="s">
        <v>60</v>
      </c>
      <c r="T92" s="27" t="s">
        <v>785</v>
      </c>
      <c r="U92" s="27" t="s">
        <v>123</v>
      </c>
      <c r="V92" s="29" t="s">
        <v>124</v>
      </c>
      <c r="W92" s="30" t="s">
        <v>124</v>
      </c>
      <c r="X92" s="30" t="s">
        <v>786</v>
      </c>
      <c r="Y92" s="31" t="str">
        <f>IFERROR(VLOOKUP(A90,BD_aux,3,FALSE),"")</f>
        <v/>
      </c>
    </row>
    <row r="93" spans="1:25" ht="15.75" hidden="1" customHeight="1" x14ac:dyDescent="0.25">
      <c r="A93" s="32">
        <v>32457249</v>
      </c>
      <c r="B93" s="32" t="s">
        <v>787</v>
      </c>
      <c r="C93" s="32" t="s">
        <v>788</v>
      </c>
      <c r="D93" s="32" t="s">
        <v>789</v>
      </c>
      <c r="E93" s="32" t="s">
        <v>790</v>
      </c>
      <c r="F93" s="32" t="s">
        <v>277</v>
      </c>
      <c r="G93" s="32">
        <v>2020</v>
      </c>
      <c r="H93" s="33">
        <v>43979</v>
      </c>
      <c r="I93" s="32" t="s">
        <v>791</v>
      </c>
      <c r="J93" s="32"/>
      <c r="K93" s="32" t="s">
        <v>792</v>
      </c>
      <c r="L93" s="32" t="str">
        <f t="shared" si="42"/>
        <v>PostAlerta</v>
      </c>
      <c r="M93" s="32" t="str">
        <f t="shared" si="36"/>
        <v>S/PalabrasClaves</v>
      </c>
      <c r="N93" s="32" t="str">
        <f>IF(ISNUMBER(SEARCH("TREATMENT", B93)), "4) Nuevos tratamientos", "")</f>
        <v/>
      </c>
      <c r="O93" s="32"/>
      <c r="P93" s="32" t="s">
        <v>793</v>
      </c>
      <c r="Q93" s="32"/>
      <c r="R93" s="32" t="str">
        <f>LEFT('2012-2022'!$P93,4)</f>
        <v>2020</v>
      </c>
      <c r="S93" s="32" t="s">
        <v>57</v>
      </c>
      <c r="T93" s="32" t="str">
        <f>IFERROR(VLOOKUP(A93,BD_aux,2,FALSE),"")</f>
        <v/>
      </c>
      <c r="U93" s="32"/>
      <c r="V93" s="34"/>
      <c r="W93" s="35"/>
      <c r="X93" s="35"/>
      <c r="Y93" s="32"/>
    </row>
    <row r="94" spans="1:25" ht="15.75" customHeight="1" x14ac:dyDescent="0.25">
      <c r="A94" s="27">
        <v>33200978</v>
      </c>
      <c r="B94" s="27" t="s">
        <v>794</v>
      </c>
      <c r="C94" s="27" t="s">
        <v>795</v>
      </c>
      <c r="D94" s="27" t="s">
        <v>796</v>
      </c>
      <c r="E94" s="27" t="s">
        <v>797</v>
      </c>
      <c r="F94" s="27" t="s">
        <v>249</v>
      </c>
      <c r="G94" s="27">
        <v>2020</v>
      </c>
      <c r="H94" s="28">
        <v>44152</v>
      </c>
      <c r="I94" s="27" t="s">
        <v>798</v>
      </c>
      <c r="J94" s="27"/>
      <c r="K94" s="27" t="s">
        <v>799</v>
      </c>
      <c r="L94" s="27" t="str">
        <f t="shared" si="42"/>
        <v>PostAlerta</v>
      </c>
      <c r="M94" s="27" t="str">
        <f t="shared" si="36"/>
        <v>C/PalabrasClaves</v>
      </c>
      <c r="N94" s="27" t="s">
        <v>9</v>
      </c>
      <c r="O94" s="27"/>
      <c r="P94" s="27" t="s">
        <v>800</v>
      </c>
      <c r="Q94" s="27"/>
      <c r="R94" s="27" t="str">
        <f>LEFT('2012-2022'!$P94,4)</f>
        <v>2020</v>
      </c>
      <c r="S94" s="27" t="s">
        <v>74</v>
      </c>
      <c r="T94" s="27" t="s">
        <v>801</v>
      </c>
      <c r="U94" s="27" t="s">
        <v>123</v>
      </c>
      <c r="V94" s="29" t="s">
        <v>124</v>
      </c>
      <c r="W94" s="30" t="s">
        <v>124</v>
      </c>
      <c r="X94" s="30" t="s">
        <v>802</v>
      </c>
      <c r="Y94" s="31" t="str">
        <f>IFERROR(VLOOKUP(A92,BD_aux,3,FALSE),"")</f>
        <v/>
      </c>
    </row>
    <row r="95" spans="1:25" ht="15.75" hidden="1" customHeight="1" x14ac:dyDescent="0.25">
      <c r="A95" s="32">
        <v>25605868</v>
      </c>
      <c r="B95" s="32" t="s">
        <v>803</v>
      </c>
      <c r="C95" s="32" t="s">
        <v>804</v>
      </c>
      <c r="D95" s="32" t="s">
        <v>805</v>
      </c>
      <c r="E95" s="32" t="s">
        <v>806</v>
      </c>
      <c r="F95" s="32" t="s">
        <v>195</v>
      </c>
      <c r="G95" s="32">
        <v>2015</v>
      </c>
      <c r="H95" s="33">
        <v>42026</v>
      </c>
      <c r="I95" s="32" t="s">
        <v>807</v>
      </c>
      <c r="J95" s="32"/>
      <c r="K95" s="32" t="s">
        <v>808</v>
      </c>
      <c r="L95" s="32" t="str">
        <f t="shared" si="42"/>
        <v>PreAlerta</v>
      </c>
      <c r="M95" s="32" t="str">
        <f t="shared" si="36"/>
        <v>S/PalabrasClaves</v>
      </c>
      <c r="N95" s="32" t="str">
        <f t="shared" ref="N95:N100" si="48">IF(ISNUMBER(SEARCH("TREATMENT", B95)), "4) Nuevos tratamientos", "")</f>
        <v/>
      </c>
      <c r="O95" s="32"/>
      <c r="P95" s="32" t="s">
        <v>809</v>
      </c>
      <c r="Q95" s="32"/>
      <c r="R95" s="32" t="str">
        <f>LEFT('2012-2022'!$P95,4)</f>
        <v>2015</v>
      </c>
      <c r="S95" s="32" t="s">
        <v>62</v>
      </c>
      <c r="T95" s="32" t="str">
        <f t="shared" ref="T95:T100" si="49">IFERROR(VLOOKUP(A95,BD_aux,2,FALSE),"")</f>
        <v/>
      </c>
      <c r="U95" s="32"/>
      <c r="V95" s="34"/>
      <c r="W95" s="35"/>
      <c r="X95" s="35"/>
      <c r="Y95" s="32"/>
    </row>
    <row r="96" spans="1:25" ht="15.75" hidden="1" customHeight="1" x14ac:dyDescent="0.25">
      <c r="A96" s="27">
        <v>30909866</v>
      </c>
      <c r="B96" s="27" t="s">
        <v>810</v>
      </c>
      <c r="C96" s="27" t="s">
        <v>811</v>
      </c>
      <c r="D96" s="27" t="s">
        <v>812</v>
      </c>
      <c r="E96" s="27" t="s">
        <v>813</v>
      </c>
      <c r="F96" s="27" t="s">
        <v>759</v>
      </c>
      <c r="G96" s="27">
        <v>2019</v>
      </c>
      <c r="H96" s="28">
        <v>43551</v>
      </c>
      <c r="I96" s="27" t="s">
        <v>814</v>
      </c>
      <c r="J96" s="27"/>
      <c r="K96" s="27" t="s">
        <v>815</v>
      </c>
      <c r="L96" s="27" t="str">
        <f t="shared" si="42"/>
        <v>PostAlerta</v>
      </c>
      <c r="M96" s="27" t="str">
        <f t="shared" si="36"/>
        <v>S/PalabrasClaves</v>
      </c>
      <c r="N96" s="27" t="str">
        <f t="shared" si="48"/>
        <v/>
      </c>
      <c r="O96" s="27"/>
      <c r="P96" s="27" t="s">
        <v>816</v>
      </c>
      <c r="Q96" s="27"/>
      <c r="R96" s="27" t="str">
        <f>LEFT('2012-2022'!$P96,4)</f>
        <v>2019</v>
      </c>
      <c r="S96" s="27" t="s">
        <v>49</v>
      </c>
      <c r="T96" s="27" t="str">
        <f t="shared" si="49"/>
        <v/>
      </c>
      <c r="U96" s="27"/>
      <c r="V96" s="29"/>
      <c r="W96" s="30"/>
      <c r="X96" s="30"/>
      <c r="Y96" s="31"/>
    </row>
    <row r="97" spans="1:25" ht="15.75" hidden="1" customHeight="1" x14ac:dyDescent="0.25">
      <c r="A97" s="32">
        <v>22693236</v>
      </c>
      <c r="B97" s="32" t="s">
        <v>817</v>
      </c>
      <c r="C97" s="32" t="s">
        <v>818</v>
      </c>
      <c r="D97" s="32" t="s">
        <v>819</v>
      </c>
      <c r="E97" s="32" t="s">
        <v>820</v>
      </c>
      <c r="F97" s="32" t="s">
        <v>195</v>
      </c>
      <c r="G97" s="32">
        <v>2012</v>
      </c>
      <c r="H97" s="33">
        <v>41074</v>
      </c>
      <c r="I97" s="32"/>
      <c r="J97" s="32"/>
      <c r="K97" s="32" t="s">
        <v>821</v>
      </c>
      <c r="L97" s="32" t="str">
        <f t="shared" si="42"/>
        <v>PreAlerta</v>
      </c>
      <c r="M97" s="32" t="str">
        <f t="shared" si="36"/>
        <v>S/PalabrasClaves</v>
      </c>
      <c r="N97" s="32" t="str">
        <f t="shared" si="48"/>
        <v/>
      </c>
      <c r="O97" s="32"/>
      <c r="P97" s="32" t="s">
        <v>822</v>
      </c>
      <c r="Q97" s="32"/>
      <c r="R97" s="32" t="str">
        <f>LEFT('2012-2022'!$P97,4)</f>
        <v>2012</v>
      </c>
      <c r="S97" s="32" t="s">
        <v>65</v>
      </c>
      <c r="T97" s="32" t="str">
        <f t="shared" si="49"/>
        <v/>
      </c>
      <c r="U97" s="32"/>
      <c r="V97" s="34"/>
      <c r="W97" s="35"/>
      <c r="X97" s="35"/>
      <c r="Y97" s="32"/>
    </row>
    <row r="98" spans="1:25" ht="15.75" hidden="1" customHeight="1" x14ac:dyDescent="0.25">
      <c r="A98" s="27">
        <v>28633281</v>
      </c>
      <c r="B98" s="27" t="s">
        <v>823</v>
      </c>
      <c r="C98" s="27" t="s">
        <v>824</v>
      </c>
      <c r="D98" s="27" t="s">
        <v>825</v>
      </c>
      <c r="E98" s="27" t="s">
        <v>826</v>
      </c>
      <c r="F98" s="27" t="s">
        <v>188</v>
      </c>
      <c r="G98" s="27">
        <v>2017</v>
      </c>
      <c r="H98" s="28">
        <v>42908</v>
      </c>
      <c r="I98" s="27" t="s">
        <v>827</v>
      </c>
      <c r="J98" s="27"/>
      <c r="K98" s="27" t="s">
        <v>828</v>
      </c>
      <c r="L98" s="27" t="str">
        <f t="shared" si="42"/>
        <v>Excluido</v>
      </c>
      <c r="M98" s="27" t="str">
        <f t="shared" si="36"/>
        <v>S/PalabrasClaves</v>
      </c>
      <c r="N98" s="27" t="str">
        <f t="shared" si="48"/>
        <v/>
      </c>
      <c r="O98" s="27"/>
      <c r="P98" s="27" t="s">
        <v>512</v>
      </c>
      <c r="Q98" s="27"/>
      <c r="R98" s="27" t="str">
        <f>LEFT('2012-2022'!$P98,4)</f>
        <v>2017</v>
      </c>
      <c r="S98" s="27" t="s">
        <v>62</v>
      </c>
      <c r="T98" s="27" t="str">
        <f t="shared" si="49"/>
        <v/>
      </c>
      <c r="U98" s="27"/>
      <c r="V98" s="29"/>
      <c r="W98" s="30"/>
      <c r="X98" s="30"/>
      <c r="Y98" s="31"/>
    </row>
    <row r="99" spans="1:25" ht="15.75" hidden="1" customHeight="1" x14ac:dyDescent="0.25">
      <c r="A99" s="32">
        <v>31119632</v>
      </c>
      <c r="B99" s="32" t="s">
        <v>829</v>
      </c>
      <c r="C99" s="32" t="s">
        <v>830</v>
      </c>
      <c r="D99" s="32" t="s">
        <v>831</v>
      </c>
      <c r="E99" s="32" t="s">
        <v>832</v>
      </c>
      <c r="F99" s="32" t="s">
        <v>120</v>
      </c>
      <c r="G99" s="32">
        <v>2019</v>
      </c>
      <c r="H99" s="33">
        <v>43609</v>
      </c>
      <c r="I99" s="32" t="s">
        <v>833</v>
      </c>
      <c r="J99" s="32" t="s">
        <v>834</v>
      </c>
      <c r="K99" s="32" t="s">
        <v>835</v>
      </c>
      <c r="L99" s="32" t="str">
        <f t="shared" si="42"/>
        <v>PostAlerta</v>
      </c>
      <c r="M99" s="32" t="str">
        <f t="shared" si="36"/>
        <v>S/PalabrasClaves</v>
      </c>
      <c r="N99" s="32" t="str">
        <f t="shared" si="48"/>
        <v/>
      </c>
      <c r="O99" s="32"/>
      <c r="P99" s="32">
        <v>2019</v>
      </c>
      <c r="Q99" s="32"/>
      <c r="R99" s="32" t="str">
        <f>LEFT('2012-2022'!$P99,4)</f>
        <v>2019</v>
      </c>
      <c r="S99" s="32"/>
      <c r="T99" s="32" t="str">
        <f t="shared" si="49"/>
        <v/>
      </c>
      <c r="U99" s="32"/>
      <c r="V99" s="34"/>
      <c r="W99" s="35"/>
      <c r="X99" s="35"/>
      <c r="Y99" s="32"/>
    </row>
    <row r="100" spans="1:25" ht="15.75" hidden="1" customHeight="1" x14ac:dyDescent="0.25">
      <c r="A100" s="27">
        <v>32762194</v>
      </c>
      <c r="B100" s="27" t="s">
        <v>836</v>
      </c>
      <c r="C100" s="27" t="s">
        <v>837</v>
      </c>
      <c r="D100" s="27" t="s">
        <v>838</v>
      </c>
      <c r="E100" s="27" t="s">
        <v>839</v>
      </c>
      <c r="F100" s="27" t="s">
        <v>840</v>
      </c>
      <c r="G100" s="27">
        <v>2020</v>
      </c>
      <c r="H100" s="28">
        <v>44051</v>
      </c>
      <c r="I100" s="27"/>
      <c r="J100" s="27"/>
      <c r="K100" s="27" t="s">
        <v>841</v>
      </c>
      <c r="L100" s="27" t="str">
        <f t="shared" si="42"/>
        <v>PostAlerta</v>
      </c>
      <c r="M100" s="27" t="str">
        <f t="shared" si="36"/>
        <v>S/PalabrasClaves</v>
      </c>
      <c r="N100" s="27" t="str">
        <f t="shared" si="48"/>
        <v/>
      </c>
      <c r="O100" s="27"/>
      <c r="P100" s="27" t="s">
        <v>842</v>
      </c>
      <c r="Q100" s="27"/>
      <c r="R100" s="27" t="str">
        <f>LEFT('2012-2022'!$P100,4)</f>
        <v>2020</v>
      </c>
      <c r="S100" s="27" t="s">
        <v>62</v>
      </c>
      <c r="T100" s="27" t="str">
        <f t="shared" si="49"/>
        <v/>
      </c>
      <c r="U100" s="27"/>
      <c r="V100" s="29"/>
      <c r="W100" s="30"/>
      <c r="X100" s="30"/>
      <c r="Y100" s="31"/>
    </row>
    <row r="101" spans="1:25" ht="15.75" customHeight="1" x14ac:dyDescent="0.25">
      <c r="A101" s="32">
        <v>31157931</v>
      </c>
      <c r="B101" s="32" t="s">
        <v>843</v>
      </c>
      <c r="C101" s="32" t="s">
        <v>844</v>
      </c>
      <c r="D101" s="32" t="s">
        <v>845</v>
      </c>
      <c r="E101" s="32" t="s">
        <v>362</v>
      </c>
      <c r="F101" s="32" t="s">
        <v>846</v>
      </c>
      <c r="G101" s="32">
        <v>2019</v>
      </c>
      <c r="H101" s="33">
        <v>43620</v>
      </c>
      <c r="I101" s="32" t="s">
        <v>847</v>
      </c>
      <c r="J101" s="32" t="s">
        <v>848</v>
      </c>
      <c r="K101" s="32" t="s">
        <v>849</v>
      </c>
      <c r="L101" s="32" t="str">
        <f t="shared" si="42"/>
        <v>PostAlerta</v>
      </c>
      <c r="M101" s="32" t="str">
        <f t="shared" si="36"/>
        <v>C/PalabrasClaves</v>
      </c>
      <c r="N101" s="32" t="s">
        <v>12</v>
      </c>
      <c r="O101" s="32" t="s">
        <v>365</v>
      </c>
      <c r="P101" s="32" t="s">
        <v>850</v>
      </c>
      <c r="Q101" s="32"/>
      <c r="R101" s="32" t="str">
        <f>LEFT('2012-2022'!$P101,4)</f>
        <v>2019</v>
      </c>
      <c r="S101" s="32" t="s">
        <v>72</v>
      </c>
      <c r="T101" s="32" t="s">
        <v>851</v>
      </c>
      <c r="U101" s="32" t="s">
        <v>124</v>
      </c>
      <c r="V101" s="34" t="s">
        <v>123</v>
      </c>
      <c r="W101" s="35" t="s">
        <v>124</v>
      </c>
      <c r="X101" s="35" t="s">
        <v>852</v>
      </c>
      <c r="Y101" s="36" t="str">
        <f>IFERROR(VLOOKUP(A99,BD_aux,3,FALSE),"")</f>
        <v/>
      </c>
    </row>
    <row r="102" spans="1:25" ht="15.75" hidden="1" customHeight="1" x14ac:dyDescent="0.25">
      <c r="A102" s="27">
        <v>27481245</v>
      </c>
      <c r="B102" s="27" t="s">
        <v>853</v>
      </c>
      <c r="C102" s="27" t="s">
        <v>854</v>
      </c>
      <c r="D102" s="27" t="s">
        <v>855</v>
      </c>
      <c r="E102" s="27" t="s">
        <v>856</v>
      </c>
      <c r="F102" s="27" t="s">
        <v>624</v>
      </c>
      <c r="G102" s="27">
        <v>2016</v>
      </c>
      <c r="H102" s="28">
        <v>42585</v>
      </c>
      <c r="I102" s="27" t="s">
        <v>857</v>
      </c>
      <c r="J102" s="27"/>
      <c r="K102" s="27" t="s">
        <v>858</v>
      </c>
      <c r="L102" s="27" t="str">
        <f t="shared" si="42"/>
        <v>PreAlerta</v>
      </c>
      <c r="M102" s="27" t="str">
        <f t="shared" si="36"/>
        <v>C/PalabrasClaves</v>
      </c>
      <c r="N102" s="27" t="str">
        <f>IF(ISNUMBER(SEARCH("TREATMENT", B102)), "4) Nuevos tratamientos", "")</f>
        <v/>
      </c>
      <c r="O102" s="27"/>
      <c r="P102" s="27" t="s">
        <v>859</v>
      </c>
      <c r="Q102" s="27"/>
      <c r="R102" s="27" t="str">
        <f>LEFT('2012-2022'!$P102,4)</f>
        <v>2016</v>
      </c>
      <c r="S102" s="27" t="s">
        <v>68</v>
      </c>
      <c r="T102" s="27" t="str">
        <f t="shared" ref="T102:T107" si="50">IFERROR(VLOOKUP(A102,BD_aux,2,FALSE),"")</f>
        <v/>
      </c>
      <c r="U102" s="27"/>
      <c r="V102" s="29"/>
      <c r="W102" s="30"/>
      <c r="X102" s="30"/>
      <c r="Y102" s="31"/>
    </row>
    <row r="103" spans="1:25" ht="15.75" hidden="1" customHeight="1" x14ac:dyDescent="0.25">
      <c r="A103" s="32">
        <v>32013864</v>
      </c>
      <c r="B103" s="32" t="s">
        <v>860</v>
      </c>
      <c r="C103" s="32" t="s">
        <v>861</v>
      </c>
      <c r="D103" s="32" t="s">
        <v>862</v>
      </c>
      <c r="E103" s="32" t="s">
        <v>863</v>
      </c>
      <c r="F103" s="32" t="s">
        <v>864</v>
      </c>
      <c r="G103" s="32">
        <v>2020</v>
      </c>
      <c r="H103" s="33">
        <v>43866</v>
      </c>
      <c r="I103" s="32" t="s">
        <v>865</v>
      </c>
      <c r="J103" s="32"/>
      <c r="K103" s="32" t="s">
        <v>866</v>
      </c>
      <c r="L103" s="32" t="str">
        <f t="shared" si="42"/>
        <v>PostAlerta</v>
      </c>
      <c r="M103" s="32" t="str">
        <f t="shared" si="36"/>
        <v>C/PalabrasClaves</v>
      </c>
      <c r="N103" s="32" t="s">
        <v>18</v>
      </c>
      <c r="O103" s="32" t="s">
        <v>867</v>
      </c>
      <c r="P103" s="32" t="s">
        <v>868</v>
      </c>
      <c r="Q103" s="32"/>
      <c r="R103" s="32" t="str">
        <f>LEFT('2012-2022'!$P103,4)</f>
        <v>2020</v>
      </c>
      <c r="S103" s="32" t="s">
        <v>45</v>
      </c>
      <c r="T103" s="32" t="str">
        <f t="shared" si="50"/>
        <v/>
      </c>
      <c r="U103" s="32"/>
      <c r="V103" s="34"/>
      <c r="W103" s="35"/>
      <c r="X103" s="35"/>
      <c r="Y103" s="32"/>
    </row>
    <row r="104" spans="1:25" ht="15.75" hidden="1" customHeight="1" x14ac:dyDescent="0.25">
      <c r="A104" s="27">
        <v>32011233</v>
      </c>
      <c r="B104" s="27" t="s">
        <v>869</v>
      </c>
      <c r="C104" s="27" t="s">
        <v>870</v>
      </c>
      <c r="D104" s="27" t="s">
        <v>871</v>
      </c>
      <c r="E104" s="27" t="s">
        <v>872</v>
      </c>
      <c r="F104" s="27" t="s">
        <v>873</v>
      </c>
      <c r="G104" s="27">
        <v>2020</v>
      </c>
      <c r="H104" s="28">
        <v>43865</v>
      </c>
      <c r="I104" s="27" t="s">
        <v>874</v>
      </c>
      <c r="J104" s="27"/>
      <c r="K104" s="27" t="s">
        <v>875</v>
      </c>
      <c r="L104" s="27" t="str">
        <f t="shared" si="42"/>
        <v>PostAlerta</v>
      </c>
      <c r="M104" s="27" t="str">
        <f t="shared" si="36"/>
        <v>C/PalabrasClaves</v>
      </c>
      <c r="N104" s="27" t="s">
        <v>18</v>
      </c>
      <c r="O104" s="27" t="s">
        <v>681</v>
      </c>
      <c r="P104" s="27" t="s">
        <v>868</v>
      </c>
      <c r="Q104" s="27"/>
      <c r="R104" s="27" t="str">
        <f>LEFT('2012-2022'!$P104,4)</f>
        <v>2020</v>
      </c>
      <c r="S104" s="27" t="s">
        <v>45</v>
      </c>
      <c r="T104" s="27" t="str">
        <f t="shared" si="50"/>
        <v/>
      </c>
      <c r="U104" s="27"/>
      <c r="V104" s="29"/>
      <c r="W104" s="30"/>
      <c r="X104" s="30"/>
      <c r="Y104" s="31"/>
    </row>
    <row r="105" spans="1:25" ht="15.75" hidden="1" customHeight="1" x14ac:dyDescent="0.25">
      <c r="A105" s="32">
        <v>26292303</v>
      </c>
      <c r="B105" s="32" t="s">
        <v>876</v>
      </c>
      <c r="C105" s="32" t="s">
        <v>877</v>
      </c>
      <c r="D105" s="32" t="s">
        <v>878</v>
      </c>
      <c r="E105" s="32" t="s">
        <v>879</v>
      </c>
      <c r="F105" s="32" t="s">
        <v>502</v>
      </c>
      <c r="G105" s="32">
        <v>2015</v>
      </c>
      <c r="H105" s="33">
        <v>42237</v>
      </c>
      <c r="I105" s="32" t="s">
        <v>880</v>
      </c>
      <c r="J105" s="32"/>
      <c r="K105" s="32" t="s">
        <v>881</v>
      </c>
      <c r="L105" s="32" t="str">
        <f t="shared" si="42"/>
        <v>PreAlerta</v>
      </c>
      <c r="M105" s="32" t="str">
        <f t="shared" si="36"/>
        <v>S/PalabrasClaves</v>
      </c>
      <c r="N105" s="32" t="str">
        <f t="shared" ref="N105:N107" si="51">IF(ISNUMBER(SEARCH("TREATMENT", B105)), "4) Nuevos tratamientos", "")</f>
        <v/>
      </c>
      <c r="O105" s="32"/>
      <c r="P105" s="32" t="s">
        <v>882</v>
      </c>
      <c r="Q105" s="32"/>
      <c r="R105" s="32" t="str">
        <f>LEFT('2012-2022'!$P105,4)</f>
        <v>2015</v>
      </c>
      <c r="S105" s="32" t="s">
        <v>72</v>
      </c>
      <c r="T105" s="32" t="str">
        <f t="shared" si="50"/>
        <v/>
      </c>
      <c r="U105" s="32"/>
      <c r="V105" s="34"/>
      <c r="W105" s="35"/>
      <c r="X105" s="35"/>
      <c r="Y105" s="32"/>
    </row>
    <row r="106" spans="1:25" ht="15.75" hidden="1" customHeight="1" x14ac:dyDescent="0.25">
      <c r="A106" s="27">
        <v>32494956</v>
      </c>
      <c r="B106" s="27" t="s">
        <v>883</v>
      </c>
      <c r="C106" s="27" t="s">
        <v>884</v>
      </c>
      <c r="D106" s="27" t="s">
        <v>885</v>
      </c>
      <c r="E106" s="27" t="s">
        <v>248</v>
      </c>
      <c r="F106" s="27" t="s">
        <v>164</v>
      </c>
      <c r="G106" s="27">
        <v>2020</v>
      </c>
      <c r="H106" s="28">
        <v>43987</v>
      </c>
      <c r="I106" s="27"/>
      <c r="J106" s="27"/>
      <c r="K106" s="27" t="s">
        <v>886</v>
      </c>
      <c r="L106" s="27" t="str">
        <f t="shared" si="42"/>
        <v>PostAlerta</v>
      </c>
      <c r="M106" s="27" t="str">
        <f t="shared" si="36"/>
        <v>C/PalabrasClaves</v>
      </c>
      <c r="N106" s="27" t="str">
        <f t="shared" si="51"/>
        <v/>
      </c>
      <c r="O106" s="27"/>
      <c r="P106" s="27" t="s">
        <v>473</v>
      </c>
      <c r="Q106" s="27"/>
      <c r="R106" s="27" t="str">
        <f>LEFT('2012-2022'!$P106,4)</f>
        <v>2020</v>
      </c>
      <c r="S106" s="27" t="s">
        <v>68</v>
      </c>
      <c r="T106" s="27" t="str">
        <f t="shared" si="50"/>
        <v/>
      </c>
      <c r="U106" s="27"/>
      <c r="V106" s="29"/>
      <c r="W106" s="30"/>
      <c r="X106" s="30"/>
      <c r="Y106" s="31"/>
    </row>
    <row r="107" spans="1:25" ht="15.75" hidden="1" customHeight="1" x14ac:dyDescent="0.25">
      <c r="A107" s="32">
        <v>31119621</v>
      </c>
      <c r="B107" s="32" t="s">
        <v>887</v>
      </c>
      <c r="C107" s="32" t="s">
        <v>888</v>
      </c>
      <c r="D107" s="32" t="s">
        <v>889</v>
      </c>
      <c r="E107" s="32" t="s">
        <v>890</v>
      </c>
      <c r="F107" s="32" t="s">
        <v>120</v>
      </c>
      <c r="G107" s="32">
        <v>2019</v>
      </c>
      <c r="H107" s="33">
        <v>43609</v>
      </c>
      <c r="I107" s="32" t="s">
        <v>891</v>
      </c>
      <c r="J107" s="32" t="s">
        <v>892</v>
      </c>
      <c r="K107" s="32" t="s">
        <v>893</v>
      </c>
      <c r="L107" s="32" t="str">
        <f t="shared" si="42"/>
        <v>PostAlerta</v>
      </c>
      <c r="M107" s="32" t="str">
        <f t="shared" si="36"/>
        <v>C/PalabrasClaves</v>
      </c>
      <c r="N107" s="32" t="str">
        <f t="shared" si="51"/>
        <v/>
      </c>
      <c r="O107" s="32"/>
      <c r="P107" s="32">
        <v>2019</v>
      </c>
      <c r="Q107" s="32"/>
      <c r="R107" s="32" t="str">
        <f>LEFT('2012-2022'!$P107,4)</f>
        <v>2019</v>
      </c>
      <c r="S107" s="32"/>
      <c r="T107" s="32" t="str">
        <f t="shared" si="50"/>
        <v/>
      </c>
      <c r="U107" s="32"/>
      <c r="V107" s="34"/>
      <c r="W107" s="35"/>
      <c r="X107" s="35"/>
      <c r="Y107" s="32"/>
    </row>
    <row r="108" spans="1:25" ht="15.75" customHeight="1" x14ac:dyDescent="0.25">
      <c r="A108" s="27">
        <v>32661900</v>
      </c>
      <c r="B108" s="27" t="s">
        <v>894</v>
      </c>
      <c r="C108" s="27" t="s">
        <v>895</v>
      </c>
      <c r="D108" s="27" t="s">
        <v>896</v>
      </c>
      <c r="E108" s="27" t="s">
        <v>897</v>
      </c>
      <c r="F108" s="27" t="s">
        <v>898</v>
      </c>
      <c r="G108" s="27">
        <v>2020</v>
      </c>
      <c r="H108" s="28">
        <v>44027</v>
      </c>
      <c r="I108" s="27" t="s">
        <v>899</v>
      </c>
      <c r="J108" s="27" t="s">
        <v>900</v>
      </c>
      <c r="K108" s="27" t="s">
        <v>901</v>
      </c>
      <c r="L108" s="27" t="str">
        <f t="shared" si="42"/>
        <v>PostAlerta</v>
      </c>
      <c r="M108" s="27" t="str">
        <f t="shared" si="36"/>
        <v>C/PalabrasClaves</v>
      </c>
      <c r="N108" s="27" t="s">
        <v>12</v>
      </c>
      <c r="O108" s="27" t="s">
        <v>447</v>
      </c>
      <c r="P108" s="27" t="s">
        <v>902</v>
      </c>
      <c r="Q108" s="27"/>
      <c r="R108" s="27" t="str">
        <f>LEFT('2012-2022'!$P108,4)</f>
        <v>2020</v>
      </c>
      <c r="S108" s="27" t="s">
        <v>62</v>
      </c>
      <c r="T108" s="27" t="s">
        <v>903</v>
      </c>
      <c r="U108" s="27" t="s">
        <v>124</v>
      </c>
      <c r="V108" s="29" t="s">
        <v>123</v>
      </c>
      <c r="W108" s="30" t="s">
        <v>124</v>
      </c>
      <c r="X108" s="30" t="s">
        <v>904</v>
      </c>
      <c r="Y108" s="31" t="str">
        <f>IFERROR(VLOOKUP(A106,BD_aux,3,FALSE),"")</f>
        <v/>
      </c>
    </row>
    <row r="109" spans="1:25" ht="15.75" hidden="1" customHeight="1" x14ac:dyDescent="0.25">
      <c r="A109" s="32">
        <v>25777677</v>
      </c>
      <c r="B109" s="32" t="s">
        <v>905</v>
      </c>
      <c r="C109" s="32" t="s">
        <v>906</v>
      </c>
      <c r="D109" s="32" t="s">
        <v>907</v>
      </c>
      <c r="E109" s="32" t="s">
        <v>908</v>
      </c>
      <c r="F109" s="32" t="s">
        <v>373</v>
      </c>
      <c r="G109" s="32">
        <v>2015</v>
      </c>
      <c r="H109" s="33">
        <v>42081</v>
      </c>
      <c r="I109" s="32" t="s">
        <v>909</v>
      </c>
      <c r="J109" s="32"/>
      <c r="K109" s="32" t="s">
        <v>910</v>
      </c>
      <c r="L109" s="32" t="str">
        <f t="shared" si="42"/>
        <v>PreAlerta</v>
      </c>
      <c r="M109" s="32" t="str">
        <f t="shared" si="36"/>
        <v>S/PalabrasClaves</v>
      </c>
      <c r="N109" s="32" t="str">
        <f t="shared" ref="N109:N111" si="52">IF(ISNUMBER(SEARCH("TREATMENT", B109)), "4) Nuevos tratamientos", "")</f>
        <v/>
      </c>
      <c r="O109" s="32"/>
      <c r="P109" s="32" t="s">
        <v>911</v>
      </c>
      <c r="Q109" s="32"/>
      <c r="R109" s="32" t="str">
        <f>LEFT('2012-2022'!$P109,4)</f>
        <v>2015</v>
      </c>
      <c r="S109" s="32" t="s">
        <v>57</v>
      </c>
      <c r="T109" s="32" t="str">
        <f t="shared" ref="T109:T111" si="53">IFERROR(VLOOKUP(A109,BD_aux,2,FALSE),"")</f>
        <v/>
      </c>
      <c r="U109" s="32"/>
      <c r="V109" s="34"/>
      <c r="W109" s="35"/>
      <c r="X109" s="35"/>
      <c r="Y109" s="32"/>
    </row>
    <row r="110" spans="1:25" ht="15.75" hidden="1" customHeight="1" x14ac:dyDescent="0.25">
      <c r="A110" s="27">
        <v>29644437</v>
      </c>
      <c r="B110" s="27" t="s">
        <v>912</v>
      </c>
      <c r="C110" s="27" t="s">
        <v>913</v>
      </c>
      <c r="D110" s="27" t="s">
        <v>914</v>
      </c>
      <c r="E110" s="27" t="s">
        <v>915</v>
      </c>
      <c r="F110" s="27" t="s">
        <v>916</v>
      </c>
      <c r="G110" s="27">
        <v>2018</v>
      </c>
      <c r="H110" s="28">
        <v>43203</v>
      </c>
      <c r="I110" s="27" t="s">
        <v>917</v>
      </c>
      <c r="J110" s="27" t="s">
        <v>918</v>
      </c>
      <c r="K110" s="27" t="s">
        <v>919</v>
      </c>
      <c r="L110" s="27" t="str">
        <f t="shared" si="42"/>
        <v>PostAlerta</v>
      </c>
      <c r="M110" s="27" t="str">
        <f t="shared" si="36"/>
        <v>S/PalabrasClaves</v>
      </c>
      <c r="N110" s="27" t="str">
        <f t="shared" si="52"/>
        <v/>
      </c>
      <c r="O110" s="27"/>
      <c r="P110" s="27" t="s">
        <v>920</v>
      </c>
      <c r="Q110" s="27"/>
      <c r="R110" s="27" t="str">
        <f>LEFT('2012-2022'!$P110,4)</f>
        <v>2018</v>
      </c>
      <c r="S110" s="27" t="s">
        <v>54</v>
      </c>
      <c r="T110" s="27" t="str">
        <f t="shared" si="53"/>
        <v/>
      </c>
      <c r="U110" s="27"/>
      <c r="V110" s="29"/>
      <c r="W110" s="30"/>
      <c r="X110" s="30"/>
      <c r="Y110" s="31"/>
    </row>
    <row r="111" spans="1:25" ht="15.75" hidden="1" customHeight="1" x14ac:dyDescent="0.25">
      <c r="A111" s="32">
        <v>31119627</v>
      </c>
      <c r="B111" s="32" t="s">
        <v>921</v>
      </c>
      <c r="C111" s="32" t="s">
        <v>922</v>
      </c>
      <c r="D111" s="32" t="s">
        <v>923</v>
      </c>
      <c r="E111" s="32" t="s">
        <v>924</v>
      </c>
      <c r="F111" s="32" t="s">
        <v>120</v>
      </c>
      <c r="G111" s="32">
        <v>2019</v>
      </c>
      <c r="H111" s="33">
        <v>43609</v>
      </c>
      <c r="I111" s="32" t="s">
        <v>925</v>
      </c>
      <c r="J111" s="32" t="s">
        <v>926</v>
      </c>
      <c r="K111" s="32" t="s">
        <v>927</v>
      </c>
      <c r="L111" s="32" t="str">
        <f t="shared" si="42"/>
        <v>PostAlerta</v>
      </c>
      <c r="M111" s="32" t="str">
        <f t="shared" si="36"/>
        <v>S/PalabrasClaves</v>
      </c>
      <c r="N111" s="32" t="str">
        <f t="shared" si="52"/>
        <v/>
      </c>
      <c r="O111" s="32"/>
      <c r="P111" s="32">
        <v>2019</v>
      </c>
      <c r="Q111" s="32"/>
      <c r="R111" s="32" t="str">
        <f>LEFT('2012-2022'!$P111,4)</f>
        <v>2019</v>
      </c>
      <c r="S111" s="32"/>
      <c r="T111" s="32" t="str">
        <f t="shared" si="53"/>
        <v/>
      </c>
      <c r="U111" s="32"/>
      <c r="V111" s="34"/>
      <c r="W111" s="35"/>
      <c r="X111" s="35"/>
      <c r="Y111" s="32"/>
    </row>
    <row r="112" spans="1:25" ht="15.75" customHeight="1" x14ac:dyDescent="0.25">
      <c r="A112" s="27">
        <v>32966677</v>
      </c>
      <c r="B112" s="27" t="s">
        <v>928</v>
      </c>
      <c r="C112" s="27" t="s">
        <v>929</v>
      </c>
      <c r="D112" s="27" t="s">
        <v>930</v>
      </c>
      <c r="E112" s="27" t="s">
        <v>931</v>
      </c>
      <c r="F112" s="27" t="s">
        <v>932</v>
      </c>
      <c r="G112" s="27">
        <v>2021</v>
      </c>
      <c r="H112" s="28">
        <v>44097</v>
      </c>
      <c r="I112" s="27"/>
      <c r="J112" s="27"/>
      <c r="K112" s="27" t="s">
        <v>933</v>
      </c>
      <c r="L112" s="27" t="str">
        <f t="shared" si="42"/>
        <v>PostAlerta</v>
      </c>
      <c r="M112" s="27" t="str">
        <f t="shared" si="36"/>
        <v>C/PalabrasClaves</v>
      </c>
      <c r="N112" s="27" t="s">
        <v>12</v>
      </c>
      <c r="O112" s="27" t="s">
        <v>25</v>
      </c>
      <c r="P112" s="27" t="s">
        <v>934</v>
      </c>
      <c r="Q112" s="27"/>
      <c r="R112" s="27" t="str">
        <f>LEFT('2012-2022'!$P112,4)</f>
        <v>2021</v>
      </c>
      <c r="S112" s="27" t="s">
        <v>57</v>
      </c>
      <c r="T112" s="27" t="s">
        <v>935</v>
      </c>
      <c r="U112" s="27" t="s">
        <v>124</v>
      </c>
      <c r="V112" s="29" t="s">
        <v>123</v>
      </c>
      <c r="W112" s="30" t="s">
        <v>124</v>
      </c>
      <c r="X112" s="30" t="s">
        <v>936</v>
      </c>
      <c r="Y112" s="31" t="str">
        <f t="shared" ref="Y112:Y114" si="54">IFERROR(VLOOKUP(A110,BD_aux,3,FALSE),"")</f>
        <v/>
      </c>
    </row>
    <row r="113" spans="1:25" ht="15.75" customHeight="1" x14ac:dyDescent="0.25">
      <c r="A113" s="32">
        <v>30234796</v>
      </c>
      <c r="B113" s="32" t="s">
        <v>937</v>
      </c>
      <c r="C113" s="32" t="s">
        <v>938</v>
      </c>
      <c r="D113" s="32" t="s">
        <v>939</v>
      </c>
      <c r="E113" s="32" t="s">
        <v>940</v>
      </c>
      <c r="F113" s="32" t="s">
        <v>304</v>
      </c>
      <c r="G113" s="32">
        <v>2018</v>
      </c>
      <c r="H113" s="33">
        <v>43364</v>
      </c>
      <c r="I113" s="32"/>
      <c r="J113" s="32"/>
      <c r="K113" s="32" t="s">
        <v>941</v>
      </c>
      <c r="L113" s="32" t="str">
        <f t="shared" si="42"/>
        <v>PostAlerta</v>
      </c>
      <c r="M113" s="32" t="str">
        <f t="shared" si="36"/>
        <v>C/PalabrasClaves</v>
      </c>
      <c r="N113" s="32" t="s">
        <v>9</v>
      </c>
      <c r="O113" s="32"/>
      <c r="P113" s="32" t="s">
        <v>942</v>
      </c>
      <c r="Q113" s="32"/>
      <c r="R113" s="32" t="str">
        <f>LEFT('2012-2022'!$P113,4)</f>
        <v>2018</v>
      </c>
      <c r="S113" s="32" t="s">
        <v>74</v>
      </c>
      <c r="T113" s="32" t="s">
        <v>943</v>
      </c>
      <c r="U113" s="32" t="s">
        <v>123</v>
      </c>
      <c r="V113" s="34" t="s">
        <v>124</v>
      </c>
      <c r="W113" s="35" t="s">
        <v>124</v>
      </c>
      <c r="X113" s="35" t="s">
        <v>944</v>
      </c>
      <c r="Y113" s="36" t="str">
        <f t="shared" si="54"/>
        <v/>
      </c>
    </row>
    <row r="114" spans="1:25" ht="15.75" customHeight="1" x14ac:dyDescent="0.25">
      <c r="A114" s="27">
        <v>27451856</v>
      </c>
      <c r="B114" s="27" t="s">
        <v>945</v>
      </c>
      <c r="C114" s="27" t="s">
        <v>946</v>
      </c>
      <c r="D114" s="27" t="s">
        <v>947</v>
      </c>
      <c r="E114" s="27" t="s">
        <v>948</v>
      </c>
      <c r="F114" s="27" t="s">
        <v>949</v>
      </c>
      <c r="G114" s="27">
        <v>2016</v>
      </c>
      <c r="H114" s="28">
        <v>42577</v>
      </c>
      <c r="I114" s="27" t="s">
        <v>950</v>
      </c>
      <c r="J114" s="27" t="s">
        <v>951</v>
      </c>
      <c r="K114" s="27" t="s">
        <v>952</v>
      </c>
      <c r="L114" s="27" t="str">
        <f t="shared" si="42"/>
        <v>PreAlerta</v>
      </c>
      <c r="M114" s="27" t="str">
        <f t="shared" si="36"/>
        <v>S/PalabrasClaves</v>
      </c>
      <c r="N114" s="27" t="s">
        <v>12</v>
      </c>
      <c r="O114" s="27" t="s">
        <v>16</v>
      </c>
      <c r="P114" s="27" t="s">
        <v>745</v>
      </c>
      <c r="Q114" s="27"/>
      <c r="R114" s="27" t="str">
        <f>LEFT('2012-2022'!$P114,4)</f>
        <v>2016</v>
      </c>
      <c r="S114" s="27" t="s">
        <v>70</v>
      </c>
      <c r="T114" s="27" t="s">
        <v>953</v>
      </c>
      <c r="U114" s="27" t="s">
        <v>124</v>
      </c>
      <c r="V114" s="29" t="s">
        <v>123</v>
      </c>
      <c r="W114" s="30" t="s">
        <v>124</v>
      </c>
      <c r="X114" s="30" t="s">
        <v>954</v>
      </c>
      <c r="Y114" s="31" t="str">
        <f t="shared" si="54"/>
        <v/>
      </c>
    </row>
    <row r="115" spans="1:25" ht="15.75" hidden="1" customHeight="1" x14ac:dyDescent="0.25">
      <c r="A115" s="32">
        <v>29999304</v>
      </c>
      <c r="B115" s="32" t="s">
        <v>955</v>
      </c>
      <c r="C115" s="32" t="s">
        <v>956</v>
      </c>
      <c r="D115" s="32" t="s">
        <v>957</v>
      </c>
      <c r="E115" s="32" t="s">
        <v>958</v>
      </c>
      <c r="F115" s="32" t="s">
        <v>959</v>
      </c>
      <c r="G115" s="32">
        <v>2018</v>
      </c>
      <c r="H115" s="33">
        <v>43294</v>
      </c>
      <c r="I115" s="32" t="s">
        <v>960</v>
      </c>
      <c r="J115" s="32" t="s">
        <v>961</v>
      </c>
      <c r="K115" s="32" t="s">
        <v>962</v>
      </c>
      <c r="L115" s="32" t="str">
        <f t="shared" si="42"/>
        <v>PostAlerta</v>
      </c>
      <c r="M115" s="32" t="str">
        <f t="shared" si="36"/>
        <v>C/PalabrasClaves</v>
      </c>
      <c r="N115" s="32" t="str">
        <f>IF(ISNUMBER(SEARCH("TREATMENT", B115)), "4) Nuevos tratamientos", "")</f>
        <v/>
      </c>
      <c r="O115" s="32"/>
      <c r="P115" s="32" t="s">
        <v>963</v>
      </c>
      <c r="Q115" s="40"/>
      <c r="R115" s="32" t="str">
        <f>LEFT('2012-2022'!$P115,4)</f>
        <v>2018</v>
      </c>
      <c r="S115" s="32" t="s">
        <v>68</v>
      </c>
      <c r="T115" s="32" t="str">
        <f>IFERROR(VLOOKUP(A115,BD_aux,2,FALSE),"")</f>
        <v/>
      </c>
      <c r="U115" s="32"/>
      <c r="V115" s="34"/>
      <c r="W115" s="35"/>
      <c r="X115" s="35"/>
      <c r="Y115" s="32"/>
    </row>
    <row r="116" spans="1:25" ht="15.75" customHeight="1" x14ac:dyDescent="0.25">
      <c r="A116" s="27">
        <v>34668731</v>
      </c>
      <c r="B116" s="27" t="s">
        <v>964</v>
      </c>
      <c r="C116" s="27" t="s">
        <v>965</v>
      </c>
      <c r="D116" s="27" t="s">
        <v>966</v>
      </c>
      <c r="E116" s="27" t="s">
        <v>967</v>
      </c>
      <c r="F116" s="27" t="s">
        <v>312</v>
      </c>
      <c r="G116" s="27">
        <v>2021</v>
      </c>
      <c r="H116" s="28">
        <v>44489</v>
      </c>
      <c r="I116" s="27" t="s">
        <v>968</v>
      </c>
      <c r="J116" s="27"/>
      <c r="K116" s="27" t="s">
        <v>969</v>
      </c>
      <c r="L116" s="27" t="str">
        <f t="shared" si="42"/>
        <v>PostAlerta</v>
      </c>
      <c r="M116" s="27" t="str">
        <f t="shared" si="36"/>
        <v>C/PalabrasClaves</v>
      </c>
      <c r="N116" s="27" t="s">
        <v>12</v>
      </c>
      <c r="O116" s="27" t="s">
        <v>25</v>
      </c>
      <c r="P116" s="27" t="s">
        <v>970</v>
      </c>
      <c r="Q116" s="27"/>
      <c r="R116" s="27" t="str">
        <f>LEFT('2012-2022'!$P116,4)</f>
        <v>2021</v>
      </c>
      <c r="S116" s="27" t="s">
        <v>70</v>
      </c>
      <c r="T116" s="27" t="s">
        <v>971</v>
      </c>
      <c r="U116" s="27" t="s">
        <v>124</v>
      </c>
      <c r="V116" s="29" t="s">
        <v>123</v>
      </c>
      <c r="W116" s="30" t="s">
        <v>124</v>
      </c>
      <c r="X116" s="30" t="s">
        <v>972</v>
      </c>
      <c r="Y116" s="31" t="str">
        <f t="shared" ref="Y116:Y117" si="55">IFERROR(VLOOKUP(A114,BD_aux,3,FALSE),"")</f>
        <v/>
      </c>
    </row>
    <row r="117" spans="1:25" ht="15.75" customHeight="1" x14ac:dyDescent="0.25">
      <c r="A117" s="32">
        <v>30448519</v>
      </c>
      <c r="B117" s="32" t="s">
        <v>973</v>
      </c>
      <c r="C117" s="32" t="s">
        <v>974</v>
      </c>
      <c r="D117" s="32" t="s">
        <v>975</v>
      </c>
      <c r="E117" s="32" t="s">
        <v>976</v>
      </c>
      <c r="F117" s="32" t="s">
        <v>977</v>
      </c>
      <c r="G117" s="32">
        <v>2019</v>
      </c>
      <c r="H117" s="33">
        <v>43423</v>
      </c>
      <c r="I117" s="32"/>
      <c r="J117" s="32"/>
      <c r="K117" s="32" t="s">
        <v>978</v>
      </c>
      <c r="L117" s="32" t="str">
        <f t="shared" si="42"/>
        <v>PostAlerta</v>
      </c>
      <c r="M117" s="32" t="str">
        <f t="shared" si="36"/>
        <v>C/PalabrasClaves</v>
      </c>
      <c r="N117" s="32" t="s">
        <v>9</v>
      </c>
      <c r="O117" s="32"/>
      <c r="P117" s="32" t="s">
        <v>979</v>
      </c>
      <c r="Q117" s="32"/>
      <c r="R117" s="32" t="str">
        <f>LEFT('2012-2022'!$P117,4)</f>
        <v>2019</v>
      </c>
      <c r="S117" s="32" t="s">
        <v>60</v>
      </c>
      <c r="T117" s="32" t="s">
        <v>980</v>
      </c>
      <c r="U117" s="32" t="s">
        <v>123</v>
      </c>
      <c r="V117" s="34" t="s">
        <v>124</v>
      </c>
      <c r="W117" s="35" t="s">
        <v>124</v>
      </c>
      <c r="X117" s="35" t="s">
        <v>981</v>
      </c>
      <c r="Y117" s="36" t="str">
        <f t="shared" si="55"/>
        <v/>
      </c>
    </row>
    <row r="118" spans="1:25" ht="15.75" hidden="1" customHeight="1" x14ac:dyDescent="0.25">
      <c r="A118" s="27">
        <v>26205027</v>
      </c>
      <c r="B118" s="27" t="s">
        <v>982</v>
      </c>
      <c r="C118" s="27" t="s">
        <v>983</v>
      </c>
      <c r="D118" s="27" t="s">
        <v>984</v>
      </c>
      <c r="E118" s="27" t="s">
        <v>985</v>
      </c>
      <c r="F118" s="27" t="s">
        <v>986</v>
      </c>
      <c r="G118" s="27">
        <v>2015</v>
      </c>
      <c r="H118" s="28">
        <v>42210</v>
      </c>
      <c r="I118" s="27" t="s">
        <v>987</v>
      </c>
      <c r="J118" s="27"/>
      <c r="K118" s="27" t="s">
        <v>988</v>
      </c>
      <c r="L118" s="27" t="str">
        <f t="shared" si="42"/>
        <v>PreAlerta</v>
      </c>
      <c r="M118" s="27" t="str">
        <f t="shared" si="36"/>
        <v>S/PalabrasClaves</v>
      </c>
      <c r="N118" s="27" t="str">
        <f>IF(ISNUMBER(SEARCH("TREATMENT", B118)), "4) Nuevos tratamientos", "")</f>
        <v/>
      </c>
      <c r="O118" s="27"/>
      <c r="P118" s="27" t="s">
        <v>989</v>
      </c>
      <c r="Q118" s="27"/>
      <c r="R118" s="27" t="str">
        <f>LEFT('2012-2022'!$P118,4)</f>
        <v>2015</v>
      </c>
      <c r="S118" s="27" t="s">
        <v>60</v>
      </c>
      <c r="T118" s="27" t="str">
        <f t="shared" ref="T118:T129" si="56">IFERROR(VLOOKUP(A118,BD_aux,2,FALSE),"")</f>
        <v/>
      </c>
      <c r="U118" s="27"/>
      <c r="V118" s="29"/>
      <c r="W118" s="30"/>
      <c r="X118" s="30"/>
      <c r="Y118" s="31"/>
    </row>
    <row r="119" spans="1:25" ht="15.75" hidden="1" customHeight="1" x14ac:dyDescent="0.25">
      <c r="A119" s="32">
        <v>29701830</v>
      </c>
      <c r="B119" s="32" t="s">
        <v>990</v>
      </c>
      <c r="C119" s="32" t="s">
        <v>991</v>
      </c>
      <c r="D119" s="32" t="s">
        <v>992</v>
      </c>
      <c r="E119" s="32" t="s">
        <v>187</v>
      </c>
      <c r="F119" s="32" t="s">
        <v>195</v>
      </c>
      <c r="G119" s="32">
        <v>2018</v>
      </c>
      <c r="H119" s="33">
        <v>43218</v>
      </c>
      <c r="I119" s="32" t="s">
        <v>993</v>
      </c>
      <c r="J119" s="32"/>
      <c r="K119" s="32" t="s">
        <v>994</v>
      </c>
      <c r="L119" s="32" t="str">
        <f t="shared" si="42"/>
        <v>PostAlerta</v>
      </c>
      <c r="M119" s="32" t="str">
        <f t="shared" si="36"/>
        <v>C/PalabrasClaves</v>
      </c>
      <c r="N119" s="32" t="s">
        <v>18</v>
      </c>
      <c r="O119" s="32" t="s">
        <v>681</v>
      </c>
      <c r="P119" s="32" t="s">
        <v>995</v>
      </c>
      <c r="Q119" s="32"/>
      <c r="R119" s="32" t="str">
        <f>LEFT('2012-2022'!$P119,4)</f>
        <v>2018</v>
      </c>
      <c r="S119" s="32" t="s">
        <v>62</v>
      </c>
      <c r="T119" s="32" t="str">
        <f t="shared" si="56"/>
        <v/>
      </c>
      <c r="U119" s="32"/>
      <c r="V119" s="34"/>
      <c r="W119" s="35"/>
      <c r="X119" s="35"/>
      <c r="Y119" s="32"/>
    </row>
    <row r="120" spans="1:25" ht="15.75" hidden="1" customHeight="1" x14ac:dyDescent="0.25">
      <c r="A120" s="27">
        <v>30412735</v>
      </c>
      <c r="B120" s="27" t="s">
        <v>996</v>
      </c>
      <c r="C120" s="27" t="s">
        <v>997</v>
      </c>
      <c r="D120" s="27" t="s">
        <v>998</v>
      </c>
      <c r="E120" s="27" t="s">
        <v>999</v>
      </c>
      <c r="F120" s="27" t="s">
        <v>454</v>
      </c>
      <c r="G120" s="27">
        <v>2019</v>
      </c>
      <c r="H120" s="28">
        <v>43414</v>
      </c>
      <c r="I120" s="27"/>
      <c r="J120" s="27"/>
      <c r="K120" s="27" t="s">
        <v>1000</v>
      </c>
      <c r="L120" s="27" t="str">
        <f t="shared" si="42"/>
        <v>PostAlerta</v>
      </c>
      <c r="M120" s="27" t="str">
        <f t="shared" si="36"/>
        <v>C/PalabrasClaves</v>
      </c>
      <c r="N120" s="27" t="s">
        <v>18</v>
      </c>
      <c r="O120" s="27" t="s">
        <v>681</v>
      </c>
      <c r="P120" s="27" t="s">
        <v>730</v>
      </c>
      <c r="Q120" s="27"/>
      <c r="R120" s="27" t="str">
        <f>LEFT('2012-2022'!$P120,4)</f>
        <v>2019</v>
      </c>
      <c r="S120" s="27" t="s">
        <v>45</v>
      </c>
      <c r="T120" s="27" t="str">
        <f t="shared" si="56"/>
        <v/>
      </c>
      <c r="U120" s="27"/>
      <c r="V120" s="29"/>
      <c r="W120" s="30"/>
      <c r="X120" s="30"/>
      <c r="Y120" s="31"/>
    </row>
    <row r="121" spans="1:25" ht="15.75" hidden="1" customHeight="1" x14ac:dyDescent="0.25">
      <c r="A121" s="32">
        <v>31870236</v>
      </c>
      <c r="B121" s="32" t="s">
        <v>1001</v>
      </c>
      <c r="C121" s="32" t="s">
        <v>1002</v>
      </c>
      <c r="D121" s="32" t="s">
        <v>1003</v>
      </c>
      <c r="E121" s="32" t="s">
        <v>1004</v>
      </c>
      <c r="F121" s="32" t="s">
        <v>735</v>
      </c>
      <c r="G121" s="32">
        <v>2020</v>
      </c>
      <c r="H121" s="33">
        <v>43824</v>
      </c>
      <c r="I121" s="32"/>
      <c r="J121" s="32"/>
      <c r="K121" s="32" t="s">
        <v>1005</v>
      </c>
      <c r="L121" s="32" t="str">
        <f t="shared" si="42"/>
        <v>PostAlerta</v>
      </c>
      <c r="M121" s="32" t="str">
        <f t="shared" si="36"/>
        <v>C/PalabrasClaves</v>
      </c>
      <c r="N121" s="32" t="s">
        <v>18</v>
      </c>
      <c r="O121" s="32" t="s">
        <v>681</v>
      </c>
      <c r="P121" s="32" t="s">
        <v>1006</v>
      </c>
      <c r="Q121" s="32"/>
      <c r="R121" s="32" t="str">
        <f>LEFT('2012-2022'!$P121,4)</f>
        <v>2020</v>
      </c>
      <c r="S121" s="32" t="s">
        <v>39</v>
      </c>
      <c r="T121" s="32" t="str">
        <f t="shared" si="56"/>
        <v/>
      </c>
      <c r="U121" s="32"/>
      <c r="V121" s="34"/>
      <c r="W121" s="35"/>
      <c r="X121" s="35"/>
      <c r="Y121" s="32"/>
    </row>
    <row r="122" spans="1:25" ht="15.75" hidden="1" customHeight="1" x14ac:dyDescent="0.25">
      <c r="A122" s="27">
        <v>26122105</v>
      </c>
      <c r="B122" s="27" t="s">
        <v>1007</v>
      </c>
      <c r="C122" s="27" t="s">
        <v>1008</v>
      </c>
      <c r="D122" s="27" t="s">
        <v>1009</v>
      </c>
      <c r="E122" s="27" t="s">
        <v>1010</v>
      </c>
      <c r="F122" s="27" t="s">
        <v>759</v>
      </c>
      <c r="G122" s="27">
        <v>2015</v>
      </c>
      <c r="H122" s="28">
        <v>42186</v>
      </c>
      <c r="I122" s="27" t="s">
        <v>1011</v>
      </c>
      <c r="J122" s="27"/>
      <c r="K122" s="27" t="s">
        <v>1012</v>
      </c>
      <c r="L122" s="27" t="str">
        <f t="shared" si="42"/>
        <v>PreAlerta</v>
      </c>
      <c r="M122" s="27" t="str">
        <f t="shared" si="36"/>
        <v>C/PalabrasClaves</v>
      </c>
      <c r="N122" s="27" t="str">
        <f t="shared" ref="N122:N125" si="57">IF(ISNUMBER(SEARCH("TREATMENT", B122)), "4) Nuevos tratamientos", "")</f>
        <v/>
      </c>
      <c r="O122" s="27"/>
      <c r="P122" s="27" t="s">
        <v>1013</v>
      </c>
      <c r="Q122" s="27"/>
      <c r="R122" s="27" t="str">
        <f>LEFT('2012-2022'!$P122,4)</f>
        <v>2015</v>
      </c>
      <c r="S122" s="27" t="s">
        <v>60</v>
      </c>
      <c r="T122" s="27" t="str">
        <f t="shared" si="56"/>
        <v/>
      </c>
      <c r="U122" s="27"/>
      <c r="V122" s="29"/>
      <c r="W122" s="30"/>
      <c r="X122" s="30"/>
      <c r="Y122" s="31"/>
    </row>
    <row r="123" spans="1:25" ht="15.75" hidden="1" customHeight="1" x14ac:dyDescent="0.25">
      <c r="A123" s="32">
        <v>24595372</v>
      </c>
      <c r="B123" s="32" t="s">
        <v>1014</v>
      </c>
      <c r="C123" s="32" t="s">
        <v>1015</v>
      </c>
      <c r="D123" s="32" t="s">
        <v>1016</v>
      </c>
      <c r="E123" s="32" t="s">
        <v>544</v>
      </c>
      <c r="F123" s="32" t="s">
        <v>277</v>
      </c>
      <c r="G123" s="32">
        <v>2014</v>
      </c>
      <c r="H123" s="33">
        <v>41704</v>
      </c>
      <c r="I123" s="32" t="s">
        <v>1017</v>
      </c>
      <c r="J123" s="32"/>
      <c r="K123" s="32" t="s">
        <v>1018</v>
      </c>
      <c r="L123" s="32" t="str">
        <f t="shared" si="42"/>
        <v>PreAlerta</v>
      </c>
      <c r="M123" s="32" t="str">
        <f t="shared" si="36"/>
        <v>C/PalabrasClaves</v>
      </c>
      <c r="N123" s="32" t="str">
        <f t="shared" si="57"/>
        <v/>
      </c>
      <c r="O123" s="32"/>
      <c r="P123" s="32" t="s">
        <v>1019</v>
      </c>
      <c r="Q123" s="32"/>
      <c r="R123" s="32" t="str">
        <f>LEFT('2012-2022'!$P123,4)</f>
        <v>2014</v>
      </c>
      <c r="S123" s="32" t="s">
        <v>49</v>
      </c>
      <c r="T123" s="32" t="str">
        <f t="shared" si="56"/>
        <v/>
      </c>
      <c r="U123" s="32"/>
      <c r="V123" s="34"/>
      <c r="W123" s="35"/>
      <c r="X123" s="35"/>
      <c r="Y123" s="32"/>
    </row>
    <row r="124" spans="1:25" ht="15.75" hidden="1" customHeight="1" x14ac:dyDescent="0.25">
      <c r="A124" s="27">
        <v>27414684</v>
      </c>
      <c r="B124" s="27" t="s">
        <v>1020</v>
      </c>
      <c r="C124" s="27" t="s">
        <v>1021</v>
      </c>
      <c r="D124" s="27" t="s">
        <v>1022</v>
      </c>
      <c r="E124" s="27" t="s">
        <v>1023</v>
      </c>
      <c r="F124" s="27" t="s">
        <v>304</v>
      </c>
      <c r="G124" s="27">
        <v>2016</v>
      </c>
      <c r="H124" s="28">
        <v>42566</v>
      </c>
      <c r="I124" s="27"/>
      <c r="J124" s="27"/>
      <c r="K124" s="27" t="s">
        <v>1024</v>
      </c>
      <c r="L124" s="27" t="str">
        <f t="shared" si="42"/>
        <v>PreAlerta</v>
      </c>
      <c r="M124" s="27" t="str">
        <f t="shared" si="36"/>
        <v>S/PalabrasClaves</v>
      </c>
      <c r="N124" s="27" t="str">
        <f t="shared" si="57"/>
        <v/>
      </c>
      <c r="O124" s="27"/>
      <c r="P124" s="27" t="s">
        <v>1025</v>
      </c>
      <c r="Q124" s="27"/>
      <c r="R124" s="27" t="str">
        <f>LEFT('2012-2022'!$P124,4)</f>
        <v>2016</v>
      </c>
      <c r="S124" s="27" t="s">
        <v>65</v>
      </c>
      <c r="T124" s="27" t="str">
        <f t="shared" si="56"/>
        <v/>
      </c>
      <c r="U124" s="27"/>
      <c r="V124" s="29"/>
      <c r="W124" s="30"/>
      <c r="X124" s="30"/>
      <c r="Y124" s="31"/>
    </row>
    <row r="125" spans="1:25" ht="15.75" hidden="1" customHeight="1" x14ac:dyDescent="0.25">
      <c r="A125" s="32">
        <v>23374609</v>
      </c>
      <c r="B125" s="32" t="s">
        <v>1026</v>
      </c>
      <c r="C125" s="32" t="s">
        <v>1027</v>
      </c>
      <c r="D125" s="32" t="s">
        <v>1028</v>
      </c>
      <c r="E125" s="32" t="s">
        <v>1029</v>
      </c>
      <c r="F125" s="32" t="s">
        <v>399</v>
      </c>
      <c r="G125" s="32">
        <v>2013</v>
      </c>
      <c r="H125" s="33">
        <v>41310</v>
      </c>
      <c r="I125" s="32" t="s">
        <v>1030</v>
      </c>
      <c r="J125" s="32" t="s">
        <v>1031</v>
      </c>
      <c r="K125" s="32" t="s">
        <v>1032</v>
      </c>
      <c r="L125" s="32" t="str">
        <f t="shared" si="42"/>
        <v>PreAlerta</v>
      </c>
      <c r="M125" s="32" t="str">
        <f t="shared" si="36"/>
        <v>C/PalabrasClaves</v>
      </c>
      <c r="N125" s="32" t="str">
        <f t="shared" si="57"/>
        <v/>
      </c>
      <c r="O125" s="32"/>
      <c r="P125" s="32" t="s">
        <v>1033</v>
      </c>
      <c r="Q125" s="32"/>
      <c r="R125" s="32" t="str">
        <f>LEFT('2012-2022'!$P125,4)</f>
        <v>2013</v>
      </c>
      <c r="S125" s="32" t="s">
        <v>65</v>
      </c>
      <c r="T125" s="32" t="str">
        <f t="shared" si="56"/>
        <v/>
      </c>
      <c r="U125" s="32"/>
      <c r="V125" s="34"/>
      <c r="W125" s="35"/>
      <c r="X125" s="35"/>
      <c r="Y125" s="32"/>
    </row>
    <row r="126" spans="1:25" ht="15.75" hidden="1" customHeight="1" x14ac:dyDescent="0.25">
      <c r="A126" s="27">
        <v>34529975</v>
      </c>
      <c r="B126" s="27" t="s">
        <v>1034</v>
      </c>
      <c r="C126" s="27" t="s">
        <v>1035</v>
      </c>
      <c r="D126" s="27" t="s">
        <v>1036</v>
      </c>
      <c r="E126" s="27" t="s">
        <v>1037</v>
      </c>
      <c r="F126" s="27" t="s">
        <v>1038</v>
      </c>
      <c r="G126" s="27">
        <v>2021</v>
      </c>
      <c r="H126" s="28">
        <v>44455</v>
      </c>
      <c r="I126" s="27" t="s">
        <v>1039</v>
      </c>
      <c r="J126" s="27"/>
      <c r="K126" s="27" t="s">
        <v>1040</v>
      </c>
      <c r="L126" s="27" t="str">
        <f t="shared" si="42"/>
        <v>PostAlerta</v>
      </c>
      <c r="M126" s="27" t="str">
        <f t="shared" si="36"/>
        <v>C/PalabrasClaves</v>
      </c>
      <c r="N126" s="27" t="s">
        <v>18</v>
      </c>
      <c r="O126" s="27" t="s">
        <v>681</v>
      </c>
      <c r="P126" s="27" t="s">
        <v>1041</v>
      </c>
      <c r="Q126" s="27"/>
      <c r="R126" s="27" t="str">
        <f>LEFT('2012-2022'!$P126,4)</f>
        <v>2021</v>
      </c>
      <c r="S126" s="27" t="s">
        <v>70</v>
      </c>
      <c r="T126" s="27" t="str">
        <f t="shared" si="56"/>
        <v/>
      </c>
      <c r="U126" s="27"/>
      <c r="V126" s="29"/>
      <c r="W126" s="30"/>
      <c r="X126" s="30" t="str">
        <f>IFERROR(VLOOKUP(A126,BD_aux,4,FALSE),"")</f>
        <v/>
      </c>
      <c r="Y126" s="31" t="str">
        <f>IFERROR(VLOOKUP(A124,BD_aux,3,FALSE),"")</f>
        <v/>
      </c>
    </row>
    <row r="127" spans="1:25" ht="15.75" hidden="1" customHeight="1" x14ac:dyDescent="0.25">
      <c r="A127" s="32">
        <v>33063655</v>
      </c>
      <c r="B127" s="32" t="s">
        <v>1042</v>
      </c>
      <c r="C127" s="32" t="s">
        <v>1043</v>
      </c>
      <c r="D127" s="32" t="s">
        <v>1044</v>
      </c>
      <c r="E127" s="32" t="s">
        <v>1045</v>
      </c>
      <c r="F127" s="32" t="s">
        <v>1046</v>
      </c>
      <c r="G127" s="32">
        <v>2020</v>
      </c>
      <c r="H127" s="33">
        <v>44120</v>
      </c>
      <c r="I127" s="32" t="s">
        <v>1047</v>
      </c>
      <c r="J127" s="32"/>
      <c r="K127" s="32" t="s">
        <v>1048</v>
      </c>
      <c r="L127" s="32" t="str">
        <f t="shared" si="42"/>
        <v>PostAlerta</v>
      </c>
      <c r="M127" s="32" t="str">
        <f t="shared" si="36"/>
        <v>C/PalabrasClaves</v>
      </c>
      <c r="N127" s="32" t="str">
        <f t="shared" ref="N127:N129" si="58">IF(ISNUMBER(SEARCH("TREATMENT", B127)), "4) Nuevos tratamientos", "")</f>
        <v/>
      </c>
      <c r="O127" s="32"/>
      <c r="P127" s="32" t="s">
        <v>1049</v>
      </c>
      <c r="Q127" s="32"/>
      <c r="R127" s="32" t="str">
        <f>LEFT('2012-2022'!$P127,4)</f>
        <v>2020</v>
      </c>
      <c r="S127" s="32" t="s">
        <v>70</v>
      </c>
      <c r="T127" s="32" t="str">
        <f t="shared" si="56"/>
        <v/>
      </c>
      <c r="U127" s="32"/>
      <c r="V127" s="34"/>
      <c r="W127" s="35"/>
      <c r="X127" s="35"/>
      <c r="Y127" s="32"/>
    </row>
    <row r="128" spans="1:25" ht="15.75" hidden="1" customHeight="1" x14ac:dyDescent="0.25">
      <c r="A128" s="27">
        <v>27255221</v>
      </c>
      <c r="B128" s="27" t="s">
        <v>1050</v>
      </c>
      <c r="C128" s="27" t="s">
        <v>1051</v>
      </c>
      <c r="D128" s="27" t="s">
        <v>1052</v>
      </c>
      <c r="E128" s="27" t="s">
        <v>1053</v>
      </c>
      <c r="F128" s="27" t="s">
        <v>164</v>
      </c>
      <c r="G128" s="27">
        <v>2016</v>
      </c>
      <c r="H128" s="28">
        <v>42525</v>
      </c>
      <c r="I128" s="27"/>
      <c r="J128" s="27"/>
      <c r="K128" s="27" t="s">
        <v>1054</v>
      </c>
      <c r="L128" s="27" t="str">
        <f t="shared" si="42"/>
        <v>PreAlerta</v>
      </c>
      <c r="M128" s="27" t="str">
        <f t="shared" si="36"/>
        <v>C/PalabrasClaves</v>
      </c>
      <c r="N128" s="27" t="str">
        <f t="shared" si="58"/>
        <v/>
      </c>
      <c r="O128" s="27"/>
      <c r="P128" s="27" t="s">
        <v>1055</v>
      </c>
      <c r="Q128" s="27"/>
      <c r="R128" s="27" t="str">
        <f>LEFT('2012-2022'!$P128,4)</f>
        <v>2016</v>
      </c>
      <c r="S128" s="27" t="s">
        <v>68</v>
      </c>
      <c r="T128" s="27" t="str">
        <f t="shared" si="56"/>
        <v/>
      </c>
      <c r="U128" s="27"/>
      <c r="V128" s="29"/>
      <c r="W128" s="30"/>
      <c r="X128" s="30"/>
      <c r="Y128" s="31"/>
    </row>
    <row r="129" spans="1:25" ht="15.75" hidden="1" customHeight="1" x14ac:dyDescent="0.25">
      <c r="A129" s="32">
        <v>27773514</v>
      </c>
      <c r="B129" s="32" t="s">
        <v>1056</v>
      </c>
      <c r="C129" s="32" t="s">
        <v>1057</v>
      </c>
      <c r="D129" s="32" t="s">
        <v>1058</v>
      </c>
      <c r="E129" s="32" t="s">
        <v>1059</v>
      </c>
      <c r="F129" s="32" t="s">
        <v>1060</v>
      </c>
      <c r="G129" s="32">
        <v>2016</v>
      </c>
      <c r="H129" s="33">
        <v>42668</v>
      </c>
      <c r="I129" s="32"/>
      <c r="J129" s="32"/>
      <c r="K129" s="32" t="s">
        <v>1061</v>
      </c>
      <c r="L129" s="32" t="str">
        <f t="shared" si="42"/>
        <v>PreAlerta</v>
      </c>
      <c r="M129" s="32" t="str">
        <f t="shared" si="36"/>
        <v>S/PalabrasClaves</v>
      </c>
      <c r="N129" s="32" t="str">
        <f t="shared" si="58"/>
        <v/>
      </c>
      <c r="O129" s="32"/>
      <c r="P129" s="32" t="s">
        <v>597</v>
      </c>
      <c r="Q129" s="32"/>
      <c r="R129" s="32" t="str">
        <f>LEFT('2012-2022'!$P129,4)</f>
        <v>2016</v>
      </c>
      <c r="S129" s="32" t="s">
        <v>72</v>
      </c>
      <c r="T129" s="32" t="str">
        <f t="shared" si="56"/>
        <v/>
      </c>
      <c r="U129" s="32"/>
      <c r="V129" s="34"/>
      <c r="W129" s="35"/>
      <c r="X129" s="35"/>
      <c r="Y129" s="32"/>
    </row>
    <row r="130" spans="1:25" ht="15.75" customHeight="1" x14ac:dyDescent="0.25">
      <c r="A130" s="27">
        <v>34118893</v>
      </c>
      <c r="B130" s="27" t="s">
        <v>1062</v>
      </c>
      <c r="C130" s="27" t="s">
        <v>1063</v>
      </c>
      <c r="D130" s="27" t="s">
        <v>1064</v>
      </c>
      <c r="E130" s="27" t="s">
        <v>1065</v>
      </c>
      <c r="F130" s="27" t="s">
        <v>1066</v>
      </c>
      <c r="G130" s="27">
        <v>2021</v>
      </c>
      <c r="H130" s="28">
        <v>44360</v>
      </c>
      <c r="I130" s="27" t="s">
        <v>1067</v>
      </c>
      <c r="J130" s="27"/>
      <c r="K130" s="27" t="s">
        <v>1068</v>
      </c>
      <c r="L130" s="27" t="str">
        <f t="shared" si="42"/>
        <v>PostAlerta</v>
      </c>
      <c r="M130" s="27" t="str">
        <f t="shared" si="36"/>
        <v>C/PalabrasClaves</v>
      </c>
      <c r="N130" s="27" t="s">
        <v>9</v>
      </c>
      <c r="O130" s="27"/>
      <c r="P130" s="27" t="s">
        <v>1069</v>
      </c>
      <c r="Q130" s="27"/>
      <c r="R130" s="27" t="str">
        <f>LEFT('2012-2022'!$P130,4)</f>
        <v>2021</v>
      </c>
      <c r="S130" s="27" t="s">
        <v>60</v>
      </c>
      <c r="T130" s="27" t="s">
        <v>1070</v>
      </c>
      <c r="U130" s="27" t="s">
        <v>123</v>
      </c>
      <c r="V130" s="29" t="s">
        <v>124</v>
      </c>
      <c r="W130" s="30" t="s">
        <v>124</v>
      </c>
      <c r="X130" s="30" t="s">
        <v>1071</v>
      </c>
      <c r="Y130" s="31" t="str">
        <f>IFERROR(VLOOKUP(A128,BD_aux,3,FALSE),"")</f>
        <v/>
      </c>
    </row>
    <row r="131" spans="1:25" ht="15.75" hidden="1" customHeight="1" x14ac:dyDescent="0.25">
      <c r="A131" s="32">
        <v>23945428</v>
      </c>
      <c r="B131" s="32" t="s">
        <v>1072</v>
      </c>
      <c r="C131" s="32" t="s">
        <v>1073</v>
      </c>
      <c r="D131" s="32" t="s">
        <v>1074</v>
      </c>
      <c r="E131" s="32" t="s">
        <v>1075</v>
      </c>
      <c r="F131" s="32" t="s">
        <v>304</v>
      </c>
      <c r="G131" s="32">
        <v>2013</v>
      </c>
      <c r="H131" s="33">
        <v>41502</v>
      </c>
      <c r="I131" s="32"/>
      <c r="J131" s="32"/>
      <c r="K131" s="32" t="s">
        <v>1076</v>
      </c>
      <c r="L131" s="32" t="str">
        <f t="shared" si="42"/>
        <v>PreAlerta</v>
      </c>
      <c r="M131" s="32" t="str">
        <f t="shared" si="36"/>
        <v>C/PalabrasClaves</v>
      </c>
      <c r="N131" s="32" t="str">
        <f t="shared" ref="N131:N133" si="59">IF(ISNUMBER(SEARCH("TREATMENT", B131)), "4) Nuevos tratamientos", "")</f>
        <v/>
      </c>
      <c r="O131" s="32"/>
      <c r="P131" s="32" t="s">
        <v>1077</v>
      </c>
      <c r="Q131" s="32"/>
      <c r="R131" s="32" t="str">
        <f>LEFT('2012-2022'!$P131,4)</f>
        <v>2013</v>
      </c>
      <c r="S131" s="32" t="s">
        <v>68</v>
      </c>
      <c r="T131" s="32" t="str">
        <f t="shared" ref="T131:T133" si="60">IFERROR(VLOOKUP(A131,BD_aux,2,FALSE),"")</f>
        <v/>
      </c>
      <c r="U131" s="32"/>
      <c r="V131" s="34"/>
      <c r="W131" s="35"/>
      <c r="X131" s="35"/>
      <c r="Y131" s="32"/>
    </row>
    <row r="132" spans="1:25" ht="15.75" hidden="1" customHeight="1" x14ac:dyDescent="0.25">
      <c r="A132" s="27">
        <v>32202529</v>
      </c>
      <c r="B132" s="27" t="s">
        <v>1078</v>
      </c>
      <c r="C132" s="27" t="s">
        <v>1079</v>
      </c>
      <c r="D132" s="27" t="s">
        <v>1080</v>
      </c>
      <c r="E132" s="27" t="s">
        <v>1081</v>
      </c>
      <c r="F132" s="27" t="s">
        <v>1082</v>
      </c>
      <c r="G132" s="27">
        <v>2020</v>
      </c>
      <c r="H132" s="28">
        <v>43914</v>
      </c>
      <c r="I132" s="27" t="s">
        <v>1083</v>
      </c>
      <c r="J132" s="27" t="s">
        <v>1084</v>
      </c>
      <c r="K132" s="27" t="s">
        <v>1085</v>
      </c>
      <c r="L132" s="27" t="str">
        <f t="shared" si="42"/>
        <v>PostAlerta</v>
      </c>
      <c r="M132" s="27" t="str">
        <f t="shared" ref="M132:M195" si="61">IF(ISNUMBER(A132),(IF(ISNUMBER(VLOOKUP(A132,KEYWORDS,1,FALSE)),"C/PalabrasClaves","S/PalabrasClaves")),"")</f>
        <v>S/PalabrasClaves</v>
      </c>
      <c r="N132" s="27" t="str">
        <f t="shared" si="59"/>
        <v/>
      </c>
      <c r="O132" s="27"/>
      <c r="P132" s="27" t="s">
        <v>1086</v>
      </c>
      <c r="Q132" s="27"/>
      <c r="R132" s="27" t="str">
        <f>LEFT('2012-2022'!$P132,4)</f>
        <v>2020</v>
      </c>
      <c r="S132" s="27" t="s">
        <v>49</v>
      </c>
      <c r="T132" s="27" t="str">
        <f t="shared" si="60"/>
        <v/>
      </c>
      <c r="U132" s="27"/>
      <c r="V132" s="29"/>
      <c r="W132" s="30"/>
      <c r="X132" s="30"/>
      <c r="Y132" s="31"/>
    </row>
    <row r="133" spans="1:25" ht="15.75" hidden="1" customHeight="1" x14ac:dyDescent="0.25">
      <c r="A133" s="32">
        <v>24571073</v>
      </c>
      <c r="B133" s="32" t="s">
        <v>1087</v>
      </c>
      <c r="C133" s="32" t="s">
        <v>1088</v>
      </c>
      <c r="D133" s="32" t="s">
        <v>1089</v>
      </c>
      <c r="E133" s="32" t="s">
        <v>1090</v>
      </c>
      <c r="F133" s="32" t="s">
        <v>1091</v>
      </c>
      <c r="G133" s="32">
        <v>2014</v>
      </c>
      <c r="H133" s="33">
        <v>41698</v>
      </c>
      <c r="I133" s="32"/>
      <c r="J133" s="32"/>
      <c r="K133" s="32" t="s">
        <v>1092</v>
      </c>
      <c r="L133" s="32" t="str">
        <f t="shared" si="42"/>
        <v>Excluido</v>
      </c>
      <c r="M133" s="32" t="str">
        <f t="shared" si="61"/>
        <v>C/PalabrasClaves</v>
      </c>
      <c r="N133" s="32" t="str">
        <f t="shared" si="59"/>
        <v/>
      </c>
      <c r="O133" s="32"/>
      <c r="P133" s="32">
        <v>2014</v>
      </c>
      <c r="Q133" s="32"/>
      <c r="R133" s="32" t="str">
        <f>LEFT('2012-2022'!$P133,4)</f>
        <v>2014</v>
      </c>
      <c r="S133" s="32"/>
      <c r="T133" s="32" t="str">
        <f t="shared" si="60"/>
        <v/>
      </c>
      <c r="U133" s="32"/>
      <c r="V133" s="34"/>
      <c r="W133" s="35"/>
      <c r="X133" s="35"/>
      <c r="Y133" s="32"/>
    </row>
    <row r="134" spans="1:25" ht="15.75" customHeight="1" x14ac:dyDescent="0.25">
      <c r="A134" s="27">
        <v>30657464</v>
      </c>
      <c r="B134" s="27" t="s">
        <v>1093</v>
      </c>
      <c r="C134" s="27" t="s">
        <v>1094</v>
      </c>
      <c r="D134" s="27" t="s">
        <v>1095</v>
      </c>
      <c r="E134" s="27" t="s">
        <v>1096</v>
      </c>
      <c r="F134" s="27" t="s">
        <v>304</v>
      </c>
      <c r="G134" s="27">
        <v>2019</v>
      </c>
      <c r="H134" s="28">
        <v>43484</v>
      </c>
      <c r="I134" s="27"/>
      <c r="J134" s="27"/>
      <c r="K134" s="27" t="s">
        <v>1097</v>
      </c>
      <c r="L134" s="27" t="str">
        <f t="shared" si="42"/>
        <v>PostAlerta</v>
      </c>
      <c r="M134" s="27" t="str">
        <f t="shared" si="61"/>
        <v>C/PalabrasClaves</v>
      </c>
      <c r="N134" s="27" t="s">
        <v>9</v>
      </c>
      <c r="O134" s="27"/>
      <c r="P134" s="27" t="s">
        <v>612</v>
      </c>
      <c r="Q134" s="27"/>
      <c r="R134" s="27" t="str">
        <f>LEFT('2012-2022'!$P134,4)</f>
        <v>2019</v>
      </c>
      <c r="S134" s="27" t="s">
        <v>54</v>
      </c>
      <c r="T134" s="27" t="s">
        <v>1098</v>
      </c>
      <c r="U134" s="27" t="s">
        <v>123</v>
      </c>
      <c r="V134" s="29" t="s">
        <v>124</v>
      </c>
      <c r="W134" s="30" t="s">
        <v>124</v>
      </c>
      <c r="X134" s="30" t="s">
        <v>1099</v>
      </c>
      <c r="Y134" s="31" t="str">
        <f>IFERROR(VLOOKUP(A132,BD_aux,3,FALSE),"")</f>
        <v/>
      </c>
    </row>
    <row r="135" spans="1:25" ht="15.75" hidden="1" customHeight="1" x14ac:dyDescent="0.25">
      <c r="A135" s="32">
        <v>23183436</v>
      </c>
      <c r="B135" s="32" t="s">
        <v>1100</v>
      </c>
      <c r="C135" s="32" t="s">
        <v>1101</v>
      </c>
      <c r="D135" s="32" t="s">
        <v>1102</v>
      </c>
      <c r="E135" s="32" t="s">
        <v>119</v>
      </c>
      <c r="F135" s="32" t="s">
        <v>573</v>
      </c>
      <c r="G135" s="32">
        <v>2013</v>
      </c>
      <c r="H135" s="33">
        <v>41241</v>
      </c>
      <c r="I135" s="32" t="s">
        <v>1103</v>
      </c>
      <c r="J135" s="32"/>
      <c r="K135" s="32" t="s">
        <v>1104</v>
      </c>
      <c r="L135" s="32" t="str">
        <f t="shared" si="42"/>
        <v>PreAlerta</v>
      </c>
      <c r="M135" s="32" t="str">
        <f t="shared" si="61"/>
        <v>C/PalabrasClaves</v>
      </c>
      <c r="N135" s="32" t="s">
        <v>18</v>
      </c>
      <c r="O135" s="32" t="s">
        <v>681</v>
      </c>
      <c r="P135" s="32" t="s">
        <v>1105</v>
      </c>
      <c r="Q135" s="32"/>
      <c r="R135" s="32" t="str">
        <f>LEFT('2012-2022'!$P135,4)</f>
        <v>2013</v>
      </c>
      <c r="S135" s="32" t="s">
        <v>45</v>
      </c>
      <c r="T135" s="32" t="str">
        <f t="shared" ref="T135:T138" si="62">IFERROR(VLOOKUP(A135,BD_aux,2,FALSE),"")</f>
        <v/>
      </c>
      <c r="U135" s="32"/>
      <c r="V135" s="34"/>
      <c r="W135" s="35"/>
      <c r="X135" s="35"/>
      <c r="Y135" s="32"/>
    </row>
    <row r="136" spans="1:25" ht="15.75" hidden="1" customHeight="1" x14ac:dyDescent="0.25">
      <c r="A136" s="27">
        <v>23839218</v>
      </c>
      <c r="B136" s="27" t="s">
        <v>1106</v>
      </c>
      <c r="C136" s="27" t="s">
        <v>1107</v>
      </c>
      <c r="D136" s="27" t="s">
        <v>1108</v>
      </c>
      <c r="E136" s="27" t="s">
        <v>1109</v>
      </c>
      <c r="F136" s="27" t="s">
        <v>277</v>
      </c>
      <c r="G136" s="27">
        <v>2013</v>
      </c>
      <c r="H136" s="28">
        <v>41466</v>
      </c>
      <c r="I136" s="27" t="s">
        <v>1110</v>
      </c>
      <c r="J136" s="27"/>
      <c r="K136" s="27" t="s">
        <v>1111</v>
      </c>
      <c r="L136" s="27" t="str">
        <f t="shared" si="42"/>
        <v>PreAlerta</v>
      </c>
      <c r="M136" s="27" t="str">
        <f t="shared" si="61"/>
        <v>C/PalabrasClaves</v>
      </c>
      <c r="N136" s="27" t="str">
        <f t="shared" ref="N136:N138" si="63">IF(ISNUMBER(SEARCH("TREATMENT", B136)), "4) Nuevos tratamientos", "")</f>
        <v/>
      </c>
      <c r="O136" s="27"/>
      <c r="P136" s="27" t="s">
        <v>1112</v>
      </c>
      <c r="Q136" s="27"/>
      <c r="R136" s="27" t="str">
        <f>LEFT('2012-2022'!$P136,4)</f>
        <v>2013</v>
      </c>
      <c r="S136" s="27" t="s">
        <v>62</v>
      </c>
      <c r="T136" s="27" t="str">
        <f t="shared" si="62"/>
        <v/>
      </c>
      <c r="U136" s="27"/>
      <c r="V136" s="29"/>
      <c r="W136" s="30"/>
      <c r="X136" s="30"/>
      <c r="Y136" s="31"/>
    </row>
    <row r="137" spans="1:25" ht="15.75" hidden="1" customHeight="1" x14ac:dyDescent="0.25">
      <c r="A137" s="32">
        <v>30363025</v>
      </c>
      <c r="B137" s="32" t="s">
        <v>1113</v>
      </c>
      <c r="C137" s="32" t="s">
        <v>1114</v>
      </c>
      <c r="D137" s="32" t="s">
        <v>1115</v>
      </c>
      <c r="E137" s="32" t="s">
        <v>1116</v>
      </c>
      <c r="F137" s="32" t="s">
        <v>304</v>
      </c>
      <c r="G137" s="32">
        <v>2019</v>
      </c>
      <c r="H137" s="33">
        <v>43400</v>
      </c>
      <c r="I137" s="32" t="s">
        <v>1117</v>
      </c>
      <c r="J137" s="32" t="s">
        <v>1118</v>
      </c>
      <c r="K137" s="32" t="s">
        <v>1119</v>
      </c>
      <c r="L137" s="32" t="str">
        <f t="shared" si="42"/>
        <v>Excluido</v>
      </c>
      <c r="M137" s="32" t="str">
        <f t="shared" si="61"/>
        <v>C/PalabrasClaves</v>
      </c>
      <c r="N137" s="32" t="str">
        <f t="shared" si="63"/>
        <v/>
      </c>
      <c r="O137" s="32"/>
      <c r="P137" s="32" t="s">
        <v>1120</v>
      </c>
      <c r="Q137" s="32"/>
      <c r="R137" s="32" t="str">
        <f>LEFT('2012-2022'!$P137,4)</f>
        <v>2019</v>
      </c>
      <c r="S137" s="32" t="s">
        <v>49</v>
      </c>
      <c r="T137" s="32" t="str">
        <f t="shared" si="62"/>
        <v/>
      </c>
      <c r="U137" s="32"/>
      <c r="V137" s="34"/>
      <c r="W137" s="35"/>
      <c r="X137" s="35"/>
      <c r="Y137" s="32"/>
    </row>
    <row r="138" spans="1:25" ht="15.75" hidden="1" customHeight="1" x14ac:dyDescent="0.25">
      <c r="A138" s="27">
        <v>28348871</v>
      </c>
      <c r="B138" s="27" t="s">
        <v>1121</v>
      </c>
      <c r="C138" s="27" t="s">
        <v>1122</v>
      </c>
      <c r="D138" s="27" t="s">
        <v>1123</v>
      </c>
      <c r="E138" s="27" t="s">
        <v>1124</v>
      </c>
      <c r="F138" s="27" t="s">
        <v>249</v>
      </c>
      <c r="G138" s="27">
        <v>2016</v>
      </c>
      <c r="H138" s="28">
        <v>42823</v>
      </c>
      <c r="I138" s="27" t="s">
        <v>1125</v>
      </c>
      <c r="J138" s="27"/>
      <c r="K138" s="27" t="s">
        <v>1126</v>
      </c>
      <c r="L138" s="27" t="str">
        <f t="shared" si="42"/>
        <v>PreAlerta</v>
      </c>
      <c r="M138" s="27" t="str">
        <f t="shared" si="61"/>
        <v>S/PalabrasClaves</v>
      </c>
      <c r="N138" s="27" t="str">
        <f t="shared" si="63"/>
        <v/>
      </c>
      <c r="O138" s="27"/>
      <c r="P138" s="27" t="s">
        <v>1127</v>
      </c>
      <c r="Q138" s="27"/>
      <c r="R138" s="27" t="str">
        <f>LEFT('2012-2022'!$P138,4)</f>
        <v>2016</v>
      </c>
      <c r="S138" s="27" t="s">
        <v>65</v>
      </c>
      <c r="T138" s="27" t="str">
        <f t="shared" si="62"/>
        <v/>
      </c>
      <c r="U138" s="27"/>
      <c r="V138" s="29"/>
      <c r="W138" s="30"/>
      <c r="X138" s="30"/>
      <c r="Y138" s="31"/>
    </row>
    <row r="139" spans="1:25" ht="15.75" customHeight="1" x14ac:dyDescent="0.25">
      <c r="A139" s="32">
        <v>30727713</v>
      </c>
      <c r="B139" s="32" t="s">
        <v>1128</v>
      </c>
      <c r="C139" s="32" t="s">
        <v>1129</v>
      </c>
      <c r="D139" s="32" t="s">
        <v>1130</v>
      </c>
      <c r="E139" s="32" t="s">
        <v>1131</v>
      </c>
      <c r="F139" s="32" t="s">
        <v>1132</v>
      </c>
      <c r="G139" s="32">
        <v>2019</v>
      </c>
      <c r="H139" s="33">
        <v>43504</v>
      </c>
      <c r="I139" s="32" t="s">
        <v>1133</v>
      </c>
      <c r="J139" s="32"/>
      <c r="K139" s="32"/>
      <c r="L139" s="32" t="str">
        <f t="shared" si="42"/>
        <v>PostAlerta</v>
      </c>
      <c r="M139" s="32" t="str">
        <f t="shared" si="61"/>
        <v>C/PalabrasClaves</v>
      </c>
      <c r="N139" s="32" t="s">
        <v>9</v>
      </c>
      <c r="O139" s="32"/>
      <c r="P139" s="32" t="s">
        <v>612</v>
      </c>
      <c r="Q139" s="32"/>
      <c r="R139" s="32" t="str">
        <f>LEFT('2012-2022'!$P139,4)</f>
        <v>2019</v>
      </c>
      <c r="S139" s="32" t="s">
        <v>54</v>
      </c>
      <c r="T139" s="32" t="s">
        <v>1134</v>
      </c>
      <c r="U139" s="32" t="s">
        <v>123</v>
      </c>
      <c r="V139" s="34" t="s">
        <v>124</v>
      </c>
      <c r="W139" s="35" t="s">
        <v>124</v>
      </c>
      <c r="X139" s="35" t="s">
        <v>1135</v>
      </c>
      <c r="Y139" s="36" t="str">
        <f>IFERROR(VLOOKUP(A137,BD_aux,3,FALSE),"")</f>
        <v/>
      </c>
    </row>
    <row r="140" spans="1:25" ht="15.75" hidden="1" customHeight="1" x14ac:dyDescent="0.25">
      <c r="A140" s="27">
        <v>23434849</v>
      </c>
      <c r="B140" s="27" t="s">
        <v>1136</v>
      </c>
      <c r="C140" s="27" t="s">
        <v>1137</v>
      </c>
      <c r="D140" s="27" t="s">
        <v>1138</v>
      </c>
      <c r="E140" s="27" t="s">
        <v>1139</v>
      </c>
      <c r="F140" s="27" t="s">
        <v>1140</v>
      </c>
      <c r="G140" s="27">
        <v>2013</v>
      </c>
      <c r="H140" s="28">
        <v>41331</v>
      </c>
      <c r="I140" s="27"/>
      <c r="J140" s="27"/>
      <c r="K140" s="27" t="s">
        <v>1141</v>
      </c>
      <c r="L140" s="27" t="str">
        <f t="shared" si="42"/>
        <v>PreAlerta</v>
      </c>
      <c r="M140" s="27" t="str">
        <f t="shared" si="61"/>
        <v>S/PalabrasClaves</v>
      </c>
      <c r="N140" s="27" t="str">
        <f>IF(ISNUMBER(SEARCH("TREATMENT", B140)), "4) Nuevos tratamientos", "")</f>
        <v/>
      </c>
      <c r="O140" s="27"/>
      <c r="P140" s="27" t="s">
        <v>479</v>
      </c>
      <c r="Q140" s="27"/>
      <c r="R140" s="27" t="str">
        <f>LEFT('2012-2022'!$P140,4)</f>
        <v>2013</v>
      </c>
      <c r="S140" s="27" t="s">
        <v>60</v>
      </c>
      <c r="T140" s="27" t="str">
        <f>IFERROR(VLOOKUP(A140,BD_aux,2,FALSE),"")</f>
        <v/>
      </c>
      <c r="U140" s="27"/>
      <c r="V140" s="29"/>
      <c r="W140" s="30"/>
      <c r="X140" s="30"/>
      <c r="Y140" s="31"/>
    </row>
    <row r="141" spans="1:25" ht="15.75" customHeight="1" x14ac:dyDescent="0.25">
      <c r="A141" s="32">
        <v>30789143</v>
      </c>
      <c r="B141" s="32" t="s">
        <v>1142</v>
      </c>
      <c r="C141" s="32" t="s">
        <v>1143</v>
      </c>
      <c r="D141" s="32" t="s">
        <v>1144</v>
      </c>
      <c r="E141" s="32" t="s">
        <v>1145</v>
      </c>
      <c r="F141" s="32" t="s">
        <v>145</v>
      </c>
      <c r="G141" s="32">
        <v>2019</v>
      </c>
      <c r="H141" s="33">
        <v>43518</v>
      </c>
      <c r="I141" s="32" t="s">
        <v>1146</v>
      </c>
      <c r="J141" s="32"/>
      <c r="K141" s="32" t="s">
        <v>1147</v>
      </c>
      <c r="L141" s="32" t="str">
        <f t="shared" si="42"/>
        <v>PostAlerta</v>
      </c>
      <c r="M141" s="32" t="str">
        <f t="shared" si="61"/>
        <v>C/PalabrasClaves</v>
      </c>
      <c r="N141" s="32" t="s">
        <v>9</v>
      </c>
      <c r="O141" s="32"/>
      <c r="P141" s="32" t="s">
        <v>1120</v>
      </c>
      <c r="Q141" s="32"/>
      <c r="R141" s="32" t="str">
        <f>LEFT('2012-2022'!$P141,4)</f>
        <v>2019</v>
      </c>
      <c r="S141" s="32" t="s">
        <v>49</v>
      </c>
      <c r="T141" s="32" t="s">
        <v>1148</v>
      </c>
      <c r="U141" s="32" t="s">
        <v>123</v>
      </c>
      <c r="V141" s="34" t="s">
        <v>124</v>
      </c>
      <c r="W141" s="35" t="s">
        <v>124</v>
      </c>
      <c r="X141" s="35" t="s">
        <v>1149</v>
      </c>
      <c r="Y141" s="36" t="str">
        <f t="shared" ref="Y141:Y142" si="64">IFERROR(VLOOKUP(A139,BD_aux,3,FALSE),"")</f>
        <v/>
      </c>
    </row>
    <row r="142" spans="1:25" ht="15.75" customHeight="1" x14ac:dyDescent="0.25">
      <c r="A142" s="27">
        <v>27499432</v>
      </c>
      <c r="B142" s="27" t="s">
        <v>1150</v>
      </c>
      <c r="C142" s="27" t="s">
        <v>1151</v>
      </c>
      <c r="D142" s="27" t="s">
        <v>1152</v>
      </c>
      <c r="E142" s="27" t="s">
        <v>741</v>
      </c>
      <c r="F142" s="27" t="s">
        <v>949</v>
      </c>
      <c r="G142" s="27">
        <v>2016</v>
      </c>
      <c r="H142" s="28">
        <v>42591</v>
      </c>
      <c r="I142" s="27" t="s">
        <v>1153</v>
      </c>
      <c r="J142" s="27" t="s">
        <v>1154</v>
      </c>
      <c r="K142" s="27" t="s">
        <v>1155</v>
      </c>
      <c r="L142" s="27" t="str">
        <f t="shared" si="42"/>
        <v>PreAlerta</v>
      </c>
      <c r="M142" s="27" t="str">
        <f t="shared" si="61"/>
        <v>C/PalabrasClaves</v>
      </c>
      <c r="N142" s="27" t="s">
        <v>12</v>
      </c>
      <c r="O142" s="27" t="s">
        <v>16</v>
      </c>
      <c r="P142" s="27" t="s">
        <v>1055</v>
      </c>
      <c r="Q142" s="27"/>
      <c r="R142" s="27" t="str">
        <f>LEFT('2012-2022'!$P142,4)</f>
        <v>2016</v>
      </c>
      <c r="S142" s="27" t="s">
        <v>68</v>
      </c>
      <c r="T142" s="27" t="s">
        <v>1156</v>
      </c>
      <c r="U142" s="27" t="s">
        <v>124</v>
      </c>
      <c r="V142" s="29" t="s">
        <v>123</v>
      </c>
      <c r="W142" s="30" t="s">
        <v>124</v>
      </c>
      <c r="X142" s="30" t="s">
        <v>1157</v>
      </c>
      <c r="Y142" s="31" t="str">
        <f t="shared" si="64"/>
        <v/>
      </c>
    </row>
    <row r="143" spans="1:25" ht="15.75" hidden="1" customHeight="1" x14ac:dyDescent="0.25">
      <c r="A143" s="32">
        <v>25650401</v>
      </c>
      <c r="B143" s="32" t="s">
        <v>1158</v>
      </c>
      <c r="C143" s="32" t="s">
        <v>1159</v>
      </c>
      <c r="D143" s="32" t="s">
        <v>1160</v>
      </c>
      <c r="E143" s="32" t="s">
        <v>1161</v>
      </c>
      <c r="F143" s="32" t="s">
        <v>277</v>
      </c>
      <c r="G143" s="32">
        <v>2015</v>
      </c>
      <c r="H143" s="33">
        <v>42040</v>
      </c>
      <c r="I143" s="32" t="s">
        <v>1162</v>
      </c>
      <c r="J143" s="32"/>
      <c r="K143" s="32" t="s">
        <v>1163</v>
      </c>
      <c r="L143" s="32" t="str">
        <f t="shared" si="42"/>
        <v>PreAlerta</v>
      </c>
      <c r="M143" s="32" t="str">
        <f t="shared" si="61"/>
        <v>C/PalabrasClaves</v>
      </c>
      <c r="N143" s="32" t="str">
        <f>IF(ISNUMBER(SEARCH("TREATMENT", B143)), "4) Nuevos tratamientos", "")</f>
        <v/>
      </c>
      <c r="O143" s="32"/>
      <c r="P143" s="32" t="s">
        <v>1164</v>
      </c>
      <c r="Q143" s="40"/>
      <c r="R143" s="32" t="str">
        <f>LEFT('2012-2022'!$P143,4)</f>
        <v>2015</v>
      </c>
      <c r="S143" s="32" t="s">
        <v>45</v>
      </c>
      <c r="T143" s="32" t="str">
        <f>IFERROR(VLOOKUP(A143,BD_aux,2,FALSE),"")</f>
        <v/>
      </c>
      <c r="U143" s="32"/>
      <c r="V143" s="34"/>
      <c r="W143" s="35"/>
      <c r="X143" s="35"/>
      <c r="Y143" s="32"/>
    </row>
    <row r="144" spans="1:25" ht="15.75" customHeight="1" x14ac:dyDescent="0.25">
      <c r="A144" s="27">
        <v>31407661</v>
      </c>
      <c r="B144" s="27" t="s">
        <v>1165</v>
      </c>
      <c r="C144" s="27" t="s">
        <v>1166</v>
      </c>
      <c r="D144" s="27" t="s">
        <v>1167</v>
      </c>
      <c r="E144" s="27" t="s">
        <v>1168</v>
      </c>
      <c r="F144" s="27" t="s">
        <v>145</v>
      </c>
      <c r="G144" s="27">
        <v>2019</v>
      </c>
      <c r="H144" s="28">
        <v>43691</v>
      </c>
      <c r="I144" s="27" t="s">
        <v>1169</v>
      </c>
      <c r="J144" s="27"/>
      <c r="K144" s="27" t="s">
        <v>1170</v>
      </c>
      <c r="L144" s="27" t="str">
        <f t="shared" si="42"/>
        <v>PostAlerta</v>
      </c>
      <c r="M144" s="27" t="str">
        <f t="shared" si="61"/>
        <v>C/PalabrasClaves</v>
      </c>
      <c r="N144" s="27" t="s">
        <v>9</v>
      </c>
      <c r="O144" s="27"/>
      <c r="P144" s="27" t="s">
        <v>220</v>
      </c>
      <c r="Q144" s="27"/>
      <c r="R144" s="27" t="str">
        <f>LEFT('2012-2022'!$P144,4)</f>
        <v>2019</v>
      </c>
      <c r="S144" s="27" t="s">
        <v>68</v>
      </c>
      <c r="T144" s="27" t="s">
        <v>1171</v>
      </c>
      <c r="U144" s="27" t="s">
        <v>123</v>
      </c>
      <c r="V144" s="29" t="s">
        <v>124</v>
      </c>
      <c r="W144" s="30" t="s">
        <v>124</v>
      </c>
      <c r="X144" s="30" t="s">
        <v>1172</v>
      </c>
      <c r="Y144" s="31" t="str">
        <f>IFERROR(VLOOKUP(A142,BD_aux,3,FALSE),"")</f>
        <v/>
      </c>
    </row>
    <row r="145" spans="1:25" ht="15.75" hidden="1" customHeight="1" x14ac:dyDescent="0.25">
      <c r="A145" s="32">
        <v>29349557</v>
      </c>
      <c r="B145" s="32" t="s">
        <v>1173</v>
      </c>
      <c r="C145" s="32" t="s">
        <v>1174</v>
      </c>
      <c r="D145" s="32" t="s">
        <v>1175</v>
      </c>
      <c r="E145" s="32" t="s">
        <v>1176</v>
      </c>
      <c r="F145" s="32" t="s">
        <v>1177</v>
      </c>
      <c r="G145" s="32">
        <v>2018</v>
      </c>
      <c r="H145" s="33">
        <v>43120</v>
      </c>
      <c r="I145" s="32"/>
      <c r="J145" s="32"/>
      <c r="K145" s="32" t="s">
        <v>1178</v>
      </c>
      <c r="L145" s="32" t="str">
        <f t="shared" si="42"/>
        <v>PostAlerta</v>
      </c>
      <c r="M145" s="32" t="str">
        <f t="shared" si="61"/>
        <v>S/PalabrasClaves</v>
      </c>
      <c r="N145" s="32" t="str">
        <f>IF(ISNUMBER(SEARCH("TREATMENT", B145)), "4) Nuevos tratamientos", "")</f>
        <v/>
      </c>
      <c r="O145" s="32"/>
      <c r="P145" s="32" t="s">
        <v>1179</v>
      </c>
      <c r="Q145" s="32"/>
      <c r="R145" s="32" t="str">
        <f>LEFT('2012-2022'!$P145,4)</f>
        <v>2018</v>
      </c>
      <c r="S145" s="32" t="s">
        <v>65</v>
      </c>
      <c r="T145" s="32" t="str">
        <f>IFERROR(VLOOKUP(A145,BD_aux,2,FALSE),"")</f>
        <v/>
      </c>
      <c r="U145" s="32"/>
      <c r="V145" s="34"/>
      <c r="W145" s="35"/>
      <c r="X145" s="35"/>
      <c r="Y145" s="32"/>
    </row>
    <row r="146" spans="1:25" ht="15.75" customHeight="1" x14ac:dyDescent="0.25">
      <c r="A146" s="27">
        <v>27090631</v>
      </c>
      <c r="B146" s="27" t="s">
        <v>1180</v>
      </c>
      <c r="C146" s="27" t="s">
        <v>1181</v>
      </c>
      <c r="D146" s="27" t="s">
        <v>1182</v>
      </c>
      <c r="E146" s="27" t="s">
        <v>1183</v>
      </c>
      <c r="F146" s="27" t="s">
        <v>493</v>
      </c>
      <c r="G146" s="27">
        <v>2016</v>
      </c>
      <c r="H146" s="28">
        <v>42480</v>
      </c>
      <c r="I146" s="27"/>
      <c r="J146" s="27"/>
      <c r="K146" s="27" t="s">
        <v>1184</v>
      </c>
      <c r="L146" s="27" t="str">
        <f t="shared" ref="L146:L209" si="65">IF(ISNUMBER(VLOOKUP(A146,EXCL,1,FALSE)),"Excluido",IF(ISNUMBER(VLOOKUP(A146,POST,1,FALSE)),"PostAlerta",IF(ISNUMBER(VLOOKUP(A146,PRE,1,FALSE)),"PreAlerta","")))</f>
        <v>PreAlerta</v>
      </c>
      <c r="M146" s="27" t="str">
        <f t="shared" si="61"/>
        <v>C/PalabrasClaves</v>
      </c>
      <c r="N146" s="27" t="s">
        <v>9</v>
      </c>
      <c r="O146" s="27"/>
      <c r="P146" s="27" t="s">
        <v>1025</v>
      </c>
      <c r="Q146" s="27"/>
      <c r="R146" s="27" t="str">
        <f>LEFT('2012-2022'!$P146,4)</f>
        <v>2016</v>
      </c>
      <c r="S146" s="27" t="s">
        <v>65</v>
      </c>
      <c r="T146" s="27" t="s">
        <v>1185</v>
      </c>
      <c r="U146" s="27" t="s">
        <v>123</v>
      </c>
      <c r="V146" s="29" t="s">
        <v>124</v>
      </c>
      <c r="W146" s="30" t="s">
        <v>124</v>
      </c>
      <c r="X146" s="30" t="s">
        <v>1186</v>
      </c>
      <c r="Y146" s="31" t="str">
        <f>IFERROR(VLOOKUP(A144,BD_aux,3,FALSE),"")</f>
        <v/>
      </c>
    </row>
    <row r="147" spans="1:25" ht="15.75" hidden="1" customHeight="1" x14ac:dyDescent="0.25">
      <c r="A147" s="32">
        <v>32041800</v>
      </c>
      <c r="B147" s="32" t="s">
        <v>1187</v>
      </c>
      <c r="C147" s="32" t="s">
        <v>1188</v>
      </c>
      <c r="D147" s="32" t="s">
        <v>1189</v>
      </c>
      <c r="E147" s="32" t="s">
        <v>832</v>
      </c>
      <c r="F147" s="32" t="s">
        <v>373</v>
      </c>
      <c r="G147" s="32">
        <v>2020</v>
      </c>
      <c r="H147" s="33">
        <v>43873</v>
      </c>
      <c r="I147" s="32" t="s">
        <v>1190</v>
      </c>
      <c r="J147" s="32"/>
      <c r="K147" s="32" t="s">
        <v>1191</v>
      </c>
      <c r="L147" s="32" t="str">
        <f t="shared" si="65"/>
        <v>PostAlerta</v>
      </c>
      <c r="M147" s="32" t="str">
        <f t="shared" si="61"/>
        <v>S/PalabrasClaves</v>
      </c>
      <c r="N147" s="32" t="str">
        <f>IF(ISNUMBER(SEARCH("TREATMENT", B147)), "4) Nuevos tratamientos", "")</f>
        <v/>
      </c>
      <c r="O147" s="32"/>
      <c r="P147" s="32" t="s">
        <v>1192</v>
      </c>
      <c r="Q147" s="32"/>
      <c r="R147" s="32" t="str">
        <f>LEFT('2012-2022'!$P147,4)</f>
        <v>2020</v>
      </c>
      <c r="S147" s="32" t="s">
        <v>49</v>
      </c>
      <c r="T147" s="32" t="str">
        <f>IFERROR(VLOOKUP(A147,BD_aux,2,FALSE),"")</f>
        <v/>
      </c>
      <c r="U147" s="32"/>
      <c r="V147" s="34"/>
      <c r="W147" s="35"/>
      <c r="X147" s="35"/>
      <c r="Y147" s="32"/>
    </row>
    <row r="148" spans="1:25" ht="15.75" customHeight="1" x14ac:dyDescent="0.25">
      <c r="A148" s="27">
        <v>32116136</v>
      </c>
      <c r="B148" s="27" t="s">
        <v>1193</v>
      </c>
      <c r="C148" s="27" t="s">
        <v>1194</v>
      </c>
      <c r="D148" s="27" t="s">
        <v>1195</v>
      </c>
      <c r="E148" s="27" t="s">
        <v>144</v>
      </c>
      <c r="F148" s="27" t="s">
        <v>155</v>
      </c>
      <c r="G148" s="27">
        <v>2020</v>
      </c>
      <c r="H148" s="28">
        <v>43893</v>
      </c>
      <c r="I148" s="27" t="s">
        <v>1196</v>
      </c>
      <c r="J148" s="27"/>
      <c r="K148" s="27" t="s">
        <v>1197</v>
      </c>
      <c r="L148" s="27" t="str">
        <f t="shared" si="65"/>
        <v>PostAlerta</v>
      </c>
      <c r="M148" s="27" t="str">
        <f t="shared" si="61"/>
        <v>C/PalabrasClaves</v>
      </c>
      <c r="N148" s="27" t="s">
        <v>9</v>
      </c>
      <c r="O148" s="27"/>
      <c r="P148" s="27" t="s">
        <v>1198</v>
      </c>
      <c r="Q148" s="27"/>
      <c r="R148" s="27" t="str">
        <f>LEFT('2012-2022'!$P148,4)</f>
        <v>2020</v>
      </c>
      <c r="S148" s="27" t="s">
        <v>49</v>
      </c>
      <c r="T148" s="27" t="s">
        <v>1199</v>
      </c>
      <c r="U148" s="27" t="s">
        <v>123</v>
      </c>
      <c r="V148" s="29" t="s">
        <v>124</v>
      </c>
      <c r="W148" s="30" t="s">
        <v>124</v>
      </c>
      <c r="X148" s="30" t="s">
        <v>1200</v>
      </c>
      <c r="Y148" s="31" t="str">
        <f>IFERROR(VLOOKUP(A146,BD_aux,3,FALSE),"")</f>
        <v/>
      </c>
    </row>
    <row r="149" spans="1:25" ht="15.75" hidden="1" customHeight="1" x14ac:dyDescent="0.25">
      <c r="A149" s="32">
        <v>24801146</v>
      </c>
      <c r="B149" s="32" t="s">
        <v>1201</v>
      </c>
      <c r="C149" s="32" t="s">
        <v>1202</v>
      </c>
      <c r="D149" s="32" t="s">
        <v>1203</v>
      </c>
      <c r="E149" s="32" t="s">
        <v>1204</v>
      </c>
      <c r="F149" s="32" t="s">
        <v>1205</v>
      </c>
      <c r="G149" s="32">
        <v>2014</v>
      </c>
      <c r="H149" s="33">
        <v>41767</v>
      </c>
      <c r="I149" s="32"/>
      <c r="J149" s="32"/>
      <c r="K149" s="32" t="s">
        <v>1206</v>
      </c>
      <c r="L149" s="32" t="str">
        <f t="shared" si="65"/>
        <v>PreAlerta</v>
      </c>
      <c r="M149" s="32" t="str">
        <f t="shared" si="61"/>
        <v>C/PalabrasClaves</v>
      </c>
      <c r="N149" s="32" t="str">
        <f>IF(ISNUMBER(SEARCH("TREATMENT", B149)), "4) Nuevos tratamientos", "")</f>
        <v/>
      </c>
      <c r="O149" s="32"/>
      <c r="P149" s="32" t="s">
        <v>1207</v>
      </c>
      <c r="Q149" s="32"/>
      <c r="R149" s="32" t="str">
        <f>LEFT('2012-2022'!$P149,4)</f>
        <v>2014</v>
      </c>
      <c r="S149" s="32" t="s">
        <v>62</v>
      </c>
      <c r="T149" s="32" t="str">
        <f>IFERROR(VLOOKUP(A149,BD_aux,2,FALSE),"")</f>
        <v/>
      </c>
      <c r="U149" s="32"/>
      <c r="V149" s="34"/>
      <c r="W149" s="35"/>
      <c r="X149" s="35"/>
      <c r="Y149" s="32"/>
    </row>
    <row r="150" spans="1:25" ht="15.75" customHeight="1" x14ac:dyDescent="0.25">
      <c r="A150" s="27">
        <v>29225148</v>
      </c>
      <c r="B150" s="27" t="s">
        <v>1208</v>
      </c>
      <c r="C150" s="27" t="s">
        <v>1209</v>
      </c>
      <c r="D150" s="27" t="s">
        <v>1210</v>
      </c>
      <c r="E150" s="27" t="s">
        <v>136</v>
      </c>
      <c r="F150" s="27" t="s">
        <v>415</v>
      </c>
      <c r="G150" s="27">
        <v>2018</v>
      </c>
      <c r="H150" s="28">
        <v>43081</v>
      </c>
      <c r="I150" s="27" t="s">
        <v>1211</v>
      </c>
      <c r="J150" s="27" t="s">
        <v>1212</v>
      </c>
      <c r="K150" s="27" t="s">
        <v>1213</v>
      </c>
      <c r="L150" s="27" t="str">
        <f t="shared" si="65"/>
        <v>PostAlerta</v>
      </c>
      <c r="M150" s="27" t="str">
        <f t="shared" si="61"/>
        <v>C/PalabrasClaves</v>
      </c>
      <c r="N150" s="27" t="s">
        <v>9</v>
      </c>
      <c r="O150" s="27"/>
      <c r="P150" s="27" t="s">
        <v>1214</v>
      </c>
      <c r="Q150" s="27"/>
      <c r="R150" s="27" t="str">
        <f>LEFT('2012-2022'!$P150,4)</f>
        <v>2018</v>
      </c>
      <c r="S150" s="27" t="s">
        <v>49</v>
      </c>
      <c r="T150" s="27" t="s">
        <v>1215</v>
      </c>
      <c r="U150" s="27" t="s">
        <v>123</v>
      </c>
      <c r="V150" s="29" t="s">
        <v>124</v>
      </c>
      <c r="W150" s="30" t="s">
        <v>124</v>
      </c>
      <c r="X150" s="30" t="s">
        <v>1216</v>
      </c>
      <c r="Y150" s="31" t="str">
        <f>IFERROR(VLOOKUP(A148,BD_aux,3,FALSE),"")</f>
        <v/>
      </c>
    </row>
    <row r="151" spans="1:25" ht="15.75" hidden="1" customHeight="1" x14ac:dyDescent="0.25">
      <c r="A151" s="32">
        <v>31119618</v>
      </c>
      <c r="B151" s="32" t="s">
        <v>1217</v>
      </c>
      <c r="C151" s="32" t="s">
        <v>1218</v>
      </c>
      <c r="D151" s="32" t="s">
        <v>1219</v>
      </c>
      <c r="E151" s="32" t="s">
        <v>1220</v>
      </c>
      <c r="F151" s="32" t="s">
        <v>120</v>
      </c>
      <c r="G151" s="32">
        <v>2019</v>
      </c>
      <c r="H151" s="33">
        <v>43609</v>
      </c>
      <c r="I151" s="32"/>
      <c r="J151" s="32"/>
      <c r="K151" s="32" t="s">
        <v>1221</v>
      </c>
      <c r="L151" s="32" t="str">
        <f t="shared" si="65"/>
        <v>PostAlerta</v>
      </c>
      <c r="M151" s="32" t="str">
        <f t="shared" si="61"/>
        <v>S/PalabrasClaves</v>
      </c>
      <c r="N151" s="32" t="str">
        <f>IF(ISNUMBER(SEARCH("TREATMENT", B151)), "4) Nuevos tratamientos", "")</f>
        <v/>
      </c>
      <c r="O151" s="32"/>
      <c r="P151" s="32">
        <v>2019</v>
      </c>
      <c r="Q151" s="32"/>
      <c r="R151" s="32" t="str">
        <f>LEFT('2012-2022'!$P151,4)</f>
        <v>2019</v>
      </c>
      <c r="S151" s="32"/>
      <c r="T151" s="32" t="str">
        <f>IFERROR(VLOOKUP(A151,BD_aux,2,FALSE),"")</f>
        <v/>
      </c>
      <c r="U151" s="32"/>
      <c r="V151" s="34"/>
      <c r="W151" s="35"/>
      <c r="X151" s="35"/>
      <c r="Y151" s="32"/>
    </row>
    <row r="152" spans="1:25" ht="15.75" customHeight="1" x14ac:dyDescent="0.25">
      <c r="A152" s="27">
        <v>25735717</v>
      </c>
      <c r="B152" s="27" t="s">
        <v>1222</v>
      </c>
      <c r="C152" s="27" t="s">
        <v>1223</v>
      </c>
      <c r="D152" s="27" t="s">
        <v>1224</v>
      </c>
      <c r="E152" s="27" t="s">
        <v>1131</v>
      </c>
      <c r="F152" s="27" t="s">
        <v>387</v>
      </c>
      <c r="G152" s="27">
        <v>2016</v>
      </c>
      <c r="H152" s="28">
        <v>42068</v>
      </c>
      <c r="I152" s="27"/>
      <c r="J152" s="27"/>
      <c r="K152" s="27" t="s">
        <v>1225</v>
      </c>
      <c r="L152" s="27" t="str">
        <f t="shared" si="65"/>
        <v>PreAlerta</v>
      </c>
      <c r="M152" s="27" t="str">
        <f t="shared" si="61"/>
        <v>C/PalabrasClaves</v>
      </c>
      <c r="N152" s="27" t="s">
        <v>9</v>
      </c>
      <c r="O152" s="27"/>
      <c r="P152" s="27" t="s">
        <v>1226</v>
      </c>
      <c r="Q152" s="27"/>
      <c r="R152" s="27" t="str">
        <f>LEFT('2012-2022'!$P152,4)</f>
        <v>2016</v>
      </c>
      <c r="S152" s="27" t="s">
        <v>39</v>
      </c>
      <c r="T152" s="27" t="s">
        <v>1227</v>
      </c>
      <c r="U152" s="27" t="s">
        <v>123</v>
      </c>
      <c r="V152" s="29" t="s">
        <v>124</v>
      </c>
      <c r="W152" s="30" t="s">
        <v>124</v>
      </c>
      <c r="X152" s="30" t="s">
        <v>1228</v>
      </c>
      <c r="Y152" s="31" t="str">
        <f>IFERROR(VLOOKUP(A150,BD_aux,3,FALSE),"")</f>
        <v/>
      </c>
    </row>
    <row r="153" spans="1:25" ht="15.75" hidden="1" customHeight="1" x14ac:dyDescent="0.25">
      <c r="A153" s="32">
        <v>30329062</v>
      </c>
      <c r="B153" s="32" t="s">
        <v>1229</v>
      </c>
      <c r="C153" s="32" t="s">
        <v>1230</v>
      </c>
      <c r="D153" s="32" t="s">
        <v>1231</v>
      </c>
      <c r="E153" s="32" t="s">
        <v>1232</v>
      </c>
      <c r="F153" s="32" t="s">
        <v>493</v>
      </c>
      <c r="G153" s="32">
        <v>2019</v>
      </c>
      <c r="H153" s="33">
        <v>43391</v>
      </c>
      <c r="I153" s="32"/>
      <c r="J153" s="32"/>
      <c r="K153" s="32" t="s">
        <v>1233</v>
      </c>
      <c r="L153" s="32" t="str">
        <f t="shared" si="65"/>
        <v>PostAlerta</v>
      </c>
      <c r="M153" s="32" t="str">
        <f t="shared" si="61"/>
        <v>C/PalabrasClaves</v>
      </c>
      <c r="N153" s="32" t="str">
        <f t="shared" ref="N153:N156" si="66">IF(ISNUMBER(SEARCH("TREATMENT", B153)), "4) Nuevos tratamientos", "")</f>
        <v/>
      </c>
      <c r="O153" s="32"/>
      <c r="P153" s="32" t="s">
        <v>1234</v>
      </c>
      <c r="Q153" s="32"/>
      <c r="R153" s="32" t="str">
        <f>LEFT('2012-2022'!$P153,4)</f>
        <v>2019</v>
      </c>
      <c r="S153" s="32" t="s">
        <v>39</v>
      </c>
      <c r="T153" s="32" t="str">
        <f t="shared" ref="T153:T156" si="67">IFERROR(VLOOKUP(A153,BD_aux,2,FALSE),"")</f>
        <v/>
      </c>
      <c r="U153" s="32"/>
      <c r="V153" s="34"/>
      <c r="W153" s="35"/>
      <c r="X153" s="35"/>
      <c r="Y153" s="32"/>
    </row>
    <row r="154" spans="1:25" ht="15.75" hidden="1" customHeight="1" x14ac:dyDescent="0.25">
      <c r="A154" s="27">
        <v>32656570</v>
      </c>
      <c r="B154" s="27" t="s">
        <v>1235</v>
      </c>
      <c r="C154" s="27" t="s">
        <v>1236</v>
      </c>
      <c r="D154" s="27" t="s">
        <v>1237</v>
      </c>
      <c r="E154" s="27" t="s">
        <v>1238</v>
      </c>
      <c r="F154" s="27" t="s">
        <v>1239</v>
      </c>
      <c r="G154" s="27">
        <v>2020</v>
      </c>
      <c r="H154" s="28">
        <v>44026</v>
      </c>
      <c r="I154" s="27"/>
      <c r="J154" s="27"/>
      <c r="K154" s="27"/>
      <c r="L154" s="27" t="str">
        <f t="shared" si="65"/>
        <v>PostAlerta</v>
      </c>
      <c r="M154" s="27" t="str">
        <f t="shared" si="61"/>
        <v>S/PalabrasClaves</v>
      </c>
      <c r="N154" s="27" t="str">
        <f t="shared" si="66"/>
        <v/>
      </c>
      <c r="O154" s="27"/>
      <c r="P154" s="27" t="s">
        <v>1240</v>
      </c>
      <c r="Q154" s="27"/>
      <c r="R154" s="27" t="str">
        <f>LEFT('2012-2022'!$P154,4)</f>
        <v>2020</v>
      </c>
      <c r="S154" s="27" t="s">
        <v>62</v>
      </c>
      <c r="T154" s="27" t="str">
        <f t="shared" si="67"/>
        <v/>
      </c>
      <c r="U154" s="27"/>
      <c r="V154" s="29"/>
      <c r="W154" s="30"/>
      <c r="X154" s="30"/>
      <c r="Y154" s="31"/>
    </row>
    <row r="155" spans="1:25" ht="15.75" hidden="1" customHeight="1" x14ac:dyDescent="0.25">
      <c r="A155" s="32">
        <v>28956800</v>
      </c>
      <c r="B155" s="32" t="s">
        <v>1241</v>
      </c>
      <c r="C155" s="32" t="s">
        <v>1242</v>
      </c>
      <c r="D155" s="32" t="s">
        <v>1243</v>
      </c>
      <c r="E155" s="32" t="s">
        <v>1244</v>
      </c>
      <c r="F155" s="32" t="s">
        <v>1245</v>
      </c>
      <c r="G155" s="32">
        <v>2017</v>
      </c>
      <c r="H155" s="33">
        <v>43007</v>
      </c>
      <c r="I155" s="32"/>
      <c r="J155" s="32"/>
      <c r="K155" s="32" t="s">
        <v>1246</v>
      </c>
      <c r="L155" s="32" t="str">
        <f t="shared" si="65"/>
        <v>PostAlerta</v>
      </c>
      <c r="M155" s="32" t="str">
        <f t="shared" si="61"/>
        <v>C/PalabrasClaves</v>
      </c>
      <c r="N155" s="32" t="str">
        <f t="shared" si="66"/>
        <v/>
      </c>
      <c r="O155" s="32"/>
      <c r="P155" s="32" t="s">
        <v>1247</v>
      </c>
      <c r="Q155" s="32"/>
      <c r="R155" s="32" t="str">
        <f>LEFT('2012-2022'!$P155,4)</f>
        <v>2017</v>
      </c>
      <c r="S155" s="32" t="s">
        <v>62</v>
      </c>
      <c r="T155" s="32" t="str">
        <f t="shared" si="67"/>
        <v/>
      </c>
      <c r="U155" s="32"/>
      <c r="V155" s="34"/>
      <c r="W155" s="35"/>
      <c r="X155" s="35"/>
      <c r="Y155" s="32"/>
    </row>
    <row r="156" spans="1:25" ht="15.75" hidden="1" customHeight="1" x14ac:dyDescent="0.25">
      <c r="A156" s="27">
        <v>31369630</v>
      </c>
      <c r="B156" s="27" t="s">
        <v>1248</v>
      </c>
      <c r="C156" s="27" t="s">
        <v>1249</v>
      </c>
      <c r="D156" s="27" t="s">
        <v>1250</v>
      </c>
      <c r="E156" s="27" t="s">
        <v>1081</v>
      </c>
      <c r="F156" s="27" t="s">
        <v>1251</v>
      </c>
      <c r="G156" s="27">
        <v>2019</v>
      </c>
      <c r="H156" s="28">
        <v>43679</v>
      </c>
      <c r="I156" s="27" t="s">
        <v>1252</v>
      </c>
      <c r="J156" s="27"/>
      <c r="K156" s="27" t="s">
        <v>1253</v>
      </c>
      <c r="L156" s="27" t="str">
        <f t="shared" si="65"/>
        <v>PostAlerta</v>
      </c>
      <c r="M156" s="27" t="str">
        <f t="shared" si="61"/>
        <v>S/PalabrasClaves</v>
      </c>
      <c r="N156" s="27" t="str">
        <f t="shared" si="66"/>
        <v/>
      </c>
      <c r="O156" s="27"/>
      <c r="P156" s="27" t="s">
        <v>1254</v>
      </c>
      <c r="Q156" s="27"/>
      <c r="R156" s="27" t="str">
        <f>LEFT('2012-2022'!$P156,4)</f>
        <v>2019</v>
      </c>
      <c r="S156" s="27" t="s">
        <v>65</v>
      </c>
      <c r="T156" s="27" t="str">
        <f t="shared" si="67"/>
        <v/>
      </c>
      <c r="U156" s="27"/>
      <c r="V156" s="29"/>
      <c r="W156" s="30"/>
      <c r="X156" s="30"/>
      <c r="Y156" s="31"/>
    </row>
    <row r="157" spans="1:25" ht="15.75" customHeight="1" x14ac:dyDescent="0.25">
      <c r="A157" s="32">
        <v>33592101</v>
      </c>
      <c r="B157" s="32" t="s">
        <v>1255</v>
      </c>
      <c r="C157" s="32" t="s">
        <v>1256</v>
      </c>
      <c r="D157" s="32" t="s">
        <v>1257</v>
      </c>
      <c r="E157" s="32" t="s">
        <v>1045</v>
      </c>
      <c r="F157" s="32" t="s">
        <v>195</v>
      </c>
      <c r="G157" s="32">
        <v>2021</v>
      </c>
      <c r="H157" s="33">
        <v>44243</v>
      </c>
      <c r="I157" s="32"/>
      <c r="J157" s="32"/>
      <c r="K157" s="32" t="s">
        <v>1258</v>
      </c>
      <c r="L157" s="32" t="str">
        <f t="shared" si="65"/>
        <v>PostAlerta</v>
      </c>
      <c r="M157" s="32" t="str">
        <f t="shared" si="61"/>
        <v>C/PalabrasClaves</v>
      </c>
      <c r="N157" s="32" t="s">
        <v>9</v>
      </c>
      <c r="O157" s="32"/>
      <c r="P157" s="32" t="s">
        <v>1259</v>
      </c>
      <c r="Q157" s="32"/>
      <c r="R157" s="32" t="str">
        <f>LEFT('2012-2022'!$P157,4)</f>
        <v>2021</v>
      </c>
      <c r="S157" s="32" t="s">
        <v>70</v>
      </c>
      <c r="T157" s="32" t="s">
        <v>1260</v>
      </c>
      <c r="U157" s="32" t="s">
        <v>123</v>
      </c>
      <c r="V157" s="34" t="s">
        <v>124</v>
      </c>
      <c r="W157" s="35" t="s">
        <v>124</v>
      </c>
      <c r="X157" s="35" t="s">
        <v>1261</v>
      </c>
      <c r="Y157" s="36" t="str">
        <f t="shared" ref="Y157:Y161" si="68">IFERROR(VLOOKUP(A155,BD_aux,3,FALSE),"")</f>
        <v/>
      </c>
    </row>
    <row r="158" spans="1:25" ht="15.75" customHeight="1" x14ac:dyDescent="0.25">
      <c r="A158" s="27">
        <v>30482267</v>
      </c>
      <c r="B158" s="27" t="s">
        <v>1262</v>
      </c>
      <c r="C158" s="27" t="s">
        <v>1263</v>
      </c>
      <c r="D158" s="27" t="s">
        <v>1264</v>
      </c>
      <c r="E158" s="27" t="s">
        <v>863</v>
      </c>
      <c r="F158" s="27" t="s">
        <v>1046</v>
      </c>
      <c r="G158" s="27">
        <v>2018</v>
      </c>
      <c r="H158" s="28">
        <v>43433</v>
      </c>
      <c r="I158" s="27" t="s">
        <v>1265</v>
      </c>
      <c r="J158" s="27"/>
      <c r="K158" s="27" t="s">
        <v>1266</v>
      </c>
      <c r="L158" s="27" t="str">
        <f t="shared" si="65"/>
        <v>PostAlerta</v>
      </c>
      <c r="M158" s="27" t="str">
        <f t="shared" si="61"/>
        <v>C/PalabrasClaves</v>
      </c>
      <c r="N158" s="27" t="s">
        <v>9</v>
      </c>
      <c r="O158" s="27"/>
      <c r="P158" s="27" t="s">
        <v>1267</v>
      </c>
      <c r="Q158" s="27"/>
      <c r="R158" s="27" t="str">
        <f>LEFT('2012-2022'!$P158,4)</f>
        <v>2018</v>
      </c>
      <c r="S158" s="27" t="s">
        <v>72</v>
      </c>
      <c r="T158" s="27" t="s">
        <v>1268</v>
      </c>
      <c r="U158" s="27" t="s">
        <v>123</v>
      </c>
      <c r="V158" s="29" t="s">
        <v>124</v>
      </c>
      <c r="W158" s="30" t="s">
        <v>124</v>
      </c>
      <c r="X158" s="30" t="s">
        <v>1269</v>
      </c>
      <c r="Y158" s="31" t="str">
        <f t="shared" si="68"/>
        <v/>
      </c>
    </row>
    <row r="159" spans="1:25" ht="15.75" customHeight="1" x14ac:dyDescent="0.25">
      <c r="A159" s="32">
        <v>29182725</v>
      </c>
      <c r="B159" s="32" t="s">
        <v>1270</v>
      </c>
      <c r="C159" s="32" t="s">
        <v>1271</v>
      </c>
      <c r="D159" s="32" t="s">
        <v>1272</v>
      </c>
      <c r="E159" s="32" t="s">
        <v>1273</v>
      </c>
      <c r="F159" s="32" t="s">
        <v>493</v>
      </c>
      <c r="G159" s="32">
        <v>2018</v>
      </c>
      <c r="H159" s="33">
        <v>43068</v>
      </c>
      <c r="I159" s="32" t="s">
        <v>1274</v>
      </c>
      <c r="J159" s="32"/>
      <c r="K159" s="32" t="s">
        <v>1275</v>
      </c>
      <c r="L159" s="32" t="str">
        <f t="shared" si="65"/>
        <v>PostAlerta</v>
      </c>
      <c r="M159" s="32" t="str">
        <f t="shared" si="61"/>
        <v>C/PalabrasClaves</v>
      </c>
      <c r="N159" s="32" t="s">
        <v>9</v>
      </c>
      <c r="O159" s="32"/>
      <c r="P159" s="32" t="s">
        <v>1276</v>
      </c>
      <c r="Q159" s="32"/>
      <c r="R159" s="32" t="str">
        <f>LEFT('2012-2022'!$P159,4)</f>
        <v>2018</v>
      </c>
      <c r="S159" s="32" t="s">
        <v>45</v>
      </c>
      <c r="T159" s="32" t="s">
        <v>1277</v>
      </c>
      <c r="U159" s="32" t="s">
        <v>123</v>
      </c>
      <c r="V159" s="34" t="s">
        <v>124</v>
      </c>
      <c r="W159" s="35" t="s">
        <v>124</v>
      </c>
      <c r="X159" s="35" t="s">
        <v>1278</v>
      </c>
      <c r="Y159" s="36" t="str">
        <f t="shared" si="68"/>
        <v/>
      </c>
    </row>
    <row r="160" spans="1:25" ht="15.75" customHeight="1" x14ac:dyDescent="0.25">
      <c r="A160" s="27">
        <v>31170281</v>
      </c>
      <c r="B160" s="27" t="s">
        <v>1279</v>
      </c>
      <c r="C160" s="27" t="s">
        <v>1280</v>
      </c>
      <c r="D160" s="27" t="s">
        <v>1281</v>
      </c>
      <c r="E160" s="27" t="s">
        <v>1282</v>
      </c>
      <c r="F160" s="27" t="s">
        <v>493</v>
      </c>
      <c r="G160" s="27">
        <v>2019</v>
      </c>
      <c r="H160" s="28">
        <v>43623</v>
      </c>
      <c r="I160" s="27"/>
      <c r="J160" s="27"/>
      <c r="K160" s="27" t="s">
        <v>1283</v>
      </c>
      <c r="L160" s="27" t="str">
        <f t="shared" si="65"/>
        <v>PostAlerta</v>
      </c>
      <c r="M160" s="27" t="str">
        <f t="shared" si="61"/>
        <v>C/PalabrasClaves</v>
      </c>
      <c r="N160" s="27" t="s">
        <v>9</v>
      </c>
      <c r="O160" s="27"/>
      <c r="P160" s="27" t="s">
        <v>1254</v>
      </c>
      <c r="Q160" s="27"/>
      <c r="R160" s="27" t="str">
        <f>LEFT('2012-2022'!$P160,4)</f>
        <v>2019</v>
      </c>
      <c r="S160" s="27" t="s">
        <v>65</v>
      </c>
      <c r="T160" s="27" t="s">
        <v>1284</v>
      </c>
      <c r="U160" s="27" t="s">
        <v>123</v>
      </c>
      <c r="V160" s="29" t="s">
        <v>124</v>
      </c>
      <c r="W160" s="30" t="s">
        <v>124</v>
      </c>
      <c r="X160" s="30" t="s">
        <v>1285</v>
      </c>
      <c r="Y160" s="31" t="str">
        <f t="shared" si="68"/>
        <v/>
      </c>
    </row>
    <row r="161" spans="1:25" ht="15.75" customHeight="1" x14ac:dyDescent="0.25">
      <c r="A161" s="32">
        <v>27600036</v>
      </c>
      <c r="B161" s="32" t="s">
        <v>1286</v>
      </c>
      <c r="C161" s="32" t="s">
        <v>1287</v>
      </c>
      <c r="D161" s="32" t="s">
        <v>1288</v>
      </c>
      <c r="E161" s="32" t="s">
        <v>1289</v>
      </c>
      <c r="F161" s="32" t="s">
        <v>573</v>
      </c>
      <c r="G161" s="32">
        <v>2016</v>
      </c>
      <c r="H161" s="33">
        <v>42621</v>
      </c>
      <c r="I161" s="32" t="s">
        <v>1290</v>
      </c>
      <c r="J161" s="32"/>
      <c r="K161" s="32" t="s">
        <v>1291</v>
      </c>
      <c r="L161" s="32" t="str">
        <f t="shared" si="65"/>
        <v>PreAlerta</v>
      </c>
      <c r="M161" s="32" t="str">
        <f t="shared" si="61"/>
        <v>C/PalabrasClaves</v>
      </c>
      <c r="N161" s="32" t="s">
        <v>9</v>
      </c>
      <c r="O161" s="32"/>
      <c r="P161" s="32" t="s">
        <v>1292</v>
      </c>
      <c r="Q161" s="32"/>
      <c r="R161" s="32" t="str">
        <f>LEFT('2012-2022'!$P161,4)</f>
        <v>2016</v>
      </c>
      <c r="S161" s="32" t="s">
        <v>70</v>
      </c>
      <c r="T161" s="32" t="s">
        <v>1293</v>
      </c>
      <c r="U161" s="32" t="s">
        <v>123</v>
      </c>
      <c r="V161" s="34" t="s">
        <v>124</v>
      </c>
      <c r="W161" s="35" t="s">
        <v>124</v>
      </c>
      <c r="X161" s="35" t="s">
        <v>1294</v>
      </c>
      <c r="Y161" s="36" t="str">
        <f t="shared" si="68"/>
        <v/>
      </c>
    </row>
    <row r="162" spans="1:25" ht="15.75" hidden="1" customHeight="1" x14ac:dyDescent="0.25">
      <c r="A162" s="27">
        <v>23475972</v>
      </c>
      <c r="B162" s="27" t="s">
        <v>1295</v>
      </c>
      <c r="C162" s="27" t="s">
        <v>1296</v>
      </c>
      <c r="D162" s="27" t="s">
        <v>1297</v>
      </c>
      <c r="E162" s="27" t="s">
        <v>1298</v>
      </c>
      <c r="F162" s="27" t="s">
        <v>373</v>
      </c>
      <c r="G162" s="27">
        <v>2013</v>
      </c>
      <c r="H162" s="28">
        <v>41345</v>
      </c>
      <c r="I162" s="27" t="s">
        <v>1299</v>
      </c>
      <c r="J162" s="27"/>
      <c r="K162" s="27" t="s">
        <v>1300</v>
      </c>
      <c r="L162" s="27" t="str">
        <f t="shared" si="65"/>
        <v>PreAlerta</v>
      </c>
      <c r="M162" s="27" t="str">
        <f t="shared" si="61"/>
        <v>S/PalabrasClaves</v>
      </c>
      <c r="N162" s="27" t="str">
        <f t="shared" ref="N162:N164" si="69">IF(ISNUMBER(SEARCH("TREATMENT", B162)), "4) Nuevos tratamientos", "")</f>
        <v/>
      </c>
      <c r="O162" s="27"/>
      <c r="P162" s="27" t="s">
        <v>1301</v>
      </c>
      <c r="Q162" s="27"/>
      <c r="R162" s="27" t="str">
        <f>LEFT('2012-2022'!$P162,4)</f>
        <v>2013</v>
      </c>
      <c r="S162" s="27" t="s">
        <v>57</v>
      </c>
      <c r="T162" s="27" t="str">
        <f t="shared" ref="T162:T164" si="70">IFERROR(VLOOKUP(A162,BD_aux,2,FALSE),"")</f>
        <v/>
      </c>
      <c r="U162" s="27"/>
      <c r="V162" s="29"/>
      <c r="W162" s="30"/>
      <c r="X162" s="30"/>
      <c r="Y162" s="31"/>
    </row>
    <row r="163" spans="1:25" ht="15.75" hidden="1" customHeight="1" x14ac:dyDescent="0.25">
      <c r="A163" s="32">
        <v>29975784</v>
      </c>
      <c r="B163" s="32" t="s">
        <v>1302</v>
      </c>
      <c r="C163" s="32" t="s">
        <v>1303</v>
      </c>
      <c r="D163" s="32" t="s">
        <v>1304</v>
      </c>
      <c r="E163" s="32" t="s">
        <v>1010</v>
      </c>
      <c r="F163" s="32" t="s">
        <v>1251</v>
      </c>
      <c r="G163" s="32">
        <v>2018</v>
      </c>
      <c r="H163" s="33">
        <v>43287</v>
      </c>
      <c r="I163" s="32" t="s">
        <v>1305</v>
      </c>
      <c r="J163" s="32"/>
      <c r="K163" s="32" t="s">
        <v>1306</v>
      </c>
      <c r="L163" s="32" t="str">
        <f t="shared" si="65"/>
        <v>PostAlerta</v>
      </c>
      <c r="M163" s="32" t="str">
        <f t="shared" si="61"/>
        <v>C/PalabrasClaves</v>
      </c>
      <c r="N163" s="32" t="str">
        <f t="shared" si="69"/>
        <v/>
      </c>
      <c r="O163" s="32"/>
      <c r="P163" s="32" t="s">
        <v>1307</v>
      </c>
      <c r="Q163" s="32"/>
      <c r="R163" s="32" t="str">
        <f>LEFT('2012-2022'!$P163,4)</f>
        <v>2018</v>
      </c>
      <c r="S163" s="32" t="s">
        <v>62</v>
      </c>
      <c r="T163" s="32" t="str">
        <f t="shared" si="70"/>
        <v/>
      </c>
      <c r="U163" s="32"/>
      <c r="V163" s="34"/>
      <c r="W163" s="35"/>
      <c r="X163" s="35"/>
      <c r="Y163" s="32"/>
    </row>
    <row r="164" spans="1:25" ht="15.75" hidden="1" customHeight="1" x14ac:dyDescent="0.25">
      <c r="A164" s="27">
        <v>24092762</v>
      </c>
      <c r="B164" s="27" t="s">
        <v>1308</v>
      </c>
      <c r="C164" s="27" t="s">
        <v>1309</v>
      </c>
      <c r="D164" s="27" t="s">
        <v>1310</v>
      </c>
      <c r="E164" s="27" t="s">
        <v>1311</v>
      </c>
      <c r="F164" s="27" t="s">
        <v>1312</v>
      </c>
      <c r="G164" s="27">
        <v>2014</v>
      </c>
      <c r="H164" s="28">
        <v>41552</v>
      </c>
      <c r="I164" s="27"/>
      <c r="J164" s="27"/>
      <c r="K164" s="27" t="s">
        <v>1313</v>
      </c>
      <c r="L164" s="27" t="str">
        <f t="shared" si="65"/>
        <v>PreAlerta</v>
      </c>
      <c r="M164" s="27" t="str">
        <f t="shared" si="61"/>
        <v>S/PalabrasClaves</v>
      </c>
      <c r="N164" s="27" t="str">
        <f t="shared" si="69"/>
        <v/>
      </c>
      <c r="O164" s="27"/>
      <c r="P164" s="27" t="s">
        <v>1314</v>
      </c>
      <c r="Q164" s="27"/>
      <c r="R164" s="27" t="str">
        <f>LEFT('2012-2022'!$P164,4)</f>
        <v>2014</v>
      </c>
      <c r="S164" s="27" t="s">
        <v>39</v>
      </c>
      <c r="T164" s="27" t="str">
        <f t="shared" si="70"/>
        <v/>
      </c>
      <c r="U164" s="27"/>
      <c r="V164" s="29"/>
      <c r="W164" s="30"/>
      <c r="X164" s="30"/>
      <c r="Y164" s="31"/>
    </row>
    <row r="165" spans="1:25" ht="15.75" customHeight="1" x14ac:dyDescent="0.25">
      <c r="A165" s="32">
        <v>31425792</v>
      </c>
      <c r="B165" s="32" t="s">
        <v>1315</v>
      </c>
      <c r="C165" s="32" t="s">
        <v>1316</v>
      </c>
      <c r="D165" s="32" t="s">
        <v>1317</v>
      </c>
      <c r="E165" s="32" t="s">
        <v>1318</v>
      </c>
      <c r="F165" s="32" t="s">
        <v>949</v>
      </c>
      <c r="G165" s="32">
        <v>2019</v>
      </c>
      <c r="H165" s="33">
        <v>43697</v>
      </c>
      <c r="I165" s="32" t="s">
        <v>1319</v>
      </c>
      <c r="J165" s="32" t="s">
        <v>1320</v>
      </c>
      <c r="K165" s="32" t="s">
        <v>1321</v>
      </c>
      <c r="L165" s="32" t="str">
        <f t="shared" si="65"/>
        <v>PostAlerta</v>
      </c>
      <c r="M165" s="32" t="str">
        <f t="shared" si="61"/>
        <v>C/PalabrasClaves</v>
      </c>
      <c r="N165" s="32" t="s">
        <v>9</v>
      </c>
      <c r="O165" s="32"/>
      <c r="P165" s="32" t="s">
        <v>533</v>
      </c>
      <c r="Q165" s="32"/>
      <c r="R165" s="32" t="str">
        <f>LEFT('2012-2022'!$P165,4)</f>
        <v>2019</v>
      </c>
      <c r="S165" s="32" t="s">
        <v>74</v>
      </c>
      <c r="T165" s="32" t="s">
        <v>1322</v>
      </c>
      <c r="U165" s="32" t="s">
        <v>123</v>
      </c>
      <c r="V165" s="34" t="s">
        <v>124</v>
      </c>
      <c r="W165" s="35" t="s">
        <v>124</v>
      </c>
      <c r="X165" s="35" t="s">
        <v>1323</v>
      </c>
      <c r="Y165" s="36" t="str">
        <f t="shared" ref="Y165:Y167" si="71">IFERROR(VLOOKUP(A163,BD_aux,3,FALSE),"")</f>
        <v/>
      </c>
    </row>
    <row r="166" spans="1:25" ht="15.75" customHeight="1" x14ac:dyDescent="0.25">
      <c r="A166" s="27">
        <v>24571786</v>
      </c>
      <c r="B166" s="27" t="s">
        <v>1324</v>
      </c>
      <c r="C166" s="27" t="s">
        <v>1325</v>
      </c>
      <c r="D166" s="27" t="s">
        <v>1326</v>
      </c>
      <c r="E166" s="27" t="s">
        <v>1327</v>
      </c>
      <c r="F166" s="27" t="s">
        <v>1328</v>
      </c>
      <c r="G166" s="27">
        <v>2014</v>
      </c>
      <c r="H166" s="28">
        <v>41698</v>
      </c>
      <c r="I166" s="27"/>
      <c r="J166" s="27"/>
      <c r="K166" s="27" t="s">
        <v>1329</v>
      </c>
      <c r="L166" s="27" t="str">
        <f t="shared" si="65"/>
        <v>PreAlerta</v>
      </c>
      <c r="M166" s="27" t="str">
        <f t="shared" si="61"/>
        <v>C/PalabrasClaves</v>
      </c>
      <c r="N166" s="27" t="s">
        <v>9</v>
      </c>
      <c r="O166" s="27"/>
      <c r="P166" s="27" t="s">
        <v>1330</v>
      </c>
      <c r="Q166" s="27"/>
      <c r="R166" s="27" t="str">
        <f>LEFT('2012-2022'!$P166,4)</f>
        <v>2014</v>
      </c>
      <c r="S166" s="27" t="s">
        <v>57</v>
      </c>
      <c r="T166" s="27" t="s">
        <v>1331</v>
      </c>
      <c r="U166" s="27" t="s">
        <v>123</v>
      </c>
      <c r="V166" s="29" t="s">
        <v>124</v>
      </c>
      <c r="W166" s="30" t="s">
        <v>124</v>
      </c>
      <c r="X166" s="30" t="s">
        <v>1332</v>
      </c>
      <c r="Y166" s="31" t="str">
        <f t="shared" si="71"/>
        <v/>
      </c>
    </row>
    <row r="167" spans="1:25" ht="15.75" customHeight="1" x14ac:dyDescent="0.25">
      <c r="A167" s="32">
        <v>29231153</v>
      </c>
      <c r="B167" s="32" t="s">
        <v>1333</v>
      </c>
      <c r="C167" s="32" t="s">
        <v>1334</v>
      </c>
      <c r="D167" s="32" t="s">
        <v>1335</v>
      </c>
      <c r="E167" s="32" t="s">
        <v>1336</v>
      </c>
      <c r="F167" s="32" t="s">
        <v>1312</v>
      </c>
      <c r="G167" s="32">
        <v>2018</v>
      </c>
      <c r="H167" s="33">
        <v>43082</v>
      </c>
      <c r="I167" s="32"/>
      <c r="J167" s="32"/>
      <c r="K167" s="32" t="s">
        <v>1337</v>
      </c>
      <c r="L167" s="32" t="str">
        <f t="shared" si="65"/>
        <v>PostAlerta</v>
      </c>
      <c r="M167" s="32" t="str">
        <f t="shared" si="61"/>
        <v>C/PalabrasClaves</v>
      </c>
      <c r="N167" s="32" t="s">
        <v>9</v>
      </c>
      <c r="O167" s="32"/>
      <c r="P167" s="32" t="s">
        <v>1338</v>
      </c>
      <c r="Q167" s="32"/>
      <c r="R167" s="32" t="str">
        <f>LEFT('2012-2022'!$P167,4)</f>
        <v>2018</v>
      </c>
      <c r="S167" s="32" t="s">
        <v>39</v>
      </c>
      <c r="T167" s="32" t="s">
        <v>1339</v>
      </c>
      <c r="U167" s="32" t="s">
        <v>123</v>
      </c>
      <c r="V167" s="34" t="s">
        <v>124</v>
      </c>
      <c r="W167" s="35" t="s">
        <v>124</v>
      </c>
      <c r="X167" s="35" t="s">
        <v>1340</v>
      </c>
      <c r="Y167" s="36" t="str">
        <f t="shared" si="71"/>
        <v/>
      </c>
    </row>
    <row r="168" spans="1:25" ht="15.75" hidden="1" customHeight="1" x14ac:dyDescent="0.25">
      <c r="A168" s="27">
        <v>22334697</v>
      </c>
      <c r="B168" s="27" t="s">
        <v>1341</v>
      </c>
      <c r="C168" s="27" t="s">
        <v>1342</v>
      </c>
      <c r="D168" s="27" t="s">
        <v>1343</v>
      </c>
      <c r="E168" s="27" t="s">
        <v>1109</v>
      </c>
      <c r="F168" s="27" t="s">
        <v>1038</v>
      </c>
      <c r="G168" s="27">
        <v>2012</v>
      </c>
      <c r="H168" s="28">
        <v>40955</v>
      </c>
      <c r="I168" s="27" t="s">
        <v>1344</v>
      </c>
      <c r="J168" s="27"/>
      <c r="K168" s="27" t="s">
        <v>1345</v>
      </c>
      <c r="L168" s="27" t="str">
        <f t="shared" si="65"/>
        <v>PreAlerta</v>
      </c>
      <c r="M168" s="27" t="str">
        <f t="shared" si="61"/>
        <v>C/PalabrasClaves</v>
      </c>
      <c r="N168" s="27" t="str">
        <f>IF(ISNUMBER(SEARCH("TREATMENT", B168)), "4) Nuevos tratamientos", "")</f>
        <v/>
      </c>
      <c r="O168" s="27"/>
      <c r="P168" s="27" t="s">
        <v>1346</v>
      </c>
      <c r="Q168" s="27"/>
      <c r="R168" s="27" t="str">
        <f>LEFT('2012-2022'!$P168,4)</f>
        <v>2012</v>
      </c>
      <c r="S168" s="27" t="s">
        <v>49</v>
      </c>
      <c r="T168" s="27" t="str">
        <f>IFERROR(VLOOKUP(A168,BD_aux,2,FALSE),"")</f>
        <v/>
      </c>
      <c r="U168" s="27"/>
      <c r="V168" s="29"/>
      <c r="W168" s="30"/>
      <c r="X168" s="30"/>
      <c r="Y168" s="31"/>
    </row>
    <row r="169" spans="1:25" ht="15.75" customHeight="1" x14ac:dyDescent="0.25">
      <c r="A169" s="32">
        <v>31600300</v>
      </c>
      <c r="B169" s="32" t="s">
        <v>1347</v>
      </c>
      <c r="C169" s="32" t="s">
        <v>1348</v>
      </c>
      <c r="D169" s="32" t="s">
        <v>1349</v>
      </c>
      <c r="E169" s="32" t="s">
        <v>1350</v>
      </c>
      <c r="F169" s="32" t="s">
        <v>424</v>
      </c>
      <c r="G169" s="32">
        <v>2019</v>
      </c>
      <c r="H169" s="33">
        <v>43749</v>
      </c>
      <c r="I169" s="32" t="s">
        <v>1351</v>
      </c>
      <c r="J169" s="32"/>
      <c r="K169" s="32" t="s">
        <v>1352</v>
      </c>
      <c r="L169" s="32" t="str">
        <f t="shared" si="65"/>
        <v>PostAlerta</v>
      </c>
      <c r="M169" s="32" t="str">
        <f t="shared" si="61"/>
        <v>C/PalabrasClaves</v>
      </c>
      <c r="N169" s="32" t="s">
        <v>9</v>
      </c>
      <c r="O169" s="32"/>
      <c r="P169" s="32" t="s">
        <v>1353</v>
      </c>
      <c r="Q169" s="32"/>
      <c r="R169" s="32" t="str">
        <f>LEFT('2012-2022'!$P169,4)</f>
        <v>2019</v>
      </c>
      <c r="S169" s="32" t="s">
        <v>70</v>
      </c>
      <c r="T169" s="32" t="s">
        <v>1354</v>
      </c>
      <c r="U169" s="32" t="s">
        <v>123</v>
      </c>
      <c r="V169" s="34" t="s">
        <v>124</v>
      </c>
      <c r="W169" s="35" t="s">
        <v>124</v>
      </c>
      <c r="X169" s="35" t="s">
        <v>1355</v>
      </c>
      <c r="Y169" s="36" t="str">
        <f t="shared" ref="Y169:Y176" si="72">IFERROR(VLOOKUP(A167,BD_aux,3,FALSE),"")</f>
        <v/>
      </c>
    </row>
    <row r="170" spans="1:25" ht="15.75" customHeight="1" x14ac:dyDescent="0.25">
      <c r="A170" s="27">
        <v>28446378</v>
      </c>
      <c r="B170" s="27" t="s">
        <v>1356</v>
      </c>
      <c r="C170" s="27" t="s">
        <v>1357</v>
      </c>
      <c r="D170" s="27" t="s">
        <v>1358</v>
      </c>
      <c r="E170" s="27" t="s">
        <v>1359</v>
      </c>
      <c r="F170" s="27" t="s">
        <v>1328</v>
      </c>
      <c r="G170" s="27">
        <v>2017</v>
      </c>
      <c r="H170" s="28">
        <v>42853</v>
      </c>
      <c r="I170" s="27"/>
      <c r="J170" s="27"/>
      <c r="K170" s="27" t="s">
        <v>1360</v>
      </c>
      <c r="L170" s="27" t="str">
        <f t="shared" si="65"/>
        <v>PostAlerta</v>
      </c>
      <c r="M170" s="27" t="str">
        <f t="shared" si="61"/>
        <v>C/PalabrasClaves</v>
      </c>
      <c r="N170" s="27" t="s">
        <v>9</v>
      </c>
      <c r="O170" s="27"/>
      <c r="P170" s="27" t="s">
        <v>115</v>
      </c>
      <c r="Q170" s="27"/>
      <c r="R170" s="27" t="str">
        <f>LEFT('2012-2022'!$P170,4)</f>
        <v>2017</v>
      </c>
      <c r="S170" s="27" t="s">
        <v>60</v>
      </c>
      <c r="T170" s="27" t="s">
        <v>1361</v>
      </c>
      <c r="U170" s="27" t="s">
        <v>123</v>
      </c>
      <c r="V170" s="29" t="s">
        <v>124</v>
      </c>
      <c r="W170" s="30" t="s">
        <v>124</v>
      </c>
      <c r="X170" s="30" t="s">
        <v>1362</v>
      </c>
      <c r="Y170" s="31" t="str">
        <f t="shared" si="72"/>
        <v/>
      </c>
    </row>
    <row r="171" spans="1:25" ht="15.75" customHeight="1" x14ac:dyDescent="0.25">
      <c r="A171" s="32">
        <v>23351067</v>
      </c>
      <c r="B171" s="32" t="s">
        <v>1363</v>
      </c>
      <c r="C171" s="32" t="s">
        <v>1364</v>
      </c>
      <c r="D171" s="32" t="s">
        <v>1365</v>
      </c>
      <c r="E171" s="32" t="s">
        <v>1366</v>
      </c>
      <c r="F171" s="32" t="s">
        <v>1066</v>
      </c>
      <c r="G171" s="32">
        <v>2013</v>
      </c>
      <c r="H171" s="33">
        <v>41303</v>
      </c>
      <c r="I171" s="32" t="s">
        <v>1367</v>
      </c>
      <c r="J171" s="32"/>
      <c r="K171" s="32" t="s">
        <v>1368</v>
      </c>
      <c r="L171" s="32" t="str">
        <f t="shared" si="65"/>
        <v>PreAlerta</v>
      </c>
      <c r="M171" s="32" t="str">
        <f t="shared" si="61"/>
        <v>C/PalabrasClaves</v>
      </c>
      <c r="N171" s="32" t="s">
        <v>9</v>
      </c>
      <c r="O171" s="32"/>
      <c r="P171" s="32" t="s">
        <v>1369</v>
      </c>
      <c r="Q171" s="32"/>
      <c r="R171" s="32" t="str">
        <f>LEFT('2012-2022'!$P171,4)</f>
        <v>2013</v>
      </c>
      <c r="S171" s="32" t="s">
        <v>39</v>
      </c>
      <c r="T171" s="32" t="s">
        <v>1370</v>
      </c>
      <c r="U171" s="32" t="s">
        <v>123</v>
      </c>
      <c r="V171" s="34" t="s">
        <v>124</v>
      </c>
      <c r="W171" s="35" t="s">
        <v>124</v>
      </c>
      <c r="X171" s="35" t="s">
        <v>1371</v>
      </c>
      <c r="Y171" s="36" t="str">
        <f t="shared" si="72"/>
        <v/>
      </c>
    </row>
    <row r="172" spans="1:25" ht="15.75" customHeight="1" x14ac:dyDescent="0.25">
      <c r="A172" s="27">
        <v>32441045</v>
      </c>
      <c r="B172" s="27" t="s">
        <v>1372</v>
      </c>
      <c r="C172" s="27" t="s">
        <v>1373</v>
      </c>
      <c r="D172" s="27" t="s">
        <v>1374</v>
      </c>
      <c r="E172" s="27" t="s">
        <v>1375</v>
      </c>
      <c r="F172" s="27" t="s">
        <v>1376</v>
      </c>
      <c r="G172" s="27">
        <v>2020</v>
      </c>
      <c r="H172" s="28">
        <v>43974</v>
      </c>
      <c r="I172" s="27"/>
      <c r="J172" s="27"/>
      <c r="K172" s="27" t="s">
        <v>1377</v>
      </c>
      <c r="L172" s="27" t="str">
        <f t="shared" si="65"/>
        <v>PostAlerta</v>
      </c>
      <c r="M172" s="27" t="str">
        <f t="shared" si="61"/>
        <v>C/PalabrasClaves</v>
      </c>
      <c r="N172" s="27" t="s">
        <v>9</v>
      </c>
      <c r="O172" s="27"/>
      <c r="P172" s="27" t="s">
        <v>1240</v>
      </c>
      <c r="Q172" s="27"/>
      <c r="R172" s="27" t="str">
        <f>LEFT('2012-2022'!$P172,4)</f>
        <v>2020</v>
      </c>
      <c r="S172" s="27" t="s">
        <v>62</v>
      </c>
      <c r="T172" s="27" t="s">
        <v>1378</v>
      </c>
      <c r="U172" s="27" t="s">
        <v>123</v>
      </c>
      <c r="V172" s="29" t="s">
        <v>124</v>
      </c>
      <c r="W172" s="30" t="s">
        <v>124</v>
      </c>
      <c r="X172" s="30" t="s">
        <v>1379</v>
      </c>
      <c r="Y172" s="31" t="str">
        <f t="shared" si="72"/>
        <v/>
      </c>
    </row>
    <row r="173" spans="1:25" ht="15.75" customHeight="1" x14ac:dyDescent="0.25">
      <c r="A173" s="32">
        <v>31507264</v>
      </c>
      <c r="B173" s="32" t="s">
        <v>1380</v>
      </c>
      <c r="C173" s="32" t="s">
        <v>1381</v>
      </c>
      <c r="D173" s="32" t="s">
        <v>1382</v>
      </c>
      <c r="E173" s="32" t="s">
        <v>1383</v>
      </c>
      <c r="F173" s="32" t="s">
        <v>1046</v>
      </c>
      <c r="G173" s="32">
        <v>2019</v>
      </c>
      <c r="H173" s="33">
        <v>43720</v>
      </c>
      <c r="I173" s="32" t="s">
        <v>1384</v>
      </c>
      <c r="J173" s="32"/>
      <c r="K173" s="32" t="s">
        <v>1385</v>
      </c>
      <c r="L173" s="32" t="str">
        <f t="shared" si="65"/>
        <v>PostAlerta</v>
      </c>
      <c r="M173" s="32" t="str">
        <f t="shared" si="61"/>
        <v>C/PalabrasClaves</v>
      </c>
      <c r="N173" s="32" t="s">
        <v>9</v>
      </c>
      <c r="O173" s="32"/>
      <c r="P173" s="32" t="s">
        <v>220</v>
      </c>
      <c r="Q173" s="32"/>
      <c r="R173" s="32" t="str">
        <f>LEFT('2012-2022'!$P173,4)</f>
        <v>2019</v>
      </c>
      <c r="S173" s="32" t="s">
        <v>68</v>
      </c>
      <c r="T173" s="32" t="s">
        <v>1386</v>
      </c>
      <c r="U173" s="32" t="s">
        <v>123</v>
      </c>
      <c r="V173" s="34" t="s">
        <v>124</v>
      </c>
      <c r="W173" s="35" t="s">
        <v>124</v>
      </c>
      <c r="X173" s="35" t="s">
        <v>1387</v>
      </c>
      <c r="Y173" s="36" t="str">
        <f t="shared" si="72"/>
        <v/>
      </c>
    </row>
    <row r="174" spans="1:25" ht="15.75" customHeight="1" x14ac:dyDescent="0.25">
      <c r="A174" s="27">
        <v>28418303</v>
      </c>
      <c r="B174" s="27" t="s">
        <v>1388</v>
      </c>
      <c r="C174" s="27" t="s">
        <v>1389</v>
      </c>
      <c r="D174" s="27" t="s">
        <v>1390</v>
      </c>
      <c r="E174" s="27" t="s">
        <v>741</v>
      </c>
      <c r="F174" s="27" t="s">
        <v>145</v>
      </c>
      <c r="G174" s="27">
        <v>2017</v>
      </c>
      <c r="H174" s="28">
        <v>42844</v>
      </c>
      <c r="I174" s="27" t="s">
        <v>1391</v>
      </c>
      <c r="J174" s="27"/>
      <c r="K174" s="27" t="s">
        <v>1392</v>
      </c>
      <c r="L174" s="27" t="str">
        <f t="shared" si="65"/>
        <v>PostAlerta</v>
      </c>
      <c r="M174" s="27" t="str">
        <f t="shared" si="61"/>
        <v>C/PalabrasClaves</v>
      </c>
      <c r="N174" s="27" t="s">
        <v>9</v>
      </c>
      <c r="O174" s="27"/>
      <c r="P174" s="27" t="s">
        <v>308</v>
      </c>
      <c r="Q174" s="27"/>
      <c r="R174" s="27" t="str">
        <f>LEFT('2012-2022'!$P174,4)</f>
        <v>2017</v>
      </c>
      <c r="S174" s="27" t="s">
        <v>57</v>
      </c>
      <c r="T174" s="27" t="s">
        <v>1393</v>
      </c>
      <c r="U174" s="27" t="s">
        <v>123</v>
      </c>
      <c r="V174" s="29" t="s">
        <v>124</v>
      </c>
      <c r="W174" s="30" t="s">
        <v>124</v>
      </c>
      <c r="X174" s="30" t="s">
        <v>1394</v>
      </c>
      <c r="Y174" s="31" t="str">
        <f t="shared" si="72"/>
        <v/>
      </c>
    </row>
    <row r="175" spans="1:25" ht="15.75" customHeight="1" x14ac:dyDescent="0.25">
      <c r="A175" s="32">
        <v>27449234</v>
      </c>
      <c r="B175" s="32" t="s">
        <v>1395</v>
      </c>
      <c r="C175" s="32" t="s">
        <v>1396</v>
      </c>
      <c r="D175" s="32" t="s">
        <v>1397</v>
      </c>
      <c r="E175" s="32" t="s">
        <v>1398</v>
      </c>
      <c r="F175" s="32" t="s">
        <v>1066</v>
      </c>
      <c r="G175" s="32">
        <v>2016</v>
      </c>
      <c r="H175" s="33">
        <v>42576</v>
      </c>
      <c r="I175" s="32" t="s">
        <v>1399</v>
      </c>
      <c r="J175" s="32"/>
      <c r="K175" s="32" t="s">
        <v>1400</v>
      </c>
      <c r="L175" s="32" t="str">
        <f t="shared" si="65"/>
        <v>PreAlerta</v>
      </c>
      <c r="M175" s="32" t="str">
        <f t="shared" si="61"/>
        <v>C/PalabrasClaves</v>
      </c>
      <c r="N175" s="32" t="s">
        <v>9</v>
      </c>
      <c r="O175" s="32"/>
      <c r="P175" s="32" t="s">
        <v>1401</v>
      </c>
      <c r="Q175" s="32"/>
      <c r="R175" s="32" t="str">
        <f>LEFT('2012-2022'!$P175,4)</f>
        <v>2016</v>
      </c>
      <c r="S175" s="32" t="s">
        <v>62</v>
      </c>
      <c r="T175" s="32" t="s">
        <v>1402</v>
      </c>
      <c r="U175" s="32" t="s">
        <v>123</v>
      </c>
      <c r="V175" s="34" t="s">
        <v>124</v>
      </c>
      <c r="W175" s="35" t="s">
        <v>124</v>
      </c>
      <c r="X175" s="35" t="s">
        <v>1403</v>
      </c>
      <c r="Y175" s="36" t="str">
        <f t="shared" si="72"/>
        <v/>
      </c>
    </row>
    <row r="176" spans="1:25" ht="15.75" customHeight="1" x14ac:dyDescent="0.25">
      <c r="A176" s="27">
        <v>26316384</v>
      </c>
      <c r="B176" s="27" t="s">
        <v>1404</v>
      </c>
      <c r="C176" s="27" t="s">
        <v>1405</v>
      </c>
      <c r="D176" s="27" t="s">
        <v>1406</v>
      </c>
      <c r="E176" s="27" t="s">
        <v>1407</v>
      </c>
      <c r="F176" s="27" t="s">
        <v>493</v>
      </c>
      <c r="G176" s="27">
        <v>2015</v>
      </c>
      <c r="H176" s="28">
        <v>42245</v>
      </c>
      <c r="I176" s="27"/>
      <c r="J176" s="27"/>
      <c r="K176" s="27" t="s">
        <v>1408</v>
      </c>
      <c r="L176" s="27" t="str">
        <f t="shared" si="65"/>
        <v>PreAlerta</v>
      </c>
      <c r="M176" s="27" t="str">
        <f t="shared" si="61"/>
        <v>C/PalabrasClaves</v>
      </c>
      <c r="N176" s="27" t="s">
        <v>9</v>
      </c>
      <c r="O176" s="27"/>
      <c r="P176" s="27" t="s">
        <v>1409</v>
      </c>
      <c r="Q176" s="27"/>
      <c r="R176" s="27" t="str">
        <f>LEFT('2012-2022'!$P176,4)</f>
        <v>2015</v>
      </c>
      <c r="S176" s="27" t="s">
        <v>74</v>
      </c>
      <c r="T176" s="27" t="s">
        <v>1410</v>
      </c>
      <c r="U176" s="27" t="s">
        <v>123</v>
      </c>
      <c r="V176" s="29" t="s">
        <v>124</v>
      </c>
      <c r="W176" s="30" t="s">
        <v>124</v>
      </c>
      <c r="X176" s="30" t="s">
        <v>1411</v>
      </c>
      <c r="Y176" s="31" t="str">
        <f t="shared" si="72"/>
        <v/>
      </c>
    </row>
    <row r="177" spans="1:25" ht="15.75" hidden="1" customHeight="1" x14ac:dyDescent="0.25">
      <c r="A177" s="32">
        <v>31578264</v>
      </c>
      <c r="B177" s="32" t="s">
        <v>1412</v>
      </c>
      <c r="C177" s="32" t="s">
        <v>1413</v>
      </c>
      <c r="D177" s="32" t="s">
        <v>1414</v>
      </c>
      <c r="E177" s="32" t="s">
        <v>1415</v>
      </c>
      <c r="F177" s="32" t="s">
        <v>502</v>
      </c>
      <c r="G177" s="32">
        <v>2019</v>
      </c>
      <c r="H177" s="33">
        <v>43742</v>
      </c>
      <c r="I177" s="32" t="s">
        <v>1416</v>
      </c>
      <c r="J177" s="32"/>
      <c r="K177" s="32" t="s">
        <v>1417</v>
      </c>
      <c r="L177" s="32" t="str">
        <f t="shared" si="65"/>
        <v>PostAlerta</v>
      </c>
      <c r="M177" s="32" t="str">
        <f t="shared" si="61"/>
        <v>C/PalabrasClaves</v>
      </c>
      <c r="N177" s="32" t="str">
        <f t="shared" ref="N177:N180" si="73">IF(ISNUMBER(SEARCH("TREATMENT", B177)), "4) Nuevos tratamientos", "")</f>
        <v/>
      </c>
      <c r="O177" s="32"/>
      <c r="P177" s="32" t="s">
        <v>1418</v>
      </c>
      <c r="Q177" s="32"/>
      <c r="R177" s="32" t="str">
        <f>LEFT('2012-2022'!$P177,4)</f>
        <v>2019</v>
      </c>
      <c r="S177" s="32" t="s">
        <v>72</v>
      </c>
      <c r="T177" s="32" t="str">
        <f t="shared" ref="T177:T180" si="74">IFERROR(VLOOKUP(A177,BD_aux,2,FALSE),"")</f>
        <v/>
      </c>
      <c r="U177" s="32"/>
      <c r="V177" s="34"/>
      <c r="W177" s="35"/>
      <c r="X177" s="35"/>
      <c r="Y177" s="32"/>
    </row>
    <row r="178" spans="1:25" ht="15.75" hidden="1" customHeight="1" x14ac:dyDescent="0.25">
      <c r="A178" s="27">
        <v>26968786</v>
      </c>
      <c r="B178" s="27" t="s">
        <v>1419</v>
      </c>
      <c r="C178" s="27" t="s">
        <v>1420</v>
      </c>
      <c r="D178" s="27" t="s">
        <v>1421</v>
      </c>
      <c r="E178" s="27" t="s">
        <v>1422</v>
      </c>
      <c r="F178" s="27" t="s">
        <v>393</v>
      </c>
      <c r="G178" s="27">
        <v>2017</v>
      </c>
      <c r="H178" s="28">
        <v>42442</v>
      </c>
      <c r="I178" s="27"/>
      <c r="J178" s="27"/>
      <c r="K178" s="27" t="s">
        <v>1423</v>
      </c>
      <c r="L178" s="27" t="str">
        <f t="shared" si="65"/>
        <v>PreAlerta</v>
      </c>
      <c r="M178" s="27" t="str">
        <f t="shared" si="61"/>
        <v>C/PalabrasClaves</v>
      </c>
      <c r="N178" s="27" t="str">
        <f t="shared" si="73"/>
        <v/>
      </c>
      <c r="O178" s="27"/>
      <c r="P178" s="27" t="s">
        <v>1424</v>
      </c>
      <c r="Q178" s="27"/>
      <c r="R178" s="27" t="str">
        <f>LEFT('2012-2022'!$P178,4)</f>
        <v>2017</v>
      </c>
      <c r="S178" s="27" t="s">
        <v>45</v>
      </c>
      <c r="T178" s="27" t="str">
        <f t="shared" si="74"/>
        <v/>
      </c>
      <c r="U178" s="27"/>
      <c r="V178" s="29"/>
      <c r="W178" s="30"/>
      <c r="X178" s="30"/>
      <c r="Y178" s="31"/>
    </row>
    <row r="179" spans="1:25" ht="15.75" hidden="1" customHeight="1" x14ac:dyDescent="0.25">
      <c r="A179" s="32">
        <v>23506248</v>
      </c>
      <c r="B179" s="32" t="s">
        <v>1425</v>
      </c>
      <c r="C179" s="32" t="s">
        <v>1426</v>
      </c>
      <c r="D179" s="32" t="s">
        <v>1427</v>
      </c>
      <c r="E179" s="32" t="s">
        <v>1428</v>
      </c>
      <c r="F179" s="32" t="s">
        <v>1429</v>
      </c>
      <c r="G179" s="32">
        <v>2013</v>
      </c>
      <c r="H179" s="33">
        <v>41353</v>
      </c>
      <c r="I179" s="32" t="s">
        <v>1430</v>
      </c>
      <c r="J179" s="32" t="s">
        <v>1431</v>
      </c>
      <c r="K179" s="32" t="s">
        <v>1432</v>
      </c>
      <c r="L179" s="32" t="str">
        <f t="shared" si="65"/>
        <v>PreAlerta</v>
      </c>
      <c r="M179" s="32" t="str">
        <f t="shared" si="61"/>
        <v>C/PalabrasClaves</v>
      </c>
      <c r="N179" s="32" t="str">
        <f t="shared" si="73"/>
        <v/>
      </c>
      <c r="O179" s="32"/>
      <c r="P179" s="32" t="s">
        <v>479</v>
      </c>
      <c r="Q179" s="32"/>
      <c r="R179" s="32" t="str">
        <f>LEFT('2012-2022'!$P179,4)</f>
        <v>2013</v>
      </c>
      <c r="S179" s="32" t="s">
        <v>60</v>
      </c>
      <c r="T179" s="32" t="str">
        <f t="shared" si="74"/>
        <v/>
      </c>
      <c r="U179" s="32"/>
      <c r="V179" s="34"/>
      <c r="W179" s="35"/>
      <c r="X179" s="35"/>
      <c r="Y179" s="32"/>
    </row>
    <row r="180" spans="1:25" ht="15.75" hidden="1" customHeight="1" x14ac:dyDescent="0.25">
      <c r="A180" s="27">
        <v>34465021</v>
      </c>
      <c r="B180" s="27" t="s">
        <v>1433</v>
      </c>
      <c r="C180" s="27" t="s">
        <v>1434</v>
      </c>
      <c r="D180" s="27" t="s">
        <v>1435</v>
      </c>
      <c r="E180" s="27" t="s">
        <v>1436</v>
      </c>
      <c r="F180" s="27" t="s">
        <v>277</v>
      </c>
      <c r="G180" s="27">
        <v>2021</v>
      </c>
      <c r="H180" s="28">
        <v>44440</v>
      </c>
      <c r="I180" s="27" t="s">
        <v>1437</v>
      </c>
      <c r="J180" s="27"/>
      <c r="K180" s="27" t="s">
        <v>1438</v>
      </c>
      <c r="L180" s="27" t="str">
        <f t="shared" si="65"/>
        <v>PostAlerta</v>
      </c>
      <c r="M180" s="27" t="str">
        <f t="shared" si="61"/>
        <v>C/PalabrasClaves</v>
      </c>
      <c r="N180" s="27" t="str">
        <f t="shared" si="73"/>
        <v/>
      </c>
      <c r="O180" s="27"/>
      <c r="P180" s="27" t="s">
        <v>1439</v>
      </c>
      <c r="Q180" s="27"/>
      <c r="R180" s="27" t="str">
        <f>LEFT('2012-2022'!$P180,4)</f>
        <v>2021</v>
      </c>
      <c r="S180" s="27" t="s">
        <v>65</v>
      </c>
      <c r="T180" s="27" t="str">
        <f t="shared" si="74"/>
        <v/>
      </c>
      <c r="U180" s="27"/>
      <c r="V180" s="29"/>
      <c r="W180" s="30"/>
      <c r="X180" s="30"/>
      <c r="Y180" s="31"/>
    </row>
    <row r="181" spans="1:25" ht="15.75" customHeight="1" x14ac:dyDescent="0.25">
      <c r="A181" s="37">
        <v>34419740</v>
      </c>
      <c r="B181" s="32" t="s">
        <v>1440</v>
      </c>
      <c r="C181" s="32" t="s">
        <v>1441</v>
      </c>
      <c r="D181" s="32" t="s">
        <v>1442</v>
      </c>
      <c r="E181" s="32" t="s">
        <v>1443</v>
      </c>
      <c r="F181" s="32" t="s">
        <v>285</v>
      </c>
      <c r="G181" s="32">
        <v>2021</v>
      </c>
      <c r="H181" s="33">
        <v>44430</v>
      </c>
      <c r="I181" s="32"/>
      <c r="J181" s="32"/>
      <c r="K181" s="32" t="s">
        <v>1444</v>
      </c>
      <c r="L181" s="32" t="str">
        <f t="shared" si="65"/>
        <v>PostAlerta</v>
      </c>
      <c r="M181" s="32" t="str">
        <f t="shared" si="61"/>
        <v>C/PalabrasClaves</v>
      </c>
      <c r="N181" s="32" t="s">
        <v>9</v>
      </c>
      <c r="O181" s="32"/>
      <c r="P181" s="32" t="s">
        <v>1445</v>
      </c>
      <c r="Q181" s="32"/>
      <c r="R181" s="32" t="str">
        <f>LEFT('2012-2022'!$P181,4)</f>
        <v>2021</v>
      </c>
      <c r="S181" s="32" t="s">
        <v>74</v>
      </c>
      <c r="T181" s="32" t="s">
        <v>1446</v>
      </c>
      <c r="U181" s="32" t="s">
        <v>124</v>
      </c>
      <c r="V181" s="34" t="s">
        <v>123</v>
      </c>
      <c r="W181" s="35" t="s">
        <v>124</v>
      </c>
      <c r="X181" s="35" t="s">
        <v>1447</v>
      </c>
      <c r="Y181" s="36" t="str">
        <f>IFERROR(VLOOKUP(A179,BD_aux,3,FALSE),"")</f>
        <v/>
      </c>
    </row>
    <row r="182" spans="1:25" ht="15.75" hidden="1" customHeight="1" x14ac:dyDescent="0.25">
      <c r="A182" s="27">
        <v>27758727</v>
      </c>
      <c r="B182" s="27" t="s">
        <v>1448</v>
      </c>
      <c r="C182" s="27" t="s">
        <v>1449</v>
      </c>
      <c r="D182" s="27" t="s">
        <v>1450</v>
      </c>
      <c r="E182" s="27" t="s">
        <v>1053</v>
      </c>
      <c r="F182" s="27" t="s">
        <v>1451</v>
      </c>
      <c r="G182" s="27">
        <v>2017</v>
      </c>
      <c r="H182" s="28">
        <v>42664</v>
      </c>
      <c r="I182" s="27" t="s">
        <v>1452</v>
      </c>
      <c r="J182" s="27"/>
      <c r="K182" s="27" t="s">
        <v>1453</v>
      </c>
      <c r="L182" s="27" t="str">
        <f t="shared" si="65"/>
        <v>PreAlerta</v>
      </c>
      <c r="M182" s="27" t="str">
        <f t="shared" si="61"/>
        <v>C/PalabrasClaves</v>
      </c>
      <c r="N182" s="27" t="str">
        <f>IF(ISNUMBER(SEARCH("TREATMENT", B182)), "4) Nuevos tratamientos", "")</f>
        <v/>
      </c>
      <c r="O182" s="27"/>
      <c r="P182" s="27" t="s">
        <v>1454</v>
      </c>
      <c r="Q182" s="27"/>
      <c r="R182" s="27" t="str">
        <f>LEFT('2012-2022'!$P182,4)</f>
        <v>2017</v>
      </c>
      <c r="S182" s="27" t="s">
        <v>39</v>
      </c>
      <c r="T182" s="27" t="str">
        <f>IFERROR(VLOOKUP(A182,BD_aux,2,FALSE),"")</f>
        <v/>
      </c>
      <c r="U182" s="27"/>
      <c r="V182" s="29"/>
      <c r="W182" s="30"/>
      <c r="X182" s="30"/>
      <c r="Y182" s="31"/>
    </row>
    <row r="183" spans="1:25" ht="15.75" customHeight="1" x14ac:dyDescent="0.25">
      <c r="A183" s="32">
        <v>29530847</v>
      </c>
      <c r="B183" s="32" t="s">
        <v>1455</v>
      </c>
      <c r="C183" s="32" t="s">
        <v>1456</v>
      </c>
      <c r="D183" s="32" t="s">
        <v>1457</v>
      </c>
      <c r="E183" s="32" t="s">
        <v>1458</v>
      </c>
      <c r="F183" s="32" t="s">
        <v>573</v>
      </c>
      <c r="G183" s="32">
        <v>2018</v>
      </c>
      <c r="H183" s="33">
        <v>43173</v>
      </c>
      <c r="I183" s="32" t="s">
        <v>1459</v>
      </c>
      <c r="J183" s="32"/>
      <c r="K183" s="32" t="s">
        <v>1460</v>
      </c>
      <c r="L183" s="32" t="str">
        <f t="shared" si="65"/>
        <v>PostAlerta</v>
      </c>
      <c r="M183" s="32" t="str">
        <f t="shared" si="61"/>
        <v>C/PalabrasClaves</v>
      </c>
      <c r="N183" s="32" t="s">
        <v>9</v>
      </c>
      <c r="O183" s="32"/>
      <c r="P183" s="32" t="s">
        <v>1461</v>
      </c>
      <c r="Q183" s="32"/>
      <c r="R183" s="32" t="str">
        <f>LEFT('2012-2022'!$P183,4)</f>
        <v>2018</v>
      </c>
      <c r="S183" s="32" t="s">
        <v>54</v>
      </c>
      <c r="T183" s="32" t="s">
        <v>1462</v>
      </c>
      <c r="U183" s="32" t="s">
        <v>123</v>
      </c>
      <c r="V183" s="34" t="s">
        <v>124</v>
      </c>
      <c r="W183" s="35" t="s">
        <v>124</v>
      </c>
      <c r="X183" s="35" t="s">
        <v>1463</v>
      </c>
      <c r="Y183" s="36" t="str">
        <f>IFERROR(VLOOKUP(A181,BD_aux,3,FALSE),"")</f>
        <v/>
      </c>
    </row>
    <row r="184" spans="1:25" ht="15.75" hidden="1" customHeight="1" x14ac:dyDescent="0.25">
      <c r="A184" s="27">
        <v>24243880</v>
      </c>
      <c r="B184" s="27" t="s">
        <v>1464</v>
      </c>
      <c r="C184" s="27" t="s">
        <v>254</v>
      </c>
      <c r="D184" s="27" t="s">
        <v>1465</v>
      </c>
      <c r="E184" s="27" t="s">
        <v>256</v>
      </c>
      <c r="F184" s="27" t="s">
        <v>393</v>
      </c>
      <c r="G184" s="27">
        <v>2013</v>
      </c>
      <c r="H184" s="28">
        <v>41597</v>
      </c>
      <c r="I184" s="27"/>
      <c r="J184" s="27"/>
      <c r="K184" s="27" t="s">
        <v>1466</v>
      </c>
      <c r="L184" s="27" t="str">
        <f t="shared" si="65"/>
        <v>Excluido</v>
      </c>
      <c r="M184" s="27" t="str">
        <f t="shared" si="61"/>
        <v>C/PalabrasClaves</v>
      </c>
      <c r="N184" s="27" t="str">
        <f>IF(ISNUMBER(SEARCH("TREATMENT", B184)), "4) Nuevos tratamientos", "")</f>
        <v/>
      </c>
      <c r="O184" s="27"/>
      <c r="P184" s="27" t="s">
        <v>1467</v>
      </c>
      <c r="Q184" s="27"/>
      <c r="R184" s="27" t="str">
        <f>LEFT('2012-2022'!$P184,4)</f>
        <v>2013</v>
      </c>
      <c r="S184" s="27" t="s">
        <v>74</v>
      </c>
      <c r="T184" s="27" t="str">
        <f>IFERROR(VLOOKUP(A184,BD_aux,2,FALSE),"")</f>
        <v/>
      </c>
      <c r="U184" s="27"/>
      <c r="V184" s="29"/>
      <c r="W184" s="30"/>
      <c r="X184" s="30"/>
      <c r="Y184" s="31"/>
    </row>
    <row r="185" spans="1:25" ht="15.75" customHeight="1" x14ac:dyDescent="0.25">
      <c r="A185" s="32">
        <v>25427572</v>
      </c>
      <c r="B185" s="32" t="s">
        <v>1468</v>
      </c>
      <c r="C185" s="32" t="s">
        <v>1469</v>
      </c>
      <c r="D185" s="32" t="s">
        <v>1470</v>
      </c>
      <c r="E185" s="32" t="s">
        <v>1471</v>
      </c>
      <c r="F185" s="32" t="s">
        <v>1066</v>
      </c>
      <c r="G185" s="32">
        <v>2014</v>
      </c>
      <c r="H185" s="33">
        <v>41971</v>
      </c>
      <c r="I185" s="32" t="s">
        <v>1472</v>
      </c>
      <c r="J185" s="32"/>
      <c r="K185" s="32" t="s">
        <v>1473</v>
      </c>
      <c r="L185" s="32" t="str">
        <f t="shared" si="65"/>
        <v>PreAlerta</v>
      </c>
      <c r="M185" s="32" t="str">
        <f t="shared" si="61"/>
        <v>C/PalabrasClaves</v>
      </c>
      <c r="N185" s="32" t="s">
        <v>9</v>
      </c>
      <c r="O185" s="32"/>
      <c r="P185" s="32" t="s">
        <v>1474</v>
      </c>
      <c r="Q185" s="32"/>
      <c r="R185" s="32" t="str">
        <f>LEFT('2012-2022'!$P185,4)</f>
        <v>2014</v>
      </c>
      <c r="S185" s="32" t="s">
        <v>72</v>
      </c>
      <c r="T185" s="32" t="s">
        <v>1475</v>
      </c>
      <c r="U185" s="32" t="s">
        <v>123</v>
      </c>
      <c r="V185" s="34" t="s">
        <v>124</v>
      </c>
      <c r="W185" s="35" t="s">
        <v>124</v>
      </c>
      <c r="X185" s="35" t="s">
        <v>1476</v>
      </c>
      <c r="Y185" s="36" t="str">
        <f t="shared" ref="Y185:Y186" si="75">IFERROR(VLOOKUP(A183,BD_aux,3,FALSE),"")</f>
        <v/>
      </c>
    </row>
    <row r="186" spans="1:25" ht="15.75" customHeight="1" x14ac:dyDescent="0.25">
      <c r="A186" s="37">
        <v>28814585</v>
      </c>
      <c r="B186" s="27" t="s">
        <v>1477</v>
      </c>
      <c r="C186" s="27" t="s">
        <v>1478</v>
      </c>
      <c r="D186" s="27" t="s">
        <v>1479</v>
      </c>
      <c r="E186" s="27" t="s">
        <v>1480</v>
      </c>
      <c r="F186" s="27" t="s">
        <v>502</v>
      </c>
      <c r="G186" s="27">
        <v>2017</v>
      </c>
      <c r="H186" s="28">
        <v>42965</v>
      </c>
      <c r="I186" s="27" t="s">
        <v>1481</v>
      </c>
      <c r="J186" s="27"/>
      <c r="K186" s="27" t="s">
        <v>1482</v>
      </c>
      <c r="L186" s="27" t="str">
        <f t="shared" si="65"/>
        <v>PostAlerta</v>
      </c>
      <c r="M186" s="27" t="str">
        <f t="shared" si="61"/>
        <v>S/PalabrasClaves</v>
      </c>
      <c r="N186" s="27" t="s">
        <v>9</v>
      </c>
      <c r="O186" s="27"/>
      <c r="P186" s="27" t="s">
        <v>1483</v>
      </c>
      <c r="Q186" s="27"/>
      <c r="R186" s="27" t="str">
        <f>LEFT('2012-2022'!$P186,4)</f>
        <v>2017</v>
      </c>
      <c r="S186" s="27" t="s">
        <v>72</v>
      </c>
      <c r="T186" s="27" t="s">
        <v>1484</v>
      </c>
      <c r="U186" s="27" t="s">
        <v>124</v>
      </c>
      <c r="V186" s="29" t="s">
        <v>124</v>
      </c>
      <c r="W186" s="30" t="s">
        <v>124</v>
      </c>
      <c r="X186" s="30" t="s">
        <v>1485</v>
      </c>
      <c r="Y186" s="31" t="str">
        <f t="shared" si="75"/>
        <v/>
      </c>
    </row>
    <row r="187" spans="1:25" ht="15.75" hidden="1" customHeight="1" x14ac:dyDescent="0.25">
      <c r="A187" s="32">
        <v>31021281</v>
      </c>
      <c r="B187" s="32" t="s">
        <v>1486</v>
      </c>
      <c r="C187" s="32" t="s">
        <v>1487</v>
      </c>
      <c r="D187" s="32" t="s">
        <v>1488</v>
      </c>
      <c r="E187" s="32" t="s">
        <v>1489</v>
      </c>
      <c r="F187" s="32" t="s">
        <v>209</v>
      </c>
      <c r="G187" s="32">
        <v>2019</v>
      </c>
      <c r="H187" s="33">
        <v>43581</v>
      </c>
      <c r="I187" s="32"/>
      <c r="J187" s="32"/>
      <c r="K187" s="32" t="s">
        <v>1490</v>
      </c>
      <c r="L187" s="32" t="str">
        <f t="shared" si="65"/>
        <v>PostAlerta</v>
      </c>
      <c r="M187" s="32" t="str">
        <f t="shared" si="61"/>
        <v>C/PalabrasClaves</v>
      </c>
      <c r="N187" s="32" t="s">
        <v>18</v>
      </c>
      <c r="O187" s="32" t="s">
        <v>681</v>
      </c>
      <c r="P187" s="32" t="s">
        <v>220</v>
      </c>
      <c r="Q187" s="32"/>
      <c r="R187" s="32" t="str">
        <f>LEFT('2012-2022'!$P187,4)</f>
        <v>2019</v>
      </c>
      <c r="S187" s="32" t="s">
        <v>68</v>
      </c>
      <c r="T187" s="32" t="str">
        <f t="shared" ref="T187:T191" si="76">IFERROR(VLOOKUP(A187,BD_aux,2,FALSE),"")</f>
        <v/>
      </c>
      <c r="U187" s="32"/>
      <c r="V187" s="34"/>
      <c r="W187" s="35"/>
      <c r="X187" s="35"/>
      <c r="Y187" s="32"/>
    </row>
    <row r="188" spans="1:25" ht="15.75" hidden="1" customHeight="1" x14ac:dyDescent="0.25">
      <c r="A188" s="27">
        <v>32496391</v>
      </c>
      <c r="B188" s="27" t="s">
        <v>1491</v>
      </c>
      <c r="C188" s="27" t="s">
        <v>1492</v>
      </c>
      <c r="D188" s="27" t="s">
        <v>1493</v>
      </c>
      <c r="E188" s="27" t="s">
        <v>1494</v>
      </c>
      <c r="F188" s="27" t="s">
        <v>304</v>
      </c>
      <c r="G188" s="27">
        <v>2020</v>
      </c>
      <c r="H188" s="28">
        <v>43987</v>
      </c>
      <c r="I188" s="27"/>
      <c r="J188" s="27"/>
      <c r="K188" s="27" t="s">
        <v>1495</v>
      </c>
      <c r="L188" s="27" t="str">
        <f t="shared" si="65"/>
        <v>PostAlerta</v>
      </c>
      <c r="M188" s="27" t="str">
        <f t="shared" si="61"/>
        <v>S/PalabrasClaves</v>
      </c>
      <c r="N188" s="27" t="str">
        <f t="shared" ref="N188:N190" si="77">IF(ISNUMBER(SEARCH("TREATMENT", B188)), "4) Nuevos tratamientos", "")</f>
        <v/>
      </c>
      <c r="O188" s="27"/>
      <c r="P188" s="27" t="s">
        <v>1049</v>
      </c>
      <c r="Q188" s="27"/>
      <c r="R188" s="27" t="str">
        <f>LEFT('2012-2022'!$P188,4)</f>
        <v>2020</v>
      </c>
      <c r="S188" s="27" t="s">
        <v>70</v>
      </c>
      <c r="T188" s="27" t="str">
        <f t="shared" si="76"/>
        <v/>
      </c>
      <c r="U188" s="27"/>
      <c r="V188" s="29"/>
      <c r="W188" s="30"/>
      <c r="X188" s="30"/>
      <c r="Y188" s="31"/>
    </row>
    <row r="189" spans="1:25" ht="15.75" hidden="1" customHeight="1" x14ac:dyDescent="0.25">
      <c r="A189" s="32">
        <v>33208511</v>
      </c>
      <c r="B189" s="32" t="s">
        <v>1496</v>
      </c>
      <c r="C189" s="32" t="s">
        <v>1497</v>
      </c>
      <c r="D189" s="32" t="s">
        <v>1498</v>
      </c>
      <c r="E189" s="32" t="s">
        <v>1499</v>
      </c>
      <c r="F189" s="32" t="s">
        <v>393</v>
      </c>
      <c r="G189" s="32">
        <v>2021</v>
      </c>
      <c r="H189" s="33">
        <v>44154</v>
      </c>
      <c r="I189" s="32"/>
      <c r="J189" s="32"/>
      <c r="K189" s="32" t="s">
        <v>1500</v>
      </c>
      <c r="L189" s="32" t="str">
        <f t="shared" si="65"/>
        <v>PostAlerta</v>
      </c>
      <c r="M189" s="32" t="str">
        <f t="shared" si="61"/>
        <v>S/PalabrasClaves</v>
      </c>
      <c r="N189" s="32" t="str">
        <f t="shared" si="77"/>
        <v/>
      </c>
      <c r="O189" s="32"/>
      <c r="P189" s="32" t="s">
        <v>934</v>
      </c>
      <c r="Q189" s="32"/>
      <c r="R189" s="32" t="str">
        <f>LEFT('2012-2022'!$P189,4)</f>
        <v>2021</v>
      </c>
      <c r="S189" s="32" t="s">
        <v>57</v>
      </c>
      <c r="T189" s="32" t="str">
        <f t="shared" si="76"/>
        <v/>
      </c>
      <c r="U189" s="32"/>
      <c r="V189" s="34"/>
      <c r="W189" s="35"/>
      <c r="X189" s="35"/>
      <c r="Y189" s="32"/>
    </row>
    <row r="190" spans="1:25" ht="15.75" hidden="1" customHeight="1" x14ac:dyDescent="0.25">
      <c r="A190" s="27">
        <v>30473448</v>
      </c>
      <c r="B190" s="27" t="s">
        <v>1501</v>
      </c>
      <c r="C190" s="27" t="s">
        <v>1502</v>
      </c>
      <c r="D190" s="27" t="s">
        <v>1503</v>
      </c>
      <c r="E190" s="27" t="s">
        <v>1504</v>
      </c>
      <c r="F190" s="27" t="s">
        <v>285</v>
      </c>
      <c r="G190" s="27">
        <v>2019</v>
      </c>
      <c r="H190" s="28">
        <v>43431</v>
      </c>
      <c r="I190" s="27"/>
      <c r="J190" s="27"/>
      <c r="K190" s="27" t="s">
        <v>1505</v>
      </c>
      <c r="L190" s="27" t="str">
        <f t="shared" si="65"/>
        <v>PostAlerta</v>
      </c>
      <c r="M190" s="27" t="str">
        <f t="shared" si="61"/>
        <v>C/PalabrasClaves</v>
      </c>
      <c r="N190" s="27" t="str">
        <f t="shared" si="77"/>
        <v/>
      </c>
      <c r="O190" s="27"/>
      <c r="P190" s="27" t="s">
        <v>612</v>
      </c>
      <c r="Q190" s="27"/>
      <c r="R190" s="27" t="str">
        <f>LEFT('2012-2022'!$P190,4)</f>
        <v>2019</v>
      </c>
      <c r="S190" s="27" t="s">
        <v>54</v>
      </c>
      <c r="T190" s="27" t="str">
        <f t="shared" si="76"/>
        <v/>
      </c>
      <c r="U190" s="27"/>
      <c r="V190" s="29"/>
      <c r="W190" s="30"/>
      <c r="X190" s="30"/>
      <c r="Y190" s="31"/>
    </row>
    <row r="191" spans="1:25" ht="15.75" hidden="1" customHeight="1" x14ac:dyDescent="0.25">
      <c r="A191" s="32">
        <v>29293395</v>
      </c>
      <c r="B191" s="32" t="s">
        <v>1506</v>
      </c>
      <c r="C191" s="32" t="s">
        <v>1507</v>
      </c>
      <c r="D191" s="32" t="s">
        <v>1508</v>
      </c>
      <c r="E191" s="32" t="s">
        <v>1509</v>
      </c>
      <c r="F191" s="32" t="s">
        <v>209</v>
      </c>
      <c r="G191" s="32">
        <v>2018</v>
      </c>
      <c r="H191" s="33">
        <v>43103</v>
      </c>
      <c r="I191" s="32"/>
      <c r="J191" s="32"/>
      <c r="K191" s="32" t="s">
        <v>1510</v>
      </c>
      <c r="L191" s="32" t="str">
        <f t="shared" si="65"/>
        <v>PostAlerta</v>
      </c>
      <c r="M191" s="32" t="str">
        <f t="shared" si="61"/>
        <v>C/PalabrasClaves</v>
      </c>
      <c r="N191" s="32" t="s">
        <v>18</v>
      </c>
      <c r="O191" s="32" t="s">
        <v>681</v>
      </c>
      <c r="P191" s="32" t="s">
        <v>590</v>
      </c>
      <c r="Q191" s="32"/>
      <c r="R191" s="32" t="str">
        <f>LEFT('2012-2022'!$P191,4)</f>
        <v>2018</v>
      </c>
      <c r="S191" s="32" t="s">
        <v>60</v>
      </c>
      <c r="T191" s="32" t="str">
        <f t="shared" si="76"/>
        <v/>
      </c>
      <c r="U191" s="32"/>
      <c r="V191" s="34"/>
      <c r="W191" s="35"/>
      <c r="X191" s="35"/>
      <c r="Y191" s="32"/>
    </row>
    <row r="192" spans="1:25" ht="15.75" customHeight="1" x14ac:dyDescent="0.25">
      <c r="A192" s="27">
        <v>29373697</v>
      </c>
      <c r="B192" s="27" t="s">
        <v>1511</v>
      </c>
      <c r="C192" s="27" t="s">
        <v>1512</v>
      </c>
      <c r="D192" s="27" t="s">
        <v>1513</v>
      </c>
      <c r="E192" s="27" t="s">
        <v>380</v>
      </c>
      <c r="F192" s="27" t="s">
        <v>493</v>
      </c>
      <c r="G192" s="27">
        <v>2018</v>
      </c>
      <c r="H192" s="28">
        <v>43127</v>
      </c>
      <c r="I192" s="27"/>
      <c r="J192" s="27"/>
      <c r="K192" s="27" t="s">
        <v>1514</v>
      </c>
      <c r="L192" s="27" t="str">
        <f t="shared" si="65"/>
        <v>PostAlerta</v>
      </c>
      <c r="M192" s="27" t="str">
        <f t="shared" si="61"/>
        <v>C/PalabrasClaves</v>
      </c>
      <c r="N192" s="27" t="s">
        <v>9</v>
      </c>
      <c r="O192" s="27"/>
      <c r="P192" s="27" t="s">
        <v>1515</v>
      </c>
      <c r="Q192" s="27"/>
      <c r="R192" s="27" t="str">
        <f>LEFT('2012-2022'!$P192,4)</f>
        <v>2018</v>
      </c>
      <c r="S192" s="27" t="s">
        <v>57</v>
      </c>
      <c r="T192" s="27" t="s">
        <v>1516</v>
      </c>
      <c r="U192" s="27" t="s">
        <v>123</v>
      </c>
      <c r="V192" s="29" t="s">
        <v>124</v>
      </c>
      <c r="W192" s="30" t="s">
        <v>124</v>
      </c>
      <c r="X192" s="30" t="s">
        <v>1517</v>
      </c>
      <c r="Y192" s="31" t="str">
        <f t="shared" ref="Y192:Y193" si="78">IFERROR(VLOOKUP(A190,BD_aux,3,FALSE),"")</f>
        <v/>
      </c>
    </row>
    <row r="193" spans="1:25" ht="15.75" customHeight="1" x14ac:dyDescent="0.25">
      <c r="A193" s="32">
        <v>34362393</v>
      </c>
      <c r="B193" s="32" t="s">
        <v>1518</v>
      </c>
      <c r="C193" s="32" t="s">
        <v>1519</v>
      </c>
      <c r="D193" s="32" t="s">
        <v>1520</v>
      </c>
      <c r="E193" s="32" t="s">
        <v>1521</v>
      </c>
      <c r="F193" s="32" t="s">
        <v>1522</v>
      </c>
      <c r="G193" s="32">
        <v>2021</v>
      </c>
      <c r="H193" s="33">
        <v>44415</v>
      </c>
      <c r="I193" s="32" t="s">
        <v>1523</v>
      </c>
      <c r="J193" s="32"/>
      <c r="K193" s="32" t="s">
        <v>1524</v>
      </c>
      <c r="L193" s="32" t="str">
        <f t="shared" si="65"/>
        <v>PostAlerta</v>
      </c>
      <c r="M193" s="32" t="str">
        <f t="shared" si="61"/>
        <v>C/PalabrasClaves</v>
      </c>
      <c r="N193" s="32" t="s">
        <v>9</v>
      </c>
      <c r="O193" s="32"/>
      <c r="P193" s="32" t="s">
        <v>1525</v>
      </c>
      <c r="Q193" s="32"/>
      <c r="R193" s="32" t="str">
        <f>LEFT('2012-2022'!$P193,4)</f>
        <v>2021</v>
      </c>
      <c r="S193" s="32" t="s">
        <v>65</v>
      </c>
      <c r="T193" s="32" t="s">
        <v>1526</v>
      </c>
      <c r="U193" s="32" t="s">
        <v>123</v>
      </c>
      <c r="V193" s="34" t="s">
        <v>124</v>
      </c>
      <c r="W193" s="35" t="s">
        <v>124</v>
      </c>
      <c r="X193" s="35" t="s">
        <v>1527</v>
      </c>
      <c r="Y193" s="36" t="str">
        <f t="shared" si="78"/>
        <v/>
      </c>
    </row>
    <row r="194" spans="1:25" ht="15.75" hidden="1" customHeight="1" x14ac:dyDescent="0.25">
      <c r="A194" s="27">
        <v>29611382</v>
      </c>
      <c r="B194" s="27" t="s">
        <v>1528</v>
      </c>
      <c r="C194" s="27" t="s">
        <v>1529</v>
      </c>
      <c r="D194" s="27" t="s">
        <v>1530</v>
      </c>
      <c r="E194" s="27" t="s">
        <v>1531</v>
      </c>
      <c r="F194" s="27" t="s">
        <v>1532</v>
      </c>
      <c r="G194" s="27">
        <v>2018</v>
      </c>
      <c r="H194" s="28">
        <v>43194</v>
      </c>
      <c r="I194" s="27" t="s">
        <v>1533</v>
      </c>
      <c r="J194" s="27"/>
      <c r="K194" s="27" t="s">
        <v>1534</v>
      </c>
      <c r="L194" s="27" t="str">
        <f t="shared" si="65"/>
        <v>PostAlerta</v>
      </c>
      <c r="M194" s="27" t="str">
        <f t="shared" si="61"/>
        <v>C/PalabrasClaves</v>
      </c>
      <c r="N194" s="27" t="str">
        <f t="shared" ref="N194:N195" si="79">IF(ISNUMBER(SEARCH("TREATMENT", B194)), "4) Nuevos tratamientos", "")</f>
        <v/>
      </c>
      <c r="O194" s="27"/>
      <c r="P194" s="27" t="s">
        <v>682</v>
      </c>
      <c r="Q194" s="27"/>
      <c r="R194" s="27" t="str">
        <f>LEFT('2012-2022'!$P194,4)</f>
        <v>2018</v>
      </c>
      <c r="S194" s="27" t="s">
        <v>62</v>
      </c>
      <c r="T194" s="27" t="str">
        <f t="shared" ref="T194:T195" si="80">IFERROR(VLOOKUP(A194,BD_aux,2,FALSE),"")</f>
        <v/>
      </c>
      <c r="U194" s="27"/>
      <c r="V194" s="29"/>
      <c r="W194" s="30"/>
      <c r="X194" s="30"/>
      <c r="Y194" s="31"/>
    </row>
    <row r="195" spans="1:25" ht="15.75" hidden="1" customHeight="1" x14ac:dyDescent="0.25">
      <c r="A195" s="32">
        <v>27465490</v>
      </c>
      <c r="B195" s="32" t="s">
        <v>1535</v>
      </c>
      <c r="C195" s="32" t="s">
        <v>1536</v>
      </c>
      <c r="D195" s="32" t="s">
        <v>1537</v>
      </c>
      <c r="E195" s="32" t="s">
        <v>1538</v>
      </c>
      <c r="F195" s="32" t="s">
        <v>1429</v>
      </c>
      <c r="G195" s="32">
        <v>2016</v>
      </c>
      <c r="H195" s="33">
        <v>42580</v>
      </c>
      <c r="I195" s="32" t="s">
        <v>1539</v>
      </c>
      <c r="J195" s="32"/>
      <c r="K195" s="32" t="s">
        <v>1540</v>
      </c>
      <c r="L195" s="32" t="str">
        <f t="shared" si="65"/>
        <v>PreAlerta</v>
      </c>
      <c r="M195" s="32" t="str">
        <f t="shared" si="61"/>
        <v>S/PalabrasClaves</v>
      </c>
      <c r="N195" s="32" t="str">
        <f t="shared" si="79"/>
        <v/>
      </c>
      <c r="O195" s="32"/>
      <c r="P195" s="32" t="s">
        <v>1055</v>
      </c>
      <c r="Q195" s="32"/>
      <c r="R195" s="32" t="str">
        <f>LEFT('2012-2022'!$P195,4)</f>
        <v>2016</v>
      </c>
      <c r="S195" s="32" t="s">
        <v>68</v>
      </c>
      <c r="T195" s="32" t="str">
        <f t="shared" si="80"/>
        <v/>
      </c>
      <c r="U195" s="32"/>
      <c r="V195" s="34"/>
      <c r="W195" s="35"/>
      <c r="X195" s="35"/>
      <c r="Y195" s="32"/>
    </row>
    <row r="196" spans="1:25" ht="15.75" customHeight="1" x14ac:dyDescent="0.25">
      <c r="A196" s="27">
        <v>31547889</v>
      </c>
      <c r="B196" s="27" t="s">
        <v>1541</v>
      </c>
      <c r="C196" s="27" t="s">
        <v>1542</v>
      </c>
      <c r="D196" s="27" t="s">
        <v>1543</v>
      </c>
      <c r="E196" s="27" t="s">
        <v>1544</v>
      </c>
      <c r="F196" s="27" t="s">
        <v>1451</v>
      </c>
      <c r="G196" s="27">
        <v>2019</v>
      </c>
      <c r="H196" s="28">
        <v>43733</v>
      </c>
      <c r="I196" s="27" t="s">
        <v>1545</v>
      </c>
      <c r="J196" s="27"/>
      <c r="K196" s="27" t="s">
        <v>1546</v>
      </c>
      <c r="L196" s="27" t="str">
        <f t="shared" si="65"/>
        <v>PostAlerta</v>
      </c>
      <c r="M196" s="27" t="str">
        <f t="shared" ref="M196:M259" si="81">IF(ISNUMBER(A196),(IF(ISNUMBER(VLOOKUP(A196,KEYWORDS,1,FALSE)),"C/PalabrasClaves","S/PalabrasClaves")),"")</f>
        <v>C/PalabrasClaves</v>
      </c>
      <c r="N196" s="27" t="s">
        <v>9</v>
      </c>
      <c r="O196" s="27"/>
      <c r="P196" s="27" t="s">
        <v>1547</v>
      </c>
      <c r="Q196" s="27"/>
      <c r="R196" s="27" t="str">
        <f>LEFT('2012-2022'!$P196,4)</f>
        <v>2019</v>
      </c>
      <c r="S196" s="27" t="s">
        <v>68</v>
      </c>
      <c r="T196" s="27" t="s">
        <v>1548</v>
      </c>
      <c r="U196" s="27" t="s">
        <v>123</v>
      </c>
      <c r="V196" s="29" t="s">
        <v>124</v>
      </c>
      <c r="W196" s="30" t="s">
        <v>124</v>
      </c>
      <c r="X196" s="30" t="s">
        <v>1549</v>
      </c>
      <c r="Y196" s="31" t="str">
        <f>IFERROR(VLOOKUP(A194,BD_aux,3,FALSE),"")</f>
        <v/>
      </c>
    </row>
    <row r="197" spans="1:25" ht="15.75" hidden="1" customHeight="1" x14ac:dyDescent="0.25">
      <c r="A197" s="32">
        <v>27575582</v>
      </c>
      <c r="B197" s="32" t="s">
        <v>1550</v>
      </c>
      <c r="C197" s="32" t="s">
        <v>1551</v>
      </c>
      <c r="D197" s="32" t="s">
        <v>1552</v>
      </c>
      <c r="E197" s="32" t="s">
        <v>1553</v>
      </c>
      <c r="F197" s="32" t="s">
        <v>587</v>
      </c>
      <c r="G197" s="32">
        <v>2016</v>
      </c>
      <c r="H197" s="33">
        <v>42613</v>
      </c>
      <c r="I197" s="32" t="s">
        <v>1554</v>
      </c>
      <c r="J197" s="32"/>
      <c r="K197" s="32" t="s">
        <v>1555</v>
      </c>
      <c r="L197" s="32" t="str">
        <f t="shared" si="65"/>
        <v>PreAlerta</v>
      </c>
      <c r="M197" s="32" t="str">
        <f t="shared" si="81"/>
        <v>C/PalabrasClaves</v>
      </c>
      <c r="N197" s="32" t="str">
        <f>IF(ISNUMBER(SEARCH("TREATMENT", B197)), "4) Nuevos tratamientos", "")</f>
        <v/>
      </c>
      <c r="O197" s="32"/>
      <c r="P197" s="32" t="s">
        <v>687</v>
      </c>
      <c r="Q197" s="32"/>
      <c r="R197" s="32" t="str">
        <f>LEFT('2012-2022'!$P197,4)</f>
        <v>2016</v>
      </c>
      <c r="S197" s="32" t="s">
        <v>74</v>
      </c>
      <c r="T197" s="32" t="str">
        <f>IFERROR(VLOOKUP(A197,BD_aux,2,FALSE),"")</f>
        <v/>
      </c>
      <c r="U197" s="32"/>
      <c r="V197" s="34"/>
      <c r="W197" s="35"/>
      <c r="X197" s="35"/>
      <c r="Y197" s="32"/>
    </row>
    <row r="198" spans="1:25" ht="15.75" customHeight="1" x14ac:dyDescent="0.25">
      <c r="A198" s="27">
        <v>26068331</v>
      </c>
      <c r="B198" s="27" t="s">
        <v>1556</v>
      </c>
      <c r="C198" s="27" t="s">
        <v>1557</v>
      </c>
      <c r="D198" s="27" t="s">
        <v>1558</v>
      </c>
      <c r="E198" s="27" t="s">
        <v>1559</v>
      </c>
      <c r="F198" s="27" t="s">
        <v>1560</v>
      </c>
      <c r="G198" s="27">
        <v>2015</v>
      </c>
      <c r="H198" s="28">
        <v>42168</v>
      </c>
      <c r="I198" s="27"/>
      <c r="J198" s="27"/>
      <c r="K198" s="27" t="s">
        <v>1561</v>
      </c>
      <c r="L198" s="27" t="str">
        <f t="shared" si="65"/>
        <v>PreAlerta</v>
      </c>
      <c r="M198" s="27" t="str">
        <f t="shared" si="81"/>
        <v>C/PalabrasClaves</v>
      </c>
      <c r="N198" s="27" t="s">
        <v>9</v>
      </c>
      <c r="O198" s="27"/>
      <c r="P198" s="27" t="s">
        <v>1562</v>
      </c>
      <c r="Q198" s="27" t="s">
        <v>17</v>
      </c>
      <c r="R198" s="27" t="str">
        <f>LEFT('2012-2022'!$P198,4)</f>
        <v>2015</v>
      </c>
      <c r="S198" s="27" t="s">
        <v>62</v>
      </c>
      <c r="T198" s="27" t="s">
        <v>1556</v>
      </c>
      <c r="U198" s="27" t="s">
        <v>123</v>
      </c>
      <c r="V198" s="29" t="s">
        <v>124</v>
      </c>
      <c r="W198" s="30" t="s">
        <v>124</v>
      </c>
      <c r="X198" s="30"/>
      <c r="Y198" s="31" t="str">
        <f>IFERROR(VLOOKUP(A196,BD_aux,3,FALSE),"")</f>
        <v/>
      </c>
    </row>
    <row r="199" spans="1:25" ht="15.75" hidden="1" customHeight="1" x14ac:dyDescent="0.25">
      <c r="A199" s="32">
        <v>30563596</v>
      </c>
      <c r="B199" s="32" t="s">
        <v>1563</v>
      </c>
      <c r="C199" s="32" t="s">
        <v>1564</v>
      </c>
      <c r="D199" s="32" t="s">
        <v>1565</v>
      </c>
      <c r="E199" s="32" t="s">
        <v>1566</v>
      </c>
      <c r="F199" s="32" t="s">
        <v>1046</v>
      </c>
      <c r="G199" s="32">
        <v>2018</v>
      </c>
      <c r="H199" s="33">
        <v>43454</v>
      </c>
      <c r="I199" s="32" t="s">
        <v>1567</v>
      </c>
      <c r="J199" s="32"/>
      <c r="K199" s="32" t="s">
        <v>1568</v>
      </c>
      <c r="L199" s="32" t="str">
        <f t="shared" si="65"/>
        <v>PostAlerta</v>
      </c>
      <c r="M199" s="32" t="str">
        <f t="shared" si="81"/>
        <v>S/PalabrasClaves</v>
      </c>
      <c r="N199" s="32" t="str">
        <f t="shared" ref="N199:N201" si="82">IF(ISNUMBER(SEARCH("TREATMENT", B199)), "4) Nuevos tratamientos", "")</f>
        <v/>
      </c>
      <c r="O199" s="32"/>
      <c r="P199" s="32" t="s">
        <v>942</v>
      </c>
      <c r="Q199" s="32"/>
      <c r="R199" s="32" t="str">
        <f>LEFT('2012-2022'!$P199,4)</f>
        <v>2018</v>
      </c>
      <c r="S199" s="32" t="s">
        <v>74</v>
      </c>
      <c r="T199" s="32" t="str">
        <f t="shared" ref="T199:T203" si="83">IFERROR(VLOOKUP(A199,BD_aux,2,FALSE),"")</f>
        <v/>
      </c>
      <c r="U199" s="32"/>
      <c r="V199" s="34"/>
      <c r="W199" s="35"/>
      <c r="X199" s="35"/>
      <c r="Y199" s="32"/>
    </row>
    <row r="200" spans="1:25" ht="15.75" hidden="1" customHeight="1" x14ac:dyDescent="0.25">
      <c r="A200" s="27">
        <v>31411309</v>
      </c>
      <c r="B200" s="27" t="s">
        <v>1569</v>
      </c>
      <c r="C200" s="27" t="s">
        <v>1570</v>
      </c>
      <c r="D200" s="27" t="s">
        <v>1571</v>
      </c>
      <c r="E200" s="27" t="s">
        <v>1572</v>
      </c>
      <c r="F200" s="27" t="s">
        <v>1573</v>
      </c>
      <c r="G200" s="27">
        <v>2019</v>
      </c>
      <c r="H200" s="28">
        <v>43692</v>
      </c>
      <c r="I200" s="27" t="s">
        <v>1574</v>
      </c>
      <c r="J200" s="27"/>
      <c r="K200" s="27" t="s">
        <v>1575</v>
      </c>
      <c r="L200" s="27" t="str">
        <f t="shared" si="65"/>
        <v>PostAlerta</v>
      </c>
      <c r="M200" s="27" t="str">
        <f t="shared" si="81"/>
        <v>C/PalabrasClaves</v>
      </c>
      <c r="N200" s="27" t="str">
        <f t="shared" si="82"/>
        <v/>
      </c>
      <c r="O200" s="27"/>
      <c r="P200" s="27">
        <v>2019</v>
      </c>
      <c r="Q200" s="27"/>
      <c r="R200" s="27" t="str">
        <f>LEFT('2012-2022'!$P200,4)</f>
        <v>2019</v>
      </c>
      <c r="S200" s="27"/>
      <c r="T200" s="27" t="str">
        <f t="shared" si="83"/>
        <v/>
      </c>
      <c r="U200" s="27"/>
      <c r="V200" s="29"/>
      <c r="W200" s="30"/>
      <c r="X200" s="30"/>
      <c r="Y200" s="31"/>
    </row>
    <row r="201" spans="1:25" ht="15.75" hidden="1" customHeight="1" x14ac:dyDescent="0.25">
      <c r="A201" s="32">
        <v>28228492</v>
      </c>
      <c r="B201" s="32" t="s">
        <v>1576</v>
      </c>
      <c r="C201" s="32" t="s">
        <v>1577</v>
      </c>
      <c r="D201" s="32" t="s">
        <v>1578</v>
      </c>
      <c r="E201" s="32" t="s">
        <v>1579</v>
      </c>
      <c r="F201" s="32" t="s">
        <v>502</v>
      </c>
      <c r="G201" s="32">
        <v>2017</v>
      </c>
      <c r="H201" s="33">
        <v>42790</v>
      </c>
      <c r="I201" s="32" t="s">
        <v>1580</v>
      </c>
      <c r="J201" s="32"/>
      <c r="K201" s="32" t="s">
        <v>1581</v>
      </c>
      <c r="L201" s="32" t="str">
        <f t="shared" si="65"/>
        <v>PostAlerta</v>
      </c>
      <c r="M201" s="32" t="str">
        <f t="shared" si="81"/>
        <v>C/PalabrasClaves</v>
      </c>
      <c r="N201" s="32" t="str">
        <f t="shared" si="82"/>
        <v/>
      </c>
      <c r="O201" s="32"/>
      <c r="P201" s="32" t="s">
        <v>308</v>
      </c>
      <c r="Q201" s="32"/>
      <c r="R201" s="32" t="str">
        <f>LEFT('2012-2022'!$P201,4)</f>
        <v>2017</v>
      </c>
      <c r="S201" s="32" t="s">
        <v>57</v>
      </c>
      <c r="T201" s="32" t="str">
        <f t="shared" si="83"/>
        <v/>
      </c>
      <c r="U201" s="32"/>
      <c r="V201" s="34"/>
      <c r="W201" s="35"/>
      <c r="X201" s="35"/>
      <c r="Y201" s="32"/>
    </row>
    <row r="202" spans="1:25" ht="15.75" hidden="1" customHeight="1" x14ac:dyDescent="0.25">
      <c r="A202" s="27">
        <v>30321622</v>
      </c>
      <c r="B202" s="27" t="s">
        <v>1582</v>
      </c>
      <c r="C202" s="27" t="s">
        <v>1583</v>
      </c>
      <c r="D202" s="27" t="s">
        <v>1584</v>
      </c>
      <c r="E202" s="27" t="s">
        <v>1585</v>
      </c>
      <c r="F202" s="27" t="s">
        <v>977</v>
      </c>
      <c r="G202" s="27">
        <v>2019</v>
      </c>
      <c r="H202" s="28">
        <v>43389</v>
      </c>
      <c r="I202" s="27"/>
      <c r="J202" s="27"/>
      <c r="K202" s="27" t="s">
        <v>1586</v>
      </c>
      <c r="L202" s="27" t="str">
        <f t="shared" si="65"/>
        <v>PostAlerta</v>
      </c>
      <c r="M202" s="27" t="str">
        <f t="shared" si="81"/>
        <v>C/PalabrasClaves</v>
      </c>
      <c r="N202" s="27" t="s">
        <v>18</v>
      </c>
      <c r="O202" s="27" t="s">
        <v>681</v>
      </c>
      <c r="P202" s="27" t="s">
        <v>1120</v>
      </c>
      <c r="Q202" s="27"/>
      <c r="R202" s="27" t="str">
        <f>LEFT('2012-2022'!$P202,4)</f>
        <v>2019</v>
      </c>
      <c r="S202" s="27" t="s">
        <v>49</v>
      </c>
      <c r="T202" s="27" t="str">
        <f t="shared" si="83"/>
        <v/>
      </c>
      <c r="U202" s="27"/>
      <c r="V202" s="29"/>
      <c r="W202" s="30"/>
      <c r="X202" s="30"/>
      <c r="Y202" s="31"/>
    </row>
    <row r="203" spans="1:25" ht="15.75" hidden="1" customHeight="1" x14ac:dyDescent="0.25">
      <c r="A203" s="32">
        <v>32253235</v>
      </c>
      <c r="B203" s="32" t="s">
        <v>1587</v>
      </c>
      <c r="C203" s="32" t="s">
        <v>1588</v>
      </c>
      <c r="D203" s="32" t="s">
        <v>1589</v>
      </c>
      <c r="E203" s="32" t="s">
        <v>1590</v>
      </c>
      <c r="F203" s="32" t="s">
        <v>1038</v>
      </c>
      <c r="G203" s="32">
        <v>2020</v>
      </c>
      <c r="H203" s="33">
        <v>43929</v>
      </c>
      <c r="I203" s="32" t="s">
        <v>1591</v>
      </c>
      <c r="J203" s="32"/>
      <c r="K203" s="32" t="s">
        <v>1592</v>
      </c>
      <c r="L203" s="32" t="str">
        <f t="shared" si="65"/>
        <v>PostAlerta</v>
      </c>
      <c r="M203" s="32" t="str">
        <f t="shared" si="81"/>
        <v>C/PalabrasClaves</v>
      </c>
      <c r="N203" s="32" t="s">
        <v>18</v>
      </c>
      <c r="O203" s="32" t="s">
        <v>681</v>
      </c>
      <c r="P203" s="32" t="s">
        <v>1593</v>
      </c>
      <c r="Q203" s="32"/>
      <c r="R203" s="32" t="str">
        <f>LEFT('2012-2022'!$P203,4)</f>
        <v>2020</v>
      </c>
      <c r="S203" s="32" t="s">
        <v>57</v>
      </c>
      <c r="T203" s="32" t="str">
        <f t="shared" si="83"/>
        <v/>
      </c>
      <c r="U203" s="32"/>
      <c r="V203" s="34"/>
      <c r="W203" s="35"/>
      <c r="X203" s="35"/>
      <c r="Y203" s="32"/>
    </row>
    <row r="204" spans="1:25" ht="15.75" customHeight="1" x14ac:dyDescent="0.25">
      <c r="A204" s="27">
        <v>26482313</v>
      </c>
      <c r="B204" s="27" t="s">
        <v>1594</v>
      </c>
      <c r="C204" s="27" t="s">
        <v>1595</v>
      </c>
      <c r="D204" s="27" t="s">
        <v>1596</v>
      </c>
      <c r="E204" s="27" t="s">
        <v>1597</v>
      </c>
      <c r="F204" s="27" t="s">
        <v>573</v>
      </c>
      <c r="G204" s="27">
        <v>2015</v>
      </c>
      <c r="H204" s="28">
        <v>42298</v>
      </c>
      <c r="I204" s="27" t="s">
        <v>1598</v>
      </c>
      <c r="J204" s="27"/>
      <c r="K204" s="27" t="s">
        <v>1599</v>
      </c>
      <c r="L204" s="27" t="str">
        <f t="shared" si="65"/>
        <v>PreAlerta</v>
      </c>
      <c r="M204" s="27" t="str">
        <f t="shared" si="81"/>
        <v>C/PalabrasClaves</v>
      </c>
      <c r="N204" s="27" t="s">
        <v>9</v>
      </c>
      <c r="O204" s="27"/>
      <c r="P204" s="27" t="s">
        <v>1600</v>
      </c>
      <c r="Q204" s="27"/>
      <c r="R204" s="27" t="str">
        <f>LEFT('2012-2022'!$P204,4)</f>
        <v>2015</v>
      </c>
      <c r="S204" s="27" t="s">
        <v>70</v>
      </c>
      <c r="T204" s="27" t="s">
        <v>1601</v>
      </c>
      <c r="U204" s="27" t="s">
        <v>124</v>
      </c>
      <c r="V204" s="29" t="s">
        <v>123</v>
      </c>
      <c r="W204" s="30" t="s">
        <v>124</v>
      </c>
      <c r="X204" s="30" t="s">
        <v>1602</v>
      </c>
      <c r="Y204" s="31" t="str">
        <f>IFERROR(VLOOKUP(A202,BD_aux,3,FALSE),"")</f>
        <v/>
      </c>
    </row>
    <row r="205" spans="1:25" ht="15.75" hidden="1" customHeight="1" x14ac:dyDescent="0.25">
      <c r="A205" s="32">
        <v>30276628</v>
      </c>
      <c r="B205" s="32" t="s">
        <v>1603</v>
      </c>
      <c r="C205" s="32" t="s">
        <v>1604</v>
      </c>
      <c r="D205" s="32" t="s">
        <v>1605</v>
      </c>
      <c r="E205" s="32" t="s">
        <v>1606</v>
      </c>
      <c r="F205" s="32" t="s">
        <v>1607</v>
      </c>
      <c r="G205" s="32">
        <v>2019</v>
      </c>
      <c r="H205" s="33">
        <v>43376</v>
      </c>
      <c r="I205" s="32" t="s">
        <v>1608</v>
      </c>
      <c r="J205" s="32" t="s">
        <v>1609</v>
      </c>
      <c r="K205" s="32" t="s">
        <v>1610</v>
      </c>
      <c r="L205" s="32" t="str">
        <f t="shared" si="65"/>
        <v>PostAlerta</v>
      </c>
      <c r="M205" s="32" t="str">
        <f t="shared" si="81"/>
        <v>C/PalabrasClaves</v>
      </c>
      <c r="N205" s="32" t="str">
        <f t="shared" ref="N205:N206" si="84">IF(ISNUMBER(SEARCH("TREATMENT", B205)), "4) Nuevos tratamientos", "")</f>
        <v/>
      </c>
      <c r="O205" s="32"/>
      <c r="P205" s="32" t="s">
        <v>612</v>
      </c>
      <c r="Q205" s="32"/>
      <c r="R205" s="32" t="str">
        <f>LEFT('2012-2022'!$P205,4)</f>
        <v>2019</v>
      </c>
      <c r="S205" s="32" t="s">
        <v>54</v>
      </c>
      <c r="T205" s="32" t="str">
        <f t="shared" ref="T205:T206" si="85">IFERROR(VLOOKUP(A205,BD_aux,2,FALSE),"")</f>
        <v/>
      </c>
      <c r="U205" s="32"/>
      <c r="V205" s="34"/>
      <c r="W205" s="35"/>
      <c r="X205" s="35"/>
      <c r="Y205" s="32"/>
    </row>
    <row r="206" spans="1:25" ht="15.75" hidden="1" customHeight="1" x14ac:dyDescent="0.25">
      <c r="A206" s="27">
        <v>29045638</v>
      </c>
      <c r="B206" s="27" t="s">
        <v>1611</v>
      </c>
      <c r="C206" s="27" t="s">
        <v>922</v>
      </c>
      <c r="D206" s="27" t="s">
        <v>1612</v>
      </c>
      <c r="E206" s="27" t="s">
        <v>924</v>
      </c>
      <c r="F206" s="27" t="s">
        <v>188</v>
      </c>
      <c r="G206" s="27">
        <v>2018</v>
      </c>
      <c r="H206" s="28">
        <v>43027</v>
      </c>
      <c r="I206" s="27" t="s">
        <v>1613</v>
      </c>
      <c r="J206" s="27"/>
      <c r="K206" s="27" t="s">
        <v>1614</v>
      </c>
      <c r="L206" s="27" t="str">
        <f t="shared" si="65"/>
        <v>Excluido</v>
      </c>
      <c r="M206" s="27" t="str">
        <f t="shared" si="81"/>
        <v>S/PalabrasClaves</v>
      </c>
      <c r="N206" s="27" t="str">
        <f t="shared" si="84"/>
        <v/>
      </c>
      <c r="O206" s="27"/>
      <c r="P206" s="27" t="s">
        <v>1276</v>
      </c>
      <c r="Q206" s="27"/>
      <c r="R206" s="27" t="str">
        <f>LEFT('2012-2022'!$P206,4)</f>
        <v>2018</v>
      </c>
      <c r="S206" s="27" t="s">
        <v>45</v>
      </c>
      <c r="T206" s="27" t="str">
        <f t="shared" si="85"/>
        <v/>
      </c>
      <c r="U206" s="27"/>
      <c r="V206" s="29"/>
      <c r="W206" s="30"/>
      <c r="X206" s="30"/>
      <c r="Y206" s="31"/>
    </row>
    <row r="207" spans="1:25" ht="15.75" customHeight="1" x14ac:dyDescent="0.25">
      <c r="A207" s="32">
        <v>30352803</v>
      </c>
      <c r="B207" s="32" t="s">
        <v>1615</v>
      </c>
      <c r="C207" s="32" t="s">
        <v>1616</v>
      </c>
      <c r="D207" s="32" t="s">
        <v>1617</v>
      </c>
      <c r="E207" s="32" t="s">
        <v>1618</v>
      </c>
      <c r="F207" s="32" t="s">
        <v>1619</v>
      </c>
      <c r="G207" s="32">
        <v>2019</v>
      </c>
      <c r="H207" s="33">
        <v>43398</v>
      </c>
      <c r="I207" s="32" t="s">
        <v>1620</v>
      </c>
      <c r="J207" s="32"/>
      <c r="K207" s="32" t="s">
        <v>1621</v>
      </c>
      <c r="L207" s="32" t="str">
        <f t="shared" si="65"/>
        <v>PostAlerta</v>
      </c>
      <c r="M207" s="32" t="str">
        <f t="shared" si="81"/>
        <v>C/PalabrasClaves</v>
      </c>
      <c r="N207" s="32" t="s">
        <v>15</v>
      </c>
      <c r="O207" s="41" t="s">
        <v>1622</v>
      </c>
      <c r="P207" s="32" t="s">
        <v>1623</v>
      </c>
      <c r="Q207" s="32"/>
      <c r="R207" s="32" t="str">
        <f>LEFT('2012-2022'!$P207,4)</f>
        <v>2019</v>
      </c>
      <c r="S207" s="32" t="s">
        <v>39</v>
      </c>
      <c r="T207" s="32" t="s">
        <v>1624</v>
      </c>
      <c r="U207" s="32" t="s">
        <v>124</v>
      </c>
      <c r="V207" s="34" t="s">
        <v>124</v>
      </c>
      <c r="W207" s="35" t="s">
        <v>123</v>
      </c>
      <c r="X207" s="35" t="s">
        <v>1625</v>
      </c>
      <c r="Y207" s="36" t="str">
        <f t="shared" ref="Y207:Y208" si="86">IFERROR(VLOOKUP(A205,BD_aux,3,FALSE),"")</f>
        <v/>
      </c>
    </row>
    <row r="208" spans="1:25" ht="15.75" customHeight="1" x14ac:dyDescent="0.25">
      <c r="A208" s="27">
        <v>24502606</v>
      </c>
      <c r="B208" s="27" t="s">
        <v>1626</v>
      </c>
      <c r="C208" s="27" t="s">
        <v>1627</v>
      </c>
      <c r="D208" s="27" t="s">
        <v>1628</v>
      </c>
      <c r="E208" s="27" t="s">
        <v>1629</v>
      </c>
      <c r="F208" s="27" t="s">
        <v>1066</v>
      </c>
      <c r="G208" s="27">
        <v>2014</v>
      </c>
      <c r="H208" s="28">
        <v>41678</v>
      </c>
      <c r="I208" s="27" t="s">
        <v>1630</v>
      </c>
      <c r="J208" s="27"/>
      <c r="K208" s="27" t="s">
        <v>1631</v>
      </c>
      <c r="L208" s="27" t="str">
        <f t="shared" si="65"/>
        <v>PreAlerta</v>
      </c>
      <c r="M208" s="27" t="str">
        <f t="shared" si="81"/>
        <v>C/PalabrasClaves</v>
      </c>
      <c r="N208" s="27" t="s">
        <v>9</v>
      </c>
      <c r="O208" s="27"/>
      <c r="P208" s="27" t="s">
        <v>1632</v>
      </c>
      <c r="Q208" s="27"/>
      <c r="R208" s="27" t="str">
        <f>LEFT('2012-2022'!$P208,4)</f>
        <v>2014</v>
      </c>
      <c r="S208" s="27" t="s">
        <v>45</v>
      </c>
      <c r="T208" s="27" t="s">
        <v>1633</v>
      </c>
      <c r="U208" s="27" t="s">
        <v>123</v>
      </c>
      <c r="V208" s="29" t="s">
        <v>124</v>
      </c>
      <c r="W208" s="30" t="s">
        <v>124</v>
      </c>
      <c r="X208" s="30" t="s">
        <v>1634</v>
      </c>
      <c r="Y208" s="31" t="str">
        <f t="shared" si="86"/>
        <v/>
      </c>
    </row>
    <row r="209" spans="1:25" ht="15.75" hidden="1" customHeight="1" x14ac:dyDescent="0.25">
      <c r="A209" s="32">
        <v>28178113</v>
      </c>
      <c r="B209" s="32" t="s">
        <v>1635</v>
      </c>
      <c r="C209" s="32" t="s">
        <v>1636</v>
      </c>
      <c r="D209" s="32" t="s">
        <v>1637</v>
      </c>
      <c r="E209" s="32" t="s">
        <v>1638</v>
      </c>
      <c r="F209" s="32" t="s">
        <v>304</v>
      </c>
      <c r="G209" s="32">
        <v>2017</v>
      </c>
      <c r="H209" s="33">
        <v>42775</v>
      </c>
      <c r="I209" s="32" t="s">
        <v>1639</v>
      </c>
      <c r="J209" s="32" t="s">
        <v>1640</v>
      </c>
      <c r="K209" s="32" t="s">
        <v>1641</v>
      </c>
      <c r="L209" s="32" t="str">
        <f t="shared" si="65"/>
        <v>PostAlerta</v>
      </c>
      <c r="M209" s="32" t="str">
        <f t="shared" si="81"/>
        <v>C/PalabrasClaves</v>
      </c>
      <c r="N209" s="32" t="str">
        <f t="shared" ref="N209:N211" si="87">IF(ISNUMBER(SEARCH("TREATMENT", B209)), "4) Nuevos tratamientos", "")</f>
        <v/>
      </c>
      <c r="O209" s="32"/>
      <c r="P209" s="32" t="s">
        <v>1642</v>
      </c>
      <c r="Q209" s="32"/>
      <c r="R209" s="32" t="str">
        <f>LEFT('2012-2022'!$P209,4)</f>
        <v>2017</v>
      </c>
      <c r="S209" s="32" t="s">
        <v>49</v>
      </c>
      <c r="T209" s="32" t="str">
        <f t="shared" ref="T209:T211" si="88">IFERROR(VLOOKUP(A209,BD_aux,2,FALSE),"")</f>
        <v/>
      </c>
      <c r="U209" s="32"/>
      <c r="V209" s="34"/>
      <c r="W209" s="35"/>
      <c r="X209" s="35"/>
      <c r="Y209" s="32"/>
    </row>
    <row r="210" spans="1:25" ht="15.75" hidden="1" customHeight="1" x14ac:dyDescent="0.25">
      <c r="A210" s="27">
        <v>30326824</v>
      </c>
      <c r="B210" s="27" t="s">
        <v>1643</v>
      </c>
      <c r="C210" s="27" t="s">
        <v>1644</v>
      </c>
      <c r="D210" s="27" t="s">
        <v>1645</v>
      </c>
      <c r="E210" s="27" t="s">
        <v>1646</v>
      </c>
      <c r="F210" s="27" t="s">
        <v>735</v>
      </c>
      <c r="G210" s="27">
        <v>2018</v>
      </c>
      <c r="H210" s="28">
        <v>43391</v>
      </c>
      <c r="I210" s="27"/>
      <c r="J210" s="27"/>
      <c r="K210" s="27" t="s">
        <v>1647</v>
      </c>
      <c r="L210" s="27" t="str">
        <f t="shared" ref="L210:L273" si="89">IF(ISNUMBER(VLOOKUP(A210,EXCL,1,FALSE)),"Excluido",IF(ISNUMBER(VLOOKUP(A210,POST,1,FALSE)),"PostAlerta",IF(ISNUMBER(VLOOKUP(A210,PRE,1,FALSE)),"PreAlerta","")))</f>
        <v>PostAlerta</v>
      </c>
      <c r="M210" s="27" t="str">
        <f t="shared" si="81"/>
        <v>C/PalabrasClaves</v>
      </c>
      <c r="N210" s="27" t="str">
        <f t="shared" si="87"/>
        <v/>
      </c>
      <c r="O210" s="27"/>
      <c r="P210" s="27" t="s">
        <v>1267</v>
      </c>
      <c r="Q210" s="27"/>
      <c r="R210" s="27" t="str">
        <f>LEFT('2012-2022'!$P210,4)</f>
        <v>2018</v>
      </c>
      <c r="S210" s="27" t="s">
        <v>72</v>
      </c>
      <c r="T210" s="27" t="str">
        <f t="shared" si="88"/>
        <v/>
      </c>
      <c r="U210" s="27"/>
      <c r="V210" s="29"/>
      <c r="W210" s="30"/>
      <c r="X210" s="30"/>
      <c r="Y210" s="31"/>
    </row>
    <row r="211" spans="1:25" ht="15.75" hidden="1" customHeight="1" x14ac:dyDescent="0.25">
      <c r="A211" s="32">
        <v>25818299</v>
      </c>
      <c r="B211" s="32" t="s">
        <v>1648</v>
      </c>
      <c r="C211" s="32" t="s">
        <v>1649</v>
      </c>
      <c r="D211" s="32" t="s">
        <v>1650</v>
      </c>
      <c r="E211" s="32" t="s">
        <v>1651</v>
      </c>
      <c r="F211" s="32" t="s">
        <v>1652</v>
      </c>
      <c r="G211" s="32">
        <v>2015</v>
      </c>
      <c r="H211" s="33">
        <v>42094</v>
      </c>
      <c r="I211" s="32" t="s">
        <v>1653</v>
      </c>
      <c r="J211" s="32" t="s">
        <v>1654</v>
      </c>
      <c r="K211" s="32" t="s">
        <v>1655</v>
      </c>
      <c r="L211" s="32" t="str">
        <f t="shared" si="89"/>
        <v>PreAlerta</v>
      </c>
      <c r="M211" s="32" t="str">
        <f t="shared" si="81"/>
        <v>C/PalabrasClaves</v>
      </c>
      <c r="N211" s="32" t="str">
        <f t="shared" si="87"/>
        <v/>
      </c>
      <c r="O211" s="32"/>
      <c r="P211" s="32" t="s">
        <v>1656</v>
      </c>
      <c r="Q211" s="32"/>
      <c r="R211" s="32" t="str">
        <f>LEFT('2012-2022'!$P211,4)</f>
        <v>2015</v>
      </c>
      <c r="S211" s="32" t="s">
        <v>54</v>
      </c>
      <c r="T211" s="32" t="str">
        <f t="shared" si="88"/>
        <v/>
      </c>
      <c r="U211" s="32"/>
      <c r="V211" s="34"/>
      <c r="W211" s="35"/>
      <c r="X211" s="35"/>
      <c r="Y211" s="32"/>
    </row>
    <row r="212" spans="1:25" ht="15.75" customHeight="1" x14ac:dyDescent="0.25">
      <c r="A212" s="27">
        <v>27736753</v>
      </c>
      <c r="B212" s="27" t="s">
        <v>1657</v>
      </c>
      <c r="C212" s="27" t="s">
        <v>1658</v>
      </c>
      <c r="D212" s="27" t="s">
        <v>1659</v>
      </c>
      <c r="E212" s="27" t="s">
        <v>1660</v>
      </c>
      <c r="F212" s="27" t="s">
        <v>573</v>
      </c>
      <c r="G212" s="27">
        <v>2016</v>
      </c>
      <c r="H212" s="28">
        <v>42657</v>
      </c>
      <c r="I212" s="27" t="s">
        <v>1661</v>
      </c>
      <c r="J212" s="27"/>
      <c r="K212" s="27" t="s">
        <v>1662</v>
      </c>
      <c r="L212" s="27" t="str">
        <f t="shared" si="89"/>
        <v>PreAlerta</v>
      </c>
      <c r="M212" s="27" t="str">
        <f t="shared" si="81"/>
        <v>C/PalabrasClaves</v>
      </c>
      <c r="N212" s="27" t="s">
        <v>9</v>
      </c>
      <c r="O212" s="27"/>
      <c r="P212" s="27" t="s">
        <v>1663</v>
      </c>
      <c r="Q212" s="27"/>
      <c r="R212" s="27" t="str">
        <f>LEFT('2012-2022'!$P212,4)</f>
        <v>2016</v>
      </c>
      <c r="S212" s="27" t="s">
        <v>72</v>
      </c>
      <c r="T212" s="27" t="s">
        <v>1664</v>
      </c>
      <c r="U212" s="27" t="s">
        <v>124</v>
      </c>
      <c r="V212" s="29" t="s">
        <v>123</v>
      </c>
      <c r="W212" s="30" t="s">
        <v>124</v>
      </c>
      <c r="X212" s="30" t="s">
        <v>1665</v>
      </c>
      <c r="Y212" s="31" t="str">
        <f t="shared" ref="Y212:Y214" si="90">IFERROR(VLOOKUP(A210,BD_aux,3,FALSE),"")</f>
        <v/>
      </c>
    </row>
    <row r="213" spans="1:25" ht="15.75" customHeight="1" x14ac:dyDescent="0.25">
      <c r="A213" s="32">
        <v>29477549</v>
      </c>
      <c r="B213" s="32" t="s">
        <v>1666</v>
      </c>
      <c r="C213" s="32" t="s">
        <v>1667</v>
      </c>
      <c r="D213" s="32" t="s">
        <v>1668</v>
      </c>
      <c r="E213" s="32" t="s">
        <v>1669</v>
      </c>
      <c r="F213" s="32" t="s">
        <v>949</v>
      </c>
      <c r="G213" s="32">
        <v>2018</v>
      </c>
      <c r="H213" s="33">
        <v>43157</v>
      </c>
      <c r="I213" s="32"/>
      <c r="J213" s="32"/>
      <c r="K213" s="32" t="s">
        <v>1670</v>
      </c>
      <c r="L213" s="32" t="str">
        <f t="shared" si="89"/>
        <v>PostAlerta</v>
      </c>
      <c r="M213" s="32" t="str">
        <f t="shared" si="81"/>
        <v>C/PalabrasClaves</v>
      </c>
      <c r="N213" s="32" t="s">
        <v>9</v>
      </c>
      <c r="O213" s="32"/>
      <c r="P213" s="32" t="s">
        <v>1671</v>
      </c>
      <c r="Q213" s="32"/>
      <c r="R213" s="32" t="str">
        <f>LEFT('2012-2022'!$P213,4)</f>
        <v>2018</v>
      </c>
      <c r="S213" s="32" t="s">
        <v>57</v>
      </c>
      <c r="T213" s="32" t="s">
        <v>1672</v>
      </c>
      <c r="U213" s="32" t="s">
        <v>123</v>
      </c>
      <c r="V213" s="34" t="s">
        <v>124</v>
      </c>
      <c r="W213" s="35" t="s">
        <v>124</v>
      </c>
      <c r="X213" s="35" t="s">
        <v>1673</v>
      </c>
      <c r="Y213" s="36" t="str">
        <f t="shared" si="90"/>
        <v/>
      </c>
    </row>
    <row r="214" spans="1:25" ht="15.75" customHeight="1" x14ac:dyDescent="0.25">
      <c r="A214" s="27">
        <v>28134103</v>
      </c>
      <c r="B214" s="27" t="s">
        <v>1674</v>
      </c>
      <c r="C214" s="27" t="s">
        <v>1675</v>
      </c>
      <c r="D214" s="27" t="s">
        <v>1676</v>
      </c>
      <c r="E214" s="27" t="s">
        <v>655</v>
      </c>
      <c r="F214" s="27" t="s">
        <v>679</v>
      </c>
      <c r="G214" s="27">
        <v>2017</v>
      </c>
      <c r="H214" s="28">
        <v>42766</v>
      </c>
      <c r="I214" s="27"/>
      <c r="J214" s="27"/>
      <c r="K214" s="27" t="s">
        <v>1677</v>
      </c>
      <c r="L214" s="27" t="str">
        <f t="shared" si="89"/>
        <v>PreAlerta</v>
      </c>
      <c r="M214" s="27" t="str">
        <f t="shared" si="81"/>
        <v>C/PalabrasClaves</v>
      </c>
      <c r="N214" s="27" t="s">
        <v>12</v>
      </c>
      <c r="O214" s="27" t="s">
        <v>25</v>
      </c>
      <c r="P214" s="27" t="s">
        <v>1424</v>
      </c>
      <c r="Q214" s="27"/>
      <c r="R214" s="27" t="str">
        <f>LEFT('2012-2022'!$P214,4)</f>
        <v>2017</v>
      </c>
      <c r="S214" s="27" t="s">
        <v>45</v>
      </c>
      <c r="T214" s="27" t="s">
        <v>1674</v>
      </c>
      <c r="U214" s="27" t="s">
        <v>123</v>
      </c>
      <c r="V214" s="29" t="s">
        <v>124</v>
      </c>
      <c r="W214" s="30" t="s">
        <v>124</v>
      </c>
      <c r="X214" s="30" t="s">
        <v>1678</v>
      </c>
      <c r="Y214" s="31" t="str">
        <f t="shared" si="90"/>
        <v/>
      </c>
    </row>
    <row r="215" spans="1:25" ht="15.75" hidden="1" customHeight="1" x14ac:dyDescent="0.25">
      <c r="A215" s="32">
        <v>25267684</v>
      </c>
      <c r="B215" s="32" t="s">
        <v>1679</v>
      </c>
      <c r="C215" s="32" t="s">
        <v>1680</v>
      </c>
      <c r="D215" s="32" t="s">
        <v>1681</v>
      </c>
      <c r="E215" s="32" t="s">
        <v>1682</v>
      </c>
      <c r="F215" s="32" t="s">
        <v>573</v>
      </c>
      <c r="G215" s="32">
        <v>2014</v>
      </c>
      <c r="H215" s="33">
        <v>41913</v>
      </c>
      <c r="I215" s="32" t="s">
        <v>1683</v>
      </c>
      <c r="J215" s="32"/>
      <c r="K215" s="32" t="s">
        <v>1684</v>
      </c>
      <c r="L215" s="32" t="str">
        <f t="shared" si="89"/>
        <v>PreAlerta</v>
      </c>
      <c r="M215" s="32" t="str">
        <f t="shared" si="81"/>
        <v>C/PalabrasClaves</v>
      </c>
      <c r="N215" s="32" t="str">
        <f t="shared" ref="N215:N216" si="91">IF(ISNUMBER(SEARCH("TREATMENT", B215)), "4) Nuevos tratamientos", "")</f>
        <v/>
      </c>
      <c r="O215" s="32"/>
      <c r="P215" s="32" t="s">
        <v>1685</v>
      </c>
      <c r="Q215" s="32"/>
      <c r="R215" s="32" t="str">
        <f>LEFT('2012-2022'!$P215,4)</f>
        <v>2014</v>
      </c>
      <c r="S215" s="32" t="s">
        <v>74</v>
      </c>
      <c r="T215" s="32" t="str">
        <f t="shared" ref="T215:T219" si="92">IFERROR(VLOOKUP(A215,BD_aux,2,FALSE),"")</f>
        <v/>
      </c>
      <c r="U215" s="32"/>
      <c r="V215" s="34"/>
      <c r="W215" s="35"/>
      <c r="X215" s="35"/>
      <c r="Y215" s="32"/>
    </row>
    <row r="216" spans="1:25" ht="15.75" hidden="1" customHeight="1" x14ac:dyDescent="0.25">
      <c r="A216" s="27">
        <v>24379305</v>
      </c>
      <c r="B216" s="27" t="s">
        <v>1686</v>
      </c>
      <c r="C216" s="27" t="s">
        <v>1687</v>
      </c>
      <c r="D216" s="27" t="s">
        <v>1688</v>
      </c>
      <c r="E216" s="27" t="s">
        <v>1689</v>
      </c>
      <c r="F216" s="27" t="s">
        <v>493</v>
      </c>
      <c r="G216" s="27">
        <v>2014</v>
      </c>
      <c r="H216" s="28">
        <v>41640</v>
      </c>
      <c r="I216" s="27"/>
      <c r="J216" s="27"/>
      <c r="K216" s="27" t="s">
        <v>1690</v>
      </c>
      <c r="L216" s="27" t="str">
        <f t="shared" si="89"/>
        <v>PreAlerta</v>
      </c>
      <c r="M216" s="27" t="str">
        <f t="shared" si="81"/>
        <v>C/PalabrasClaves</v>
      </c>
      <c r="N216" s="27" t="str">
        <f t="shared" si="91"/>
        <v/>
      </c>
      <c r="O216" s="27"/>
      <c r="P216" s="27" t="s">
        <v>1330</v>
      </c>
      <c r="Q216" s="27"/>
      <c r="R216" s="27" t="str">
        <f>LEFT('2012-2022'!$P216,4)</f>
        <v>2014</v>
      </c>
      <c r="S216" s="27" t="s">
        <v>57</v>
      </c>
      <c r="T216" s="27" t="str">
        <f t="shared" si="92"/>
        <v/>
      </c>
      <c r="U216" s="27"/>
      <c r="V216" s="29"/>
      <c r="W216" s="30"/>
      <c r="X216" s="30"/>
      <c r="Y216" s="31"/>
    </row>
    <row r="217" spans="1:25" ht="15.75" hidden="1" customHeight="1" x14ac:dyDescent="0.25">
      <c r="A217" s="32">
        <v>29845928</v>
      </c>
      <c r="B217" s="32" t="s">
        <v>1691</v>
      </c>
      <c r="C217" s="32" t="s">
        <v>1692</v>
      </c>
      <c r="D217" s="32" t="s">
        <v>1693</v>
      </c>
      <c r="E217" s="32" t="s">
        <v>1383</v>
      </c>
      <c r="F217" s="32" t="s">
        <v>1046</v>
      </c>
      <c r="G217" s="32">
        <v>2018</v>
      </c>
      <c r="H217" s="33">
        <v>43251</v>
      </c>
      <c r="I217" s="32" t="s">
        <v>1694</v>
      </c>
      <c r="J217" s="32"/>
      <c r="K217" s="32" t="s">
        <v>1695</v>
      </c>
      <c r="L217" s="32" t="str">
        <f t="shared" si="89"/>
        <v>PostAlerta</v>
      </c>
      <c r="M217" s="32" t="str">
        <f t="shared" si="81"/>
        <v>C/PalabrasClaves</v>
      </c>
      <c r="N217" s="32"/>
      <c r="O217" s="41" t="s">
        <v>1696</v>
      </c>
      <c r="P217" s="32" t="s">
        <v>1671</v>
      </c>
      <c r="Q217" s="32"/>
      <c r="R217" s="32" t="str">
        <f>LEFT('2012-2022'!$P217,4)</f>
        <v>2018</v>
      </c>
      <c r="S217" s="32" t="s">
        <v>57</v>
      </c>
      <c r="T217" s="32" t="str">
        <f t="shared" si="92"/>
        <v/>
      </c>
      <c r="U217" s="32"/>
      <c r="V217" s="34"/>
      <c r="W217" s="35"/>
      <c r="X217" s="35"/>
      <c r="Y217" s="32"/>
    </row>
    <row r="218" spans="1:25" ht="15.75" hidden="1" customHeight="1" x14ac:dyDescent="0.25">
      <c r="A218" s="27">
        <v>22207596</v>
      </c>
      <c r="B218" s="27" t="s">
        <v>1697</v>
      </c>
      <c r="C218" s="27" t="s">
        <v>1698</v>
      </c>
      <c r="D218" s="27" t="s">
        <v>1699</v>
      </c>
      <c r="E218" s="27" t="s">
        <v>1700</v>
      </c>
      <c r="F218" s="27" t="s">
        <v>493</v>
      </c>
      <c r="G218" s="27">
        <v>2012</v>
      </c>
      <c r="H218" s="28">
        <v>40908</v>
      </c>
      <c r="I218" s="27"/>
      <c r="J218" s="27"/>
      <c r="K218" s="27" t="s">
        <v>1701</v>
      </c>
      <c r="L218" s="27" t="str">
        <f t="shared" si="89"/>
        <v>PreAlerta</v>
      </c>
      <c r="M218" s="27" t="str">
        <f t="shared" si="81"/>
        <v>C/PalabrasClaves</v>
      </c>
      <c r="N218" s="27" t="str">
        <f t="shared" ref="N218:N219" si="93">IF(ISNUMBER(SEARCH("TREATMENT", B218)), "4) Nuevos tratamientos", "")</f>
        <v/>
      </c>
      <c r="O218" s="27"/>
      <c r="P218" s="27" t="s">
        <v>1702</v>
      </c>
      <c r="Q218" s="27"/>
      <c r="R218" s="27" t="str">
        <f>LEFT('2012-2022'!$P218,4)</f>
        <v>2012</v>
      </c>
      <c r="S218" s="27" t="s">
        <v>54</v>
      </c>
      <c r="T218" s="27" t="str">
        <f t="shared" si="92"/>
        <v/>
      </c>
      <c r="U218" s="27"/>
      <c r="V218" s="29"/>
      <c r="W218" s="30"/>
      <c r="X218" s="30"/>
      <c r="Y218" s="31"/>
    </row>
    <row r="219" spans="1:25" ht="15.75" hidden="1" customHeight="1" x14ac:dyDescent="0.25">
      <c r="A219" s="32">
        <v>26763972</v>
      </c>
      <c r="B219" s="32" t="s">
        <v>1703</v>
      </c>
      <c r="C219" s="32" t="s">
        <v>1704</v>
      </c>
      <c r="D219" s="32" t="s">
        <v>1705</v>
      </c>
      <c r="E219" s="32" t="s">
        <v>1706</v>
      </c>
      <c r="F219" s="32" t="s">
        <v>502</v>
      </c>
      <c r="G219" s="32">
        <v>2016</v>
      </c>
      <c r="H219" s="33">
        <v>42384</v>
      </c>
      <c r="I219" s="32" t="s">
        <v>1707</v>
      </c>
      <c r="J219" s="32"/>
      <c r="K219" s="32" t="s">
        <v>1708</v>
      </c>
      <c r="L219" s="32" t="str">
        <f t="shared" si="89"/>
        <v>PreAlerta</v>
      </c>
      <c r="M219" s="32" t="str">
        <f t="shared" si="81"/>
        <v>S/PalabrasClaves</v>
      </c>
      <c r="N219" s="32" t="str">
        <f t="shared" si="93"/>
        <v/>
      </c>
      <c r="O219" s="32"/>
      <c r="P219" s="32" t="s">
        <v>403</v>
      </c>
      <c r="Q219" s="32"/>
      <c r="R219" s="32" t="str">
        <f>LEFT('2012-2022'!$P219,4)</f>
        <v>2016</v>
      </c>
      <c r="S219" s="32" t="s">
        <v>54</v>
      </c>
      <c r="T219" s="32" t="str">
        <f t="shared" si="92"/>
        <v/>
      </c>
      <c r="U219" s="32"/>
      <c r="V219" s="34"/>
      <c r="W219" s="35"/>
      <c r="X219" s="35"/>
      <c r="Y219" s="32"/>
    </row>
    <row r="220" spans="1:25" ht="15.75" customHeight="1" x14ac:dyDescent="0.25">
      <c r="A220" s="27">
        <v>29465685</v>
      </c>
      <c r="B220" s="27" t="s">
        <v>1709</v>
      </c>
      <c r="C220" s="27" t="s">
        <v>1710</v>
      </c>
      <c r="D220" s="27" t="s">
        <v>1711</v>
      </c>
      <c r="E220" s="27" t="s">
        <v>303</v>
      </c>
      <c r="F220" s="27" t="s">
        <v>304</v>
      </c>
      <c r="G220" s="27">
        <v>2018</v>
      </c>
      <c r="H220" s="28">
        <v>43153</v>
      </c>
      <c r="I220" s="27" t="s">
        <v>1712</v>
      </c>
      <c r="J220" s="27" t="s">
        <v>1713</v>
      </c>
      <c r="K220" s="27" t="s">
        <v>1714</v>
      </c>
      <c r="L220" s="27" t="str">
        <f t="shared" si="89"/>
        <v>PostAlerta</v>
      </c>
      <c r="M220" s="27" t="str">
        <f t="shared" si="81"/>
        <v>C/PalabrasClaves</v>
      </c>
      <c r="N220" s="27" t="s">
        <v>12</v>
      </c>
      <c r="O220" s="27" t="s">
        <v>25</v>
      </c>
      <c r="P220" s="27" t="s">
        <v>108</v>
      </c>
      <c r="Q220" s="27"/>
      <c r="R220" s="27" t="str">
        <f>LEFT('2012-2022'!$P220,4)</f>
        <v>2018</v>
      </c>
      <c r="S220" s="27" t="s">
        <v>54</v>
      </c>
      <c r="T220" s="27" t="s">
        <v>1709</v>
      </c>
      <c r="U220" s="27" t="s">
        <v>124</v>
      </c>
      <c r="V220" s="29" t="s">
        <v>123</v>
      </c>
      <c r="W220" s="30" t="s">
        <v>124</v>
      </c>
      <c r="X220" s="30" t="s">
        <v>1715</v>
      </c>
      <c r="Y220" s="31" t="str">
        <f>IFERROR(VLOOKUP(A218,BD_aux,3,FALSE),"")</f>
        <v/>
      </c>
    </row>
    <row r="221" spans="1:25" ht="15.75" hidden="1" customHeight="1" x14ac:dyDescent="0.25">
      <c r="A221" s="32">
        <v>31541571</v>
      </c>
      <c r="B221" s="32" t="s">
        <v>1716</v>
      </c>
      <c r="C221" s="32" t="s">
        <v>1717</v>
      </c>
      <c r="D221" s="32" t="s">
        <v>1718</v>
      </c>
      <c r="E221" s="32" t="s">
        <v>1719</v>
      </c>
      <c r="F221" s="32" t="s">
        <v>195</v>
      </c>
      <c r="G221" s="32">
        <v>2020</v>
      </c>
      <c r="H221" s="33">
        <v>43730</v>
      </c>
      <c r="I221" s="32" t="s">
        <v>1720</v>
      </c>
      <c r="J221" s="32"/>
      <c r="K221" s="32" t="s">
        <v>1721</v>
      </c>
      <c r="L221" s="32" t="str">
        <f t="shared" si="89"/>
        <v>PostAlerta</v>
      </c>
      <c r="M221" s="32" t="str">
        <f t="shared" si="81"/>
        <v>S/PalabrasClaves</v>
      </c>
      <c r="N221" s="32" t="str">
        <f t="shared" ref="N221:N225" si="94">IF(ISNUMBER(SEARCH("TREATMENT", B221)), "4) Nuevos tratamientos", "")</f>
        <v/>
      </c>
      <c r="O221" s="32"/>
      <c r="P221" s="32" t="s">
        <v>1722</v>
      </c>
      <c r="Q221" s="32"/>
      <c r="R221" s="32" t="str">
        <f>LEFT('2012-2022'!$P221,4)</f>
        <v>2020</v>
      </c>
      <c r="S221" s="32" t="s">
        <v>39</v>
      </c>
      <c r="T221" s="32" t="str">
        <f t="shared" ref="T221:T225" si="95">IFERROR(VLOOKUP(A221,BD_aux,2,FALSE),"")</f>
        <v/>
      </c>
      <c r="U221" s="32"/>
      <c r="V221" s="34"/>
      <c r="W221" s="35"/>
      <c r="X221" s="35"/>
      <c r="Y221" s="32"/>
    </row>
    <row r="222" spans="1:25" ht="15.75" hidden="1" customHeight="1" x14ac:dyDescent="0.25">
      <c r="A222" s="27">
        <v>32318263</v>
      </c>
      <c r="B222" s="27" t="s">
        <v>1723</v>
      </c>
      <c r="C222" s="27" t="s">
        <v>1724</v>
      </c>
      <c r="D222" s="27" t="s">
        <v>1725</v>
      </c>
      <c r="E222" s="27" t="s">
        <v>1726</v>
      </c>
      <c r="F222" s="27" t="s">
        <v>1727</v>
      </c>
      <c r="G222" s="27">
        <v>2019</v>
      </c>
      <c r="H222" s="28">
        <v>43946</v>
      </c>
      <c r="I222" s="27" t="s">
        <v>1728</v>
      </c>
      <c r="J222" s="27"/>
      <c r="K222" s="27" t="s">
        <v>1729</v>
      </c>
      <c r="L222" s="27" t="str">
        <f t="shared" si="89"/>
        <v>PostAlerta</v>
      </c>
      <c r="M222" s="27" t="str">
        <f t="shared" si="81"/>
        <v>C/PalabrasClaves</v>
      </c>
      <c r="N222" s="27" t="str">
        <f t="shared" si="94"/>
        <v/>
      </c>
      <c r="O222" s="27"/>
      <c r="P222" s="27" t="s">
        <v>1730</v>
      </c>
      <c r="Q222" s="27"/>
      <c r="R222" s="27" t="str">
        <f>LEFT('2012-2022'!$P222,4)</f>
        <v>2019</v>
      </c>
      <c r="S222" s="27" t="s">
        <v>54</v>
      </c>
      <c r="T222" s="27" t="str">
        <f t="shared" si="95"/>
        <v/>
      </c>
      <c r="U222" s="27"/>
      <c r="V222" s="29"/>
      <c r="W222" s="30"/>
      <c r="X222" s="30"/>
      <c r="Y222" s="31"/>
    </row>
    <row r="223" spans="1:25" ht="15.75" hidden="1" customHeight="1" x14ac:dyDescent="0.25">
      <c r="A223" s="32">
        <v>24890595</v>
      </c>
      <c r="B223" s="32" t="s">
        <v>1731</v>
      </c>
      <c r="C223" s="32" t="s">
        <v>1732</v>
      </c>
      <c r="D223" s="32" t="s">
        <v>1733</v>
      </c>
      <c r="E223" s="32" t="s">
        <v>1311</v>
      </c>
      <c r="F223" s="32" t="s">
        <v>573</v>
      </c>
      <c r="G223" s="32">
        <v>2014</v>
      </c>
      <c r="H223" s="33">
        <v>41794</v>
      </c>
      <c r="I223" s="32" t="s">
        <v>1734</v>
      </c>
      <c r="J223" s="32"/>
      <c r="K223" s="32" t="s">
        <v>1735</v>
      </c>
      <c r="L223" s="32" t="str">
        <f t="shared" si="89"/>
        <v>PreAlerta</v>
      </c>
      <c r="M223" s="32" t="str">
        <f t="shared" si="81"/>
        <v>C/PalabrasClaves</v>
      </c>
      <c r="N223" s="32" t="str">
        <f t="shared" si="94"/>
        <v/>
      </c>
      <c r="O223" s="32"/>
      <c r="P223" s="32" t="s">
        <v>1736</v>
      </c>
      <c r="Q223" s="32"/>
      <c r="R223" s="32" t="str">
        <f>LEFT('2012-2022'!$P223,4)</f>
        <v>2014</v>
      </c>
      <c r="S223" s="32" t="s">
        <v>65</v>
      </c>
      <c r="T223" s="32" t="str">
        <f t="shared" si="95"/>
        <v/>
      </c>
      <c r="U223" s="32"/>
      <c r="V223" s="34"/>
      <c r="W223" s="35"/>
      <c r="X223" s="35"/>
      <c r="Y223" s="32"/>
    </row>
    <row r="224" spans="1:25" ht="15.75" hidden="1" customHeight="1" x14ac:dyDescent="0.25">
      <c r="A224" s="27">
        <v>33057372</v>
      </c>
      <c r="B224" s="27" t="s">
        <v>1737</v>
      </c>
      <c r="C224" s="27" t="s">
        <v>1738</v>
      </c>
      <c r="D224" s="27" t="s">
        <v>1739</v>
      </c>
      <c r="E224" s="27" t="s">
        <v>1740</v>
      </c>
      <c r="F224" s="27" t="s">
        <v>424</v>
      </c>
      <c r="G224" s="27">
        <v>2020</v>
      </c>
      <c r="H224" s="28">
        <v>44119</v>
      </c>
      <c r="I224" s="27" t="s">
        <v>1741</v>
      </c>
      <c r="J224" s="27"/>
      <c r="K224" s="27" t="s">
        <v>1742</v>
      </c>
      <c r="L224" s="27" t="str">
        <f t="shared" si="89"/>
        <v>PostAlerta</v>
      </c>
      <c r="M224" s="27" t="str">
        <f t="shared" si="81"/>
        <v>S/PalabrasClaves</v>
      </c>
      <c r="N224" s="27" t="str">
        <f t="shared" si="94"/>
        <v/>
      </c>
      <c r="O224" s="27"/>
      <c r="P224" s="27" t="s">
        <v>1743</v>
      </c>
      <c r="Q224" s="27"/>
      <c r="R224" s="27" t="str">
        <f>LEFT('2012-2022'!$P224,4)</f>
        <v>2020</v>
      </c>
      <c r="S224" s="27" t="s">
        <v>70</v>
      </c>
      <c r="T224" s="27" t="str">
        <f t="shared" si="95"/>
        <v/>
      </c>
      <c r="U224" s="27"/>
      <c r="V224" s="29"/>
      <c r="W224" s="30"/>
      <c r="X224" s="30"/>
      <c r="Y224" s="31"/>
    </row>
    <row r="225" spans="1:25" ht="15.75" hidden="1" customHeight="1" x14ac:dyDescent="0.25">
      <c r="A225" s="32">
        <v>31138575</v>
      </c>
      <c r="B225" s="32" t="s">
        <v>1744</v>
      </c>
      <c r="C225" s="32" t="s">
        <v>1745</v>
      </c>
      <c r="D225" s="32" t="s">
        <v>1746</v>
      </c>
      <c r="E225" s="32" t="s">
        <v>1747</v>
      </c>
      <c r="F225" s="32" t="s">
        <v>573</v>
      </c>
      <c r="G225" s="32">
        <v>2019</v>
      </c>
      <c r="H225" s="33">
        <v>43615</v>
      </c>
      <c r="I225" s="32" t="s">
        <v>1748</v>
      </c>
      <c r="J225" s="32"/>
      <c r="K225" s="32" t="s">
        <v>1749</v>
      </c>
      <c r="L225" s="32" t="str">
        <f t="shared" si="89"/>
        <v>PostAlerta</v>
      </c>
      <c r="M225" s="32" t="str">
        <f t="shared" si="81"/>
        <v>C/PalabrasClaves</v>
      </c>
      <c r="N225" s="32" t="str">
        <f t="shared" si="94"/>
        <v/>
      </c>
      <c r="O225" s="32"/>
      <c r="P225" s="32" t="s">
        <v>1750</v>
      </c>
      <c r="Q225" s="32"/>
      <c r="R225" s="32" t="str">
        <f>LEFT('2012-2022'!$P225,4)</f>
        <v>2019</v>
      </c>
      <c r="S225" s="32" t="s">
        <v>62</v>
      </c>
      <c r="T225" s="32" t="str">
        <f t="shared" si="95"/>
        <v/>
      </c>
      <c r="U225" s="32"/>
      <c r="V225" s="34"/>
      <c r="W225" s="35"/>
      <c r="X225" s="35"/>
      <c r="Y225" s="32"/>
    </row>
    <row r="226" spans="1:25" ht="15.75" customHeight="1" x14ac:dyDescent="0.25">
      <c r="A226" s="27">
        <v>28707659</v>
      </c>
      <c r="B226" s="27" t="s">
        <v>1751</v>
      </c>
      <c r="C226" s="27" t="s">
        <v>1752</v>
      </c>
      <c r="D226" s="27" t="s">
        <v>1753</v>
      </c>
      <c r="E226" s="27" t="s">
        <v>1754</v>
      </c>
      <c r="F226" s="27" t="s">
        <v>1755</v>
      </c>
      <c r="G226" s="27">
        <v>2017</v>
      </c>
      <c r="H226" s="28">
        <v>42931</v>
      </c>
      <c r="I226" s="27"/>
      <c r="J226" s="27"/>
      <c r="K226" s="27" t="s">
        <v>1756</v>
      </c>
      <c r="L226" s="27" t="str">
        <f t="shared" si="89"/>
        <v>PostAlerta</v>
      </c>
      <c r="M226" s="27" t="str">
        <f t="shared" si="81"/>
        <v>C/PalabrasClaves</v>
      </c>
      <c r="N226" s="27" t="s">
        <v>9</v>
      </c>
      <c r="O226" s="27"/>
      <c r="P226" s="27" t="s">
        <v>1757</v>
      </c>
      <c r="Q226" s="27"/>
      <c r="R226" s="27" t="str">
        <f>LEFT('2012-2022'!$P226,4)</f>
        <v>2017</v>
      </c>
      <c r="S226" s="27" t="s">
        <v>57</v>
      </c>
      <c r="T226" s="27" t="s">
        <v>1758</v>
      </c>
      <c r="U226" s="27" t="s">
        <v>123</v>
      </c>
      <c r="V226" s="29" t="s">
        <v>124</v>
      </c>
      <c r="W226" s="30" t="s">
        <v>124</v>
      </c>
      <c r="X226" s="30" t="s">
        <v>1759</v>
      </c>
      <c r="Y226" s="31" t="str">
        <f t="shared" ref="Y226:Y229" si="96">IFERROR(VLOOKUP(A224,BD_aux,3,FALSE),"")</f>
        <v/>
      </c>
    </row>
    <row r="227" spans="1:25" ht="15.75" customHeight="1" x14ac:dyDescent="0.25">
      <c r="A227" s="32">
        <v>27724873</v>
      </c>
      <c r="B227" s="32" t="s">
        <v>1760</v>
      </c>
      <c r="C227" s="32" t="s">
        <v>1761</v>
      </c>
      <c r="D227" s="32" t="s">
        <v>1762</v>
      </c>
      <c r="E227" s="32" t="s">
        <v>1763</v>
      </c>
      <c r="F227" s="32" t="s">
        <v>759</v>
      </c>
      <c r="G227" s="32">
        <v>2016</v>
      </c>
      <c r="H227" s="33">
        <v>42655</v>
      </c>
      <c r="I227" s="32" t="s">
        <v>1764</v>
      </c>
      <c r="J227" s="32"/>
      <c r="K227" s="32" t="s">
        <v>1765</v>
      </c>
      <c r="L227" s="32" t="str">
        <f t="shared" si="89"/>
        <v>PreAlerta</v>
      </c>
      <c r="M227" s="32" t="str">
        <f t="shared" si="81"/>
        <v>C/PalabrasClaves</v>
      </c>
      <c r="N227" s="32" t="s">
        <v>9</v>
      </c>
      <c r="O227" s="32"/>
      <c r="P227" s="32" t="s">
        <v>1766</v>
      </c>
      <c r="Q227" s="32" t="s">
        <v>17</v>
      </c>
      <c r="R227" s="32" t="str">
        <f>LEFT('2012-2022'!$P227,4)</f>
        <v>2016</v>
      </c>
      <c r="S227" s="32" t="s">
        <v>70</v>
      </c>
      <c r="T227" s="32" t="s">
        <v>1767</v>
      </c>
      <c r="U227" s="32" t="s">
        <v>124</v>
      </c>
      <c r="V227" s="34" t="s">
        <v>124</v>
      </c>
      <c r="W227" s="35" t="s">
        <v>124</v>
      </c>
      <c r="X227" s="35" t="s">
        <v>1768</v>
      </c>
      <c r="Y227" s="36" t="str">
        <f t="shared" si="96"/>
        <v/>
      </c>
    </row>
    <row r="228" spans="1:25" ht="15.75" customHeight="1" x14ac:dyDescent="0.25">
      <c r="A228" s="27">
        <v>30869583</v>
      </c>
      <c r="B228" s="27" t="s">
        <v>1769</v>
      </c>
      <c r="C228" s="27" t="s">
        <v>1770</v>
      </c>
      <c r="D228" s="27" t="s">
        <v>1771</v>
      </c>
      <c r="E228" s="27" t="s">
        <v>1559</v>
      </c>
      <c r="F228" s="27" t="s">
        <v>1312</v>
      </c>
      <c r="G228" s="27">
        <v>2019</v>
      </c>
      <c r="H228" s="28">
        <v>43539</v>
      </c>
      <c r="I228" s="27"/>
      <c r="J228" s="27"/>
      <c r="K228" s="27" t="s">
        <v>1772</v>
      </c>
      <c r="L228" s="27" t="str">
        <f t="shared" si="89"/>
        <v>PostAlerta</v>
      </c>
      <c r="M228" s="27" t="str">
        <f t="shared" si="81"/>
        <v>C/PalabrasClaves</v>
      </c>
      <c r="N228" s="27" t="s">
        <v>12</v>
      </c>
      <c r="O228" s="27" t="s">
        <v>25</v>
      </c>
      <c r="P228" s="27" t="s">
        <v>612</v>
      </c>
      <c r="Q228" s="27"/>
      <c r="R228" s="27" t="str">
        <f>LEFT('2012-2022'!$P228,4)</f>
        <v>2019</v>
      </c>
      <c r="S228" s="27" t="s">
        <v>54</v>
      </c>
      <c r="T228" s="27" t="s">
        <v>1773</v>
      </c>
      <c r="U228" s="27" t="s">
        <v>124</v>
      </c>
      <c r="V228" s="29" t="s">
        <v>123</v>
      </c>
      <c r="W228" s="30" t="s">
        <v>124</v>
      </c>
      <c r="X228" s="27" t="s">
        <v>1774</v>
      </c>
      <c r="Y228" s="31" t="str">
        <f t="shared" si="96"/>
        <v/>
      </c>
    </row>
    <row r="229" spans="1:25" ht="15.75" customHeight="1" x14ac:dyDescent="0.25">
      <c r="A229" s="32">
        <v>32191696</v>
      </c>
      <c r="B229" s="32" t="s">
        <v>1775</v>
      </c>
      <c r="C229" s="32" t="s">
        <v>1776</v>
      </c>
      <c r="D229" s="32" t="s">
        <v>1777</v>
      </c>
      <c r="E229" s="32" t="s">
        <v>1778</v>
      </c>
      <c r="F229" s="32" t="s">
        <v>1779</v>
      </c>
      <c r="G229" s="32">
        <v>2020</v>
      </c>
      <c r="H229" s="33">
        <v>43910</v>
      </c>
      <c r="I229" s="32" t="s">
        <v>1780</v>
      </c>
      <c r="J229" s="32"/>
      <c r="K229" s="32" t="s">
        <v>1781</v>
      </c>
      <c r="L229" s="32" t="str">
        <f t="shared" si="89"/>
        <v>PostAlerta</v>
      </c>
      <c r="M229" s="32" t="str">
        <f t="shared" si="81"/>
        <v>C/PalabrasClaves</v>
      </c>
      <c r="N229" s="32" t="s">
        <v>12</v>
      </c>
      <c r="O229" s="32" t="s">
        <v>23</v>
      </c>
      <c r="P229" s="32" t="s">
        <v>1782</v>
      </c>
      <c r="Q229" s="32"/>
      <c r="R229" s="32" t="str">
        <f>LEFT('2012-2022'!$P229,4)</f>
        <v>2020</v>
      </c>
      <c r="S229" s="32" t="s">
        <v>49</v>
      </c>
      <c r="T229" s="32" t="s">
        <v>1783</v>
      </c>
      <c r="U229" s="32" t="s">
        <v>123</v>
      </c>
      <c r="V229" s="34" t="s">
        <v>124</v>
      </c>
      <c r="W229" s="35" t="s">
        <v>124</v>
      </c>
      <c r="X229" s="35" t="s">
        <v>1784</v>
      </c>
      <c r="Y229" s="36" t="str">
        <f t="shared" si="96"/>
        <v/>
      </c>
    </row>
    <row r="230" spans="1:25" ht="15.75" hidden="1" customHeight="1" x14ac:dyDescent="0.25">
      <c r="A230" s="27">
        <v>26174237</v>
      </c>
      <c r="B230" s="27" t="s">
        <v>1785</v>
      </c>
      <c r="C230" s="27" t="s">
        <v>1786</v>
      </c>
      <c r="D230" s="27" t="s">
        <v>1787</v>
      </c>
      <c r="E230" s="27" t="s">
        <v>1788</v>
      </c>
      <c r="F230" s="27" t="s">
        <v>1066</v>
      </c>
      <c r="G230" s="27">
        <v>2015</v>
      </c>
      <c r="H230" s="28">
        <v>42201</v>
      </c>
      <c r="I230" s="27" t="s">
        <v>1789</v>
      </c>
      <c r="J230" s="27"/>
      <c r="K230" s="27" t="s">
        <v>1790</v>
      </c>
      <c r="L230" s="27" t="str">
        <f t="shared" si="89"/>
        <v>PreAlerta</v>
      </c>
      <c r="M230" s="27" t="str">
        <f t="shared" si="81"/>
        <v>S/PalabrasClaves</v>
      </c>
      <c r="N230" s="27" t="str">
        <f t="shared" ref="N230:N231" si="97">IF(ISNUMBER(SEARCH("TREATMENT", B230)), "4) Nuevos tratamientos", "")</f>
        <v/>
      </c>
      <c r="O230" s="27"/>
      <c r="P230" s="27" t="s">
        <v>809</v>
      </c>
      <c r="Q230" s="27"/>
      <c r="R230" s="27" t="str">
        <f>LEFT('2012-2022'!$P230,4)</f>
        <v>2015</v>
      </c>
      <c r="S230" s="27" t="s">
        <v>62</v>
      </c>
      <c r="T230" s="27" t="str">
        <f t="shared" ref="T230:T231" si="98">IFERROR(VLOOKUP(A230,BD_aux,2,FALSE),"")</f>
        <v/>
      </c>
      <c r="U230" s="27"/>
      <c r="V230" s="29"/>
      <c r="W230" s="30"/>
      <c r="X230" s="30"/>
      <c r="Y230" s="31"/>
    </row>
    <row r="231" spans="1:25" ht="15.75" hidden="1" customHeight="1" x14ac:dyDescent="0.25">
      <c r="A231" s="32">
        <v>27923924</v>
      </c>
      <c r="B231" s="32" t="s">
        <v>1791</v>
      </c>
      <c r="C231" s="32" t="s">
        <v>1792</v>
      </c>
      <c r="D231" s="32" t="s">
        <v>1793</v>
      </c>
      <c r="E231" s="32" t="s">
        <v>1794</v>
      </c>
      <c r="F231" s="32" t="s">
        <v>277</v>
      </c>
      <c r="G231" s="32">
        <v>2016</v>
      </c>
      <c r="H231" s="33">
        <v>42712</v>
      </c>
      <c r="I231" s="32" t="s">
        <v>1795</v>
      </c>
      <c r="J231" s="32"/>
      <c r="K231" s="32" t="s">
        <v>1796</v>
      </c>
      <c r="L231" s="32" t="str">
        <f t="shared" si="89"/>
        <v>PreAlerta</v>
      </c>
      <c r="M231" s="32" t="str">
        <f t="shared" si="81"/>
        <v>S/PalabrasClaves</v>
      </c>
      <c r="N231" s="32" t="str">
        <f t="shared" si="97"/>
        <v/>
      </c>
      <c r="O231" s="32"/>
      <c r="P231" s="32" t="s">
        <v>1797</v>
      </c>
      <c r="Q231" s="32"/>
      <c r="R231" s="32" t="str">
        <f>LEFT('2012-2022'!$P231,4)</f>
        <v>2016</v>
      </c>
      <c r="S231" s="32" t="s">
        <v>74</v>
      </c>
      <c r="T231" s="32" t="str">
        <f t="shared" si="98"/>
        <v/>
      </c>
      <c r="U231" s="32"/>
      <c r="V231" s="34"/>
      <c r="W231" s="35"/>
      <c r="X231" s="35"/>
      <c r="Y231" s="32"/>
    </row>
    <row r="232" spans="1:25" ht="15.75" customHeight="1" x14ac:dyDescent="0.25">
      <c r="A232" s="27">
        <v>23680903</v>
      </c>
      <c r="B232" s="27" t="s">
        <v>1798</v>
      </c>
      <c r="C232" s="27" t="s">
        <v>1799</v>
      </c>
      <c r="D232" s="27" t="s">
        <v>1800</v>
      </c>
      <c r="E232" s="27" t="s">
        <v>1801</v>
      </c>
      <c r="F232" s="27" t="s">
        <v>304</v>
      </c>
      <c r="G232" s="27">
        <v>2013</v>
      </c>
      <c r="H232" s="28">
        <v>41412</v>
      </c>
      <c r="I232" s="27"/>
      <c r="J232" s="27"/>
      <c r="K232" s="27" t="s">
        <v>1802</v>
      </c>
      <c r="L232" s="27" t="str">
        <f t="shared" si="89"/>
        <v>PreAlerta</v>
      </c>
      <c r="M232" s="27" t="str">
        <f t="shared" si="81"/>
        <v>C/PalabrasClaves</v>
      </c>
      <c r="N232" s="27" t="s">
        <v>9</v>
      </c>
      <c r="O232" s="27"/>
      <c r="P232" s="27" t="s">
        <v>479</v>
      </c>
      <c r="Q232" s="27"/>
      <c r="R232" s="27" t="str">
        <f>LEFT('2012-2022'!$P232,4)</f>
        <v>2013</v>
      </c>
      <c r="S232" s="27" t="s">
        <v>60</v>
      </c>
      <c r="T232" s="27" t="s">
        <v>1803</v>
      </c>
      <c r="U232" s="27" t="s">
        <v>123</v>
      </c>
      <c r="V232" s="29" t="s">
        <v>124</v>
      </c>
      <c r="W232" s="30" t="s">
        <v>124</v>
      </c>
      <c r="X232" s="30" t="s">
        <v>1804</v>
      </c>
      <c r="Y232" s="31" t="str">
        <f>IFERROR(VLOOKUP(A230,BD_aux,3,FALSE),"")</f>
        <v/>
      </c>
    </row>
    <row r="233" spans="1:25" ht="15.75" hidden="1" customHeight="1" x14ac:dyDescent="0.25">
      <c r="A233" s="32">
        <v>23241969</v>
      </c>
      <c r="B233" s="32" t="s">
        <v>1805</v>
      </c>
      <c r="C233" s="32" t="s">
        <v>1806</v>
      </c>
      <c r="D233" s="32" t="s">
        <v>1807</v>
      </c>
      <c r="E233" s="32" t="s">
        <v>1808</v>
      </c>
      <c r="F233" s="32" t="s">
        <v>393</v>
      </c>
      <c r="G233" s="32">
        <v>2013</v>
      </c>
      <c r="H233" s="33">
        <v>41261</v>
      </c>
      <c r="I233" s="32"/>
      <c r="J233" s="32"/>
      <c r="K233" s="32" t="s">
        <v>1809</v>
      </c>
      <c r="L233" s="32" t="str">
        <f t="shared" si="89"/>
        <v>PreAlerta</v>
      </c>
      <c r="M233" s="32" t="str">
        <f t="shared" si="81"/>
        <v>S/PalabrasClaves</v>
      </c>
      <c r="N233" s="32" t="str">
        <f>IF(ISNUMBER(SEARCH("TREATMENT", B233)), "4) Nuevos tratamientos", "")</f>
        <v/>
      </c>
      <c r="O233" s="32"/>
      <c r="P233" s="32" t="s">
        <v>1301</v>
      </c>
      <c r="Q233" s="32"/>
      <c r="R233" s="32" t="str">
        <f>LEFT('2012-2022'!$P233,4)</f>
        <v>2013</v>
      </c>
      <c r="S233" s="32" t="s">
        <v>57</v>
      </c>
      <c r="T233" s="32" t="str">
        <f>IFERROR(VLOOKUP(A233,BD_aux,2,FALSE),"")</f>
        <v/>
      </c>
      <c r="U233" s="32"/>
      <c r="V233" s="34"/>
      <c r="W233" s="35"/>
      <c r="X233" s="35"/>
      <c r="Y233" s="32"/>
    </row>
    <row r="234" spans="1:25" ht="15.75" customHeight="1" x14ac:dyDescent="0.25">
      <c r="A234" s="27">
        <v>28303829</v>
      </c>
      <c r="B234" s="27" t="s">
        <v>1810</v>
      </c>
      <c r="C234" s="27" t="s">
        <v>1811</v>
      </c>
      <c r="D234" s="27" t="s">
        <v>1812</v>
      </c>
      <c r="E234" s="27" t="s">
        <v>1813</v>
      </c>
      <c r="F234" s="27" t="s">
        <v>1560</v>
      </c>
      <c r="G234" s="27">
        <v>2017</v>
      </c>
      <c r="H234" s="28">
        <v>42812</v>
      </c>
      <c r="I234" s="27"/>
      <c r="J234" s="27"/>
      <c r="K234" s="27" t="s">
        <v>1814</v>
      </c>
      <c r="L234" s="27" t="str">
        <f t="shared" si="89"/>
        <v>PreAlerta</v>
      </c>
      <c r="M234" s="27" t="str">
        <f t="shared" si="81"/>
        <v>C/PalabrasClaves</v>
      </c>
      <c r="N234" s="27" t="s">
        <v>9</v>
      </c>
      <c r="O234" s="27"/>
      <c r="P234" s="27" t="s">
        <v>1815</v>
      </c>
      <c r="Q234" s="27"/>
      <c r="R234" s="27" t="str">
        <f>LEFT('2012-2022'!$P234,4)</f>
        <v>2017</v>
      </c>
      <c r="S234" s="27" t="s">
        <v>39</v>
      </c>
      <c r="T234" s="27" t="s">
        <v>1816</v>
      </c>
      <c r="U234" s="27" t="s">
        <v>123</v>
      </c>
      <c r="V234" s="29" t="s">
        <v>124</v>
      </c>
      <c r="W234" s="30" t="s">
        <v>124</v>
      </c>
      <c r="X234" s="30" t="s">
        <v>1817</v>
      </c>
      <c r="Y234" s="31" t="str">
        <f>IFERROR(VLOOKUP(A232,BD_aux,3,FALSE),"")</f>
        <v/>
      </c>
    </row>
    <row r="235" spans="1:25" ht="15.75" hidden="1" customHeight="1" x14ac:dyDescent="0.25">
      <c r="A235" s="32">
        <v>23977246</v>
      </c>
      <c r="B235" s="32" t="s">
        <v>1818</v>
      </c>
      <c r="C235" s="32" t="s">
        <v>1819</v>
      </c>
      <c r="D235" s="32" t="s">
        <v>1820</v>
      </c>
      <c r="E235" s="32" t="s">
        <v>544</v>
      </c>
      <c r="F235" s="32" t="s">
        <v>424</v>
      </c>
      <c r="G235" s="32">
        <v>2013</v>
      </c>
      <c r="H235" s="33">
        <v>41513</v>
      </c>
      <c r="I235" s="32" t="s">
        <v>1821</v>
      </c>
      <c r="J235" s="32"/>
      <c r="K235" s="32" t="s">
        <v>1822</v>
      </c>
      <c r="L235" s="32" t="str">
        <f t="shared" si="89"/>
        <v>PreAlerta</v>
      </c>
      <c r="M235" s="32" t="str">
        <f t="shared" si="81"/>
        <v>S/PalabrasClaves</v>
      </c>
      <c r="N235" s="32" t="str">
        <f>IF(ISNUMBER(SEARCH("TREATMENT", B235)), "4) Nuevos tratamientos", "")</f>
        <v/>
      </c>
      <c r="O235" s="32"/>
      <c r="P235" s="32" t="s">
        <v>1823</v>
      </c>
      <c r="Q235" s="32"/>
      <c r="R235" s="32" t="str">
        <f>LEFT('2012-2022'!$P235,4)</f>
        <v>2013</v>
      </c>
      <c r="S235" s="32" t="s">
        <v>65</v>
      </c>
      <c r="T235" s="32" t="str">
        <f>IFERROR(VLOOKUP(A235,BD_aux,2,FALSE),"")</f>
        <v/>
      </c>
      <c r="U235" s="32"/>
      <c r="V235" s="34"/>
      <c r="W235" s="35"/>
      <c r="X235" s="35"/>
      <c r="Y235" s="32"/>
    </row>
    <row r="236" spans="1:25" ht="15.75" customHeight="1" x14ac:dyDescent="0.25">
      <c r="A236" s="27">
        <v>24455772</v>
      </c>
      <c r="B236" s="27" t="s">
        <v>1824</v>
      </c>
      <c r="C236" s="27" t="s">
        <v>1825</v>
      </c>
      <c r="D236" s="27" t="s">
        <v>1826</v>
      </c>
      <c r="E236" s="27" t="s">
        <v>1827</v>
      </c>
      <c r="F236" s="27" t="s">
        <v>728</v>
      </c>
      <c r="G236" s="27">
        <v>2013</v>
      </c>
      <c r="H236" s="28">
        <v>41663</v>
      </c>
      <c r="I236" s="27"/>
      <c r="J236" s="27"/>
      <c r="K236" s="27"/>
      <c r="L236" s="27" t="str">
        <f t="shared" si="89"/>
        <v>PreAlerta</v>
      </c>
      <c r="M236" s="27" t="str">
        <f t="shared" si="81"/>
        <v>S/PalabrasClaves</v>
      </c>
      <c r="N236" s="27" t="s">
        <v>12</v>
      </c>
      <c r="O236" s="27" t="s">
        <v>25</v>
      </c>
      <c r="P236" s="27" t="s">
        <v>1467</v>
      </c>
      <c r="Q236" s="27"/>
      <c r="R236" s="27" t="str">
        <f>LEFT('2012-2022'!$P236,4)</f>
        <v>2013</v>
      </c>
      <c r="S236" s="27" t="s">
        <v>74</v>
      </c>
      <c r="T236" s="27" t="s">
        <v>1828</v>
      </c>
      <c r="U236" s="27" t="s">
        <v>123</v>
      </c>
      <c r="V236" s="29" t="s">
        <v>124</v>
      </c>
      <c r="W236" s="30" t="s">
        <v>124</v>
      </c>
      <c r="X236" s="30" t="s">
        <v>1829</v>
      </c>
      <c r="Y236" s="31" t="str">
        <f>IFERROR(VLOOKUP(A234,BD_aux,3,FALSE),"")</f>
        <v/>
      </c>
    </row>
    <row r="237" spans="1:25" ht="15.75" hidden="1" customHeight="1" x14ac:dyDescent="0.25">
      <c r="A237" s="32">
        <v>23594520</v>
      </c>
      <c r="B237" s="32" t="s">
        <v>1830</v>
      </c>
      <c r="C237" s="32" t="s">
        <v>1831</v>
      </c>
      <c r="D237" s="32" t="s">
        <v>1832</v>
      </c>
      <c r="E237" s="32" t="s">
        <v>1700</v>
      </c>
      <c r="F237" s="32" t="s">
        <v>1046</v>
      </c>
      <c r="G237" s="32">
        <v>2013</v>
      </c>
      <c r="H237" s="33">
        <v>41383</v>
      </c>
      <c r="I237" s="32"/>
      <c r="J237" s="32"/>
      <c r="K237" s="32" t="s">
        <v>1833</v>
      </c>
      <c r="L237" s="32" t="str">
        <f t="shared" si="89"/>
        <v>PreAlerta</v>
      </c>
      <c r="M237" s="32" t="str">
        <f t="shared" si="81"/>
        <v>C/PalabrasClaves</v>
      </c>
      <c r="N237" s="32" t="str">
        <f t="shared" ref="N237:N238" si="99">IF(ISNUMBER(SEARCH("TREATMENT", B237)), "4) Nuevos tratamientos", "")</f>
        <v/>
      </c>
      <c r="O237" s="32"/>
      <c r="P237" s="32" t="s">
        <v>1834</v>
      </c>
      <c r="Q237" s="32"/>
      <c r="R237" s="32" t="str">
        <f>LEFT('2012-2022'!$P237,4)</f>
        <v>2013</v>
      </c>
      <c r="S237" s="32" t="s">
        <v>54</v>
      </c>
      <c r="T237" s="32" t="str">
        <f t="shared" ref="T237:T238" si="100">IFERROR(VLOOKUP(A237,BD_aux,2,FALSE),"")</f>
        <v/>
      </c>
      <c r="U237" s="32"/>
      <c r="V237" s="34"/>
      <c r="W237" s="35"/>
      <c r="X237" s="35"/>
      <c r="Y237" s="32"/>
    </row>
    <row r="238" spans="1:25" ht="15.75" hidden="1" customHeight="1" x14ac:dyDescent="0.25">
      <c r="A238" s="27">
        <v>24255126</v>
      </c>
      <c r="B238" s="27" t="s">
        <v>1835</v>
      </c>
      <c r="C238" s="27" t="s">
        <v>1836</v>
      </c>
      <c r="D238" s="27" t="s">
        <v>1837</v>
      </c>
      <c r="E238" s="27" t="s">
        <v>1838</v>
      </c>
      <c r="F238" s="27" t="s">
        <v>277</v>
      </c>
      <c r="G238" s="27">
        <v>2013</v>
      </c>
      <c r="H238" s="28">
        <v>41599</v>
      </c>
      <c r="I238" s="27" t="s">
        <v>1839</v>
      </c>
      <c r="J238" s="27"/>
      <c r="K238" s="27" t="s">
        <v>1840</v>
      </c>
      <c r="L238" s="27" t="str">
        <f t="shared" si="89"/>
        <v>PreAlerta</v>
      </c>
      <c r="M238" s="27" t="str">
        <f t="shared" si="81"/>
        <v>C/PalabrasClaves</v>
      </c>
      <c r="N238" s="27" t="str">
        <f t="shared" si="99"/>
        <v/>
      </c>
      <c r="O238" s="27"/>
      <c r="P238" s="27" t="s">
        <v>1841</v>
      </c>
      <c r="Q238" s="27"/>
      <c r="R238" s="27" t="str">
        <f>LEFT('2012-2022'!$P238,4)</f>
        <v>2013</v>
      </c>
      <c r="S238" s="27" t="s">
        <v>72</v>
      </c>
      <c r="T238" s="27" t="str">
        <f t="shared" si="100"/>
        <v/>
      </c>
      <c r="U238" s="27"/>
      <c r="V238" s="29"/>
      <c r="W238" s="30"/>
      <c r="X238" s="30"/>
      <c r="Y238" s="31"/>
    </row>
    <row r="239" spans="1:25" ht="15.75" customHeight="1" x14ac:dyDescent="0.25">
      <c r="A239" s="32">
        <v>21966997</v>
      </c>
      <c r="B239" s="32" t="s">
        <v>1842</v>
      </c>
      <c r="C239" s="32" t="s">
        <v>1843</v>
      </c>
      <c r="D239" s="32" t="s">
        <v>1844</v>
      </c>
      <c r="E239" s="32" t="s">
        <v>1244</v>
      </c>
      <c r="F239" s="32" t="s">
        <v>1845</v>
      </c>
      <c r="G239" s="32">
        <v>2012</v>
      </c>
      <c r="H239" s="33">
        <v>40821</v>
      </c>
      <c r="I239" s="32"/>
      <c r="J239" s="32"/>
      <c r="K239" s="32" t="s">
        <v>1846</v>
      </c>
      <c r="L239" s="32" t="str">
        <f t="shared" si="89"/>
        <v>PreAlerta</v>
      </c>
      <c r="M239" s="32" t="str">
        <f t="shared" si="81"/>
        <v>C/PalabrasClaves</v>
      </c>
      <c r="N239" s="32" t="s">
        <v>9</v>
      </c>
      <c r="O239" s="32"/>
      <c r="P239" s="32" t="s">
        <v>1847</v>
      </c>
      <c r="Q239" s="32"/>
      <c r="R239" s="32" t="str">
        <f>LEFT('2012-2022'!$P239,4)</f>
        <v>2012</v>
      </c>
      <c r="S239" s="32" t="s">
        <v>60</v>
      </c>
      <c r="T239" s="32" t="s">
        <v>1848</v>
      </c>
      <c r="U239" s="32" t="s">
        <v>123</v>
      </c>
      <c r="V239" s="34" t="s">
        <v>124</v>
      </c>
      <c r="W239" s="35" t="s">
        <v>124</v>
      </c>
      <c r="X239" s="35" t="s">
        <v>1849</v>
      </c>
      <c r="Y239" s="36" t="str">
        <f>IFERROR(VLOOKUP(A237,BD_aux,3,FALSE),"")</f>
        <v/>
      </c>
    </row>
    <row r="240" spans="1:25" ht="15.75" hidden="1" customHeight="1" x14ac:dyDescent="0.25">
      <c r="A240" s="27">
        <v>32688393</v>
      </c>
      <c r="B240" s="27" t="s">
        <v>1850</v>
      </c>
      <c r="C240" s="27" t="s">
        <v>1851</v>
      </c>
      <c r="D240" s="27" t="s">
        <v>1852</v>
      </c>
      <c r="E240" s="27" t="s">
        <v>1853</v>
      </c>
      <c r="F240" s="27" t="s">
        <v>493</v>
      </c>
      <c r="G240" s="27">
        <v>2020</v>
      </c>
      <c r="H240" s="28">
        <v>44033</v>
      </c>
      <c r="I240" s="27"/>
      <c r="J240" s="27"/>
      <c r="K240" s="27" t="s">
        <v>1854</v>
      </c>
      <c r="L240" s="27" t="str">
        <f t="shared" si="89"/>
        <v>PostAlerta</v>
      </c>
      <c r="M240" s="27" t="str">
        <f t="shared" si="81"/>
        <v>C/PalabrasClaves</v>
      </c>
      <c r="N240" s="27" t="str">
        <f t="shared" ref="N240:N241" si="101">IF(ISNUMBER(SEARCH("TREATMENT", B240)), "4) Nuevos tratamientos", "")</f>
        <v/>
      </c>
      <c r="O240" s="27"/>
      <c r="P240" s="27" t="s">
        <v>1855</v>
      </c>
      <c r="Q240" s="27"/>
      <c r="R240" s="27" t="str">
        <f>LEFT('2012-2022'!$P240,4)</f>
        <v>2020</v>
      </c>
      <c r="S240" s="27" t="s">
        <v>70</v>
      </c>
      <c r="T240" s="27" t="str">
        <f t="shared" ref="T240:T241" si="102">IFERROR(VLOOKUP(A240,BD_aux,2,FALSE),"")</f>
        <v/>
      </c>
      <c r="U240" s="27"/>
      <c r="V240" s="29"/>
      <c r="W240" s="30"/>
      <c r="X240" s="30"/>
      <c r="Y240" s="31"/>
    </row>
    <row r="241" spans="1:25" ht="15.75" hidden="1" customHeight="1" x14ac:dyDescent="0.25">
      <c r="A241" s="32">
        <v>30016236</v>
      </c>
      <c r="B241" s="32" t="s">
        <v>1856</v>
      </c>
      <c r="C241" s="32" t="s">
        <v>1857</v>
      </c>
      <c r="D241" s="32" t="s">
        <v>1858</v>
      </c>
      <c r="E241" s="32" t="s">
        <v>380</v>
      </c>
      <c r="F241" s="32" t="s">
        <v>145</v>
      </c>
      <c r="G241" s="32">
        <v>2018</v>
      </c>
      <c r="H241" s="33">
        <v>43299</v>
      </c>
      <c r="I241" s="32" t="s">
        <v>1859</v>
      </c>
      <c r="J241" s="32"/>
      <c r="K241" s="32" t="s">
        <v>1860</v>
      </c>
      <c r="L241" s="32" t="str">
        <f t="shared" si="89"/>
        <v>PostAlerta</v>
      </c>
      <c r="M241" s="32" t="str">
        <f t="shared" si="81"/>
        <v>C/PalabrasClaves</v>
      </c>
      <c r="N241" s="32" t="str">
        <f t="shared" si="101"/>
        <v/>
      </c>
      <c r="O241" s="32"/>
      <c r="P241" s="32" t="s">
        <v>1179</v>
      </c>
      <c r="Q241" s="32"/>
      <c r="R241" s="32" t="str">
        <f>LEFT('2012-2022'!$P241,4)</f>
        <v>2018</v>
      </c>
      <c r="S241" s="32" t="s">
        <v>65</v>
      </c>
      <c r="T241" s="32" t="str">
        <f t="shared" si="102"/>
        <v/>
      </c>
      <c r="U241" s="32"/>
      <c r="V241" s="34"/>
      <c r="W241" s="35"/>
      <c r="X241" s="35"/>
      <c r="Y241" s="32"/>
    </row>
    <row r="242" spans="1:25" ht="15.75" customHeight="1" x14ac:dyDescent="0.25">
      <c r="A242" s="27">
        <v>22214779</v>
      </c>
      <c r="B242" s="27" t="s">
        <v>1861</v>
      </c>
      <c r="C242" s="27" t="s">
        <v>1862</v>
      </c>
      <c r="D242" s="27" t="s">
        <v>1863</v>
      </c>
      <c r="E242" s="27" t="s">
        <v>820</v>
      </c>
      <c r="F242" s="27" t="s">
        <v>573</v>
      </c>
      <c r="G242" s="27">
        <v>2012</v>
      </c>
      <c r="H242" s="28">
        <v>40913</v>
      </c>
      <c r="I242" s="27" t="s">
        <v>1864</v>
      </c>
      <c r="J242" s="27"/>
      <c r="K242" s="27" t="s">
        <v>1865</v>
      </c>
      <c r="L242" s="27" t="str">
        <f t="shared" si="89"/>
        <v>PreAlerta</v>
      </c>
      <c r="M242" s="27" t="str">
        <f t="shared" si="81"/>
        <v>C/PalabrasClaves</v>
      </c>
      <c r="N242" s="27" t="s">
        <v>9</v>
      </c>
      <c r="O242" s="27"/>
      <c r="P242" s="27" t="s">
        <v>1866</v>
      </c>
      <c r="Q242" s="27"/>
      <c r="R242" s="27" t="str">
        <f>LEFT('2012-2022'!$P242,4)</f>
        <v>2012</v>
      </c>
      <c r="S242" s="27" t="s">
        <v>49</v>
      </c>
      <c r="T242" s="27" t="s">
        <v>1867</v>
      </c>
      <c r="U242" s="27" t="s">
        <v>123</v>
      </c>
      <c r="V242" s="29" t="s">
        <v>124</v>
      </c>
      <c r="W242" s="30" t="s">
        <v>124</v>
      </c>
      <c r="X242" s="30" t="s">
        <v>1868</v>
      </c>
      <c r="Y242" s="31" t="str">
        <f>IFERROR(VLOOKUP(A240,BD_aux,3,FALSE),"")</f>
        <v/>
      </c>
    </row>
    <row r="243" spans="1:25" ht="15.75" hidden="1" customHeight="1" x14ac:dyDescent="0.25">
      <c r="A243" s="32">
        <v>29844237</v>
      </c>
      <c r="B243" s="32" t="s">
        <v>1869</v>
      </c>
      <c r="C243" s="32" t="s">
        <v>1870</v>
      </c>
      <c r="D243" s="32" t="s">
        <v>1871</v>
      </c>
      <c r="E243" s="32" t="s">
        <v>1872</v>
      </c>
      <c r="F243" s="32" t="s">
        <v>624</v>
      </c>
      <c r="G243" s="32">
        <v>2018</v>
      </c>
      <c r="H243" s="33">
        <v>43251</v>
      </c>
      <c r="I243" s="32" t="s">
        <v>1873</v>
      </c>
      <c r="J243" s="32"/>
      <c r="K243" s="32" t="s">
        <v>1874</v>
      </c>
      <c r="L243" s="32" t="str">
        <f t="shared" si="89"/>
        <v>PostAlerta</v>
      </c>
      <c r="M243" s="32" t="str">
        <f t="shared" si="81"/>
        <v>C/PalabrasClaves</v>
      </c>
      <c r="N243" s="32" t="str">
        <f>IF(ISNUMBER(SEARCH("TREATMENT", B243)), "4) Nuevos tratamientos", "")</f>
        <v/>
      </c>
      <c r="O243" s="32"/>
      <c r="P243" s="32" t="s">
        <v>1875</v>
      </c>
      <c r="Q243" s="32"/>
      <c r="R243" s="32" t="str">
        <f>LEFT('2012-2022'!$P243,4)</f>
        <v>2018</v>
      </c>
      <c r="S243" s="32" t="s">
        <v>62</v>
      </c>
      <c r="T243" s="32" t="str">
        <f>IFERROR(VLOOKUP(A243,BD_aux,2,FALSE),"")</f>
        <v/>
      </c>
      <c r="U243" s="32"/>
      <c r="V243" s="34"/>
      <c r="W243" s="35"/>
      <c r="X243" s="35"/>
      <c r="Y243" s="32"/>
    </row>
    <row r="244" spans="1:25" ht="15.75" customHeight="1" x14ac:dyDescent="0.25">
      <c r="A244" s="27">
        <v>25637258</v>
      </c>
      <c r="B244" s="27" t="s">
        <v>1876</v>
      </c>
      <c r="C244" s="27" t="s">
        <v>1877</v>
      </c>
      <c r="D244" s="27" t="s">
        <v>1878</v>
      </c>
      <c r="E244" s="27" t="s">
        <v>1879</v>
      </c>
      <c r="F244" s="27" t="s">
        <v>1066</v>
      </c>
      <c r="G244" s="27">
        <v>2015</v>
      </c>
      <c r="H244" s="28">
        <v>42036</v>
      </c>
      <c r="I244" s="27" t="s">
        <v>1880</v>
      </c>
      <c r="J244" s="27"/>
      <c r="K244" s="27" t="s">
        <v>1881</v>
      </c>
      <c r="L244" s="27" t="str">
        <f t="shared" si="89"/>
        <v>PreAlerta</v>
      </c>
      <c r="M244" s="27" t="str">
        <f t="shared" si="81"/>
        <v>C/PalabrasClaves</v>
      </c>
      <c r="N244" s="27" t="s">
        <v>9</v>
      </c>
      <c r="O244" s="27"/>
      <c r="P244" s="27" t="s">
        <v>1882</v>
      </c>
      <c r="Q244" s="27"/>
      <c r="R244" s="27" t="str">
        <f>LEFT('2012-2022'!$P244,4)</f>
        <v>2015</v>
      </c>
      <c r="S244" s="27" t="s">
        <v>39</v>
      </c>
      <c r="T244" s="27" t="s">
        <v>1883</v>
      </c>
      <c r="U244" s="27" t="s">
        <v>123</v>
      </c>
      <c r="V244" s="29" t="s">
        <v>124</v>
      </c>
      <c r="W244" s="30" t="s">
        <v>124</v>
      </c>
      <c r="X244" s="30" t="s">
        <v>1884</v>
      </c>
      <c r="Y244" s="31" t="str">
        <f>IFERROR(VLOOKUP(A242,BD_aux,3,FALSE),"")</f>
        <v/>
      </c>
    </row>
    <row r="245" spans="1:25" ht="15.75" hidden="1" customHeight="1" x14ac:dyDescent="0.25">
      <c r="A245" s="32">
        <v>28431495</v>
      </c>
      <c r="B245" s="32" t="s">
        <v>1885</v>
      </c>
      <c r="C245" s="32" t="s">
        <v>1886</v>
      </c>
      <c r="D245" s="32" t="s">
        <v>1887</v>
      </c>
      <c r="E245" s="32" t="s">
        <v>1888</v>
      </c>
      <c r="F245" s="32" t="s">
        <v>864</v>
      </c>
      <c r="G245" s="32">
        <v>2017</v>
      </c>
      <c r="H245" s="33">
        <v>42848</v>
      </c>
      <c r="I245" s="32" t="s">
        <v>1889</v>
      </c>
      <c r="J245" s="32"/>
      <c r="K245" s="32" t="s">
        <v>1890</v>
      </c>
      <c r="L245" s="32" t="str">
        <f t="shared" si="89"/>
        <v>PostAlerta</v>
      </c>
      <c r="M245" s="32" t="str">
        <f t="shared" si="81"/>
        <v>C/PalabrasClaves</v>
      </c>
      <c r="N245" s="32" t="str">
        <f t="shared" ref="N245:N251" si="103">IF(ISNUMBER(SEARCH("TREATMENT", B245)), "4) Nuevos tratamientos", "")</f>
        <v/>
      </c>
      <c r="O245" s="32"/>
      <c r="P245" s="32" t="s">
        <v>1891</v>
      </c>
      <c r="Q245" s="32"/>
      <c r="R245" s="32" t="str">
        <f>LEFT('2012-2022'!$P245,4)</f>
        <v>2017</v>
      </c>
      <c r="S245" s="32" t="s">
        <v>54</v>
      </c>
      <c r="T245" s="32" t="str">
        <f t="shared" ref="T245:T252" si="104">IFERROR(VLOOKUP(A245,BD_aux,2,FALSE),"")</f>
        <v/>
      </c>
      <c r="U245" s="32"/>
      <c r="V245" s="34"/>
      <c r="W245" s="35"/>
      <c r="X245" s="35"/>
      <c r="Y245" s="32"/>
    </row>
    <row r="246" spans="1:25" ht="15.75" hidden="1" customHeight="1" x14ac:dyDescent="0.25">
      <c r="A246" s="27">
        <v>27325503</v>
      </c>
      <c r="B246" s="27" t="s">
        <v>1892</v>
      </c>
      <c r="C246" s="27" t="s">
        <v>1893</v>
      </c>
      <c r="D246" s="27" t="s">
        <v>1894</v>
      </c>
      <c r="E246" s="27" t="s">
        <v>284</v>
      </c>
      <c r="F246" s="27" t="s">
        <v>1895</v>
      </c>
      <c r="G246" s="27">
        <v>2016</v>
      </c>
      <c r="H246" s="28">
        <v>42543</v>
      </c>
      <c r="I246" s="27" t="s">
        <v>1896</v>
      </c>
      <c r="J246" s="27" t="s">
        <v>1897</v>
      </c>
      <c r="K246" s="27" t="s">
        <v>1898</v>
      </c>
      <c r="L246" s="27" t="str">
        <f t="shared" si="89"/>
        <v>PreAlerta</v>
      </c>
      <c r="M246" s="27" t="str">
        <f t="shared" si="81"/>
        <v>S/PalabrasClaves</v>
      </c>
      <c r="N246" s="27" t="str">
        <f t="shared" si="103"/>
        <v/>
      </c>
      <c r="O246" s="27"/>
      <c r="P246" s="27" t="s">
        <v>1899</v>
      </c>
      <c r="Q246" s="27"/>
      <c r="R246" s="27" t="str">
        <f>LEFT('2012-2022'!$P246,4)</f>
        <v>2016</v>
      </c>
      <c r="S246" s="27" t="s">
        <v>70</v>
      </c>
      <c r="T246" s="27" t="str">
        <f t="shared" si="104"/>
        <v/>
      </c>
      <c r="U246" s="27"/>
      <c r="V246" s="29"/>
      <c r="W246" s="30"/>
      <c r="X246" s="30"/>
      <c r="Y246" s="31"/>
    </row>
    <row r="247" spans="1:25" ht="15.75" hidden="1" customHeight="1" x14ac:dyDescent="0.25">
      <c r="A247" s="32">
        <v>27342784</v>
      </c>
      <c r="B247" s="32" t="s">
        <v>1900</v>
      </c>
      <c r="C247" s="32" t="s">
        <v>1901</v>
      </c>
      <c r="D247" s="32" t="s">
        <v>1902</v>
      </c>
      <c r="E247" s="32" t="s">
        <v>1903</v>
      </c>
      <c r="F247" s="32" t="s">
        <v>285</v>
      </c>
      <c r="G247" s="32">
        <v>2016</v>
      </c>
      <c r="H247" s="33">
        <v>42547</v>
      </c>
      <c r="I247" s="32"/>
      <c r="J247" s="32"/>
      <c r="K247" s="32" t="s">
        <v>1904</v>
      </c>
      <c r="L247" s="32" t="str">
        <f t="shared" si="89"/>
        <v>PreAlerta</v>
      </c>
      <c r="M247" s="32" t="str">
        <f t="shared" si="81"/>
        <v>S/PalabrasClaves</v>
      </c>
      <c r="N247" s="32" t="str">
        <f t="shared" si="103"/>
        <v/>
      </c>
      <c r="O247" s="32"/>
      <c r="P247" s="32" t="s">
        <v>1055</v>
      </c>
      <c r="Q247" s="32"/>
      <c r="R247" s="32" t="str">
        <f>LEFT('2012-2022'!$P247,4)</f>
        <v>2016</v>
      </c>
      <c r="S247" s="32" t="s">
        <v>68</v>
      </c>
      <c r="T247" s="32" t="str">
        <f t="shared" si="104"/>
        <v/>
      </c>
      <c r="U247" s="32"/>
      <c r="V247" s="34"/>
      <c r="W247" s="35"/>
      <c r="X247" s="35"/>
      <c r="Y247" s="32"/>
    </row>
    <row r="248" spans="1:25" ht="15.75" hidden="1" customHeight="1" x14ac:dyDescent="0.25">
      <c r="A248" s="27">
        <v>27597434</v>
      </c>
      <c r="B248" s="27" t="s">
        <v>1905</v>
      </c>
      <c r="C248" s="27" t="s">
        <v>1906</v>
      </c>
      <c r="D248" s="27" t="s">
        <v>1907</v>
      </c>
      <c r="E248" s="27" t="s">
        <v>832</v>
      </c>
      <c r="F248" s="27" t="s">
        <v>399</v>
      </c>
      <c r="G248" s="27">
        <v>2017</v>
      </c>
      <c r="H248" s="28">
        <v>42620</v>
      </c>
      <c r="I248" s="27" t="s">
        <v>1908</v>
      </c>
      <c r="J248" s="27" t="s">
        <v>1909</v>
      </c>
      <c r="K248" s="27" t="s">
        <v>1910</v>
      </c>
      <c r="L248" s="27" t="str">
        <f t="shared" si="89"/>
        <v>PostAlerta</v>
      </c>
      <c r="M248" s="27" t="str">
        <f t="shared" si="81"/>
        <v>C/PalabrasClaves</v>
      </c>
      <c r="N248" s="27" t="str">
        <f t="shared" si="103"/>
        <v/>
      </c>
      <c r="O248" s="27"/>
      <c r="P248" s="27" t="s">
        <v>1642</v>
      </c>
      <c r="Q248" s="27"/>
      <c r="R248" s="27" t="str">
        <f>LEFT('2012-2022'!$P248,4)</f>
        <v>2017</v>
      </c>
      <c r="S248" s="27" t="s">
        <v>49</v>
      </c>
      <c r="T248" s="27" t="str">
        <f t="shared" si="104"/>
        <v/>
      </c>
      <c r="U248" s="27"/>
      <c r="V248" s="29"/>
      <c r="W248" s="30"/>
      <c r="X248" s="30"/>
      <c r="Y248" s="31"/>
    </row>
    <row r="249" spans="1:25" ht="15.75" hidden="1" customHeight="1" x14ac:dyDescent="0.25">
      <c r="A249" s="32">
        <v>22686196</v>
      </c>
      <c r="B249" s="32" t="s">
        <v>1911</v>
      </c>
      <c r="C249" s="32" t="s">
        <v>1912</v>
      </c>
      <c r="D249" s="32" t="s">
        <v>1913</v>
      </c>
      <c r="E249" s="32" t="s">
        <v>1914</v>
      </c>
      <c r="F249" s="32" t="s">
        <v>209</v>
      </c>
      <c r="G249" s="32">
        <v>2012</v>
      </c>
      <c r="H249" s="33">
        <v>41073</v>
      </c>
      <c r="I249" s="32"/>
      <c r="J249" s="32"/>
      <c r="K249" s="32" t="s">
        <v>1915</v>
      </c>
      <c r="L249" s="32" t="str">
        <f t="shared" si="89"/>
        <v>PreAlerta</v>
      </c>
      <c r="M249" s="32" t="str">
        <f t="shared" si="81"/>
        <v>C/PalabrasClaves</v>
      </c>
      <c r="N249" s="32" t="str">
        <f t="shared" si="103"/>
        <v/>
      </c>
      <c r="O249" s="32"/>
      <c r="P249" s="32" t="s">
        <v>1916</v>
      </c>
      <c r="Q249" s="32"/>
      <c r="R249" s="32" t="str">
        <f>LEFT('2012-2022'!$P249,4)</f>
        <v>2012</v>
      </c>
      <c r="S249" s="32" t="s">
        <v>70</v>
      </c>
      <c r="T249" s="32" t="str">
        <f t="shared" si="104"/>
        <v/>
      </c>
      <c r="U249" s="32"/>
      <c r="V249" s="34"/>
      <c r="W249" s="35"/>
      <c r="X249" s="35"/>
      <c r="Y249" s="32"/>
    </row>
    <row r="250" spans="1:25" ht="15.75" hidden="1" customHeight="1" x14ac:dyDescent="0.25">
      <c r="A250" s="27">
        <v>30216232</v>
      </c>
      <c r="B250" s="27" t="s">
        <v>1917</v>
      </c>
      <c r="C250" s="27" t="s">
        <v>1918</v>
      </c>
      <c r="D250" s="27" t="s">
        <v>1919</v>
      </c>
      <c r="E250" s="27" t="s">
        <v>303</v>
      </c>
      <c r="F250" s="27" t="s">
        <v>304</v>
      </c>
      <c r="G250" s="27">
        <v>2019</v>
      </c>
      <c r="H250" s="28">
        <v>43358</v>
      </c>
      <c r="I250" s="27" t="s">
        <v>1920</v>
      </c>
      <c r="J250" s="27" t="s">
        <v>1921</v>
      </c>
      <c r="K250" s="27" t="s">
        <v>1922</v>
      </c>
      <c r="L250" s="27" t="str">
        <f t="shared" si="89"/>
        <v>PostAlerta</v>
      </c>
      <c r="M250" s="27" t="str">
        <f t="shared" si="81"/>
        <v>C/PalabrasClaves</v>
      </c>
      <c r="N250" s="27" t="str">
        <f t="shared" si="103"/>
        <v/>
      </c>
      <c r="O250" s="27"/>
      <c r="P250" s="27" t="s">
        <v>1623</v>
      </c>
      <c r="Q250" s="27"/>
      <c r="R250" s="27" t="str">
        <f>LEFT('2012-2022'!$P250,4)</f>
        <v>2019</v>
      </c>
      <c r="S250" s="27" t="s">
        <v>39</v>
      </c>
      <c r="T250" s="27" t="str">
        <f t="shared" si="104"/>
        <v/>
      </c>
      <c r="U250" s="27"/>
      <c r="V250" s="29"/>
      <c r="W250" s="30"/>
      <c r="X250" s="30"/>
      <c r="Y250" s="31"/>
    </row>
    <row r="251" spans="1:25" ht="15.75" hidden="1" customHeight="1" x14ac:dyDescent="0.25">
      <c r="A251" s="32">
        <v>28282365</v>
      </c>
      <c r="B251" s="32" t="s">
        <v>1923</v>
      </c>
      <c r="C251" s="32" t="s">
        <v>254</v>
      </c>
      <c r="D251" s="32" t="s">
        <v>1924</v>
      </c>
      <c r="E251" s="32" t="s">
        <v>256</v>
      </c>
      <c r="F251" s="32" t="s">
        <v>304</v>
      </c>
      <c r="G251" s="32">
        <v>2017</v>
      </c>
      <c r="H251" s="33">
        <v>42805</v>
      </c>
      <c r="I251" s="32"/>
      <c r="J251" s="32"/>
      <c r="K251" s="32" t="s">
        <v>1925</v>
      </c>
      <c r="L251" s="32" t="str">
        <f t="shared" si="89"/>
        <v>PostAlerta</v>
      </c>
      <c r="M251" s="32" t="str">
        <f t="shared" si="81"/>
        <v>C/PalabrasClaves</v>
      </c>
      <c r="N251" s="32" t="str">
        <f t="shared" si="103"/>
        <v/>
      </c>
      <c r="O251" s="32"/>
      <c r="P251" s="32" t="s">
        <v>1926</v>
      </c>
      <c r="Q251" s="32"/>
      <c r="R251" s="32" t="str">
        <f>LEFT('2012-2022'!$P251,4)</f>
        <v>2017</v>
      </c>
      <c r="S251" s="32" t="s">
        <v>54</v>
      </c>
      <c r="T251" s="32" t="str">
        <f t="shared" si="104"/>
        <v/>
      </c>
      <c r="U251" s="32"/>
      <c r="V251" s="34"/>
      <c r="W251" s="35"/>
      <c r="X251" s="35"/>
      <c r="Y251" s="32"/>
    </row>
    <row r="252" spans="1:25" ht="15.75" hidden="1" customHeight="1" x14ac:dyDescent="0.25">
      <c r="A252" s="27">
        <v>30808445</v>
      </c>
      <c r="B252" s="27" t="s">
        <v>1927</v>
      </c>
      <c r="C252" s="27" t="s">
        <v>1928</v>
      </c>
      <c r="D252" s="27" t="s">
        <v>1929</v>
      </c>
      <c r="E252" s="27" t="s">
        <v>1930</v>
      </c>
      <c r="F252" s="27" t="s">
        <v>1046</v>
      </c>
      <c r="G252" s="27">
        <v>2019</v>
      </c>
      <c r="H252" s="28">
        <v>43524</v>
      </c>
      <c r="I252" s="27" t="s">
        <v>1931</v>
      </c>
      <c r="J252" s="27"/>
      <c r="K252" s="27" t="s">
        <v>1932</v>
      </c>
      <c r="L252" s="27" t="str">
        <f t="shared" si="89"/>
        <v>PostAlerta</v>
      </c>
      <c r="M252" s="27" t="str">
        <f t="shared" si="81"/>
        <v>C/PalabrasClaves</v>
      </c>
      <c r="N252" s="27" t="s">
        <v>18</v>
      </c>
      <c r="O252" s="27" t="s">
        <v>681</v>
      </c>
      <c r="P252" s="27" t="s">
        <v>730</v>
      </c>
      <c r="Q252" s="27"/>
      <c r="R252" s="27" t="str">
        <f>LEFT('2012-2022'!$P252,4)</f>
        <v>2019</v>
      </c>
      <c r="S252" s="27" t="s">
        <v>45</v>
      </c>
      <c r="T252" s="27" t="str">
        <f t="shared" si="104"/>
        <v/>
      </c>
      <c r="U252" s="27"/>
      <c r="V252" s="29"/>
      <c r="W252" s="30"/>
      <c r="X252" s="30"/>
      <c r="Y252" s="31"/>
    </row>
    <row r="253" spans="1:25" ht="15.75" customHeight="1" x14ac:dyDescent="0.25">
      <c r="A253" s="32">
        <v>28367885</v>
      </c>
      <c r="B253" s="32" t="s">
        <v>1933</v>
      </c>
      <c r="C253" s="32" t="s">
        <v>1934</v>
      </c>
      <c r="D253" s="32" t="s">
        <v>1935</v>
      </c>
      <c r="E253" s="32" t="s">
        <v>1359</v>
      </c>
      <c r="F253" s="32" t="s">
        <v>1936</v>
      </c>
      <c r="G253" s="32">
        <v>2017</v>
      </c>
      <c r="H253" s="33">
        <v>42829</v>
      </c>
      <c r="I253" s="32"/>
      <c r="J253" s="32"/>
      <c r="K253" s="32" t="s">
        <v>1937</v>
      </c>
      <c r="L253" s="32" t="str">
        <f t="shared" si="89"/>
        <v>PostAlerta</v>
      </c>
      <c r="M253" s="32" t="str">
        <f t="shared" si="81"/>
        <v>C/PalabrasClaves</v>
      </c>
      <c r="N253" s="32" t="s">
        <v>9</v>
      </c>
      <c r="O253" s="32"/>
      <c r="P253" s="32" t="s">
        <v>1938</v>
      </c>
      <c r="Q253" s="32"/>
      <c r="R253" s="32" t="str">
        <f>LEFT('2012-2022'!$P253,4)</f>
        <v>2017</v>
      </c>
      <c r="S253" s="32" t="s">
        <v>68</v>
      </c>
      <c r="T253" s="32" t="s">
        <v>1939</v>
      </c>
      <c r="U253" s="32" t="s">
        <v>123</v>
      </c>
      <c r="V253" s="34" t="s">
        <v>124</v>
      </c>
      <c r="W253" s="35" t="s">
        <v>124</v>
      </c>
      <c r="X253" s="35" t="s">
        <v>1940</v>
      </c>
      <c r="Y253" s="36" t="str">
        <f t="shared" ref="Y253:Y255" si="105">IFERROR(VLOOKUP(A251,BD_aux,3,FALSE),"")</f>
        <v/>
      </c>
    </row>
    <row r="254" spans="1:25" ht="15.75" customHeight="1" x14ac:dyDescent="0.25">
      <c r="A254" s="27">
        <v>29882175</v>
      </c>
      <c r="B254" s="27" t="s">
        <v>1941</v>
      </c>
      <c r="C254" s="27" t="s">
        <v>1942</v>
      </c>
      <c r="D254" s="27" t="s">
        <v>1943</v>
      </c>
      <c r="E254" s="27" t="s">
        <v>1944</v>
      </c>
      <c r="F254" s="27" t="s">
        <v>164</v>
      </c>
      <c r="G254" s="27">
        <v>2018</v>
      </c>
      <c r="H254" s="28">
        <v>43260</v>
      </c>
      <c r="I254" s="27"/>
      <c r="J254" s="27"/>
      <c r="K254" s="27" t="s">
        <v>1945</v>
      </c>
      <c r="L254" s="27" t="str">
        <f t="shared" si="89"/>
        <v>PostAlerta</v>
      </c>
      <c r="M254" s="27" t="str">
        <f t="shared" si="81"/>
        <v>C/PalabrasClaves</v>
      </c>
      <c r="N254" s="27" t="s">
        <v>9</v>
      </c>
      <c r="O254" s="27"/>
      <c r="P254" s="27" t="s">
        <v>417</v>
      </c>
      <c r="Q254" s="27"/>
      <c r="R254" s="27" t="str">
        <f>LEFT('2012-2022'!$P254,4)</f>
        <v>2018</v>
      </c>
      <c r="S254" s="27" t="s">
        <v>68</v>
      </c>
      <c r="T254" s="27" t="s">
        <v>1946</v>
      </c>
      <c r="U254" s="27" t="s">
        <v>123</v>
      </c>
      <c r="V254" s="29" t="s">
        <v>124</v>
      </c>
      <c r="W254" s="30" t="s">
        <v>124</v>
      </c>
      <c r="X254" s="30" t="s">
        <v>1947</v>
      </c>
      <c r="Y254" s="31" t="str">
        <f t="shared" si="105"/>
        <v/>
      </c>
    </row>
    <row r="255" spans="1:25" ht="15.75" customHeight="1" x14ac:dyDescent="0.25">
      <c r="A255" s="32">
        <v>27890419</v>
      </c>
      <c r="B255" s="32" t="s">
        <v>1948</v>
      </c>
      <c r="C255" s="32" t="s">
        <v>1949</v>
      </c>
      <c r="D255" s="32" t="s">
        <v>1950</v>
      </c>
      <c r="E255" s="32" t="s">
        <v>1145</v>
      </c>
      <c r="F255" s="32" t="s">
        <v>285</v>
      </c>
      <c r="G255" s="32">
        <v>2017</v>
      </c>
      <c r="H255" s="33">
        <v>42703</v>
      </c>
      <c r="I255" s="32"/>
      <c r="J255" s="32"/>
      <c r="K255" s="32" t="s">
        <v>1951</v>
      </c>
      <c r="L255" s="32" t="str">
        <f t="shared" si="89"/>
        <v>PreAlerta</v>
      </c>
      <c r="M255" s="32" t="str">
        <f t="shared" si="81"/>
        <v>C/PalabrasClaves</v>
      </c>
      <c r="N255" s="32" t="s">
        <v>12</v>
      </c>
      <c r="O255" s="32" t="s">
        <v>25</v>
      </c>
      <c r="P255" s="32" t="s">
        <v>1424</v>
      </c>
      <c r="Q255" s="32"/>
      <c r="R255" s="32" t="str">
        <f>LEFT('2012-2022'!$P255,4)</f>
        <v>2017</v>
      </c>
      <c r="S255" s="32" t="s">
        <v>45</v>
      </c>
      <c r="T255" s="32" t="s">
        <v>1952</v>
      </c>
      <c r="U255" s="32" t="s">
        <v>124</v>
      </c>
      <c r="V255" s="34" t="s">
        <v>123</v>
      </c>
      <c r="W255" s="35" t="s">
        <v>124</v>
      </c>
      <c r="X255" s="35" t="s">
        <v>1953</v>
      </c>
      <c r="Y255" s="36" t="str">
        <f t="shared" si="105"/>
        <v/>
      </c>
    </row>
    <row r="256" spans="1:25" ht="15.75" hidden="1" customHeight="1" x14ac:dyDescent="0.25">
      <c r="A256" s="27">
        <v>30832565</v>
      </c>
      <c r="B256" s="27" t="s">
        <v>1954</v>
      </c>
      <c r="C256" s="27" t="s">
        <v>1955</v>
      </c>
      <c r="D256" s="27" t="s">
        <v>1956</v>
      </c>
      <c r="E256" s="27" t="s">
        <v>1494</v>
      </c>
      <c r="F256" s="27" t="s">
        <v>864</v>
      </c>
      <c r="G256" s="27">
        <v>2019</v>
      </c>
      <c r="H256" s="28">
        <v>43530</v>
      </c>
      <c r="I256" s="27" t="s">
        <v>1957</v>
      </c>
      <c r="J256" s="27"/>
      <c r="K256" s="27" t="s">
        <v>1958</v>
      </c>
      <c r="L256" s="27" t="str">
        <f t="shared" si="89"/>
        <v>PostAlerta</v>
      </c>
      <c r="M256" s="27" t="str">
        <f t="shared" si="81"/>
        <v>C/PalabrasClaves</v>
      </c>
      <c r="N256" s="27" t="str">
        <f t="shared" ref="N256:N258" si="106">IF(ISNUMBER(SEARCH("TREATMENT", B256)), "4) Nuevos tratamientos", "")</f>
        <v/>
      </c>
      <c r="O256" s="27"/>
      <c r="P256" s="27" t="s">
        <v>1959</v>
      </c>
      <c r="Q256" s="27"/>
      <c r="R256" s="27" t="str">
        <f>LEFT('2012-2022'!$P256,4)</f>
        <v>2019</v>
      </c>
      <c r="S256" s="27" t="s">
        <v>49</v>
      </c>
      <c r="T256" s="27" t="str">
        <f t="shared" ref="T256:T258" si="107">IFERROR(VLOOKUP(A256,BD_aux,2,FALSE),"")</f>
        <v/>
      </c>
      <c r="U256" s="27"/>
      <c r="V256" s="29"/>
      <c r="W256" s="30"/>
      <c r="X256" s="30"/>
      <c r="Y256" s="31"/>
    </row>
    <row r="257" spans="1:25" ht="15.75" hidden="1" customHeight="1" x14ac:dyDescent="0.25">
      <c r="A257" s="32">
        <v>28674065</v>
      </c>
      <c r="B257" s="32" t="s">
        <v>1960</v>
      </c>
      <c r="C257" s="32" t="s">
        <v>370</v>
      </c>
      <c r="D257" s="32" t="s">
        <v>1961</v>
      </c>
      <c r="E257" s="32" t="s">
        <v>372</v>
      </c>
      <c r="F257" s="32" t="s">
        <v>373</v>
      </c>
      <c r="G257" s="32">
        <v>2017</v>
      </c>
      <c r="H257" s="33">
        <v>42921</v>
      </c>
      <c r="I257" s="32" t="s">
        <v>1962</v>
      </c>
      <c r="J257" s="32"/>
      <c r="K257" s="32" t="s">
        <v>1963</v>
      </c>
      <c r="L257" s="32" t="str">
        <f t="shared" si="89"/>
        <v>Excluido</v>
      </c>
      <c r="M257" s="32" t="str">
        <f t="shared" si="81"/>
        <v>S/PalabrasClaves</v>
      </c>
      <c r="N257" s="32" t="str">
        <f t="shared" si="106"/>
        <v/>
      </c>
      <c r="O257" s="32"/>
      <c r="P257" s="32" t="s">
        <v>1964</v>
      </c>
      <c r="Q257" s="32"/>
      <c r="R257" s="32" t="str">
        <f>LEFT('2012-2022'!$P257,4)</f>
        <v>2017</v>
      </c>
      <c r="S257" s="32" t="s">
        <v>68</v>
      </c>
      <c r="T257" s="32" t="str">
        <f t="shared" si="107"/>
        <v/>
      </c>
      <c r="U257" s="32"/>
      <c r="V257" s="34"/>
      <c r="W257" s="35"/>
      <c r="X257" s="35"/>
      <c r="Y257" s="32"/>
    </row>
    <row r="258" spans="1:25" ht="15.75" hidden="1" customHeight="1" x14ac:dyDescent="0.25">
      <c r="A258" s="27">
        <v>29950339</v>
      </c>
      <c r="B258" s="27" t="s">
        <v>1965</v>
      </c>
      <c r="C258" s="27" t="s">
        <v>1966</v>
      </c>
      <c r="D258" s="27" t="s">
        <v>1967</v>
      </c>
      <c r="E258" s="27" t="s">
        <v>1968</v>
      </c>
      <c r="F258" s="27" t="s">
        <v>502</v>
      </c>
      <c r="G258" s="27">
        <v>2018</v>
      </c>
      <c r="H258" s="28">
        <v>43280</v>
      </c>
      <c r="I258" s="27" t="s">
        <v>1969</v>
      </c>
      <c r="J258" s="27"/>
      <c r="K258" s="27" t="s">
        <v>1970</v>
      </c>
      <c r="L258" s="27" t="str">
        <f t="shared" si="89"/>
        <v>PostAlerta</v>
      </c>
      <c r="M258" s="27" t="str">
        <f t="shared" si="81"/>
        <v>C/PalabrasClaves</v>
      </c>
      <c r="N258" s="27" t="str">
        <f t="shared" si="106"/>
        <v/>
      </c>
      <c r="O258" s="27"/>
      <c r="P258" s="27" t="s">
        <v>1971</v>
      </c>
      <c r="Q258" s="27"/>
      <c r="R258" s="27" t="str">
        <f>LEFT('2012-2022'!$P258,4)</f>
        <v>2018</v>
      </c>
      <c r="S258" s="27" t="s">
        <v>65</v>
      </c>
      <c r="T258" s="27" t="str">
        <f t="shared" si="107"/>
        <v/>
      </c>
      <c r="U258" s="27"/>
      <c r="V258" s="29"/>
      <c r="W258" s="30"/>
      <c r="X258" s="30"/>
      <c r="Y258" s="31"/>
    </row>
    <row r="259" spans="1:25" ht="15.75" customHeight="1" x14ac:dyDescent="0.25">
      <c r="A259" s="32">
        <v>23623306</v>
      </c>
      <c r="B259" s="32" t="s">
        <v>1972</v>
      </c>
      <c r="C259" s="32" t="s">
        <v>1973</v>
      </c>
      <c r="D259" s="32" t="s">
        <v>1974</v>
      </c>
      <c r="E259" s="32" t="s">
        <v>1975</v>
      </c>
      <c r="F259" s="32" t="s">
        <v>1976</v>
      </c>
      <c r="G259" s="32">
        <v>2013</v>
      </c>
      <c r="H259" s="33">
        <v>41394</v>
      </c>
      <c r="I259" s="32"/>
      <c r="J259" s="32"/>
      <c r="K259" s="32" t="s">
        <v>1977</v>
      </c>
      <c r="L259" s="32" t="str">
        <f t="shared" si="89"/>
        <v>PreAlerta</v>
      </c>
      <c r="M259" s="32" t="str">
        <f t="shared" si="81"/>
        <v>C/PalabrasClaves</v>
      </c>
      <c r="N259" s="32" t="s">
        <v>9</v>
      </c>
      <c r="O259" s="32"/>
      <c r="P259" s="32" t="s">
        <v>1301</v>
      </c>
      <c r="Q259" s="32"/>
      <c r="R259" s="32" t="str">
        <f>LEFT('2012-2022'!$P259,4)</f>
        <v>2013</v>
      </c>
      <c r="S259" s="32" t="s">
        <v>57</v>
      </c>
      <c r="T259" s="32" t="s">
        <v>1972</v>
      </c>
      <c r="U259" s="32" t="s">
        <v>123</v>
      </c>
      <c r="V259" s="34" t="s">
        <v>124</v>
      </c>
      <c r="W259" s="35" t="s">
        <v>124</v>
      </c>
      <c r="X259" s="35" t="s">
        <v>1978</v>
      </c>
      <c r="Y259" s="36" t="str">
        <f t="shared" ref="Y259:Y260" si="108">IFERROR(VLOOKUP(A257,BD_aux,3,FALSE),"")</f>
        <v/>
      </c>
    </row>
    <row r="260" spans="1:25" ht="15.75" customHeight="1" x14ac:dyDescent="0.25">
      <c r="A260" s="27">
        <v>22321999</v>
      </c>
      <c r="B260" s="27" t="s">
        <v>1979</v>
      </c>
      <c r="C260" s="27" t="s">
        <v>1980</v>
      </c>
      <c r="D260" s="27" t="s">
        <v>1981</v>
      </c>
      <c r="E260" s="27" t="s">
        <v>1244</v>
      </c>
      <c r="F260" s="27" t="s">
        <v>285</v>
      </c>
      <c r="G260" s="27">
        <v>2012</v>
      </c>
      <c r="H260" s="28">
        <v>40950</v>
      </c>
      <c r="I260" s="27"/>
      <c r="J260" s="27"/>
      <c r="K260" s="27" t="s">
        <v>1982</v>
      </c>
      <c r="L260" s="27" t="str">
        <f t="shared" si="89"/>
        <v>PreAlerta</v>
      </c>
      <c r="M260" s="27" t="str">
        <f t="shared" ref="M260:M323" si="109">IF(ISNUMBER(A260),(IF(ISNUMBER(VLOOKUP(A260,KEYWORDS,1,FALSE)),"C/PalabrasClaves","S/PalabrasClaves")),"")</f>
        <v>C/PalabrasClaves</v>
      </c>
      <c r="N260" s="27" t="s">
        <v>9</v>
      </c>
      <c r="O260" s="27"/>
      <c r="P260" s="27" t="s">
        <v>1866</v>
      </c>
      <c r="Q260" s="27"/>
      <c r="R260" s="27" t="str">
        <f>LEFT('2012-2022'!$P260,4)</f>
        <v>2012</v>
      </c>
      <c r="S260" s="27" t="s">
        <v>49</v>
      </c>
      <c r="T260" s="27" t="s">
        <v>1983</v>
      </c>
      <c r="U260" s="27" t="s">
        <v>123</v>
      </c>
      <c r="V260" s="29" t="s">
        <v>124</v>
      </c>
      <c r="W260" s="30" t="s">
        <v>124</v>
      </c>
      <c r="X260" s="30" t="s">
        <v>1984</v>
      </c>
      <c r="Y260" s="31" t="str">
        <f t="shared" si="108"/>
        <v/>
      </c>
    </row>
    <row r="261" spans="1:25" ht="15.75" hidden="1" customHeight="1" x14ac:dyDescent="0.25">
      <c r="A261" s="32">
        <v>31331979</v>
      </c>
      <c r="B261" s="32" t="s">
        <v>1985</v>
      </c>
      <c r="C261" s="32" t="s">
        <v>1986</v>
      </c>
      <c r="D261" s="32" t="s">
        <v>1987</v>
      </c>
      <c r="E261" s="32" t="s">
        <v>647</v>
      </c>
      <c r="F261" s="32" t="s">
        <v>373</v>
      </c>
      <c r="G261" s="32">
        <v>2019</v>
      </c>
      <c r="H261" s="33">
        <v>43670</v>
      </c>
      <c r="I261" s="32" t="s">
        <v>1988</v>
      </c>
      <c r="J261" s="32"/>
      <c r="K261" s="32" t="s">
        <v>1989</v>
      </c>
      <c r="L261" s="32" t="str">
        <f t="shared" si="89"/>
        <v>PostAlerta</v>
      </c>
      <c r="M261" s="32" t="str">
        <f t="shared" si="109"/>
        <v>C/PalabrasClaves</v>
      </c>
      <c r="N261" s="32" t="s">
        <v>18</v>
      </c>
      <c r="O261" s="32" t="s">
        <v>681</v>
      </c>
      <c r="P261" s="32" t="s">
        <v>1990</v>
      </c>
      <c r="Q261" s="32"/>
      <c r="R261" s="32" t="str">
        <f>LEFT('2012-2022'!$P261,4)</f>
        <v>2019</v>
      </c>
      <c r="S261" s="32" t="s">
        <v>68</v>
      </c>
      <c r="T261" s="32" t="str">
        <f>IFERROR(VLOOKUP(A261,BD_aux,2,FALSE),"")</f>
        <v/>
      </c>
      <c r="U261" s="32"/>
      <c r="V261" s="34"/>
      <c r="W261" s="35"/>
      <c r="X261" s="35"/>
      <c r="Y261" s="32"/>
    </row>
    <row r="262" spans="1:25" ht="15.75" customHeight="1" x14ac:dyDescent="0.25">
      <c r="A262" s="27">
        <v>31955892</v>
      </c>
      <c r="B262" s="27" t="s">
        <v>1991</v>
      </c>
      <c r="C262" s="27" t="s">
        <v>1992</v>
      </c>
      <c r="D262" s="27" t="s">
        <v>1993</v>
      </c>
      <c r="E262" s="27" t="s">
        <v>1994</v>
      </c>
      <c r="F262" s="27" t="s">
        <v>1995</v>
      </c>
      <c r="G262" s="27">
        <v>2020</v>
      </c>
      <c r="H262" s="28">
        <v>43851</v>
      </c>
      <c r="I262" s="27"/>
      <c r="J262" s="27"/>
      <c r="K262" s="27" t="s">
        <v>1996</v>
      </c>
      <c r="L262" s="27" t="str">
        <f t="shared" si="89"/>
        <v>PostAlerta</v>
      </c>
      <c r="M262" s="27" t="str">
        <f t="shared" si="109"/>
        <v>S/PalabrasClaves</v>
      </c>
      <c r="N262" s="27" t="s">
        <v>9</v>
      </c>
      <c r="O262" s="27"/>
      <c r="P262" s="27" t="s">
        <v>1997</v>
      </c>
      <c r="Q262" s="27"/>
      <c r="R262" s="27" t="str">
        <f>LEFT('2012-2022'!$P262,4)</f>
        <v>2020</v>
      </c>
      <c r="S262" s="27" t="s">
        <v>65</v>
      </c>
      <c r="T262" s="27" t="s">
        <v>1991</v>
      </c>
      <c r="U262" s="27" t="s">
        <v>123</v>
      </c>
      <c r="V262" s="29" t="s">
        <v>124</v>
      </c>
      <c r="W262" s="30" t="s">
        <v>124</v>
      </c>
      <c r="X262" s="30" t="s">
        <v>1998</v>
      </c>
      <c r="Y262" s="31" t="str">
        <f>IFERROR(VLOOKUP(A260,BD_aux,3,FALSE),"")</f>
        <v/>
      </c>
    </row>
    <row r="263" spans="1:25" ht="15.75" hidden="1" customHeight="1" x14ac:dyDescent="0.25">
      <c r="A263" s="32">
        <v>22333840</v>
      </c>
      <c r="B263" s="32" t="s">
        <v>1999</v>
      </c>
      <c r="C263" s="32" t="s">
        <v>2000</v>
      </c>
      <c r="D263" s="32" t="s">
        <v>2001</v>
      </c>
      <c r="E263" s="32" t="s">
        <v>2002</v>
      </c>
      <c r="F263" s="32" t="s">
        <v>415</v>
      </c>
      <c r="G263" s="32">
        <v>2012</v>
      </c>
      <c r="H263" s="33">
        <v>40955</v>
      </c>
      <c r="I263" s="32"/>
      <c r="J263" s="32"/>
      <c r="K263" s="32" t="s">
        <v>2003</v>
      </c>
      <c r="L263" s="32" t="str">
        <f t="shared" si="89"/>
        <v>PreAlerta</v>
      </c>
      <c r="M263" s="32" t="str">
        <f t="shared" si="109"/>
        <v>S/PalabrasClaves</v>
      </c>
      <c r="N263" s="32" t="str">
        <f t="shared" ref="N263:N265" si="110">IF(ISNUMBER(SEARCH("TREATMENT", B263)), "4) Nuevos tratamientos", "")</f>
        <v/>
      </c>
      <c r="O263" s="32"/>
      <c r="P263" s="32" t="s">
        <v>1702</v>
      </c>
      <c r="Q263" s="32"/>
      <c r="R263" s="32" t="str">
        <f>LEFT('2012-2022'!$P263,4)</f>
        <v>2012</v>
      </c>
      <c r="S263" s="32" t="s">
        <v>54</v>
      </c>
      <c r="T263" s="32" t="str">
        <f t="shared" ref="T263:T265" si="111">IFERROR(VLOOKUP(A263,BD_aux,2,FALSE),"")</f>
        <v/>
      </c>
      <c r="U263" s="32"/>
      <c r="V263" s="34"/>
      <c r="W263" s="35"/>
      <c r="X263" s="35"/>
      <c r="Y263" s="32"/>
    </row>
    <row r="264" spans="1:25" ht="15.75" hidden="1" customHeight="1" x14ac:dyDescent="0.25">
      <c r="A264" s="27">
        <v>26355966</v>
      </c>
      <c r="B264" s="27" t="s">
        <v>2004</v>
      </c>
      <c r="C264" s="27" t="s">
        <v>2005</v>
      </c>
      <c r="D264" s="27" t="s">
        <v>2006</v>
      </c>
      <c r="E264" s="27" t="s">
        <v>2007</v>
      </c>
      <c r="F264" s="27" t="s">
        <v>424</v>
      </c>
      <c r="G264" s="27">
        <v>2015</v>
      </c>
      <c r="H264" s="28">
        <v>42258</v>
      </c>
      <c r="I264" s="27" t="s">
        <v>2008</v>
      </c>
      <c r="J264" s="27"/>
      <c r="K264" s="27" t="s">
        <v>2009</v>
      </c>
      <c r="L264" s="27" t="str">
        <f t="shared" si="89"/>
        <v>PreAlerta</v>
      </c>
      <c r="M264" s="27" t="str">
        <f t="shared" si="109"/>
        <v>S/PalabrasClaves</v>
      </c>
      <c r="N264" s="27" t="str">
        <f t="shared" si="110"/>
        <v/>
      </c>
      <c r="O264" s="27"/>
      <c r="P264" s="27" t="s">
        <v>2010</v>
      </c>
      <c r="Q264" s="38"/>
      <c r="R264" s="27" t="str">
        <f>LEFT('2012-2022'!$P264,4)</f>
        <v>2015</v>
      </c>
      <c r="S264" s="27" t="s">
        <v>68</v>
      </c>
      <c r="T264" s="27" t="str">
        <f t="shared" si="111"/>
        <v/>
      </c>
      <c r="U264" s="27"/>
      <c r="V264" s="29"/>
      <c r="W264" s="30"/>
      <c r="X264" s="30"/>
      <c r="Y264" s="31"/>
    </row>
    <row r="265" spans="1:25" ht="15.75" hidden="1" customHeight="1" x14ac:dyDescent="0.25">
      <c r="A265" s="32">
        <v>26475082</v>
      </c>
      <c r="B265" s="32" t="s">
        <v>2011</v>
      </c>
      <c r="C265" s="32" t="s">
        <v>2012</v>
      </c>
      <c r="D265" s="32" t="s">
        <v>2013</v>
      </c>
      <c r="E265" s="32" t="s">
        <v>2014</v>
      </c>
      <c r="F265" s="32" t="s">
        <v>2015</v>
      </c>
      <c r="G265" s="32">
        <v>2016</v>
      </c>
      <c r="H265" s="33">
        <v>42295</v>
      </c>
      <c r="I265" s="32" t="s">
        <v>2016</v>
      </c>
      <c r="J265" s="32"/>
      <c r="K265" s="32" t="s">
        <v>2017</v>
      </c>
      <c r="L265" s="32" t="str">
        <f t="shared" si="89"/>
        <v>PreAlerta</v>
      </c>
      <c r="M265" s="32" t="str">
        <f t="shared" si="109"/>
        <v>S/PalabrasClaves</v>
      </c>
      <c r="N265" s="32" t="str">
        <f t="shared" si="110"/>
        <v/>
      </c>
      <c r="O265" s="32"/>
      <c r="P265" s="32" t="s">
        <v>1226</v>
      </c>
      <c r="Q265" s="32"/>
      <c r="R265" s="32" t="str">
        <f>LEFT('2012-2022'!$P265,4)</f>
        <v>2016</v>
      </c>
      <c r="S265" s="32" t="s">
        <v>39</v>
      </c>
      <c r="T265" s="32" t="str">
        <f t="shared" si="111"/>
        <v/>
      </c>
      <c r="U265" s="32"/>
      <c r="V265" s="34"/>
      <c r="W265" s="35"/>
      <c r="X265" s="35"/>
      <c r="Y265" s="32"/>
    </row>
    <row r="266" spans="1:25" ht="15.75" customHeight="1" x14ac:dyDescent="0.25">
      <c r="A266" s="27">
        <v>23021501</v>
      </c>
      <c r="B266" s="27" t="s">
        <v>2018</v>
      </c>
      <c r="C266" s="27" t="s">
        <v>2019</v>
      </c>
      <c r="D266" s="27" t="s">
        <v>2020</v>
      </c>
      <c r="E266" s="27" t="s">
        <v>2021</v>
      </c>
      <c r="F266" s="27" t="s">
        <v>2022</v>
      </c>
      <c r="G266" s="27">
        <v>2012</v>
      </c>
      <c r="H266" s="28">
        <v>41184</v>
      </c>
      <c r="I266" s="27"/>
      <c r="J266" s="27"/>
      <c r="K266" s="27" t="s">
        <v>2023</v>
      </c>
      <c r="L266" s="27" t="str">
        <f t="shared" si="89"/>
        <v>PreAlerta</v>
      </c>
      <c r="M266" s="27" t="str">
        <f t="shared" si="109"/>
        <v>C/PalabrasClaves</v>
      </c>
      <c r="N266" s="27" t="s">
        <v>12</v>
      </c>
      <c r="O266" s="39"/>
      <c r="P266" s="27" t="s">
        <v>2024</v>
      </c>
      <c r="Q266" s="27"/>
      <c r="R266" s="27" t="str">
        <f>LEFT('2012-2022'!$P266,4)</f>
        <v>2012</v>
      </c>
      <c r="S266" s="27" t="s">
        <v>68</v>
      </c>
      <c r="T266" s="27"/>
      <c r="U266" s="27" t="s">
        <v>123</v>
      </c>
      <c r="V266" s="29" t="s">
        <v>124</v>
      </c>
      <c r="W266" s="30" t="s">
        <v>124</v>
      </c>
      <c r="X266" s="30"/>
      <c r="Y266" s="31" t="str">
        <f t="shared" ref="Y266:Y270" si="112">IFERROR(VLOOKUP(A264,BD_aux,3,FALSE),"")</f>
        <v/>
      </c>
    </row>
    <row r="267" spans="1:25" ht="15.75" customHeight="1" x14ac:dyDescent="0.25">
      <c r="A267" s="32">
        <v>27067334</v>
      </c>
      <c r="B267" s="32" t="s">
        <v>2025</v>
      </c>
      <c r="C267" s="32" t="s">
        <v>2026</v>
      </c>
      <c r="D267" s="32" t="s">
        <v>2027</v>
      </c>
      <c r="E267" s="32" t="s">
        <v>2028</v>
      </c>
      <c r="F267" s="32" t="s">
        <v>573</v>
      </c>
      <c r="G267" s="32">
        <v>2016</v>
      </c>
      <c r="H267" s="33">
        <v>42473</v>
      </c>
      <c r="I267" s="32" t="s">
        <v>2029</v>
      </c>
      <c r="J267" s="32"/>
      <c r="K267" s="32" t="s">
        <v>2030</v>
      </c>
      <c r="L267" s="32" t="str">
        <f t="shared" si="89"/>
        <v>PreAlerta</v>
      </c>
      <c r="M267" s="32" t="str">
        <f t="shared" si="109"/>
        <v>C/PalabrasClaves</v>
      </c>
      <c r="N267" s="32" t="s">
        <v>9</v>
      </c>
      <c r="O267" s="32"/>
      <c r="P267" s="32" t="s">
        <v>784</v>
      </c>
      <c r="Q267" s="32"/>
      <c r="R267" s="32" t="str">
        <f>LEFT('2012-2022'!$P267,4)</f>
        <v>2016</v>
      </c>
      <c r="S267" s="32" t="s">
        <v>60</v>
      </c>
      <c r="T267" s="32" t="s">
        <v>2025</v>
      </c>
      <c r="U267" s="32" t="s">
        <v>123</v>
      </c>
      <c r="V267" s="34" t="s">
        <v>124</v>
      </c>
      <c r="W267" s="35" t="s">
        <v>124</v>
      </c>
      <c r="X267" s="35" t="s">
        <v>2031</v>
      </c>
      <c r="Y267" s="36" t="str">
        <f t="shared" si="112"/>
        <v/>
      </c>
    </row>
    <row r="268" spans="1:25" ht="15.75" customHeight="1" x14ac:dyDescent="0.25">
      <c r="A268" s="27">
        <v>28581359</v>
      </c>
      <c r="B268" s="27" t="s">
        <v>2032</v>
      </c>
      <c r="C268" s="27" t="s">
        <v>2033</v>
      </c>
      <c r="D268" s="27" t="s">
        <v>2034</v>
      </c>
      <c r="E268" s="27" t="s">
        <v>2035</v>
      </c>
      <c r="F268" s="27" t="s">
        <v>209</v>
      </c>
      <c r="G268" s="27">
        <v>2018</v>
      </c>
      <c r="H268" s="28">
        <v>42892</v>
      </c>
      <c r="I268" s="27"/>
      <c r="J268" s="27"/>
      <c r="K268" s="27" t="s">
        <v>2036</v>
      </c>
      <c r="L268" s="27" t="str">
        <f t="shared" si="89"/>
        <v>PostAlerta</v>
      </c>
      <c r="M268" s="27" t="str">
        <f t="shared" si="109"/>
        <v>C/PalabrasClaves</v>
      </c>
      <c r="N268" s="27" t="s">
        <v>12</v>
      </c>
      <c r="O268" s="27" t="s">
        <v>16</v>
      </c>
      <c r="P268" s="27" t="s">
        <v>2037</v>
      </c>
      <c r="Q268" s="27"/>
      <c r="R268" s="27" t="str">
        <f>LEFT('2012-2022'!$P268,4)</f>
        <v>2018</v>
      </c>
      <c r="S268" s="27" t="s">
        <v>39</v>
      </c>
      <c r="T268" s="27" t="s">
        <v>2038</v>
      </c>
      <c r="U268" s="27" t="s">
        <v>124</v>
      </c>
      <c r="V268" s="29" t="s">
        <v>123</v>
      </c>
      <c r="W268" s="30" t="s">
        <v>124</v>
      </c>
      <c r="X268" s="30" t="s">
        <v>2039</v>
      </c>
      <c r="Y268" s="31" t="str">
        <f t="shared" si="112"/>
        <v/>
      </c>
    </row>
    <row r="269" spans="1:25" ht="15.75" customHeight="1" x14ac:dyDescent="0.25">
      <c r="A269" s="32">
        <v>24189248</v>
      </c>
      <c r="B269" s="32" t="s">
        <v>2040</v>
      </c>
      <c r="C269" s="32" t="s">
        <v>2041</v>
      </c>
      <c r="D269" s="32" t="s">
        <v>2042</v>
      </c>
      <c r="E269" s="32" t="s">
        <v>119</v>
      </c>
      <c r="F269" s="32" t="s">
        <v>573</v>
      </c>
      <c r="G269" s="32">
        <v>2014</v>
      </c>
      <c r="H269" s="33">
        <v>41584</v>
      </c>
      <c r="I269" s="32" t="s">
        <v>2043</v>
      </c>
      <c r="J269" s="32"/>
      <c r="K269" s="32" t="s">
        <v>2044</v>
      </c>
      <c r="L269" s="32" t="str">
        <f t="shared" si="89"/>
        <v>PreAlerta</v>
      </c>
      <c r="M269" s="32" t="str">
        <f t="shared" si="109"/>
        <v>S/PalabrasClaves</v>
      </c>
      <c r="N269" s="32" t="s">
        <v>12</v>
      </c>
      <c r="O269" s="32" t="s">
        <v>25</v>
      </c>
      <c r="P269" s="32">
        <v>2014</v>
      </c>
      <c r="Q269" s="32"/>
      <c r="R269" s="32" t="str">
        <f>LEFT('2012-2022'!$P269,4)</f>
        <v>2014</v>
      </c>
      <c r="S269" s="32"/>
      <c r="T269" s="32" t="s">
        <v>2040</v>
      </c>
      <c r="U269" s="32" t="s">
        <v>123</v>
      </c>
      <c r="V269" s="34" t="s">
        <v>124</v>
      </c>
      <c r="W269" s="35" t="s">
        <v>124</v>
      </c>
      <c r="X269" s="35" t="s">
        <v>2045</v>
      </c>
      <c r="Y269" s="36" t="str">
        <f t="shared" si="112"/>
        <v/>
      </c>
    </row>
    <row r="270" spans="1:25" ht="15.75" customHeight="1" x14ac:dyDescent="0.25">
      <c r="A270" s="27">
        <v>25560000</v>
      </c>
      <c r="B270" s="27" t="s">
        <v>2046</v>
      </c>
      <c r="C270" s="27" t="s">
        <v>2047</v>
      </c>
      <c r="D270" s="27" t="s">
        <v>2048</v>
      </c>
      <c r="E270" s="27" t="s">
        <v>2049</v>
      </c>
      <c r="F270" s="27" t="s">
        <v>1560</v>
      </c>
      <c r="G270" s="27">
        <v>2015</v>
      </c>
      <c r="H270" s="28">
        <v>42011</v>
      </c>
      <c r="I270" s="27"/>
      <c r="J270" s="27"/>
      <c r="K270" s="27" t="s">
        <v>2050</v>
      </c>
      <c r="L270" s="27" t="str">
        <f t="shared" si="89"/>
        <v>PreAlerta</v>
      </c>
      <c r="M270" s="27" t="str">
        <f t="shared" si="109"/>
        <v>C/PalabrasClaves</v>
      </c>
      <c r="N270" s="27" t="s">
        <v>9</v>
      </c>
      <c r="O270" s="27"/>
      <c r="P270" s="27" t="s">
        <v>2051</v>
      </c>
      <c r="Q270" s="27"/>
      <c r="R270" s="27" t="str">
        <f>LEFT('2012-2022'!$P270,4)</f>
        <v>2015</v>
      </c>
      <c r="S270" s="27" t="s">
        <v>39</v>
      </c>
      <c r="T270" s="27" t="s">
        <v>2052</v>
      </c>
      <c r="U270" s="27" t="s">
        <v>123</v>
      </c>
      <c r="V270" s="29" t="s">
        <v>124</v>
      </c>
      <c r="W270" s="30" t="s">
        <v>124</v>
      </c>
      <c r="X270" s="30" t="s">
        <v>2053</v>
      </c>
      <c r="Y270" s="31" t="str">
        <f t="shared" si="112"/>
        <v/>
      </c>
    </row>
    <row r="271" spans="1:25" ht="15.75" hidden="1" customHeight="1" x14ac:dyDescent="0.25">
      <c r="A271" s="32">
        <v>25199775</v>
      </c>
      <c r="B271" s="32" t="s">
        <v>2054</v>
      </c>
      <c r="C271" s="32" t="s">
        <v>2055</v>
      </c>
      <c r="D271" s="32" t="s">
        <v>2056</v>
      </c>
      <c r="E271" s="32" t="s">
        <v>2057</v>
      </c>
      <c r="F271" s="32" t="s">
        <v>573</v>
      </c>
      <c r="G271" s="32">
        <v>2014</v>
      </c>
      <c r="H271" s="33">
        <v>41892</v>
      </c>
      <c r="I271" s="32" t="s">
        <v>2058</v>
      </c>
      <c r="J271" s="32"/>
      <c r="K271" s="32" t="s">
        <v>2059</v>
      </c>
      <c r="L271" s="32" t="str">
        <f t="shared" si="89"/>
        <v>PreAlerta</v>
      </c>
      <c r="M271" s="32" t="str">
        <f t="shared" si="109"/>
        <v>C/PalabrasClaves</v>
      </c>
      <c r="N271" s="32" t="str">
        <f>IF(ISNUMBER(SEARCH("TREATMENT", B271)), "4) Nuevos tratamientos", "")</f>
        <v/>
      </c>
      <c r="O271" s="32"/>
      <c r="P271" s="32" t="s">
        <v>2060</v>
      </c>
      <c r="Q271" s="32"/>
      <c r="R271" s="32" t="str">
        <f>LEFT('2012-2022'!$P271,4)</f>
        <v>2014</v>
      </c>
      <c r="S271" s="32" t="s">
        <v>72</v>
      </c>
      <c r="T271" s="32" t="str">
        <f>IFERROR(VLOOKUP(A271,BD_aux,2,FALSE),"")</f>
        <v/>
      </c>
      <c r="U271" s="32"/>
      <c r="V271" s="34"/>
      <c r="W271" s="35"/>
      <c r="X271" s="35"/>
      <c r="Y271" s="32"/>
    </row>
    <row r="272" spans="1:25" ht="15.75" customHeight="1" x14ac:dyDescent="0.25">
      <c r="A272" s="27">
        <v>25365962</v>
      </c>
      <c r="B272" s="27" t="s">
        <v>2061</v>
      </c>
      <c r="C272" s="27" t="s">
        <v>2062</v>
      </c>
      <c r="D272" s="27" t="s">
        <v>2063</v>
      </c>
      <c r="E272" s="27" t="s">
        <v>2064</v>
      </c>
      <c r="F272" s="27" t="s">
        <v>393</v>
      </c>
      <c r="G272" s="27">
        <v>2015</v>
      </c>
      <c r="H272" s="28">
        <v>41948</v>
      </c>
      <c r="I272" s="27"/>
      <c r="J272" s="27"/>
      <c r="K272" s="27" t="s">
        <v>2065</v>
      </c>
      <c r="L272" s="27" t="str">
        <f t="shared" si="89"/>
        <v>PreAlerta</v>
      </c>
      <c r="M272" s="27" t="str">
        <f t="shared" si="109"/>
        <v>C/PalabrasClaves</v>
      </c>
      <c r="N272" s="27" t="s">
        <v>9</v>
      </c>
      <c r="O272" s="27"/>
      <c r="P272" s="27" t="s">
        <v>701</v>
      </c>
      <c r="Q272" s="27"/>
      <c r="R272" s="27" t="str">
        <f>LEFT('2012-2022'!$P272,4)</f>
        <v>2015</v>
      </c>
      <c r="S272" s="27" t="s">
        <v>49</v>
      </c>
      <c r="T272" s="27" t="s">
        <v>2066</v>
      </c>
      <c r="U272" s="27" t="s">
        <v>123</v>
      </c>
      <c r="V272" s="29" t="s">
        <v>124</v>
      </c>
      <c r="W272" s="30" t="s">
        <v>124</v>
      </c>
      <c r="X272" s="30" t="s">
        <v>2067</v>
      </c>
      <c r="Y272" s="31" t="str">
        <f t="shared" ref="Y272:Y273" si="113">IFERROR(VLOOKUP(A270,BD_aux,3,FALSE),"")</f>
        <v/>
      </c>
    </row>
    <row r="273" spans="1:25" ht="15.75" customHeight="1" x14ac:dyDescent="0.25">
      <c r="A273" s="32">
        <v>32818599</v>
      </c>
      <c r="B273" s="32" t="s">
        <v>2068</v>
      </c>
      <c r="C273" s="32" t="s">
        <v>2069</v>
      </c>
      <c r="D273" s="32" t="s">
        <v>2070</v>
      </c>
      <c r="E273" s="32" t="s">
        <v>2071</v>
      </c>
      <c r="F273" s="32" t="s">
        <v>2072</v>
      </c>
      <c r="G273" s="32">
        <v>2020</v>
      </c>
      <c r="H273" s="33">
        <v>44064</v>
      </c>
      <c r="I273" s="32"/>
      <c r="J273" s="32"/>
      <c r="K273" s="32" t="s">
        <v>2073</v>
      </c>
      <c r="L273" s="32" t="str">
        <f t="shared" si="89"/>
        <v>PostAlerta</v>
      </c>
      <c r="M273" s="32" t="str">
        <f t="shared" si="109"/>
        <v>C/PalabrasClaves</v>
      </c>
      <c r="N273" s="32" t="s">
        <v>9</v>
      </c>
      <c r="O273" s="32"/>
      <c r="P273" s="32" t="s">
        <v>341</v>
      </c>
      <c r="Q273" s="32"/>
      <c r="R273" s="32" t="str">
        <f>LEFT('2012-2022'!$P273,4)</f>
        <v>2020</v>
      </c>
      <c r="S273" s="32" t="s">
        <v>72</v>
      </c>
      <c r="T273" s="32" t="s">
        <v>2074</v>
      </c>
      <c r="U273" s="32" t="s">
        <v>123</v>
      </c>
      <c r="V273" s="34" t="s">
        <v>124</v>
      </c>
      <c r="W273" s="35" t="s">
        <v>124</v>
      </c>
      <c r="X273" s="35" t="s">
        <v>2075</v>
      </c>
      <c r="Y273" s="36" t="str">
        <f t="shared" si="113"/>
        <v/>
      </c>
    </row>
    <row r="274" spans="1:25" ht="15.75" hidden="1" customHeight="1" x14ac:dyDescent="0.25">
      <c r="A274" s="27">
        <v>23002175</v>
      </c>
      <c r="B274" s="27" t="s">
        <v>2076</v>
      </c>
      <c r="C274" s="27" t="s">
        <v>2077</v>
      </c>
      <c r="D274" s="27" t="s">
        <v>2078</v>
      </c>
      <c r="E274" s="27" t="s">
        <v>380</v>
      </c>
      <c r="F274" s="27" t="s">
        <v>493</v>
      </c>
      <c r="G274" s="27">
        <v>2013</v>
      </c>
      <c r="H274" s="28">
        <v>41177</v>
      </c>
      <c r="I274" s="27"/>
      <c r="J274" s="27"/>
      <c r="K274" s="27" t="s">
        <v>2079</v>
      </c>
      <c r="L274" s="27" t="str">
        <f t="shared" ref="L274:L337" si="114">IF(ISNUMBER(VLOOKUP(A274,EXCL,1,FALSE)),"Excluido",IF(ISNUMBER(VLOOKUP(A274,POST,1,FALSE)),"PostAlerta",IF(ISNUMBER(VLOOKUP(A274,PRE,1,FALSE)),"PreAlerta","")))</f>
        <v>PreAlerta</v>
      </c>
      <c r="M274" s="27" t="str">
        <f t="shared" si="109"/>
        <v>C/PalabrasClaves</v>
      </c>
      <c r="N274" s="27" t="str">
        <f>IF(ISNUMBER(SEARCH("TREATMENT", B274)), "4) Nuevos tratamientos", "")</f>
        <v/>
      </c>
      <c r="O274" s="27"/>
      <c r="P274" s="27" t="s">
        <v>1105</v>
      </c>
      <c r="Q274" s="27"/>
      <c r="R274" s="27" t="str">
        <f>LEFT('2012-2022'!$P274,4)</f>
        <v>2013</v>
      </c>
      <c r="S274" s="27" t="s">
        <v>45</v>
      </c>
      <c r="T274" s="27" t="str">
        <f>IFERROR(VLOOKUP(A274,BD_aux,2,FALSE),"")</f>
        <v/>
      </c>
      <c r="U274" s="27"/>
      <c r="V274" s="29"/>
      <c r="W274" s="30"/>
      <c r="X274" s="30"/>
      <c r="Y274" s="31"/>
    </row>
    <row r="275" spans="1:25" ht="15.75" customHeight="1" x14ac:dyDescent="0.25">
      <c r="A275" s="32">
        <v>21960034</v>
      </c>
      <c r="B275" s="32" t="s">
        <v>2080</v>
      </c>
      <c r="C275" s="32" t="s">
        <v>2081</v>
      </c>
      <c r="D275" s="32" t="s">
        <v>2082</v>
      </c>
      <c r="E275" s="32" t="s">
        <v>2083</v>
      </c>
      <c r="F275" s="32" t="s">
        <v>164</v>
      </c>
      <c r="G275" s="32">
        <v>2012</v>
      </c>
      <c r="H275" s="33">
        <v>40817</v>
      </c>
      <c r="I275" s="32"/>
      <c r="J275" s="32"/>
      <c r="K275" s="32" t="s">
        <v>2084</v>
      </c>
      <c r="L275" s="32" t="str">
        <f t="shared" si="114"/>
        <v>PreAlerta</v>
      </c>
      <c r="M275" s="32" t="str">
        <f t="shared" si="109"/>
        <v>C/PalabrasClaves</v>
      </c>
      <c r="N275" s="32" t="s">
        <v>9</v>
      </c>
      <c r="O275" s="32"/>
      <c r="P275" s="32" t="s">
        <v>1847</v>
      </c>
      <c r="Q275" s="32"/>
      <c r="R275" s="32" t="str">
        <f>LEFT('2012-2022'!$P275,4)</f>
        <v>2012</v>
      </c>
      <c r="S275" s="32" t="s">
        <v>60</v>
      </c>
      <c r="T275" s="32" t="s">
        <v>2085</v>
      </c>
      <c r="U275" s="32" t="s">
        <v>123</v>
      </c>
      <c r="V275" s="34" t="s">
        <v>124</v>
      </c>
      <c r="W275" s="35" t="s">
        <v>124</v>
      </c>
      <c r="X275" s="35" t="s">
        <v>2086</v>
      </c>
      <c r="Y275" s="36" t="str">
        <f>IFERROR(VLOOKUP(A273,BD_aux,3,FALSE),"")</f>
        <v/>
      </c>
    </row>
    <row r="276" spans="1:25" ht="15.75" hidden="1" customHeight="1" x14ac:dyDescent="0.25">
      <c r="A276" s="27">
        <v>29155021</v>
      </c>
      <c r="B276" s="27" t="s">
        <v>2087</v>
      </c>
      <c r="C276" s="27" t="s">
        <v>2088</v>
      </c>
      <c r="D276" s="27" t="s">
        <v>2089</v>
      </c>
      <c r="E276" s="27" t="s">
        <v>813</v>
      </c>
      <c r="F276" s="27" t="s">
        <v>728</v>
      </c>
      <c r="G276" s="27">
        <v>2018</v>
      </c>
      <c r="H276" s="28">
        <v>43060</v>
      </c>
      <c r="I276" s="27"/>
      <c r="J276" s="27"/>
      <c r="K276" s="27" t="s">
        <v>2090</v>
      </c>
      <c r="L276" s="27" t="str">
        <f t="shared" si="114"/>
        <v>PostAlerta</v>
      </c>
      <c r="M276" s="27" t="str">
        <f t="shared" si="109"/>
        <v>S/PalabrasClaves</v>
      </c>
      <c r="N276" s="27" t="str">
        <f>IF(ISNUMBER(SEARCH("TREATMENT", B276)), "4) Nuevos tratamientos", "")</f>
        <v/>
      </c>
      <c r="O276" s="27"/>
      <c r="P276" s="27" t="s">
        <v>1338</v>
      </c>
      <c r="Q276" s="27"/>
      <c r="R276" s="27" t="str">
        <f>LEFT('2012-2022'!$P276,4)</f>
        <v>2018</v>
      </c>
      <c r="S276" s="27" t="s">
        <v>39</v>
      </c>
      <c r="T276" s="27" t="str">
        <f>IFERROR(VLOOKUP(A276,BD_aux,2,FALSE),"")</f>
        <v/>
      </c>
      <c r="U276" s="27"/>
      <c r="V276" s="29"/>
      <c r="W276" s="30"/>
      <c r="X276" s="30"/>
      <c r="Y276" s="31"/>
    </row>
    <row r="277" spans="1:25" ht="15.75" customHeight="1" x14ac:dyDescent="0.25">
      <c r="A277" s="32">
        <v>23540188</v>
      </c>
      <c r="B277" s="32" t="s">
        <v>2091</v>
      </c>
      <c r="C277" s="32" t="s">
        <v>2092</v>
      </c>
      <c r="D277" s="32" t="s">
        <v>2093</v>
      </c>
      <c r="E277" s="32" t="s">
        <v>2094</v>
      </c>
      <c r="F277" s="32" t="s">
        <v>2095</v>
      </c>
      <c r="G277" s="32">
        <v>2012</v>
      </c>
      <c r="H277" s="33">
        <v>41366</v>
      </c>
      <c r="I277" s="32"/>
      <c r="J277" s="32"/>
      <c r="K277" s="32" t="s">
        <v>2096</v>
      </c>
      <c r="L277" s="32" t="str">
        <f t="shared" si="114"/>
        <v>PreAlerta</v>
      </c>
      <c r="M277" s="32" t="str">
        <f t="shared" si="109"/>
        <v>C/PalabrasClaves</v>
      </c>
      <c r="N277" s="32" t="s">
        <v>9</v>
      </c>
      <c r="O277" s="32"/>
      <c r="P277" s="32" t="s">
        <v>2097</v>
      </c>
      <c r="Q277" s="32"/>
      <c r="R277" s="32" t="str">
        <f>LEFT('2012-2022'!$P277,4)</f>
        <v>2012</v>
      </c>
      <c r="S277" s="32" t="s">
        <v>74</v>
      </c>
      <c r="T277" s="32" t="s">
        <v>2098</v>
      </c>
      <c r="U277" s="32" t="s">
        <v>123</v>
      </c>
      <c r="V277" s="34" t="s">
        <v>124</v>
      </c>
      <c r="W277" s="35" t="s">
        <v>124</v>
      </c>
      <c r="X277" s="32" t="s">
        <v>2099</v>
      </c>
      <c r="Y277" s="36" t="str">
        <f>IFERROR(VLOOKUP(A275,BD_aux,3,FALSE),"")</f>
        <v/>
      </c>
    </row>
    <row r="278" spans="1:25" ht="15.75" hidden="1" customHeight="1" x14ac:dyDescent="0.25">
      <c r="A278" s="27">
        <v>29868925</v>
      </c>
      <c r="B278" s="27" t="s">
        <v>2100</v>
      </c>
      <c r="C278" s="27" t="s">
        <v>2101</v>
      </c>
      <c r="D278" s="27" t="s">
        <v>2102</v>
      </c>
      <c r="E278" s="27" t="s">
        <v>2103</v>
      </c>
      <c r="F278" s="27" t="s">
        <v>493</v>
      </c>
      <c r="G278" s="27">
        <v>2018</v>
      </c>
      <c r="H278" s="28">
        <v>43257</v>
      </c>
      <c r="I278" s="27"/>
      <c r="J278" s="27"/>
      <c r="K278" s="27" t="s">
        <v>2104</v>
      </c>
      <c r="L278" s="27" t="str">
        <f t="shared" si="114"/>
        <v>PostAlerta</v>
      </c>
      <c r="M278" s="27" t="str">
        <f t="shared" si="109"/>
        <v>S/PalabrasClaves</v>
      </c>
      <c r="N278" s="27" t="str">
        <f>IF(ISNUMBER(SEARCH("TREATMENT", B278)), "4) Nuevos tratamientos", "")</f>
        <v/>
      </c>
      <c r="O278" s="27"/>
      <c r="P278" s="27" t="s">
        <v>2105</v>
      </c>
      <c r="Q278" s="27"/>
      <c r="R278" s="27" t="str">
        <f>LEFT('2012-2022'!$P278,4)</f>
        <v>2018</v>
      </c>
      <c r="S278" s="27" t="s">
        <v>68</v>
      </c>
      <c r="T278" s="27" t="str">
        <f>IFERROR(VLOOKUP(A278,BD_aux,2,FALSE),"")</f>
        <v/>
      </c>
      <c r="U278" s="27"/>
      <c r="V278" s="29"/>
      <c r="W278" s="30"/>
      <c r="X278" s="30"/>
      <c r="Y278" s="31"/>
    </row>
    <row r="279" spans="1:25" ht="15.75" customHeight="1" x14ac:dyDescent="0.25">
      <c r="A279" s="32">
        <v>28505331</v>
      </c>
      <c r="B279" s="32" t="s">
        <v>2106</v>
      </c>
      <c r="C279" s="32" t="s">
        <v>2107</v>
      </c>
      <c r="D279" s="32" t="s">
        <v>2108</v>
      </c>
      <c r="E279" s="32" t="s">
        <v>2109</v>
      </c>
      <c r="F279" s="32" t="s">
        <v>493</v>
      </c>
      <c r="G279" s="32">
        <v>2017</v>
      </c>
      <c r="H279" s="33">
        <v>42871</v>
      </c>
      <c r="I279" s="32"/>
      <c r="J279" s="32"/>
      <c r="K279" s="32" t="s">
        <v>2110</v>
      </c>
      <c r="L279" s="32" t="str">
        <f t="shared" si="114"/>
        <v>PostAlerta</v>
      </c>
      <c r="M279" s="32" t="str">
        <f t="shared" si="109"/>
        <v>C/PalabrasClaves</v>
      </c>
      <c r="N279" s="32" t="s">
        <v>9</v>
      </c>
      <c r="O279" s="32"/>
      <c r="P279" s="32" t="s">
        <v>2111</v>
      </c>
      <c r="Q279" s="32"/>
      <c r="R279" s="32" t="str">
        <f>LEFT('2012-2022'!$P279,4)</f>
        <v>2017</v>
      </c>
      <c r="S279" s="32" t="s">
        <v>65</v>
      </c>
      <c r="T279" s="32" t="s">
        <v>2112</v>
      </c>
      <c r="U279" s="32" t="s">
        <v>124</v>
      </c>
      <c r="V279" s="34" t="s">
        <v>123</v>
      </c>
      <c r="W279" s="35" t="s">
        <v>124</v>
      </c>
      <c r="X279" s="35" t="s">
        <v>2113</v>
      </c>
      <c r="Y279" s="36" t="str">
        <f>IFERROR(VLOOKUP(A277,BD_aux,3,FALSE),"")</f>
        <v/>
      </c>
    </row>
    <row r="280" spans="1:25" ht="15.75" hidden="1" customHeight="1" x14ac:dyDescent="0.25">
      <c r="A280" s="27">
        <v>30510172</v>
      </c>
      <c r="B280" s="27" t="s">
        <v>2114</v>
      </c>
      <c r="C280" s="27" t="s">
        <v>2115</v>
      </c>
      <c r="D280" s="27" t="s">
        <v>2116</v>
      </c>
      <c r="E280" s="27" t="s">
        <v>2117</v>
      </c>
      <c r="F280" s="27" t="s">
        <v>2118</v>
      </c>
      <c r="G280" s="27">
        <v>2019</v>
      </c>
      <c r="H280" s="28">
        <v>43439</v>
      </c>
      <c r="I280" s="27" t="s">
        <v>2119</v>
      </c>
      <c r="J280" s="27" t="s">
        <v>2120</v>
      </c>
      <c r="K280" s="27" t="s">
        <v>2121</v>
      </c>
      <c r="L280" s="27" t="str">
        <f t="shared" si="114"/>
        <v>PostAlerta</v>
      </c>
      <c r="M280" s="27" t="str">
        <f t="shared" si="109"/>
        <v>C/PalabrasClaves</v>
      </c>
      <c r="N280" s="27" t="str">
        <f>IF(ISNUMBER(SEARCH("TREATMENT", B280)), "4) Nuevos tratamientos", "")</f>
        <v/>
      </c>
      <c r="O280" s="27"/>
      <c r="P280" s="27" t="s">
        <v>730</v>
      </c>
      <c r="Q280" s="27"/>
      <c r="R280" s="27" t="str">
        <f>LEFT('2012-2022'!$P280,4)</f>
        <v>2019</v>
      </c>
      <c r="S280" s="27" t="s">
        <v>45</v>
      </c>
      <c r="T280" s="27" t="str">
        <f>IFERROR(VLOOKUP(A280,BD_aux,2,FALSE),"")</f>
        <v/>
      </c>
      <c r="U280" s="27"/>
      <c r="V280" s="29"/>
      <c r="W280" s="30"/>
      <c r="X280" s="30"/>
      <c r="Y280" s="31"/>
    </row>
    <row r="281" spans="1:25" ht="15.75" customHeight="1" x14ac:dyDescent="0.25">
      <c r="A281" s="32">
        <v>31162022</v>
      </c>
      <c r="B281" s="32" t="s">
        <v>2122</v>
      </c>
      <c r="C281" s="32" t="s">
        <v>2123</v>
      </c>
      <c r="D281" s="32" t="s">
        <v>2124</v>
      </c>
      <c r="E281" s="32" t="s">
        <v>2125</v>
      </c>
      <c r="F281" s="32" t="s">
        <v>1312</v>
      </c>
      <c r="G281" s="32">
        <v>2019</v>
      </c>
      <c r="H281" s="33">
        <v>43621</v>
      </c>
      <c r="I281" s="32"/>
      <c r="J281" s="32"/>
      <c r="K281" s="32" t="s">
        <v>2126</v>
      </c>
      <c r="L281" s="32" t="str">
        <f t="shared" si="114"/>
        <v>PostAlerta</v>
      </c>
      <c r="M281" s="32" t="str">
        <f t="shared" si="109"/>
        <v>C/PalabrasClaves</v>
      </c>
      <c r="N281" s="32" t="s">
        <v>12</v>
      </c>
      <c r="O281" s="32" t="s">
        <v>25</v>
      </c>
      <c r="P281" s="32" t="s">
        <v>148</v>
      </c>
      <c r="Q281" s="32"/>
      <c r="R281" s="32" t="str">
        <f>LEFT('2012-2022'!$P281,4)</f>
        <v>2019</v>
      </c>
      <c r="S281" s="32" t="s">
        <v>62</v>
      </c>
      <c r="T281" s="32" t="s">
        <v>2127</v>
      </c>
      <c r="U281" s="32" t="s">
        <v>124</v>
      </c>
      <c r="V281" s="34" t="s">
        <v>123</v>
      </c>
      <c r="W281" s="35" t="s">
        <v>124</v>
      </c>
      <c r="X281" s="35" t="s">
        <v>2128</v>
      </c>
      <c r="Y281" s="36" t="str">
        <f t="shared" ref="Y281:Y283" si="115">IFERROR(VLOOKUP(A279,BD_aux,3,FALSE),"")</f>
        <v/>
      </c>
    </row>
    <row r="282" spans="1:25" ht="15.75" customHeight="1" x14ac:dyDescent="0.25">
      <c r="A282" s="27">
        <v>27301565</v>
      </c>
      <c r="B282" s="27" t="s">
        <v>2129</v>
      </c>
      <c r="C282" s="27" t="s">
        <v>2130</v>
      </c>
      <c r="D282" s="27" t="s">
        <v>2131</v>
      </c>
      <c r="E282" s="27" t="s">
        <v>2132</v>
      </c>
      <c r="F282" s="27" t="s">
        <v>493</v>
      </c>
      <c r="G282" s="27">
        <v>2016</v>
      </c>
      <c r="H282" s="28">
        <v>42537</v>
      </c>
      <c r="I282" s="27"/>
      <c r="J282" s="27"/>
      <c r="K282" s="27" t="s">
        <v>2133</v>
      </c>
      <c r="L282" s="27" t="str">
        <f t="shared" si="114"/>
        <v>PreAlerta</v>
      </c>
      <c r="M282" s="27" t="str">
        <f t="shared" si="109"/>
        <v>C/PalabrasClaves</v>
      </c>
      <c r="N282" s="27" t="s">
        <v>9</v>
      </c>
      <c r="O282" s="27"/>
      <c r="P282" s="27" t="s">
        <v>1055</v>
      </c>
      <c r="Q282" s="27"/>
      <c r="R282" s="27" t="str">
        <f>LEFT('2012-2022'!$P282,4)</f>
        <v>2016</v>
      </c>
      <c r="S282" s="27" t="s">
        <v>68</v>
      </c>
      <c r="T282" s="27" t="s">
        <v>2134</v>
      </c>
      <c r="U282" s="27" t="s">
        <v>123</v>
      </c>
      <c r="V282" s="29" t="s">
        <v>124</v>
      </c>
      <c r="W282" s="30" t="s">
        <v>124</v>
      </c>
      <c r="X282" s="30" t="s">
        <v>2135</v>
      </c>
      <c r="Y282" s="31" t="str">
        <f t="shared" si="115"/>
        <v/>
      </c>
    </row>
    <row r="283" spans="1:25" ht="15.75" customHeight="1" x14ac:dyDescent="0.25">
      <c r="A283" s="32">
        <v>22184617</v>
      </c>
      <c r="B283" s="32" t="s">
        <v>2136</v>
      </c>
      <c r="C283" s="32" t="s">
        <v>2137</v>
      </c>
      <c r="D283" s="32" t="s">
        <v>2138</v>
      </c>
      <c r="E283" s="32" t="s">
        <v>2139</v>
      </c>
      <c r="F283" s="32" t="s">
        <v>2140</v>
      </c>
      <c r="G283" s="32">
        <v>2012</v>
      </c>
      <c r="H283" s="33">
        <v>40898</v>
      </c>
      <c r="I283" s="32" t="s">
        <v>2141</v>
      </c>
      <c r="J283" s="32" t="s">
        <v>2142</v>
      </c>
      <c r="K283" s="32" t="s">
        <v>2143</v>
      </c>
      <c r="L283" s="32" t="str">
        <f t="shared" si="114"/>
        <v>PreAlerta</v>
      </c>
      <c r="M283" s="32" t="str">
        <f t="shared" si="109"/>
        <v>C/PalabrasClaves</v>
      </c>
      <c r="N283" s="32" t="s">
        <v>9</v>
      </c>
      <c r="O283" s="32"/>
      <c r="P283" s="32" t="s">
        <v>1866</v>
      </c>
      <c r="Q283" s="32"/>
      <c r="R283" s="32" t="str">
        <f>LEFT('2012-2022'!$P283,4)</f>
        <v>2012</v>
      </c>
      <c r="S283" s="32" t="s">
        <v>49</v>
      </c>
      <c r="T283" s="32" t="s">
        <v>2144</v>
      </c>
      <c r="U283" s="32" t="s">
        <v>123</v>
      </c>
      <c r="V283" s="34" t="s">
        <v>124</v>
      </c>
      <c r="W283" s="35" t="s">
        <v>124</v>
      </c>
      <c r="X283" s="35" t="s">
        <v>2145</v>
      </c>
      <c r="Y283" s="36" t="str">
        <f t="shared" si="115"/>
        <v/>
      </c>
    </row>
    <row r="284" spans="1:25" ht="15.75" hidden="1" customHeight="1" x14ac:dyDescent="0.25">
      <c r="A284" s="27">
        <v>24108603</v>
      </c>
      <c r="B284" s="27" t="s">
        <v>2146</v>
      </c>
      <c r="C284" s="27" t="s">
        <v>2147</v>
      </c>
      <c r="D284" s="27" t="s">
        <v>2148</v>
      </c>
      <c r="E284" s="27" t="s">
        <v>2149</v>
      </c>
      <c r="F284" s="27" t="s">
        <v>502</v>
      </c>
      <c r="G284" s="27">
        <v>2013</v>
      </c>
      <c r="H284" s="28">
        <v>41558</v>
      </c>
      <c r="I284" s="27" t="s">
        <v>2150</v>
      </c>
      <c r="J284" s="27"/>
      <c r="K284" s="27" t="s">
        <v>2151</v>
      </c>
      <c r="L284" s="27" t="str">
        <f t="shared" si="114"/>
        <v>PreAlerta</v>
      </c>
      <c r="M284" s="27" t="str">
        <f t="shared" si="109"/>
        <v>C/PalabrasClaves</v>
      </c>
      <c r="N284" s="27" t="str">
        <f t="shared" ref="N284:N286" si="116">IF(ISNUMBER(SEARCH("TREATMENT", B284)), "4) Nuevos tratamientos", "")</f>
        <v/>
      </c>
      <c r="O284" s="27"/>
      <c r="P284" s="27" t="s">
        <v>1467</v>
      </c>
      <c r="Q284" s="27"/>
      <c r="R284" s="27" t="str">
        <f>LEFT('2012-2022'!$P284,4)</f>
        <v>2013</v>
      </c>
      <c r="S284" s="27" t="s">
        <v>74</v>
      </c>
      <c r="T284" s="27" t="str">
        <f t="shared" ref="T284:T286" si="117">IFERROR(VLOOKUP(A284,BD_aux,2,FALSE),"")</f>
        <v/>
      </c>
      <c r="U284" s="27"/>
      <c r="V284" s="29"/>
      <c r="W284" s="30"/>
      <c r="X284" s="30"/>
      <c r="Y284" s="31"/>
    </row>
    <row r="285" spans="1:25" ht="15.75" hidden="1" customHeight="1" x14ac:dyDescent="0.25">
      <c r="A285" s="32">
        <v>25156536</v>
      </c>
      <c r="B285" s="32" t="s">
        <v>2152</v>
      </c>
      <c r="C285" s="32" t="s">
        <v>2153</v>
      </c>
      <c r="D285" s="32" t="s">
        <v>2154</v>
      </c>
      <c r="E285" s="32" t="s">
        <v>2155</v>
      </c>
      <c r="F285" s="32" t="s">
        <v>2156</v>
      </c>
      <c r="G285" s="32">
        <v>2014</v>
      </c>
      <c r="H285" s="33">
        <v>41878</v>
      </c>
      <c r="I285" s="32"/>
      <c r="J285" s="32"/>
      <c r="K285" s="32" t="s">
        <v>2157</v>
      </c>
      <c r="L285" s="32" t="str">
        <f t="shared" si="114"/>
        <v>PreAlerta</v>
      </c>
      <c r="M285" s="32" t="str">
        <f t="shared" si="109"/>
        <v>S/PalabrasClaves</v>
      </c>
      <c r="N285" s="32" t="str">
        <f t="shared" si="116"/>
        <v/>
      </c>
      <c r="O285" s="32"/>
      <c r="P285" s="32" t="s">
        <v>1685</v>
      </c>
      <c r="Q285" s="32"/>
      <c r="R285" s="32" t="str">
        <f>LEFT('2012-2022'!$P285,4)</f>
        <v>2014</v>
      </c>
      <c r="S285" s="32" t="s">
        <v>74</v>
      </c>
      <c r="T285" s="32" t="str">
        <f t="shared" si="117"/>
        <v/>
      </c>
      <c r="U285" s="32"/>
      <c r="V285" s="34"/>
      <c r="W285" s="35"/>
      <c r="X285" s="35"/>
      <c r="Y285" s="32"/>
    </row>
    <row r="286" spans="1:25" ht="15.75" hidden="1" customHeight="1" x14ac:dyDescent="0.25">
      <c r="A286" s="27">
        <v>29229778</v>
      </c>
      <c r="B286" s="27" t="s">
        <v>2158</v>
      </c>
      <c r="C286" s="27" t="s">
        <v>2159</v>
      </c>
      <c r="D286" s="27" t="s">
        <v>2160</v>
      </c>
      <c r="E286" s="27" t="s">
        <v>2161</v>
      </c>
      <c r="F286" s="27" t="s">
        <v>1038</v>
      </c>
      <c r="G286" s="27">
        <v>2018</v>
      </c>
      <c r="H286" s="28">
        <v>43082</v>
      </c>
      <c r="I286" s="27" t="s">
        <v>2162</v>
      </c>
      <c r="J286" s="27"/>
      <c r="K286" s="27" t="s">
        <v>2163</v>
      </c>
      <c r="L286" s="27" t="str">
        <f t="shared" si="114"/>
        <v>PostAlerta</v>
      </c>
      <c r="M286" s="27" t="str">
        <f t="shared" si="109"/>
        <v>C/PalabrasClaves</v>
      </c>
      <c r="N286" s="27" t="str">
        <f t="shared" si="116"/>
        <v/>
      </c>
      <c r="O286" s="27"/>
      <c r="P286" s="27" t="s">
        <v>2164</v>
      </c>
      <c r="Q286" s="27"/>
      <c r="R286" s="27" t="str">
        <f>LEFT('2012-2022'!$P286,4)</f>
        <v>2018</v>
      </c>
      <c r="S286" s="27" t="s">
        <v>39</v>
      </c>
      <c r="T286" s="27" t="str">
        <f t="shared" si="117"/>
        <v/>
      </c>
      <c r="U286" s="27"/>
      <c r="V286" s="29"/>
      <c r="W286" s="30"/>
      <c r="X286" s="30"/>
      <c r="Y286" s="31"/>
    </row>
    <row r="287" spans="1:25" ht="15.75" customHeight="1" x14ac:dyDescent="0.25">
      <c r="A287" s="32">
        <v>26084303</v>
      </c>
      <c r="B287" s="32" t="s">
        <v>2165</v>
      </c>
      <c r="C287" s="32" t="s">
        <v>2166</v>
      </c>
      <c r="D287" s="32" t="s">
        <v>2167</v>
      </c>
      <c r="E287" s="32" t="s">
        <v>1145</v>
      </c>
      <c r="F287" s="32" t="s">
        <v>493</v>
      </c>
      <c r="G287" s="32">
        <v>2015</v>
      </c>
      <c r="H287" s="33">
        <v>42174</v>
      </c>
      <c r="I287" s="32" t="s">
        <v>2168</v>
      </c>
      <c r="J287" s="32"/>
      <c r="K287" s="32" t="s">
        <v>2169</v>
      </c>
      <c r="L287" s="32" t="str">
        <f t="shared" si="114"/>
        <v>PreAlerta</v>
      </c>
      <c r="M287" s="32" t="str">
        <f t="shared" si="109"/>
        <v>C/PalabrasClaves</v>
      </c>
      <c r="N287" s="32" t="s">
        <v>9</v>
      </c>
      <c r="O287" s="32"/>
      <c r="P287" s="32" t="s">
        <v>2170</v>
      </c>
      <c r="Q287" s="32"/>
      <c r="R287" s="32" t="str">
        <f>LEFT('2012-2022'!$P287,4)</f>
        <v>2015</v>
      </c>
      <c r="S287" s="32" t="s">
        <v>68</v>
      </c>
      <c r="T287" s="32" t="s">
        <v>2171</v>
      </c>
      <c r="U287" s="32" t="s">
        <v>123</v>
      </c>
      <c r="V287" s="34" t="s">
        <v>124</v>
      </c>
      <c r="W287" s="35" t="s">
        <v>124</v>
      </c>
      <c r="X287" s="35" t="s">
        <v>2172</v>
      </c>
      <c r="Y287" s="36" t="str">
        <f t="shared" ref="Y287:Y291" si="118">IFERROR(VLOOKUP(A285,BD_aux,3,FALSE),"")</f>
        <v/>
      </c>
    </row>
    <row r="288" spans="1:25" ht="15.75" customHeight="1" x14ac:dyDescent="0.25">
      <c r="A288" s="27">
        <v>31106713</v>
      </c>
      <c r="B288" s="27" t="s">
        <v>2173</v>
      </c>
      <c r="C288" s="27" t="s">
        <v>2174</v>
      </c>
      <c r="D288" s="27" t="s">
        <v>2175</v>
      </c>
      <c r="E288" s="27" t="s">
        <v>2176</v>
      </c>
      <c r="F288" s="27" t="s">
        <v>2177</v>
      </c>
      <c r="G288" s="27">
        <v>2019</v>
      </c>
      <c r="H288" s="28">
        <v>43606</v>
      </c>
      <c r="I288" s="27"/>
      <c r="J288" s="27"/>
      <c r="K288" s="27" t="s">
        <v>2178</v>
      </c>
      <c r="L288" s="27" t="str">
        <f t="shared" si="114"/>
        <v>PostAlerta</v>
      </c>
      <c r="M288" s="27" t="str">
        <f t="shared" si="109"/>
        <v>C/PalabrasClaves</v>
      </c>
      <c r="N288" s="27" t="s">
        <v>12</v>
      </c>
      <c r="O288" s="27" t="s">
        <v>25</v>
      </c>
      <c r="P288" s="27" t="s">
        <v>220</v>
      </c>
      <c r="Q288" s="27"/>
      <c r="R288" s="27" t="str">
        <f>LEFT('2012-2022'!$P288,4)</f>
        <v>2019</v>
      </c>
      <c r="S288" s="27" t="s">
        <v>68</v>
      </c>
      <c r="T288" s="27" t="s">
        <v>2179</v>
      </c>
      <c r="U288" s="27" t="s">
        <v>124</v>
      </c>
      <c r="V288" s="29" t="s">
        <v>123</v>
      </c>
      <c r="W288" s="30" t="s">
        <v>124</v>
      </c>
      <c r="X288" s="30" t="s">
        <v>2180</v>
      </c>
      <c r="Y288" s="31" t="str">
        <f t="shared" si="118"/>
        <v/>
      </c>
    </row>
    <row r="289" spans="1:25" ht="15.75" customHeight="1" x14ac:dyDescent="0.25">
      <c r="A289" s="32">
        <v>28373191</v>
      </c>
      <c r="B289" s="32" t="s">
        <v>2181</v>
      </c>
      <c r="C289" s="32" t="s">
        <v>2182</v>
      </c>
      <c r="D289" s="32" t="s">
        <v>2183</v>
      </c>
      <c r="E289" s="32" t="s">
        <v>2184</v>
      </c>
      <c r="F289" s="32" t="s">
        <v>573</v>
      </c>
      <c r="G289" s="32">
        <v>2017</v>
      </c>
      <c r="H289" s="33">
        <v>42830</v>
      </c>
      <c r="I289" s="32" t="s">
        <v>2185</v>
      </c>
      <c r="J289" s="32"/>
      <c r="K289" s="32" t="s">
        <v>2186</v>
      </c>
      <c r="L289" s="32" t="str">
        <f t="shared" si="114"/>
        <v>PostAlerta</v>
      </c>
      <c r="M289" s="32" t="str">
        <f t="shared" si="109"/>
        <v>C/PalabrasClaves</v>
      </c>
      <c r="N289" s="32" t="s">
        <v>9</v>
      </c>
      <c r="O289" s="32"/>
      <c r="P289" s="32" t="s">
        <v>2187</v>
      </c>
      <c r="Q289" s="32"/>
      <c r="R289" s="32" t="str">
        <f>LEFT('2012-2022'!$P289,4)</f>
        <v>2017</v>
      </c>
      <c r="S289" s="32" t="s">
        <v>57</v>
      </c>
      <c r="T289" s="32" t="s">
        <v>2188</v>
      </c>
      <c r="U289" s="32" t="s">
        <v>123</v>
      </c>
      <c r="V289" s="34" t="s">
        <v>124</v>
      </c>
      <c r="W289" s="35" t="s">
        <v>124</v>
      </c>
      <c r="X289" s="35" t="s">
        <v>2189</v>
      </c>
      <c r="Y289" s="36" t="str">
        <f t="shared" si="118"/>
        <v/>
      </c>
    </row>
    <row r="290" spans="1:25" ht="15.75" customHeight="1" x14ac:dyDescent="0.25">
      <c r="A290" s="27">
        <v>23856869</v>
      </c>
      <c r="B290" s="27" t="s">
        <v>2190</v>
      </c>
      <c r="C290" s="27" t="s">
        <v>2191</v>
      </c>
      <c r="D290" s="27" t="s">
        <v>2192</v>
      </c>
      <c r="E290" s="27" t="s">
        <v>2193</v>
      </c>
      <c r="F290" s="27" t="s">
        <v>2194</v>
      </c>
      <c r="G290" s="27">
        <v>2013</v>
      </c>
      <c r="H290" s="28">
        <v>41472</v>
      </c>
      <c r="I290" s="27"/>
      <c r="J290" s="27"/>
      <c r="K290" s="27" t="s">
        <v>2195</v>
      </c>
      <c r="L290" s="27" t="str">
        <f t="shared" si="114"/>
        <v>PreAlerta</v>
      </c>
      <c r="M290" s="27" t="str">
        <f t="shared" si="109"/>
        <v>C/PalabrasClaves</v>
      </c>
      <c r="N290" s="27" t="s">
        <v>9</v>
      </c>
      <c r="O290" s="27"/>
      <c r="P290" s="27" t="s">
        <v>2196</v>
      </c>
      <c r="Q290" s="27"/>
      <c r="R290" s="27" t="str">
        <f>LEFT('2012-2022'!$P290,4)</f>
        <v>2013</v>
      </c>
      <c r="S290" s="27" t="s">
        <v>57</v>
      </c>
      <c r="T290" s="27" t="s">
        <v>2197</v>
      </c>
      <c r="U290" s="27" t="s">
        <v>123</v>
      </c>
      <c r="V290" s="29" t="s">
        <v>124</v>
      </c>
      <c r="W290" s="30" t="s">
        <v>124</v>
      </c>
      <c r="X290" s="30" t="s">
        <v>2198</v>
      </c>
      <c r="Y290" s="31" t="str">
        <f t="shared" si="118"/>
        <v/>
      </c>
    </row>
    <row r="291" spans="1:25" ht="15.75" customHeight="1" x14ac:dyDescent="0.25">
      <c r="A291" s="32">
        <v>30514867</v>
      </c>
      <c r="B291" s="32" t="s">
        <v>2199</v>
      </c>
      <c r="C291" s="32" t="s">
        <v>2200</v>
      </c>
      <c r="D291" s="32" t="s">
        <v>2201</v>
      </c>
      <c r="E291" s="32" t="s">
        <v>863</v>
      </c>
      <c r="F291" s="32" t="s">
        <v>2202</v>
      </c>
      <c r="G291" s="32">
        <v>2018</v>
      </c>
      <c r="H291" s="33">
        <v>43440</v>
      </c>
      <c r="I291" s="32" t="s">
        <v>2203</v>
      </c>
      <c r="J291" s="32"/>
      <c r="K291" s="32" t="s">
        <v>2204</v>
      </c>
      <c r="L291" s="32" t="str">
        <f t="shared" si="114"/>
        <v>PostAlerta</v>
      </c>
      <c r="M291" s="32" t="str">
        <f t="shared" si="109"/>
        <v>C/PalabrasClaves</v>
      </c>
      <c r="N291" s="32" t="s">
        <v>9</v>
      </c>
      <c r="O291" s="32"/>
      <c r="P291" s="32" t="s">
        <v>2205</v>
      </c>
      <c r="Q291" s="32" t="s">
        <v>17</v>
      </c>
      <c r="R291" s="32" t="str">
        <f>LEFT('2012-2022'!$P291,4)</f>
        <v>2018</v>
      </c>
      <c r="S291" s="32" t="s">
        <v>74</v>
      </c>
      <c r="T291" s="32"/>
      <c r="U291" s="32" t="s">
        <v>124</v>
      </c>
      <c r="V291" s="34" t="s">
        <v>124</v>
      </c>
      <c r="W291" s="35" t="s">
        <v>124</v>
      </c>
      <c r="X291" s="35" t="s">
        <v>2206</v>
      </c>
      <c r="Y291" s="36" t="str">
        <f t="shared" si="118"/>
        <v/>
      </c>
    </row>
    <row r="292" spans="1:25" ht="15.75" hidden="1" customHeight="1" x14ac:dyDescent="0.25">
      <c r="A292" s="27">
        <v>22908152</v>
      </c>
      <c r="B292" s="27" t="s">
        <v>2207</v>
      </c>
      <c r="C292" s="27" t="s">
        <v>2208</v>
      </c>
      <c r="D292" s="27" t="s">
        <v>2209</v>
      </c>
      <c r="E292" s="27" t="s">
        <v>2210</v>
      </c>
      <c r="F292" s="27" t="s">
        <v>573</v>
      </c>
      <c r="G292" s="27">
        <v>2012</v>
      </c>
      <c r="H292" s="28">
        <v>41143</v>
      </c>
      <c r="I292" s="27" t="s">
        <v>2211</v>
      </c>
      <c r="J292" s="27"/>
      <c r="K292" s="27" t="s">
        <v>2212</v>
      </c>
      <c r="L292" s="27" t="str">
        <f t="shared" si="114"/>
        <v>PreAlerta</v>
      </c>
      <c r="M292" s="27" t="str">
        <f t="shared" si="109"/>
        <v>C/PalabrasClaves</v>
      </c>
      <c r="N292" s="27" t="str">
        <f>IF(ISNUMBER(SEARCH("TREATMENT", B292)), "4) Nuevos tratamientos", "")</f>
        <v/>
      </c>
      <c r="O292" s="27"/>
      <c r="P292" s="27" t="s">
        <v>2213</v>
      </c>
      <c r="Q292" s="27"/>
      <c r="R292" s="27" t="str">
        <f>LEFT('2012-2022'!$P292,4)</f>
        <v>2012</v>
      </c>
      <c r="S292" s="27" t="s">
        <v>72</v>
      </c>
      <c r="T292" s="27" t="str">
        <f>IFERROR(VLOOKUP(A292,BD_aux,2,FALSE),"")</f>
        <v/>
      </c>
      <c r="U292" s="27"/>
      <c r="V292" s="29"/>
      <c r="W292" s="30"/>
      <c r="X292" s="30"/>
      <c r="Y292" s="31"/>
    </row>
    <row r="293" spans="1:25" ht="15.75" customHeight="1" x14ac:dyDescent="0.25">
      <c r="A293" s="32">
        <v>26689442</v>
      </c>
      <c r="B293" s="32" t="s">
        <v>2214</v>
      </c>
      <c r="C293" s="32" t="s">
        <v>2215</v>
      </c>
      <c r="D293" s="32" t="s">
        <v>2216</v>
      </c>
      <c r="E293" s="32" t="s">
        <v>2217</v>
      </c>
      <c r="F293" s="32" t="s">
        <v>145</v>
      </c>
      <c r="G293" s="32">
        <v>2016</v>
      </c>
      <c r="H293" s="33">
        <v>42361</v>
      </c>
      <c r="I293" s="32" t="s">
        <v>2218</v>
      </c>
      <c r="J293" s="32"/>
      <c r="K293" s="32" t="s">
        <v>2219</v>
      </c>
      <c r="L293" s="32" t="str">
        <f t="shared" si="114"/>
        <v>PreAlerta</v>
      </c>
      <c r="M293" s="32" t="str">
        <f t="shared" si="109"/>
        <v>C/PalabrasClaves</v>
      </c>
      <c r="N293" s="32" t="s">
        <v>9</v>
      </c>
      <c r="O293" s="32"/>
      <c r="P293" s="32" t="s">
        <v>1226</v>
      </c>
      <c r="Q293" s="32"/>
      <c r="R293" s="32" t="str">
        <f>LEFT('2012-2022'!$P293,4)</f>
        <v>2016</v>
      </c>
      <c r="S293" s="32" t="s">
        <v>39</v>
      </c>
      <c r="T293" s="32" t="s">
        <v>2214</v>
      </c>
      <c r="U293" s="32" t="s">
        <v>123</v>
      </c>
      <c r="V293" s="34" t="s">
        <v>124</v>
      </c>
      <c r="W293" s="35" t="s">
        <v>124</v>
      </c>
      <c r="X293" s="35" t="s">
        <v>2220</v>
      </c>
      <c r="Y293" s="36" t="str">
        <f>IFERROR(VLOOKUP(A291,BD_aux,3,FALSE),"")</f>
        <v/>
      </c>
    </row>
    <row r="294" spans="1:25" ht="15.75" hidden="1" customHeight="1" x14ac:dyDescent="0.25">
      <c r="A294" s="27">
        <v>27432602</v>
      </c>
      <c r="B294" s="27" t="s">
        <v>2221</v>
      </c>
      <c r="C294" s="27" t="s">
        <v>2222</v>
      </c>
      <c r="D294" s="27" t="s">
        <v>2223</v>
      </c>
      <c r="E294" s="27" t="s">
        <v>119</v>
      </c>
      <c r="F294" s="27" t="s">
        <v>493</v>
      </c>
      <c r="G294" s="27">
        <v>2016</v>
      </c>
      <c r="H294" s="28">
        <v>42571</v>
      </c>
      <c r="I294" s="27" t="s">
        <v>2224</v>
      </c>
      <c r="J294" s="27"/>
      <c r="K294" s="27" t="s">
        <v>2225</v>
      </c>
      <c r="L294" s="27" t="str">
        <f t="shared" si="114"/>
        <v>PreAlerta</v>
      </c>
      <c r="M294" s="27" t="str">
        <f t="shared" si="109"/>
        <v>C/PalabrasClaves</v>
      </c>
      <c r="N294" s="27" t="str">
        <f>IF(ISNUMBER(SEARCH("TREATMENT", B294)), "4) Nuevos tratamientos", "")</f>
        <v/>
      </c>
      <c r="O294" s="27"/>
      <c r="P294" s="27" t="s">
        <v>597</v>
      </c>
      <c r="Q294" s="27"/>
      <c r="R294" s="27" t="str">
        <f>LEFT('2012-2022'!$P294,4)</f>
        <v>2016</v>
      </c>
      <c r="S294" s="27" t="s">
        <v>72</v>
      </c>
      <c r="T294" s="27" t="str">
        <f>IFERROR(VLOOKUP(A294,BD_aux,2,FALSE),"")</f>
        <v/>
      </c>
      <c r="U294" s="27"/>
      <c r="V294" s="29"/>
      <c r="W294" s="30"/>
      <c r="X294" s="30"/>
      <c r="Y294" s="31"/>
    </row>
    <row r="295" spans="1:25" ht="15.75" customHeight="1" x14ac:dyDescent="0.25">
      <c r="A295" s="32">
        <v>22337104</v>
      </c>
      <c r="B295" s="32" t="s">
        <v>2226</v>
      </c>
      <c r="C295" s="32" t="s">
        <v>983</v>
      </c>
      <c r="D295" s="32" t="s">
        <v>2227</v>
      </c>
      <c r="E295" s="32" t="s">
        <v>985</v>
      </c>
      <c r="F295" s="32" t="s">
        <v>304</v>
      </c>
      <c r="G295" s="32">
        <v>2012</v>
      </c>
      <c r="H295" s="33">
        <v>40956</v>
      </c>
      <c r="I295" s="32"/>
      <c r="J295" s="32"/>
      <c r="K295" s="32" t="s">
        <v>2228</v>
      </c>
      <c r="L295" s="32" t="str">
        <f t="shared" si="114"/>
        <v>PreAlerta</v>
      </c>
      <c r="M295" s="32" t="str">
        <f t="shared" si="109"/>
        <v>C/PalabrasClaves</v>
      </c>
      <c r="N295" s="32" t="s">
        <v>9</v>
      </c>
      <c r="O295" s="32"/>
      <c r="P295" s="32" t="s">
        <v>1866</v>
      </c>
      <c r="Q295" s="32"/>
      <c r="R295" s="32" t="str">
        <f>LEFT('2012-2022'!$P295,4)</f>
        <v>2012</v>
      </c>
      <c r="S295" s="32" t="s">
        <v>49</v>
      </c>
      <c r="T295" s="32" t="s">
        <v>2229</v>
      </c>
      <c r="U295" s="32" t="s">
        <v>123</v>
      </c>
      <c r="V295" s="34" t="s">
        <v>124</v>
      </c>
      <c r="W295" s="35" t="s">
        <v>124</v>
      </c>
      <c r="X295" s="35" t="s">
        <v>2230</v>
      </c>
      <c r="Y295" s="36" t="str">
        <f>IFERROR(VLOOKUP(A293,BD_aux,3,FALSE),"")</f>
        <v/>
      </c>
    </row>
    <row r="296" spans="1:25" ht="15.75" hidden="1" customHeight="1" x14ac:dyDescent="0.25">
      <c r="A296" s="27">
        <v>23486711</v>
      </c>
      <c r="B296" s="27" t="s">
        <v>2231</v>
      </c>
      <c r="C296" s="27" t="s">
        <v>2232</v>
      </c>
      <c r="D296" s="27" t="s">
        <v>2233</v>
      </c>
      <c r="E296" s="27" t="s">
        <v>2234</v>
      </c>
      <c r="F296" s="27" t="s">
        <v>502</v>
      </c>
      <c r="G296" s="27">
        <v>2013</v>
      </c>
      <c r="H296" s="28">
        <v>41348</v>
      </c>
      <c r="I296" s="27" t="s">
        <v>2235</v>
      </c>
      <c r="J296" s="27"/>
      <c r="K296" s="27" t="s">
        <v>2236</v>
      </c>
      <c r="L296" s="27" t="str">
        <f t="shared" si="114"/>
        <v>PreAlerta</v>
      </c>
      <c r="M296" s="27" t="str">
        <f t="shared" si="109"/>
        <v>S/PalabrasClaves</v>
      </c>
      <c r="N296" s="27" t="str">
        <f>IF(ISNUMBER(SEARCH("TREATMENT", B296)), "4) Nuevos tratamientos", "")</f>
        <v/>
      </c>
      <c r="O296" s="27"/>
      <c r="P296" s="27" t="s">
        <v>1301</v>
      </c>
      <c r="Q296" s="27"/>
      <c r="R296" s="27" t="str">
        <f>LEFT('2012-2022'!$P296,4)</f>
        <v>2013</v>
      </c>
      <c r="S296" s="27" t="s">
        <v>57</v>
      </c>
      <c r="T296" s="27" t="str">
        <f>IFERROR(VLOOKUP(A296,BD_aux,2,FALSE),"")</f>
        <v/>
      </c>
      <c r="U296" s="27"/>
      <c r="V296" s="29"/>
      <c r="W296" s="30"/>
      <c r="X296" s="30"/>
      <c r="Y296" s="31"/>
    </row>
    <row r="297" spans="1:25" ht="15.75" customHeight="1" x14ac:dyDescent="0.25">
      <c r="A297" s="32">
        <v>24369054</v>
      </c>
      <c r="B297" s="32" t="s">
        <v>2237</v>
      </c>
      <c r="C297" s="32" t="s">
        <v>2238</v>
      </c>
      <c r="D297" s="32" t="s">
        <v>2239</v>
      </c>
      <c r="E297" s="32" t="s">
        <v>2240</v>
      </c>
      <c r="F297" s="32" t="s">
        <v>1066</v>
      </c>
      <c r="G297" s="32">
        <v>2013</v>
      </c>
      <c r="H297" s="33">
        <v>41635</v>
      </c>
      <c r="I297" s="32" t="s">
        <v>2241</v>
      </c>
      <c r="J297" s="32"/>
      <c r="K297" s="32" t="s">
        <v>2242</v>
      </c>
      <c r="L297" s="32" t="str">
        <f t="shared" si="114"/>
        <v>PreAlerta</v>
      </c>
      <c r="M297" s="32" t="str">
        <f t="shared" si="109"/>
        <v>C/PalabrasClaves</v>
      </c>
      <c r="N297" s="32" t="s">
        <v>9</v>
      </c>
      <c r="O297" s="32"/>
      <c r="P297" s="32" t="s">
        <v>2243</v>
      </c>
      <c r="Q297" s="32"/>
      <c r="R297" s="32" t="str">
        <f>LEFT('2012-2022'!$P297,4)</f>
        <v>2013</v>
      </c>
      <c r="S297" s="32" t="s">
        <v>74</v>
      </c>
      <c r="T297" s="32" t="s">
        <v>2244</v>
      </c>
      <c r="U297" s="32" t="s">
        <v>123</v>
      </c>
      <c r="V297" s="34" t="s">
        <v>124</v>
      </c>
      <c r="W297" s="35" t="s">
        <v>124</v>
      </c>
      <c r="X297" s="35" t="s">
        <v>2245</v>
      </c>
      <c r="Y297" s="36" t="str">
        <f t="shared" ref="Y297:Y298" si="119">IFERROR(VLOOKUP(A295,BD_aux,3,FALSE),"")</f>
        <v/>
      </c>
    </row>
    <row r="298" spans="1:25" ht="15.75" customHeight="1" x14ac:dyDescent="0.25">
      <c r="A298" s="27">
        <v>27667565</v>
      </c>
      <c r="B298" s="27" t="s">
        <v>2246</v>
      </c>
      <c r="C298" s="27" t="s">
        <v>2247</v>
      </c>
      <c r="D298" s="27" t="s">
        <v>2248</v>
      </c>
      <c r="E298" s="27" t="s">
        <v>2249</v>
      </c>
      <c r="F298" s="27" t="s">
        <v>949</v>
      </c>
      <c r="G298" s="27">
        <v>2016</v>
      </c>
      <c r="H298" s="28">
        <v>42640</v>
      </c>
      <c r="I298" s="27"/>
      <c r="J298" s="27"/>
      <c r="K298" s="27" t="s">
        <v>2250</v>
      </c>
      <c r="L298" s="27" t="str">
        <f t="shared" si="114"/>
        <v>PreAlerta</v>
      </c>
      <c r="M298" s="27" t="str">
        <f t="shared" si="109"/>
        <v>C/PalabrasClaves</v>
      </c>
      <c r="N298" s="27" t="s">
        <v>9</v>
      </c>
      <c r="O298" s="27"/>
      <c r="P298" s="27" t="s">
        <v>597</v>
      </c>
      <c r="Q298" s="27"/>
      <c r="R298" s="27" t="str">
        <f>LEFT('2012-2022'!$P298,4)</f>
        <v>2016</v>
      </c>
      <c r="S298" s="27" t="s">
        <v>72</v>
      </c>
      <c r="T298" s="27" t="s">
        <v>2246</v>
      </c>
      <c r="U298" s="27" t="s">
        <v>123</v>
      </c>
      <c r="V298" s="29" t="s">
        <v>124</v>
      </c>
      <c r="W298" s="30" t="s">
        <v>124</v>
      </c>
      <c r="X298" s="30" t="s">
        <v>2251</v>
      </c>
      <c r="Y298" s="31" t="str">
        <f t="shared" si="119"/>
        <v/>
      </c>
    </row>
    <row r="299" spans="1:25" ht="15.75" hidden="1" customHeight="1" x14ac:dyDescent="0.25">
      <c r="A299" s="32">
        <v>26508106</v>
      </c>
      <c r="B299" s="32" t="s">
        <v>2252</v>
      </c>
      <c r="C299" s="32" t="s">
        <v>2253</v>
      </c>
      <c r="D299" s="32" t="s">
        <v>2254</v>
      </c>
      <c r="E299" s="32" t="s">
        <v>2255</v>
      </c>
      <c r="F299" s="32" t="s">
        <v>285</v>
      </c>
      <c r="G299" s="32">
        <v>2016</v>
      </c>
      <c r="H299" s="33">
        <v>42306</v>
      </c>
      <c r="I299" s="32"/>
      <c r="J299" s="32"/>
      <c r="K299" s="32" t="s">
        <v>2256</v>
      </c>
      <c r="L299" s="32" t="str">
        <f t="shared" si="114"/>
        <v>PreAlerta</v>
      </c>
      <c r="M299" s="32" t="str">
        <f t="shared" si="109"/>
        <v>S/PalabrasClaves</v>
      </c>
      <c r="N299" s="32" t="str">
        <f t="shared" ref="N299:N300" si="120">IF(ISNUMBER(SEARCH("TREATMENT", B299)), "4) Nuevos tratamientos", "")</f>
        <v/>
      </c>
      <c r="O299" s="32"/>
      <c r="P299" s="32" t="s">
        <v>1226</v>
      </c>
      <c r="Q299" s="32"/>
      <c r="R299" s="32" t="str">
        <f>LEFT('2012-2022'!$P299,4)</f>
        <v>2016</v>
      </c>
      <c r="S299" s="32" t="s">
        <v>39</v>
      </c>
      <c r="T299" s="32" t="str">
        <f t="shared" ref="T299:T300" si="121">IFERROR(VLOOKUP(A299,BD_aux,2,FALSE),"")</f>
        <v/>
      </c>
      <c r="U299" s="32"/>
      <c r="V299" s="34"/>
      <c r="W299" s="35"/>
      <c r="X299" s="35"/>
      <c r="Y299" s="32"/>
    </row>
    <row r="300" spans="1:25" ht="15.75" hidden="1" customHeight="1" x14ac:dyDescent="0.25">
      <c r="A300" s="27">
        <v>30226955</v>
      </c>
      <c r="B300" s="27" t="s">
        <v>2257</v>
      </c>
      <c r="C300" s="27" t="s">
        <v>2258</v>
      </c>
      <c r="D300" s="27" t="s">
        <v>2259</v>
      </c>
      <c r="E300" s="27" t="s">
        <v>2260</v>
      </c>
      <c r="F300" s="27" t="s">
        <v>2261</v>
      </c>
      <c r="G300" s="27">
        <v>2016</v>
      </c>
      <c r="H300" s="28">
        <v>43362</v>
      </c>
      <c r="I300" s="27"/>
      <c r="J300" s="27"/>
      <c r="K300" s="27"/>
      <c r="L300" s="27" t="str">
        <f t="shared" si="114"/>
        <v>PreAlerta</v>
      </c>
      <c r="M300" s="27" t="str">
        <f t="shared" si="109"/>
        <v>S/PalabrasClaves</v>
      </c>
      <c r="N300" s="27" t="str">
        <f t="shared" si="120"/>
        <v/>
      </c>
      <c r="O300" s="27"/>
      <c r="P300" s="27" t="s">
        <v>1025</v>
      </c>
      <c r="Q300" s="27"/>
      <c r="R300" s="27" t="str">
        <f>LEFT('2012-2022'!$P300,4)</f>
        <v>2016</v>
      </c>
      <c r="S300" s="27" t="s">
        <v>65</v>
      </c>
      <c r="T300" s="27" t="str">
        <f t="shared" si="121"/>
        <v/>
      </c>
      <c r="U300" s="27"/>
      <c r="V300" s="29"/>
      <c r="W300" s="30"/>
      <c r="X300" s="30"/>
      <c r="Y300" s="31"/>
    </row>
    <row r="301" spans="1:25" ht="15.75" customHeight="1" x14ac:dyDescent="0.25">
      <c r="A301" s="32">
        <v>23347339</v>
      </c>
      <c r="B301" s="32" t="s">
        <v>2262</v>
      </c>
      <c r="C301" s="32" t="s">
        <v>2263</v>
      </c>
      <c r="D301" s="32" t="s">
        <v>2264</v>
      </c>
      <c r="E301" s="32" t="s">
        <v>2265</v>
      </c>
      <c r="F301" s="32" t="s">
        <v>1066</v>
      </c>
      <c r="G301" s="32">
        <v>2013</v>
      </c>
      <c r="H301" s="33">
        <v>41300</v>
      </c>
      <c r="I301" s="32" t="s">
        <v>2266</v>
      </c>
      <c r="J301" s="32"/>
      <c r="K301" s="32" t="s">
        <v>2267</v>
      </c>
      <c r="L301" s="32" t="str">
        <f t="shared" si="114"/>
        <v>PreAlerta</v>
      </c>
      <c r="M301" s="32" t="str">
        <f t="shared" si="109"/>
        <v>C/PalabrasClaves</v>
      </c>
      <c r="N301" s="32" t="s">
        <v>9</v>
      </c>
      <c r="O301" s="32"/>
      <c r="P301" s="32" t="s">
        <v>2268</v>
      </c>
      <c r="Q301" s="32"/>
      <c r="R301" s="32" t="str">
        <f>LEFT('2012-2022'!$P301,4)</f>
        <v>2013</v>
      </c>
      <c r="S301" s="32" t="s">
        <v>39</v>
      </c>
      <c r="T301" s="32" t="s">
        <v>2269</v>
      </c>
      <c r="U301" s="32" t="s">
        <v>123</v>
      </c>
      <c r="V301" s="34" t="s">
        <v>124</v>
      </c>
      <c r="W301" s="35" t="s">
        <v>124</v>
      </c>
      <c r="X301" s="35" t="s">
        <v>2270</v>
      </c>
      <c r="Y301" s="36" t="str">
        <f>IFERROR(VLOOKUP(A299,BD_aux,3,FALSE),"")</f>
        <v/>
      </c>
    </row>
    <row r="302" spans="1:25" ht="15.75" hidden="1" customHeight="1" x14ac:dyDescent="0.25">
      <c r="A302" s="27">
        <v>31002306</v>
      </c>
      <c r="B302" s="27" t="s">
        <v>2271</v>
      </c>
      <c r="C302" s="27" t="s">
        <v>2272</v>
      </c>
      <c r="D302" s="27" t="s">
        <v>2273</v>
      </c>
      <c r="E302" s="27" t="s">
        <v>2274</v>
      </c>
      <c r="F302" s="27" t="s">
        <v>493</v>
      </c>
      <c r="G302" s="27">
        <v>2019</v>
      </c>
      <c r="H302" s="28">
        <v>43575</v>
      </c>
      <c r="I302" s="27"/>
      <c r="J302" s="27"/>
      <c r="K302" s="27" t="s">
        <v>2275</v>
      </c>
      <c r="L302" s="27" t="str">
        <f t="shared" si="114"/>
        <v>PostAlerta</v>
      </c>
      <c r="M302" s="27" t="str">
        <f t="shared" si="109"/>
        <v>C/PalabrasClaves</v>
      </c>
      <c r="N302" s="27" t="str">
        <f>IF(ISNUMBER(SEARCH("TREATMENT", B302)), "4) Nuevos tratamientos", "")</f>
        <v/>
      </c>
      <c r="O302" s="27"/>
      <c r="P302" s="27" t="s">
        <v>633</v>
      </c>
      <c r="Q302" s="27"/>
      <c r="R302" s="27" t="str">
        <f>LEFT('2012-2022'!$P302,4)</f>
        <v>2019</v>
      </c>
      <c r="S302" s="27" t="s">
        <v>62</v>
      </c>
      <c r="T302" s="27" t="str">
        <f>IFERROR(VLOOKUP(A302,BD_aux,2,FALSE),"")</f>
        <v/>
      </c>
      <c r="U302" s="27"/>
      <c r="V302" s="29"/>
      <c r="W302" s="30"/>
      <c r="X302" s="30"/>
      <c r="Y302" s="31"/>
    </row>
    <row r="303" spans="1:25" ht="15.75" customHeight="1" x14ac:dyDescent="0.25">
      <c r="A303" s="32">
        <v>25624328</v>
      </c>
      <c r="B303" s="32" t="s">
        <v>2276</v>
      </c>
      <c r="C303" s="32" t="s">
        <v>2277</v>
      </c>
      <c r="D303" s="32" t="s">
        <v>2278</v>
      </c>
      <c r="E303" s="32" t="s">
        <v>2279</v>
      </c>
      <c r="F303" s="32" t="s">
        <v>573</v>
      </c>
      <c r="G303" s="32">
        <v>2015</v>
      </c>
      <c r="H303" s="33">
        <v>42032</v>
      </c>
      <c r="I303" s="32" t="s">
        <v>2280</v>
      </c>
      <c r="J303" s="32"/>
      <c r="K303" s="32" t="s">
        <v>2281</v>
      </c>
      <c r="L303" s="32" t="str">
        <f t="shared" si="114"/>
        <v>PreAlerta</v>
      </c>
      <c r="M303" s="32" t="str">
        <f t="shared" si="109"/>
        <v>C/PalabrasClaves</v>
      </c>
      <c r="N303" s="32" t="s">
        <v>12</v>
      </c>
      <c r="O303" s="32" t="s">
        <v>25</v>
      </c>
      <c r="P303" s="32" t="s">
        <v>495</v>
      </c>
      <c r="Q303" s="32"/>
      <c r="R303" s="32" t="str">
        <f>LEFT('2012-2022'!$P303,4)</f>
        <v>2015</v>
      </c>
      <c r="S303" s="32" t="s">
        <v>54</v>
      </c>
      <c r="T303" s="32" t="s">
        <v>2282</v>
      </c>
      <c r="U303" s="32" t="s">
        <v>124</v>
      </c>
      <c r="V303" s="34" t="s">
        <v>123</v>
      </c>
      <c r="W303" s="35" t="s">
        <v>124</v>
      </c>
      <c r="X303" s="35" t="s">
        <v>2283</v>
      </c>
      <c r="Y303" s="36" t="str">
        <f>IFERROR(VLOOKUP(A301,BD_aux,3,FALSE),"")</f>
        <v/>
      </c>
    </row>
    <row r="304" spans="1:25" ht="15.75" hidden="1" customHeight="1" x14ac:dyDescent="0.25">
      <c r="A304" s="27">
        <v>25367903</v>
      </c>
      <c r="B304" s="27" t="s">
        <v>2284</v>
      </c>
      <c r="C304" s="27" t="s">
        <v>2285</v>
      </c>
      <c r="D304" s="27" t="s">
        <v>2286</v>
      </c>
      <c r="E304" s="27" t="s">
        <v>691</v>
      </c>
      <c r="F304" s="27" t="s">
        <v>573</v>
      </c>
      <c r="G304" s="27">
        <v>2015</v>
      </c>
      <c r="H304" s="28">
        <v>41948</v>
      </c>
      <c r="I304" s="27" t="s">
        <v>2287</v>
      </c>
      <c r="J304" s="27"/>
      <c r="K304" s="27" t="s">
        <v>2288</v>
      </c>
      <c r="L304" s="27" t="str">
        <f t="shared" si="114"/>
        <v>PreAlerta</v>
      </c>
      <c r="M304" s="27" t="str">
        <f t="shared" si="109"/>
        <v>C/PalabrasClaves</v>
      </c>
      <c r="N304" s="27" t="str">
        <f t="shared" ref="N304:N305" si="122">IF(ISNUMBER(SEARCH("TREATMENT", B304)), "4) Nuevos tratamientos", "")</f>
        <v/>
      </c>
      <c r="O304" s="27"/>
      <c r="P304" s="27" t="s">
        <v>2289</v>
      </c>
      <c r="Q304" s="27"/>
      <c r="R304" s="27" t="str">
        <f>LEFT('2012-2022'!$P304,4)</f>
        <v>2015</v>
      </c>
      <c r="S304" s="27" t="s">
        <v>39</v>
      </c>
      <c r="T304" s="27" t="str">
        <f t="shared" ref="T304:T305" si="123">IFERROR(VLOOKUP(A304,BD_aux,2,FALSE),"")</f>
        <v/>
      </c>
      <c r="U304" s="27"/>
      <c r="V304" s="29"/>
      <c r="W304" s="30"/>
      <c r="X304" s="30"/>
      <c r="Y304" s="31"/>
    </row>
    <row r="305" spans="1:25" ht="15.75" hidden="1" customHeight="1" x14ac:dyDescent="0.25">
      <c r="A305" s="32">
        <v>29719082</v>
      </c>
      <c r="B305" s="32" t="s">
        <v>2290</v>
      </c>
      <c r="C305" s="32" t="s">
        <v>2291</v>
      </c>
      <c r="D305" s="32" t="s">
        <v>2292</v>
      </c>
      <c r="E305" s="32" t="s">
        <v>1794</v>
      </c>
      <c r="F305" s="32" t="s">
        <v>2293</v>
      </c>
      <c r="G305" s="32">
        <v>2018</v>
      </c>
      <c r="H305" s="33">
        <v>43223</v>
      </c>
      <c r="I305" s="32" t="s">
        <v>2294</v>
      </c>
      <c r="J305" s="32" t="s">
        <v>2295</v>
      </c>
      <c r="K305" s="32" t="s">
        <v>2296</v>
      </c>
      <c r="L305" s="32" t="str">
        <f t="shared" si="114"/>
        <v>PostAlerta</v>
      </c>
      <c r="M305" s="32" t="str">
        <f t="shared" si="109"/>
        <v>S/PalabrasClaves</v>
      </c>
      <c r="N305" s="32" t="str">
        <f t="shared" si="122"/>
        <v/>
      </c>
      <c r="O305" s="32"/>
      <c r="P305" s="32" t="s">
        <v>942</v>
      </c>
      <c r="Q305" s="32"/>
      <c r="R305" s="32" t="str">
        <f>LEFT('2012-2022'!$P305,4)</f>
        <v>2018</v>
      </c>
      <c r="S305" s="32" t="s">
        <v>74</v>
      </c>
      <c r="T305" s="32" t="str">
        <f t="shared" si="123"/>
        <v/>
      </c>
      <c r="U305" s="32"/>
      <c r="V305" s="34"/>
      <c r="W305" s="35"/>
      <c r="X305" s="35"/>
      <c r="Y305" s="32"/>
    </row>
    <row r="306" spans="1:25" ht="15.75" customHeight="1" x14ac:dyDescent="0.25">
      <c r="A306" s="27">
        <v>24594737</v>
      </c>
      <c r="B306" s="27" t="s">
        <v>2297</v>
      </c>
      <c r="C306" s="27" t="s">
        <v>2298</v>
      </c>
      <c r="D306" s="27" t="s">
        <v>2299</v>
      </c>
      <c r="E306" s="27" t="s">
        <v>2300</v>
      </c>
      <c r="F306" s="27" t="s">
        <v>424</v>
      </c>
      <c r="G306" s="27">
        <v>2014</v>
      </c>
      <c r="H306" s="28">
        <v>41704</v>
      </c>
      <c r="I306" s="27" t="s">
        <v>2301</v>
      </c>
      <c r="J306" s="27"/>
      <c r="K306" s="27" t="s">
        <v>2302</v>
      </c>
      <c r="L306" s="27" t="str">
        <f t="shared" si="114"/>
        <v>PreAlerta</v>
      </c>
      <c r="M306" s="27" t="str">
        <f t="shared" si="109"/>
        <v>S/PalabrasClaves</v>
      </c>
      <c r="N306" s="27" t="s">
        <v>12</v>
      </c>
      <c r="O306" s="27" t="s">
        <v>19</v>
      </c>
      <c r="P306" s="27" t="s">
        <v>1019</v>
      </c>
      <c r="Q306" s="27"/>
      <c r="R306" s="27" t="str">
        <f>LEFT('2012-2022'!$P306,4)</f>
        <v>2014</v>
      </c>
      <c r="S306" s="27" t="s">
        <v>49</v>
      </c>
      <c r="T306" s="27" t="s">
        <v>2303</v>
      </c>
      <c r="U306" s="27" t="s">
        <v>124</v>
      </c>
      <c r="V306" s="29" t="s">
        <v>124</v>
      </c>
      <c r="W306" s="30" t="s">
        <v>123</v>
      </c>
      <c r="X306" s="30" t="s">
        <v>2304</v>
      </c>
      <c r="Y306" s="31" t="str">
        <f t="shared" ref="Y306:Y307" si="124">IFERROR(VLOOKUP(A304,BD_aux,3,FALSE),"")</f>
        <v/>
      </c>
    </row>
    <row r="307" spans="1:25" ht="15.75" customHeight="1" x14ac:dyDescent="0.25">
      <c r="A307" s="32">
        <v>23813093</v>
      </c>
      <c r="B307" s="32" t="s">
        <v>2305</v>
      </c>
      <c r="C307" s="32" t="s">
        <v>2306</v>
      </c>
      <c r="D307" s="32" t="s">
        <v>2307</v>
      </c>
      <c r="E307" s="32" t="s">
        <v>2035</v>
      </c>
      <c r="F307" s="32" t="s">
        <v>1328</v>
      </c>
      <c r="G307" s="32">
        <v>2013</v>
      </c>
      <c r="H307" s="33">
        <v>41457</v>
      </c>
      <c r="I307" s="32"/>
      <c r="J307" s="32"/>
      <c r="K307" s="32" t="s">
        <v>2308</v>
      </c>
      <c r="L307" s="32" t="str">
        <f t="shared" si="114"/>
        <v>PreAlerta</v>
      </c>
      <c r="M307" s="32" t="str">
        <f t="shared" si="109"/>
        <v>C/PalabrasClaves</v>
      </c>
      <c r="N307" s="32" t="s">
        <v>9</v>
      </c>
      <c r="O307" s="32"/>
      <c r="P307" s="32" t="s">
        <v>1033</v>
      </c>
      <c r="Q307" s="32"/>
      <c r="R307" s="32" t="str">
        <f>LEFT('2012-2022'!$P307,4)</f>
        <v>2013</v>
      </c>
      <c r="S307" s="32" t="s">
        <v>65</v>
      </c>
      <c r="T307" s="32" t="s">
        <v>2309</v>
      </c>
      <c r="U307" s="32" t="s">
        <v>123</v>
      </c>
      <c r="V307" s="34" t="s">
        <v>124</v>
      </c>
      <c r="W307" s="35" t="s">
        <v>124</v>
      </c>
      <c r="X307" s="35" t="s">
        <v>2310</v>
      </c>
      <c r="Y307" s="36" t="str">
        <f t="shared" si="124"/>
        <v/>
      </c>
    </row>
    <row r="308" spans="1:25" ht="15.75" hidden="1" customHeight="1" x14ac:dyDescent="0.25">
      <c r="A308" s="27">
        <v>22904337</v>
      </c>
      <c r="B308" s="27" t="s">
        <v>2311</v>
      </c>
      <c r="C308" s="27" t="s">
        <v>2312</v>
      </c>
      <c r="D308" s="27" t="s">
        <v>2313</v>
      </c>
      <c r="E308" s="27" t="s">
        <v>2314</v>
      </c>
      <c r="F308" s="27" t="s">
        <v>195</v>
      </c>
      <c r="G308" s="27">
        <v>2012</v>
      </c>
      <c r="H308" s="28">
        <v>41142</v>
      </c>
      <c r="I308" s="27" t="s">
        <v>2315</v>
      </c>
      <c r="J308" s="27"/>
      <c r="K308" s="27" t="s">
        <v>2316</v>
      </c>
      <c r="L308" s="27" t="str">
        <f t="shared" si="114"/>
        <v>PreAlerta</v>
      </c>
      <c r="M308" s="27" t="str">
        <f t="shared" si="109"/>
        <v>S/PalabrasClaves</v>
      </c>
      <c r="N308" s="27" t="str">
        <f>IF(ISNUMBER(SEARCH("TREATMENT", B308)), "4) Nuevos tratamientos", "")</f>
        <v/>
      </c>
      <c r="O308" s="27"/>
      <c r="P308" s="27" t="s">
        <v>1916</v>
      </c>
      <c r="Q308" s="27"/>
      <c r="R308" s="27" t="str">
        <f>LEFT('2012-2022'!$P308,4)</f>
        <v>2012</v>
      </c>
      <c r="S308" s="27" t="s">
        <v>70</v>
      </c>
      <c r="T308" s="27" t="str">
        <f>IFERROR(VLOOKUP(A308,BD_aux,2,FALSE),"")</f>
        <v/>
      </c>
      <c r="U308" s="27"/>
      <c r="V308" s="29"/>
      <c r="W308" s="30"/>
      <c r="X308" s="30"/>
      <c r="Y308" s="31"/>
    </row>
    <row r="309" spans="1:25" ht="15.75" customHeight="1" x14ac:dyDescent="0.25">
      <c r="A309" s="32">
        <v>31413024</v>
      </c>
      <c r="B309" s="32" t="s">
        <v>2317</v>
      </c>
      <c r="C309" s="32" t="s">
        <v>2318</v>
      </c>
      <c r="D309" s="32" t="s">
        <v>2319</v>
      </c>
      <c r="E309" s="32" t="s">
        <v>2320</v>
      </c>
      <c r="F309" s="32" t="s">
        <v>2321</v>
      </c>
      <c r="G309" s="32">
        <v>2019</v>
      </c>
      <c r="H309" s="33">
        <v>43693</v>
      </c>
      <c r="I309" s="32" t="s">
        <v>2322</v>
      </c>
      <c r="J309" s="32"/>
      <c r="K309" s="32"/>
      <c r="L309" s="32" t="str">
        <f t="shared" si="114"/>
        <v>PostAlerta</v>
      </c>
      <c r="M309" s="32" t="str">
        <f t="shared" si="109"/>
        <v>C/PalabrasClaves</v>
      </c>
      <c r="N309" s="32" t="s">
        <v>9</v>
      </c>
      <c r="O309" s="32"/>
      <c r="P309" s="32" t="s">
        <v>2323</v>
      </c>
      <c r="Q309" s="32"/>
      <c r="R309" s="32" t="str">
        <f>LEFT('2012-2022'!$P309,4)</f>
        <v>2019</v>
      </c>
      <c r="S309" s="32" t="s">
        <v>65</v>
      </c>
      <c r="T309" s="32" t="s">
        <v>2317</v>
      </c>
      <c r="U309" s="32" t="s">
        <v>123</v>
      </c>
      <c r="V309" s="34" t="s">
        <v>124</v>
      </c>
      <c r="W309" s="35" t="s">
        <v>124</v>
      </c>
      <c r="X309" s="35" t="s">
        <v>2324</v>
      </c>
      <c r="Y309" s="36" t="str">
        <f>IFERROR(VLOOKUP(A307,BD_aux,3,FALSE),"")</f>
        <v/>
      </c>
    </row>
    <row r="310" spans="1:25" ht="15.75" hidden="1" customHeight="1" x14ac:dyDescent="0.25">
      <c r="A310" s="27">
        <v>24607996</v>
      </c>
      <c r="B310" s="27" t="s">
        <v>2325</v>
      </c>
      <c r="C310" s="27" t="s">
        <v>2326</v>
      </c>
      <c r="D310" s="27" t="s">
        <v>2327</v>
      </c>
      <c r="E310" s="27" t="s">
        <v>1010</v>
      </c>
      <c r="F310" s="27" t="s">
        <v>1619</v>
      </c>
      <c r="G310" s="27">
        <v>2014</v>
      </c>
      <c r="H310" s="28">
        <v>41709</v>
      </c>
      <c r="I310" s="27" t="s">
        <v>2328</v>
      </c>
      <c r="J310" s="27"/>
      <c r="K310" s="27" t="s">
        <v>2329</v>
      </c>
      <c r="L310" s="27" t="str">
        <f t="shared" si="114"/>
        <v>PreAlerta</v>
      </c>
      <c r="M310" s="27" t="str">
        <f t="shared" si="109"/>
        <v>S/PalabrasClaves</v>
      </c>
      <c r="N310" s="27" t="str">
        <f>IF(ISNUMBER(SEARCH("TREATMENT", B310)), "4) Nuevos tratamientos", "")</f>
        <v/>
      </c>
      <c r="O310" s="27"/>
      <c r="P310" s="27" t="s">
        <v>1330</v>
      </c>
      <c r="Q310" s="27"/>
      <c r="R310" s="27" t="str">
        <f>LEFT('2012-2022'!$P310,4)</f>
        <v>2014</v>
      </c>
      <c r="S310" s="27" t="s">
        <v>57</v>
      </c>
      <c r="T310" s="27" t="str">
        <f>IFERROR(VLOOKUP(A310,BD_aux,2,FALSE),"")</f>
        <v/>
      </c>
      <c r="U310" s="27"/>
      <c r="V310" s="29"/>
      <c r="W310" s="30"/>
      <c r="X310" s="30"/>
      <c r="Y310" s="31"/>
    </row>
    <row r="311" spans="1:25" ht="15.75" customHeight="1" x14ac:dyDescent="0.25">
      <c r="A311" s="32">
        <v>28146620</v>
      </c>
      <c r="B311" s="32" t="s">
        <v>2330</v>
      </c>
      <c r="C311" s="32" t="s">
        <v>2331</v>
      </c>
      <c r="D311" s="32" t="s">
        <v>2332</v>
      </c>
      <c r="E311" s="32" t="s">
        <v>1629</v>
      </c>
      <c r="F311" s="32" t="s">
        <v>2333</v>
      </c>
      <c r="G311" s="32">
        <v>2016</v>
      </c>
      <c r="H311" s="33">
        <v>42768</v>
      </c>
      <c r="I311" s="32"/>
      <c r="J311" s="32"/>
      <c r="K311" s="32"/>
      <c r="L311" s="32" t="str">
        <f t="shared" si="114"/>
        <v>PreAlerta</v>
      </c>
      <c r="M311" s="32" t="str">
        <f t="shared" si="109"/>
        <v>C/PalabrasClaves</v>
      </c>
      <c r="N311" s="32" t="s">
        <v>9</v>
      </c>
      <c r="O311" s="32"/>
      <c r="P311" s="32">
        <v>2016</v>
      </c>
      <c r="Q311" s="32"/>
      <c r="R311" s="32" t="str">
        <f>LEFT('2012-2022'!$P311,4)</f>
        <v>2016</v>
      </c>
      <c r="S311" s="32"/>
      <c r="T311" s="32" t="s">
        <v>2330</v>
      </c>
      <c r="U311" s="32" t="s">
        <v>123</v>
      </c>
      <c r="V311" s="34" t="s">
        <v>124</v>
      </c>
      <c r="W311" s="35" t="s">
        <v>124</v>
      </c>
      <c r="X311" s="35" t="s">
        <v>2334</v>
      </c>
      <c r="Y311" s="36" t="str">
        <f>IFERROR(VLOOKUP(A309,BD_aux,3,FALSE),"")</f>
        <v/>
      </c>
    </row>
    <row r="312" spans="1:25" ht="15.75" hidden="1" customHeight="1" x14ac:dyDescent="0.25">
      <c r="A312" s="27">
        <v>30996106</v>
      </c>
      <c r="B312" s="27" t="s">
        <v>2335</v>
      </c>
      <c r="C312" s="27" t="s">
        <v>2336</v>
      </c>
      <c r="D312" s="27" t="s">
        <v>2337</v>
      </c>
      <c r="E312" s="27" t="s">
        <v>2338</v>
      </c>
      <c r="F312" s="27" t="s">
        <v>393</v>
      </c>
      <c r="G312" s="27">
        <v>2019</v>
      </c>
      <c r="H312" s="28">
        <v>43574</v>
      </c>
      <c r="I312" s="27"/>
      <c r="J312" s="27"/>
      <c r="K312" s="27" t="s">
        <v>2339</v>
      </c>
      <c r="L312" s="27" t="str">
        <f t="shared" si="114"/>
        <v>PostAlerta</v>
      </c>
      <c r="M312" s="27" t="str">
        <f t="shared" si="109"/>
        <v>S/PalabrasClaves</v>
      </c>
      <c r="N312" s="27" t="str">
        <f>IF(ISNUMBER(SEARCH("TREATMENT", B312)), "4) Nuevos tratamientos", "")</f>
        <v/>
      </c>
      <c r="O312" s="27"/>
      <c r="P312" s="27" t="s">
        <v>220</v>
      </c>
      <c r="Q312" s="27"/>
      <c r="R312" s="27" t="str">
        <f>LEFT('2012-2022'!$P312,4)</f>
        <v>2019</v>
      </c>
      <c r="S312" s="27" t="s">
        <v>68</v>
      </c>
      <c r="T312" s="27" t="str">
        <f>IFERROR(VLOOKUP(A312,BD_aux,2,FALSE),"")</f>
        <v/>
      </c>
      <c r="U312" s="27"/>
      <c r="V312" s="29"/>
      <c r="W312" s="30"/>
      <c r="X312" s="30"/>
      <c r="Y312" s="31"/>
    </row>
    <row r="313" spans="1:25" ht="15.75" customHeight="1" x14ac:dyDescent="0.25">
      <c r="A313" s="32">
        <v>23564350</v>
      </c>
      <c r="B313" s="32" t="s">
        <v>2340</v>
      </c>
      <c r="C313" s="32" t="s">
        <v>2341</v>
      </c>
      <c r="D313" s="32" t="s">
        <v>2342</v>
      </c>
      <c r="E313" s="32" t="s">
        <v>2343</v>
      </c>
      <c r="F313" s="32" t="s">
        <v>1328</v>
      </c>
      <c r="G313" s="32">
        <v>2013</v>
      </c>
      <c r="H313" s="33">
        <v>41373</v>
      </c>
      <c r="I313" s="32"/>
      <c r="J313" s="32"/>
      <c r="K313" s="32" t="s">
        <v>2344</v>
      </c>
      <c r="L313" s="32" t="str">
        <f t="shared" si="114"/>
        <v>PreAlerta</v>
      </c>
      <c r="M313" s="32" t="str">
        <f t="shared" si="109"/>
        <v>S/PalabrasClaves</v>
      </c>
      <c r="N313" s="32" t="s">
        <v>12</v>
      </c>
      <c r="O313" s="32" t="s">
        <v>25</v>
      </c>
      <c r="P313" s="32" t="s">
        <v>1467</v>
      </c>
      <c r="Q313" s="32"/>
      <c r="R313" s="32" t="str">
        <f>LEFT('2012-2022'!$P313,4)</f>
        <v>2013</v>
      </c>
      <c r="S313" s="32" t="s">
        <v>74</v>
      </c>
      <c r="T313" s="32" t="s">
        <v>2345</v>
      </c>
      <c r="U313" s="32" t="s">
        <v>124</v>
      </c>
      <c r="V313" s="34" t="s">
        <v>123</v>
      </c>
      <c r="W313" s="35" t="s">
        <v>124</v>
      </c>
      <c r="X313" s="35" t="s">
        <v>2346</v>
      </c>
      <c r="Y313" s="36" t="str">
        <f>IFERROR(VLOOKUP(A311,BD_aux,3,FALSE),"")</f>
        <v/>
      </c>
    </row>
    <row r="314" spans="1:25" ht="15.75" hidden="1" customHeight="1" x14ac:dyDescent="0.25">
      <c r="A314" s="27">
        <v>22902672</v>
      </c>
      <c r="B314" s="27" t="s">
        <v>2347</v>
      </c>
      <c r="C314" s="27" t="s">
        <v>2348</v>
      </c>
      <c r="D314" s="27" t="s">
        <v>2349</v>
      </c>
      <c r="E314" s="27" t="s">
        <v>2350</v>
      </c>
      <c r="F314" s="27" t="s">
        <v>304</v>
      </c>
      <c r="G314" s="27">
        <v>2012</v>
      </c>
      <c r="H314" s="28">
        <v>41142</v>
      </c>
      <c r="I314" s="27"/>
      <c r="J314" s="27"/>
      <c r="K314" s="27" t="s">
        <v>2351</v>
      </c>
      <c r="L314" s="27" t="str">
        <f t="shared" si="114"/>
        <v>PreAlerta</v>
      </c>
      <c r="M314" s="27" t="str">
        <f t="shared" si="109"/>
        <v>S/PalabrasClaves</v>
      </c>
      <c r="N314" s="27" t="str">
        <f t="shared" ref="N314:N315" si="125">IF(ISNUMBER(SEARCH("TREATMENT", B314)), "4) Nuevos tratamientos", "")</f>
        <v/>
      </c>
      <c r="O314" s="27"/>
      <c r="P314" s="27" t="s">
        <v>2024</v>
      </c>
      <c r="Q314" s="27"/>
      <c r="R314" s="27" t="str">
        <f>LEFT('2012-2022'!$P314,4)</f>
        <v>2012</v>
      </c>
      <c r="S314" s="27" t="s">
        <v>68</v>
      </c>
      <c r="T314" s="27" t="str">
        <f t="shared" ref="T314:T315" si="126">IFERROR(VLOOKUP(A314,BD_aux,2,FALSE),"")</f>
        <v/>
      </c>
      <c r="U314" s="27"/>
      <c r="V314" s="29"/>
      <c r="W314" s="30"/>
      <c r="X314" s="30"/>
      <c r="Y314" s="31"/>
    </row>
    <row r="315" spans="1:25" ht="15.75" hidden="1" customHeight="1" x14ac:dyDescent="0.25">
      <c r="A315" s="32">
        <v>25460012</v>
      </c>
      <c r="B315" s="32" t="s">
        <v>2352</v>
      </c>
      <c r="C315" s="32" t="s">
        <v>2353</v>
      </c>
      <c r="D315" s="32" t="s">
        <v>2354</v>
      </c>
      <c r="E315" s="32" t="s">
        <v>2355</v>
      </c>
      <c r="F315" s="32" t="s">
        <v>424</v>
      </c>
      <c r="G315" s="32">
        <v>2014</v>
      </c>
      <c r="H315" s="33">
        <v>41976</v>
      </c>
      <c r="I315" s="32" t="s">
        <v>2356</v>
      </c>
      <c r="J315" s="32"/>
      <c r="K315" s="32" t="s">
        <v>2357</v>
      </c>
      <c r="L315" s="32" t="str">
        <f t="shared" si="114"/>
        <v>PreAlerta</v>
      </c>
      <c r="M315" s="32" t="str">
        <f t="shared" si="109"/>
        <v>S/PalabrasClaves</v>
      </c>
      <c r="N315" s="32" t="str">
        <f t="shared" si="125"/>
        <v/>
      </c>
      <c r="O315" s="32"/>
      <c r="P315" s="32" t="s">
        <v>2358</v>
      </c>
      <c r="Q315" s="32"/>
      <c r="R315" s="32" t="str">
        <f>LEFT('2012-2022'!$P315,4)</f>
        <v>2014</v>
      </c>
      <c r="S315" s="32" t="s">
        <v>74</v>
      </c>
      <c r="T315" s="32" t="str">
        <f t="shared" si="126"/>
        <v/>
      </c>
      <c r="U315" s="32"/>
      <c r="V315" s="34"/>
      <c r="W315" s="35"/>
      <c r="X315" s="35"/>
      <c r="Y315" s="32"/>
    </row>
    <row r="316" spans="1:25" ht="15.75" customHeight="1" x14ac:dyDescent="0.25">
      <c r="A316" s="27">
        <v>24378136</v>
      </c>
      <c r="B316" s="27" t="s">
        <v>2359</v>
      </c>
      <c r="C316" s="27" t="s">
        <v>2360</v>
      </c>
      <c r="D316" s="27" t="s">
        <v>2361</v>
      </c>
      <c r="E316" s="27" t="s">
        <v>2362</v>
      </c>
      <c r="F316" s="27" t="s">
        <v>2363</v>
      </c>
      <c r="G316" s="27">
        <v>2013</v>
      </c>
      <c r="H316" s="28">
        <v>41640</v>
      </c>
      <c r="I316" s="27"/>
      <c r="J316" s="27"/>
      <c r="K316" s="27"/>
      <c r="L316" s="27" t="str">
        <f t="shared" si="114"/>
        <v>PreAlerta</v>
      </c>
      <c r="M316" s="27" t="str">
        <f t="shared" si="109"/>
        <v>C/PalabrasClaves</v>
      </c>
      <c r="N316" s="27" t="s">
        <v>9</v>
      </c>
      <c r="O316" s="27"/>
      <c r="P316" s="27" t="s">
        <v>2364</v>
      </c>
      <c r="Q316" s="27"/>
      <c r="R316" s="27" t="str">
        <f>LEFT('2012-2022'!$P316,4)</f>
        <v>2013</v>
      </c>
      <c r="S316" s="27" t="s">
        <v>70</v>
      </c>
      <c r="T316" s="27" t="s">
        <v>2365</v>
      </c>
      <c r="U316" s="27" t="s">
        <v>123</v>
      </c>
      <c r="V316" s="29" t="s">
        <v>124</v>
      </c>
      <c r="W316" s="30" t="s">
        <v>124</v>
      </c>
      <c r="X316" s="30" t="s">
        <v>2366</v>
      </c>
      <c r="Y316" s="31" t="str">
        <f>IFERROR(VLOOKUP(A314,BD_aux,3,FALSE),"")</f>
        <v/>
      </c>
    </row>
    <row r="317" spans="1:25" ht="15.75" hidden="1" customHeight="1" x14ac:dyDescent="0.25">
      <c r="A317" s="32">
        <v>23876804</v>
      </c>
      <c r="B317" s="32" t="s">
        <v>2367</v>
      </c>
      <c r="C317" s="32" t="s">
        <v>2368</v>
      </c>
      <c r="D317" s="32" t="s">
        <v>2369</v>
      </c>
      <c r="E317" s="32" t="s">
        <v>2370</v>
      </c>
      <c r="F317" s="32" t="s">
        <v>624</v>
      </c>
      <c r="G317" s="32">
        <v>2013</v>
      </c>
      <c r="H317" s="33">
        <v>41479</v>
      </c>
      <c r="I317" s="32" t="s">
        <v>2371</v>
      </c>
      <c r="J317" s="32"/>
      <c r="K317" s="32" t="s">
        <v>2372</v>
      </c>
      <c r="L317" s="32" t="str">
        <f t="shared" si="114"/>
        <v>PreAlerta</v>
      </c>
      <c r="M317" s="32" t="str">
        <f t="shared" si="109"/>
        <v>S/PalabrasClaves</v>
      </c>
      <c r="N317" s="32" t="str">
        <f t="shared" ref="N317:N318" si="127">IF(ISNUMBER(SEARCH("TREATMENT", B317)), "4) Nuevos tratamientos", "")</f>
        <v/>
      </c>
      <c r="O317" s="32"/>
      <c r="P317" s="32" t="s">
        <v>2364</v>
      </c>
      <c r="Q317" s="32"/>
      <c r="R317" s="32" t="str">
        <f>LEFT('2012-2022'!$P317,4)</f>
        <v>2013</v>
      </c>
      <c r="S317" s="32" t="s">
        <v>70</v>
      </c>
      <c r="T317" s="32" t="str">
        <f t="shared" ref="T317:T318" si="128">IFERROR(VLOOKUP(A317,BD_aux,2,FALSE),"")</f>
        <v/>
      </c>
      <c r="U317" s="32"/>
      <c r="V317" s="34"/>
      <c r="W317" s="35"/>
      <c r="X317" s="35"/>
      <c r="Y317" s="32"/>
    </row>
    <row r="318" spans="1:25" ht="15.75" hidden="1" customHeight="1" x14ac:dyDescent="0.25">
      <c r="A318" s="27">
        <v>25367915</v>
      </c>
      <c r="B318" s="27" t="s">
        <v>2373</v>
      </c>
      <c r="C318" s="27" t="s">
        <v>2374</v>
      </c>
      <c r="D318" s="27" t="s">
        <v>2375</v>
      </c>
      <c r="E318" s="27" t="s">
        <v>2376</v>
      </c>
      <c r="F318" s="27" t="s">
        <v>573</v>
      </c>
      <c r="G318" s="27">
        <v>2015</v>
      </c>
      <c r="H318" s="28">
        <v>41948</v>
      </c>
      <c r="I318" s="27" t="s">
        <v>2377</v>
      </c>
      <c r="J318" s="27"/>
      <c r="K318" s="27" t="s">
        <v>2378</v>
      </c>
      <c r="L318" s="27" t="str">
        <f t="shared" si="114"/>
        <v>PreAlerta</v>
      </c>
      <c r="M318" s="27" t="str">
        <f t="shared" si="109"/>
        <v>S/PalabrasClaves</v>
      </c>
      <c r="N318" s="27" t="str">
        <f t="shared" si="127"/>
        <v/>
      </c>
      <c r="O318" s="27"/>
      <c r="P318" s="27" t="s">
        <v>2289</v>
      </c>
      <c r="Q318" s="27"/>
      <c r="R318" s="27" t="str">
        <f>LEFT('2012-2022'!$P318,4)</f>
        <v>2015</v>
      </c>
      <c r="S318" s="27" t="s">
        <v>39</v>
      </c>
      <c r="T318" s="27" t="str">
        <f t="shared" si="128"/>
        <v/>
      </c>
      <c r="U318" s="27"/>
      <c r="V318" s="29"/>
      <c r="W318" s="30"/>
      <c r="X318" s="30"/>
      <c r="Y318" s="31"/>
    </row>
    <row r="319" spans="1:25" ht="15.75" customHeight="1" x14ac:dyDescent="0.25">
      <c r="A319" s="32">
        <v>27221395</v>
      </c>
      <c r="B319" s="32" t="s">
        <v>2379</v>
      </c>
      <c r="C319" s="32" t="s">
        <v>2380</v>
      </c>
      <c r="D319" s="32" t="s">
        <v>2381</v>
      </c>
      <c r="E319" s="32" t="s">
        <v>2382</v>
      </c>
      <c r="F319" s="32" t="s">
        <v>1312</v>
      </c>
      <c r="G319" s="32">
        <v>2016</v>
      </c>
      <c r="H319" s="33">
        <v>42516</v>
      </c>
      <c r="I319" s="32"/>
      <c r="J319" s="32"/>
      <c r="K319" s="32" t="s">
        <v>2383</v>
      </c>
      <c r="L319" s="32" t="str">
        <f t="shared" si="114"/>
        <v>PreAlerta</v>
      </c>
      <c r="M319" s="32" t="str">
        <f t="shared" si="109"/>
        <v>S/PalabrasClaves</v>
      </c>
      <c r="N319" s="32" t="s">
        <v>9</v>
      </c>
      <c r="O319" s="32"/>
      <c r="P319" s="32" t="s">
        <v>2384</v>
      </c>
      <c r="Q319" s="32" t="s">
        <v>17</v>
      </c>
      <c r="R319" s="32" t="str">
        <f>LEFT('2012-2022'!$P319,4)</f>
        <v>2016</v>
      </c>
      <c r="S319" s="32" t="s">
        <v>62</v>
      </c>
      <c r="T319" s="32" t="s">
        <v>2379</v>
      </c>
      <c r="U319" s="32" t="s">
        <v>124</v>
      </c>
      <c r="V319" s="34" t="s">
        <v>124</v>
      </c>
      <c r="W319" s="35" t="s">
        <v>124</v>
      </c>
      <c r="X319" s="35" t="s">
        <v>2385</v>
      </c>
      <c r="Y319" s="36" t="str">
        <f>IFERROR(VLOOKUP(A317,BD_aux,3,FALSE),"")</f>
        <v/>
      </c>
    </row>
    <row r="320" spans="1:25" ht="15.75" hidden="1" customHeight="1" x14ac:dyDescent="0.25">
      <c r="A320" s="27">
        <v>26343813</v>
      </c>
      <c r="B320" s="27" t="s">
        <v>2386</v>
      </c>
      <c r="C320" s="27" t="s">
        <v>2387</v>
      </c>
      <c r="D320" s="27" t="s">
        <v>2388</v>
      </c>
      <c r="E320" s="27" t="s">
        <v>2389</v>
      </c>
      <c r="F320" s="27" t="s">
        <v>2390</v>
      </c>
      <c r="G320" s="27">
        <v>2015</v>
      </c>
      <c r="H320" s="28">
        <v>42255</v>
      </c>
      <c r="I320" s="27"/>
      <c r="J320" s="27"/>
      <c r="K320" s="27" t="s">
        <v>2391</v>
      </c>
      <c r="L320" s="27" t="str">
        <f t="shared" si="114"/>
        <v>Excluido</v>
      </c>
      <c r="M320" s="27" t="str">
        <f t="shared" si="109"/>
        <v>C/PalabrasClaves</v>
      </c>
      <c r="N320" s="27"/>
      <c r="O320" s="27"/>
      <c r="P320" s="27" t="s">
        <v>2170</v>
      </c>
      <c r="Q320" s="27"/>
      <c r="R320" s="27" t="str">
        <f>LEFT('2012-2022'!$P320,4)</f>
        <v>2015</v>
      </c>
      <c r="S320" s="27" t="s">
        <v>68</v>
      </c>
      <c r="T320" s="27" t="str">
        <f t="shared" ref="T320:T322" si="129">IFERROR(VLOOKUP(A320,BD_aux,2,FALSE),"")</f>
        <v/>
      </c>
      <c r="U320" s="27"/>
      <c r="V320" s="29"/>
      <c r="W320" s="30"/>
      <c r="X320" s="30"/>
      <c r="Y320" s="31"/>
    </row>
    <row r="321" spans="1:25" ht="15.75" hidden="1" customHeight="1" x14ac:dyDescent="0.25">
      <c r="A321" s="32">
        <v>29367612</v>
      </c>
      <c r="B321" s="32" t="s">
        <v>2392</v>
      </c>
      <c r="C321" s="32" t="s">
        <v>2393</v>
      </c>
      <c r="D321" s="32" t="s">
        <v>2394</v>
      </c>
      <c r="E321" s="32" t="s">
        <v>2395</v>
      </c>
      <c r="F321" s="32" t="s">
        <v>2202</v>
      </c>
      <c r="G321" s="32">
        <v>2018</v>
      </c>
      <c r="H321" s="33">
        <v>43126</v>
      </c>
      <c r="I321" s="32" t="s">
        <v>2396</v>
      </c>
      <c r="J321" s="32"/>
      <c r="K321" s="32" t="s">
        <v>2397</v>
      </c>
      <c r="L321" s="32" t="str">
        <f t="shared" si="114"/>
        <v>PostAlerta</v>
      </c>
      <c r="M321" s="32" t="str">
        <f t="shared" si="109"/>
        <v>S/PalabrasClaves</v>
      </c>
      <c r="N321" s="32" t="str">
        <f t="shared" ref="N321:N322" si="130">IF(ISNUMBER(SEARCH("TREATMENT", B321)), "4) Nuevos tratamientos", "")</f>
        <v/>
      </c>
      <c r="O321" s="32"/>
      <c r="P321" s="32" t="s">
        <v>2398</v>
      </c>
      <c r="Q321" s="32"/>
      <c r="R321" s="32" t="str">
        <f>LEFT('2012-2022'!$P321,4)</f>
        <v>2018</v>
      </c>
      <c r="S321" s="32" t="s">
        <v>39</v>
      </c>
      <c r="T321" s="32" t="str">
        <f t="shared" si="129"/>
        <v/>
      </c>
      <c r="U321" s="32"/>
      <c r="V321" s="34"/>
      <c r="W321" s="35"/>
      <c r="X321" s="35"/>
      <c r="Y321" s="32"/>
    </row>
    <row r="322" spans="1:25" ht="15.75" hidden="1" customHeight="1" x14ac:dyDescent="0.25">
      <c r="A322" s="27">
        <v>23625842</v>
      </c>
      <c r="B322" s="27" t="s">
        <v>2399</v>
      </c>
      <c r="C322" s="27" t="s">
        <v>2400</v>
      </c>
      <c r="D322" s="27" t="s">
        <v>2401</v>
      </c>
      <c r="E322" s="27" t="s">
        <v>2402</v>
      </c>
      <c r="F322" s="27" t="s">
        <v>373</v>
      </c>
      <c r="G322" s="27">
        <v>2013</v>
      </c>
      <c r="H322" s="28">
        <v>41394</v>
      </c>
      <c r="I322" s="27" t="s">
        <v>2403</v>
      </c>
      <c r="J322" s="27"/>
      <c r="K322" s="27" t="s">
        <v>2404</v>
      </c>
      <c r="L322" s="27" t="str">
        <f t="shared" si="114"/>
        <v>PreAlerta</v>
      </c>
      <c r="M322" s="27" t="str">
        <f t="shared" si="109"/>
        <v>S/PalabrasClaves</v>
      </c>
      <c r="N322" s="27" t="str">
        <f t="shared" si="130"/>
        <v/>
      </c>
      <c r="O322" s="27"/>
      <c r="P322" s="27" t="s">
        <v>2405</v>
      </c>
      <c r="Q322" s="27"/>
      <c r="R322" s="27" t="str">
        <f>LEFT('2012-2022'!$P322,4)</f>
        <v>2013</v>
      </c>
      <c r="S322" s="27" t="s">
        <v>62</v>
      </c>
      <c r="T322" s="27" t="str">
        <f t="shared" si="129"/>
        <v/>
      </c>
      <c r="U322" s="27"/>
      <c r="V322" s="29"/>
      <c r="W322" s="30"/>
      <c r="X322" s="30"/>
      <c r="Y322" s="31"/>
    </row>
    <row r="323" spans="1:25" ht="15.75" customHeight="1" x14ac:dyDescent="0.25">
      <c r="A323" s="32">
        <v>25496972</v>
      </c>
      <c r="B323" s="32" t="s">
        <v>2406</v>
      </c>
      <c r="C323" s="32" t="s">
        <v>2407</v>
      </c>
      <c r="D323" s="32" t="s">
        <v>2408</v>
      </c>
      <c r="E323" s="32" t="s">
        <v>749</v>
      </c>
      <c r="F323" s="32" t="s">
        <v>2409</v>
      </c>
      <c r="G323" s="32">
        <v>2014</v>
      </c>
      <c r="H323" s="33">
        <v>41989</v>
      </c>
      <c r="I323" s="32"/>
      <c r="J323" s="32"/>
      <c r="K323" s="32" t="s">
        <v>2410</v>
      </c>
      <c r="L323" s="32" t="str">
        <f t="shared" si="114"/>
        <v>PreAlerta</v>
      </c>
      <c r="M323" s="32" t="str">
        <f t="shared" si="109"/>
        <v>C/PalabrasClaves</v>
      </c>
      <c r="N323" s="32" t="s">
        <v>9</v>
      </c>
      <c r="O323" s="32"/>
      <c r="P323" s="32" t="s">
        <v>1685</v>
      </c>
      <c r="Q323" s="32"/>
      <c r="R323" s="32" t="str">
        <f>LEFT('2012-2022'!$P323,4)</f>
        <v>2014</v>
      </c>
      <c r="S323" s="32" t="s">
        <v>74</v>
      </c>
      <c r="T323" s="32" t="s">
        <v>2411</v>
      </c>
      <c r="U323" s="32" t="s">
        <v>123</v>
      </c>
      <c r="V323" s="34" t="s">
        <v>124</v>
      </c>
      <c r="W323" s="35" t="s">
        <v>124</v>
      </c>
      <c r="X323" s="35" t="s">
        <v>2412</v>
      </c>
      <c r="Y323" s="36" t="str">
        <f>IFERROR(VLOOKUP(A321,BD_aux,3,FALSE),"")</f>
        <v/>
      </c>
    </row>
    <row r="324" spans="1:25" ht="15.75" hidden="1" customHeight="1" x14ac:dyDescent="0.25">
      <c r="A324" s="27">
        <v>24207077</v>
      </c>
      <c r="B324" s="27" t="s">
        <v>2413</v>
      </c>
      <c r="C324" s="27" t="s">
        <v>2414</v>
      </c>
      <c r="D324" s="27" t="s">
        <v>2415</v>
      </c>
      <c r="E324" s="27" t="s">
        <v>2416</v>
      </c>
      <c r="F324" s="27" t="s">
        <v>285</v>
      </c>
      <c r="G324" s="27">
        <v>2014</v>
      </c>
      <c r="H324" s="28">
        <v>41590</v>
      </c>
      <c r="I324" s="27"/>
      <c r="J324" s="27"/>
      <c r="K324" s="27" t="s">
        <v>2417</v>
      </c>
      <c r="L324" s="27" t="str">
        <f t="shared" si="114"/>
        <v>PreAlerta</v>
      </c>
      <c r="M324" s="27" t="str">
        <f t="shared" ref="M324:M387" si="131">IF(ISNUMBER(A324),(IF(ISNUMBER(VLOOKUP(A324,KEYWORDS,1,FALSE)),"C/PalabrasClaves","S/PalabrasClaves")),"")</f>
        <v>S/PalabrasClaves</v>
      </c>
      <c r="N324" s="27" t="str">
        <f t="shared" ref="N324:N328" si="132">IF(ISNUMBER(SEARCH("TREATMENT", B324)), "4) Nuevos tratamientos", "")</f>
        <v/>
      </c>
      <c r="O324" s="27"/>
      <c r="P324" s="27" t="s">
        <v>1314</v>
      </c>
      <c r="Q324" s="27"/>
      <c r="R324" s="27" t="str">
        <f>LEFT('2012-2022'!$P324,4)</f>
        <v>2014</v>
      </c>
      <c r="S324" s="27" t="s">
        <v>39</v>
      </c>
      <c r="T324" s="27" t="str">
        <f t="shared" ref="T324:T328" si="133">IFERROR(VLOOKUP(A324,BD_aux,2,FALSE),"")</f>
        <v/>
      </c>
      <c r="U324" s="27"/>
      <c r="V324" s="29"/>
      <c r="W324" s="30"/>
      <c r="X324" s="30"/>
      <c r="Y324" s="31"/>
    </row>
    <row r="325" spans="1:25" ht="15.75" hidden="1" customHeight="1" x14ac:dyDescent="0.25">
      <c r="A325" s="32">
        <v>25082007</v>
      </c>
      <c r="B325" s="32" t="s">
        <v>2418</v>
      </c>
      <c r="C325" s="32" t="s">
        <v>2419</v>
      </c>
      <c r="D325" s="32" t="s">
        <v>2420</v>
      </c>
      <c r="E325" s="32" t="s">
        <v>1010</v>
      </c>
      <c r="F325" s="32" t="s">
        <v>2421</v>
      </c>
      <c r="G325" s="32">
        <v>2014</v>
      </c>
      <c r="H325" s="33">
        <v>41853</v>
      </c>
      <c r="I325" s="32"/>
      <c r="J325" s="32"/>
      <c r="K325" s="32" t="s">
        <v>2422</v>
      </c>
      <c r="L325" s="32" t="str">
        <f t="shared" si="114"/>
        <v>PreAlerta</v>
      </c>
      <c r="M325" s="32" t="str">
        <f t="shared" si="131"/>
        <v>C/PalabrasClaves</v>
      </c>
      <c r="N325" s="32" t="str">
        <f t="shared" si="132"/>
        <v/>
      </c>
      <c r="O325" s="32"/>
      <c r="P325" s="32" t="s">
        <v>2423</v>
      </c>
      <c r="Q325" s="32"/>
      <c r="R325" s="32" t="str">
        <f>LEFT('2012-2022'!$P325,4)</f>
        <v>2014</v>
      </c>
      <c r="S325" s="32" t="s">
        <v>65</v>
      </c>
      <c r="T325" s="32" t="str">
        <f t="shared" si="133"/>
        <v/>
      </c>
      <c r="U325" s="32"/>
      <c r="V325" s="34"/>
      <c r="W325" s="35"/>
      <c r="X325" s="35"/>
      <c r="Y325" s="32"/>
    </row>
    <row r="326" spans="1:25" ht="15.75" hidden="1" customHeight="1" x14ac:dyDescent="0.25">
      <c r="A326" s="27">
        <v>25056324</v>
      </c>
      <c r="B326" s="27" t="s">
        <v>2424</v>
      </c>
      <c r="C326" s="27" t="s">
        <v>2425</v>
      </c>
      <c r="D326" s="27" t="s">
        <v>2426</v>
      </c>
      <c r="E326" s="27" t="s">
        <v>2427</v>
      </c>
      <c r="F326" s="27" t="s">
        <v>502</v>
      </c>
      <c r="G326" s="27">
        <v>2014</v>
      </c>
      <c r="H326" s="28">
        <v>41845</v>
      </c>
      <c r="I326" s="27" t="s">
        <v>2428</v>
      </c>
      <c r="J326" s="27"/>
      <c r="K326" s="27" t="s">
        <v>2429</v>
      </c>
      <c r="L326" s="27" t="str">
        <f t="shared" si="114"/>
        <v>PreAlerta</v>
      </c>
      <c r="M326" s="27" t="str">
        <f t="shared" si="131"/>
        <v>S/PalabrasClaves</v>
      </c>
      <c r="N326" s="27" t="str">
        <f t="shared" si="132"/>
        <v/>
      </c>
      <c r="O326" s="27"/>
      <c r="P326" s="27" t="s">
        <v>2430</v>
      </c>
      <c r="Q326" s="27"/>
      <c r="R326" s="27" t="str">
        <f>LEFT('2012-2022'!$P326,4)</f>
        <v>2014</v>
      </c>
      <c r="S326" s="27" t="s">
        <v>70</v>
      </c>
      <c r="T326" s="27" t="str">
        <f t="shared" si="133"/>
        <v/>
      </c>
      <c r="U326" s="27"/>
      <c r="V326" s="29"/>
      <c r="W326" s="30"/>
      <c r="X326" s="30"/>
      <c r="Y326" s="31"/>
    </row>
    <row r="327" spans="1:25" ht="15.75" hidden="1" customHeight="1" x14ac:dyDescent="0.25">
      <c r="A327" s="32">
        <v>22184419</v>
      </c>
      <c r="B327" s="32" t="s">
        <v>2431</v>
      </c>
      <c r="C327" s="32" t="s">
        <v>2432</v>
      </c>
      <c r="D327" s="32" t="s">
        <v>2433</v>
      </c>
      <c r="E327" s="32" t="s">
        <v>2434</v>
      </c>
      <c r="F327" s="32" t="s">
        <v>624</v>
      </c>
      <c r="G327" s="32">
        <v>2012</v>
      </c>
      <c r="H327" s="33">
        <v>40898</v>
      </c>
      <c r="I327" s="32" t="s">
        <v>2435</v>
      </c>
      <c r="J327" s="32"/>
      <c r="K327" s="32" t="s">
        <v>2436</v>
      </c>
      <c r="L327" s="32" t="str">
        <f t="shared" si="114"/>
        <v>PreAlerta</v>
      </c>
      <c r="M327" s="32" t="str">
        <f t="shared" si="131"/>
        <v>S/PalabrasClaves</v>
      </c>
      <c r="N327" s="32" t="str">
        <f t="shared" si="132"/>
        <v/>
      </c>
      <c r="O327" s="32"/>
      <c r="P327" s="32" t="s">
        <v>1866</v>
      </c>
      <c r="Q327" s="32"/>
      <c r="R327" s="32" t="str">
        <f>LEFT('2012-2022'!$P327,4)</f>
        <v>2012</v>
      </c>
      <c r="S327" s="32" t="s">
        <v>49</v>
      </c>
      <c r="T327" s="32" t="str">
        <f t="shared" si="133"/>
        <v/>
      </c>
      <c r="U327" s="32"/>
      <c r="V327" s="34"/>
      <c r="W327" s="35"/>
      <c r="X327" s="35"/>
      <c r="Y327" s="32"/>
    </row>
    <row r="328" spans="1:25" ht="15.75" hidden="1" customHeight="1" x14ac:dyDescent="0.25">
      <c r="A328" s="27">
        <v>28034887</v>
      </c>
      <c r="B328" s="27" t="s">
        <v>2437</v>
      </c>
      <c r="C328" s="27" t="s">
        <v>2438</v>
      </c>
      <c r="D328" s="27" t="s">
        <v>2439</v>
      </c>
      <c r="E328" s="27" t="s">
        <v>303</v>
      </c>
      <c r="F328" s="27" t="s">
        <v>2140</v>
      </c>
      <c r="G328" s="27">
        <v>2017</v>
      </c>
      <c r="H328" s="28">
        <v>42735</v>
      </c>
      <c r="I328" s="27" t="s">
        <v>2440</v>
      </c>
      <c r="J328" s="27"/>
      <c r="K328" s="27" t="s">
        <v>2441</v>
      </c>
      <c r="L328" s="27" t="str">
        <f t="shared" si="114"/>
        <v>PostAlerta</v>
      </c>
      <c r="M328" s="27" t="str">
        <f t="shared" si="131"/>
        <v>C/PalabrasClaves</v>
      </c>
      <c r="N328" s="27" t="str">
        <f t="shared" si="132"/>
        <v/>
      </c>
      <c r="O328" s="27"/>
      <c r="P328" s="27" t="s">
        <v>2442</v>
      </c>
      <c r="Q328" s="27"/>
      <c r="R328" s="27" t="str">
        <f>LEFT('2012-2022'!$P328,4)</f>
        <v>2017</v>
      </c>
      <c r="S328" s="27" t="s">
        <v>57</v>
      </c>
      <c r="T328" s="27" t="str">
        <f t="shared" si="133"/>
        <v/>
      </c>
      <c r="U328" s="27"/>
      <c r="V328" s="29"/>
      <c r="W328" s="30"/>
      <c r="X328" s="30"/>
      <c r="Y328" s="31"/>
    </row>
    <row r="329" spans="1:25" ht="15.75" customHeight="1" x14ac:dyDescent="0.25">
      <c r="A329" s="32">
        <v>27178830</v>
      </c>
      <c r="B329" s="32" t="s">
        <v>2443</v>
      </c>
      <c r="C329" s="32" t="s">
        <v>2444</v>
      </c>
      <c r="D329" s="32" t="s">
        <v>2445</v>
      </c>
      <c r="E329" s="32" t="s">
        <v>2446</v>
      </c>
      <c r="F329" s="32" t="s">
        <v>493</v>
      </c>
      <c r="G329" s="32">
        <v>2016</v>
      </c>
      <c r="H329" s="33">
        <v>42505</v>
      </c>
      <c r="I329" s="32"/>
      <c r="J329" s="32"/>
      <c r="K329" s="32" t="s">
        <v>2447</v>
      </c>
      <c r="L329" s="32" t="str">
        <f t="shared" si="114"/>
        <v>PreAlerta</v>
      </c>
      <c r="M329" s="32" t="str">
        <f t="shared" si="131"/>
        <v>C/PalabrasClaves</v>
      </c>
      <c r="N329" s="32" t="s">
        <v>9</v>
      </c>
      <c r="O329" s="32"/>
      <c r="P329" s="32" t="s">
        <v>1055</v>
      </c>
      <c r="Q329" s="32"/>
      <c r="R329" s="32" t="str">
        <f>LEFT('2012-2022'!$P329,4)</f>
        <v>2016</v>
      </c>
      <c r="S329" s="32" t="s">
        <v>68</v>
      </c>
      <c r="T329" s="32" t="s">
        <v>2448</v>
      </c>
      <c r="U329" s="32" t="s">
        <v>123</v>
      </c>
      <c r="V329" s="34" t="s">
        <v>124</v>
      </c>
      <c r="W329" s="35" t="s">
        <v>124</v>
      </c>
      <c r="X329" s="35" t="s">
        <v>2449</v>
      </c>
      <c r="Y329" s="36" t="str">
        <f t="shared" ref="Y329:Y330" si="134">IFERROR(VLOOKUP(A327,BD_aux,3,FALSE),"")</f>
        <v/>
      </c>
    </row>
    <row r="330" spans="1:25" ht="15.75" customHeight="1" x14ac:dyDescent="0.25">
      <c r="A330" s="27">
        <v>22819604</v>
      </c>
      <c r="B330" s="27" t="s">
        <v>2450</v>
      </c>
      <c r="C330" s="27" t="s">
        <v>2451</v>
      </c>
      <c r="D330" s="27" t="s">
        <v>2452</v>
      </c>
      <c r="E330" s="27" t="s">
        <v>2453</v>
      </c>
      <c r="F330" s="27" t="s">
        <v>285</v>
      </c>
      <c r="G330" s="27">
        <v>2012</v>
      </c>
      <c r="H330" s="28">
        <v>41114</v>
      </c>
      <c r="I330" s="27"/>
      <c r="J330" s="27"/>
      <c r="K330" s="27" t="s">
        <v>2454</v>
      </c>
      <c r="L330" s="27" t="str">
        <f t="shared" si="114"/>
        <v>PreAlerta</v>
      </c>
      <c r="M330" s="27" t="str">
        <f t="shared" si="131"/>
        <v>C/PalabrasClaves</v>
      </c>
      <c r="N330" s="27" t="s">
        <v>12</v>
      </c>
      <c r="O330" s="27" t="s">
        <v>16</v>
      </c>
      <c r="P330" s="27" t="s">
        <v>1916</v>
      </c>
      <c r="Q330" s="27"/>
      <c r="R330" s="27" t="str">
        <f>LEFT('2012-2022'!$P330,4)</f>
        <v>2012</v>
      </c>
      <c r="S330" s="27" t="s">
        <v>70</v>
      </c>
      <c r="T330" s="27" t="s">
        <v>2455</v>
      </c>
      <c r="U330" s="27" t="s">
        <v>124</v>
      </c>
      <c r="V330" s="29" t="s">
        <v>123</v>
      </c>
      <c r="W330" s="30" t="s">
        <v>124</v>
      </c>
      <c r="X330" s="30" t="s">
        <v>2456</v>
      </c>
      <c r="Y330" s="31" t="str">
        <f t="shared" si="134"/>
        <v/>
      </c>
    </row>
    <row r="331" spans="1:25" ht="15.75" hidden="1" customHeight="1" x14ac:dyDescent="0.25">
      <c r="A331" s="32">
        <v>30482834</v>
      </c>
      <c r="B331" s="32" t="s">
        <v>2457</v>
      </c>
      <c r="C331" s="32" t="s">
        <v>2458</v>
      </c>
      <c r="D331" s="32" t="s">
        <v>2459</v>
      </c>
      <c r="E331" s="32" t="s">
        <v>2460</v>
      </c>
      <c r="F331" s="32" t="s">
        <v>277</v>
      </c>
      <c r="G331" s="32">
        <v>2018</v>
      </c>
      <c r="H331" s="33">
        <v>43433</v>
      </c>
      <c r="I331" s="32" t="s">
        <v>2461</v>
      </c>
      <c r="J331" s="32"/>
      <c r="K331" s="32" t="s">
        <v>2462</v>
      </c>
      <c r="L331" s="32" t="str">
        <f t="shared" si="114"/>
        <v>PostAlerta</v>
      </c>
      <c r="M331" s="32" t="str">
        <f t="shared" si="131"/>
        <v>C/PalabrasClaves</v>
      </c>
      <c r="N331" s="32" t="str">
        <f>IF(ISNUMBER(SEARCH("TREATMENT", B331)), "4) Nuevos tratamientos", "")</f>
        <v/>
      </c>
      <c r="O331" s="32"/>
      <c r="P331" s="32" t="s">
        <v>2463</v>
      </c>
      <c r="Q331" s="32"/>
      <c r="R331" s="32" t="str">
        <f>LEFT('2012-2022'!$P331,4)</f>
        <v>2018</v>
      </c>
      <c r="S331" s="32" t="s">
        <v>72</v>
      </c>
      <c r="T331" s="32" t="str">
        <f t="shared" ref="T331:T332" si="135">IFERROR(VLOOKUP(A331,BD_aux,2,FALSE),"")</f>
        <v/>
      </c>
      <c r="U331" s="32"/>
      <c r="V331" s="34"/>
      <c r="W331" s="35"/>
      <c r="X331" s="35"/>
      <c r="Y331" s="32"/>
    </row>
    <row r="332" spans="1:25" ht="15.75" hidden="1" customHeight="1" x14ac:dyDescent="0.25">
      <c r="A332" s="27">
        <v>25987627</v>
      </c>
      <c r="B332" s="27" t="s">
        <v>2464</v>
      </c>
      <c r="C332" s="27" t="s">
        <v>2465</v>
      </c>
      <c r="D332" s="27" t="s">
        <v>2466</v>
      </c>
      <c r="E332" s="27" t="s">
        <v>2467</v>
      </c>
      <c r="F332" s="27" t="s">
        <v>573</v>
      </c>
      <c r="G332" s="27">
        <v>2015</v>
      </c>
      <c r="H332" s="28">
        <v>42144</v>
      </c>
      <c r="I332" s="27" t="s">
        <v>2468</v>
      </c>
      <c r="J332" s="27"/>
      <c r="K332" s="27" t="s">
        <v>2469</v>
      </c>
      <c r="L332" s="27" t="str">
        <f t="shared" si="114"/>
        <v>PreAlerta</v>
      </c>
      <c r="M332" s="27" t="str">
        <f t="shared" si="131"/>
        <v>C/PalabrasClaves</v>
      </c>
      <c r="N332" s="27" t="s">
        <v>18</v>
      </c>
      <c r="O332" s="27" t="s">
        <v>681</v>
      </c>
      <c r="P332" s="27" t="s">
        <v>2470</v>
      </c>
      <c r="Q332" s="27"/>
      <c r="R332" s="27" t="str">
        <f>LEFT('2012-2022'!$P332,4)</f>
        <v>2015</v>
      </c>
      <c r="S332" s="27" t="s">
        <v>65</v>
      </c>
      <c r="T332" s="27" t="str">
        <f t="shared" si="135"/>
        <v/>
      </c>
      <c r="U332" s="27"/>
      <c r="V332" s="29"/>
      <c r="W332" s="30"/>
      <c r="X332" s="30" t="str">
        <f>IFERROR(VLOOKUP(A332,BD_aux,4,FALSE),"")</f>
        <v/>
      </c>
      <c r="Y332" s="31" t="str">
        <f t="shared" ref="Y332:Y333" si="136">IFERROR(VLOOKUP(A330,BD_aux,3,FALSE),"")</f>
        <v/>
      </c>
    </row>
    <row r="333" spans="1:25" ht="15.75" customHeight="1" x14ac:dyDescent="0.25">
      <c r="A333" s="32">
        <v>25378573</v>
      </c>
      <c r="B333" s="32" t="s">
        <v>2471</v>
      </c>
      <c r="C333" s="32" t="s">
        <v>2472</v>
      </c>
      <c r="D333" s="32" t="s">
        <v>2473</v>
      </c>
      <c r="E333" s="32" t="s">
        <v>1579</v>
      </c>
      <c r="F333" s="32" t="s">
        <v>502</v>
      </c>
      <c r="G333" s="32">
        <v>2015</v>
      </c>
      <c r="H333" s="33">
        <v>41951</v>
      </c>
      <c r="I333" s="32" t="s">
        <v>2474</v>
      </c>
      <c r="J333" s="32"/>
      <c r="K333" s="32" t="s">
        <v>2475</v>
      </c>
      <c r="L333" s="32" t="str">
        <f t="shared" si="114"/>
        <v>PreAlerta</v>
      </c>
      <c r="M333" s="32" t="str">
        <f t="shared" si="131"/>
        <v>C/PalabrasClaves</v>
      </c>
      <c r="N333" s="32" t="s">
        <v>9</v>
      </c>
      <c r="O333" s="32"/>
      <c r="P333" s="32" t="s">
        <v>2289</v>
      </c>
      <c r="Q333" s="32"/>
      <c r="R333" s="32" t="str">
        <f>LEFT('2012-2022'!$P333,4)</f>
        <v>2015</v>
      </c>
      <c r="S333" s="32" t="s">
        <v>39</v>
      </c>
      <c r="T333" s="32" t="s">
        <v>2476</v>
      </c>
      <c r="U333" s="32" t="s">
        <v>123</v>
      </c>
      <c r="V333" s="34" t="s">
        <v>124</v>
      </c>
      <c r="W333" s="35" t="s">
        <v>124</v>
      </c>
      <c r="X333" s="35" t="s">
        <v>2477</v>
      </c>
      <c r="Y333" s="36" t="str">
        <f t="shared" si="136"/>
        <v/>
      </c>
    </row>
    <row r="334" spans="1:25" ht="15.75" hidden="1" customHeight="1" x14ac:dyDescent="0.25">
      <c r="A334" s="27">
        <v>24468863</v>
      </c>
      <c r="B334" s="27" t="s">
        <v>2478</v>
      </c>
      <c r="C334" s="27" t="s">
        <v>2479</v>
      </c>
      <c r="D334" s="27" t="s">
        <v>2480</v>
      </c>
      <c r="E334" s="27" t="s">
        <v>1311</v>
      </c>
      <c r="F334" s="27" t="s">
        <v>493</v>
      </c>
      <c r="G334" s="27">
        <v>2014</v>
      </c>
      <c r="H334" s="28">
        <v>41668</v>
      </c>
      <c r="I334" s="27"/>
      <c r="J334" s="27"/>
      <c r="K334" s="27" t="s">
        <v>2481</v>
      </c>
      <c r="L334" s="27" t="str">
        <f t="shared" si="114"/>
        <v>PreAlerta</v>
      </c>
      <c r="M334" s="27" t="str">
        <f t="shared" si="131"/>
        <v>C/PalabrasClaves</v>
      </c>
      <c r="N334" s="27" t="str">
        <f t="shared" ref="N334:N338" si="137">IF(ISNUMBER(SEARCH("TREATMENT", B334)), "4) Nuevos tratamientos", "")</f>
        <v/>
      </c>
      <c r="O334" s="27"/>
      <c r="P334" s="27" t="s">
        <v>2482</v>
      </c>
      <c r="Q334" s="27"/>
      <c r="R334" s="27" t="str">
        <f>LEFT('2012-2022'!$P334,4)</f>
        <v>2014</v>
      </c>
      <c r="S334" s="27" t="s">
        <v>60</v>
      </c>
      <c r="T334" s="27" t="str">
        <f t="shared" ref="T334:T340" si="138">IFERROR(VLOOKUP(A334,BD_aux,2,FALSE),"")</f>
        <v/>
      </c>
      <c r="U334" s="27"/>
      <c r="V334" s="29"/>
      <c r="W334" s="30"/>
      <c r="X334" s="30"/>
      <c r="Y334" s="31"/>
    </row>
    <row r="335" spans="1:25" ht="15.75" hidden="1" customHeight="1" x14ac:dyDescent="0.25">
      <c r="A335" s="32">
        <v>22287521</v>
      </c>
      <c r="B335" s="32" t="s">
        <v>2483</v>
      </c>
      <c r="C335" s="32" t="s">
        <v>2484</v>
      </c>
      <c r="D335" s="32" t="s">
        <v>2485</v>
      </c>
      <c r="E335" s="32" t="s">
        <v>2486</v>
      </c>
      <c r="F335" s="32" t="s">
        <v>373</v>
      </c>
      <c r="G335" s="32">
        <v>2012</v>
      </c>
      <c r="H335" s="33">
        <v>40939</v>
      </c>
      <c r="I335" s="32" t="s">
        <v>2487</v>
      </c>
      <c r="J335" s="32"/>
      <c r="K335" s="32" t="s">
        <v>2488</v>
      </c>
      <c r="L335" s="32" t="str">
        <f t="shared" si="114"/>
        <v>PreAlerta</v>
      </c>
      <c r="M335" s="32" t="str">
        <f t="shared" si="131"/>
        <v>S/PalabrasClaves</v>
      </c>
      <c r="N335" s="32" t="str">
        <f t="shared" si="137"/>
        <v/>
      </c>
      <c r="O335" s="32"/>
      <c r="P335" s="32" t="s">
        <v>1702</v>
      </c>
      <c r="Q335" s="32"/>
      <c r="R335" s="32" t="str">
        <f>LEFT('2012-2022'!$P335,4)</f>
        <v>2012</v>
      </c>
      <c r="S335" s="32" t="s">
        <v>54</v>
      </c>
      <c r="T335" s="32" t="str">
        <f t="shared" si="138"/>
        <v/>
      </c>
      <c r="U335" s="32"/>
      <c r="V335" s="34"/>
      <c r="W335" s="35"/>
      <c r="X335" s="35"/>
      <c r="Y335" s="32"/>
    </row>
    <row r="336" spans="1:25" ht="15.75" hidden="1" customHeight="1" x14ac:dyDescent="0.25">
      <c r="A336" s="27">
        <v>28431102</v>
      </c>
      <c r="B336" s="27" t="s">
        <v>2489</v>
      </c>
      <c r="C336" s="27" t="s">
        <v>2490</v>
      </c>
      <c r="D336" s="27" t="s">
        <v>2491</v>
      </c>
      <c r="E336" s="27" t="s">
        <v>758</v>
      </c>
      <c r="F336" s="27" t="s">
        <v>1429</v>
      </c>
      <c r="G336" s="27">
        <v>2017</v>
      </c>
      <c r="H336" s="28">
        <v>42847</v>
      </c>
      <c r="I336" s="27"/>
      <c r="J336" s="27"/>
      <c r="K336" s="27" t="s">
        <v>2492</v>
      </c>
      <c r="L336" s="27" t="str">
        <f t="shared" si="114"/>
        <v>PostAlerta</v>
      </c>
      <c r="M336" s="27" t="str">
        <f t="shared" si="131"/>
        <v>S/PalabrasClaves</v>
      </c>
      <c r="N336" s="27" t="str">
        <f t="shared" si="137"/>
        <v/>
      </c>
      <c r="O336" s="27"/>
      <c r="P336" s="27" t="s">
        <v>2442</v>
      </c>
      <c r="Q336" s="27"/>
      <c r="R336" s="27" t="str">
        <f>LEFT('2012-2022'!$P336,4)</f>
        <v>2017</v>
      </c>
      <c r="S336" s="27" t="s">
        <v>57</v>
      </c>
      <c r="T336" s="27" t="str">
        <f t="shared" si="138"/>
        <v/>
      </c>
      <c r="U336" s="27"/>
      <c r="V336" s="29"/>
      <c r="W336" s="30"/>
      <c r="X336" s="30"/>
      <c r="Y336" s="31"/>
    </row>
    <row r="337" spans="1:25" ht="15.75" hidden="1" customHeight="1" x14ac:dyDescent="0.25">
      <c r="A337" s="32">
        <v>28607013</v>
      </c>
      <c r="B337" s="32" t="s">
        <v>2493</v>
      </c>
      <c r="C337" s="32" t="s">
        <v>2494</v>
      </c>
      <c r="D337" s="32" t="s">
        <v>2495</v>
      </c>
      <c r="E337" s="32" t="s">
        <v>2496</v>
      </c>
      <c r="F337" s="32" t="s">
        <v>573</v>
      </c>
      <c r="G337" s="32">
        <v>2017</v>
      </c>
      <c r="H337" s="33">
        <v>42900</v>
      </c>
      <c r="I337" s="32" t="s">
        <v>2497</v>
      </c>
      <c r="J337" s="32"/>
      <c r="K337" s="32" t="s">
        <v>2498</v>
      </c>
      <c r="L337" s="32" t="str">
        <f t="shared" si="114"/>
        <v>PostAlerta</v>
      </c>
      <c r="M337" s="32" t="str">
        <f t="shared" si="131"/>
        <v>S/PalabrasClaves</v>
      </c>
      <c r="N337" s="32" t="str">
        <f t="shared" si="137"/>
        <v/>
      </c>
      <c r="O337" s="32"/>
      <c r="P337" s="32" t="s">
        <v>2499</v>
      </c>
      <c r="Q337" s="32"/>
      <c r="R337" s="32" t="str">
        <f>LEFT('2012-2022'!$P337,4)</f>
        <v>2017</v>
      </c>
      <c r="S337" s="32" t="s">
        <v>62</v>
      </c>
      <c r="T337" s="32" t="str">
        <f t="shared" si="138"/>
        <v/>
      </c>
      <c r="U337" s="32"/>
      <c r="V337" s="34"/>
      <c r="W337" s="35"/>
      <c r="X337" s="35"/>
      <c r="Y337" s="32"/>
    </row>
    <row r="338" spans="1:25" ht="15.75" hidden="1" customHeight="1" x14ac:dyDescent="0.25">
      <c r="A338" s="27">
        <v>28848021</v>
      </c>
      <c r="B338" s="27" t="s">
        <v>2500</v>
      </c>
      <c r="C338" s="27" t="s">
        <v>2501</v>
      </c>
      <c r="D338" s="27" t="s">
        <v>2502</v>
      </c>
      <c r="E338" s="27" t="s">
        <v>2503</v>
      </c>
      <c r="F338" s="27" t="s">
        <v>573</v>
      </c>
      <c r="G338" s="27">
        <v>2017</v>
      </c>
      <c r="H338" s="28">
        <v>42977</v>
      </c>
      <c r="I338" s="27" t="s">
        <v>2504</v>
      </c>
      <c r="J338" s="27"/>
      <c r="K338" s="27" t="s">
        <v>2505</v>
      </c>
      <c r="L338" s="27" t="str">
        <f t="shared" ref="L338:L401" si="139">IF(ISNUMBER(VLOOKUP(A338,EXCL,1,FALSE)),"Excluido",IF(ISNUMBER(VLOOKUP(A338,POST,1,FALSE)),"PostAlerta",IF(ISNUMBER(VLOOKUP(A338,PRE,1,FALSE)),"PreAlerta","")))</f>
        <v>PostAlerta</v>
      </c>
      <c r="M338" s="27" t="str">
        <f t="shared" si="131"/>
        <v>C/PalabrasClaves</v>
      </c>
      <c r="N338" s="27" t="str">
        <f t="shared" si="137"/>
        <v/>
      </c>
      <c r="O338" s="27"/>
      <c r="P338" s="27" t="s">
        <v>2506</v>
      </c>
      <c r="Q338" s="27"/>
      <c r="R338" s="27" t="str">
        <f>LEFT('2012-2022'!$P338,4)</f>
        <v>2017</v>
      </c>
      <c r="S338" s="27" t="s">
        <v>70</v>
      </c>
      <c r="T338" s="27" t="str">
        <f t="shared" si="138"/>
        <v/>
      </c>
      <c r="U338" s="27"/>
      <c r="V338" s="29"/>
      <c r="W338" s="30"/>
      <c r="X338" s="30"/>
      <c r="Y338" s="31"/>
    </row>
    <row r="339" spans="1:25" ht="15.75" hidden="1" customHeight="1" x14ac:dyDescent="0.25">
      <c r="A339" s="32">
        <v>29615507</v>
      </c>
      <c r="B339" s="32" t="s">
        <v>2507</v>
      </c>
      <c r="C339" s="32" t="s">
        <v>2508</v>
      </c>
      <c r="D339" s="32" t="s">
        <v>2509</v>
      </c>
      <c r="E339" s="32" t="s">
        <v>2510</v>
      </c>
      <c r="F339" s="32" t="s">
        <v>277</v>
      </c>
      <c r="G339" s="32">
        <v>2018</v>
      </c>
      <c r="H339" s="33">
        <v>43195</v>
      </c>
      <c r="I339" s="32" t="s">
        <v>2511</v>
      </c>
      <c r="J339" s="32"/>
      <c r="K339" s="32" t="s">
        <v>2512</v>
      </c>
      <c r="L339" s="32" t="str">
        <f t="shared" si="139"/>
        <v>PostAlerta</v>
      </c>
      <c r="M339" s="32" t="str">
        <f t="shared" si="131"/>
        <v>C/PalabrasClaves</v>
      </c>
      <c r="N339" s="32" t="s">
        <v>18</v>
      </c>
      <c r="O339" s="32" t="s">
        <v>681</v>
      </c>
      <c r="P339" s="32" t="s">
        <v>2513</v>
      </c>
      <c r="Q339" s="32"/>
      <c r="R339" s="32" t="str">
        <f>LEFT('2012-2022'!$P339,4)</f>
        <v>2018</v>
      </c>
      <c r="S339" s="32" t="s">
        <v>54</v>
      </c>
      <c r="T339" s="32" t="str">
        <f t="shared" si="138"/>
        <v/>
      </c>
      <c r="U339" s="32"/>
      <c r="V339" s="34"/>
      <c r="W339" s="35"/>
      <c r="X339" s="35"/>
      <c r="Y339" s="32"/>
    </row>
    <row r="340" spans="1:25" ht="15.75" hidden="1" customHeight="1" x14ac:dyDescent="0.25">
      <c r="A340" s="27">
        <v>24567501</v>
      </c>
      <c r="B340" s="27" t="s">
        <v>2514</v>
      </c>
      <c r="C340" s="27" t="s">
        <v>2515</v>
      </c>
      <c r="D340" s="27" t="s">
        <v>2516</v>
      </c>
      <c r="E340" s="27" t="s">
        <v>2517</v>
      </c>
      <c r="F340" s="27" t="s">
        <v>1312</v>
      </c>
      <c r="G340" s="27">
        <v>2014</v>
      </c>
      <c r="H340" s="28">
        <v>41696</v>
      </c>
      <c r="I340" s="27"/>
      <c r="J340" s="27"/>
      <c r="K340" s="27" t="s">
        <v>2518</v>
      </c>
      <c r="L340" s="27" t="str">
        <f t="shared" si="139"/>
        <v>PreAlerta</v>
      </c>
      <c r="M340" s="27" t="str">
        <f t="shared" si="131"/>
        <v>C/PalabrasClaves</v>
      </c>
      <c r="N340" s="27" t="str">
        <f>IF(ISNUMBER(SEARCH("TREATMENT", B340)), "4) Nuevos tratamientos", "")</f>
        <v/>
      </c>
      <c r="O340" s="27"/>
      <c r="P340" s="27" t="s">
        <v>2519</v>
      </c>
      <c r="Q340" s="27"/>
      <c r="R340" s="27" t="str">
        <f>LEFT('2012-2022'!$P340,4)</f>
        <v>2014</v>
      </c>
      <c r="S340" s="27" t="s">
        <v>49</v>
      </c>
      <c r="T340" s="27" t="str">
        <f t="shared" si="138"/>
        <v/>
      </c>
      <c r="U340" s="27"/>
      <c r="V340" s="29"/>
      <c r="W340" s="30"/>
      <c r="X340" s="30"/>
      <c r="Y340" s="31"/>
    </row>
    <row r="341" spans="1:25" ht="15.75" customHeight="1" x14ac:dyDescent="0.25">
      <c r="A341" s="32">
        <v>22566592</v>
      </c>
      <c r="B341" s="32" t="s">
        <v>2520</v>
      </c>
      <c r="C341" s="32" t="s">
        <v>2521</v>
      </c>
      <c r="D341" s="32" t="s">
        <v>2522</v>
      </c>
      <c r="E341" s="32" t="s">
        <v>2523</v>
      </c>
      <c r="F341" s="32" t="s">
        <v>493</v>
      </c>
      <c r="G341" s="32">
        <v>2012</v>
      </c>
      <c r="H341" s="33">
        <v>41038</v>
      </c>
      <c r="I341" s="32"/>
      <c r="J341" s="32"/>
      <c r="K341" s="32" t="s">
        <v>2524</v>
      </c>
      <c r="L341" s="32" t="str">
        <f t="shared" si="139"/>
        <v>PreAlerta</v>
      </c>
      <c r="M341" s="32" t="str">
        <f t="shared" si="131"/>
        <v>C/PalabrasClaves</v>
      </c>
      <c r="N341" s="32" t="s">
        <v>9</v>
      </c>
      <c r="O341" s="32"/>
      <c r="P341" s="32" t="s">
        <v>2525</v>
      </c>
      <c r="Q341" s="32"/>
      <c r="R341" s="32" t="str">
        <f>LEFT('2012-2022'!$P341,4)</f>
        <v>2012</v>
      </c>
      <c r="S341" s="32" t="s">
        <v>65</v>
      </c>
      <c r="T341" s="32" t="s">
        <v>2526</v>
      </c>
      <c r="U341" s="32" t="s">
        <v>123</v>
      </c>
      <c r="V341" s="34" t="s">
        <v>124</v>
      </c>
      <c r="W341" s="35" t="s">
        <v>124</v>
      </c>
      <c r="X341" s="35" t="s">
        <v>2527</v>
      </c>
      <c r="Y341" s="36" t="str">
        <f>IFERROR(VLOOKUP(A339,BD_aux,3,FALSE),"")</f>
        <v/>
      </c>
    </row>
    <row r="342" spans="1:25" ht="15.75" hidden="1" customHeight="1" x14ac:dyDescent="0.25">
      <c r="A342" s="27">
        <v>22941436</v>
      </c>
      <c r="B342" s="27" t="s">
        <v>2528</v>
      </c>
      <c r="C342" s="27" t="s">
        <v>2529</v>
      </c>
      <c r="D342" s="27" t="s">
        <v>2530</v>
      </c>
      <c r="E342" s="27" t="s">
        <v>1504</v>
      </c>
      <c r="F342" s="27" t="s">
        <v>2531</v>
      </c>
      <c r="G342" s="27">
        <v>2012</v>
      </c>
      <c r="H342" s="28">
        <v>41156</v>
      </c>
      <c r="I342" s="27"/>
      <c r="J342" s="27"/>
      <c r="K342" s="27" t="s">
        <v>2532</v>
      </c>
      <c r="L342" s="27" t="str">
        <f t="shared" si="139"/>
        <v>PreAlerta</v>
      </c>
      <c r="M342" s="27" t="str">
        <f t="shared" si="131"/>
        <v>C/PalabrasClaves</v>
      </c>
      <c r="N342" s="27" t="str">
        <f t="shared" ref="N342:N343" si="140">IF(ISNUMBER(SEARCH("TREATMENT", B342)), "4) Nuevos tratamientos", "")</f>
        <v/>
      </c>
      <c r="O342" s="27"/>
      <c r="P342" s="27" t="s">
        <v>2097</v>
      </c>
      <c r="Q342" s="27"/>
      <c r="R342" s="27" t="str">
        <f>LEFT('2012-2022'!$P342,4)</f>
        <v>2012</v>
      </c>
      <c r="S342" s="27" t="s">
        <v>74</v>
      </c>
      <c r="T342" s="27" t="str">
        <f t="shared" ref="T342:T343" si="141">IFERROR(VLOOKUP(A342,BD_aux,2,FALSE),"")</f>
        <v/>
      </c>
      <c r="U342" s="27"/>
      <c r="V342" s="29"/>
      <c r="W342" s="30"/>
      <c r="X342" s="30"/>
      <c r="Y342" s="31"/>
    </row>
    <row r="343" spans="1:25" ht="15.75" hidden="1" customHeight="1" x14ac:dyDescent="0.25">
      <c r="A343" s="32">
        <v>29042497</v>
      </c>
      <c r="B343" s="32" t="s">
        <v>2533</v>
      </c>
      <c r="C343" s="32" t="s">
        <v>2534</v>
      </c>
      <c r="D343" s="32" t="s">
        <v>2535</v>
      </c>
      <c r="E343" s="32" t="s">
        <v>2536</v>
      </c>
      <c r="F343" s="32" t="s">
        <v>277</v>
      </c>
      <c r="G343" s="32">
        <v>2017</v>
      </c>
      <c r="H343" s="33">
        <v>43027</v>
      </c>
      <c r="I343" s="32" t="s">
        <v>2537</v>
      </c>
      <c r="J343" s="32"/>
      <c r="K343" s="32" t="s">
        <v>2538</v>
      </c>
      <c r="L343" s="32" t="str">
        <f t="shared" si="139"/>
        <v>PostAlerta</v>
      </c>
      <c r="M343" s="32" t="str">
        <f t="shared" si="131"/>
        <v>S/PalabrasClaves</v>
      </c>
      <c r="N343" s="32" t="str">
        <f t="shared" si="140"/>
        <v/>
      </c>
      <c r="O343" s="32"/>
      <c r="P343" s="32" t="s">
        <v>2539</v>
      </c>
      <c r="Q343" s="32"/>
      <c r="R343" s="32" t="str">
        <f>LEFT('2012-2022'!$P343,4)</f>
        <v>2017</v>
      </c>
      <c r="S343" s="32" t="s">
        <v>70</v>
      </c>
      <c r="T343" s="32" t="str">
        <f t="shared" si="141"/>
        <v/>
      </c>
      <c r="U343" s="32"/>
      <c r="V343" s="34"/>
      <c r="W343" s="35"/>
      <c r="X343" s="35"/>
      <c r="Y343" s="32"/>
    </row>
    <row r="344" spans="1:25" ht="15.75" customHeight="1" x14ac:dyDescent="0.25">
      <c r="A344" s="27">
        <v>26472770</v>
      </c>
      <c r="B344" s="27" t="s">
        <v>2540</v>
      </c>
      <c r="C344" s="27" t="s">
        <v>2541</v>
      </c>
      <c r="D344" s="27" t="s">
        <v>2542</v>
      </c>
      <c r="E344" s="27" t="s">
        <v>144</v>
      </c>
      <c r="F344" s="27" t="s">
        <v>493</v>
      </c>
      <c r="G344" s="27">
        <v>2016</v>
      </c>
      <c r="H344" s="28">
        <v>42294</v>
      </c>
      <c r="I344" s="27"/>
      <c r="J344" s="27"/>
      <c r="K344" s="27" t="s">
        <v>2543</v>
      </c>
      <c r="L344" s="27" t="str">
        <f t="shared" si="139"/>
        <v>PreAlerta</v>
      </c>
      <c r="M344" s="27" t="str">
        <f t="shared" si="131"/>
        <v>C/PalabrasClaves</v>
      </c>
      <c r="N344" s="27" t="s">
        <v>9</v>
      </c>
      <c r="O344" s="27"/>
      <c r="P344" s="27" t="s">
        <v>1226</v>
      </c>
      <c r="Q344" s="27"/>
      <c r="R344" s="27" t="str">
        <f>LEFT('2012-2022'!$P344,4)</f>
        <v>2016</v>
      </c>
      <c r="S344" s="27" t="s">
        <v>39</v>
      </c>
      <c r="T344" s="27" t="s">
        <v>2544</v>
      </c>
      <c r="U344" s="27" t="s">
        <v>123</v>
      </c>
      <c r="V344" s="29" t="s">
        <v>124</v>
      </c>
      <c r="W344" s="30" t="s">
        <v>124</v>
      </c>
      <c r="X344" s="30" t="s">
        <v>2545</v>
      </c>
      <c r="Y344" s="31" t="str">
        <f t="shared" ref="Y344:Y345" si="142">IFERROR(VLOOKUP(A342,BD_aux,3,FALSE),"")</f>
        <v/>
      </c>
    </row>
    <row r="345" spans="1:25" ht="15.75" customHeight="1" x14ac:dyDescent="0.25">
      <c r="A345" s="32">
        <v>28193667</v>
      </c>
      <c r="B345" s="32" t="s">
        <v>2546</v>
      </c>
      <c r="C345" s="32" t="s">
        <v>2547</v>
      </c>
      <c r="D345" s="32" t="s">
        <v>2548</v>
      </c>
      <c r="E345" s="32" t="s">
        <v>2549</v>
      </c>
      <c r="F345" s="32" t="s">
        <v>573</v>
      </c>
      <c r="G345" s="32">
        <v>2017</v>
      </c>
      <c r="H345" s="33">
        <v>42781</v>
      </c>
      <c r="I345" s="32" t="s">
        <v>2550</v>
      </c>
      <c r="J345" s="32"/>
      <c r="K345" s="32" t="s">
        <v>2551</v>
      </c>
      <c r="L345" s="32" t="str">
        <f t="shared" si="139"/>
        <v>PostAlerta</v>
      </c>
      <c r="M345" s="32" t="str">
        <f t="shared" si="131"/>
        <v>C/PalabrasClaves</v>
      </c>
      <c r="N345" s="32" t="s">
        <v>9</v>
      </c>
      <c r="O345" s="32"/>
      <c r="P345" s="32" t="s">
        <v>2552</v>
      </c>
      <c r="Q345" s="40"/>
      <c r="R345" s="32" t="str">
        <f>LEFT('2012-2022'!$P345,4)</f>
        <v>2017</v>
      </c>
      <c r="S345" s="32" t="s">
        <v>49</v>
      </c>
      <c r="T345" s="32" t="s">
        <v>2546</v>
      </c>
      <c r="U345" s="32" t="s">
        <v>123</v>
      </c>
      <c r="V345" s="34" t="s">
        <v>124</v>
      </c>
      <c r="W345" s="35" t="s">
        <v>124</v>
      </c>
      <c r="X345" s="35" t="s">
        <v>2553</v>
      </c>
      <c r="Y345" s="36" t="str">
        <f t="shared" si="142"/>
        <v/>
      </c>
    </row>
    <row r="346" spans="1:25" ht="15.75" hidden="1" customHeight="1" x14ac:dyDescent="0.25">
      <c r="A346" s="27">
        <v>34382415</v>
      </c>
      <c r="B346" s="27" t="s">
        <v>2554</v>
      </c>
      <c r="C346" s="27" t="s">
        <v>2555</v>
      </c>
      <c r="D346" s="27" t="s">
        <v>2556</v>
      </c>
      <c r="E346" s="27" t="s">
        <v>2557</v>
      </c>
      <c r="F346" s="27" t="s">
        <v>2558</v>
      </c>
      <c r="G346" s="27">
        <v>2021</v>
      </c>
      <c r="H346" s="28">
        <v>44420</v>
      </c>
      <c r="I346" s="27" t="s">
        <v>2559</v>
      </c>
      <c r="J346" s="27"/>
      <c r="K346" s="27" t="s">
        <v>2560</v>
      </c>
      <c r="L346" s="27" t="str">
        <f t="shared" si="139"/>
        <v>Excluido</v>
      </c>
      <c r="M346" s="27" t="str">
        <f t="shared" si="131"/>
        <v>S/PalabrasClaves</v>
      </c>
      <c r="N346" s="27" t="str">
        <f>IF(ISNUMBER(SEARCH("TREATMENT", B346)), "4) Nuevos tratamientos", "")</f>
        <v/>
      </c>
      <c r="O346" s="27"/>
      <c r="P346" s="27" t="s">
        <v>1041</v>
      </c>
      <c r="Q346" s="27"/>
      <c r="R346" s="27" t="str">
        <f>LEFT('2012-2022'!$P346,4)</f>
        <v>2021</v>
      </c>
      <c r="S346" s="27" t="s">
        <v>70</v>
      </c>
      <c r="T346" s="27" t="str">
        <f>IFERROR(VLOOKUP(A346,BD_aux,2,FALSE),"")</f>
        <v/>
      </c>
      <c r="U346" s="27"/>
      <c r="V346" s="29"/>
      <c r="W346" s="30"/>
      <c r="X346" s="30"/>
      <c r="Y346" s="31"/>
    </row>
    <row r="347" spans="1:25" ht="15.75" customHeight="1" x14ac:dyDescent="0.25">
      <c r="A347" s="32">
        <v>24468865</v>
      </c>
      <c r="B347" s="32" t="s">
        <v>2561</v>
      </c>
      <c r="C347" s="32" t="s">
        <v>2562</v>
      </c>
      <c r="D347" s="32" t="s">
        <v>2563</v>
      </c>
      <c r="E347" s="32" t="s">
        <v>2564</v>
      </c>
      <c r="F347" s="32" t="s">
        <v>493</v>
      </c>
      <c r="G347" s="32">
        <v>2014</v>
      </c>
      <c r="H347" s="33">
        <v>41668</v>
      </c>
      <c r="I347" s="32" t="s">
        <v>2565</v>
      </c>
      <c r="J347" s="32"/>
      <c r="K347" s="32" t="s">
        <v>2566</v>
      </c>
      <c r="L347" s="32" t="str">
        <f t="shared" si="139"/>
        <v>PreAlerta</v>
      </c>
      <c r="M347" s="32" t="str">
        <f t="shared" si="131"/>
        <v>C/PalabrasClaves</v>
      </c>
      <c r="N347" s="32" t="s">
        <v>12</v>
      </c>
      <c r="O347" s="32" t="s">
        <v>25</v>
      </c>
      <c r="P347" s="32" t="s">
        <v>2482</v>
      </c>
      <c r="Q347" s="32"/>
      <c r="R347" s="32" t="str">
        <f>LEFT('2012-2022'!$P347,4)</f>
        <v>2014</v>
      </c>
      <c r="S347" s="32" t="s">
        <v>60</v>
      </c>
      <c r="T347" s="32" t="s">
        <v>2567</v>
      </c>
      <c r="U347" s="32" t="s">
        <v>124</v>
      </c>
      <c r="V347" s="34" t="s">
        <v>123</v>
      </c>
      <c r="W347" s="35" t="s">
        <v>124</v>
      </c>
      <c r="X347" s="35" t="s">
        <v>2568</v>
      </c>
      <c r="Y347" s="36" t="str">
        <f t="shared" ref="Y347:Y348" si="143">IFERROR(VLOOKUP(A345,BD_aux,3,FALSE),"")</f>
        <v/>
      </c>
    </row>
    <row r="348" spans="1:25" ht="15.75" customHeight="1" x14ac:dyDescent="0.25">
      <c r="A348" s="27">
        <v>27580580</v>
      </c>
      <c r="B348" s="27" t="s">
        <v>2569</v>
      </c>
      <c r="C348" s="27" t="s">
        <v>2570</v>
      </c>
      <c r="D348" s="27" t="s">
        <v>2571</v>
      </c>
      <c r="E348" s="27" t="s">
        <v>2572</v>
      </c>
      <c r="F348" s="27" t="s">
        <v>1936</v>
      </c>
      <c r="G348" s="27">
        <v>2017</v>
      </c>
      <c r="H348" s="28">
        <v>42615</v>
      </c>
      <c r="I348" s="27"/>
      <c r="J348" s="27"/>
      <c r="K348" s="27" t="s">
        <v>2573</v>
      </c>
      <c r="L348" s="27" t="str">
        <f t="shared" si="139"/>
        <v>PostAlerta</v>
      </c>
      <c r="M348" s="27" t="str">
        <f t="shared" si="131"/>
        <v>C/PalabrasClaves</v>
      </c>
      <c r="N348" s="27" t="s">
        <v>9</v>
      </c>
      <c r="O348" s="27"/>
      <c r="P348" s="27" t="s">
        <v>2552</v>
      </c>
      <c r="Q348" s="27"/>
      <c r="R348" s="27" t="str">
        <f>LEFT('2012-2022'!$P348,4)</f>
        <v>2017</v>
      </c>
      <c r="S348" s="27" t="s">
        <v>49</v>
      </c>
      <c r="T348" s="27" t="s">
        <v>2574</v>
      </c>
      <c r="U348" s="27" t="s">
        <v>123</v>
      </c>
      <c r="V348" s="29" t="s">
        <v>124</v>
      </c>
      <c r="W348" s="30" t="s">
        <v>124</v>
      </c>
      <c r="X348" s="30" t="s">
        <v>2575</v>
      </c>
      <c r="Y348" s="31" t="str">
        <f t="shared" si="143"/>
        <v/>
      </c>
    </row>
    <row r="349" spans="1:25" ht="15.75" hidden="1" customHeight="1" x14ac:dyDescent="0.25">
      <c r="A349" s="32">
        <v>23002223</v>
      </c>
      <c r="B349" s="32" t="s">
        <v>2576</v>
      </c>
      <c r="C349" s="32" t="s">
        <v>2577</v>
      </c>
      <c r="D349" s="32" t="s">
        <v>2578</v>
      </c>
      <c r="E349" s="32" t="s">
        <v>2579</v>
      </c>
      <c r="F349" s="32" t="s">
        <v>373</v>
      </c>
      <c r="G349" s="32">
        <v>2012</v>
      </c>
      <c r="H349" s="33">
        <v>41177</v>
      </c>
      <c r="I349" s="32" t="s">
        <v>2580</v>
      </c>
      <c r="J349" s="32"/>
      <c r="K349" s="32" t="s">
        <v>2581</v>
      </c>
      <c r="L349" s="32" t="str">
        <f t="shared" si="139"/>
        <v>PreAlerta</v>
      </c>
      <c r="M349" s="32" t="str">
        <f t="shared" si="131"/>
        <v>S/PalabrasClaves</v>
      </c>
      <c r="N349" s="32" t="str">
        <f t="shared" ref="N349:N350" si="144">IF(ISNUMBER(SEARCH("TREATMENT", B349)), "4) Nuevos tratamientos", "")</f>
        <v/>
      </c>
      <c r="O349" s="32"/>
      <c r="P349" s="32" t="s">
        <v>2097</v>
      </c>
      <c r="Q349" s="32"/>
      <c r="R349" s="32" t="str">
        <f>LEFT('2012-2022'!$P349,4)</f>
        <v>2012</v>
      </c>
      <c r="S349" s="32" t="s">
        <v>74</v>
      </c>
      <c r="T349" s="32" t="str">
        <f t="shared" ref="T349:T350" si="145">IFERROR(VLOOKUP(A349,BD_aux,2,FALSE),"")</f>
        <v/>
      </c>
      <c r="U349" s="32"/>
      <c r="V349" s="34"/>
      <c r="W349" s="35"/>
      <c r="X349" s="35"/>
      <c r="Y349" s="32"/>
    </row>
    <row r="350" spans="1:25" ht="15.75" hidden="1" customHeight="1" x14ac:dyDescent="0.25">
      <c r="A350" s="27">
        <v>25554485</v>
      </c>
      <c r="B350" s="27" t="s">
        <v>2582</v>
      </c>
      <c r="C350" s="27" t="s">
        <v>2583</v>
      </c>
      <c r="D350" s="27" t="s">
        <v>2584</v>
      </c>
      <c r="E350" s="27" t="s">
        <v>2585</v>
      </c>
      <c r="F350" s="27" t="s">
        <v>2586</v>
      </c>
      <c r="G350" s="27">
        <v>2015</v>
      </c>
      <c r="H350" s="28">
        <v>42007</v>
      </c>
      <c r="I350" s="27"/>
      <c r="J350" s="27"/>
      <c r="K350" s="27" t="s">
        <v>2587</v>
      </c>
      <c r="L350" s="27" t="str">
        <f t="shared" si="139"/>
        <v>PreAlerta</v>
      </c>
      <c r="M350" s="27" t="str">
        <f t="shared" si="131"/>
        <v>S/PalabrasClaves</v>
      </c>
      <c r="N350" s="27" t="str">
        <f t="shared" si="144"/>
        <v/>
      </c>
      <c r="O350" s="27"/>
      <c r="P350" s="27" t="s">
        <v>495</v>
      </c>
      <c r="Q350" s="27"/>
      <c r="R350" s="27" t="str">
        <f>LEFT('2012-2022'!$P350,4)</f>
        <v>2015</v>
      </c>
      <c r="S350" s="27" t="s">
        <v>54</v>
      </c>
      <c r="T350" s="27" t="str">
        <f t="shared" si="145"/>
        <v/>
      </c>
      <c r="U350" s="27"/>
      <c r="V350" s="29"/>
      <c r="W350" s="30"/>
      <c r="X350" s="30"/>
      <c r="Y350" s="31"/>
    </row>
    <row r="351" spans="1:25" ht="15.75" customHeight="1" x14ac:dyDescent="0.25">
      <c r="A351" s="32">
        <v>26747100</v>
      </c>
      <c r="B351" s="32" t="s">
        <v>2588</v>
      </c>
      <c r="C351" s="32" t="s">
        <v>2589</v>
      </c>
      <c r="D351" s="32" t="s">
        <v>2590</v>
      </c>
      <c r="E351" s="32" t="s">
        <v>2591</v>
      </c>
      <c r="F351" s="32" t="s">
        <v>493</v>
      </c>
      <c r="G351" s="32">
        <v>2016</v>
      </c>
      <c r="H351" s="33">
        <v>42379</v>
      </c>
      <c r="I351" s="32"/>
      <c r="J351" s="32"/>
      <c r="K351" s="32" t="s">
        <v>2592</v>
      </c>
      <c r="L351" s="32" t="str">
        <f t="shared" si="139"/>
        <v>PreAlerta</v>
      </c>
      <c r="M351" s="32" t="str">
        <f t="shared" si="131"/>
        <v>S/PalabrasClaves</v>
      </c>
      <c r="N351" s="32" t="s">
        <v>12</v>
      </c>
      <c r="O351" s="32" t="s">
        <v>16</v>
      </c>
      <c r="P351" s="32" t="s">
        <v>403</v>
      </c>
      <c r="Q351" s="40"/>
      <c r="R351" s="32" t="str">
        <f>LEFT('2012-2022'!$P351,4)</f>
        <v>2016</v>
      </c>
      <c r="S351" s="32" t="s">
        <v>54</v>
      </c>
      <c r="T351" s="32" t="s">
        <v>2588</v>
      </c>
      <c r="U351" s="32" t="s">
        <v>124</v>
      </c>
      <c r="V351" s="34" t="s">
        <v>123</v>
      </c>
      <c r="W351" s="35" t="s">
        <v>124</v>
      </c>
      <c r="X351" s="35" t="s">
        <v>2593</v>
      </c>
      <c r="Y351" s="36" t="str">
        <f t="shared" ref="Y351:Y353" si="146">IFERROR(VLOOKUP(A349,BD_aux,3,FALSE),"")</f>
        <v/>
      </c>
    </row>
    <row r="352" spans="1:25" ht="15.75" customHeight="1" x14ac:dyDescent="0.25">
      <c r="A352" s="27">
        <v>23063097</v>
      </c>
      <c r="B352" s="27" t="s">
        <v>2594</v>
      </c>
      <c r="C352" s="27" t="s">
        <v>2595</v>
      </c>
      <c r="D352" s="27" t="s">
        <v>2596</v>
      </c>
      <c r="E352" s="27" t="s">
        <v>985</v>
      </c>
      <c r="F352" s="27" t="s">
        <v>949</v>
      </c>
      <c r="G352" s="27">
        <v>2012</v>
      </c>
      <c r="H352" s="28">
        <v>41198</v>
      </c>
      <c r="I352" s="27"/>
      <c r="J352" s="27"/>
      <c r="K352" s="27" t="s">
        <v>2597</v>
      </c>
      <c r="L352" s="27" t="str">
        <f t="shared" si="139"/>
        <v>PreAlerta</v>
      </c>
      <c r="M352" s="27" t="str">
        <f t="shared" si="131"/>
        <v>C/PalabrasClaves</v>
      </c>
      <c r="N352" s="27" t="s">
        <v>9</v>
      </c>
      <c r="O352" s="27"/>
      <c r="P352" s="27" t="s">
        <v>2097</v>
      </c>
      <c r="Q352" s="27"/>
      <c r="R352" s="27" t="str">
        <f>LEFT('2012-2022'!$P352,4)</f>
        <v>2012</v>
      </c>
      <c r="S352" s="27" t="s">
        <v>74</v>
      </c>
      <c r="T352" s="27" t="s">
        <v>2598</v>
      </c>
      <c r="U352" s="27" t="s">
        <v>123</v>
      </c>
      <c r="V352" s="29" t="s">
        <v>124</v>
      </c>
      <c r="W352" s="30" t="s">
        <v>124</v>
      </c>
      <c r="X352" s="30" t="s">
        <v>2599</v>
      </c>
      <c r="Y352" s="31" t="str">
        <f t="shared" si="146"/>
        <v/>
      </c>
    </row>
    <row r="353" spans="1:25" ht="15.75" customHeight="1" x14ac:dyDescent="0.25">
      <c r="A353" s="32">
        <v>30026943</v>
      </c>
      <c r="B353" s="32" t="s">
        <v>2600</v>
      </c>
      <c r="C353" s="32" t="s">
        <v>2601</v>
      </c>
      <c r="D353" s="32" t="s">
        <v>2602</v>
      </c>
      <c r="E353" s="32" t="s">
        <v>2603</v>
      </c>
      <c r="F353" s="32" t="s">
        <v>2604</v>
      </c>
      <c r="G353" s="32">
        <v>2018</v>
      </c>
      <c r="H353" s="33">
        <v>43302</v>
      </c>
      <c r="I353" s="32" t="s">
        <v>2605</v>
      </c>
      <c r="J353" s="32"/>
      <c r="K353" s="32" t="s">
        <v>2606</v>
      </c>
      <c r="L353" s="32" t="str">
        <f t="shared" si="139"/>
        <v>PostAlerta</v>
      </c>
      <c r="M353" s="32" t="str">
        <f t="shared" si="131"/>
        <v>C/PalabrasClaves</v>
      </c>
      <c r="N353" s="32" t="s">
        <v>9</v>
      </c>
      <c r="O353" s="32"/>
      <c r="P353" s="32" t="s">
        <v>2607</v>
      </c>
      <c r="Q353" s="40"/>
      <c r="R353" s="32" t="str">
        <f>LEFT('2012-2022'!$P353,4)</f>
        <v>2018</v>
      </c>
      <c r="S353" s="32" t="s">
        <v>62</v>
      </c>
      <c r="T353" s="32" t="s">
        <v>2608</v>
      </c>
      <c r="U353" s="32" t="s">
        <v>123</v>
      </c>
      <c r="V353" s="34" t="s">
        <v>124</v>
      </c>
      <c r="W353" s="35" t="s">
        <v>124</v>
      </c>
      <c r="X353" s="35" t="s">
        <v>2609</v>
      </c>
      <c r="Y353" s="36" t="str">
        <f t="shared" si="146"/>
        <v/>
      </c>
    </row>
    <row r="354" spans="1:25" ht="15.75" hidden="1" customHeight="1" x14ac:dyDescent="0.25">
      <c r="A354" s="27">
        <v>23257414</v>
      </c>
      <c r="B354" s="27" t="s">
        <v>2610</v>
      </c>
      <c r="C354" s="27" t="s">
        <v>2611</v>
      </c>
      <c r="D354" s="27" t="s">
        <v>2612</v>
      </c>
      <c r="E354" s="27" t="s">
        <v>2002</v>
      </c>
      <c r="F354" s="27" t="s">
        <v>415</v>
      </c>
      <c r="G354" s="27">
        <v>2013</v>
      </c>
      <c r="H354" s="28">
        <v>41265</v>
      </c>
      <c r="I354" s="27"/>
      <c r="J354" s="27"/>
      <c r="K354" s="27" t="s">
        <v>2613</v>
      </c>
      <c r="L354" s="27" t="str">
        <f t="shared" si="139"/>
        <v>PreAlerta</v>
      </c>
      <c r="M354" s="27" t="str">
        <f t="shared" si="131"/>
        <v>C/PalabrasClaves</v>
      </c>
      <c r="N354" s="27" t="str">
        <f>IF(ISNUMBER(SEARCH("TREATMENT", B354)), "4) Nuevos tratamientos", "")</f>
        <v/>
      </c>
      <c r="O354" s="27"/>
      <c r="P354" s="27" t="s">
        <v>2614</v>
      </c>
      <c r="Q354" s="27"/>
      <c r="R354" s="27" t="str">
        <f>LEFT('2012-2022'!$P354,4)</f>
        <v>2013</v>
      </c>
      <c r="S354" s="27" t="s">
        <v>49</v>
      </c>
      <c r="T354" s="27" t="str">
        <f>IFERROR(VLOOKUP(A354,BD_aux,2,FALSE),"")</f>
        <v/>
      </c>
      <c r="U354" s="27"/>
      <c r="V354" s="29"/>
      <c r="W354" s="30"/>
      <c r="X354" s="30"/>
      <c r="Y354" s="31"/>
    </row>
    <row r="355" spans="1:25" ht="15.75" customHeight="1" x14ac:dyDescent="0.25">
      <c r="A355" s="32">
        <v>26597276</v>
      </c>
      <c r="B355" s="32" t="s">
        <v>2615</v>
      </c>
      <c r="C355" s="32" t="s">
        <v>2616</v>
      </c>
      <c r="D355" s="32" t="s">
        <v>2617</v>
      </c>
      <c r="E355" s="32" t="s">
        <v>1629</v>
      </c>
      <c r="F355" s="32" t="s">
        <v>2618</v>
      </c>
      <c r="G355" s="32">
        <v>2016</v>
      </c>
      <c r="H355" s="33">
        <v>42333</v>
      </c>
      <c r="I355" s="32"/>
      <c r="J355" s="32"/>
      <c r="K355" s="32" t="s">
        <v>2619</v>
      </c>
      <c r="L355" s="32" t="str">
        <f t="shared" si="139"/>
        <v>PreAlerta</v>
      </c>
      <c r="M355" s="32" t="str">
        <f t="shared" si="131"/>
        <v>C/PalabrasClaves</v>
      </c>
      <c r="N355" s="32" t="s">
        <v>9</v>
      </c>
      <c r="O355" s="32"/>
      <c r="P355" s="32" t="s">
        <v>2384</v>
      </c>
      <c r="Q355" s="32"/>
      <c r="R355" s="32" t="str">
        <f>LEFT('2012-2022'!$P355,4)</f>
        <v>2016</v>
      </c>
      <c r="S355" s="32" t="s">
        <v>62</v>
      </c>
      <c r="T355" s="32" t="s">
        <v>2620</v>
      </c>
      <c r="U355" s="32" t="s">
        <v>123</v>
      </c>
      <c r="V355" s="34" t="s">
        <v>124</v>
      </c>
      <c r="W355" s="35" t="s">
        <v>124</v>
      </c>
      <c r="X355" s="35" t="s">
        <v>2621</v>
      </c>
      <c r="Y355" s="36" t="str">
        <f t="shared" ref="Y355:Y356" si="147">IFERROR(VLOOKUP(A353,BD_aux,3,FALSE),"")</f>
        <v/>
      </c>
    </row>
    <row r="356" spans="1:25" ht="15.75" customHeight="1" x14ac:dyDescent="0.25">
      <c r="A356" s="27">
        <v>24243881</v>
      </c>
      <c r="B356" s="27" t="s">
        <v>2622</v>
      </c>
      <c r="C356" s="27" t="s">
        <v>2623</v>
      </c>
      <c r="D356" s="27" t="s">
        <v>2624</v>
      </c>
      <c r="E356" s="27" t="s">
        <v>1638</v>
      </c>
      <c r="F356" s="27" t="s">
        <v>393</v>
      </c>
      <c r="G356" s="27">
        <v>2013</v>
      </c>
      <c r="H356" s="28">
        <v>41597</v>
      </c>
      <c r="I356" s="27"/>
      <c r="J356" s="27"/>
      <c r="K356" s="27" t="s">
        <v>2625</v>
      </c>
      <c r="L356" s="27" t="str">
        <f t="shared" si="139"/>
        <v>PreAlerta</v>
      </c>
      <c r="M356" s="27" t="str">
        <f t="shared" si="131"/>
        <v>C/PalabrasClaves</v>
      </c>
      <c r="N356" s="27" t="s">
        <v>9</v>
      </c>
      <c r="O356" s="27"/>
      <c r="P356" s="27" t="s">
        <v>1467</v>
      </c>
      <c r="Q356" s="27"/>
      <c r="R356" s="27" t="str">
        <f>LEFT('2012-2022'!$P356,4)</f>
        <v>2013</v>
      </c>
      <c r="S356" s="27" t="s">
        <v>74</v>
      </c>
      <c r="T356" s="27" t="s">
        <v>2626</v>
      </c>
      <c r="U356" s="27" t="s">
        <v>123</v>
      </c>
      <c r="V356" s="29" t="s">
        <v>124</v>
      </c>
      <c r="W356" s="30" t="s">
        <v>124</v>
      </c>
      <c r="X356" s="30" t="s">
        <v>2627</v>
      </c>
      <c r="Y356" s="31" t="str">
        <f t="shared" si="147"/>
        <v/>
      </c>
    </row>
    <row r="357" spans="1:25" ht="15.75" hidden="1" customHeight="1" x14ac:dyDescent="0.25">
      <c r="A357" s="32">
        <v>25497459</v>
      </c>
      <c r="B357" s="32" t="s">
        <v>2628</v>
      </c>
      <c r="C357" s="32" t="s">
        <v>2629</v>
      </c>
      <c r="D357" s="32" t="s">
        <v>2630</v>
      </c>
      <c r="E357" s="32" t="s">
        <v>2631</v>
      </c>
      <c r="F357" s="32" t="s">
        <v>285</v>
      </c>
      <c r="G357" s="32">
        <v>2015</v>
      </c>
      <c r="H357" s="33">
        <v>41989</v>
      </c>
      <c r="I357" s="32" t="s">
        <v>2632</v>
      </c>
      <c r="J357" s="32" t="s">
        <v>2633</v>
      </c>
      <c r="K357" s="32" t="s">
        <v>2634</v>
      </c>
      <c r="L357" s="32" t="str">
        <f t="shared" si="139"/>
        <v>PreAlerta</v>
      </c>
      <c r="M357" s="32" t="str">
        <f t="shared" si="131"/>
        <v>S/PalabrasClaves</v>
      </c>
      <c r="N357" s="32" t="str">
        <f>IF(ISNUMBER(SEARCH("TREATMENT", B357)), "4) Nuevos tratamientos", "")</f>
        <v/>
      </c>
      <c r="O357" s="32"/>
      <c r="P357" s="32" t="s">
        <v>2635</v>
      </c>
      <c r="Q357" s="32"/>
      <c r="R357" s="32" t="str">
        <f>LEFT('2012-2022'!$P357,4)</f>
        <v>2015</v>
      </c>
      <c r="S357" s="32" t="s">
        <v>45</v>
      </c>
      <c r="T357" s="32" t="str">
        <f>IFERROR(VLOOKUP(A357,BD_aux,2,FALSE),"")</f>
        <v/>
      </c>
      <c r="U357" s="32"/>
      <c r="V357" s="34"/>
      <c r="W357" s="35"/>
      <c r="X357" s="35"/>
      <c r="Y357" s="32"/>
    </row>
    <row r="358" spans="1:25" ht="15.75" customHeight="1" x14ac:dyDescent="0.25">
      <c r="A358" s="27">
        <v>24102220</v>
      </c>
      <c r="B358" s="27" t="s">
        <v>2636</v>
      </c>
      <c r="C358" s="27" t="s">
        <v>2637</v>
      </c>
      <c r="D358" s="27" t="s">
        <v>2638</v>
      </c>
      <c r="E358" s="27" t="s">
        <v>2639</v>
      </c>
      <c r="F358" s="27" t="s">
        <v>2640</v>
      </c>
      <c r="G358" s="27">
        <v>2013</v>
      </c>
      <c r="H358" s="28">
        <v>41557</v>
      </c>
      <c r="I358" s="27"/>
      <c r="J358" s="27"/>
      <c r="K358" s="27" t="s">
        <v>2641</v>
      </c>
      <c r="L358" s="27" t="str">
        <f t="shared" si="139"/>
        <v>PreAlerta</v>
      </c>
      <c r="M358" s="27" t="str">
        <f t="shared" si="131"/>
        <v>C/PalabrasClaves</v>
      </c>
      <c r="N358" s="27" t="s">
        <v>9</v>
      </c>
      <c r="O358" s="27"/>
      <c r="P358" s="27" t="s">
        <v>2364</v>
      </c>
      <c r="Q358" s="27"/>
      <c r="R358" s="27" t="str">
        <f>LEFT('2012-2022'!$P358,4)</f>
        <v>2013</v>
      </c>
      <c r="S358" s="27" t="s">
        <v>70</v>
      </c>
      <c r="T358" s="27" t="s">
        <v>2642</v>
      </c>
      <c r="U358" s="27" t="s">
        <v>123</v>
      </c>
      <c r="V358" s="29" t="s">
        <v>124</v>
      </c>
      <c r="W358" s="30" t="s">
        <v>124</v>
      </c>
      <c r="X358" s="30" t="s">
        <v>2643</v>
      </c>
      <c r="Y358" s="31" t="str">
        <f t="shared" ref="Y358:Y359" si="148">IFERROR(VLOOKUP(A356,BD_aux,3,FALSE),"")</f>
        <v/>
      </c>
    </row>
    <row r="359" spans="1:25" ht="15.75" customHeight="1" x14ac:dyDescent="0.25">
      <c r="A359" s="32">
        <v>24535277</v>
      </c>
      <c r="B359" s="32" t="s">
        <v>2644</v>
      </c>
      <c r="C359" s="32" t="s">
        <v>2645</v>
      </c>
      <c r="D359" s="32" t="s">
        <v>2646</v>
      </c>
      <c r="E359" s="32" t="s">
        <v>2647</v>
      </c>
      <c r="F359" s="32" t="s">
        <v>493</v>
      </c>
      <c r="G359" s="32">
        <v>2014</v>
      </c>
      <c r="H359" s="33">
        <v>41689</v>
      </c>
      <c r="I359" s="32"/>
      <c r="J359" s="32"/>
      <c r="K359" s="32" t="s">
        <v>2648</v>
      </c>
      <c r="L359" s="32" t="str">
        <f t="shared" si="139"/>
        <v>PreAlerta</v>
      </c>
      <c r="M359" s="32" t="str">
        <f t="shared" si="131"/>
        <v>C/PalabrasClaves</v>
      </c>
      <c r="N359" s="32" t="s">
        <v>9</v>
      </c>
      <c r="O359" s="32"/>
      <c r="P359" s="32" t="s">
        <v>2482</v>
      </c>
      <c r="Q359" s="32"/>
      <c r="R359" s="32" t="str">
        <f>LEFT('2012-2022'!$P359,4)</f>
        <v>2014</v>
      </c>
      <c r="S359" s="32" t="s">
        <v>60</v>
      </c>
      <c r="T359" s="32" t="s">
        <v>2649</v>
      </c>
      <c r="U359" s="32" t="s">
        <v>123</v>
      </c>
      <c r="V359" s="34" t="s">
        <v>124</v>
      </c>
      <c r="W359" s="35" t="s">
        <v>124</v>
      </c>
      <c r="X359" s="35" t="s">
        <v>2650</v>
      </c>
      <c r="Y359" s="36" t="str">
        <f t="shared" si="148"/>
        <v/>
      </c>
    </row>
    <row r="360" spans="1:25" ht="15.75" hidden="1" customHeight="1" x14ac:dyDescent="0.25">
      <c r="A360" s="27">
        <v>26739156</v>
      </c>
      <c r="B360" s="27" t="s">
        <v>2651</v>
      </c>
      <c r="C360" s="27" t="s">
        <v>2652</v>
      </c>
      <c r="D360" s="27" t="s">
        <v>2653</v>
      </c>
      <c r="E360" s="27" t="s">
        <v>2654</v>
      </c>
      <c r="F360" s="27" t="s">
        <v>502</v>
      </c>
      <c r="G360" s="27">
        <v>2016</v>
      </c>
      <c r="H360" s="28">
        <v>42377</v>
      </c>
      <c r="I360" s="27" t="s">
        <v>2655</v>
      </c>
      <c r="J360" s="27"/>
      <c r="K360" s="27" t="s">
        <v>2656</v>
      </c>
      <c r="L360" s="27" t="str">
        <f t="shared" si="139"/>
        <v>PreAlerta</v>
      </c>
      <c r="M360" s="27" t="str">
        <f t="shared" si="131"/>
        <v>C/PalabrasClaves</v>
      </c>
      <c r="N360" s="27" t="str">
        <f>IF(ISNUMBER(SEARCH("TREATMENT", B360)), "4) Nuevos tratamientos", "")</f>
        <v/>
      </c>
      <c r="O360" s="27"/>
      <c r="P360" s="27" t="s">
        <v>2657</v>
      </c>
      <c r="Q360" s="27"/>
      <c r="R360" s="27" t="str">
        <f>LEFT('2012-2022'!$P360,4)</f>
        <v>2016</v>
      </c>
      <c r="S360" s="27" t="s">
        <v>49</v>
      </c>
      <c r="T360" s="27" t="str">
        <f>IFERROR(VLOOKUP(A360,BD_aux,2,FALSE),"")</f>
        <v/>
      </c>
      <c r="U360" s="27"/>
      <c r="V360" s="29"/>
      <c r="W360" s="30"/>
      <c r="X360" s="30"/>
      <c r="Y360" s="31"/>
    </row>
    <row r="361" spans="1:25" ht="15.75" customHeight="1" x14ac:dyDescent="0.25">
      <c r="A361" s="32">
        <v>26935729</v>
      </c>
      <c r="B361" s="32" t="s">
        <v>2658</v>
      </c>
      <c r="C361" s="32" t="s">
        <v>2659</v>
      </c>
      <c r="D361" s="32" t="s">
        <v>2660</v>
      </c>
      <c r="E361" s="32" t="s">
        <v>1579</v>
      </c>
      <c r="F361" s="32" t="s">
        <v>502</v>
      </c>
      <c r="G361" s="32">
        <v>2016</v>
      </c>
      <c r="H361" s="33">
        <v>42433</v>
      </c>
      <c r="I361" s="32" t="s">
        <v>2661</v>
      </c>
      <c r="J361" s="32"/>
      <c r="K361" s="32" t="s">
        <v>2662</v>
      </c>
      <c r="L361" s="32" t="str">
        <f t="shared" si="139"/>
        <v>PreAlerta</v>
      </c>
      <c r="M361" s="32" t="str">
        <f t="shared" si="131"/>
        <v>C/PalabrasClaves</v>
      </c>
      <c r="N361" s="32" t="s">
        <v>9</v>
      </c>
      <c r="O361" s="32"/>
      <c r="P361" s="32" t="s">
        <v>714</v>
      </c>
      <c r="Q361" s="32"/>
      <c r="R361" s="32" t="str">
        <f>LEFT('2012-2022'!$P361,4)</f>
        <v>2016</v>
      </c>
      <c r="S361" s="32" t="s">
        <v>57</v>
      </c>
      <c r="T361" s="32" t="s">
        <v>2663</v>
      </c>
      <c r="U361" s="32" t="s">
        <v>123</v>
      </c>
      <c r="V361" s="34" t="s">
        <v>124</v>
      </c>
      <c r="W361" s="35" t="s">
        <v>124</v>
      </c>
      <c r="X361" s="35" t="s">
        <v>2664</v>
      </c>
      <c r="Y361" s="36" t="str">
        <f>IFERROR(VLOOKUP(A359,BD_aux,3,FALSE),"")</f>
        <v/>
      </c>
    </row>
    <row r="362" spans="1:25" ht="15.75" hidden="1" customHeight="1" x14ac:dyDescent="0.25">
      <c r="A362" s="27">
        <v>25605303</v>
      </c>
      <c r="B362" s="27" t="s">
        <v>2665</v>
      </c>
      <c r="C362" s="27" t="s">
        <v>2666</v>
      </c>
      <c r="D362" s="27" t="s">
        <v>2667</v>
      </c>
      <c r="E362" s="27" t="s">
        <v>2668</v>
      </c>
      <c r="F362" s="27" t="s">
        <v>373</v>
      </c>
      <c r="G362" s="27">
        <v>2015</v>
      </c>
      <c r="H362" s="28">
        <v>42026</v>
      </c>
      <c r="I362" s="27" t="s">
        <v>2669</v>
      </c>
      <c r="J362" s="27"/>
      <c r="K362" s="27" t="s">
        <v>2670</v>
      </c>
      <c r="L362" s="27" t="str">
        <f t="shared" si="139"/>
        <v>PreAlerta</v>
      </c>
      <c r="M362" s="27" t="str">
        <f t="shared" si="131"/>
        <v>C/PalabrasClaves</v>
      </c>
      <c r="N362" s="27" t="str">
        <f t="shared" ref="N362:N364" si="149">IF(ISNUMBER(SEARCH("TREATMENT", B362)), "4) Nuevos tratamientos", "")</f>
        <v/>
      </c>
      <c r="O362" s="27"/>
      <c r="P362" s="27" t="s">
        <v>495</v>
      </c>
      <c r="Q362" s="27"/>
      <c r="R362" s="27" t="str">
        <f>LEFT('2012-2022'!$P362,4)</f>
        <v>2015</v>
      </c>
      <c r="S362" s="27" t="s">
        <v>54</v>
      </c>
      <c r="T362" s="27" t="str">
        <f t="shared" ref="T362:T364" si="150">IFERROR(VLOOKUP(A362,BD_aux,2,FALSE),"")</f>
        <v/>
      </c>
      <c r="U362" s="27"/>
      <c r="V362" s="29"/>
      <c r="W362" s="30"/>
      <c r="X362" s="30"/>
      <c r="Y362" s="31"/>
    </row>
    <row r="363" spans="1:25" ht="15.75" hidden="1" customHeight="1" x14ac:dyDescent="0.25">
      <c r="A363" s="32">
        <v>24400351</v>
      </c>
      <c r="B363" s="32" t="s">
        <v>2671</v>
      </c>
      <c r="C363" s="32" t="s">
        <v>2672</v>
      </c>
      <c r="D363" s="32" t="s">
        <v>2673</v>
      </c>
      <c r="E363" s="32" t="s">
        <v>2674</v>
      </c>
      <c r="F363" s="32" t="s">
        <v>735</v>
      </c>
      <c r="G363" s="32">
        <v>2013</v>
      </c>
      <c r="H363" s="33">
        <v>41648</v>
      </c>
      <c r="I363" s="32"/>
      <c r="J363" s="32"/>
      <c r="K363" s="32" t="s">
        <v>2675</v>
      </c>
      <c r="L363" s="32" t="str">
        <f t="shared" si="139"/>
        <v>PreAlerta</v>
      </c>
      <c r="M363" s="32" t="str">
        <f t="shared" si="131"/>
        <v>S/PalabrasClaves</v>
      </c>
      <c r="N363" s="32" t="str">
        <f t="shared" si="149"/>
        <v/>
      </c>
      <c r="O363" s="32"/>
      <c r="P363" s="32" t="s">
        <v>2614</v>
      </c>
      <c r="Q363" s="32"/>
      <c r="R363" s="32" t="str">
        <f>LEFT('2012-2022'!$P363,4)</f>
        <v>2013</v>
      </c>
      <c r="S363" s="32" t="s">
        <v>49</v>
      </c>
      <c r="T363" s="32" t="str">
        <f t="shared" si="150"/>
        <v/>
      </c>
      <c r="U363" s="32"/>
      <c r="V363" s="34"/>
      <c r="W363" s="35"/>
      <c r="X363" s="35"/>
      <c r="Y363" s="32"/>
    </row>
    <row r="364" spans="1:25" ht="15.75" hidden="1" customHeight="1" x14ac:dyDescent="0.25">
      <c r="A364" s="27">
        <v>31358980</v>
      </c>
      <c r="B364" s="27" t="s">
        <v>2676</v>
      </c>
      <c r="C364" s="27" t="s">
        <v>2677</v>
      </c>
      <c r="D364" s="27" t="s">
        <v>2678</v>
      </c>
      <c r="E364" s="27" t="s">
        <v>2679</v>
      </c>
      <c r="F364" s="27" t="s">
        <v>2118</v>
      </c>
      <c r="G364" s="27">
        <v>2019</v>
      </c>
      <c r="H364" s="28">
        <v>43677</v>
      </c>
      <c r="I364" s="27" t="s">
        <v>2680</v>
      </c>
      <c r="J364" s="27" t="s">
        <v>2681</v>
      </c>
      <c r="K364" s="27" t="s">
        <v>2682</v>
      </c>
      <c r="L364" s="27" t="str">
        <f t="shared" si="139"/>
        <v>PostAlerta</v>
      </c>
      <c r="M364" s="27" t="str">
        <f t="shared" si="131"/>
        <v>C/PalabrasClaves</v>
      </c>
      <c r="N364" s="27" t="str">
        <f t="shared" si="149"/>
        <v/>
      </c>
      <c r="O364" s="27"/>
      <c r="P364" s="27" t="s">
        <v>850</v>
      </c>
      <c r="Q364" s="27"/>
      <c r="R364" s="27" t="str">
        <f>LEFT('2012-2022'!$P364,4)</f>
        <v>2019</v>
      </c>
      <c r="S364" s="27" t="s">
        <v>72</v>
      </c>
      <c r="T364" s="27" t="str">
        <f t="shared" si="150"/>
        <v/>
      </c>
      <c r="U364" s="27"/>
      <c r="V364" s="29"/>
      <c r="W364" s="30"/>
      <c r="X364" s="30"/>
      <c r="Y364" s="31"/>
    </row>
    <row r="365" spans="1:25" ht="15.75" customHeight="1" x14ac:dyDescent="0.25">
      <c r="A365" s="32">
        <v>25994166</v>
      </c>
      <c r="B365" s="32" t="s">
        <v>2683</v>
      </c>
      <c r="C365" s="32" t="s">
        <v>2684</v>
      </c>
      <c r="D365" s="32" t="s">
        <v>2685</v>
      </c>
      <c r="E365" s="32" t="s">
        <v>2395</v>
      </c>
      <c r="F365" s="32" t="s">
        <v>502</v>
      </c>
      <c r="G365" s="32">
        <v>2015</v>
      </c>
      <c r="H365" s="33">
        <v>42146</v>
      </c>
      <c r="I365" s="32" t="s">
        <v>2686</v>
      </c>
      <c r="J365" s="32"/>
      <c r="K365" s="32" t="s">
        <v>2687</v>
      </c>
      <c r="L365" s="32" t="str">
        <f t="shared" si="139"/>
        <v>PreAlerta</v>
      </c>
      <c r="M365" s="32" t="str">
        <f t="shared" si="131"/>
        <v>C/PalabrasClaves</v>
      </c>
      <c r="N365" s="32" t="s">
        <v>9</v>
      </c>
      <c r="O365" s="32"/>
      <c r="P365" s="32" t="s">
        <v>2470</v>
      </c>
      <c r="Q365" s="32"/>
      <c r="R365" s="32" t="str">
        <f>LEFT('2012-2022'!$P365,4)</f>
        <v>2015</v>
      </c>
      <c r="S365" s="32" t="s">
        <v>65</v>
      </c>
      <c r="T365" s="32" t="s">
        <v>2688</v>
      </c>
      <c r="U365" s="32" t="s">
        <v>123</v>
      </c>
      <c r="V365" s="34" t="s">
        <v>124</v>
      </c>
      <c r="W365" s="35" t="s">
        <v>124</v>
      </c>
      <c r="X365" s="35" t="s">
        <v>2689</v>
      </c>
      <c r="Y365" s="36" t="str">
        <f>IFERROR(VLOOKUP(A363,BD_aux,3,FALSE),"")</f>
        <v/>
      </c>
    </row>
    <row r="366" spans="1:25" ht="15.75" hidden="1" customHeight="1" x14ac:dyDescent="0.25">
      <c r="A366" s="27">
        <v>26229069</v>
      </c>
      <c r="B366" s="27" t="s">
        <v>2690</v>
      </c>
      <c r="C366" s="27" t="s">
        <v>2691</v>
      </c>
      <c r="D366" s="27" t="s">
        <v>2692</v>
      </c>
      <c r="E366" s="27" t="s">
        <v>1428</v>
      </c>
      <c r="F366" s="27" t="s">
        <v>1429</v>
      </c>
      <c r="G366" s="27">
        <v>2015</v>
      </c>
      <c r="H366" s="28">
        <v>42217</v>
      </c>
      <c r="I366" s="27" t="s">
        <v>2693</v>
      </c>
      <c r="J366" s="27"/>
      <c r="K366" s="27" t="s">
        <v>2694</v>
      </c>
      <c r="L366" s="27" t="str">
        <f t="shared" si="139"/>
        <v>PreAlerta</v>
      </c>
      <c r="M366" s="27" t="str">
        <f t="shared" si="131"/>
        <v>S/PalabrasClaves</v>
      </c>
      <c r="N366" s="27" t="str">
        <f>IF(ISNUMBER(SEARCH("TREATMENT", B366)), "4) Nuevos tratamientos", "")</f>
        <v/>
      </c>
      <c r="O366" s="27"/>
      <c r="P366" s="27" t="s">
        <v>2470</v>
      </c>
      <c r="Q366" s="27"/>
      <c r="R366" s="27" t="str">
        <f>LEFT('2012-2022'!$P366,4)</f>
        <v>2015</v>
      </c>
      <c r="S366" s="27" t="s">
        <v>65</v>
      </c>
      <c r="T366" s="27" t="str">
        <f>IFERROR(VLOOKUP(A366,BD_aux,2,FALSE),"")</f>
        <v/>
      </c>
      <c r="U366" s="27"/>
      <c r="V366" s="29"/>
      <c r="W366" s="30"/>
      <c r="X366" s="30"/>
      <c r="Y366" s="31"/>
    </row>
    <row r="367" spans="1:25" ht="15.75" customHeight="1" x14ac:dyDescent="0.25">
      <c r="A367" s="32">
        <v>26787702</v>
      </c>
      <c r="B367" s="32" t="s">
        <v>2695</v>
      </c>
      <c r="C367" s="32" t="s">
        <v>2696</v>
      </c>
      <c r="D367" s="32" t="s">
        <v>2697</v>
      </c>
      <c r="E367" s="32" t="s">
        <v>2698</v>
      </c>
      <c r="F367" s="32" t="s">
        <v>573</v>
      </c>
      <c r="G367" s="32">
        <v>2016</v>
      </c>
      <c r="H367" s="33">
        <v>42390</v>
      </c>
      <c r="I367" s="32" t="s">
        <v>2699</v>
      </c>
      <c r="J367" s="32"/>
      <c r="K367" s="32" t="s">
        <v>2700</v>
      </c>
      <c r="L367" s="32" t="str">
        <f t="shared" si="139"/>
        <v>PreAlerta</v>
      </c>
      <c r="M367" s="32" t="str">
        <f t="shared" si="131"/>
        <v>C/PalabrasClaves</v>
      </c>
      <c r="N367" s="32" t="s">
        <v>9</v>
      </c>
      <c r="O367" s="32"/>
      <c r="P367" s="32" t="s">
        <v>2701</v>
      </c>
      <c r="Q367" s="32"/>
      <c r="R367" s="32" t="str">
        <f>LEFT('2012-2022'!$P367,4)</f>
        <v>2016</v>
      </c>
      <c r="S367" s="32" t="s">
        <v>49</v>
      </c>
      <c r="T367" s="32" t="s">
        <v>2702</v>
      </c>
      <c r="U367" s="32" t="s">
        <v>123</v>
      </c>
      <c r="V367" s="34" t="s">
        <v>124</v>
      </c>
      <c r="W367" s="35" t="s">
        <v>124</v>
      </c>
      <c r="X367" s="35" t="s">
        <v>2703</v>
      </c>
      <c r="Y367" s="36" t="str">
        <f>IFERROR(VLOOKUP(A365,BD_aux,3,FALSE),"")</f>
        <v/>
      </c>
    </row>
    <row r="368" spans="1:25" ht="15.75" hidden="1" customHeight="1" x14ac:dyDescent="0.25">
      <c r="A368" s="27">
        <v>29927918</v>
      </c>
      <c r="B368" s="27" t="s">
        <v>2704</v>
      </c>
      <c r="C368" s="27" t="s">
        <v>2705</v>
      </c>
      <c r="D368" s="27" t="s">
        <v>2706</v>
      </c>
      <c r="E368" s="27" t="s">
        <v>2707</v>
      </c>
      <c r="F368" s="27" t="s">
        <v>2708</v>
      </c>
      <c r="G368" s="27">
        <v>2018</v>
      </c>
      <c r="H368" s="28">
        <v>43273</v>
      </c>
      <c r="I368" s="27"/>
      <c r="J368" s="27"/>
      <c r="K368" s="27"/>
      <c r="L368" s="27" t="str">
        <f t="shared" si="139"/>
        <v>PostAlerta</v>
      </c>
      <c r="M368" s="27" t="str">
        <f t="shared" si="131"/>
        <v>C/PalabrasClaves</v>
      </c>
      <c r="N368" s="27" t="str">
        <f>IF(ISNUMBER(SEARCH("TREATMENT", B368)), "4) Nuevos tratamientos", "")</f>
        <v/>
      </c>
      <c r="O368" s="27"/>
      <c r="P368" s="27" t="s">
        <v>2709</v>
      </c>
      <c r="Q368" s="27"/>
      <c r="R368" s="27" t="str">
        <f>LEFT('2012-2022'!$P368,4)</f>
        <v>2018</v>
      </c>
      <c r="S368" s="27" t="s">
        <v>60</v>
      </c>
      <c r="T368" s="27" t="str">
        <f>IFERROR(VLOOKUP(A368,BD_aux,2,FALSE),"")</f>
        <v/>
      </c>
      <c r="U368" s="27"/>
      <c r="V368" s="29"/>
      <c r="W368" s="30"/>
      <c r="X368" s="30"/>
      <c r="Y368" s="31"/>
    </row>
    <row r="369" spans="1:25" ht="15.75" customHeight="1" x14ac:dyDescent="0.25">
      <c r="A369" s="32">
        <v>25394255</v>
      </c>
      <c r="B369" s="32" t="s">
        <v>2710</v>
      </c>
      <c r="C369" s="32" t="s">
        <v>2711</v>
      </c>
      <c r="D369" s="32" t="s">
        <v>2712</v>
      </c>
      <c r="E369" s="32" t="s">
        <v>2713</v>
      </c>
      <c r="F369" s="32" t="s">
        <v>1046</v>
      </c>
      <c r="G369" s="32">
        <v>2014</v>
      </c>
      <c r="H369" s="33">
        <v>41957</v>
      </c>
      <c r="I369" s="32"/>
      <c r="J369" s="32"/>
      <c r="K369" s="32" t="s">
        <v>2714</v>
      </c>
      <c r="L369" s="32" t="str">
        <f t="shared" si="139"/>
        <v>PreAlerta</v>
      </c>
      <c r="M369" s="32" t="str">
        <f t="shared" si="131"/>
        <v>C/PalabrasClaves</v>
      </c>
      <c r="N369" s="32" t="s">
        <v>9</v>
      </c>
      <c r="O369" s="32"/>
      <c r="P369" s="32" t="s">
        <v>2715</v>
      </c>
      <c r="Q369" s="32"/>
      <c r="R369" s="32" t="str">
        <f>LEFT('2012-2022'!$P369,4)</f>
        <v>2014</v>
      </c>
      <c r="S369" s="32" t="s">
        <v>72</v>
      </c>
      <c r="T369" s="32" t="s">
        <v>2716</v>
      </c>
      <c r="U369" s="32" t="s">
        <v>123</v>
      </c>
      <c r="V369" s="34" t="s">
        <v>124</v>
      </c>
      <c r="W369" s="35" t="s">
        <v>124</v>
      </c>
      <c r="X369" s="35" t="s">
        <v>2717</v>
      </c>
      <c r="Y369" s="36" t="str">
        <f>IFERROR(VLOOKUP(A367,BD_aux,3,FALSE),"")</f>
        <v/>
      </c>
    </row>
    <row r="370" spans="1:25" ht="15.75" hidden="1" customHeight="1" x14ac:dyDescent="0.25">
      <c r="A370" s="27">
        <v>26984407</v>
      </c>
      <c r="B370" s="27" t="s">
        <v>2718</v>
      </c>
      <c r="C370" s="27" t="s">
        <v>2719</v>
      </c>
      <c r="D370" s="27" t="s">
        <v>2720</v>
      </c>
      <c r="E370" s="27" t="s">
        <v>2536</v>
      </c>
      <c r="F370" s="27" t="s">
        <v>1038</v>
      </c>
      <c r="G370" s="27">
        <v>2016</v>
      </c>
      <c r="H370" s="28">
        <v>42447</v>
      </c>
      <c r="I370" s="27" t="s">
        <v>2721</v>
      </c>
      <c r="J370" s="27"/>
      <c r="K370" s="27" t="s">
        <v>2722</v>
      </c>
      <c r="L370" s="27" t="str">
        <f t="shared" si="139"/>
        <v>PreAlerta</v>
      </c>
      <c r="M370" s="27" t="str">
        <f t="shared" si="131"/>
        <v>S/PalabrasClaves</v>
      </c>
      <c r="N370" s="27" t="str">
        <f>IF(ISNUMBER(SEARCH("TREATMENT", B370)), "4) Nuevos tratamientos", "")</f>
        <v/>
      </c>
      <c r="O370" s="27"/>
      <c r="P370" s="27" t="s">
        <v>2723</v>
      </c>
      <c r="Q370" s="27"/>
      <c r="R370" s="27" t="str">
        <f>LEFT('2012-2022'!$P370,4)</f>
        <v>2016</v>
      </c>
      <c r="S370" s="27" t="s">
        <v>57</v>
      </c>
      <c r="T370" s="27" t="str">
        <f>IFERROR(VLOOKUP(A370,BD_aux,2,FALSE),"")</f>
        <v/>
      </c>
      <c r="U370" s="27"/>
      <c r="V370" s="29"/>
      <c r="W370" s="30"/>
      <c r="X370" s="30"/>
      <c r="Y370" s="31"/>
    </row>
    <row r="371" spans="1:25" ht="15.75" customHeight="1" x14ac:dyDescent="0.25">
      <c r="A371" s="32">
        <v>24025911</v>
      </c>
      <c r="B371" s="32" t="s">
        <v>2724</v>
      </c>
      <c r="C371" s="32" t="s">
        <v>2725</v>
      </c>
      <c r="D371" s="32" t="s">
        <v>2726</v>
      </c>
      <c r="E371" s="32" t="s">
        <v>2727</v>
      </c>
      <c r="F371" s="32" t="s">
        <v>502</v>
      </c>
      <c r="G371" s="32">
        <v>2013</v>
      </c>
      <c r="H371" s="33">
        <v>41530</v>
      </c>
      <c r="I371" s="32" t="s">
        <v>2728</v>
      </c>
      <c r="J371" s="32"/>
      <c r="K371" s="32" t="s">
        <v>2729</v>
      </c>
      <c r="L371" s="32" t="str">
        <f t="shared" si="139"/>
        <v>PreAlerta</v>
      </c>
      <c r="M371" s="32" t="str">
        <f t="shared" si="131"/>
        <v>C/PalabrasClaves</v>
      </c>
      <c r="N371" s="32" t="s">
        <v>9</v>
      </c>
      <c r="O371" s="32"/>
      <c r="P371" s="32" t="s">
        <v>1467</v>
      </c>
      <c r="Q371" s="32"/>
      <c r="R371" s="32" t="str">
        <f>LEFT('2012-2022'!$P371,4)</f>
        <v>2013</v>
      </c>
      <c r="S371" s="32" t="s">
        <v>74</v>
      </c>
      <c r="T371" s="32" t="s">
        <v>2730</v>
      </c>
      <c r="U371" s="32" t="s">
        <v>123</v>
      </c>
      <c r="V371" s="34" t="s">
        <v>124</v>
      </c>
      <c r="W371" s="35" t="s">
        <v>124</v>
      </c>
      <c r="X371" s="35" t="s">
        <v>2731</v>
      </c>
      <c r="Y371" s="36" t="str">
        <f>IFERROR(VLOOKUP(A369,BD_aux,3,FALSE),"")</f>
        <v/>
      </c>
    </row>
    <row r="372" spans="1:25" ht="15.75" hidden="1" customHeight="1" x14ac:dyDescent="0.25">
      <c r="A372" s="27">
        <v>29891604</v>
      </c>
      <c r="B372" s="27" t="s">
        <v>2732</v>
      </c>
      <c r="C372" s="27" t="s">
        <v>2733</v>
      </c>
      <c r="D372" s="27" t="s">
        <v>2734</v>
      </c>
      <c r="E372" s="27" t="s">
        <v>2460</v>
      </c>
      <c r="F372" s="27" t="s">
        <v>573</v>
      </c>
      <c r="G372" s="27">
        <v>2018</v>
      </c>
      <c r="H372" s="28">
        <v>43264</v>
      </c>
      <c r="I372" s="27" t="s">
        <v>2735</v>
      </c>
      <c r="J372" s="27"/>
      <c r="K372" s="27" t="s">
        <v>2736</v>
      </c>
      <c r="L372" s="27" t="str">
        <f t="shared" si="139"/>
        <v>PostAlerta</v>
      </c>
      <c r="M372" s="27" t="str">
        <f t="shared" si="131"/>
        <v>C/PalabrasClaves</v>
      </c>
      <c r="N372" s="27" t="str">
        <f>IF(ISNUMBER(SEARCH("TREATMENT", B372)), "4) Nuevos tratamientos", "")</f>
        <v/>
      </c>
      <c r="O372" s="27"/>
      <c r="P372" s="27" t="s">
        <v>2737</v>
      </c>
      <c r="Q372" s="27"/>
      <c r="R372" s="27" t="str">
        <f>LEFT('2012-2022'!$P372,4)</f>
        <v>2018</v>
      </c>
      <c r="S372" s="27" t="s">
        <v>62</v>
      </c>
      <c r="T372" s="27" t="str">
        <f>IFERROR(VLOOKUP(A372,BD_aux,2,FALSE),"")</f>
        <v/>
      </c>
      <c r="U372" s="27"/>
      <c r="V372" s="29"/>
      <c r="W372" s="30"/>
      <c r="X372" s="30"/>
      <c r="Y372" s="31"/>
    </row>
    <row r="373" spans="1:25" ht="15.75" customHeight="1" x14ac:dyDescent="0.25">
      <c r="A373" s="32">
        <v>23001269</v>
      </c>
      <c r="B373" s="32" t="s">
        <v>2738</v>
      </c>
      <c r="C373" s="32" t="s">
        <v>2739</v>
      </c>
      <c r="D373" s="32" t="s">
        <v>2740</v>
      </c>
      <c r="E373" s="32" t="s">
        <v>2741</v>
      </c>
      <c r="F373" s="32" t="s">
        <v>304</v>
      </c>
      <c r="G373" s="32">
        <v>2012</v>
      </c>
      <c r="H373" s="33">
        <v>41177</v>
      </c>
      <c r="I373" s="32"/>
      <c r="J373" s="32"/>
      <c r="K373" s="32" t="s">
        <v>2742</v>
      </c>
      <c r="L373" s="32" t="str">
        <f t="shared" si="139"/>
        <v>PreAlerta</v>
      </c>
      <c r="M373" s="32" t="str">
        <f t="shared" si="131"/>
        <v>C/PalabrasClaves</v>
      </c>
      <c r="N373" s="32" t="s">
        <v>9</v>
      </c>
      <c r="O373" s="32"/>
      <c r="P373" s="32" t="s">
        <v>1916</v>
      </c>
      <c r="Q373" s="32"/>
      <c r="R373" s="32" t="str">
        <f>LEFT('2012-2022'!$P373,4)</f>
        <v>2012</v>
      </c>
      <c r="S373" s="32" t="s">
        <v>70</v>
      </c>
      <c r="T373" s="32" t="s">
        <v>2743</v>
      </c>
      <c r="U373" s="32" t="s">
        <v>123</v>
      </c>
      <c r="V373" s="34" t="s">
        <v>124</v>
      </c>
      <c r="W373" s="35" t="s">
        <v>124</v>
      </c>
      <c r="X373" s="35" t="s">
        <v>2744</v>
      </c>
      <c r="Y373" s="36" t="str">
        <f>IFERROR(VLOOKUP(A371,BD_aux,3,FALSE),"")</f>
        <v/>
      </c>
    </row>
    <row r="374" spans="1:25" ht="15.75" hidden="1" customHeight="1" x14ac:dyDescent="0.25">
      <c r="A374" s="27">
        <v>24554750</v>
      </c>
      <c r="B374" s="27" t="s">
        <v>2745</v>
      </c>
      <c r="C374" s="27" t="s">
        <v>2746</v>
      </c>
      <c r="D374" s="27" t="s">
        <v>2747</v>
      </c>
      <c r="E374" s="27" t="s">
        <v>2748</v>
      </c>
      <c r="F374" s="27" t="s">
        <v>502</v>
      </c>
      <c r="G374" s="27">
        <v>2014</v>
      </c>
      <c r="H374" s="28">
        <v>41691</v>
      </c>
      <c r="I374" s="27" t="s">
        <v>2749</v>
      </c>
      <c r="J374" s="27"/>
      <c r="K374" s="27" t="s">
        <v>2750</v>
      </c>
      <c r="L374" s="27" t="str">
        <f t="shared" si="139"/>
        <v>PreAlerta</v>
      </c>
      <c r="M374" s="27" t="str">
        <f t="shared" si="131"/>
        <v>S/PalabrasClaves</v>
      </c>
      <c r="N374" s="27" t="str">
        <f>IF(ISNUMBER(SEARCH("TREATMENT", B374)), "4) Nuevos tratamientos", "")</f>
        <v/>
      </c>
      <c r="O374" s="27"/>
      <c r="P374" s="27" t="s">
        <v>1330</v>
      </c>
      <c r="Q374" s="27"/>
      <c r="R374" s="27" t="str">
        <f>LEFT('2012-2022'!$P374,4)</f>
        <v>2014</v>
      </c>
      <c r="S374" s="27" t="s">
        <v>57</v>
      </c>
      <c r="T374" s="27" t="str">
        <f>IFERROR(VLOOKUP(A374,BD_aux,2,FALSE),"")</f>
        <v/>
      </c>
      <c r="U374" s="27"/>
      <c r="V374" s="29"/>
      <c r="W374" s="30"/>
      <c r="X374" s="30"/>
      <c r="Y374" s="31"/>
    </row>
    <row r="375" spans="1:25" ht="15.75" customHeight="1" x14ac:dyDescent="0.25">
      <c r="A375" s="32">
        <v>25534723</v>
      </c>
      <c r="B375" s="32" t="s">
        <v>2751</v>
      </c>
      <c r="C375" s="32" t="s">
        <v>2752</v>
      </c>
      <c r="D375" s="32" t="s">
        <v>2753</v>
      </c>
      <c r="E375" s="32" t="s">
        <v>2754</v>
      </c>
      <c r="F375" s="32" t="s">
        <v>573</v>
      </c>
      <c r="G375" s="32">
        <v>2015</v>
      </c>
      <c r="H375" s="33">
        <v>41997</v>
      </c>
      <c r="I375" s="32" t="s">
        <v>2755</v>
      </c>
      <c r="J375" s="32"/>
      <c r="K375" s="32" t="s">
        <v>2756</v>
      </c>
      <c r="L375" s="32" t="str">
        <f t="shared" si="139"/>
        <v>PreAlerta</v>
      </c>
      <c r="M375" s="32" t="str">
        <f t="shared" si="131"/>
        <v>C/PalabrasClaves</v>
      </c>
      <c r="N375" s="32" t="s">
        <v>12</v>
      </c>
      <c r="O375" s="32" t="s">
        <v>16</v>
      </c>
      <c r="P375" s="32" t="s">
        <v>701</v>
      </c>
      <c r="Q375" s="32"/>
      <c r="R375" s="32" t="str">
        <f>LEFT('2012-2022'!$P375,4)</f>
        <v>2015</v>
      </c>
      <c r="S375" s="32" t="s">
        <v>49</v>
      </c>
      <c r="T375" s="32" t="s">
        <v>2757</v>
      </c>
      <c r="U375" s="32" t="s">
        <v>124</v>
      </c>
      <c r="V375" s="34" t="s">
        <v>123</v>
      </c>
      <c r="W375" s="35" t="s">
        <v>124</v>
      </c>
      <c r="X375" s="35" t="s">
        <v>2758</v>
      </c>
      <c r="Y375" s="36" t="str">
        <f>IFERROR(VLOOKUP(A373,BD_aux,3,FALSE),"")</f>
        <v/>
      </c>
    </row>
    <row r="376" spans="1:25" ht="15.75" hidden="1" customHeight="1" x14ac:dyDescent="0.25">
      <c r="A376" s="27">
        <v>25149062</v>
      </c>
      <c r="B376" s="27" t="s">
        <v>2759</v>
      </c>
      <c r="C376" s="27" t="s">
        <v>2760</v>
      </c>
      <c r="D376" s="27" t="s">
        <v>2761</v>
      </c>
      <c r="E376" s="27" t="s">
        <v>2762</v>
      </c>
      <c r="F376" s="27" t="s">
        <v>1066</v>
      </c>
      <c r="G376" s="27">
        <v>2014</v>
      </c>
      <c r="H376" s="28">
        <v>41875</v>
      </c>
      <c r="I376" s="27" t="s">
        <v>2763</v>
      </c>
      <c r="J376" s="27"/>
      <c r="K376" s="27" t="s">
        <v>2764</v>
      </c>
      <c r="L376" s="27" t="str">
        <f t="shared" si="139"/>
        <v>PreAlerta</v>
      </c>
      <c r="M376" s="27" t="str">
        <f t="shared" si="131"/>
        <v>C/PalabrasClaves</v>
      </c>
      <c r="N376" s="27" t="str">
        <f t="shared" ref="N376:N378" si="151">IF(ISNUMBER(SEARCH("TREATMENT", B376)), "4) Nuevos tratamientos", "")</f>
        <v/>
      </c>
      <c r="O376" s="27"/>
      <c r="P376" s="27" t="s">
        <v>2765</v>
      </c>
      <c r="Q376" s="27"/>
      <c r="R376" s="27" t="str">
        <f>LEFT('2012-2022'!$P376,4)</f>
        <v>2014</v>
      </c>
      <c r="S376" s="27" t="s">
        <v>65</v>
      </c>
      <c r="T376" s="27" t="str">
        <f t="shared" ref="T376:T380" si="152">IFERROR(VLOOKUP(A376,BD_aux,2,FALSE),"")</f>
        <v/>
      </c>
      <c r="U376" s="27"/>
      <c r="V376" s="29"/>
      <c r="W376" s="30"/>
      <c r="X376" s="30"/>
      <c r="Y376" s="31"/>
    </row>
    <row r="377" spans="1:25" ht="15.75" hidden="1" customHeight="1" x14ac:dyDescent="0.25">
      <c r="A377" s="32">
        <v>23970751</v>
      </c>
      <c r="B377" s="32" t="s">
        <v>2766</v>
      </c>
      <c r="C377" s="32" t="s">
        <v>2767</v>
      </c>
      <c r="D377" s="32" t="s">
        <v>2768</v>
      </c>
      <c r="E377" s="32" t="s">
        <v>2769</v>
      </c>
      <c r="F377" s="32" t="s">
        <v>735</v>
      </c>
      <c r="G377" s="32">
        <v>2013</v>
      </c>
      <c r="H377" s="33">
        <v>41510</v>
      </c>
      <c r="I377" s="32"/>
      <c r="J377" s="32"/>
      <c r="K377" s="32" t="s">
        <v>2770</v>
      </c>
      <c r="L377" s="32" t="str">
        <f t="shared" si="139"/>
        <v>PreAlerta</v>
      </c>
      <c r="M377" s="32" t="str">
        <f t="shared" si="131"/>
        <v>S/PalabrasClaves</v>
      </c>
      <c r="N377" s="32" t="str">
        <f t="shared" si="151"/>
        <v/>
      </c>
      <c r="O377" s="32"/>
      <c r="P377" s="32" t="s">
        <v>479</v>
      </c>
      <c r="Q377" s="40"/>
      <c r="R377" s="32" t="str">
        <f>LEFT('2012-2022'!$P377,4)</f>
        <v>2013</v>
      </c>
      <c r="S377" s="32" t="s">
        <v>60</v>
      </c>
      <c r="T377" s="32" t="str">
        <f t="shared" si="152"/>
        <v/>
      </c>
      <c r="U377" s="32"/>
      <c r="V377" s="34"/>
      <c r="W377" s="35"/>
      <c r="X377" s="35"/>
      <c r="Y377" s="32"/>
    </row>
    <row r="378" spans="1:25" ht="15.75" hidden="1" customHeight="1" x14ac:dyDescent="0.25">
      <c r="A378" s="27">
        <v>25688066</v>
      </c>
      <c r="B378" s="27" t="s">
        <v>2771</v>
      </c>
      <c r="C378" s="27" t="s">
        <v>2772</v>
      </c>
      <c r="D378" s="27" t="s">
        <v>2773</v>
      </c>
      <c r="E378" s="27" t="s">
        <v>2774</v>
      </c>
      <c r="F378" s="27" t="s">
        <v>1429</v>
      </c>
      <c r="G378" s="27">
        <v>2015</v>
      </c>
      <c r="H378" s="28">
        <v>42053</v>
      </c>
      <c r="I378" s="27" t="s">
        <v>2775</v>
      </c>
      <c r="J378" s="27"/>
      <c r="K378" s="27" t="s">
        <v>2776</v>
      </c>
      <c r="L378" s="27" t="str">
        <f t="shared" si="139"/>
        <v>PreAlerta</v>
      </c>
      <c r="M378" s="27" t="str">
        <f t="shared" si="131"/>
        <v>S/PalabrasClaves</v>
      </c>
      <c r="N378" s="27" t="str">
        <f t="shared" si="151"/>
        <v/>
      </c>
      <c r="O378" s="27"/>
      <c r="P378" s="27" t="s">
        <v>2635</v>
      </c>
      <c r="Q378" s="27"/>
      <c r="R378" s="27" t="str">
        <f>LEFT('2012-2022'!$P378,4)</f>
        <v>2015</v>
      </c>
      <c r="S378" s="27" t="s">
        <v>45</v>
      </c>
      <c r="T378" s="27" t="str">
        <f t="shared" si="152"/>
        <v/>
      </c>
      <c r="U378" s="27"/>
      <c r="V378" s="29"/>
      <c r="W378" s="30"/>
      <c r="X378" s="30"/>
      <c r="Y378" s="31"/>
    </row>
    <row r="379" spans="1:25" ht="15.75" hidden="1" customHeight="1" x14ac:dyDescent="0.25">
      <c r="A379" s="32">
        <v>27432597</v>
      </c>
      <c r="B379" s="32" t="s">
        <v>2777</v>
      </c>
      <c r="C379" s="32" t="s">
        <v>2778</v>
      </c>
      <c r="D379" s="32" t="s">
        <v>2779</v>
      </c>
      <c r="E379" s="32" t="s">
        <v>2176</v>
      </c>
      <c r="F379" s="32" t="s">
        <v>493</v>
      </c>
      <c r="G379" s="32">
        <v>2016</v>
      </c>
      <c r="H379" s="33">
        <v>42571</v>
      </c>
      <c r="I379" s="32"/>
      <c r="J379" s="32"/>
      <c r="K379" s="32" t="s">
        <v>2780</v>
      </c>
      <c r="L379" s="32" t="str">
        <f t="shared" si="139"/>
        <v>PreAlerta</v>
      </c>
      <c r="M379" s="32" t="str">
        <f t="shared" si="131"/>
        <v>C/PalabrasClaves</v>
      </c>
      <c r="N379" s="32" t="s">
        <v>18</v>
      </c>
      <c r="O379" s="32" t="s">
        <v>681</v>
      </c>
      <c r="P379" s="32" t="s">
        <v>597</v>
      </c>
      <c r="Q379" s="40"/>
      <c r="R379" s="32" t="str">
        <f>LEFT('2012-2022'!$P379,4)</f>
        <v>2016</v>
      </c>
      <c r="S379" s="32" t="s">
        <v>72</v>
      </c>
      <c r="T379" s="32" t="str">
        <f t="shared" si="152"/>
        <v/>
      </c>
      <c r="U379" s="32"/>
      <c r="V379" s="34"/>
      <c r="W379" s="35"/>
      <c r="X379" s="35"/>
      <c r="Y379" s="32"/>
    </row>
    <row r="380" spans="1:25" ht="15.75" hidden="1" customHeight="1" x14ac:dyDescent="0.25">
      <c r="A380" s="27">
        <v>26468501</v>
      </c>
      <c r="B380" s="27" t="s">
        <v>2781</v>
      </c>
      <c r="C380" s="27" t="s">
        <v>2782</v>
      </c>
      <c r="D380" s="27" t="s">
        <v>2783</v>
      </c>
      <c r="E380" s="27" t="s">
        <v>863</v>
      </c>
      <c r="F380" s="27" t="s">
        <v>502</v>
      </c>
      <c r="G380" s="27">
        <v>2015</v>
      </c>
      <c r="H380" s="28">
        <v>42293</v>
      </c>
      <c r="I380" s="27" t="s">
        <v>2784</v>
      </c>
      <c r="J380" s="27"/>
      <c r="K380" s="27" t="s">
        <v>2785</v>
      </c>
      <c r="L380" s="27" t="str">
        <f t="shared" si="139"/>
        <v>PreAlerta</v>
      </c>
      <c r="M380" s="27" t="str">
        <f t="shared" si="131"/>
        <v>S/PalabrasClaves</v>
      </c>
      <c r="N380" s="27" t="str">
        <f>IF(ISNUMBER(SEARCH("TREATMENT", B380)), "4) Nuevos tratamientos", "")</f>
        <v/>
      </c>
      <c r="O380" s="27"/>
      <c r="P380" s="27" t="s">
        <v>1409</v>
      </c>
      <c r="Q380" s="27"/>
      <c r="R380" s="27" t="str">
        <f>LEFT('2012-2022'!$P380,4)</f>
        <v>2015</v>
      </c>
      <c r="S380" s="27" t="s">
        <v>74</v>
      </c>
      <c r="T380" s="27" t="str">
        <f t="shared" si="152"/>
        <v/>
      </c>
      <c r="U380" s="27"/>
      <c r="V380" s="29"/>
      <c r="W380" s="30"/>
      <c r="X380" s="30"/>
      <c r="Y380" s="31"/>
    </row>
    <row r="381" spans="1:25" ht="15.75" customHeight="1" x14ac:dyDescent="0.25">
      <c r="A381" s="32">
        <v>25532741</v>
      </c>
      <c r="B381" s="32" t="s">
        <v>2786</v>
      </c>
      <c r="C381" s="32" t="s">
        <v>2787</v>
      </c>
      <c r="D381" s="32" t="s">
        <v>2788</v>
      </c>
      <c r="E381" s="32" t="s">
        <v>2184</v>
      </c>
      <c r="F381" s="32" t="s">
        <v>949</v>
      </c>
      <c r="G381" s="32">
        <v>2015</v>
      </c>
      <c r="H381" s="33">
        <v>41997</v>
      </c>
      <c r="I381" s="32"/>
      <c r="J381" s="32"/>
      <c r="K381" s="32" t="s">
        <v>2789</v>
      </c>
      <c r="L381" s="32" t="str">
        <f t="shared" si="139"/>
        <v>PreAlerta</v>
      </c>
      <c r="M381" s="32" t="str">
        <f t="shared" si="131"/>
        <v>C/PalabrasClaves</v>
      </c>
      <c r="N381" s="32" t="s">
        <v>12</v>
      </c>
      <c r="O381" s="32" t="s">
        <v>25</v>
      </c>
      <c r="P381" s="32" t="s">
        <v>701</v>
      </c>
      <c r="Q381" s="32"/>
      <c r="R381" s="32" t="str">
        <f>LEFT('2012-2022'!$P381,4)</f>
        <v>2015</v>
      </c>
      <c r="S381" s="32" t="s">
        <v>49</v>
      </c>
      <c r="T381" s="32" t="s">
        <v>2790</v>
      </c>
      <c r="U381" s="32" t="s">
        <v>124</v>
      </c>
      <c r="V381" s="34" t="s">
        <v>123</v>
      </c>
      <c r="W381" s="35" t="s">
        <v>124</v>
      </c>
      <c r="X381" s="35" t="s">
        <v>2791</v>
      </c>
      <c r="Y381" s="36" t="str">
        <f t="shared" ref="Y381:Y383" si="153">IFERROR(VLOOKUP(A379,BD_aux,3,FALSE),"")</f>
        <v/>
      </c>
    </row>
    <row r="382" spans="1:25" ht="15.75" customHeight="1" x14ac:dyDescent="0.25">
      <c r="A382" s="27">
        <v>28893785</v>
      </c>
      <c r="B382" s="27" t="s">
        <v>2792</v>
      </c>
      <c r="C382" s="27" t="s">
        <v>2793</v>
      </c>
      <c r="D382" s="27" t="s">
        <v>2794</v>
      </c>
      <c r="E382" s="27" t="s">
        <v>2176</v>
      </c>
      <c r="F382" s="27" t="s">
        <v>573</v>
      </c>
      <c r="G382" s="27">
        <v>2017</v>
      </c>
      <c r="H382" s="28">
        <v>42991</v>
      </c>
      <c r="I382" s="27" t="s">
        <v>2795</v>
      </c>
      <c r="J382" s="27"/>
      <c r="K382" s="27" t="s">
        <v>2796</v>
      </c>
      <c r="L382" s="27" t="str">
        <f t="shared" si="139"/>
        <v>PostAlerta</v>
      </c>
      <c r="M382" s="27" t="str">
        <f t="shared" si="131"/>
        <v>C/PalabrasClaves</v>
      </c>
      <c r="N382" s="27" t="s">
        <v>12</v>
      </c>
      <c r="O382" s="27" t="s">
        <v>16</v>
      </c>
      <c r="P382" s="27" t="s">
        <v>2506</v>
      </c>
      <c r="Q382" s="27"/>
      <c r="R382" s="27" t="str">
        <f>LEFT('2012-2022'!$P382,4)</f>
        <v>2017</v>
      </c>
      <c r="S382" s="27" t="s">
        <v>70</v>
      </c>
      <c r="T382" s="27" t="s">
        <v>2797</v>
      </c>
      <c r="U382" s="27" t="s">
        <v>124</v>
      </c>
      <c r="V382" s="29" t="s">
        <v>123</v>
      </c>
      <c r="W382" s="30" t="s">
        <v>124</v>
      </c>
      <c r="X382" s="30" t="s">
        <v>2798</v>
      </c>
      <c r="Y382" s="31" t="str">
        <f t="shared" si="153"/>
        <v/>
      </c>
    </row>
    <row r="383" spans="1:25" ht="15.75" customHeight="1" x14ac:dyDescent="0.25">
      <c r="A383" s="32">
        <v>25907073</v>
      </c>
      <c r="B383" s="32" t="s">
        <v>2799</v>
      </c>
      <c r="C383" s="32" t="s">
        <v>2800</v>
      </c>
      <c r="D383" s="32" t="s">
        <v>2801</v>
      </c>
      <c r="E383" s="32" t="s">
        <v>2802</v>
      </c>
      <c r="F383" s="32" t="s">
        <v>493</v>
      </c>
      <c r="G383" s="32">
        <v>2015</v>
      </c>
      <c r="H383" s="33">
        <v>42119</v>
      </c>
      <c r="I383" s="32"/>
      <c r="J383" s="32"/>
      <c r="K383" s="32" t="s">
        <v>2803</v>
      </c>
      <c r="L383" s="32" t="str">
        <f t="shared" si="139"/>
        <v>PreAlerta</v>
      </c>
      <c r="M383" s="32" t="str">
        <f t="shared" si="131"/>
        <v>C/PalabrasClaves</v>
      </c>
      <c r="N383" s="32" t="s">
        <v>9</v>
      </c>
      <c r="O383" s="32"/>
      <c r="P383" s="32" t="s">
        <v>2470</v>
      </c>
      <c r="Q383" s="32"/>
      <c r="R383" s="32" t="str">
        <f>LEFT('2012-2022'!$P383,4)</f>
        <v>2015</v>
      </c>
      <c r="S383" s="32" t="s">
        <v>65</v>
      </c>
      <c r="T383" s="32" t="s">
        <v>2799</v>
      </c>
      <c r="U383" s="32" t="s">
        <v>123</v>
      </c>
      <c r="V383" s="34" t="s">
        <v>124</v>
      </c>
      <c r="W383" s="35" t="s">
        <v>124</v>
      </c>
      <c r="X383" s="35"/>
      <c r="Y383" s="36" t="str">
        <f t="shared" si="153"/>
        <v/>
      </c>
    </row>
    <row r="384" spans="1:25" ht="15.75" hidden="1" customHeight="1" x14ac:dyDescent="0.25">
      <c r="A384" s="27">
        <v>33301430</v>
      </c>
      <c r="B384" s="27" t="s">
        <v>2804</v>
      </c>
      <c r="C384" s="27" t="s">
        <v>2805</v>
      </c>
      <c r="D384" s="27" t="s">
        <v>2806</v>
      </c>
      <c r="E384" s="27" t="s">
        <v>2807</v>
      </c>
      <c r="F384" s="27" t="s">
        <v>2808</v>
      </c>
      <c r="G384" s="27">
        <v>2020</v>
      </c>
      <c r="H384" s="28">
        <v>44175</v>
      </c>
      <c r="I384" s="27" t="s">
        <v>2809</v>
      </c>
      <c r="J384" s="27"/>
      <c r="K384" s="27" t="s">
        <v>2810</v>
      </c>
      <c r="L384" s="27" t="str">
        <f t="shared" si="139"/>
        <v>PostAlerta</v>
      </c>
      <c r="M384" s="27" t="str">
        <f t="shared" si="131"/>
        <v>C/PalabrasClaves</v>
      </c>
      <c r="N384" s="27" t="str">
        <f t="shared" ref="N384:N388" si="154">IF(ISNUMBER(SEARCH("TREATMENT", B384)), "4) Nuevos tratamientos", "")</f>
        <v/>
      </c>
      <c r="O384" s="27"/>
      <c r="P384" s="27" t="s">
        <v>2811</v>
      </c>
      <c r="Q384" s="27"/>
      <c r="R384" s="27" t="str">
        <f>LEFT('2012-2022'!$P384,4)</f>
        <v>2020</v>
      </c>
      <c r="S384" s="27" t="s">
        <v>74</v>
      </c>
      <c r="T384" s="27" t="str">
        <f t="shared" ref="T384:T390" si="155">IFERROR(VLOOKUP(A384,BD_aux,2,FALSE),"")</f>
        <v/>
      </c>
      <c r="U384" s="27"/>
      <c r="V384" s="29"/>
      <c r="W384" s="30"/>
      <c r="X384" s="30"/>
      <c r="Y384" s="31"/>
    </row>
    <row r="385" spans="1:25" ht="15.75" hidden="1" customHeight="1" x14ac:dyDescent="0.25">
      <c r="A385" s="32">
        <v>27608412</v>
      </c>
      <c r="B385" s="32" t="s">
        <v>2812</v>
      </c>
      <c r="C385" s="32" t="s">
        <v>2813</v>
      </c>
      <c r="D385" s="32" t="s">
        <v>2814</v>
      </c>
      <c r="E385" s="32" t="s">
        <v>890</v>
      </c>
      <c r="F385" s="32" t="s">
        <v>2293</v>
      </c>
      <c r="G385" s="32">
        <v>2016</v>
      </c>
      <c r="H385" s="33">
        <v>42622</v>
      </c>
      <c r="I385" s="32" t="s">
        <v>2815</v>
      </c>
      <c r="J385" s="32" t="s">
        <v>2816</v>
      </c>
      <c r="K385" s="32" t="s">
        <v>2817</v>
      </c>
      <c r="L385" s="32" t="str">
        <f t="shared" si="139"/>
        <v>PreAlerta</v>
      </c>
      <c r="M385" s="32" t="str">
        <f t="shared" si="131"/>
        <v>S/PalabrasClaves</v>
      </c>
      <c r="N385" s="32" t="str">
        <f t="shared" si="154"/>
        <v/>
      </c>
      <c r="O385" s="32"/>
      <c r="P385" s="32" t="s">
        <v>687</v>
      </c>
      <c r="Q385" s="32"/>
      <c r="R385" s="32" t="str">
        <f>LEFT('2012-2022'!$P385,4)</f>
        <v>2016</v>
      </c>
      <c r="S385" s="32" t="s">
        <v>74</v>
      </c>
      <c r="T385" s="32" t="str">
        <f t="shared" si="155"/>
        <v/>
      </c>
      <c r="U385" s="32"/>
      <c r="V385" s="34"/>
      <c r="W385" s="35"/>
      <c r="X385" s="35"/>
      <c r="Y385" s="32"/>
    </row>
    <row r="386" spans="1:25" ht="15.75" hidden="1" customHeight="1" x14ac:dyDescent="0.25">
      <c r="A386" s="27">
        <v>27590250</v>
      </c>
      <c r="B386" s="27" t="s">
        <v>2818</v>
      </c>
      <c r="C386" s="27" t="s">
        <v>2819</v>
      </c>
      <c r="D386" s="27" t="s">
        <v>2820</v>
      </c>
      <c r="E386" s="27" t="s">
        <v>2014</v>
      </c>
      <c r="F386" s="27" t="s">
        <v>2015</v>
      </c>
      <c r="G386" s="27">
        <v>2016</v>
      </c>
      <c r="H386" s="28">
        <v>42617</v>
      </c>
      <c r="I386" s="27" t="s">
        <v>2821</v>
      </c>
      <c r="J386" s="27"/>
      <c r="K386" s="27" t="s">
        <v>2822</v>
      </c>
      <c r="L386" s="27" t="str">
        <f t="shared" si="139"/>
        <v>PreAlerta</v>
      </c>
      <c r="M386" s="27" t="str">
        <f t="shared" si="131"/>
        <v>S/PalabrasClaves</v>
      </c>
      <c r="N386" s="27" t="str">
        <f t="shared" si="154"/>
        <v/>
      </c>
      <c r="O386" s="27"/>
      <c r="P386" s="27" t="s">
        <v>597</v>
      </c>
      <c r="Q386" s="27"/>
      <c r="R386" s="27" t="str">
        <f>LEFT('2012-2022'!$P386,4)</f>
        <v>2016</v>
      </c>
      <c r="S386" s="27" t="s">
        <v>72</v>
      </c>
      <c r="T386" s="27" t="str">
        <f t="shared" si="155"/>
        <v/>
      </c>
      <c r="U386" s="27"/>
      <c r="V386" s="29"/>
      <c r="W386" s="30"/>
      <c r="X386" s="30"/>
      <c r="Y386" s="31"/>
    </row>
    <row r="387" spans="1:25" ht="15.75" hidden="1" customHeight="1" x14ac:dyDescent="0.25">
      <c r="A387" s="32">
        <v>23543713</v>
      </c>
      <c r="B387" s="32" t="s">
        <v>2823</v>
      </c>
      <c r="C387" s="32" t="s">
        <v>2824</v>
      </c>
      <c r="D387" s="32" t="s">
        <v>2825</v>
      </c>
      <c r="E387" s="32" t="s">
        <v>2826</v>
      </c>
      <c r="F387" s="32" t="s">
        <v>373</v>
      </c>
      <c r="G387" s="32">
        <v>2013</v>
      </c>
      <c r="H387" s="33">
        <v>41366</v>
      </c>
      <c r="I387" s="32" t="s">
        <v>2827</v>
      </c>
      <c r="J387" s="32"/>
      <c r="K387" s="32" t="s">
        <v>2828</v>
      </c>
      <c r="L387" s="32" t="str">
        <f t="shared" si="139"/>
        <v>PreAlerta</v>
      </c>
      <c r="M387" s="32" t="str">
        <f t="shared" si="131"/>
        <v>S/PalabrasClaves</v>
      </c>
      <c r="N387" s="32" t="str">
        <f t="shared" si="154"/>
        <v/>
      </c>
      <c r="O387" s="32"/>
      <c r="P387" s="32" t="s">
        <v>479</v>
      </c>
      <c r="Q387" s="32"/>
      <c r="R387" s="32" t="str">
        <f>LEFT('2012-2022'!$P387,4)</f>
        <v>2013</v>
      </c>
      <c r="S387" s="32" t="s">
        <v>60</v>
      </c>
      <c r="T387" s="32" t="str">
        <f t="shared" si="155"/>
        <v/>
      </c>
      <c r="U387" s="32"/>
      <c r="V387" s="34"/>
      <c r="W387" s="35"/>
      <c r="X387" s="35"/>
      <c r="Y387" s="32"/>
    </row>
    <row r="388" spans="1:25" ht="15.75" hidden="1" customHeight="1" x14ac:dyDescent="0.25">
      <c r="A388" s="27">
        <v>32703844</v>
      </c>
      <c r="B388" s="27" t="s">
        <v>2829</v>
      </c>
      <c r="C388" s="27" t="s">
        <v>2830</v>
      </c>
      <c r="D388" s="27" t="s">
        <v>2831</v>
      </c>
      <c r="E388" s="27" t="s">
        <v>2832</v>
      </c>
      <c r="F388" s="27" t="s">
        <v>393</v>
      </c>
      <c r="G388" s="27">
        <v>2020</v>
      </c>
      <c r="H388" s="28">
        <v>44037</v>
      </c>
      <c r="I388" s="27"/>
      <c r="J388" s="27"/>
      <c r="K388" s="27" t="s">
        <v>2833</v>
      </c>
      <c r="L388" s="27" t="str">
        <f t="shared" si="139"/>
        <v>PostAlerta</v>
      </c>
      <c r="M388" s="27" t="str">
        <f t="shared" ref="M388:M451" si="156">IF(ISNUMBER(A388),(IF(ISNUMBER(VLOOKUP(A388,KEYWORDS,1,FALSE)),"C/PalabrasClaves","S/PalabrasClaves")),"")</f>
        <v>S/PalabrasClaves</v>
      </c>
      <c r="N388" s="27" t="str">
        <f t="shared" si="154"/>
        <v/>
      </c>
      <c r="O388" s="27"/>
      <c r="P388" s="27" t="s">
        <v>800</v>
      </c>
      <c r="Q388" s="27"/>
      <c r="R388" s="27" t="str">
        <f>LEFT('2012-2022'!$P388,4)</f>
        <v>2020</v>
      </c>
      <c r="S388" s="27" t="s">
        <v>74</v>
      </c>
      <c r="T388" s="27" t="str">
        <f t="shared" si="155"/>
        <v/>
      </c>
      <c r="U388" s="27"/>
      <c r="V388" s="29"/>
      <c r="W388" s="30"/>
      <c r="X388" s="30"/>
      <c r="Y388" s="31"/>
    </row>
    <row r="389" spans="1:25" ht="15.75" hidden="1" customHeight="1" x14ac:dyDescent="0.25">
      <c r="A389" s="32">
        <v>28145684</v>
      </c>
      <c r="B389" s="32" t="s">
        <v>2834</v>
      </c>
      <c r="C389" s="32" t="s">
        <v>2835</v>
      </c>
      <c r="D389" s="32" t="s">
        <v>2836</v>
      </c>
      <c r="E389" s="32" t="s">
        <v>2837</v>
      </c>
      <c r="F389" s="32" t="s">
        <v>2838</v>
      </c>
      <c r="G389" s="32">
        <v>2017</v>
      </c>
      <c r="H389" s="33">
        <v>42768</v>
      </c>
      <c r="I389" s="32" t="s">
        <v>2839</v>
      </c>
      <c r="J389" s="32" t="s">
        <v>2840</v>
      </c>
      <c r="K389" s="32" t="s">
        <v>2841</v>
      </c>
      <c r="L389" s="32" t="str">
        <f t="shared" si="139"/>
        <v>PostAlerta</v>
      </c>
      <c r="M389" s="32" t="str">
        <f t="shared" si="156"/>
        <v>C/PalabrasClaves</v>
      </c>
      <c r="N389" s="32" t="s">
        <v>18</v>
      </c>
      <c r="O389" s="32" t="s">
        <v>2842</v>
      </c>
      <c r="P389" s="32" t="s">
        <v>2843</v>
      </c>
      <c r="Q389" s="32"/>
      <c r="R389" s="32" t="str">
        <f>LEFT('2012-2022'!$P389,4)</f>
        <v>2017</v>
      </c>
      <c r="S389" s="32" t="s">
        <v>45</v>
      </c>
      <c r="T389" s="32" t="str">
        <f t="shared" si="155"/>
        <v/>
      </c>
      <c r="U389" s="32"/>
      <c r="V389" s="34"/>
      <c r="W389" s="35"/>
      <c r="X389" s="35"/>
      <c r="Y389" s="32"/>
    </row>
    <row r="390" spans="1:25" ht="15.75" hidden="1" customHeight="1" x14ac:dyDescent="0.25">
      <c r="A390" s="27">
        <v>23554203</v>
      </c>
      <c r="B390" s="27" t="s">
        <v>2844</v>
      </c>
      <c r="C390" s="27" t="s">
        <v>2845</v>
      </c>
      <c r="D390" s="27" t="s">
        <v>2846</v>
      </c>
      <c r="E390" s="27" t="s">
        <v>2847</v>
      </c>
      <c r="F390" s="27" t="s">
        <v>502</v>
      </c>
      <c r="G390" s="27">
        <v>2013</v>
      </c>
      <c r="H390" s="28">
        <v>41369</v>
      </c>
      <c r="I390" s="27" t="s">
        <v>2848</v>
      </c>
      <c r="J390" s="27"/>
      <c r="K390" s="27" t="s">
        <v>2849</v>
      </c>
      <c r="L390" s="27" t="str">
        <f t="shared" si="139"/>
        <v>PreAlerta</v>
      </c>
      <c r="M390" s="27" t="str">
        <f t="shared" si="156"/>
        <v>S/PalabrasClaves</v>
      </c>
      <c r="N390" s="27" t="str">
        <f>IF(ISNUMBER(SEARCH("TREATMENT", B390)), "4) Nuevos tratamientos", "")</f>
        <v/>
      </c>
      <c r="O390" s="27"/>
      <c r="P390" s="27" t="s">
        <v>479</v>
      </c>
      <c r="Q390" s="27"/>
      <c r="R390" s="27" t="str">
        <f>LEFT('2012-2022'!$P390,4)</f>
        <v>2013</v>
      </c>
      <c r="S390" s="27" t="s">
        <v>60</v>
      </c>
      <c r="T390" s="27" t="str">
        <f t="shared" si="155"/>
        <v/>
      </c>
      <c r="U390" s="27"/>
      <c r="V390" s="29"/>
      <c r="W390" s="30"/>
      <c r="X390" s="30"/>
      <c r="Y390" s="31"/>
    </row>
    <row r="391" spans="1:25" ht="15.75" customHeight="1" x14ac:dyDescent="0.25">
      <c r="A391" s="32">
        <v>22354296</v>
      </c>
      <c r="B391" s="32" t="s">
        <v>2850</v>
      </c>
      <c r="C391" s="32" t="s">
        <v>2851</v>
      </c>
      <c r="D391" s="32" t="s">
        <v>2852</v>
      </c>
      <c r="E391" s="32" t="s">
        <v>863</v>
      </c>
      <c r="F391" s="32" t="s">
        <v>573</v>
      </c>
      <c r="G391" s="32">
        <v>2012</v>
      </c>
      <c r="H391" s="33">
        <v>40962</v>
      </c>
      <c r="I391" s="32" t="s">
        <v>2853</v>
      </c>
      <c r="J391" s="32"/>
      <c r="K391" s="32" t="s">
        <v>2854</v>
      </c>
      <c r="L391" s="32" t="str">
        <f t="shared" si="139"/>
        <v>PreAlerta</v>
      </c>
      <c r="M391" s="32" t="str">
        <f t="shared" si="156"/>
        <v>C/PalabrasClaves</v>
      </c>
      <c r="N391" s="32" t="s">
        <v>12</v>
      </c>
      <c r="O391" s="32" t="s">
        <v>16</v>
      </c>
      <c r="P391" s="32" t="s">
        <v>2855</v>
      </c>
      <c r="Q391" s="32"/>
      <c r="R391" s="32" t="str">
        <f>LEFT('2012-2022'!$P391,4)</f>
        <v>2012</v>
      </c>
      <c r="S391" s="32" t="s">
        <v>57</v>
      </c>
      <c r="T391" s="32" t="s">
        <v>2856</v>
      </c>
      <c r="U391" s="32" t="s">
        <v>124</v>
      </c>
      <c r="V391" s="34" t="s">
        <v>123</v>
      </c>
      <c r="W391" s="35" t="s">
        <v>124</v>
      </c>
      <c r="X391" s="35" t="s">
        <v>2857</v>
      </c>
      <c r="Y391" s="36" t="str">
        <f t="shared" ref="Y391:Y394" si="157">IFERROR(VLOOKUP(A389,BD_aux,3,FALSE),"")</f>
        <v/>
      </c>
    </row>
    <row r="392" spans="1:25" ht="15.75" customHeight="1" x14ac:dyDescent="0.25">
      <c r="A392" s="27">
        <v>29991383</v>
      </c>
      <c r="B392" s="27" t="s">
        <v>2858</v>
      </c>
      <c r="C392" s="27" t="s">
        <v>2859</v>
      </c>
      <c r="D392" s="27" t="s">
        <v>2860</v>
      </c>
      <c r="E392" s="27" t="s">
        <v>2861</v>
      </c>
      <c r="F392" s="27" t="s">
        <v>1046</v>
      </c>
      <c r="G392" s="27">
        <v>2018</v>
      </c>
      <c r="H392" s="28">
        <v>43293</v>
      </c>
      <c r="I392" s="27" t="s">
        <v>2862</v>
      </c>
      <c r="J392" s="27"/>
      <c r="K392" s="27" t="s">
        <v>2863</v>
      </c>
      <c r="L392" s="27" t="str">
        <f t="shared" si="139"/>
        <v>PostAlerta</v>
      </c>
      <c r="M392" s="27" t="str">
        <f t="shared" si="156"/>
        <v>C/PalabrasClaves</v>
      </c>
      <c r="N392" s="27" t="s">
        <v>12</v>
      </c>
      <c r="O392" s="27" t="s">
        <v>25</v>
      </c>
      <c r="P392" s="27" t="s">
        <v>682</v>
      </c>
      <c r="Q392" s="27"/>
      <c r="R392" s="27" t="str">
        <f>LEFT('2012-2022'!$P392,4)</f>
        <v>2018</v>
      </c>
      <c r="S392" s="27" t="s">
        <v>62</v>
      </c>
      <c r="T392" s="27" t="s">
        <v>2864</v>
      </c>
      <c r="U392" s="27" t="s">
        <v>123</v>
      </c>
      <c r="V392" s="29" t="s">
        <v>124</v>
      </c>
      <c r="W392" s="30" t="s">
        <v>124</v>
      </c>
      <c r="X392" s="30" t="s">
        <v>2865</v>
      </c>
      <c r="Y392" s="31" t="str">
        <f t="shared" si="157"/>
        <v/>
      </c>
    </row>
    <row r="393" spans="1:25" ht="15.75" customHeight="1" x14ac:dyDescent="0.25">
      <c r="A393" s="32">
        <v>25182063</v>
      </c>
      <c r="B393" s="32" t="s">
        <v>2866</v>
      </c>
      <c r="C393" s="32" t="s">
        <v>2867</v>
      </c>
      <c r="D393" s="32" t="s">
        <v>2868</v>
      </c>
      <c r="E393" s="32" t="s">
        <v>2176</v>
      </c>
      <c r="F393" s="32" t="s">
        <v>493</v>
      </c>
      <c r="G393" s="32">
        <v>2015</v>
      </c>
      <c r="H393" s="33">
        <v>41886</v>
      </c>
      <c r="I393" s="32"/>
      <c r="J393" s="32"/>
      <c r="K393" s="32" t="s">
        <v>2869</v>
      </c>
      <c r="L393" s="32" t="str">
        <f t="shared" si="139"/>
        <v>PreAlerta</v>
      </c>
      <c r="M393" s="32" t="str">
        <f t="shared" si="156"/>
        <v>C/PalabrasClaves</v>
      </c>
      <c r="N393" s="32" t="s">
        <v>12</v>
      </c>
      <c r="O393" s="32" t="s">
        <v>16</v>
      </c>
      <c r="P393" s="32" t="s">
        <v>2289</v>
      </c>
      <c r="Q393" s="32"/>
      <c r="R393" s="32" t="str">
        <f>LEFT('2012-2022'!$P393,4)</f>
        <v>2015</v>
      </c>
      <c r="S393" s="32" t="s">
        <v>39</v>
      </c>
      <c r="T393" s="32" t="s">
        <v>2870</v>
      </c>
      <c r="U393" s="32" t="s">
        <v>124</v>
      </c>
      <c r="V393" s="34" t="s">
        <v>123</v>
      </c>
      <c r="W393" s="35" t="s">
        <v>124</v>
      </c>
      <c r="X393" s="35" t="s">
        <v>2871</v>
      </c>
      <c r="Y393" s="36" t="str">
        <f t="shared" si="157"/>
        <v/>
      </c>
    </row>
    <row r="394" spans="1:25" ht="15.75" customHeight="1" x14ac:dyDescent="0.25">
      <c r="A394" s="27">
        <v>24947981</v>
      </c>
      <c r="B394" s="27" t="s">
        <v>2872</v>
      </c>
      <c r="C394" s="27" t="s">
        <v>2873</v>
      </c>
      <c r="D394" s="27" t="s">
        <v>2874</v>
      </c>
      <c r="E394" s="27" t="s">
        <v>2875</v>
      </c>
      <c r="F394" s="27" t="s">
        <v>1066</v>
      </c>
      <c r="G394" s="27">
        <v>2014</v>
      </c>
      <c r="H394" s="28">
        <v>41811</v>
      </c>
      <c r="I394" s="27" t="s">
        <v>2876</v>
      </c>
      <c r="J394" s="27"/>
      <c r="K394" s="27" t="s">
        <v>2877</v>
      </c>
      <c r="L394" s="27" t="str">
        <f t="shared" si="139"/>
        <v>PreAlerta</v>
      </c>
      <c r="M394" s="27" t="str">
        <f t="shared" si="156"/>
        <v>C/PalabrasClaves</v>
      </c>
      <c r="N394" s="27" t="s">
        <v>9</v>
      </c>
      <c r="O394" s="27"/>
      <c r="P394" s="27" t="s">
        <v>2878</v>
      </c>
      <c r="Q394" s="27"/>
      <c r="R394" s="27" t="str">
        <f>LEFT('2012-2022'!$P394,4)</f>
        <v>2014</v>
      </c>
      <c r="S394" s="27" t="s">
        <v>60</v>
      </c>
      <c r="T394" s="27" t="s">
        <v>2879</v>
      </c>
      <c r="U394" s="27" t="s">
        <v>123</v>
      </c>
      <c r="V394" s="29" t="s">
        <v>124</v>
      </c>
      <c r="W394" s="30" t="s">
        <v>124</v>
      </c>
      <c r="X394" s="30" t="s">
        <v>2880</v>
      </c>
      <c r="Y394" s="31" t="str">
        <f t="shared" si="157"/>
        <v/>
      </c>
    </row>
    <row r="395" spans="1:25" ht="15.75" hidden="1" customHeight="1" x14ac:dyDescent="0.25">
      <c r="A395" s="32">
        <v>26205172</v>
      </c>
      <c r="B395" s="32" t="s">
        <v>2881</v>
      </c>
      <c r="C395" s="32" t="s">
        <v>2882</v>
      </c>
      <c r="D395" s="32" t="s">
        <v>2883</v>
      </c>
      <c r="E395" s="32" t="s">
        <v>1244</v>
      </c>
      <c r="F395" s="32" t="s">
        <v>759</v>
      </c>
      <c r="G395" s="32">
        <v>2015</v>
      </c>
      <c r="H395" s="33">
        <v>42210</v>
      </c>
      <c r="I395" s="32" t="s">
        <v>2884</v>
      </c>
      <c r="J395" s="32"/>
      <c r="K395" s="32" t="s">
        <v>2885</v>
      </c>
      <c r="L395" s="32" t="str">
        <f t="shared" si="139"/>
        <v>PreAlerta</v>
      </c>
      <c r="M395" s="32" t="str">
        <f t="shared" si="156"/>
        <v>S/PalabrasClaves</v>
      </c>
      <c r="N395" s="32" t="str">
        <f t="shared" ref="N395:N397" si="158">IF(ISNUMBER(SEARCH("TREATMENT", B395)), "4) Nuevos tratamientos", "")</f>
        <v/>
      </c>
      <c r="O395" s="32"/>
      <c r="P395" s="32" t="s">
        <v>2886</v>
      </c>
      <c r="Q395" s="32"/>
      <c r="R395" s="32" t="str">
        <f>LEFT('2012-2022'!$P395,4)</f>
        <v>2015</v>
      </c>
      <c r="S395" s="32" t="s">
        <v>62</v>
      </c>
      <c r="T395" s="32" t="str">
        <f t="shared" ref="T395:T397" si="159">IFERROR(VLOOKUP(A395,BD_aux,2,FALSE),"")</f>
        <v/>
      </c>
      <c r="U395" s="32"/>
      <c r="V395" s="34"/>
      <c r="W395" s="35"/>
      <c r="X395" s="35"/>
      <c r="Y395" s="32"/>
    </row>
    <row r="396" spans="1:25" ht="15.75" hidden="1" customHeight="1" x14ac:dyDescent="0.25">
      <c r="A396" s="27">
        <v>23231489</v>
      </c>
      <c r="B396" s="27" t="s">
        <v>2887</v>
      </c>
      <c r="C396" s="27" t="s">
        <v>2888</v>
      </c>
      <c r="D396" s="27" t="s">
        <v>2889</v>
      </c>
      <c r="E396" s="27" t="s">
        <v>119</v>
      </c>
      <c r="F396" s="27" t="s">
        <v>1091</v>
      </c>
      <c r="G396" s="27">
        <v>2012</v>
      </c>
      <c r="H396" s="28">
        <v>41256</v>
      </c>
      <c r="I396" s="27" t="s">
        <v>2890</v>
      </c>
      <c r="J396" s="27" t="s">
        <v>2891</v>
      </c>
      <c r="K396" s="27" t="s">
        <v>2892</v>
      </c>
      <c r="L396" s="27" t="str">
        <f t="shared" si="139"/>
        <v>Excluido</v>
      </c>
      <c r="M396" s="27" t="str">
        <f t="shared" si="156"/>
        <v>C/PalabrasClaves</v>
      </c>
      <c r="N396" s="27" t="str">
        <f t="shared" si="158"/>
        <v/>
      </c>
      <c r="O396" s="27"/>
      <c r="P396" s="27" t="s">
        <v>2097</v>
      </c>
      <c r="Q396" s="27"/>
      <c r="R396" s="27" t="str">
        <f>LEFT('2012-2022'!$P396,4)</f>
        <v>2012</v>
      </c>
      <c r="S396" s="27" t="s">
        <v>74</v>
      </c>
      <c r="T396" s="27" t="str">
        <f t="shared" si="159"/>
        <v/>
      </c>
      <c r="U396" s="27"/>
      <c r="V396" s="29"/>
      <c r="W396" s="30"/>
      <c r="X396" s="30"/>
      <c r="Y396" s="31"/>
    </row>
    <row r="397" spans="1:25" ht="15.75" hidden="1" customHeight="1" x14ac:dyDescent="0.25">
      <c r="A397" s="32">
        <v>22194583</v>
      </c>
      <c r="B397" s="32" t="s">
        <v>2893</v>
      </c>
      <c r="C397" s="32" t="s">
        <v>2894</v>
      </c>
      <c r="D397" s="32" t="s">
        <v>2895</v>
      </c>
      <c r="E397" s="32" t="s">
        <v>2896</v>
      </c>
      <c r="F397" s="32" t="s">
        <v>393</v>
      </c>
      <c r="G397" s="32">
        <v>2012</v>
      </c>
      <c r="H397" s="33">
        <v>40901</v>
      </c>
      <c r="I397" s="32"/>
      <c r="J397" s="32"/>
      <c r="K397" s="32" t="s">
        <v>2897</v>
      </c>
      <c r="L397" s="32" t="str">
        <f t="shared" si="139"/>
        <v>PreAlerta</v>
      </c>
      <c r="M397" s="32" t="str">
        <f t="shared" si="156"/>
        <v>S/PalabrasClaves</v>
      </c>
      <c r="N397" s="32" t="str">
        <f t="shared" si="158"/>
        <v/>
      </c>
      <c r="O397" s="32"/>
      <c r="P397" s="32" t="s">
        <v>1702</v>
      </c>
      <c r="Q397" s="32"/>
      <c r="R397" s="32" t="str">
        <f>LEFT('2012-2022'!$P397,4)</f>
        <v>2012</v>
      </c>
      <c r="S397" s="32" t="s">
        <v>54</v>
      </c>
      <c r="T397" s="32" t="str">
        <f t="shared" si="159"/>
        <v/>
      </c>
      <c r="U397" s="32"/>
      <c r="V397" s="34"/>
      <c r="W397" s="35"/>
      <c r="X397" s="35"/>
      <c r="Y397" s="32"/>
    </row>
    <row r="398" spans="1:25" ht="15.75" customHeight="1" x14ac:dyDescent="0.25">
      <c r="A398" s="27">
        <v>24982070</v>
      </c>
      <c r="B398" s="27" t="s">
        <v>2898</v>
      </c>
      <c r="C398" s="27" t="s">
        <v>2899</v>
      </c>
      <c r="D398" s="27" t="s">
        <v>2900</v>
      </c>
      <c r="E398" s="27" t="s">
        <v>2176</v>
      </c>
      <c r="F398" s="27" t="s">
        <v>573</v>
      </c>
      <c r="G398" s="27">
        <v>2014</v>
      </c>
      <c r="H398" s="28">
        <v>41822</v>
      </c>
      <c r="I398" s="27" t="s">
        <v>2901</v>
      </c>
      <c r="J398" s="27"/>
      <c r="K398" s="27" t="s">
        <v>2902</v>
      </c>
      <c r="L398" s="27" t="str">
        <f t="shared" si="139"/>
        <v>PreAlerta</v>
      </c>
      <c r="M398" s="27" t="str">
        <f t="shared" si="156"/>
        <v>C/PalabrasClaves</v>
      </c>
      <c r="N398" s="27" t="s">
        <v>12</v>
      </c>
      <c r="O398" s="27" t="s">
        <v>16</v>
      </c>
      <c r="P398" s="27" t="s">
        <v>2903</v>
      </c>
      <c r="Q398" s="27"/>
      <c r="R398" s="27" t="str">
        <f>LEFT('2012-2022'!$P398,4)</f>
        <v>2014</v>
      </c>
      <c r="S398" s="27" t="s">
        <v>68</v>
      </c>
      <c r="T398" s="27" t="s">
        <v>2904</v>
      </c>
      <c r="U398" s="27" t="s">
        <v>124</v>
      </c>
      <c r="V398" s="29" t="s">
        <v>123</v>
      </c>
      <c r="W398" s="30" t="s">
        <v>124</v>
      </c>
      <c r="X398" s="30" t="s">
        <v>2905</v>
      </c>
      <c r="Y398" s="31" t="str">
        <f t="shared" ref="Y398:Y399" si="160">IFERROR(VLOOKUP(A396,BD_aux,3,FALSE),"")</f>
        <v/>
      </c>
    </row>
    <row r="399" spans="1:25" ht="15.75" customHeight="1" x14ac:dyDescent="0.25">
      <c r="A399" s="32">
        <v>22972828</v>
      </c>
      <c r="B399" s="32" t="s">
        <v>2906</v>
      </c>
      <c r="C399" s="32" t="s">
        <v>2907</v>
      </c>
      <c r="D399" s="32" t="s">
        <v>2908</v>
      </c>
      <c r="E399" s="32" t="s">
        <v>2427</v>
      </c>
      <c r="F399" s="32" t="s">
        <v>502</v>
      </c>
      <c r="G399" s="32">
        <v>2012</v>
      </c>
      <c r="H399" s="33">
        <v>41166</v>
      </c>
      <c r="I399" s="32" t="s">
        <v>2909</v>
      </c>
      <c r="J399" s="32"/>
      <c r="K399" s="32" t="s">
        <v>2910</v>
      </c>
      <c r="L399" s="32" t="str">
        <f t="shared" si="139"/>
        <v>PreAlerta</v>
      </c>
      <c r="M399" s="32" t="str">
        <f t="shared" si="156"/>
        <v>C/PalabrasClaves</v>
      </c>
      <c r="N399" s="32" t="s">
        <v>12</v>
      </c>
      <c r="O399" s="32"/>
      <c r="P399" s="32" t="s">
        <v>2097</v>
      </c>
      <c r="Q399" s="32"/>
      <c r="R399" s="32" t="str">
        <f>LEFT('2012-2022'!$P399,4)</f>
        <v>2012</v>
      </c>
      <c r="S399" s="32" t="s">
        <v>74</v>
      </c>
      <c r="T399" s="32" t="s">
        <v>2911</v>
      </c>
      <c r="U399" s="32" t="s">
        <v>123</v>
      </c>
      <c r="V399" s="34" t="s">
        <v>124</v>
      </c>
      <c r="W399" s="35" t="s">
        <v>124</v>
      </c>
      <c r="X399" s="35" t="s">
        <v>2912</v>
      </c>
      <c r="Y399" s="36" t="str">
        <f t="shared" si="160"/>
        <v/>
      </c>
    </row>
    <row r="400" spans="1:25" ht="15.75" hidden="1" customHeight="1" x14ac:dyDescent="0.25">
      <c r="A400" s="27">
        <v>24244002</v>
      </c>
      <c r="B400" s="27" t="s">
        <v>2913</v>
      </c>
      <c r="C400" s="27" t="s">
        <v>2914</v>
      </c>
      <c r="D400" s="27" t="s">
        <v>2915</v>
      </c>
      <c r="E400" s="27" t="s">
        <v>2916</v>
      </c>
      <c r="F400" s="27" t="s">
        <v>373</v>
      </c>
      <c r="G400" s="27">
        <v>2014</v>
      </c>
      <c r="H400" s="28">
        <v>41597</v>
      </c>
      <c r="I400" s="27" t="s">
        <v>2917</v>
      </c>
      <c r="J400" s="27"/>
      <c r="K400" s="27" t="s">
        <v>2918</v>
      </c>
      <c r="L400" s="27" t="str">
        <f t="shared" si="139"/>
        <v>PreAlerta</v>
      </c>
      <c r="M400" s="27" t="str">
        <f t="shared" si="156"/>
        <v>S/PalabrasClaves</v>
      </c>
      <c r="N400" s="27" t="str">
        <f t="shared" ref="N400:N401" si="161">IF(ISNUMBER(SEARCH("TREATMENT", B400)), "4) Nuevos tratamientos", "")</f>
        <v/>
      </c>
      <c r="O400" s="27"/>
      <c r="P400" s="27" t="s">
        <v>259</v>
      </c>
      <c r="Q400" s="27"/>
      <c r="R400" s="27" t="str">
        <f>LEFT('2012-2022'!$P400,4)</f>
        <v>2014</v>
      </c>
      <c r="S400" s="27" t="s">
        <v>45</v>
      </c>
      <c r="T400" s="27" t="str">
        <f t="shared" ref="T400:T401" si="162">IFERROR(VLOOKUP(A400,BD_aux,2,FALSE),"")</f>
        <v/>
      </c>
      <c r="U400" s="27"/>
      <c r="V400" s="29"/>
      <c r="W400" s="30"/>
      <c r="X400" s="30"/>
      <c r="Y400" s="31"/>
    </row>
    <row r="401" spans="1:25" ht="15.75" hidden="1" customHeight="1" x14ac:dyDescent="0.25">
      <c r="A401" s="32">
        <v>26927542</v>
      </c>
      <c r="B401" s="32" t="s">
        <v>2919</v>
      </c>
      <c r="C401" s="32" t="s">
        <v>2920</v>
      </c>
      <c r="D401" s="32" t="s">
        <v>2921</v>
      </c>
      <c r="E401" s="32" t="s">
        <v>2922</v>
      </c>
      <c r="F401" s="32" t="s">
        <v>2202</v>
      </c>
      <c r="G401" s="32">
        <v>2016</v>
      </c>
      <c r="H401" s="33">
        <v>42431</v>
      </c>
      <c r="I401" s="32" t="s">
        <v>2923</v>
      </c>
      <c r="J401" s="32"/>
      <c r="K401" s="32" t="s">
        <v>2924</v>
      </c>
      <c r="L401" s="32" t="str">
        <f t="shared" si="139"/>
        <v>PreAlerta</v>
      </c>
      <c r="M401" s="32" t="str">
        <f t="shared" si="156"/>
        <v>S/PalabrasClaves</v>
      </c>
      <c r="N401" s="32" t="str">
        <f t="shared" si="161"/>
        <v/>
      </c>
      <c r="O401" s="32"/>
      <c r="P401" s="32" t="s">
        <v>2925</v>
      </c>
      <c r="Q401" s="32"/>
      <c r="R401" s="32" t="str">
        <f>LEFT('2012-2022'!$P401,4)</f>
        <v>2016</v>
      </c>
      <c r="S401" s="32" t="s">
        <v>49</v>
      </c>
      <c r="T401" s="32" t="str">
        <f t="shared" si="162"/>
        <v/>
      </c>
      <c r="U401" s="32"/>
      <c r="V401" s="34"/>
      <c r="W401" s="35"/>
      <c r="X401" s="35"/>
      <c r="Y401" s="32"/>
    </row>
    <row r="402" spans="1:25" ht="15.75" customHeight="1" x14ac:dyDescent="0.25">
      <c r="A402" s="27">
        <v>22547617</v>
      </c>
      <c r="B402" s="27" t="s">
        <v>2926</v>
      </c>
      <c r="C402" s="27" t="s">
        <v>2927</v>
      </c>
      <c r="D402" s="27" t="s">
        <v>2928</v>
      </c>
      <c r="E402" s="27" t="s">
        <v>119</v>
      </c>
      <c r="F402" s="27" t="s">
        <v>573</v>
      </c>
      <c r="G402" s="27">
        <v>2012</v>
      </c>
      <c r="H402" s="28">
        <v>41031</v>
      </c>
      <c r="I402" s="27" t="s">
        <v>2929</v>
      </c>
      <c r="J402" s="27"/>
      <c r="K402" s="27" t="s">
        <v>2930</v>
      </c>
      <c r="L402" s="27" t="str">
        <f t="shared" ref="L402:L407" si="163">IF(ISNUMBER(VLOOKUP(A402,EXCL,1,FALSE)),"Excluido",IF(ISNUMBER(VLOOKUP(A402,POST,1,FALSE)),"PostAlerta",IF(ISNUMBER(VLOOKUP(A402,PRE,1,FALSE)),"PreAlerta","")))</f>
        <v>PreAlerta</v>
      </c>
      <c r="M402" s="27" t="str">
        <f t="shared" si="156"/>
        <v>C/PalabrasClaves</v>
      </c>
      <c r="N402" s="27" t="s">
        <v>12</v>
      </c>
      <c r="O402" s="27" t="s">
        <v>25</v>
      </c>
      <c r="P402" s="27" t="s">
        <v>2931</v>
      </c>
      <c r="Q402" s="27"/>
      <c r="R402" s="27" t="str">
        <f>LEFT('2012-2022'!$P402,4)</f>
        <v>2012</v>
      </c>
      <c r="S402" s="27" t="s">
        <v>62</v>
      </c>
      <c r="T402" s="27" t="s">
        <v>2932</v>
      </c>
      <c r="U402" s="27" t="s">
        <v>124</v>
      </c>
      <c r="V402" s="29" t="s">
        <v>123</v>
      </c>
      <c r="W402" s="30" t="s">
        <v>124</v>
      </c>
      <c r="X402" s="30" t="s">
        <v>2933</v>
      </c>
      <c r="Y402" s="31" t="str">
        <f>IFERROR(VLOOKUP(A400,BD_aux,3,FALSE),"")</f>
        <v/>
      </c>
    </row>
    <row r="403" spans="1:25" ht="15.75" hidden="1" customHeight="1" x14ac:dyDescent="0.25">
      <c r="A403" s="32">
        <v>26805040</v>
      </c>
      <c r="B403" s="32" t="s">
        <v>2934</v>
      </c>
      <c r="C403" s="32" t="s">
        <v>2935</v>
      </c>
      <c r="D403" s="32" t="s">
        <v>2936</v>
      </c>
      <c r="E403" s="32" t="s">
        <v>2937</v>
      </c>
      <c r="F403" s="32" t="s">
        <v>2938</v>
      </c>
      <c r="G403" s="32">
        <v>2016</v>
      </c>
      <c r="H403" s="33">
        <v>42395</v>
      </c>
      <c r="I403" s="32" t="s">
        <v>2939</v>
      </c>
      <c r="J403" s="32" t="s">
        <v>2940</v>
      </c>
      <c r="K403" s="32" t="s">
        <v>2941</v>
      </c>
      <c r="L403" s="32" t="str">
        <f t="shared" si="163"/>
        <v>Excluido</v>
      </c>
      <c r="M403" s="32" t="str">
        <f t="shared" si="156"/>
        <v>C/PalabrasClaves</v>
      </c>
      <c r="N403" s="32" t="str">
        <f t="shared" ref="N403:N404" si="164">IF(ISNUMBER(SEARCH("TREATMENT", B403)), "4) Nuevos tratamientos", "")</f>
        <v/>
      </c>
      <c r="O403" s="32"/>
      <c r="P403" s="32" t="s">
        <v>597</v>
      </c>
      <c r="Q403" s="32"/>
      <c r="R403" s="32" t="str">
        <f>LEFT('2012-2022'!$P403,4)</f>
        <v>2016</v>
      </c>
      <c r="S403" s="32" t="s">
        <v>72</v>
      </c>
      <c r="T403" s="32" t="str">
        <f t="shared" ref="T403:T404" si="165">IFERROR(VLOOKUP(A403,BD_aux,2,FALSE),"")</f>
        <v/>
      </c>
      <c r="U403" s="32"/>
      <c r="V403" s="34"/>
      <c r="W403" s="35"/>
      <c r="X403" s="35"/>
      <c r="Y403" s="32"/>
    </row>
    <row r="404" spans="1:25" ht="15.75" hidden="1" customHeight="1" x14ac:dyDescent="0.25">
      <c r="A404" s="27">
        <v>22797875</v>
      </c>
      <c r="B404" s="27" t="s">
        <v>2942</v>
      </c>
      <c r="C404" s="27" t="s">
        <v>2943</v>
      </c>
      <c r="D404" s="27" t="s">
        <v>2944</v>
      </c>
      <c r="E404" s="27" t="s">
        <v>2945</v>
      </c>
      <c r="F404" s="27" t="s">
        <v>1328</v>
      </c>
      <c r="G404" s="27">
        <v>2013</v>
      </c>
      <c r="H404" s="28">
        <v>41107</v>
      </c>
      <c r="I404" s="27"/>
      <c r="J404" s="27"/>
      <c r="K404" s="27" t="s">
        <v>2946</v>
      </c>
      <c r="L404" s="27" t="str">
        <f t="shared" si="163"/>
        <v>PreAlerta</v>
      </c>
      <c r="M404" s="27" t="str">
        <f t="shared" si="156"/>
        <v>C/PalabrasClaves</v>
      </c>
      <c r="N404" s="27" t="str">
        <f t="shared" si="164"/>
        <v/>
      </c>
      <c r="O404" s="27"/>
      <c r="P404" s="27" t="s">
        <v>1105</v>
      </c>
      <c r="Q404" s="27"/>
      <c r="R404" s="27" t="str">
        <f>LEFT('2012-2022'!$P404,4)</f>
        <v>2013</v>
      </c>
      <c r="S404" s="27" t="s">
        <v>45</v>
      </c>
      <c r="T404" s="27" t="str">
        <f t="shared" si="165"/>
        <v/>
      </c>
      <c r="U404" s="27"/>
      <c r="V404" s="29"/>
      <c r="W404" s="30"/>
      <c r="X404" s="30"/>
      <c r="Y404" s="31"/>
    </row>
    <row r="405" spans="1:25" ht="15.75" customHeight="1" x14ac:dyDescent="0.25">
      <c r="A405" s="32">
        <v>26675423</v>
      </c>
      <c r="B405" s="32" t="s">
        <v>2947</v>
      </c>
      <c r="C405" s="32" t="s">
        <v>2948</v>
      </c>
      <c r="D405" s="32" t="s">
        <v>2949</v>
      </c>
      <c r="E405" s="32" t="s">
        <v>691</v>
      </c>
      <c r="F405" s="32" t="s">
        <v>1066</v>
      </c>
      <c r="G405" s="32">
        <v>2015</v>
      </c>
      <c r="H405" s="33">
        <v>42356</v>
      </c>
      <c r="I405" s="32" t="s">
        <v>2950</v>
      </c>
      <c r="J405" s="32"/>
      <c r="K405" s="32" t="s">
        <v>2951</v>
      </c>
      <c r="L405" s="32" t="str">
        <f t="shared" si="163"/>
        <v>PreAlerta</v>
      </c>
      <c r="M405" s="32" t="str">
        <f t="shared" si="156"/>
        <v>C/PalabrasClaves</v>
      </c>
      <c r="N405" s="32" t="s">
        <v>9</v>
      </c>
      <c r="O405" s="32"/>
      <c r="P405" s="32" t="s">
        <v>2952</v>
      </c>
      <c r="Q405" s="32"/>
      <c r="R405" s="32" t="str">
        <f>LEFT('2012-2022'!$P405,4)</f>
        <v>2015</v>
      </c>
      <c r="S405" s="32" t="s">
        <v>74</v>
      </c>
      <c r="T405" s="32" t="s">
        <v>2953</v>
      </c>
      <c r="U405" s="32" t="s">
        <v>123</v>
      </c>
      <c r="V405" s="34" t="s">
        <v>124</v>
      </c>
      <c r="W405" s="35" t="s">
        <v>124</v>
      </c>
      <c r="X405" s="35" t="s">
        <v>2954</v>
      </c>
      <c r="Y405" s="36" t="str">
        <f>IFERROR(VLOOKUP(A403,BD_aux,3,FALSE),"")</f>
        <v/>
      </c>
    </row>
    <row r="406" spans="1:25" ht="15.75" hidden="1" customHeight="1" x14ac:dyDescent="0.25">
      <c r="A406" s="27">
        <v>26318193</v>
      </c>
      <c r="B406" s="27" t="s">
        <v>2955</v>
      </c>
      <c r="C406" s="27" t="s">
        <v>2956</v>
      </c>
      <c r="D406" s="27" t="s">
        <v>2957</v>
      </c>
      <c r="E406" s="27" t="s">
        <v>2103</v>
      </c>
      <c r="F406" s="27" t="s">
        <v>493</v>
      </c>
      <c r="G406" s="27">
        <v>2015</v>
      </c>
      <c r="H406" s="28">
        <v>42247</v>
      </c>
      <c r="I406" s="27"/>
      <c r="J406" s="27"/>
      <c r="K406" s="27" t="s">
        <v>2958</v>
      </c>
      <c r="L406" s="27" t="str">
        <f t="shared" si="163"/>
        <v>PreAlerta</v>
      </c>
      <c r="M406" s="27" t="str">
        <f t="shared" si="156"/>
        <v>C/PalabrasClaves</v>
      </c>
      <c r="N406" s="27" t="s">
        <v>18</v>
      </c>
      <c r="O406" s="27" t="s">
        <v>681</v>
      </c>
      <c r="P406" s="27" t="s">
        <v>1409</v>
      </c>
      <c r="Q406" s="27"/>
      <c r="R406" s="27" t="str">
        <f>LEFT('2012-2022'!$P406,4)</f>
        <v>2015</v>
      </c>
      <c r="S406" s="27" t="s">
        <v>74</v>
      </c>
      <c r="T406" s="27" t="str">
        <f t="shared" ref="T406:T409" si="166">IFERROR(VLOOKUP(A406,BD_aux,2,FALSE),"")</f>
        <v/>
      </c>
      <c r="U406" s="27"/>
      <c r="V406" s="29"/>
      <c r="W406" s="30"/>
      <c r="X406" s="30"/>
      <c r="Y406" s="31"/>
    </row>
    <row r="407" spans="1:25" ht="15.75" hidden="1" customHeight="1" x14ac:dyDescent="0.25">
      <c r="A407" s="32">
        <v>23587946</v>
      </c>
      <c r="B407" s="32" t="s">
        <v>2959</v>
      </c>
      <c r="C407" s="32" t="s">
        <v>2960</v>
      </c>
      <c r="D407" s="32" t="s">
        <v>2961</v>
      </c>
      <c r="E407" s="32" t="s">
        <v>2837</v>
      </c>
      <c r="F407" s="32" t="s">
        <v>573</v>
      </c>
      <c r="G407" s="32">
        <v>2013</v>
      </c>
      <c r="H407" s="33">
        <v>41381</v>
      </c>
      <c r="I407" s="32" t="s">
        <v>2962</v>
      </c>
      <c r="J407" s="32"/>
      <c r="K407" s="32" t="s">
        <v>2963</v>
      </c>
      <c r="L407" s="32" t="str">
        <f t="shared" si="163"/>
        <v>PreAlerta</v>
      </c>
      <c r="M407" s="32" t="str">
        <f t="shared" si="156"/>
        <v>C/PalabrasClaves</v>
      </c>
      <c r="N407" s="32" t="s">
        <v>18</v>
      </c>
      <c r="O407" s="32" t="s">
        <v>681</v>
      </c>
      <c r="P407" s="32" t="s">
        <v>2405</v>
      </c>
      <c r="Q407" s="32"/>
      <c r="R407" s="32" t="str">
        <f>LEFT('2012-2022'!$P407,4)</f>
        <v>2013</v>
      </c>
      <c r="S407" s="32" t="s">
        <v>62</v>
      </c>
      <c r="T407" s="32" t="str">
        <f t="shared" si="166"/>
        <v/>
      </c>
      <c r="U407" s="32"/>
      <c r="V407" s="34"/>
      <c r="W407" s="35"/>
      <c r="X407" s="35"/>
      <c r="Y407" s="32"/>
    </row>
    <row r="408" spans="1:25" ht="15.75" hidden="1" customHeight="1" x14ac:dyDescent="0.25">
      <c r="A408" s="27">
        <v>25907334</v>
      </c>
      <c r="B408" s="27" t="s">
        <v>2964</v>
      </c>
      <c r="C408" s="27" t="s">
        <v>2965</v>
      </c>
      <c r="D408" s="27" t="s">
        <v>2966</v>
      </c>
      <c r="E408" s="27" t="s">
        <v>119</v>
      </c>
      <c r="F408" s="27" t="s">
        <v>2967</v>
      </c>
      <c r="G408" s="27">
        <v>2015</v>
      </c>
      <c r="H408" s="28">
        <v>42119</v>
      </c>
      <c r="I408" s="27" t="s">
        <v>2968</v>
      </c>
      <c r="J408" s="27" t="s">
        <v>2969</v>
      </c>
      <c r="K408" s="27" t="s">
        <v>2970</v>
      </c>
      <c r="L408" s="27" t="s">
        <v>2971</v>
      </c>
      <c r="M408" s="27" t="str">
        <f t="shared" si="156"/>
        <v>C/PalabrasClaves</v>
      </c>
      <c r="N408" s="27"/>
      <c r="O408" s="27"/>
      <c r="P408" s="27" t="s">
        <v>2170</v>
      </c>
      <c r="Q408" s="38"/>
      <c r="R408" s="27" t="str">
        <f>LEFT('2012-2022'!$P408,4)</f>
        <v>2015</v>
      </c>
      <c r="S408" s="27" t="s">
        <v>68</v>
      </c>
      <c r="T408" s="27" t="str">
        <f t="shared" si="166"/>
        <v/>
      </c>
      <c r="U408" s="27"/>
      <c r="V408" s="29"/>
      <c r="W408" s="30"/>
      <c r="X408" s="30"/>
      <c r="Y408" s="31"/>
    </row>
    <row r="409" spans="1:25" ht="15.75" hidden="1" customHeight="1" x14ac:dyDescent="0.25">
      <c r="A409" s="32">
        <v>23378511</v>
      </c>
      <c r="B409" s="32" t="s">
        <v>2972</v>
      </c>
      <c r="C409" s="32" t="s">
        <v>2973</v>
      </c>
      <c r="D409" s="32" t="s">
        <v>2974</v>
      </c>
      <c r="E409" s="32" t="s">
        <v>2975</v>
      </c>
      <c r="F409" s="32" t="s">
        <v>373</v>
      </c>
      <c r="G409" s="32">
        <v>2013</v>
      </c>
      <c r="H409" s="33">
        <v>41310</v>
      </c>
      <c r="I409" s="32" t="s">
        <v>2976</v>
      </c>
      <c r="J409" s="32"/>
      <c r="K409" s="32" t="s">
        <v>2977</v>
      </c>
      <c r="L409" s="32" t="str">
        <f t="shared" ref="L409:L472" si="167">IF(ISNUMBER(VLOOKUP(A409,EXCL,1,FALSE)),"Excluido",IF(ISNUMBER(VLOOKUP(A409,POST,1,FALSE)),"PostAlerta",IF(ISNUMBER(VLOOKUP(A409,PRE,1,FALSE)),"PreAlerta","")))</f>
        <v>PreAlerta</v>
      </c>
      <c r="M409" s="32" t="str">
        <f t="shared" si="156"/>
        <v>S/PalabrasClaves</v>
      </c>
      <c r="N409" s="32" t="str">
        <f>IF(ISNUMBER(SEARCH("TREATMENT", B409)), "4) Nuevos tratamientos", "")</f>
        <v/>
      </c>
      <c r="O409" s="32"/>
      <c r="P409" s="32" t="s">
        <v>2978</v>
      </c>
      <c r="Q409" s="32"/>
      <c r="R409" s="32" t="str">
        <f>LEFT('2012-2022'!$P409,4)</f>
        <v>2013</v>
      </c>
      <c r="S409" s="32" t="s">
        <v>54</v>
      </c>
      <c r="T409" s="32" t="str">
        <f t="shared" si="166"/>
        <v/>
      </c>
      <c r="U409" s="32"/>
      <c r="V409" s="34"/>
      <c r="W409" s="35"/>
      <c r="X409" s="35"/>
      <c r="Y409" s="32"/>
    </row>
    <row r="410" spans="1:25" ht="15.75" customHeight="1" x14ac:dyDescent="0.25">
      <c r="A410" s="27">
        <v>26084072</v>
      </c>
      <c r="B410" s="27" t="s">
        <v>2979</v>
      </c>
      <c r="C410" s="27" t="s">
        <v>2980</v>
      </c>
      <c r="D410" s="27" t="s">
        <v>2981</v>
      </c>
      <c r="E410" s="27" t="s">
        <v>128</v>
      </c>
      <c r="F410" s="27" t="s">
        <v>2333</v>
      </c>
      <c r="G410" s="27">
        <v>2015</v>
      </c>
      <c r="H410" s="28">
        <v>42174</v>
      </c>
      <c r="I410" s="27"/>
      <c r="J410" s="27"/>
      <c r="K410" s="27"/>
      <c r="L410" s="27" t="str">
        <f t="shared" si="167"/>
        <v>PreAlerta</v>
      </c>
      <c r="M410" s="27" t="str">
        <f t="shared" si="156"/>
        <v>C/PalabrasClaves</v>
      </c>
      <c r="N410" s="27" t="s">
        <v>9</v>
      </c>
      <c r="O410" s="27"/>
      <c r="P410" s="27">
        <v>2015</v>
      </c>
      <c r="Q410" s="27"/>
      <c r="R410" s="27" t="str">
        <f>LEFT('2012-2022'!$P410,4)</f>
        <v>2015</v>
      </c>
      <c r="S410" s="27"/>
      <c r="T410" s="27" t="s">
        <v>2982</v>
      </c>
      <c r="U410" s="27" t="s">
        <v>124</v>
      </c>
      <c r="V410" s="29" t="s">
        <v>123</v>
      </c>
      <c r="W410" s="30" t="s">
        <v>124</v>
      </c>
      <c r="X410" s="30" t="s">
        <v>2983</v>
      </c>
      <c r="Y410" s="31" t="str">
        <f>IFERROR(VLOOKUP(A408,BD_aux,3,FALSE),"")</f>
        <v/>
      </c>
    </row>
    <row r="411" spans="1:25" ht="15.75" hidden="1" customHeight="1" x14ac:dyDescent="0.25">
      <c r="A411" s="32">
        <v>32500764</v>
      </c>
      <c r="B411" s="32" t="s">
        <v>2984</v>
      </c>
      <c r="C411" s="32" t="s">
        <v>2985</v>
      </c>
      <c r="D411" s="32" t="s">
        <v>2986</v>
      </c>
      <c r="E411" s="32" t="s">
        <v>2987</v>
      </c>
      <c r="F411" s="32" t="s">
        <v>2988</v>
      </c>
      <c r="G411" s="32">
        <v>2020</v>
      </c>
      <c r="H411" s="33">
        <v>43988</v>
      </c>
      <c r="I411" s="32" t="s">
        <v>2989</v>
      </c>
      <c r="J411" s="32" t="s">
        <v>2990</v>
      </c>
      <c r="K411" s="32" t="s">
        <v>2991</v>
      </c>
      <c r="L411" s="32" t="str">
        <f t="shared" si="167"/>
        <v>PostAlerta</v>
      </c>
      <c r="M411" s="32" t="str">
        <f t="shared" si="156"/>
        <v>C/PalabrasClaves</v>
      </c>
      <c r="N411" s="32" t="str">
        <f t="shared" ref="N411:N417" si="168">IF(ISNUMBER(SEARCH("TREATMENT", B411)), "4) Nuevos tratamientos", "")</f>
        <v/>
      </c>
      <c r="O411" s="32"/>
      <c r="P411" s="32" t="s">
        <v>2992</v>
      </c>
      <c r="Q411" s="32"/>
      <c r="R411" s="32" t="str">
        <f>LEFT('2012-2022'!$P411,4)</f>
        <v>2020</v>
      </c>
      <c r="S411" s="32" t="s">
        <v>65</v>
      </c>
      <c r="T411" s="32" t="str">
        <f t="shared" ref="T411:T417" si="169">IFERROR(VLOOKUP(A411,BD_aux,2,FALSE),"")</f>
        <v/>
      </c>
      <c r="U411" s="32"/>
      <c r="V411" s="34"/>
      <c r="W411" s="35"/>
      <c r="X411" s="35"/>
      <c r="Y411" s="32"/>
    </row>
    <row r="412" spans="1:25" ht="15.75" hidden="1" customHeight="1" x14ac:dyDescent="0.25">
      <c r="A412" s="27">
        <v>24243873</v>
      </c>
      <c r="B412" s="27" t="s">
        <v>2993</v>
      </c>
      <c r="C412" s="27" t="s">
        <v>2994</v>
      </c>
      <c r="D412" s="27" t="s">
        <v>2995</v>
      </c>
      <c r="E412" s="27" t="s">
        <v>2996</v>
      </c>
      <c r="F412" s="27" t="s">
        <v>393</v>
      </c>
      <c r="G412" s="27">
        <v>2013</v>
      </c>
      <c r="H412" s="28">
        <v>41597</v>
      </c>
      <c r="I412" s="27"/>
      <c r="J412" s="27"/>
      <c r="K412" s="27" t="s">
        <v>2997</v>
      </c>
      <c r="L412" s="27" t="str">
        <f t="shared" si="167"/>
        <v>Excluido</v>
      </c>
      <c r="M412" s="27" t="str">
        <f t="shared" si="156"/>
        <v>C/PalabrasClaves</v>
      </c>
      <c r="N412" s="27" t="str">
        <f t="shared" si="168"/>
        <v/>
      </c>
      <c r="O412" s="27"/>
      <c r="P412" s="27" t="s">
        <v>1467</v>
      </c>
      <c r="Q412" s="27"/>
      <c r="R412" s="27" t="str">
        <f>LEFT('2012-2022'!$P412,4)</f>
        <v>2013</v>
      </c>
      <c r="S412" s="27" t="s">
        <v>74</v>
      </c>
      <c r="T412" s="27" t="str">
        <f t="shared" si="169"/>
        <v/>
      </c>
      <c r="U412" s="27"/>
      <c r="V412" s="29"/>
      <c r="W412" s="30"/>
      <c r="X412" s="30"/>
      <c r="Y412" s="31"/>
    </row>
    <row r="413" spans="1:25" ht="15.75" hidden="1" customHeight="1" x14ac:dyDescent="0.25">
      <c r="A413" s="32">
        <v>25755190</v>
      </c>
      <c r="B413" s="32" t="s">
        <v>2998</v>
      </c>
      <c r="C413" s="32" t="s">
        <v>2999</v>
      </c>
      <c r="D413" s="32" t="s">
        <v>3000</v>
      </c>
      <c r="E413" s="32" t="s">
        <v>3001</v>
      </c>
      <c r="F413" s="32" t="s">
        <v>373</v>
      </c>
      <c r="G413" s="32">
        <v>2015</v>
      </c>
      <c r="H413" s="33">
        <v>42074</v>
      </c>
      <c r="I413" s="32" t="s">
        <v>3002</v>
      </c>
      <c r="J413" s="32"/>
      <c r="K413" s="32" t="s">
        <v>3003</v>
      </c>
      <c r="L413" s="32" t="str">
        <f t="shared" si="167"/>
        <v>PreAlerta</v>
      </c>
      <c r="M413" s="32" t="str">
        <f t="shared" si="156"/>
        <v>S/PalabrasClaves</v>
      </c>
      <c r="N413" s="32" t="str">
        <f t="shared" si="168"/>
        <v/>
      </c>
      <c r="O413" s="32"/>
      <c r="P413" s="32" t="s">
        <v>911</v>
      </c>
      <c r="Q413" s="32"/>
      <c r="R413" s="32" t="str">
        <f>LEFT('2012-2022'!$P413,4)</f>
        <v>2015</v>
      </c>
      <c r="S413" s="32" t="s">
        <v>57</v>
      </c>
      <c r="T413" s="32" t="str">
        <f t="shared" si="169"/>
        <v/>
      </c>
      <c r="U413" s="32"/>
      <c r="V413" s="34"/>
      <c r="W413" s="35"/>
      <c r="X413" s="35"/>
      <c r="Y413" s="32"/>
    </row>
    <row r="414" spans="1:25" ht="15.75" hidden="1" customHeight="1" x14ac:dyDescent="0.25">
      <c r="A414" s="27">
        <v>22493300</v>
      </c>
      <c r="B414" s="27" t="s">
        <v>3004</v>
      </c>
      <c r="C414" s="27" t="s">
        <v>3005</v>
      </c>
      <c r="D414" s="27" t="s">
        <v>3006</v>
      </c>
      <c r="E414" s="27" t="s">
        <v>3007</v>
      </c>
      <c r="F414" s="27" t="s">
        <v>2015</v>
      </c>
      <c r="G414" s="27">
        <v>2012</v>
      </c>
      <c r="H414" s="28">
        <v>41011</v>
      </c>
      <c r="I414" s="27"/>
      <c r="J414" s="27"/>
      <c r="K414" s="27" t="s">
        <v>3008</v>
      </c>
      <c r="L414" s="27" t="str">
        <f t="shared" si="167"/>
        <v>Excluido</v>
      </c>
      <c r="M414" s="27" t="str">
        <f t="shared" si="156"/>
        <v>S/PalabrasClaves</v>
      </c>
      <c r="N414" s="27" t="str">
        <f t="shared" si="168"/>
        <v/>
      </c>
      <c r="O414" s="27"/>
      <c r="P414" s="27" t="s">
        <v>1847</v>
      </c>
      <c r="Q414" s="27"/>
      <c r="R414" s="27" t="str">
        <f>LEFT('2012-2022'!$P414,4)</f>
        <v>2012</v>
      </c>
      <c r="S414" s="27" t="s">
        <v>60</v>
      </c>
      <c r="T414" s="27" t="str">
        <f t="shared" si="169"/>
        <v/>
      </c>
      <c r="U414" s="27"/>
      <c r="V414" s="29"/>
      <c r="W414" s="30"/>
      <c r="X414" s="30"/>
      <c r="Y414" s="31"/>
    </row>
    <row r="415" spans="1:25" ht="15.75" hidden="1" customHeight="1" x14ac:dyDescent="0.25">
      <c r="A415" s="32">
        <v>25640444</v>
      </c>
      <c r="B415" s="32" t="s">
        <v>3009</v>
      </c>
      <c r="C415" s="32" t="s">
        <v>3010</v>
      </c>
      <c r="D415" s="32" t="s">
        <v>3011</v>
      </c>
      <c r="E415" s="32" t="s">
        <v>3012</v>
      </c>
      <c r="F415" s="32" t="s">
        <v>3013</v>
      </c>
      <c r="G415" s="32">
        <v>2015</v>
      </c>
      <c r="H415" s="33">
        <v>42038</v>
      </c>
      <c r="I415" s="32"/>
      <c r="J415" s="32"/>
      <c r="K415" s="32" t="s">
        <v>3014</v>
      </c>
      <c r="L415" s="32" t="str">
        <f t="shared" si="167"/>
        <v>PreAlerta</v>
      </c>
      <c r="M415" s="32" t="str">
        <f t="shared" si="156"/>
        <v>S/PalabrasClaves</v>
      </c>
      <c r="N415" s="32" t="str">
        <f t="shared" si="168"/>
        <v/>
      </c>
      <c r="O415" s="32"/>
      <c r="P415" s="32">
        <v>2015</v>
      </c>
      <c r="Q415" s="40"/>
      <c r="R415" s="32" t="str">
        <f>LEFT('2012-2022'!$P415,4)</f>
        <v>2015</v>
      </c>
      <c r="S415" s="32"/>
      <c r="T415" s="32" t="str">
        <f t="shared" si="169"/>
        <v/>
      </c>
      <c r="U415" s="32"/>
      <c r="V415" s="34"/>
      <c r="W415" s="35"/>
      <c r="X415" s="35"/>
      <c r="Y415" s="32"/>
    </row>
    <row r="416" spans="1:25" ht="15.75" hidden="1" customHeight="1" x14ac:dyDescent="0.25">
      <c r="A416" s="27">
        <v>29223959</v>
      </c>
      <c r="B416" s="27" t="s">
        <v>3015</v>
      </c>
      <c r="C416" s="27" t="s">
        <v>3016</v>
      </c>
      <c r="D416" s="27" t="s">
        <v>3017</v>
      </c>
      <c r="E416" s="27" t="s">
        <v>3018</v>
      </c>
      <c r="F416" s="27" t="s">
        <v>393</v>
      </c>
      <c r="G416" s="27">
        <v>2017</v>
      </c>
      <c r="H416" s="28">
        <v>43080</v>
      </c>
      <c r="I416" s="27"/>
      <c r="J416" s="27"/>
      <c r="K416" s="27" t="s">
        <v>3019</v>
      </c>
      <c r="L416" s="27" t="str">
        <f t="shared" si="167"/>
        <v>Excluido</v>
      </c>
      <c r="M416" s="27" t="str">
        <f t="shared" si="156"/>
        <v>S/PalabrasClaves</v>
      </c>
      <c r="N416" s="27" t="str">
        <f t="shared" si="168"/>
        <v/>
      </c>
      <c r="O416" s="27"/>
      <c r="P416" s="27" t="s">
        <v>3020</v>
      </c>
      <c r="Q416" s="27"/>
      <c r="R416" s="27" t="str">
        <f>LEFT('2012-2022'!$P416,4)</f>
        <v>2017</v>
      </c>
      <c r="S416" s="27" t="s">
        <v>74</v>
      </c>
      <c r="T416" s="27" t="str">
        <f t="shared" si="169"/>
        <v/>
      </c>
      <c r="U416" s="27"/>
      <c r="V416" s="29"/>
      <c r="W416" s="30"/>
      <c r="X416" s="30"/>
      <c r="Y416" s="31"/>
    </row>
    <row r="417" spans="1:25" ht="15.75" hidden="1" customHeight="1" x14ac:dyDescent="0.25">
      <c r="A417" s="32">
        <v>25755189</v>
      </c>
      <c r="B417" s="32" t="s">
        <v>3021</v>
      </c>
      <c r="C417" s="32" t="s">
        <v>3022</v>
      </c>
      <c r="D417" s="32" t="s">
        <v>3023</v>
      </c>
      <c r="E417" s="32" t="s">
        <v>3024</v>
      </c>
      <c r="F417" s="32" t="s">
        <v>373</v>
      </c>
      <c r="G417" s="32">
        <v>2015</v>
      </c>
      <c r="H417" s="33">
        <v>42074</v>
      </c>
      <c r="I417" s="32" t="s">
        <v>3025</v>
      </c>
      <c r="J417" s="32"/>
      <c r="K417" s="32" t="s">
        <v>3026</v>
      </c>
      <c r="L417" s="32" t="str">
        <f t="shared" si="167"/>
        <v>PreAlerta</v>
      </c>
      <c r="M417" s="32" t="str">
        <f t="shared" si="156"/>
        <v>S/PalabrasClaves</v>
      </c>
      <c r="N417" s="32" t="str">
        <f t="shared" si="168"/>
        <v/>
      </c>
      <c r="O417" s="32"/>
      <c r="P417" s="32" t="s">
        <v>911</v>
      </c>
      <c r="Q417" s="32"/>
      <c r="R417" s="32" t="str">
        <f>LEFT('2012-2022'!$P417,4)</f>
        <v>2015</v>
      </c>
      <c r="S417" s="32" t="s">
        <v>57</v>
      </c>
      <c r="T417" s="32" t="str">
        <f t="shared" si="169"/>
        <v/>
      </c>
      <c r="U417" s="32"/>
      <c r="V417" s="34"/>
      <c r="W417" s="35"/>
      <c r="X417" s="35"/>
      <c r="Y417" s="32"/>
    </row>
    <row r="418" spans="1:25" ht="15.75" customHeight="1" x14ac:dyDescent="0.25">
      <c r="A418" s="27">
        <v>25369656</v>
      </c>
      <c r="B418" s="27" t="s">
        <v>3027</v>
      </c>
      <c r="C418" s="27" t="s">
        <v>2980</v>
      </c>
      <c r="D418" s="27" t="s">
        <v>3028</v>
      </c>
      <c r="E418" s="27" t="s">
        <v>128</v>
      </c>
      <c r="F418" s="27" t="s">
        <v>2333</v>
      </c>
      <c r="G418" s="27">
        <v>2014</v>
      </c>
      <c r="H418" s="28">
        <v>41949</v>
      </c>
      <c r="I418" s="27"/>
      <c r="J418" s="27"/>
      <c r="K418" s="27"/>
      <c r="L418" s="27" t="str">
        <f t="shared" si="167"/>
        <v>PreAlerta</v>
      </c>
      <c r="M418" s="27" t="str">
        <f t="shared" si="156"/>
        <v>C/PalabrasClaves</v>
      </c>
      <c r="N418" s="27" t="s">
        <v>9</v>
      </c>
      <c r="O418" s="27"/>
      <c r="P418" s="27">
        <v>2014</v>
      </c>
      <c r="Q418" s="27"/>
      <c r="R418" s="27" t="str">
        <f>LEFT('2012-2022'!$P418,4)</f>
        <v>2014</v>
      </c>
      <c r="S418" s="27"/>
      <c r="T418" s="27" t="s">
        <v>3029</v>
      </c>
      <c r="U418" s="27" t="s">
        <v>123</v>
      </c>
      <c r="V418" s="29" t="s">
        <v>124</v>
      </c>
      <c r="W418" s="30" t="s">
        <v>124</v>
      </c>
      <c r="X418" s="30" t="s">
        <v>3030</v>
      </c>
      <c r="Y418" s="31" t="str">
        <f>IFERROR(VLOOKUP(A416,BD_aux,3,FALSE),"")</f>
        <v/>
      </c>
    </row>
    <row r="419" spans="1:25" ht="15.75" hidden="1" customHeight="1" x14ac:dyDescent="0.25">
      <c r="A419" s="32">
        <v>30220157</v>
      </c>
      <c r="B419" s="32" t="s">
        <v>3031</v>
      </c>
      <c r="C419" s="32" t="s">
        <v>3032</v>
      </c>
      <c r="D419" s="32" t="s">
        <v>3033</v>
      </c>
      <c r="E419" s="32" t="s">
        <v>3034</v>
      </c>
      <c r="F419" s="32" t="s">
        <v>3035</v>
      </c>
      <c r="G419" s="32">
        <v>2018</v>
      </c>
      <c r="H419" s="33">
        <v>43361</v>
      </c>
      <c r="I419" s="32"/>
      <c r="J419" s="32"/>
      <c r="K419" s="32" t="s">
        <v>3036</v>
      </c>
      <c r="L419" s="32" t="str">
        <f t="shared" si="167"/>
        <v>PostAlerta</v>
      </c>
      <c r="M419" s="32" t="str">
        <f t="shared" si="156"/>
        <v>S/PalabrasClaves</v>
      </c>
      <c r="N419" s="32" t="str">
        <f t="shared" ref="N419:N420" si="170">IF(ISNUMBER(SEARCH("TREATMENT", B419)), "4) Nuevos tratamientos", "")</f>
        <v/>
      </c>
      <c r="O419" s="32"/>
      <c r="P419" s="32" t="s">
        <v>3037</v>
      </c>
      <c r="Q419" s="32"/>
      <c r="R419" s="32" t="str">
        <f>LEFT('2012-2022'!$P419,4)</f>
        <v>2018</v>
      </c>
      <c r="S419" s="32" t="s">
        <v>68</v>
      </c>
      <c r="T419" s="32" t="str">
        <f t="shared" ref="T419:T420" si="171">IFERROR(VLOOKUP(A419,BD_aux,2,FALSE),"")</f>
        <v/>
      </c>
      <c r="U419" s="32"/>
      <c r="V419" s="34"/>
      <c r="W419" s="35"/>
      <c r="X419" s="35"/>
      <c r="Y419" s="32"/>
    </row>
    <row r="420" spans="1:25" ht="15.75" hidden="1" customHeight="1" x14ac:dyDescent="0.25">
      <c r="A420" s="27">
        <v>31119620</v>
      </c>
      <c r="B420" s="27" t="s">
        <v>3038</v>
      </c>
      <c r="C420" s="27" t="s">
        <v>3039</v>
      </c>
      <c r="D420" s="27" t="s">
        <v>3040</v>
      </c>
      <c r="E420" s="27" t="s">
        <v>3041</v>
      </c>
      <c r="F420" s="27" t="s">
        <v>120</v>
      </c>
      <c r="G420" s="27">
        <v>2019</v>
      </c>
      <c r="H420" s="28">
        <v>43609</v>
      </c>
      <c r="I420" s="27"/>
      <c r="J420" s="27"/>
      <c r="K420" s="27" t="s">
        <v>3042</v>
      </c>
      <c r="L420" s="27" t="str">
        <f t="shared" si="167"/>
        <v>PostAlerta</v>
      </c>
      <c r="M420" s="27" t="str">
        <f t="shared" si="156"/>
        <v>S/PalabrasClaves</v>
      </c>
      <c r="N420" s="27" t="str">
        <f t="shared" si="170"/>
        <v/>
      </c>
      <c r="O420" s="27"/>
      <c r="P420" s="27">
        <v>2019</v>
      </c>
      <c r="Q420" s="27"/>
      <c r="R420" s="27" t="str">
        <f>LEFT('2012-2022'!$P420,4)</f>
        <v>2019</v>
      </c>
      <c r="S420" s="27"/>
      <c r="T420" s="27" t="str">
        <f t="shared" si="171"/>
        <v/>
      </c>
      <c r="U420" s="27"/>
      <c r="V420" s="29"/>
      <c r="W420" s="30"/>
      <c r="X420" s="30"/>
      <c r="Y420" s="31"/>
    </row>
    <row r="421" spans="1:25" ht="15.75" customHeight="1" x14ac:dyDescent="0.25">
      <c r="A421" s="32">
        <v>23064537</v>
      </c>
      <c r="B421" s="32" t="s">
        <v>3043</v>
      </c>
      <c r="C421" s="32" t="s">
        <v>3044</v>
      </c>
      <c r="D421" s="32" t="s">
        <v>3045</v>
      </c>
      <c r="E421" s="32" t="s">
        <v>3046</v>
      </c>
      <c r="F421" s="32" t="s">
        <v>304</v>
      </c>
      <c r="G421" s="32">
        <v>2012</v>
      </c>
      <c r="H421" s="33">
        <v>41198</v>
      </c>
      <c r="I421" s="32" t="s">
        <v>3047</v>
      </c>
      <c r="J421" s="32" t="s">
        <v>3048</v>
      </c>
      <c r="K421" s="32" t="s">
        <v>3049</v>
      </c>
      <c r="L421" s="32" t="str">
        <f t="shared" si="167"/>
        <v>PreAlerta</v>
      </c>
      <c r="M421" s="32" t="str">
        <f t="shared" si="156"/>
        <v>C/PalabrasClaves</v>
      </c>
      <c r="N421" s="32" t="s">
        <v>9</v>
      </c>
      <c r="O421" s="32"/>
      <c r="P421" s="32" t="s">
        <v>2213</v>
      </c>
      <c r="Q421" s="32"/>
      <c r="R421" s="32" t="str">
        <f>LEFT('2012-2022'!$P421,4)</f>
        <v>2012</v>
      </c>
      <c r="S421" s="32" t="s">
        <v>72</v>
      </c>
      <c r="T421" s="32" t="s">
        <v>3050</v>
      </c>
      <c r="U421" s="32" t="s">
        <v>123</v>
      </c>
      <c r="V421" s="34" t="s">
        <v>124</v>
      </c>
      <c r="W421" s="35" t="s">
        <v>124</v>
      </c>
      <c r="X421" s="35" t="s">
        <v>3051</v>
      </c>
      <c r="Y421" s="36" t="str">
        <f>IFERROR(VLOOKUP(A419,BD_aux,3,FALSE),"")</f>
        <v/>
      </c>
    </row>
    <row r="422" spans="1:25" ht="15.75" hidden="1" customHeight="1" x14ac:dyDescent="0.25">
      <c r="A422" s="27">
        <v>34116342</v>
      </c>
      <c r="B422" s="27" t="s">
        <v>3052</v>
      </c>
      <c r="C422" s="27" t="s">
        <v>3053</v>
      </c>
      <c r="D422" s="27" t="s">
        <v>3054</v>
      </c>
      <c r="E422" s="27" t="s">
        <v>1023</v>
      </c>
      <c r="F422" s="27" t="s">
        <v>285</v>
      </c>
      <c r="G422" s="27">
        <v>2021</v>
      </c>
      <c r="H422" s="28">
        <v>44358</v>
      </c>
      <c r="I422" s="27"/>
      <c r="J422" s="27"/>
      <c r="K422" s="27" t="s">
        <v>3055</v>
      </c>
      <c r="L422" s="27" t="str">
        <f t="shared" si="167"/>
        <v>PostAlerta</v>
      </c>
      <c r="M422" s="27" t="str">
        <f t="shared" si="156"/>
        <v>C/PalabrasClaves</v>
      </c>
      <c r="N422" s="27" t="str">
        <f t="shared" ref="N422:N424" si="172">IF(ISNUMBER(SEARCH("TREATMENT", B422)), "4) Nuevos tratamientos", "")</f>
        <v/>
      </c>
      <c r="O422" s="27"/>
      <c r="P422" s="27" t="s">
        <v>3056</v>
      </c>
      <c r="Q422" s="27"/>
      <c r="R422" s="27" t="str">
        <f>LEFT('2012-2022'!$P422,4)</f>
        <v>2021</v>
      </c>
      <c r="S422" s="27" t="s">
        <v>68</v>
      </c>
      <c r="T422" s="27" t="str">
        <f t="shared" ref="T422:T424" si="173">IFERROR(VLOOKUP(A422,BD_aux,2,FALSE),"")</f>
        <v/>
      </c>
      <c r="U422" s="27"/>
      <c r="V422" s="29"/>
      <c r="W422" s="30"/>
      <c r="X422" s="30"/>
      <c r="Y422" s="31"/>
    </row>
    <row r="423" spans="1:25" ht="15.75" hidden="1" customHeight="1" x14ac:dyDescent="0.25">
      <c r="A423" s="32">
        <v>25865983</v>
      </c>
      <c r="B423" s="32" t="s">
        <v>3057</v>
      </c>
      <c r="C423" s="32" t="s">
        <v>3058</v>
      </c>
      <c r="D423" s="32" t="s">
        <v>3059</v>
      </c>
      <c r="E423" s="32" t="s">
        <v>1336</v>
      </c>
      <c r="F423" s="32" t="s">
        <v>1560</v>
      </c>
      <c r="G423" s="32">
        <v>2015</v>
      </c>
      <c r="H423" s="33">
        <v>42108</v>
      </c>
      <c r="I423" s="32"/>
      <c r="J423" s="32"/>
      <c r="K423" s="32" t="s">
        <v>3060</v>
      </c>
      <c r="L423" s="32" t="str">
        <f t="shared" si="167"/>
        <v>PreAlerta</v>
      </c>
      <c r="M423" s="32" t="str">
        <f t="shared" si="156"/>
        <v>C/PalabrasClaves</v>
      </c>
      <c r="N423" s="32" t="str">
        <f t="shared" si="172"/>
        <v/>
      </c>
      <c r="O423" s="32"/>
      <c r="P423" s="32" t="s">
        <v>3061</v>
      </c>
      <c r="Q423" s="32"/>
      <c r="R423" s="32" t="str">
        <f>LEFT('2012-2022'!$P423,4)</f>
        <v>2015</v>
      </c>
      <c r="S423" s="32" t="s">
        <v>54</v>
      </c>
      <c r="T423" s="32" t="str">
        <f t="shared" si="173"/>
        <v/>
      </c>
      <c r="U423" s="32"/>
      <c r="V423" s="34"/>
      <c r="W423" s="35"/>
      <c r="X423" s="35"/>
      <c r="Y423" s="32"/>
    </row>
    <row r="424" spans="1:25" ht="15.75" hidden="1" customHeight="1" x14ac:dyDescent="0.25">
      <c r="A424" s="27">
        <v>24243875</v>
      </c>
      <c r="B424" s="27" t="s">
        <v>3062</v>
      </c>
      <c r="C424" s="27" t="s">
        <v>3063</v>
      </c>
      <c r="D424" s="27" t="s">
        <v>3064</v>
      </c>
      <c r="E424" s="27" t="s">
        <v>655</v>
      </c>
      <c r="F424" s="27" t="s">
        <v>393</v>
      </c>
      <c r="G424" s="27">
        <v>2013</v>
      </c>
      <c r="H424" s="28">
        <v>41597</v>
      </c>
      <c r="I424" s="27"/>
      <c r="J424" s="27"/>
      <c r="K424" s="27" t="s">
        <v>3065</v>
      </c>
      <c r="L424" s="27" t="str">
        <f t="shared" si="167"/>
        <v>Excluido</v>
      </c>
      <c r="M424" s="27" t="str">
        <f t="shared" si="156"/>
        <v>C/PalabrasClaves</v>
      </c>
      <c r="N424" s="27" t="str">
        <f t="shared" si="172"/>
        <v/>
      </c>
      <c r="O424" s="27"/>
      <c r="P424" s="27" t="s">
        <v>1467</v>
      </c>
      <c r="Q424" s="27"/>
      <c r="R424" s="27" t="str">
        <f>LEFT('2012-2022'!$P424,4)</f>
        <v>2013</v>
      </c>
      <c r="S424" s="27" t="s">
        <v>74</v>
      </c>
      <c r="T424" s="27" t="str">
        <f t="shared" si="173"/>
        <v/>
      </c>
      <c r="U424" s="27"/>
      <c r="V424" s="29"/>
      <c r="W424" s="30"/>
      <c r="X424" s="30"/>
      <c r="Y424" s="31"/>
    </row>
    <row r="425" spans="1:25" ht="15.75" customHeight="1" x14ac:dyDescent="0.25">
      <c r="A425" s="32">
        <v>28802678</v>
      </c>
      <c r="B425" s="32" t="s">
        <v>3066</v>
      </c>
      <c r="C425" s="32"/>
      <c r="D425" s="32" t="s">
        <v>3067</v>
      </c>
      <c r="E425" s="32"/>
      <c r="F425" s="32" t="s">
        <v>3068</v>
      </c>
      <c r="G425" s="32">
        <v>2017</v>
      </c>
      <c r="H425" s="33">
        <v>42961</v>
      </c>
      <c r="I425" s="32" t="s">
        <v>3069</v>
      </c>
      <c r="J425" s="32"/>
      <c r="K425" s="32" t="s">
        <v>3070</v>
      </c>
      <c r="L425" s="32" t="str">
        <f t="shared" si="167"/>
        <v>PostAlerta</v>
      </c>
      <c r="M425" s="32" t="str">
        <f t="shared" si="156"/>
        <v>C/PalabrasClaves</v>
      </c>
      <c r="N425" s="32" t="s">
        <v>15</v>
      </c>
      <c r="O425" s="32"/>
      <c r="P425" s="32" t="s">
        <v>3071</v>
      </c>
      <c r="Q425" s="32"/>
      <c r="R425" s="32" t="str">
        <f>LEFT('2012-2022'!$P425,4)</f>
        <v>2017</v>
      </c>
      <c r="S425" s="32" t="s">
        <v>65</v>
      </c>
      <c r="T425" s="32" t="s">
        <v>3066</v>
      </c>
      <c r="U425" s="32" t="s">
        <v>124</v>
      </c>
      <c r="V425" s="34" t="s">
        <v>124</v>
      </c>
      <c r="W425" s="35" t="s">
        <v>123</v>
      </c>
      <c r="X425" s="35" t="s">
        <v>3072</v>
      </c>
      <c r="Y425" s="36" t="str">
        <f>IFERROR(VLOOKUP(A423,BD_aux,3,FALSE),"")</f>
        <v/>
      </c>
    </row>
    <row r="426" spans="1:25" ht="15.75" hidden="1" customHeight="1" x14ac:dyDescent="0.25">
      <c r="A426" s="27">
        <v>27620944</v>
      </c>
      <c r="B426" s="27" t="s">
        <v>3073</v>
      </c>
      <c r="C426" s="27" t="s">
        <v>3074</v>
      </c>
      <c r="D426" s="27" t="s">
        <v>3075</v>
      </c>
      <c r="E426" s="27" t="s">
        <v>2679</v>
      </c>
      <c r="F426" s="27" t="s">
        <v>104</v>
      </c>
      <c r="G426" s="27">
        <v>2016</v>
      </c>
      <c r="H426" s="28">
        <v>42627</v>
      </c>
      <c r="I426" s="27"/>
      <c r="J426" s="27"/>
      <c r="K426" s="27" t="s">
        <v>3076</v>
      </c>
      <c r="L426" s="27" t="str">
        <f t="shared" si="167"/>
        <v>PreAlerta</v>
      </c>
      <c r="M426" s="27" t="str">
        <f t="shared" si="156"/>
        <v>C/PalabrasClaves</v>
      </c>
      <c r="N426" s="27" t="str">
        <f t="shared" ref="N426:N428" si="174">IF(ISNUMBER(SEARCH("TREATMENT", B426)), "4) Nuevos tratamientos", "")</f>
        <v/>
      </c>
      <c r="O426" s="27"/>
      <c r="P426" s="27" t="s">
        <v>3077</v>
      </c>
      <c r="Q426" s="27"/>
      <c r="R426" s="27" t="str">
        <f>LEFT('2012-2022'!$P426,4)</f>
        <v>2016</v>
      </c>
      <c r="S426" s="27" t="s">
        <v>68</v>
      </c>
      <c r="T426" s="27" t="str">
        <f t="shared" ref="T426:T428" si="175">IFERROR(VLOOKUP(A426,BD_aux,2,FALSE),"")</f>
        <v/>
      </c>
      <c r="U426" s="27"/>
      <c r="V426" s="29"/>
      <c r="W426" s="30"/>
      <c r="X426" s="30"/>
      <c r="Y426" s="31"/>
    </row>
    <row r="427" spans="1:25" ht="15.75" hidden="1" customHeight="1" x14ac:dyDescent="0.25">
      <c r="A427" s="32">
        <v>27983487</v>
      </c>
      <c r="B427" s="32" t="s">
        <v>3078</v>
      </c>
      <c r="C427" s="32" t="s">
        <v>3079</v>
      </c>
      <c r="D427" s="32" t="s">
        <v>3080</v>
      </c>
      <c r="E427" s="32" t="s">
        <v>3081</v>
      </c>
      <c r="F427" s="32" t="s">
        <v>145</v>
      </c>
      <c r="G427" s="32">
        <v>2017</v>
      </c>
      <c r="H427" s="33">
        <v>42721</v>
      </c>
      <c r="I427" s="32" t="s">
        <v>3082</v>
      </c>
      <c r="J427" s="32"/>
      <c r="K427" s="32" t="s">
        <v>3083</v>
      </c>
      <c r="L427" s="32" t="str">
        <f t="shared" si="167"/>
        <v>PreAlerta</v>
      </c>
      <c r="M427" s="32" t="str">
        <f t="shared" si="156"/>
        <v>S/PalabrasClaves</v>
      </c>
      <c r="N427" s="32" t="str">
        <f t="shared" si="174"/>
        <v/>
      </c>
      <c r="O427" s="32"/>
      <c r="P427" s="32" t="s">
        <v>1454</v>
      </c>
      <c r="Q427" s="32"/>
      <c r="R427" s="32" t="str">
        <f>LEFT('2012-2022'!$P427,4)</f>
        <v>2017</v>
      </c>
      <c r="S427" s="32" t="s">
        <v>39</v>
      </c>
      <c r="T427" s="32" t="str">
        <f t="shared" si="175"/>
        <v/>
      </c>
      <c r="U427" s="32"/>
      <c r="V427" s="34"/>
      <c r="W427" s="35"/>
      <c r="X427" s="35"/>
      <c r="Y427" s="32"/>
    </row>
    <row r="428" spans="1:25" ht="15.75" hidden="1" customHeight="1" x14ac:dyDescent="0.25">
      <c r="A428" s="27">
        <v>24503544</v>
      </c>
      <c r="B428" s="27" t="s">
        <v>3084</v>
      </c>
      <c r="C428" s="27" t="s">
        <v>3085</v>
      </c>
      <c r="D428" s="27" t="s">
        <v>3086</v>
      </c>
      <c r="E428" s="27" t="s">
        <v>3087</v>
      </c>
      <c r="F428" s="27" t="s">
        <v>3088</v>
      </c>
      <c r="G428" s="27">
        <v>2014</v>
      </c>
      <c r="H428" s="28">
        <v>41678</v>
      </c>
      <c r="I428" s="27" t="s">
        <v>3089</v>
      </c>
      <c r="J428" s="27"/>
      <c r="K428" s="27" t="s">
        <v>3090</v>
      </c>
      <c r="L428" s="27" t="str">
        <f t="shared" si="167"/>
        <v>Excluido</v>
      </c>
      <c r="M428" s="27" t="str">
        <f t="shared" si="156"/>
        <v>C/PalabrasClaves</v>
      </c>
      <c r="N428" s="27" t="str">
        <f t="shared" si="174"/>
        <v/>
      </c>
      <c r="O428" s="27"/>
      <c r="P428" s="27" t="s">
        <v>3091</v>
      </c>
      <c r="Q428" s="27"/>
      <c r="R428" s="27" t="str">
        <f>LEFT('2012-2022'!$P428,4)</f>
        <v>2014</v>
      </c>
      <c r="S428" s="27" t="s">
        <v>45</v>
      </c>
      <c r="T428" s="27" t="str">
        <f t="shared" si="175"/>
        <v/>
      </c>
      <c r="U428" s="27"/>
      <c r="V428" s="29"/>
      <c r="W428" s="30"/>
      <c r="X428" s="30"/>
      <c r="Y428" s="31"/>
    </row>
    <row r="429" spans="1:25" ht="15.75" customHeight="1" x14ac:dyDescent="0.25">
      <c r="A429" s="32">
        <v>25804074</v>
      </c>
      <c r="B429" s="32" t="s">
        <v>3092</v>
      </c>
      <c r="C429" s="32" t="s">
        <v>2980</v>
      </c>
      <c r="D429" s="32" t="s">
        <v>3093</v>
      </c>
      <c r="E429" s="32" t="s">
        <v>128</v>
      </c>
      <c r="F429" s="32" t="s">
        <v>2333</v>
      </c>
      <c r="G429" s="32">
        <v>2014</v>
      </c>
      <c r="H429" s="33">
        <v>42089</v>
      </c>
      <c r="I429" s="32"/>
      <c r="J429" s="32"/>
      <c r="K429" s="32"/>
      <c r="L429" s="32" t="str">
        <f t="shared" si="167"/>
        <v>PreAlerta</v>
      </c>
      <c r="M429" s="32" t="str">
        <f t="shared" si="156"/>
        <v>C/PalabrasClaves</v>
      </c>
      <c r="N429" s="32" t="s">
        <v>9</v>
      </c>
      <c r="O429" s="32"/>
      <c r="P429" s="32">
        <v>2014</v>
      </c>
      <c r="Q429" s="32"/>
      <c r="R429" s="32" t="str">
        <f>LEFT('2012-2022'!$P429,4)</f>
        <v>2014</v>
      </c>
      <c r="S429" s="32"/>
      <c r="T429" s="32" t="s">
        <v>3094</v>
      </c>
      <c r="U429" s="32" t="s">
        <v>123</v>
      </c>
      <c r="V429" s="34" t="s">
        <v>124</v>
      </c>
      <c r="W429" s="35" t="s">
        <v>124</v>
      </c>
      <c r="X429" s="35" t="s">
        <v>3095</v>
      </c>
      <c r="Y429" s="36" t="str">
        <f>IFERROR(VLOOKUP(A427,BD_aux,3,FALSE),"")</f>
        <v/>
      </c>
    </row>
    <row r="430" spans="1:25" ht="15.75" hidden="1" customHeight="1" x14ac:dyDescent="0.25">
      <c r="A430" s="27">
        <v>27516227</v>
      </c>
      <c r="B430" s="27" t="s">
        <v>3096</v>
      </c>
      <c r="C430" s="27" t="s">
        <v>3097</v>
      </c>
      <c r="D430" s="27" t="s">
        <v>3098</v>
      </c>
      <c r="E430" s="27" t="s">
        <v>3099</v>
      </c>
      <c r="F430" s="27" t="s">
        <v>949</v>
      </c>
      <c r="G430" s="27">
        <v>2016</v>
      </c>
      <c r="H430" s="28">
        <v>42595</v>
      </c>
      <c r="I430" s="27"/>
      <c r="J430" s="27"/>
      <c r="K430" s="27" t="s">
        <v>3100</v>
      </c>
      <c r="L430" s="27" t="str">
        <f t="shared" si="167"/>
        <v>PreAlerta</v>
      </c>
      <c r="M430" s="27" t="str">
        <f t="shared" si="156"/>
        <v>S/PalabrasClaves</v>
      </c>
      <c r="N430" s="27" t="str">
        <f>IF(ISNUMBER(SEARCH("TREATMENT", B430)), "4) Nuevos tratamientos", "")</f>
        <v/>
      </c>
      <c r="O430" s="27"/>
      <c r="P430" s="27" t="s">
        <v>745</v>
      </c>
      <c r="Q430" s="27"/>
      <c r="R430" s="27" t="str">
        <f>LEFT('2012-2022'!$P430,4)</f>
        <v>2016</v>
      </c>
      <c r="S430" s="27" t="s">
        <v>70</v>
      </c>
      <c r="T430" s="27" t="str">
        <f t="shared" ref="T430:T434" si="176">IFERROR(VLOOKUP(A430,BD_aux,2,FALSE),"")</f>
        <v/>
      </c>
      <c r="U430" s="27"/>
      <c r="V430" s="29"/>
      <c r="W430" s="30"/>
      <c r="X430" s="30"/>
      <c r="Y430" s="31"/>
    </row>
    <row r="431" spans="1:25" ht="15.75" hidden="1" customHeight="1" x14ac:dyDescent="0.25">
      <c r="A431" s="32">
        <v>25845238</v>
      </c>
      <c r="B431" s="32" t="s">
        <v>3101</v>
      </c>
      <c r="C431" s="32" t="s">
        <v>3102</v>
      </c>
      <c r="D431" s="32" t="s">
        <v>3103</v>
      </c>
      <c r="E431" s="32" t="s">
        <v>3104</v>
      </c>
      <c r="F431" s="32" t="s">
        <v>1755</v>
      </c>
      <c r="G431" s="32">
        <v>2014</v>
      </c>
      <c r="H431" s="33">
        <v>42102</v>
      </c>
      <c r="I431" s="32"/>
      <c r="J431" s="32"/>
      <c r="K431" s="32"/>
      <c r="L431" s="32" t="str">
        <f t="shared" si="167"/>
        <v>PreAlerta</v>
      </c>
      <c r="M431" s="32" t="str">
        <f t="shared" si="156"/>
        <v>C/PalabrasClaves</v>
      </c>
      <c r="N431" s="32" t="s">
        <v>18</v>
      </c>
      <c r="O431" s="32" t="s">
        <v>2842</v>
      </c>
      <c r="P431" s="32" t="s">
        <v>3105</v>
      </c>
      <c r="Q431" s="32"/>
      <c r="R431" s="32" t="str">
        <f>LEFT('2012-2022'!$P431,4)</f>
        <v>2014</v>
      </c>
      <c r="S431" s="32" t="s">
        <v>72</v>
      </c>
      <c r="T431" s="32" t="str">
        <f t="shared" si="176"/>
        <v/>
      </c>
      <c r="U431" s="32"/>
      <c r="V431" s="34"/>
      <c r="W431" s="35"/>
      <c r="X431" s="35"/>
      <c r="Y431" s="32"/>
    </row>
    <row r="432" spans="1:25" ht="15.75" hidden="1" customHeight="1" x14ac:dyDescent="0.25">
      <c r="A432" s="27">
        <v>32738086</v>
      </c>
      <c r="B432" s="27" t="s">
        <v>3106</v>
      </c>
      <c r="C432" s="27" t="s">
        <v>3107</v>
      </c>
      <c r="D432" s="27" t="s">
        <v>3108</v>
      </c>
      <c r="E432" s="27" t="s">
        <v>3109</v>
      </c>
      <c r="F432" s="27" t="s">
        <v>2293</v>
      </c>
      <c r="G432" s="27">
        <v>2020</v>
      </c>
      <c r="H432" s="28">
        <v>44045</v>
      </c>
      <c r="I432" s="27" t="s">
        <v>3110</v>
      </c>
      <c r="J432" s="27" t="s">
        <v>3111</v>
      </c>
      <c r="K432" s="27" t="s">
        <v>3112</v>
      </c>
      <c r="L432" s="27" t="str">
        <f t="shared" si="167"/>
        <v>PostAlerta</v>
      </c>
      <c r="M432" s="27" t="str">
        <f t="shared" si="156"/>
        <v>S/PalabrasClaves</v>
      </c>
      <c r="N432" s="27" t="str">
        <f t="shared" ref="N432:N434" si="177">IF(ISNUMBER(SEARCH("TREATMENT", B432)), "4) Nuevos tratamientos", "")</f>
        <v/>
      </c>
      <c r="O432" s="27"/>
      <c r="P432" s="27" t="s">
        <v>341</v>
      </c>
      <c r="Q432" s="27"/>
      <c r="R432" s="27" t="str">
        <f>LEFT('2012-2022'!$P432,4)</f>
        <v>2020</v>
      </c>
      <c r="S432" s="27" t="s">
        <v>72</v>
      </c>
      <c r="T432" s="27" t="str">
        <f t="shared" si="176"/>
        <v/>
      </c>
      <c r="U432" s="27"/>
      <c r="V432" s="29"/>
      <c r="W432" s="30"/>
      <c r="X432" s="30"/>
      <c r="Y432" s="31"/>
    </row>
    <row r="433" spans="1:25" ht="15.75" hidden="1" customHeight="1" x14ac:dyDescent="0.25">
      <c r="A433" s="32">
        <v>27311673</v>
      </c>
      <c r="B433" s="32" t="s">
        <v>3113</v>
      </c>
      <c r="C433" s="32" t="s">
        <v>3114</v>
      </c>
      <c r="D433" s="32" t="s">
        <v>3115</v>
      </c>
      <c r="E433" s="32" t="s">
        <v>890</v>
      </c>
      <c r="F433" s="32" t="s">
        <v>120</v>
      </c>
      <c r="G433" s="32">
        <v>2016</v>
      </c>
      <c r="H433" s="33">
        <v>42539</v>
      </c>
      <c r="I433" s="32" t="s">
        <v>3116</v>
      </c>
      <c r="J433" s="32" t="s">
        <v>3117</v>
      </c>
      <c r="K433" s="32" t="s">
        <v>3118</v>
      </c>
      <c r="L433" s="32" t="str">
        <f t="shared" si="167"/>
        <v>PreAlerta</v>
      </c>
      <c r="M433" s="32" t="str">
        <f t="shared" si="156"/>
        <v>S/PalabrasClaves</v>
      </c>
      <c r="N433" s="32" t="str">
        <f t="shared" si="177"/>
        <v/>
      </c>
      <c r="O433" s="32"/>
      <c r="P433" s="32">
        <v>2016</v>
      </c>
      <c r="Q433" s="32"/>
      <c r="R433" s="32" t="str">
        <f>LEFT('2012-2022'!$P433,4)</f>
        <v>2016</v>
      </c>
      <c r="S433" s="32"/>
      <c r="T433" s="32" t="str">
        <f t="shared" si="176"/>
        <v/>
      </c>
      <c r="U433" s="32"/>
      <c r="V433" s="34"/>
      <c r="W433" s="35"/>
      <c r="X433" s="35"/>
      <c r="Y433" s="32"/>
    </row>
    <row r="434" spans="1:25" ht="15.75" hidden="1" customHeight="1" x14ac:dyDescent="0.25">
      <c r="A434" s="27">
        <v>31219400</v>
      </c>
      <c r="B434" s="27" t="s">
        <v>3119</v>
      </c>
      <c r="C434" s="27" t="s">
        <v>3120</v>
      </c>
      <c r="D434" s="27" t="s">
        <v>3121</v>
      </c>
      <c r="E434" s="27" t="s">
        <v>1244</v>
      </c>
      <c r="F434" s="27" t="s">
        <v>209</v>
      </c>
      <c r="G434" s="27">
        <v>2019</v>
      </c>
      <c r="H434" s="28">
        <v>43637</v>
      </c>
      <c r="I434" s="27"/>
      <c r="J434" s="27"/>
      <c r="K434" s="27" t="s">
        <v>3122</v>
      </c>
      <c r="L434" s="27" t="str">
        <f t="shared" si="167"/>
        <v>PostAlerta</v>
      </c>
      <c r="M434" s="27" t="str">
        <f t="shared" si="156"/>
        <v>C/PalabrasClaves</v>
      </c>
      <c r="N434" s="27" t="str">
        <f t="shared" si="177"/>
        <v/>
      </c>
      <c r="O434" s="27"/>
      <c r="P434" s="27" t="s">
        <v>850</v>
      </c>
      <c r="Q434" s="27"/>
      <c r="R434" s="27" t="str">
        <f>LEFT('2012-2022'!$P434,4)</f>
        <v>2019</v>
      </c>
      <c r="S434" s="27" t="s">
        <v>72</v>
      </c>
      <c r="T434" s="27" t="str">
        <f t="shared" si="176"/>
        <v/>
      </c>
      <c r="U434" s="27"/>
      <c r="V434" s="29"/>
      <c r="W434" s="30"/>
      <c r="X434" s="30"/>
      <c r="Y434" s="31"/>
    </row>
    <row r="435" spans="1:25" ht="15.75" customHeight="1" x14ac:dyDescent="0.25">
      <c r="A435" s="32">
        <v>31255376</v>
      </c>
      <c r="B435" s="32" t="s">
        <v>3123</v>
      </c>
      <c r="C435" s="32" t="s">
        <v>3124</v>
      </c>
      <c r="D435" s="32" t="s">
        <v>3125</v>
      </c>
      <c r="E435" s="32" t="s">
        <v>3126</v>
      </c>
      <c r="F435" s="32" t="s">
        <v>1995</v>
      </c>
      <c r="G435" s="32">
        <v>2020</v>
      </c>
      <c r="H435" s="33">
        <v>43647</v>
      </c>
      <c r="I435" s="32"/>
      <c r="J435" s="32"/>
      <c r="K435" s="32" t="s">
        <v>3127</v>
      </c>
      <c r="L435" s="32" t="str">
        <f t="shared" si="167"/>
        <v>PostAlerta</v>
      </c>
      <c r="M435" s="32" t="str">
        <f t="shared" si="156"/>
        <v>C/PalabrasClaves</v>
      </c>
      <c r="N435" s="32" t="s">
        <v>9</v>
      </c>
      <c r="O435" s="32"/>
      <c r="P435" s="32" t="s">
        <v>3128</v>
      </c>
      <c r="Q435" s="32"/>
      <c r="R435" s="32" t="str">
        <f>LEFT('2012-2022'!$P435,4)</f>
        <v>2020</v>
      </c>
      <c r="S435" s="32" t="s">
        <v>45</v>
      </c>
      <c r="T435" s="32" t="s">
        <v>3129</v>
      </c>
      <c r="U435" s="32" t="s">
        <v>123</v>
      </c>
      <c r="V435" s="34" t="s">
        <v>124</v>
      </c>
      <c r="W435" s="35" t="s">
        <v>124</v>
      </c>
      <c r="X435" s="35" t="s">
        <v>3130</v>
      </c>
      <c r="Y435" s="36" t="str">
        <f>IFERROR(VLOOKUP(A433,BD_aux,3,FALSE),"")</f>
        <v/>
      </c>
    </row>
    <row r="436" spans="1:25" ht="15.75" hidden="1" customHeight="1" x14ac:dyDescent="0.25">
      <c r="A436" s="27">
        <v>30051801</v>
      </c>
      <c r="B436" s="27" t="s">
        <v>3131</v>
      </c>
      <c r="C436" s="27" t="s">
        <v>3132</v>
      </c>
      <c r="D436" s="27" t="s">
        <v>3133</v>
      </c>
      <c r="E436" s="27" t="s">
        <v>1813</v>
      </c>
      <c r="F436" s="27" t="s">
        <v>1312</v>
      </c>
      <c r="G436" s="27">
        <v>2018</v>
      </c>
      <c r="H436" s="28">
        <v>43309</v>
      </c>
      <c r="I436" s="27"/>
      <c r="J436" s="27"/>
      <c r="K436" s="27" t="s">
        <v>3134</v>
      </c>
      <c r="L436" s="27" t="str">
        <f t="shared" si="167"/>
        <v>PostAlerta</v>
      </c>
      <c r="M436" s="27" t="str">
        <f t="shared" si="156"/>
        <v>S/PalabrasClaves</v>
      </c>
      <c r="N436" s="27" t="str">
        <f t="shared" ref="N436:N438" si="178">IF(ISNUMBER(SEARCH("TREATMENT", B436)), "4) Nuevos tratamientos", "")</f>
        <v/>
      </c>
      <c r="O436" s="27"/>
      <c r="P436" s="27" t="s">
        <v>417</v>
      </c>
      <c r="Q436" s="27"/>
      <c r="R436" s="27" t="str">
        <f>LEFT('2012-2022'!$P436,4)</f>
        <v>2018</v>
      </c>
      <c r="S436" s="27" t="s">
        <v>68</v>
      </c>
      <c r="T436" s="27" t="str">
        <f t="shared" ref="T436:T438" si="179">IFERROR(VLOOKUP(A436,BD_aux,2,FALSE),"")</f>
        <v/>
      </c>
      <c r="U436" s="27"/>
      <c r="V436" s="29"/>
      <c r="W436" s="30"/>
      <c r="X436" s="30"/>
      <c r="Y436" s="31"/>
    </row>
    <row r="437" spans="1:25" ht="15.75" hidden="1" customHeight="1" x14ac:dyDescent="0.25">
      <c r="A437" s="32">
        <v>31108726</v>
      </c>
      <c r="B437" s="32" t="s">
        <v>3135</v>
      </c>
      <c r="C437" s="32" t="s">
        <v>3136</v>
      </c>
      <c r="D437" s="32" t="s">
        <v>3137</v>
      </c>
      <c r="E437" s="32" t="s">
        <v>3138</v>
      </c>
      <c r="F437" s="32" t="s">
        <v>3139</v>
      </c>
      <c r="G437" s="32">
        <v>2019</v>
      </c>
      <c r="H437" s="33">
        <v>43607</v>
      </c>
      <c r="I437" s="32"/>
      <c r="J437" s="32"/>
      <c r="K437" s="32" t="s">
        <v>3140</v>
      </c>
      <c r="L437" s="32" t="str">
        <f t="shared" si="167"/>
        <v>PostAlerta</v>
      </c>
      <c r="M437" s="32" t="str">
        <f t="shared" si="156"/>
        <v>S/PalabrasClaves</v>
      </c>
      <c r="N437" s="32" t="str">
        <f t="shared" si="178"/>
        <v/>
      </c>
      <c r="O437" s="32"/>
      <c r="P437" s="32" t="s">
        <v>612</v>
      </c>
      <c r="Q437" s="32"/>
      <c r="R437" s="32" t="str">
        <f>LEFT('2012-2022'!$P437,4)</f>
        <v>2019</v>
      </c>
      <c r="S437" s="32" t="s">
        <v>54</v>
      </c>
      <c r="T437" s="32" t="str">
        <f t="shared" si="179"/>
        <v/>
      </c>
      <c r="U437" s="32"/>
      <c r="V437" s="34"/>
      <c r="W437" s="35"/>
      <c r="X437" s="35"/>
      <c r="Y437" s="32"/>
    </row>
    <row r="438" spans="1:25" ht="15.75" hidden="1" customHeight="1" x14ac:dyDescent="0.25">
      <c r="A438" s="27">
        <v>32602459</v>
      </c>
      <c r="B438" s="27" t="s">
        <v>3141</v>
      </c>
      <c r="C438" s="27" t="s">
        <v>3142</v>
      </c>
      <c r="D438" s="27" t="s">
        <v>3143</v>
      </c>
      <c r="E438" s="27" t="s">
        <v>3144</v>
      </c>
      <c r="F438" s="27" t="s">
        <v>873</v>
      </c>
      <c r="G438" s="27">
        <v>2020</v>
      </c>
      <c r="H438" s="28">
        <v>44013</v>
      </c>
      <c r="I438" s="27" t="s">
        <v>3145</v>
      </c>
      <c r="J438" s="27"/>
      <c r="K438" s="27" t="s">
        <v>3146</v>
      </c>
      <c r="L438" s="27" t="str">
        <f t="shared" si="167"/>
        <v>PostAlerta</v>
      </c>
      <c r="M438" s="27" t="str">
        <f t="shared" si="156"/>
        <v>C/PalabrasClaves</v>
      </c>
      <c r="N438" s="27" t="str">
        <f t="shared" si="178"/>
        <v/>
      </c>
      <c r="O438" s="27"/>
      <c r="P438" s="27" t="s">
        <v>3147</v>
      </c>
      <c r="Q438" s="27"/>
      <c r="R438" s="27" t="str">
        <f>LEFT('2012-2022'!$P438,4)</f>
        <v>2020</v>
      </c>
      <c r="S438" s="27" t="s">
        <v>60</v>
      </c>
      <c r="T438" s="27" t="str">
        <f t="shared" si="179"/>
        <v/>
      </c>
      <c r="U438" s="27"/>
      <c r="V438" s="29"/>
      <c r="W438" s="30"/>
      <c r="X438" s="30"/>
      <c r="Y438" s="31"/>
    </row>
    <row r="439" spans="1:25" ht="15.75" customHeight="1" x14ac:dyDescent="0.25">
      <c r="A439" s="32">
        <v>23220784</v>
      </c>
      <c r="B439" s="32" t="s">
        <v>3148</v>
      </c>
      <c r="C439" s="32" t="s">
        <v>3149</v>
      </c>
      <c r="D439" s="32" t="s">
        <v>3150</v>
      </c>
      <c r="E439" s="32" t="s">
        <v>2103</v>
      </c>
      <c r="F439" s="32" t="s">
        <v>393</v>
      </c>
      <c r="G439" s="32">
        <v>2013</v>
      </c>
      <c r="H439" s="33">
        <v>41254</v>
      </c>
      <c r="I439" s="32"/>
      <c r="J439" s="32"/>
      <c r="K439" s="32" t="s">
        <v>3151</v>
      </c>
      <c r="L439" s="32" t="str">
        <f t="shared" si="167"/>
        <v>PreAlerta</v>
      </c>
      <c r="M439" s="32" t="str">
        <f t="shared" si="156"/>
        <v>S/PalabrasClaves</v>
      </c>
      <c r="N439" s="32" t="s">
        <v>9</v>
      </c>
      <c r="O439" s="32"/>
      <c r="P439" s="32" t="s">
        <v>1301</v>
      </c>
      <c r="Q439" s="32" t="s">
        <v>17</v>
      </c>
      <c r="R439" s="32" t="str">
        <f>LEFT('2012-2022'!$P439,4)</f>
        <v>2013</v>
      </c>
      <c r="S439" s="32" t="s">
        <v>57</v>
      </c>
      <c r="T439" s="32" t="s">
        <v>3152</v>
      </c>
      <c r="U439" s="32" t="s">
        <v>123</v>
      </c>
      <c r="V439" s="34" t="s">
        <v>124</v>
      </c>
      <c r="W439" s="35" t="s">
        <v>124</v>
      </c>
      <c r="X439" s="35" t="s">
        <v>3153</v>
      </c>
      <c r="Y439" s="36" t="str">
        <f>IFERROR(VLOOKUP(A437,BD_aux,3,FALSE),"")</f>
        <v/>
      </c>
    </row>
    <row r="440" spans="1:25" ht="15.75" hidden="1" customHeight="1" x14ac:dyDescent="0.25">
      <c r="A440" s="27">
        <v>33197896</v>
      </c>
      <c r="B440" s="27" t="s">
        <v>3154</v>
      </c>
      <c r="C440" s="27" t="s">
        <v>3155</v>
      </c>
      <c r="D440" s="27" t="s">
        <v>3156</v>
      </c>
      <c r="E440" s="27" t="s">
        <v>3157</v>
      </c>
      <c r="F440" s="27" t="s">
        <v>3158</v>
      </c>
      <c r="G440" s="27">
        <v>2021</v>
      </c>
      <c r="H440" s="28">
        <v>44151</v>
      </c>
      <c r="I440" s="27"/>
      <c r="J440" s="27"/>
      <c r="K440" s="27" t="s">
        <v>3159</v>
      </c>
      <c r="L440" s="27" t="str">
        <f t="shared" si="167"/>
        <v>PostAlerta</v>
      </c>
      <c r="M440" s="27" t="str">
        <f t="shared" si="156"/>
        <v>S/PalabrasClaves</v>
      </c>
      <c r="N440" s="27" t="str">
        <f>IF(ISNUMBER(SEARCH("TREATMENT", B440)), "4) Nuevos tratamientos", "")</f>
        <v/>
      </c>
      <c r="O440" s="27"/>
      <c r="P440" s="27" t="s">
        <v>3160</v>
      </c>
      <c r="Q440" s="27"/>
      <c r="R440" s="27" t="str">
        <f>LEFT('2012-2022'!$P440,4)</f>
        <v>2021</v>
      </c>
      <c r="S440" s="27" t="s">
        <v>39</v>
      </c>
      <c r="T440" s="27" t="str">
        <f>IFERROR(VLOOKUP(A440,BD_aux,2,FALSE),"")</f>
        <v/>
      </c>
      <c r="U440" s="27"/>
      <c r="V440" s="29"/>
      <c r="W440" s="30"/>
      <c r="X440" s="30"/>
      <c r="Y440" s="31"/>
    </row>
    <row r="441" spans="1:25" ht="15.75" customHeight="1" x14ac:dyDescent="0.25">
      <c r="A441" s="32">
        <v>27037185</v>
      </c>
      <c r="B441" s="32" t="s">
        <v>3161</v>
      </c>
      <c r="C441" s="32" t="s">
        <v>3162</v>
      </c>
      <c r="D441" s="32" t="s">
        <v>3163</v>
      </c>
      <c r="E441" s="32" t="s">
        <v>580</v>
      </c>
      <c r="F441" s="32" t="s">
        <v>393</v>
      </c>
      <c r="G441" s="32">
        <v>2016</v>
      </c>
      <c r="H441" s="33">
        <v>42463</v>
      </c>
      <c r="I441" s="32" t="s">
        <v>3164</v>
      </c>
      <c r="J441" s="32"/>
      <c r="K441" s="32" t="s">
        <v>3165</v>
      </c>
      <c r="L441" s="32" t="str">
        <f t="shared" si="167"/>
        <v>PreAlerta</v>
      </c>
      <c r="M441" s="32" t="str">
        <f t="shared" si="156"/>
        <v>C/PalabrasClaves</v>
      </c>
      <c r="N441" s="32" t="s">
        <v>15</v>
      </c>
      <c r="O441" s="32"/>
      <c r="P441" s="32" t="s">
        <v>687</v>
      </c>
      <c r="Q441" s="32"/>
      <c r="R441" s="32" t="str">
        <f>LEFT('2012-2022'!$P441,4)</f>
        <v>2016</v>
      </c>
      <c r="S441" s="32" t="s">
        <v>74</v>
      </c>
      <c r="T441" s="32" t="s">
        <v>3161</v>
      </c>
      <c r="U441" s="32" t="s">
        <v>124</v>
      </c>
      <c r="V441" s="34" t="s">
        <v>124</v>
      </c>
      <c r="W441" s="35" t="s">
        <v>123</v>
      </c>
      <c r="X441" s="35"/>
      <c r="Y441" s="36" t="str">
        <f>IFERROR(VLOOKUP(A439,BD_aux,3,FALSE),"")</f>
        <v/>
      </c>
    </row>
    <row r="442" spans="1:25" ht="15.75" hidden="1" customHeight="1" x14ac:dyDescent="0.25">
      <c r="A442" s="27">
        <v>26323884</v>
      </c>
      <c r="B442" s="27" t="s">
        <v>3166</v>
      </c>
      <c r="C442" s="27" t="s">
        <v>3167</v>
      </c>
      <c r="D442" s="27" t="s">
        <v>3168</v>
      </c>
      <c r="E442" s="27" t="s">
        <v>1053</v>
      </c>
      <c r="F442" s="27" t="s">
        <v>285</v>
      </c>
      <c r="G442" s="27">
        <v>2015</v>
      </c>
      <c r="H442" s="28">
        <v>42249</v>
      </c>
      <c r="I442" s="27"/>
      <c r="J442" s="27"/>
      <c r="K442" s="27" t="s">
        <v>3169</v>
      </c>
      <c r="L442" s="27" t="str">
        <f t="shared" si="167"/>
        <v>PreAlerta</v>
      </c>
      <c r="M442" s="27" t="str">
        <f t="shared" si="156"/>
        <v>C/PalabrasClaves</v>
      </c>
      <c r="N442" s="27" t="str">
        <f>IF(ISNUMBER(SEARCH("TREATMENT", B442)), "4) Nuevos tratamientos", "")</f>
        <v/>
      </c>
      <c r="O442" s="27"/>
      <c r="P442" s="27" t="s">
        <v>1409</v>
      </c>
      <c r="Q442" s="27"/>
      <c r="R442" s="27" t="str">
        <f>LEFT('2012-2022'!$P442,4)</f>
        <v>2015</v>
      </c>
      <c r="S442" s="27" t="s">
        <v>74</v>
      </c>
      <c r="T442" s="27" t="str">
        <f t="shared" ref="T442:T445" si="180">IFERROR(VLOOKUP(A442,BD_aux,2,FALSE),"")</f>
        <v/>
      </c>
      <c r="U442" s="27"/>
      <c r="V442" s="29"/>
      <c r="W442" s="30"/>
      <c r="X442" s="30"/>
      <c r="Y442" s="31"/>
    </row>
    <row r="443" spans="1:25" ht="15.75" hidden="1" customHeight="1" x14ac:dyDescent="0.25">
      <c r="A443" s="32">
        <v>28038960</v>
      </c>
      <c r="B443" s="32" t="s">
        <v>3170</v>
      </c>
      <c r="C443" s="32" t="s">
        <v>3171</v>
      </c>
      <c r="D443" s="32" t="s">
        <v>3172</v>
      </c>
      <c r="E443" s="32" t="s">
        <v>2057</v>
      </c>
      <c r="F443" s="32" t="s">
        <v>949</v>
      </c>
      <c r="G443" s="32">
        <v>2017</v>
      </c>
      <c r="H443" s="33">
        <v>42736</v>
      </c>
      <c r="I443" s="32" t="s">
        <v>3173</v>
      </c>
      <c r="J443" s="32" t="s">
        <v>3174</v>
      </c>
      <c r="K443" s="32" t="s">
        <v>3175</v>
      </c>
      <c r="L443" s="32" t="str">
        <f t="shared" si="167"/>
        <v>PreAlerta</v>
      </c>
      <c r="M443" s="32" t="str">
        <f t="shared" si="156"/>
        <v>C/PalabrasClaves</v>
      </c>
      <c r="N443" s="32" t="s">
        <v>18</v>
      </c>
      <c r="O443" s="32" t="s">
        <v>681</v>
      </c>
      <c r="P443" s="32" t="s">
        <v>1424</v>
      </c>
      <c r="Q443" s="32"/>
      <c r="R443" s="32" t="str">
        <f>LEFT('2012-2022'!$P443,4)</f>
        <v>2017</v>
      </c>
      <c r="S443" s="32" t="s">
        <v>45</v>
      </c>
      <c r="T443" s="32" t="str">
        <f t="shared" si="180"/>
        <v/>
      </c>
      <c r="U443" s="32"/>
      <c r="V443" s="34"/>
      <c r="W443" s="35"/>
      <c r="X443" s="35" t="str">
        <f>IFERROR(VLOOKUP(A443,BD_aux,4,FALSE),"")</f>
        <v/>
      </c>
      <c r="Y443" s="36" t="str">
        <f>IFERROR(VLOOKUP(A441,BD_aux,3,FALSE),"")</f>
        <v/>
      </c>
    </row>
    <row r="444" spans="1:25" ht="15.75" hidden="1" customHeight="1" x14ac:dyDescent="0.25">
      <c r="A444" s="27">
        <v>26402455</v>
      </c>
      <c r="B444" s="27" t="s">
        <v>3176</v>
      </c>
      <c r="C444" s="27" t="s">
        <v>3177</v>
      </c>
      <c r="D444" s="27" t="s">
        <v>3178</v>
      </c>
      <c r="E444" s="27" t="s">
        <v>3179</v>
      </c>
      <c r="F444" s="27" t="s">
        <v>873</v>
      </c>
      <c r="G444" s="27">
        <v>2015</v>
      </c>
      <c r="H444" s="28">
        <v>42272</v>
      </c>
      <c r="I444" s="27" t="s">
        <v>3180</v>
      </c>
      <c r="J444" s="27"/>
      <c r="K444" s="27" t="s">
        <v>3181</v>
      </c>
      <c r="L444" s="27" t="str">
        <f t="shared" si="167"/>
        <v>PreAlerta</v>
      </c>
      <c r="M444" s="27" t="str">
        <f t="shared" si="156"/>
        <v>S/PalabrasClaves</v>
      </c>
      <c r="N444" s="27" t="str">
        <f t="shared" ref="N444:N445" si="181">IF(ISNUMBER(SEARCH("TREATMENT", B444)), "4) Nuevos tratamientos", "")</f>
        <v/>
      </c>
      <c r="O444" s="27"/>
      <c r="P444" s="27" t="s">
        <v>3182</v>
      </c>
      <c r="Q444" s="27"/>
      <c r="R444" s="27" t="str">
        <f>LEFT('2012-2022'!$P444,4)</f>
        <v>2015</v>
      </c>
      <c r="S444" s="27" t="s">
        <v>68</v>
      </c>
      <c r="T444" s="27" t="str">
        <f t="shared" si="180"/>
        <v/>
      </c>
      <c r="U444" s="27"/>
      <c r="V444" s="29"/>
      <c r="W444" s="30"/>
      <c r="X444" s="30"/>
      <c r="Y444" s="31"/>
    </row>
    <row r="445" spans="1:25" ht="15.75" hidden="1" customHeight="1" x14ac:dyDescent="0.25">
      <c r="A445" s="32">
        <v>24475696</v>
      </c>
      <c r="B445" s="32" t="s">
        <v>3183</v>
      </c>
      <c r="C445" s="32" t="s">
        <v>3184</v>
      </c>
      <c r="D445" s="32" t="s">
        <v>3185</v>
      </c>
      <c r="E445" s="32" t="s">
        <v>2035</v>
      </c>
      <c r="F445" s="32" t="s">
        <v>3186</v>
      </c>
      <c r="G445" s="32">
        <v>2013</v>
      </c>
      <c r="H445" s="33">
        <v>41670</v>
      </c>
      <c r="I445" s="32"/>
      <c r="J445" s="32"/>
      <c r="K445" s="32"/>
      <c r="L445" s="32" t="str">
        <f t="shared" si="167"/>
        <v>PreAlerta</v>
      </c>
      <c r="M445" s="32" t="str">
        <f t="shared" si="156"/>
        <v>S/PalabrasClaves</v>
      </c>
      <c r="N445" s="32" t="str">
        <f t="shared" si="181"/>
        <v/>
      </c>
      <c r="O445" s="32"/>
      <c r="P445" s="32" t="s">
        <v>1077</v>
      </c>
      <c r="Q445" s="32"/>
      <c r="R445" s="32" t="str">
        <f>LEFT('2012-2022'!$P445,4)</f>
        <v>2013</v>
      </c>
      <c r="S445" s="32" t="s">
        <v>68</v>
      </c>
      <c r="T445" s="32" t="str">
        <f t="shared" si="180"/>
        <v/>
      </c>
      <c r="U445" s="32"/>
      <c r="V445" s="34"/>
      <c r="W445" s="35"/>
      <c r="X445" s="35"/>
      <c r="Y445" s="32"/>
    </row>
    <row r="446" spans="1:25" ht="15.75" customHeight="1" x14ac:dyDescent="0.25">
      <c r="A446" s="27">
        <v>31760083</v>
      </c>
      <c r="B446" s="27" t="s">
        <v>3187</v>
      </c>
      <c r="C446" s="27" t="s">
        <v>3188</v>
      </c>
      <c r="D446" s="27" t="s">
        <v>3189</v>
      </c>
      <c r="E446" s="27" t="s">
        <v>3190</v>
      </c>
      <c r="F446" s="27" t="s">
        <v>949</v>
      </c>
      <c r="G446" s="27">
        <v>2020</v>
      </c>
      <c r="H446" s="28">
        <v>43794</v>
      </c>
      <c r="I446" s="27"/>
      <c r="J446" s="27"/>
      <c r="K446" s="27" t="s">
        <v>3191</v>
      </c>
      <c r="L446" s="27" t="str">
        <f t="shared" si="167"/>
        <v>PostAlerta</v>
      </c>
      <c r="M446" s="27" t="str">
        <f t="shared" si="156"/>
        <v>C/PalabrasClaves</v>
      </c>
      <c r="N446" s="27" t="s">
        <v>12</v>
      </c>
      <c r="O446" s="27" t="s">
        <v>16</v>
      </c>
      <c r="P446" s="27" t="s">
        <v>3128</v>
      </c>
      <c r="Q446" s="27"/>
      <c r="R446" s="27" t="str">
        <f>LEFT('2012-2022'!$P446,4)</f>
        <v>2020</v>
      </c>
      <c r="S446" s="27" t="s">
        <v>45</v>
      </c>
      <c r="T446" s="27" t="s">
        <v>3192</v>
      </c>
      <c r="U446" s="27" t="s">
        <v>124</v>
      </c>
      <c r="V446" s="29" t="s">
        <v>123</v>
      </c>
      <c r="W446" s="30" t="s">
        <v>124</v>
      </c>
      <c r="X446" s="30" t="s">
        <v>3193</v>
      </c>
      <c r="Y446" s="31" t="str">
        <f>IFERROR(VLOOKUP(A444,BD_aux,3,FALSE),"")</f>
        <v/>
      </c>
    </row>
    <row r="447" spans="1:25" ht="15.75" hidden="1" customHeight="1" x14ac:dyDescent="0.25">
      <c r="A447" s="32">
        <v>22232288</v>
      </c>
      <c r="B447" s="32" t="s">
        <v>3194</v>
      </c>
      <c r="C447" s="32" t="s">
        <v>3195</v>
      </c>
      <c r="D447" s="32" t="s">
        <v>3196</v>
      </c>
      <c r="E447" s="32" t="s">
        <v>3197</v>
      </c>
      <c r="F447" s="32" t="s">
        <v>573</v>
      </c>
      <c r="G447" s="32">
        <v>2012</v>
      </c>
      <c r="H447" s="33">
        <v>40919</v>
      </c>
      <c r="I447" s="32" t="s">
        <v>3198</v>
      </c>
      <c r="J447" s="32"/>
      <c r="K447" s="32" t="s">
        <v>3199</v>
      </c>
      <c r="L447" s="32" t="str">
        <f t="shared" si="167"/>
        <v>PreAlerta</v>
      </c>
      <c r="M447" s="32" t="str">
        <f t="shared" si="156"/>
        <v>C/PalabrasClaves</v>
      </c>
      <c r="N447" s="32" t="str">
        <f>IF(ISNUMBER(SEARCH("TREATMENT", B447)), "4) Nuevos tratamientos", "")</f>
        <v/>
      </c>
      <c r="O447" s="32"/>
      <c r="P447" s="32" t="s">
        <v>1866</v>
      </c>
      <c r="Q447" s="32"/>
      <c r="R447" s="32" t="str">
        <f>LEFT('2012-2022'!$P447,4)</f>
        <v>2012</v>
      </c>
      <c r="S447" s="32" t="s">
        <v>49</v>
      </c>
      <c r="T447" s="32" t="str">
        <f t="shared" ref="T447:T448" si="182">IFERROR(VLOOKUP(A447,BD_aux,2,FALSE),"")</f>
        <v/>
      </c>
      <c r="U447" s="32"/>
      <c r="V447" s="34"/>
      <c r="W447" s="35"/>
      <c r="X447" s="35"/>
      <c r="Y447" s="32"/>
    </row>
    <row r="448" spans="1:25" ht="15.75" hidden="1" customHeight="1" x14ac:dyDescent="0.25">
      <c r="A448" s="27">
        <v>22397678</v>
      </c>
      <c r="B448" s="27" t="s">
        <v>3200</v>
      </c>
      <c r="C448" s="27" t="s">
        <v>3201</v>
      </c>
      <c r="D448" s="27" t="s">
        <v>3202</v>
      </c>
      <c r="E448" s="27" t="s">
        <v>2837</v>
      </c>
      <c r="F448" s="27" t="s">
        <v>2838</v>
      </c>
      <c r="G448" s="27">
        <v>2012</v>
      </c>
      <c r="H448" s="28">
        <v>40977</v>
      </c>
      <c r="I448" s="27" t="s">
        <v>3203</v>
      </c>
      <c r="J448" s="27" t="s">
        <v>3204</v>
      </c>
      <c r="K448" s="27" t="s">
        <v>3205</v>
      </c>
      <c r="L448" s="27" t="str">
        <f t="shared" si="167"/>
        <v>PreAlerta</v>
      </c>
      <c r="M448" s="27" t="str">
        <f t="shared" si="156"/>
        <v>S/PalabrasClaves</v>
      </c>
      <c r="N448" s="27" t="s">
        <v>18</v>
      </c>
      <c r="O448" s="27" t="s">
        <v>681</v>
      </c>
      <c r="P448" s="27" t="s">
        <v>3206</v>
      </c>
      <c r="Q448" s="27"/>
      <c r="R448" s="27" t="str">
        <f>LEFT('2012-2022'!$P448,4)</f>
        <v>2012</v>
      </c>
      <c r="S448" s="27" t="s">
        <v>54</v>
      </c>
      <c r="T448" s="27" t="str">
        <f t="shared" si="182"/>
        <v/>
      </c>
      <c r="U448" s="27"/>
      <c r="V448" s="29"/>
      <c r="W448" s="30"/>
      <c r="X448" s="30"/>
      <c r="Y448" s="31"/>
    </row>
    <row r="449" spans="1:25" ht="15.75" customHeight="1" x14ac:dyDescent="0.25">
      <c r="A449" s="32">
        <v>32112753</v>
      </c>
      <c r="B449" s="32" t="s">
        <v>3207</v>
      </c>
      <c r="C449" s="32" t="s">
        <v>3208</v>
      </c>
      <c r="D449" s="32" t="s">
        <v>3209</v>
      </c>
      <c r="E449" s="32" t="s">
        <v>3210</v>
      </c>
      <c r="F449" s="32" t="s">
        <v>679</v>
      </c>
      <c r="G449" s="32">
        <v>2020</v>
      </c>
      <c r="H449" s="33">
        <v>43891</v>
      </c>
      <c r="I449" s="32"/>
      <c r="J449" s="32"/>
      <c r="K449" s="32" t="s">
        <v>3211</v>
      </c>
      <c r="L449" s="32" t="str">
        <f t="shared" si="167"/>
        <v>PostAlerta</v>
      </c>
      <c r="M449" s="32" t="str">
        <f t="shared" si="156"/>
        <v>C/PalabrasClaves</v>
      </c>
      <c r="N449" s="32" t="s">
        <v>9</v>
      </c>
      <c r="O449" s="32"/>
      <c r="P449" s="32" t="s">
        <v>336</v>
      </c>
      <c r="Q449" s="32"/>
      <c r="R449" s="32" t="str">
        <f>LEFT('2012-2022'!$P449,4)</f>
        <v>2020</v>
      </c>
      <c r="S449" s="32" t="s">
        <v>49</v>
      </c>
      <c r="T449" s="32" t="s">
        <v>3207</v>
      </c>
      <c r="U449" s="32" t="s">
        <v>123</v>
      </c>
      <c r="V449" s="34" t="s">
        <v>124</v>
      </c>
      <c r="W449" s="35" t="s">
        <v>124</v>
      </c>
      <c r="X449" s="35"/>
      <c r="Y449" s="36" t="str">
        <f>IFERROR(VLOOKUP(A447,BD_aux,3,FALSE),"")</f>
        <v/>
      </c>
    </row>
    <row r="450" spans="1:25" ht="15.75" hidden="1" customHeight="1" x14ac:dyDescent="0.25">
      <c r="A450" s="27">
        <v>30739725</v>
      </c>
      <c r="B450" s="27" t="s">
        <v>3212</v>
      </c>
      <c r="C450" s="27" t="s">
        <v>3213</v>
      </c>
      <c r="D450" s="27" t="s">
        <v>3214</v>
      </c>
      <c r="E450" s="27" t="s">
        <v>3215</v>
      </c>
      <c r="F450" s="27" t="s">
        <v>3216</v>
      </c>
      <c r="G450" s="27">
        <v>2019</v>
      </c>
      <c r="H450" s="28">
        <v>43508</v>
      </c>
      <c r="I450" s="27" t="s">
        <v>3217</v>
      </c>
      <c r="J450" s="27"/>
      <c r="K450" s="27" t="s">
        <v>3218</v>
      </c>
      <c r="L450" s="27" t="str">
        <f t="shared" si="167"/>
        <v>PostAlerta</v>
      </c>
      <c r="M450" s="27" t="str">
        <f t="shared" si="156"/>
        <v>S/PalabrasClaves</v>
      </c>
      <c r="N450" s="27" t="str">
        <f t="shared" ref="N450:N452" si="183">IF(ISNUMBER(SEARCH("TREATMENT", B450)), "4) Nuevos tratamientos", "")</f>
        <v/>
      </c>
      <c r="O450" s="27"/>
      <c r="P450" s="27" t="s">
        <v>3219</v>
      </c>
      <c r="Q450" s="27"/>
      <c r="R450" s="27" t="str">
        <f>LEFT('2012-2022'!$P450,4)</f>
        <v>2019</v>
      </c>
      <c r="S450" s="27" t="s">
        <v>49</v>
      </c>
      <c r="T450" s="27" t="str">
        <f t="shared" ref="T450:T455" si="184">IFERROR(VLOOKUP(A450,BD_aux,2,FALSE),"")</f>
        <v/>
      </c>
      <c r="U450" s="27"/>
      <c r="V450" s="29"/>
      <c r="W450" s="30"/>
      <c r="X450" s="30"/>
      <c r="Y450" s="31"/>
    </row>
    <row r="451" spans="1:25" ht="15.75" hidden="1" customHeight="1" x14ac:dyDescent="0.25">
      <c r="A451" s="32">
        <v>24509781</v>
      </c>
      <c r="B451" s="32" t="s">
        <v>3220</v>
      </c>
      <c r="C451" s="32" t="s">
        <v>3221</v>
      </c>
      <c r="D451" s="32" t="s">
        <v>3222</v>
      </c>
      <c r="E451" s="32" t="s">
        <v>1700</v>
      </c>
      <c r="F451" s="32" t="s">
        <v>104</v>
      </c>
      <c r="G451" s="32">
        <v>2014</v>
      </c>
      <c r="H451" s="33">
        <v>41681</v>
      </c>
      <c r="I451" s="32"/>
      <c r="J451" s="32"/>
      <c r="K451" s="32" t="s">
        <v>3223</v>
      </c>
      <c r="L451" s="32" t="str">
        <f t="shared" si="167"/>
        <v>PreAlerta</v>
      </c>
      <c r="M451" s="32" t="str">
        <f t="shared" si="156"/>
        <v>C/PalabrasClaves</v>
      </c>
      <c r="N451" s="32" t="str">
        <f t="shared" si="183"/>
        <v/>
      </c>
      <c r="O451" s="32"/>
      <c r="P451" s="32" t="s">
        <v>2519</v>
      </c>
      <c r="Q451" s="32"/>
      <c r="R451" s="32" t="str">
        <f>LEFT('2012-2022'!$P451,4)</f>
        <v>2014</v>
      </c>
      <c r="S451" s="32" t="s">
        <v>49</v>
      </c>
      <c r="T451" s="32" t="str">
        <f t="shared" si="184"/>
        <v/>
      </c>
      <c r="U451" s="32"/>
      <c r="V451" s="34"/>
      <c r="W451" s="35"/>
      <c r="X451" s="35"/>
      <c r="Y451" s="32"/>
    </row>
    <row r="452" spans="1:25" ht="15.75" hidden="1" customHeight="1" x14ac:dyDescent="0.25">
      <c r="A452" s="27">
        <v>22550918</v>
      </c>
      <c r="B452" s="27" t="s">
        <v>3224</v>
      </c>
      <c r="C452" s="27" t="s">
        <v>3225</v>
      </c>
      <c r="D452" s="27" t="s">
        <v>3226</v>
      </c>
      <c r="E452" s="27" t="s">
        <v>3227</v>
      </c>
      <c r="F452" s="27" t="s">
        <v>3228</v>
      </c>
      <c r="G452" s="27">
        <v>2012</v>
      </c>
      <c r="H452" s="28">
        <v>41033</v>
      </c>
      <c r="I452" s="27"/>
      <c r="J452" s="27"/>
      <c r="K452" s="27" t="s">
        <v>3229</v>
      </c>
      <c r="L452" s="27" t="str">
        <f t="shared" si="167"/>
        <v>PreAlerta</v>
      </c>
      <c r="M452" s="27" t="str">
        <f t="shared" ref="M452:M515" si="185">IF(ISNUMBER(A452),(IF(ISNUMBER(VLOOKUP(A452,KEYWORDS,1,FALSE)),"C/PalabrasClaves","S/PalabrasClaves")),"")</f>
        <v>C/PalabrasClaves</v>
      </c>
      <c r="N452" s="27" t="str">
        <f t="shared" si="183"/>
        <v/>
      </c>
      <c r="O452" s="27"/>
      <c r="P452" s="27" t="s">
        <v>2855</v>
      </c>
      <c r="Q452" s="27"/>
      <c r="R452" s="27" t="str">
        <f>LEFT('2012-2022'!$P452,4)</f>
        <v>2012</v>
      </c>
      <c r="S452" s="27" t="s">
        <v>57</v>
      </c>
      <c r="T452" s="27" t="str">
        <f t="shared" si="184"/>
        <v/>
      </c>
      <c r="U452" s="27"/>
      <c r="V452" s="29"/>
      <c r="W452" s="30"/>
      <c r="X452" s="30"/>
      <c r="Y452" s="31"/>
    </row>
    <row r="453" spans="1:25" ht="15.75" hidden="1" customHeight="1" x14ac:dyDescent="0.25">
      <c r="A453" s="32">
        <v>32457251</v>
      </c>
      <c r="B453" s="32" t="s">
        <v>3230</v>
      </c>
      <c r="C453" s="32" t="s">
        <v>3231</v>
      </c>
      <c r="D453" s="32" t="s">
        <v>3232</v>
      </c>
      <c r="E453" s="32" t="s">
        <v>3233</v>
      </c>
      <c r="F453" s="32" t="s">
        <v>277</v>
      </c>
      <c r="G453" s="32">
        <v>2020</v>
      </c>
      <c r="H453" s="33">
        <v>43979</v>
      </c>
      <c r="I453" s="32" t="s">
        <v>3234</v>
      </c>
      <c r="J453" s="32"/>
      <c r="K453" s="32" t="s">
        <v>3235</v>
      </c>
      <c r="L453" s="32" t="str">
        <f t="shared" si="167"/>
        <v>PostAlerta</v>
      </c>
      <c r="M453" s="32" t="str">
        <f t="shared" si="185"/>
        <v>C/PalabrasClaves</v>
      </c>
      <c r="N453" s="32" t="s">
        <v>18</v>
      </c>
      <c r="O453" s="32" t="s">
        <v>681</v>
      </c>
      <c r="P453" s="32" t="s">
        <v>793</v>
      </c>
      <c r="Q453" s="32"/>
      <c r="R453" s="32" t="str">
        <f>LEFT('2012-2022'!$P453,4)</f>
        <v>2020</v>
      </c>
      <c r="S453" s="32" t="s">
        <v>57</v>
      </c>
      <c r="T453" s="32" t="str">
        <f t="shared" si="184"/>
        <v/>
      </c>
      <c r="U453" s="32"/>
      <c r="V453" s="34"/>
      <c r="W453" s="35"/>
      <c r="X453" s="35"/>
      <c r="Y453" s="32"/>
    </row>
    <row r="454" spans="1:25" ht="15.75" hidden="1" customHeight="1" x14ac:dyDescent="0.25">
      <c r="A454" s="27">
        <v>34573293</v>
      </c>
      <c r="B454" s="27" t="s">
        <v>3236</v>
      </c>
      <c r="C454" s="27" t="s">
        <v>3237</v>
      </c>
      <c r="D454" s="27" t="s">
        <v>3238</v>
      </c>
      <c r="E454" s="27" t="s">
        <v>3239</v>
      </c>
      <c r="F454" s="27" t="s">
        <v>3240</v>
      </c>
      <c r="G454" s="27">
        <v>2021</v>
      </c>
      <c r="H454" s="28">
        <v>44467</v>
      </c>
      <c r="I454" s="27" t="s">
        <v>3241</v>
      </c>
      <c r="J454" s="27"/>
      <c r="K454" s="27" t="s">
        <v>3242</v>
      </c>
      <c r="L454" s="27" t="str">
        <f t="shared" si="167"/>
        <v>PostAlerta</v>
      </c>
      <c r="M454" s="27" t="str">
        <f t="shared" si="185"/>
        <v>C/PalabrasClaves</v>
      </c>
      <c r="N454" s="27" t="s">
        <v>18</v>
      </c>
      <c r="O454" s="27" t="s">
        <v>681</v>
      </c>
      <c r="P454" s="27" t="s">
        <v>3243</v>
      </c>
      <c r="Q454" s="27"/>
      <c r="R454" s="27" t="str">
        <f>LEFT('2012-2022'!$P454,4)</f>
        <v>2021</v>
      </c>
      <c r="S454" s="27" t="s">
        <v>65</v>
      </c>
      <c r="T454" s="27" t="str">
        <f t="shared" si="184"/>
        <v/>
      </c>
      <c r="U454" s="27"/>
      <c r="V454" s="29"/>
      <c r="W454" s="30"/>
      <c r="X454" s="30"/>
      <c r="Y454" s="31"/>
    </row>
    <row r="455" spans="1:25" ht="15.75" hidden="1" customHeight="1" x14ac:dyDescent="0.25">
      <c r="A455" s="32">
        <v>28196837</v>
      </c>
      <c r="B455" s="32" t="s">
        <v>3244</v>
      </c>
      <c r="C455" s="32" t="s">
        <v>3245</v>
      </c>
      <c r="D455" s="32" t="s">
        <v>3246</v>
      </c>
      <c r="E455" s="32" t="s">
        <v>3247</v>
      </c>
      <c r="F455" s="32" t="s">
        <v>393</v>
      </c>
      <c r="G455" s="32">
        <v>2017</v>
      </c>
      <c r="H455" s="33">
        <v>42782</v>
      </c>
      <c r="I455" s="32"/>
      <c r="J455" s="32"/>
      <c r="K455" s="32" t="s">
        <v>3248</v>
      </c>
      <c r="L455" s="32" t="str">
        <f t="shared" si="167"/>
        <v>PostAlerta</v>
      </c>
      <c r="M455" s="32" t="str">
        <f t="shared" si="185"/>
        <v>S/PalabrasClaves</v>
      </c>
      <c r="N455" s="32" t="str">
        <f>IF(ISNUMBER(SEARCH("TREATMENT", B455)), "4) Nuevos tratamientos", "")</f>
        <v/>
      </c>
      <c r="O455" s="32"/>
      <c r="P455" s="32" t="s">
        <v>308</v>
      </c>
      <c r="Q455" s="32"/>
      <c r="R455" s="32" t="str">
        <f>LEFT('2012-2022'!$P455,4)</f>
        <v>2017</v>
      </c>
      <c r="S455" s="32" t="s">
        <v>57</v>
      </c>
      <c r="T455" s="32" t="str">
        <f t="shared" si="184"/>
        <v/>
      </c>
      <c r="U455" s="32"/>
      <c r="V455" s="34"/>
      <c r="W455" s="35"/>
      <c r="X455" s="35"/>
      <c r="Y455" s="32"/>
    </row>
    <row r="456" spans="1:25" ht="15.75" customHeight="1" x14ac:dyDescent="0.25">
      <c r="A456" s="27">
        <v>30894437</v>
      </c>
      <c r="B456" s="27" t="s">
        <v>3249</v>
      </c>
      <c r="C456" s="27" t="s">
        <v>3250</v>
      </c>
      <c r="D456" s="27" t="s">
        <v>3251</v>
      </c>
      <c r="E456" s="27" t="s">
        <v>3252</v>
      </c>
      <c r="F456" s="27" t="s">
        <v>502</v>
      </c>
      <c r="G456" s="27">
        <v>2019</v>
      </c>
      <c r="H456" s="28">
        <v>43546</v>
      </c>
      <c r="I456" s="27" t="s">
        <v>3253</v>
      </c>
      <c r="J456" s="27"/>
      <c r="K456" s="27" t="s">
        <v>3254</v>
      </c>
      <c r="L456" s="27" t="str">
        <f t="shared" si="167"/>
        <v>PostAlerta</v>
      </c>
      <c r="M456" s="27" t="str">
        <f t="shared" si="185"/>
        <v>C/PalabrasClaves</v>
      </c>
      <c r="N456" s="27" t="s">
        <v>9</v>
      </c>
      <c r="O456" s="27"/>
      <c r="P456" s="27" t="s">
        <v>3255</v>
      </c>
      <c r="Q456" s="27"/>
      <c r="R456" s="27" t="str">
        <f>LEFT('2012-2022'!$P456,4)</f>
        <v>2019</v>
      </c>
      <c r="S456" s="27" t="s">
        <v>57</v>
      </c>
      <c r="T456" s="27" t="s">
        <v>3256</v>
      </c>
      <c r="U456" s="27" t="s">
        <v>123</v>
      </c>
      <c r="V456" s="29" t="s">
        <v>124</v>
      </c>
      <c r="W456" s="30" t="s">
        <v>124</v>
      </c>
      <c r="X456" s="30" t="s">
        <v>3257</v>
      </c>
      <c r="Y456" s="31" t="str">
        <f>IFERROR(VLOOKUP(A454,BD_aux,3,FALSE),"")</f>
        <v/>
      </c>
    </row>
    <row r="457" spans="1:25" ht="15.75" hidden="1" customHeight="1" x14ac:dyDescent="0.25">
      <c r="A457" s="32">
        <v>34155204</v>
      </c>
      <c r="B457" s="32" t="s">
        <v>3258</v>
      </c>
      <c r="C457" s="32" t="s">
        <v>3259</v>
      </c>
      <c r="D457" s="32" t="s">
        <v>3260</v>
      </c>
      <c r="E457" s="32" t="s">
        <v>3261</v>
      </c>
      <c r="F457" s="32" t="s">
        <v>3262</v>
      </c>
      <c r="G457" s="32">
        <v>2021</v>
      </c>
      <c r="H457" s="33">
        <v>44369</v>
      </c>
      <c r="I457" s="32" t="s">
        <v>3263</v>
      </c>
      <c r="J457" s="32"/>
      <c r="K457" s="32" t="s">
        <v>3264</v>
      </c>
      <c r="L457" s="32" t="str">
        <f t="shared" si="167"/>
        <v>PostAlerta</v>
      </c>
      <c r="M457" s="32" t="str">
        <f t="shared" si="185"/>
        <v>C/PalabrasClaves</v>
      </c>
      <c r="N457" s="32" t="s">
        <v>18</v>
      </c>
      <c r="O457" s="32" t="s">
        <v>681</v>
      </c>
      <c r="P457" s="32" t="s">
        <v>3265</v>
      </c>
      <c r="Q457" s="32"/>
      <c r="R457" s="32" t="str">
        <f>LEFT('2012-2022'!$P457,4)</f>
        <v>2021</v>
      </c>
      <c r="S457" s="32" t="s">
        <v>60</v>
      </c>
      <c r="T457" s="32" t="str">
        <f t="shared" ref="T457:T458" si="186">IFERROR(VLOOKUP(A457,BD_aux,2,FALSE),"")</f>
        <v/>
      </c>
      <c r="U457" s="32"/>
      <c r="V457" s="34"/>
      <c r="W457" s="35"/>
      <c r="X457" s="35"/>
      <c r="Y457" s="32"/>
    </row>
    <row r="458" spans="1:25" ht="15.75" hidden="1" customHeight="1" x14ac:dyDescent="0.25">
      <c r="A458" s="27">
        <v>26745428</v>
      </c>
      <c r="B458" s="27" t="s">
        <v>3266</v>
      </c>
      <c r="C458" s="27" t="s">
        <v>3267</v>
      </c>
      <c r="D458" s="27" t="s">
        <v>3268</v>
      </c>
      <c r="E458" s="27" t="s">
        <v>3269</v>
      </c>
      <c r="F458" s="27" t="s">
        <v>3216</v>
      </c>
      <c r="G458" s="27">
        <v>2016</v>
      </c>
      <c r="H458" s="28">
        <v>42378</v>
      </c>
      <c r="I458" s="27" t="s">
        <v>3270</v>
      </c>
      <c r="J458" s="27"/>
      <c r="K458" s="27" t="s">
        <v>3271</v>
      </c>
      <c r="L458" s="27" t="str">
        <f t="shared" si="167"/>
        <v>PreAlerta</v>
      </c>
      <c r="M458" s="27" t="str">
        <f t="shared" si="185"/>
        <v>S/PalabrasClaves</v>
      </c>
      <c r="N458" s="27" t="str">
        <f>IF(ISNUMBER(SEARCH("TREATMENT", B458)), "4) Nuevos tratamientos", "")</f>
        <v/>
      </c>
      <c r="O458" s="27"/>
      <c r="P458" s="27" t="s">
        <v>3272</v>
      </c>
      <c r="Q458" s="27"/>
      <c r="R458" s="27" t="str">
        <f>LEFT('2012-2022'!$P458,4)</f>
        <v>2016</v>
      </c>
      <c r="S458" s="27" t="s">
        <v>39</v>
      </c>
      <c r="T458" s="27" t="str">
        <f t="shared" si="186"/>
        <v/>
      </c>
      <c r="U458" s="27"/>
      <c r="V458" s="29"/>
      <c r="W458" s="30"/>
      <c r="X458" s="30"/>
      <c r="Y458" s="31"/>
    </row>
    <row r="459" spans="1:25" ht="15.75" customHeight="1" x14ac:dyDescent="0.25">
      <c r="A459" s="32">
        <v>25547132</v>
      </c>
      <c r="B459" s="32" t="s">
        <v>3273</v>
      </c>
      <c r="C459" s="32" t="s">
        <v>3274</v>
      </c>
      <c r="D459" s="32" t="s">
        <v>3275</v>
      </c>
      <c r="E459" s="32" t="s">
        <v>3276</v>
      </c>
      <c r="F459" s="32" t="s">
        <v>1066</v>
      </c>
      <c r="G459" s="32">
        <v>2014</v>
      </c>
      <c r="H459" s="33">
        <v>42004</v>
      </c>
      <c r="I459" s="32" t="s">
        <v>3277</v>
      </c>
      <c r="J459" s="32"/>
      <c r="K459" s="32" t="s">
        <v>3278</v>
      </c>
      <c r="L459" s="32" t="str">
        <f t="shared" si="167"/>
        <v>PreAlerta</v>
      </c>
      <c r="M459" s="32" t="str">
        <f t="shared" si="185"/>
        <v>C/PalabrasClaves</v>
      </c>
      <c r="N459" s="32" t="s">
        <v>9</v>
      </c>
      <c r="O459" s="32"/>
      <c r="P459" s="32" t="s">
        <v>3279</v>
      </c>
      <c r="Q459" s="32"/>
      <c r="R459" s="32" t="str">
        <f>LEFT('2012-2022'!$P459,4)</f>
        <v>2014</v>
      </c>
      <c r="S459" s="32" t="s">
        <v>74</v>
      </c>
      <c r="T459" s="32" t="s">
        <v>3280</v>
      </c>
      <c r="U459" s="32" t="s">
        <v>123</v>
      </c>
      <c r="V459" s="34" t="s">
        <v>124</v>
      </c>
      <c r="W459" s="35" t="s">
        <v>124</v>
      </c>
      <c r="X459" s="35" t="s">
        <v>3281</v>
      </c>
      <c r="Y459" s="36" t="str">
        <f t="shared" ref="Y459:Y461" si="187">IFERROR(VLOOKUP(A457,BD_aux,3,FALSE),"")</f>
        <v/>
      </c>
    </row>
    <row r="460" spans="1:25" ht="15.75" customHeight="1" x14ac:dyDescent="0.25">
      <c r="A460" s="27">
        <v>22750777</v>
      </c>
      <c r="B460" s="27" t="s">
        <v>3282</v>
      </c>
      <c r="C460" s="27" t="s">
        <v>3283</v>
      </c>
      <c r="D460" s="27" t="s">
        <v>3284</v>
      </c>
      <c r="E460" s="27" t="s">
        <v>3285</v>
      </c>
      <c r="F460" s="27" t="s">
        <v>2409</v>
      </c>
      <c r="G460" s="27">
        <v>2012</v>
      </c>
      <c r="H460" s="28">
        <v>41094</v>
      </c>
      <c r="I460" s="27"/>
      <c r="J460" s="27"/>
      <c r="K460" s="27" t="s">
        <v>3286</v>
      </c>
      <c r="L460" s="27" t="str">
        <f t="shared" si="167"/>
        <v>PreAlerta</v>
      </c>
      <c r="M460" s="27" t="str">
        <f t="shared" si="185"/>
        <v>C/PalabrasClaves</v>
      </c>
      <c r="N460" s="27" t="s">
        <v>9</v>
      </c>
      <c r="O460" s="27"/>
      <c r="P460" s="27" t="s">
        <v>1847</v>
      </c>
      <c r="Q460" s="27"/>
      <c r="R460" s="27" t="str">
        <f>LEFT('2012-2022'!$P460,4)</f>
        <v>2012</v>
      </c>
      <c r="S460" s="27" t="s">
        <v>60</v>
      </c>
      <c r="T460" s="27" t="s">
        <v>3287</v>
      </c>
      <c r="U460" s="27" t="s">
        <v>123</v>
      </c>
      <c r="V460" s="29" t="s">
        <v>124</v>
      </c>
      <c r="W460" s="30" t="s">
        <v>124</v>
      </c>
      <c r="X460" s="30" t="s">
        <v>3288</v>
      </c>
      <c r="Y460" s="31" t="str">
        <f t="shared" si="187"/>
        <v/>
      </c>
    </row>
    <row r="461" spans="1:25" ht="15.75" customHeight="1" x14ac:dyDescent="0.25">
      <c r="A461" s="32">
        <v>24492260</v>
      </c>
      <c r="B461" s="32" t="s">
        <v>3289</v>
      </c>
      <c r="C461" s="32" t="s">
        <v>3290</v>
      </c>
      <c r="D461" s="32" t="s">
        <v>3291</v>
      </c>
      <c r="E461" s="32" t="s">
        <v>3292</v>
      </c>
      <c r="F461" s="32" t="s">
        <v>493</v>
      </c>
      <c r="G461" s="32">
        <v>2014</v>
      </c>
      <c r="H461" s="33">
        <v>41675</v>
      </c>
      <c r="I461" s="32"/>
      <c r="J461" s="32"/>
      <c r="K461" s="32" t="s">
        <v>3293</v>
      </c>
      <c r="L461" s="32" t="str">
        <f t="shared" si="167"/>
        <v>PreAlerta</v>
      </c>
      <c r="M461" s="32" t="str">
        <f t="shared" si="185"/>
        <v>C/PalabrasClaves</v>
      </c>
      <c r="N461" s="32" t="s">
        <v>12</v>
      </c>
      <c r="O461" s="32" t="s">
        <v>25</v>
      </c>
      <c r="P461" s="32" t="s">
        <v>2482</v>
      </c>
      <c r="Q461" s="32"/>
      <c r="R461" s="32" t="str">
        <f>LEFT('2012-2022'!$P461,4)</f>
        <v>2014</v>
      </c>
      <c r="S461" s="32" t="s">
        <v>60</v>
      </c>
      <c r="T461" s="32" t="s">
        <v>3294</v>
      </c>
      <c r="U461" s="32" t="s">
        <v>124</v>
      </c>
      <c r="V461" s="34" t="s">
        <v>123</v>
      </c>
      <c r="W461" s="35" t="s">
        <v>124</v>
      </c>
      <c r="X461" s="35" t="s">
        <v>3295</v>
      </c>
      <c r="Y461" s="36" t="str">
        <f t="shared" si="187"/>
        <v/>
      </c>
    </row>
    <row r="462" spans="1:25" ht="15.75" hidden="1" customHeight="1" x14ac:dyDescent="0.25">
      <c r="A462" s="27">
        <v>30410109</v>
      </c>
      <c r="B462" s="27" t="s">
        <v>3296</v>
      </c>
      <c r="C462" s="27" t="s">
        <v>3297</v>
      </c>
      <c r="D462" s="27" t="s">
        <v>3298</v>
      </c>
      <c r="E462" s="27" t="s">
        <v>3138</v>
      </c>
      <c r="F462" s="27" t="s">
        <v>2202</v>
      </c>
      <c r="G462" s="27">
        <v>2018</v>
      </c>
      <c r="H462" s="28">
        <v>43414</v>
      </c>
      <c r="I462" s="27" t="s">
        <v>3299</v>
      </c>
      <c r="J462" s="27"/>
      <c r="K462" s="27" t="s">
        <v>3300</v>
      </c>
      <c r="L462" s="27" t="str">
        <f t="shared" si="167"/>
        <v>PostAlerta</v>
      </c>
      <c r="M462" s="27" t="str">
        <f t="shared" si="185"/>
        <v>S/PalabrasClaves</v>
      </c>
      <c r="N462" s="27" t="str">
        <f t="shared" ref="N462:N464" si="188">IF(ISNUMBER(SEARCH("TREATMENT", B462)), "4) Nuevos tratamientos", "")</f>
        <v/>
      </c>
      <c r="O462" s="27"/>
      <c r="P462" s="27" t="s">
        <v>3301</v>
      </c>
      <c r="Q462" s="27"/>
      <c r="R462" s="27" t="str">
        <f>LEFT('2012-2022'!$P462,4)</f>
        <v>2018</v>
      </c>
      <c r="S462" s="27" t="s">
        <v>72</v>
      </c>
      <c r="T462" s="27" t="str">
        <f t="shared" ref="T462:T469" si="189">IFERROR(VLOOKUP(A462,BD_aux,2,FALSE),"")</f>
        <v/>
      </c>
      <c r="U462" s="27"/>
      <c r="V462" s="29"/>
      <c r="W462" s="30"/>
      <c r="X462" s="30"/>
      <c r="Y462" s="31"/>
    </row>
    <row r="463" spans="1:25" ht="15.75" hidden="1" customHeight="1" x14ac:dyDescent="0.25">
      <c r="A463" s="32">
        <v>28939833</v>
      </c>
      <c r="B463" s="32" t="s">
        <v>3302</v>
      </c>
      <c r="C463" s="32" t="s">
        <v>3303</v>
      </c>
      <c r="D463" s="32" t="s">
        <v>3304</v>
      </c>
      <c r="E463" s="32" t="s">
        <v>3215</v>
      </c>
      <c r="F463" s="32" t="s">
        <v>2202</v>
      </c>
      <c r="G463" s="32">
        <v>2017</v>
      </c>
      <c r="H463" s="33">
        <v>43002</v>
      </c>
      <c r="I463" s="32" t="s">
        <v>3305</v>
      </c>
      <c r="J463" s="32"/>
      <c r="K463" s="32" t="s">
        <v>3306</v>
      </c>
      <c r="L463" s="32" t="str">
        <f t="shared" si="167"/>
        <v>PostAlerta</v>
      </c>
      <c r="M463" s="32" t="str">
        <f t="shared" si="185"/>
        <v>S/PalabrasClaves</v>
      </c>
      <c r="N463" s="32" t="str">
        <f t="shared" si="188"/>
        <v/>
      </c>
      <c r="O463" s="32"/>
      <c r="P463" s="32" t="s">
        <v>3307</v>
      </c>
      <c r="Q463" s="40"/>
      <c r="R463" s="32" t="str">
        <f>LEFT('2012-2022'!$P463,4)</f>
        <v>2017</v>
      </c>
      <c r="S463" s="32" t="s">
        <v>68</v>
      </c>
      <c r="T463" s="32" t="str">
        <f t="shared" si="189"/>
        <v/>
      </c>
      <c r="U463" s="32"/>
      <c r="V463" s="34"/>
      <c r="W463" s="35"/>
      <c r="X463" s="35"/>
      <c r="Y463" s="32"/>
    </row>
    <row r="464" spans="1:25" ht="15.75" hidden="1" customHeight="1" x14ac:dyDescent="0.25">
      <c r="A464" s="27">
        <v>26313447</v>
      </c>
      <c r="B464" s="27" t="s">
        <v>3308</v>
      </c>
      <c r="C464" s="27" t="s">
        <v>3309</v>
      </c>
      <c r="D464" s="27" t="s">
        <v>3310</v>
      </c>
      <c r="E464" s="27" t="s">
        <v>3311</v>
      </c>
      <c r="F464" s="27" t="s">
        <v>1251</v>
      </c>
      <c r="G464" s="27">
        <v>2015</v>
      </c>
      <c r="H464" s="28">
        <v>42244</v>
      </c>
      <c r="I464" s="27" t="s">
        <v>3312</v>
      </c>
      <c r="J464" s="27"/>
      <c r="K464" s="27" t="s">
        <v>3313</v>
      </c>
      <c r="L464" s="27" t="str">
        <f t="shared" si="167"/>
        <v>PreAlerta</v>
      </c>
      <c r="M464" s="27" t="str">
        <f t="shared" si="185"/>
        <v>S/PalabrasClaves</v>
      </c>
      <c r="N464" s="27" t="str">
        <f t="shared" si="188"/>
        <v/>
      </c>
      <c r="O464" s="27"/>
      <c r="P464" s="27" t="s">
        <v>3314</v>
      </c>
      <c r="Q464" s="27"/>
      <c r="R464" s="27" t="str">
        <f>LEFT('2012-2022'!$P464,4)</f>
        <v>2015</v>
      </c>
      <c r="S464" s="27" t="s">
        <v>65</v>
      </c>
      <c r="T464" s="27" t="str">
        <f t="shared" si="189"/>
        <v/>
      </c>
      <c r="U464" s="27"/>
      <c r="V464" s="29"/>
      <c r="W464" s="30"/>
      <c r="X464" s="30"/>
      <c r="Y464" s="31"/>
    </row>
    <row r="465" spans="1:25" ht="15.75" hidden="1" customHeight="1" x14ac:dyDescent="0.25">
      <c r="A465" s="32">
        <v>32438866</v>
      </c>
      <c r="B465" s="32" t="s">
        <v>3315</v>
      </c>
      <c r="C465" s="32" t="s">
        <v>3316</v>
      </c>
      <c r="D465" s="32" t="s">
        <v>3317</v>
      </c>
      <c r="E465" s="32" t="s">
        <v>3318</v>
      </c>
      <c r="F465" s="32" t="s">
        <v>155</v>
      </c>
      <c r="G465" s="32">
        <v>2020</v>
      </c>
      <c r="H465" s="33">
        <v>43974</v>
      </c>
      <c r="I465" s="32" t="s">
        <v>3319</v>
      </c>
      <c r="J465" s="32"/>
      <c r="K465" s="32" t="s">
        <v>3320</v>
      </c>
      <c r="L465" s="32" t="str">
        <f t="shared" si="167"/>
        <v>PostAlerta</v>
      </c>
      <c r="M465" s="32" t="str">
        <f t="shared" si="185"/>
        <v>C/PalabrasClaves</v>
      </c>
      <c r="N465" s="32" t="s">
        <v>18</v>
      </c>
      <c r="O465" s="32" t="s">
        <v>2842</v>
      </c>
      <c r="P465" s="32" t="s">
        <v>800</v>
      </c>
      <c r="Q465" s="32"/>
      <c r="R465" s="32" t="str">
        <f>LEFT('2012-2022'!$P465,4)</f>
        <v>2020</v>
      </c>
      <c r="S465" s="32" t="s">
        <v>74</v>
      </c>
      <c r="T465" s="32" t="str">
        <f t="shared" si="189"/>
        <v/>
      </c>
      <c r="U465" s="32"/>
      <c r="V465" s="34"/>
      <c r="W465" s="35"/>
      <c r="X465" s="35"/>
      <c r="Y465" s="32"/>
    </row>
    <row r="466" spans="1:25" ht="15.75" hidden="1" customHeight="1" x14ac:dyDescent="0.25">
      <c r="A466" s="27">
        <v>29703974</v>
      </c>
      <c r="B466" s="27" t="s">
        <v>3321</v>
      </c>
      <c r="C466" s="27" t="s">
        <v>3322</v>
      </c>
      <c r="D466" s="27" t="s">
        <v>3323</v>
      </c>
      <c r="E466" s="27" t="s">
        <v>3324</v>
      </c>
      <c r="F466" s="27" t="s">
        <v>3262</v>
      </c>
      <c r="G466" s="27">
        <v>2018</v>
      </c>
      <c r="H466" s="28">
        <v>43219</v>
      </c>
      <c r="I466" s="27" t="s">
        <v>3325</v>
      </c>
      <c r="J466" s="27"/>
      <c r="K466" s="27" t="s">
        <v>3326</v>
      </c>
      <c r="L466" s="27" t="str">
        <f t="shared" si="167"/>
        <v>PostAlerta</v>
      </c>
      <c r="M466" s="27" t="str">
        <f t="shared" si="185"/>
        <v>S/PalabrasClaves</v>
      </c>
      <c r="N466" s="27" t="str">
        <f t="shared" ref="N466:N469" si="190">IF(ISNUMBER(SEARCH("TREATMENT", B466)), "4) Nuevos tratamientos", "")</f>
        <v/>
      </c>
      <c r="O466" s="27"/>
      <c r="P466" s="27" t="s">
        <v>3327</v>
      </c>
      <c r="Q466" s="27"/>
      <c r="R466" s="27" t="str">
        <f>LEFT('2012-2022'!$P466,4)</f>
        <v>2018</v>
      </c>
      <c r="S466" s="27" t="s">
        <v>54</v>
      </c>
      <c r="T466" s="27" t="str">
        <f t="shared" si="189"/>
        <v/>
      </c>
      <c r="U466" s="27"/>
      <c r="V466" s="29"/>
      <c r="W466" s="30"/>
      <c r="X466" s="30"/>
      <c r="Y466" s="31"/>
    </row>
    <row r="467" spans="1:25" ht="15.75" hidden="1" customHeight="1" x14ac:dyDescent="0.25">
      <c r="A467" s="32">
        <v>29690929</v>
      </c>
      <c r="B467" s="32" t="s">
        <v>3328</v>
      </c>
      <c r="C467" s="32" t="s">
        <v>3329</v>
      </c>
      <c r="D467" s="32" t="s">
        <v>3330</v>
      </c>
      <c r="E467" s="32" t="s">
        <v>3331</v>
      </c>
      <c r="F467" s="32" t="s">
        <v>3332</v>
      </c>
      <c r="G467" s="32">
        <v>2018</v>
      </c>
      <c r="H467" s="33">
        <v>43216</v>
      </c>
      <c r="I467" s="32" t="s">
        <v>3333</v>
      </c>
      <c r="J467" s="32"/>
      <c r="K467" s="32" t="s">
        <v>3334</v>
      </c>
      <c r="L467" s="32" t="str">
        <f t="shared" si="167"/>
        <v>PostAlerta</v>
      </c>
      <c r="M467" s="32" t="str">
        <f t="shared" si="185"/>
        <v>S/PalabrasClaves</v>
      </c>
      <c r="N467" s="32" t="str">
        <f t="shared" si="190"/>
        <v/>
      </c>
      <c r="O467" s="32"/>
      <c r="P467" s="32" t="s">
        <v>3335</v>
      </c>
      <c r="Q467" s="32"/>
      <c r="R467" s="32" t="str">
        <f>LEFT('2012-2022'!$P467,4)</f>
        <v>2018</v>
      </c>
      <c r="S467" s="32" t="s">
        <v>54</v>
      </c>
      <c r="T467" s="32" t="str">
        <f t="shared" si="189"/>
        <v/>
      </c>
      <c r="U467" s="32"/>
      <c r="V467" s="34"/>
      <c r="W467" s="35"/>
      <c r="X467" s="35"/>
      <c r="Y467" s="32"/>
    </row>
    <row r="468" spans="1:25" ht="15.75" hidden="1" customHeight="1" x14ac:dyDescent="0.25">
      <c r="A468" s="27">
        <v>26574512</v>
      </c>
      <c r="B468" s="27" t="s">
        <v>3336</v>
      </c>
      <c r="C468" s="27" t="s">
        <v>3337</v>
      </c>
      <c r="D468" s="27" t="s">
        <v>3338</v>
      </c>
      <c r="E468" s="27" t="s">
        <v>1109</v>
      </c>
      <c r="F468" s="27" t="s">
        <v>373</v>
      </c>
      <c r="G468" s="27">
        <v>2015</v>
      </c>
      <c r="H468" s="28">
        <v>42326</v>
      </c>
      <c r="I468" s="27" t="s">
        <v>3339</v>
      </c>
      <c r="J468" s="27"/>
      <c r="K468" s="27" t="s">
        <v>3340</v>
      </c>
      <c r="L468" s="27" t="str">
        <f t="shared" si="167"/>
        <v>PreAlerta</v>
      </c>
      <c r="M468" s="27" t="str">
        <f t="shared" si="185"/>
        <v>S/PalabrasClaves</v>
      </c>
      <c r="N468" s="27" t="str">
        <f t="shared" si="190"/>
        <v/>
      </c>
      <c r="O468" s="27"/>
      <c r="P468" s="27" t="s">
        <v>3341</v>
      </c>
      <c r="Q468" s="27"/>
      <c r="R468" s="27" t="str">
        <f>LEFT('2012-2022'!$P468,4)</f>
        <v>2015</v>
      </c>
      <c r="S468" s="27" t="s">
        <v>72</v>
      </c>
      <c r="T468" s="27" t="str">
        <f t="shared" si="189"/>
        <v/>
      </c>
      <c r="U468" s="27"/>
      <c r="V468" s="29"/>
      <c r="W468" s="30"/>
      <c r="X468" s="30"/>
      <c r="Y468" s="31"/>
    </row>
    <row r="469" spans="1:25" ht="15.75" hidden="1" customHeight="1" x14ac:dyDescent="0.25">
      <c r="A469" s="32">
        <v>33154239</v>
      </c>
      <c r="B469" s="32" t="s">
        <v>3342</v>
      </c>
      <c r="C469" s="32" t="s">
        <v>3343</v>
      </c>
      <c r="D469" s="32" t="s">
        <v>3344</v>
      </c>
      <c r="E469" s="32" t="s">
        <v>3345</v>
      </c>
      <c r="F469" s="32" t="s">
        <v>1560</v>
      </c>
      <c r="G469" s="32">
        <v>2020</v>
      </c>
      <c r="H469" s="33">
        <v>44141</v>
      </c>
      <c r="I469" s="32"/>
      <c r="J469" s="32"/>
      <c r="K469" s="32" t="s">
        <v>3346</v>
      </c>
      <c r="L469" s="32" t="str">
        <f t="shared" si="167"/>
        <v>Excluido</v>
      </c>
      <c r="M469" s="32" t="str">
        <f t="shared" si="185"/>
        <v>S/PalabrasClaves</v>
      </c>
      <c r="N469" s="32" t="str">
        <f t="shared" si="190"/>
        <v/>
      </c>
      <c r="O469" s="32"/>
      <c r="P469" s="32" t="s">
        <v>3347</v>
      </c>
      <c r="Q469" s="32"/>
      <c r="R469" s="32" t="str">
        <f>LEFT('2012-2022'!$P469,4)</f>
        <v>2020</v>
      </c>
      <c r="S469" s="32" t="s">
        <v>62</v>
      </c>
      <c r="T469" s="32" t="str">
        <f t="shared" si="189"/>
        <v/>
      </c>
      <c r="U469" s="32"/>
      <c r="V469" s="34"/>
      <c r="W469" s="35"/>
      <c r="X469" s="35"/>
      <c r="Y469" s="32"/>
    </row>
    <row r="470" spans="1:25" ht="15.75" customHeight="1" x14ac:dyDescent="0.25">
      <c r="A470" s="27">
        <v>27638945</v>
      </c>
      <c r="B470" s="27" t="s">
        <v>3348</v>
      </c>
      <c r="C470" s="27" t="s">
        <v>3349</v>
      </c>
      <c r="D470" s="27" t="s">
        <v>3350</v>
      </c>
      <c r="E470" s="27" t="s">
        <v>3351</v>
      </c>
      <c r="F470" s="27" t="s">
        <v>195</v>
      </c>
      <c r="G470" s="27">
        <v>2016</v>
      </c>
      <c r="H470" s="28">
        <v>42631</v>
      </c>
      <c r="I470" s="27" t="s">
        <v>3352</v>
      </c>
      <c r="J470" s="27"/>
      <c r="K470" s="27" t="s">
        <v>3353</v>
      </c>
      <c r="L470" s="27" t="str">
        <f t="shared" si="167"/>
        <v>PreAlerta</v>
      </c>
      <c r="M470" s="27" t="str">
        <f t="shared" si="185"/>
        <v>C/PalabrasClaves</v>
      </c>
      <c r="N470" s="27" t="s">
        <v>9</v>
      </c>
      <c r="O470" s="27"/>
      <c r="P470" s="27" t="s">
        <v>3354</v>
      </c>
      <c r="Q470" s="27"/>
      <c r="R470" s="27" t="str">
        <f>LEFT('2012-2022'!$P470,4)</f>
        <v>2016</v>
      </c>
      <c r="S470" s="27" t="s">
        <v>72</v>
      </c>
      <c r="T470" s="27" t="s">
        <v>3355</v>
      </c>
      <c r="U470" s="27" t="s">
        <v>123</v>
      </c>
      <c r="V470" s="29" t="s">
        <v>124</v>
      </c>
      <c r="W470" s="30" t="s">
        <v>124</v>
      </c>
      <c r="X470" s="30" t="s">
        <v>3356</v>
      </c>
      <c r="Y470" s="31" t="str">
        <f>IFERROR(VLOOKUP(A468,BD_aux,3,FALSE),"")</f>
        <v/>
      </c>
    </row>
    <row r="471" spans="1:25" ht="15.75" hidden="1" customHeight="1" x14ac:dyDescent="0.25">
      <c r="A471" s="32">
        <v>25208533</v>
      </c>
      <c r="B471" s="32" t="s">
        <v>3357</v>
      </c>
      <c r="C471" s="32" t="s">
        <v>3358</v>
      </c>
      <c r="D471" s="32" t="s">
        <v>3359</v>
      </c>
      <c r="E471" s="32" t="s">
        <v>3360</v>
      </c>
      <c r="F471" s="32" t="s">
        <v>735</v>
      </c>
      <c r="G471" s="32">
        <v>2015</v>
      </c>
      <c r="H471" s="33">
        <v>41894</v>
      </c>
      <c r="I471" s="32"/>
      <c r="J471" s="32"/>
      <c r="K471" s="32" t="s">
        <v>3361</v>
      </c>
      <c r="L471" s="32" t="str">
        <f t="shared" si="167"/>
        <v>PreAlerta</v>
      </c>
      <c r="M471" s="32" t="str">
        <f t="shared" si="185"/>
        <v>S/PalabrasClaves</v>
      </c>
      <c r="N471" s="32" t="str">
        <f t="shared" ref="N471:N472" si="191">IF(ISNUMBER(SEARCH("TREATMENT", B471)), "4) Nuevos tratamientos", "")</f>
        <v/>
      </c>
      <c r="O471" s="32"/>
      <c r="P471" s="32" t="s">
        <v>2470</v>
      </c>
      <c r="Q471" s="32"/>
      <c r="R471" s="32" t="str">
        <f>LEFT('2012-2022'!$P471,4)</f>
        <v>2015</v>
      </c>
      <c r="S471" s="32" t="s">
        <v>65</v>
      </c>
      <c r="T471" s="32" t="str">
        <f t="shared" ref="T471:T472" si="192">IFERROR(VLOOKUP(A471,BD_aux,2,FALSE),"")</f>
        <v/>
      </c>
      <c r="U471" s="32"/>
      <c r="V471" s="34"/>
      <c r="W471" s="35"/>
      <c r="X471" s="35"/>
      <c r="Y471" s="32"/>
    </row>
    <row r="472" spans="1:25" ht="15.75" hidden="1" customHeight="1" x14ac:dyDescent="0.25">
      <c r="A472" s="27">
        <v>31211673</v>
      </c>
      <c r="B472" s="27" t="s">
        <v>3362</v>
      </c>
      <c r="C472" s="27" t="s">
        <v>3363</v>
      </c>
      <c r="D472" s="27" t="s">
        <v>3364</v>
      </c>
      <c r="E472" s="27" t="s">
        <v>2338</v>
      </c>
      <c r="F472" s="27" t="s">
        <v>145</v>
      </c>
      <c r="G472" s="27">
        <v>2019</v>
      </c>
      <c r="H472" s="28">
        <v>43635</v>
      </c>
      <c r="I472" s="27" t="s">
        <v>3365</v>
      </c>
      <c r="J472" s="27"/>
      <c r="K472" s="27" t="s">
        <v>3366</v>
      </c>
      <c r="L472" s="27" t="str">
        <f t="shared" si="167"/>
        <v>PostAlerta</v>
      </c>
      <c r="M472" s="27" t="str">
        <f t="shared" si="185"/>
        <v>S/PalabrasClaves</v>
      </c>
      <c r="N472" s="27" t="str">
        <f t="shared" si="191"/>
        <v/>
      </c>
      <c r="O472" s="27"/>
      <c r="P472" s="27" t="s">
        <v>148</v>
      </c>
      <c r="Q472" s="27"/>
      <c r="R472" s="27" t="str">
        <f>LEFT('2012-2022'!$P472,4)</f>
        <v>2019</v>
      </c>
      <c r="S472" s="27" t="s">
        <v>62</v>
      </c>
      <c r="T472" s="27" t="str">
        <f t="shared" si="192"/>
        <v/>
      </c>
      <c r="U472" s="27"/>
      <c r="V472" s="29"/>
      <c r="W472" s="30"/>
      <c r="X472" s="30"/>
      <c r="Y472" s="31"/>
    </row>
    <row r="473" spans="1:25" ht="15.75" customHeight="1" x14ac:dyDescent="0.25">
      <c r="A473" s="32">
        <v>27707989</v>
      </c>
      <c r="B473" s="32" t="s">
        <v>3367</v>
      </c>
      <c r="C473" s="32" t="s">
        <v>3368</v>
      </c>
      <c r="D473" s="32" t="s">
        <v>3369</v>
      </c>
      <c r="E473" s="32" t="s">
        <v>1700</v>
      </c>
      <c r="F473" s="32" t="s">
        <v>493</v>
      </c>
      <c r="G473" s="32">
        <v>2017</v>
      </c>
      <c r="H473" s="33">
        <v>42650</v>
      </c>
      <c r="I473" s="32"/>
      <c r="J473" s="32"/>
      <c r="K473" s="32" t="s">
        <v>3370</v>
      </c>
      <c r="L473" s="32" t="str">
        <f t="shared" ref="L473:L536" si="193">IF(ISNUMBER(VLOOKUP(A473,EXCL,1,FALSE)),"Excluido",IF(ISNUMBER(VLOOKUP(A473,POST,1,FALSE)),"PostAlerta",IF(ISNUMBER(VLOOKUP(A473,PRE,1,FALSE)),"PreAlerta","")))</f>
        <v>PreAlerta</v>
      </c>
      <c r="M473" s="32" t="str">
        <f t="shared" si="185"/>
        <v>C/PalabrasClaves</v>
      </c>
      <c r="N473" s="32" t="s">
        <v>9</v>
      </c>
      <c r="O473" s="32"/>
      <c r="P473" s="32" t="s">
        <v>1424</v>
      </c>
      <c r="Q473" s="32"/>
      <c r="R473" s="32" t="str">
        <f>LEFT('2012-2022'!$P473,4)</f>
        <v>2017</v>
      </c>
      <c r="S473" s="32" t="s">
        <v>45</v>
      </c>
      <c r="T473" s="32" t="s">
        <v>3371</v>
      </c>
      <c r="U473" s="32" t="s">
        <v>123</v>
      </c>
      <c r="V473" s="34" t="s">
        <v>124</v>
      </c>
      <c r="W473" s="35" t="s">
        <v>124</v>
      </c>
      <c r="X473" s="35" t="s">
        <v>2621</v>
      </c>
      <c r="Y473" s="36" t="str">
        <f>IFERROR(VLOOKUP(A471,BD_aux,3,FALSE),"")</f>
        <v/>
      </c>
    </row>
    <row r="474" spans="1:25" ht="15.75" hidden="1" customHeight="1" x14ac:dyDescent="0.25">
      <c r="A474" s="27">
        <v>31842695</v>
      </c>
      <c r="B474" s="27" t="s">
        <v>3372</v>
      </c>
      <c r="C474" s="27" t="s">
        <v>3373</v>
      </c>
      <c r="D474" s="27" t="s">
        <v>3374</v>
      </c>
      <c r="E474" s="27" t="s">
        <v>119</v>
      </c>
      <c r="F474" s="27" t="s">
        <v>735</v>
      </c>
      <c r="G474" s="27">
        <v>2020</v>
      </c>
      <c r="H474" s="28">
        <v>43817</v>
      </c>
      <c r="I474" s="27"/>
      <c r="J474" s="27"/>
      <c r="K474" s="27" t="s">
        <v>3375</v>
      </c>
      <c r="L474" s="27" t="str">
        <f t="shared" si="193"/>
        <v>PostAlerta</v>
      </c>
      <c r="M474" s="27" t="str">
        <f t="shared" si="185"/>
        <v>C/PalabrasClaves</v>
      </c>
      <c r="N474" s="27" t="str">
        <f>IF(ISNUMBER(SEARCH("TREATMENT", B474)), "4) Nuevos tratamientos", "")</f>
        <v/>
      </c>
      <c r="O474" s="27"/>
      <c r="P474" s="27" t="s">
        <v>1006</v>
      </c>
      <c r="Q474" s="27"/>
      <c r="R474" s="27" t="str">
        <f>LEFT('2012-2022'!$P474,4)</f>
        <v>2020</v>
      </c>
      <c r="S474" s="27" t="s">
        <v>39</v>
      </c>
      <c r="T474" s="27" t="str">
        <f t="shared" ref="T474:T478" si="194">IFERROR(VLOOKUP(A474,BD_aux,2,FALSE),"")</f>
        <v/>
      </c>
      <c r="U474" s="27"/>
      <c r="V474" s="29"/>
      <c r="W474" s="30"/>
      <c r="X474" s="30"/>
      <c r="Y474" s="31"/>
    </row>
    <row r="475" spans="1:25" ht="15.75" hidden="1" customHeight="1" x14ac:dyDescent="0.25">
      <c r="A475" s="32">
        <v>31793388</v>
      </c>
      <c r="B475" s="32" t="s">
        <v>3376</v>
      </c>
      <c r="C475" s="32" t="s">
        <v>3377</v>
      </c>
      <c r="D475" s="32" t="s">
        <v>3378</v>
      </c>
      <c r="E475" s="32" t="s">
        <v>3379</v>
      </c>
      <c r="F475" s="32" t="s">
        <v>735</v>
      </c>
      <c r="G475" s="32">
        <v>2020</v>
      </c>
      <c r="H475" s="33">
        <v>43803</v>
      </c>
      <c r="I475" s="32"/>
      <c r="J475" s="32"/>
      <c r="K475" s="32" t="s">
        <v>3380</v>
      </c>
      <c r="L475" s="32" t="str">
        <f t="shared" si="193"/>
        <v>PostAlerta</v>
      </c>
      <c r="M475" s="32" t="str">
        <f t="shared" si="185"/>
        <v>C/PalabrasClaves</v>
      </c>
      <c r="N475" s="32"/>
      <c r="O475" s="32"/>
      <c r="P475" s="32" t="s">
        <v>1006</v>
      </c>
      <c r="Q475" s="32"/>
      <c r="R475" s="32" t="str">
        <f>LEFT('2012-2022'!$P475,4)</f>
        <v>2020</v>
      </c>
      <c r="S475" s="32" t="s">
        <v>39</v>
      </c>
      <c r="T475" s="32" t="str">
        <f t="shared" si="194"/>
        <v/>
      </c>
      <c r="U475" s="32"/>
      <c r="V475" s="34"/>
      <c r="W475" s="35"/>
      <c r="X475" s="35"/>
      <c r="Y475" s="32"/>
    </row>
    <row r="476" spans="1:25" ht="15.75" hidden="1" customHeight="1" x14ac:dyDescent="0.25">
      <c r="A476" s="27">
        <v>29247013</v>
      </c>
      <c r="B476" s="27" t="s">
        <v>3381</v>
      </c>
      <c r="C476" s="27" t="s">
        <v>3382</v>
      </c>
      <c r="D476" s="27" t="s">
        <v>3383</v>
      </c>
      <c r="E476" s="27" t="s">
        <v>1124</v>
      </c>
      <c r="F476" s="27" t="s">
        <v>393</v>
      </c>
      <c r="G476" s="27">
        <v>2018</v>
      </c>
      <c r="H476" s="28">
        <v>43086</v>
      </c>
      <c r="I476" s="27" t="s">
        <v>3384</v>
      </c>
      <c r="J476" s="27"/>
      <c r="K476" s="27" t="s">
        <v>3385</v>
      </c>
      <c r="L476" s="27" t="str">
        <f t="shared" si="193"/>
        <v>PostAlerta</v>
      </c>
      <c r="M476" s="27" t="str">
        <f t="shared" si="185"/>
        <v>C/PalabrasClaves</v>
      </c>
      <c r="N476" s="27" t="s">
        <v>18</v>
      </c>
      <c r="O476" s="27" t="s">
        <v>2842</v>
      </c>
      <c r="P476" s="27" t="s">
        <v>1214</v>
      </c>
      <c r="Q476" s="27"/>
      <c r="R476" s="27" t="str">
        <f>LEFT('2012-2022'!$P476,4)</f>
        <v>2018</v>
      </c>
      <c r="S476" s="27" t="s">
        <v>49</v>
      </c>
      <c r="T476" s="27" t="str">
        <f t="shared" si="194"/>
        <v/>
      </c>
      <c r="U476" s="27"/>
      <c r="V476" s="29"/>
      <c r="W476" s="30"/>
      <c r="X476" s="30"/>
      <c r="Y476" s="31"/>
    </row>
    <row r="477" spans="1:25" ht="15.75" hidden="1" customHeight="1" x14ac:dyDescent="0.25">
      <c r="A477" s="32">
        <v>22492860</v>
      </c>
      <c r="B477" s="32" t="s">
        <v>3386</v>
      </c>
      <c r="C477" s="32" t="s">
        <v>3387</v>
      </c>
      <c r="D477" s="32" t="s">
        <v>3388</v>
      </c>
      <c r="E477" s="32" t="s">
        <v>3389</v>
      </c>
      <c r="F477" s="32" t="s">
        <v>195</v>
      </c>
      <c r="G477" s="32">
        <v>2012</v>
      </c>
      <c r="H477" s="33">
        <v>41011</v>
      </c>
      <c r="I477" s="32" t="s">
        <v>3390</v>
      </c>
      <c r="J477" s="32"/>
      <c r="K477" s="32" t="s">
        <v>3391</v>
      </c>
      <c r="L477" s="32" t="str">
        <f t="shared" si="193"/>
        <v>PreAlerta</v>
      </c>
      <c r="M477" s="32" t="str">
        <f t="shared" si="185"/>
        <v>C/PalabrasClaves</v>
      </c>
      <c r="N477" s="32" t="s">
        <v>18</v>
      </c>
      <c r="O477" s="32" t="s">
        <v>2842</v>
      </c>
      <c r="P477" s="32" t="s">
        <v>523</v>
      </c>
      <c r="Q477" s="32"/>
      <c r="R477" s="32" t="str">
        <f>LEFT('2012-2022'!$P477,4)</f>
        <v>2012</v>
      </c>
      <c r="S477" s="32" t="s">
        <v>60</v>
      </c>
      <c r="T477" s="32" t="str">
        <f t="shared" si="194"/>
        <v/>
      </c>
      <c r="U477" s="32"/>
      <c r="V477" s="34"/>
      <c r="W477" s="35"/>
      <c r="X477" s="35"/>
      <c r="Y477" s="32"/>
    </row>
    <row r="478" spans="1:25" ht="15.75" hidden="1" customHeight="1" x14ac:dyDescent="0.25">
      <c r="A478" s="27">
        <v>33368046</v>
      </c>
      <c r="B478" s="27" t="s">
        <v>3392</v>
      </c>
      <c r="C478" s="27" t="s">
        <v>3393</v>
      </c>
      <c r="D478" s="27" t="s">
        <v>3394</v>
      </c>
      <c r="E478" s="27" t="s">
        <v>3395</v>
      </c>
      <c r="F478" s="27" t="s">
        <v>3396</v>
      </c>
      <c r="G478" s="27">
        <v>2020</v>
      </c>
      <c r="H478" s="28">
        <v>44193</v>
      </c>
      <c r="I478" s="27"/>
      <c r="J478" s="27"/>
      <c r="K478" s="27" t="s">
        <v>3397</v>
      </c>
      <c r="L478" s="27" t="str">
        <f t="shared" si="193"/>
        <v>PostAlerta</v>
      </c>
      <c r="M478" s="27" t="str">
        <f t="shared" si="185"/>
        <v>S/PalabrasClaves</v>
      </c>
      <c r="N478" s="27" t="str">
        <f>IF(ISNUMBER(SEARCH("TREATMENT", B478)), "4) Nuevos tratamientos", "")</f>
        <v/>
      </c>
      <c r="O478" s="27"/>
      <c r="P478" s="27" t="s">
        <v>341</v>
      </c>
      <c r="Q478" s="27"/>
      <c r="R478" s="27" t="str">
        <f>LEFT('2012-2022'!$P478,4)</f>
        <v>2020</v>
      </c>
      <c r="S478" s="27" t="s">
        <v>72</v>
      </c>
      <c r="T478" s="27" t="str">
        <f t="shared" si="194"/>
        <v/>
      </c>
      <c r="U478" s="27"/>
      <c r="V478" s="29"/>
      <c r="W478" s="30"/>
      <c r="X478" s="30"/>
      <c r="Y478" s="31"/>
    </row>
    <row r="479" spans="1:25" ht="15.75" customHeight="1" x14ac:dyDescent="0.25">
      <c r="A479" s="32">
        <v>23841188</v>
      </c>
      <c r="B479" s="32" t="s">
        <v>3398</v>
      </c>
      <c r="C479" s="32" t="s">
        <v>3399</v>
      </c>
      <c r="D479" s="32" t="s">
        <v>3400</v>
      </c>
      <c r="E479" s="32" t="s">
        <v>655</v>
      </c>
      <c r="F479" s="32" t="s">
        <v>381</v>
      </c>
      <c r="G479" s="32">
        <v>2013</v>
      </c>
      <c r="H479" s="33">
        <v>41467</v>
      </c>
      <c r="I479" s="32"/>
      <c r="J479" s="32"/>
      <c r="K479" s="32"/>
      <c r="L479" s="32" t="str">
        <f t="shared" si="193"/>
        <v>PreAlerta</v>
      </c>
      <c r="M479" s="32" t="str">
        <f t="shared" si="185"/>
        <v>C/PalabrasClaves</v>
      </c>
      <c r="N479" s="32" t="s">
        <v>9</v>
      </c>
      <c r="O479" s="32"/>
      <c r="P479" s="32" t="s">
        <v>2614</v>
      </c>
      <c r="Q479" s="32"/>
      <c r="R479" s="32" t="str">
        <f>LEFT('2012-2022'!$P479,4)</f>
        <v>2013</v>
      </c>
      <c r="S479" s="32" t="s">
        <v>49</v>
      </c>
      <c r="T479" s="32" t="s">
        <v>3398</v>
      </c>
      <c r="U479" s="32" t="s">
        <v>123</v>
      </c>
      <c r="V479" s="34" t="s">
        <v>124</v>
      </c>
      <c r="W479" s="35" t="s">
        <v>124</v>
      </c>
      <c r="X479" s="35"/>
      <c r="Y479" s="36" t="str">
        <f>IFERROR(VLOOKUP(A477,BD_aux,3,FALSE),"")</f>
        <v/>
      </c>
    </row>
    <row r="480" spans="1:25" ht="15.75" hidden="1" customHeight="1" x14ac:dyDescent="0.25">
      <c r="A480" s="27">
        <v>25962915</v>
      </c>
      <c r="B480" s="27" t="s">
        <v>3401</v>
      </c>
      <c r="C480" s="27" t="s">
        <v>3402</v>
      </c>
      <c r="D480" s="27" t="s">
        <v>3403</v>
      </c>
      <c r="E480" s="27" t="s">
        <v>3404</v>
      </c>
      <c r="F480" s="27" t="s">
        <v>373</v>
      </c>
      <c r="G480" s="27">
        <v>2015</v>
      </c>
      <c r="H480" s="28">
        <v>42137</v>
      </c>
      <c r="I480" s="27" t="s">
        <v>3405</v>
      </c>
      <c r="J480" s="27"/>
      <c r="K480" s="27" t="s">
        <v>3406</v>
      </c>
      <c r="L480" s="27" t="str">
        <f t="shared" si="193"/>
        <v>PreAlerta</v>
      </c>
      <c r="M480" s="27" t="str">
        <f t="shared" si="185"/>
        <v>C/PalabrasClaves</v>
      </c>
      <c r="N480" s="27" t="str">
        <f>IF(ISNUMBER(SEARCH("TREATMENT", B480)), "4) Nuevos tratamientos", "")</f>
        <v/>
      </c>
      <c r="O480" s="27"/>
      <c r="P480" s="27" t="s">
        <v>3407</v>
      </c>
      <c r="Q480" s="27"/>
      <c r="R480" s="27" t="str">
        <f>LEFT('2012-2022'!$P480,4)</f>
        <v>2015</v>
      </c>
      <c r="S480" s="27" t="s">
        <v>62</v>
      </c>
      <c r="T480" s="27" t="str">
        <f>IFERROR(VLOOKUP(A480,BD_aux,2,FALSE),"")</f>
        <v/>
      </c>
      <c r="U480" s="27"/>
      <c r="V480" s="29"/>
      <c r="W480" s="30"/>
      <c r="X480" s="30"/>
      <c r="Y480" s="31"/>
    </row>
    <row r="481" spans="1:25" ht="15.75" customHeight="1" x14ac:dyDescent="0.25">
      <c r="A481" s="32">
        <v>26779739</v>
      </c>
      <c r="B481" s="32" t="s">
        <v>3408</v>
      </c>
      <c r="C481" s="32" t="s">
        <v>3409</v>
      </c>
      <c r="D481" s="32" t="s">
        <v>3410</v>
      </c>
      <c r="E481" s="32" t="s">
        <v>655</v>
      </c>
      <c r="F481" s="32" t="s">
        <v>381</v>
      </c>
      <c r="G481" s="32">
        <v>2015</v>
      </c>
      <c r="H481" s="33">
        <v>42388</v>
      </c>
      <c r="I481" s="32"/>
      <c r="J481" s="32"/>
      <c r="K481" s="32"/>
      <c r="L481" s="32" t="str">
        <f t="shared" si="193"/>
        <v>PreAlerta</v>
      </c>
      <c r="M481" s="32" t="str">
        <f t="shared" si="185"/>
        <v>C/PalabrasClaves</v>
      </c>
      <c r="N481" s="32" t="s">
        <v>9</v>
      </c>
      <c r="O481" s="32"/>
      <c r="P481" s="32" t="s">
        <v>3411</v>
      </c>
      <c r="Q481" s="32"/>
      <c r="R481" s="32" t="str">
        <f>LEFT('2012-2022'!$P481,4)</f>
        <v>2015</v>
      </c>
      <c r="S481" s="32" t="s">
        <v>74</v>
      </c>
      <c r="T481" s="32" t="s">
        <v>3408</v>
      </c>
      <c r="U481" s="32" t="s">
        <v>123</v>
      </c>
      <c r="V481" s="34" t="s">
        <v>124</v>
      </c>
      <c r="W481" s="35" t="s">
        <v>124</v>
      </c>
      <c r="X481" s="35"/>
      <c r="Y481" s="36" t="str">
        <f>IFERROR(VLOOKUP(A479,BD_aux,3,FALSE),"")</f>
        <v/>
      </c>
    </row>
    <row r="482" spans="1:25" ht="15.75" hidden="1" customHeight="1" x14ac:dyDescent="0.25">
      <c r="A482" s="27">
        <v>26760182</v>
      </c>
      <c r="B482" s="27" t="s">
        <v>3412</v>
      </c>
      <c r="C482" s="27" t="s">
        <v>3413</v>
      </c>
      <c r="D482" s="27" t="s">
        <v>3414</v>
      </c>
      <c r="E482" s="27" t="s">
        <v>3415</v>
      </c>
      <c r="F482" s="27" t="s">
        <v>304</v>
      </c>
      <c r="G482" s="27">
        <v>2016</v>
      </c>
      <c r="H482" s="28">
        <v>42383</v>
      </c>
      <c r="I482" s="27"/>
      <c r="J482" s="27"/>
      <c r="K482" s="27" t="s">
        <v>3416</v>
      </c>
      <c r="L482" s="27" t="str">
        <f t="shared" si="193"/>
        <v>PreAlerta</v>
      </c>
      <c r="M482" s="27" t="str">
        <f t="shared" si="185"/>
        <v>S/PalabrasClaves</v>
      </c>
      <c r="N482" s="27"/>
      <c r="O482" s="27"/>
      <c r="P482" s="27" t="s">
        <v>3417</v>
      </c>
      <c r="Q482" s="27"/>
      <c r="R482" s="27" t="str">
        <f>LEFT('2012-2022'!$P482,4)</f>
        <v>2016</v>
      </c>
      <c r="S482" s="27" t="s">
        <v>45</v>
      </c>
      <c r="T482" s="27" t="str">
        <f t="shared" ref="T482:T487" si="195">IFERROR(VLOOKUP(A482,BD_aux,2,FALSE),"")</f>
        <v/>
      </c>
      <c r="U482" s="27"/>
      <c r="V482" s="29"/>
      <c r="W482" s="30"/>
      <c r="X482" s="30"/>
      <c r="Y482" s="31"/>
    </row>
    <row r="483" spans="1:25" ht="15.75" hidden="1" customHeight="1" x14ac:dyDescent="0.25">
      <c r="A483" s="32">
        <v>26527145</v>
      </c>
      <c r="B483" s="32" t="s">
        <v>3418</v>
      </c>
      <c r="C483" s="32" t="s">
        <v>3419</v>
      </c>
      <c r="D483" s="32" t="s">
        <v>3420</v>
      </c>
      <c r="E483" s="32" t="s">
        <v>3421</v>
      </c>
      <c r="F483" s="32" t="s">
        <v>3422</v>
      </c>
      <c r="G483" s="32">
        <v>2015</v>
      </c>
      <c r="H483" s="33">
        <v>42312</v>
      </c>
      <c r="I483" s="32" t="s">
        <v>3423</v>
      </c>
      <c r="J483" s="32"/>
      <c r="K483" s="32" t="s">
        <v>3424</v>
      </c>
      <c r="L483" s="32" t="str">
        <f t="shared" si="193"/>
        <v>PreAlerta</v>
      </c>
      <c r="M483" s="32" t="str">
        <f t="shared" si="185"/>
        <v>S/PalabrasClaves</v>
      </c>
      <c r="N483" s="32" t="str">
        <f t="shared" ref="N483:N487" si="196">IF(ISNUMBER(SEARCH("TREATMENT", B483)), "4) Nuevos tratamientos", "")</f>
        <v/>
      </c>
      <c r="O483" s="32"/>
      <c r="P483" s="32" t="s">
        <v>882</v>
      </c>
      <c r="Q483" s="32"/>
      <c r="R483" s="32" t="str">
        <f>LEFT('2012-2022'!$P483,4)</f>
        <v>2015</v>
      </c>
      <c r="S483" s="32" t="s">
        <v>72</v>
      </c>
      <c r="T483" s="32" t="str">
        <f t="shared" si="195"/>
        <v/>
      </c>
      <c r="U483" s="32"/>
      <c r="V483" s="34"/>
      <c r="W483" s="35"/>
      <c r="X483" s="35"/>
      <c r="Y483" s="32"/>
    </row>
    <row r="484" spans="1:25" ht="15.75" hidden="1" customHeight="1" x14ac:dyDescent="0.25">
      <c r="A484" s="27">
        <v>24243874</v>
      </c>
      <c r="B484" s="27" t="s">
        <v>3425</v>
      </c>
      <c r="C484" s="27" t="s">
        <v>3426</v>
      </c>
      <c r="D484" s="27" t="s">
        <v>3427</v>
      </c>
      <c r="E484" s="27" t="s">
        <v>3428</v>
      </c>
      <c r="F484" s="27" t="s">
        <v>393</v>
      </c>
      <c r="G484" s="27">
        <v>2013</v>
      </c>
      <c r="H484" s="28">
        <v>41597</v>
      </c>
      <c r="I484" s="27"/>
      <c r="J484" s="27"/>
      <c r="K484" s="27" t="s">
        <v>3429</v>
      </c>
      <c r="L484" s="27" t="str">
        <f t="shared" si="193"/>
        <v>PreAlerta</v>
      </c>
      <c r="M484" s="27" t="str">
        <f t="shared" si="185"/>
        <v>C/PalabrasClaves</v>
      </c>
      <c r="N484" s="27" t="str">
        <f t="shared" si="196"/>
        <v/>
      </c>
      <c r="O484" s="27"/>
      <c r="P484" s="27" t="s">
        <v>1467</v>
      </c>
      <c r="Q484" s="27"/>
      <c r="R484" s="27" t="str">
        <f>LEFT('2012-2022'!$P484,4)</f>
        <v>2013</v>
      </c>
      <c r="S484" s="27" t="s">
        <v>74</v>
      </c>
      <c r="T484" s="27" t="str">
        <f t="shared" si="195"/>
        <v/>
      </c>
      <c r="U484" s="27"/>
      <c r="V484" s="29"/>
      <c r="W484" s="30"/>
      <c r="X484" s="30"/>
      <c r="Y484" s="31"/>
    </row>
    <row r="485" spans="1:25" ht="15.75" hidden="1" customHeight="1" x14ac:dyDescent="0.25">
      <c r="A485" s="32">
        <v>29347676</v>
      </c>
      <c r="B485" s="32" t="s">
        <v>3430</v>
      </c>
      <c r="C485" s="32" t="s">
        <v>3431</v>
      </c>
      <c r="D485" s="32" t="s">
        <v>3432</v>
      </c>
      <c r="E485" s="32" t="s">
        <v>3433</v>
      </c>
      <c r="F485" s="32" t="s">
        <v>3139</v>
      </c>
      <c r="G485" s="32">
        <v>2017</v>
      </c>
      <c r="H485" s="33">
        <v>43120</v>
      </c>
      <c r="I485" s="32"/>
      <c r="J485" s="32"/>
      <c r="K485" s="32" t="s">
        <v>3434</v>
      </c>
      <c r="L485" s="32" t="str">
        <f t="shared" si="193"/>
        <v>PostAlerta</v>
      </c>
      <c r="M485" s="32" t="str">
        <f t="shared" si="185"/>
        <v>S/PalabrasClaves</v>
      </c>
      <c r="N485" s="32" t="str">
        <f t="shared" si="196"/>
        <v/>
      </c>
      <c r="O485" s="32"/>
      <c r="P485" s="32" t="s">
        <v>1483</v>
      </c>
      <c r="Q485" s="32"/>
      <c r="R485" s="32" t="str">
        <f>LEFT('2012-2022'!$P485,4)</f>
        <v>2017</v>
      </c>
      <c r="S485" s="32" t="s">
        <v>72</v>
      </c>
      <c r="T485" s="32" t="str">
        <f t="shared" si="195"/>
        <v/>
      </c>
      <c r="U485" s="32"/>
      <c r="V485" s="34"/>
      <c r="W485" s="35"/>
      <c r="X485" s="35"/>
      <c r="Y485" s="32"/>
    </row>
    <row r="486" spans="1:25" ht="15.75" hidden="1" customHeight="1" x14ac:dyDescent="0.25">
      <c r="A486" s="27">
        <v>22882659</v>
      </c>
      <c r="B486" s="27" t="s">
        <v>3435</v>
      </c>
      <c r="C486" s="27" t="s">
        <v>3436</v>
      </c>
      <c r="D486" s="27" t="s">
        <v>3437</v>
      </c>
      <c r="E486" s="27" t="s">
        <v>3438</v>
      </c>
      <c r="F486" s="27" t="s">
        <v>2293</v>
      </c>
      <c r="G486" s="27">
        <v>2012</v>
      </c>
      <c r="H486" s="28">
        <v>41135</v>
      </c>
      <c r="I486" s="27"/>
      <c r="J486" s="27"/>
      <c r="K486" s="27" t="s">
        <v>3439</v>
      </c>
      <c r="L486" s="27" t="str">
        <f t="shared" si="193"/>
        <v>PreAlerta</v>
      </c>
      <c r="M486" s="27" t="str">
        <f t="shared" si="185"/>
        <v>S/PalabrasClaves</v>
      </c>
      <c r="N486" s="27" t="str">
        <f t="shared" si="196"/>
        <v/>
      </c>
      <c r="O486" s="27"/>
      <c r="P486" s="27" t="s">
        <v>2024</v>
      </c>
      <c r="Q486" s="27"/>
      <c r="R486" s="27" t="str">
        <f>LEFT('2012-2022'!$P486,4)</f>
        <v>2012</v>
      </c>
      <c r="S486" s="27" t="s">
        <v>68</v>
      </c>
      <c r="T486" s="27" t="str">
        <f t="shared" si="195"/>
        <v/>
      </c>
      <c r="U486" s="27"/>
      <c r="V486" s="29"/>
      <c r="W486" s="30"/>
      <c r="X486" s="30"/>
      <c r="Y486" s="31"/>
    </row>
    <row r="487" spans="1:25" ht="15.75" hidden="1" customHeight="1" x14ac:dyDescent="0.25">
      <c r="A487" s="32">
        <v>34077426</v>
      </c>
      <c r="B487" s="32" t="s">
        <v>3440</v>
      </c>
      <c r="C487" s="32" t="s">
        <v>3441</v>
      </c>
      <c r="D487" s="32" t="s">
        <v>3442</v>
      </c>
      <c r="E487" s="32" t="s">
        <v>3443</v>
      </c>
      <c r="F487" s="32" t="s">
        <v>424</v>
      </c>
      <c r="G487" s="32">
        <v>2021</v>
      </c>
      <c r="H487" s="33">
        <v>44349</v>
      </c>
      <c r="I487" s="32" t="s">
        <v>3444</v>
      </c>
      <c r="J487" s="32"/>
      <c r="K487" s="32" t="s">
        <v>3445</v>
      </c>
      <c r="L487" s="32" t="str">
        <f t="shared" si="193"/>
        <v>PostAlerta</v>
      </c>
      <c r="M487" s="32" t="str">
        <f t="shared" si="185"/>
        <v>C/PalabrasClaves</v>
      </c>
      <c r="N487" s="32" t="str">
        <f t="shared" si="196"/>
        <v/>
      </c>
      <c r="O487" s="32"/>
      <c r="P487" s="32" t="s">
        <v>3446</v>
      </c>
      <c r="Q487" s="32"/>
      <c r="R487" s="32" t="str">
        <f>LEFT('2012-2022'!$P487,4)</f>
        <v>2021</v>
      </c>
      <c r="S487" s="32" t="s">
        <v>60</v>
      </c>
      <c r="T487" s="32" t="str">
        <f t="shared" si="195"/>
        <v/>
      </c>
      <c r="U487" s="32"/>
      <c r="V487" s="34"/>
      <c r="W487" s="35"/>
      <c r="X487" s="35"/>
      <c r="Y487" s="32"/>
    </row>
    <row r="488" spans="1:25" ht="15.75" customHeight="1" x14ac:dyDescent="0.25">
      <c r="A488" s="27">
        <v>27332921</v>
      </c>
      <c r="B488" s="27" t="s">
        <v>3447</v>
      </c>
      <c r="C488" s="27" t="s">
        <v>3448</v>
      </c>
      <c r="D488" s="27" t="s">
        <v>3449</v>
      </c>
      <c r="E488" s="27" t="s">
        <v>3210</v>
      </c>
      <c r="F488" s="27" t="s">
        <v>3450</v>
      </c>
      <c r="G488" s="27">
        <v>2016</v>
      </c>
      <c r="H488" s="28">
        <v>42544</v>
      </c>
      <c r="I488" s="27"/>
      <c r="J488" s="27"/>
      <c r="K488" s="27" t="s">
        <v>3451</v>
      </c>
      <c r="L488" s="27" t="str">
        <f t="shared" si="193"/>
        <v>PreAlerta</v>
      </c>
      <c r="M488" s="27" t="str">
        <f t="shared" si="185"/>
        <v>C/PalabrasClaves</v>
      </c>
      <c r="N488" s="27" t="s">
        <v>9</v>
      </c>
      <c r="O488" s="27"/>
      <c r="P488" s="27" t="s">
        <v>3452</v>
      </c>
      <c r="Q488" s="27"/>
      <c r="R488" s="27" t="str">
        <f>LEFT('2012-2022'!$P488,4)</f>
        <v>2016</v>
      </c>
      <c r="S488" s="27" t="s">
        <v>60</v>
      </c>
      <c r="T488" s="27" t="s">
        <v>3447</v>
      </c>
      <c r="U488" s="27" t="s">
        <v>123</v>
      </c>
      <c r="V488" s="29" t="s">
        <v>124</v>
      </c>
      <c r="W488" s="30" t="s">
        <v>124</v>
      </c>
      <c r="X488" s="30"/>
      <c r="Y488" s="31" t="str">
        <f>IFERROR(VLOOKUP(A486,BD_aux,3,FALSE),"")</f>
        <v/>
      </c>
    </row>
    <row r="489" spans="1:25" ht="15.75" hidden="1" customHeight="1" x14ac:dyDescent="0.25">
      <c r="A489" s="32">
        <v>23035839</v>
      </c>
      <c r="B489" s="32" t="s">
        <v>3453</v>
      </c>
      <c r="C489" s="32" t="s">
        <v>3454</v>
      </c>
      <c r="D489" s="32" t="s">
        <v>3455</v>
      </c>
      <c r="E489" s="32" t="s">
        <v>3456</v>
      </c>
      <c r="F489" s="32" t="s">
        <v>2293</v>
      </c>
      <c r="G489" s="32">
        <v>2012</v>
      </c>
      <c r="H489" s="33">
        <v>41188</v>
      </c>
      <c r="I489" s="32"/>
      <c r="J489" s="32"/>
      <c r="K489" s="32" t="s">
        <v>3457</v>
      </c>
      <c r="L489" s="32" t="str">
        <f t="shared" si="193"/>
        <v>PreAlerta</v>
      </c>
      <c r="M489" s="32" t="str">
        <f t="shared" si="185"/>
        <v>S/PalabrasClaves</v>
      </c>
      <c r="N489" s="32" t="str">
        <f t="shared" ref="N489:N491" si="197">IF(ISNUMBER(SEARCH("TREATMENT", B489)), "4) Nuevos tratamientos", "")</f>
        <v/>
      </c>
      <c r="O489" s="32"/>
      <c r="P489" s="32" t="s">
        <v>2213</v>
      </c>
      <c r="Q489" s="32"/>
      <c r="R489" s="32" t="str">
        <f>LEFT('2012-2022'!$P489,4)</f>
        <v>2012</v>
      </c>
      <c r="S489" s="32" t="s">
        <v>72</v>
      </c>
      <c r="T489" s="32" t="str">
        <f t="shared" ref="T489:T491" si="198">IFERROR(VLOOKUP(A489,BD_aux,2,FALSE),"")</f>
        <v/>
      </c>
      <c r="U489" s="32"/>
      <c r="V489" s="34"/>
      <c r="W489" s="35"/>
      <c r="X489" s="35"/>
      <c r="Y489" s="32"/>
    </row>
    <row r="490" spans="1:25" ht="15.75" hidden="1" customHeight="1" x14ac:dyDescent="0.25">
      <c r="A490" s="27">
        <v>23508619</v>
      </c>
      <c r="B490" s="27" t="s">
        <v>3458</v>
      </c>
      <c r="C490" s="27" t="s">
        <v>3459</v>
      </c>
      <c r="D490" s="27" t="s">
        <v>3460</v>
      </c>
      <c r="E490" s="27" t="s">
        <v>3461</v>
      </c>
      <c r="F490" s="27" t="s">
        <v>493</v>
      </c>
      <c r="G490" s="27">
        <v>2013</v>
      </c>
      <c r="H490" s="28">
        <v>41353</v>
      </c>
      <c r="I490" s="27"/>
      <c r="J490" s="27"/>
      <c r="K490" s="27" t="s">
        <v>3462</v>
      </c>
      <c r="L490" s="27" t="str">
        <f t="shared" si="193"/>
        <v>PreAlerta</v>
      </c>
      <c r="M490" s="27" t="str">
        <f t="shared" si="185"/>
        <v>C/PalabrasClaves</v>
      </c>
      <c r="N490" s="27" t="str">
        <f t="shared" si="197"/>
        <v/>
      </c>
      <c r="O490" s="27"/>
      <c r="P490" s="27" t="s">
        <v>2405</v>
      </c>
      <c r="Q490" s="27"/>
      <c r="R490" s="27" t="str">
        <f>LEFT('2012-2022'!$P490,4)</f>
        <v>2013</v>
      </c>
      <c r="S490" s="27" t="s">
        <v>62</v>
      </c>
      <c r="T490" s="27" t="str">
        <f t="shared" si="198"/>
        <v/>
      </c>
      <c r="U490" s="27"/>
      <c r="V490" s="29"/>
      <c r="W490" s="30"/>
      <c r="X490" s="30"/>
      <c r="Y490" s="31"/>
    </row>
    <row r="491" spans="1:25" ht="15.75" hidden="1" customHeight="1" x14ac:dyDescent="0.25">
      <c r="A491" s="32">
        <v>22713571</v>
      </c>
      <c r="B491" s="32" t="s">
        <v>3463</v>
      </c>
      <c r="C491" s="32" t="s">
        <v>3464</v>
      </c>
      <c r="D491" s="32" t="s">
        <v>3465</v>
      </c>
      <c r="E491" s="32" t="s">
        <v>3456</v>
      </c>
      <c r="F491" s="32" t="s">
        <v>3216</v>
      </c>
      <c r="G491" s="32">
        <v>2012</v>
      </c>
      <c r="H491" s="33">
        <v>41081</v>
      </c>
      <c r="I491" s="32" t="s">
        <v>3466</v>
      </c>
      <c r="J491" s="32"/>
      <c r="K491" s="32" t="s">
        <v>3467</v>
      </c>
      <c r="L491" s="32" t="str">
        <f t="shared" si="193"/>
        <v>PreAlerta</v>
      </c>
      <c r="M491" s="32" t="str">
        <f t="shared" si="185"/>
        <v>S/PalabrasClaves</v>
      </c>
      <c r="N491" s="32" t="str">
        <f t="shared" si="197"/>
        <v/>
      </c>
      <c r="O491" s="32"/>
      <c r="P491" s="32" t="s">
        <v>3468</v>
      </c>
      <c r="Q491" s="40"/>
      <c r="R491" s="32" t="str">
        <f>LEFT('2012-2022'!$P491,4)</f>
        <v>2012</v>
      </c>
      <c r="S491" s="32" t="s">
        <v>60</v>
      </c>
      <c r="T491" s="32" t="str">
        <f t="shared" si="198"/>
        <v/>
      </c>
      <c r="U491" s="32"/>
      <c r="V491" s="34"/>
      <c r="W491" s="35"/>
      <c r="X491" s="35"/>
      <c r="Y491" s="32"/>
    </row>
    <row r="492" spans="1:25" ht="15.75" customHeight="1" x14ac:dyDescent="0.25">
      <c r="A492" s="27">
        <v>28232214</v>
      </c>
      <c r="B492" s="27" t="s">
        <v>3469</v>
      </c>
      <c r="C492" s="27" t="s">
        <v>3470</v>
      </c>
      <c r="D492" s="27" t="s">
        <v>3471</v>
      </c>
      <c r="E492" s="27" t="s">
        <v>3472</v>
      </c>
      <c r="F492" s="27" t="s">
        <v>949</v>
      </c>
      <c r="G492" s="27">
        <v>2017</v>
      </c>
      <c r="H492" s="28">
        <v>42791</v>
      </c>
      <c r="I492" s="27" t="s">
        <v>3473</v>
      </c>
      <c r="J492" s="27" t="s">
        <v>3474</v>
      </c>
      <c r="K492" s="27" t="s">
        <v>3475</v>
      </c>
      <c r="L492" s="27" t="str">
        <f t="shared" si="193"/>
        <v>PostAlerta</v>
      </c>
      <c r="M492" s="27" t="str">
        <f t="shared" si="185"/>
        <v>S/PalabrasClaves</v>
      </c>
      <c r="N492" s="27" t="s">
        <v>9</v>
      </c>
      <c r="O492" s="27"/>
      <c r="P492" s="27" t="s">
        <v>1926</v>
      </c>
      <c r="Q492" s="27"/>
      <c r="R492" s="27" t="str">
        <f>LEFT('2012-2022'!$P492,4)</f>
        <v>2017</v>
      </c>
      <c r="S492" s="27" t="s">
        <v>54</v>
      </c>
      <c r="T492" s="27" t="s">
        <v>3469</v>
      </c>
      <c r="U492" s="27" t="s">
        <v>123</v>
      </c>
      <c r="V492" s="29" t="s">
        <v>124</v>
      </c>
      <c r="W492" s="30" t="s">
        <v>124</v>
      </c>
      <c r="X492" s="30"/>
      <c r="Y492" s="31" t="str">
        <f>IFERROR(VLOOKUP(A490,BD_aux,3,FALSE),"")</f>
        <v/>
      </c>
    </row>
    <row r="493" spans="1:25" ht="15.75" hidden="1" customHeight="1" x14ac:dyDescent="0.25">
      <c r="A493" s="32">
        <v>27934846</v>
      </c>
      <c r="B493" s="32" t="s">
        <v>3476</v>
      </c>
      <c r="C493" s="32" t="s">
        <v>3477</v>
      </c>
      <c r="D493" s="32" t="s">
        <v>3478</v>
      </c>
      <c r="E493" s="32" t="s">
        <v>2416</v>
      </c>
      <c r="F493" s="32" t="s">
        <v>1560</v>
      </c>
      <c r="G493" s="32">
        <v>2016</v>
      </c>
      <c r="H493" s="33">
        <v>42714</v>
      </c>
      <c r="I493" s="32"/>
      <c r="J493" s="32"/>
      <c r="K493" s="32" t="s">
        <v>3479</v>
      </c>
      <c r="L493" s="32" t="str">
        <f t="shared" si="193"/>
        <v>PreAlerta</v>
      </c>
      <c r="M493" s="32" t="str">
        <f t="shared" si="185"/>
        <v>S/PalabrasClaves</v>
      </c>
      <c r="N493" s="32" t="str">
        <f t="shared" ref="N493:N495" si="199">IF(ISNUMBER(SEARCH("TREATMENT", B493)), "4) Nuevos tratamientos", "")</f>
        <v/>
      </c>
      <c r="O493" s="32"/>
      <c r="P493" s="32" t="s">
        <v>3480</v>
      </c>
      <c r="Q493" s="32"/>
      <c r="R493" s="32" t="str">
        <f>LEFT('2012-2022'!$P493,4)</f>
        <v>2016</v>
      </c>
      <c r="S493" s="32" t="s">
        <v>70</v>
      </c>
      <c r="T493" s="32" t="str">
        <f t="shared" ref="T493:T495" si="200">IFERROR(VLOOKUP(A493,BD_aux,2,FALSE),"")</f>
        <v/>
      </c>
      <c r="U493" s="32"/>
      <c r="V493" s="34"/>
      <c r="W493" s="35"/>
      <c r="X493" s="35"/>
      <c r="Y493" s="32"/>
    </row>
    <row r="494" spans="1:25" ht="15.75" hidden="1" customHeight="1" x14ac:dyDescent="0.25">
      <c r="A494" s="27">
        <v>30265121</v>
      </c>
      <c r="B494" s="27" t="s">
        <v>3481</v>
      </c>
      <c r="C494" s="27" t="s">
        <v>3482</v>
      </c>
      <c r="D494" s="27" t="s">
        <v>3483</v>
      </c>
      <c r="E494" s="27" t="s">
        <v>3484</v>
      </c>
      <c r="F494" s="27" t="s">
        <v>3485</v>
      </c>
      <c r="G494" s="27">
        <v>2018</v>
      </c>
      <c r="H494" s="28">
        <v>43372</v>
      </c>
      <c r="I494" s="27"/>
      <c r="J494" s="27"/>
      <c r="K494" s="27" t="s">
        <v>3486</v>
      </c>
      <c r="L494" s="27" t="str">
        <f t="shared" si="193"/>
        <v>PostAlerta</v>
      </c>
      <c r="M494" s="27" t="str">
        <f t="shared" si="185"/>
        <v>S/PalabrasClaves</v>
      </c>
      <c r="N494" s="27" t="str">
        <f t="shared" si="199"/>
        <v/>
      </c>
      <c r="O494" s="27"/>
      <c r="P494" s="27" t="s">
        <v>963</v>
      </c>
      <c r="Q494" s="27"/>
      <c r="R494" s="27" t="str">
        <f>LEFT('2012-2022'!$P494,4)</f>
        <v>2018</v>
      </c>
      <c r="S494" s="27" t="s">
        <v>68</v>
      </c>
      <c r="T494" s="27" t="str">
        <f t="shared" si="200"/>
        <v/>
      </c>
      <c r="U494" s="27"/>
      <c r="V494" s="29"/>
      <c r="W494" s="30"/>
      <c r="X494" s="30"/>
      <c r="Y494" s="31"/>
    </row>
    <row r="495" spans="1:25" ht="15.75" hidden="1" customHeight="1" x14ac:dyDescent="0.25">
      <c r="A495" s="32">
        <v>26936653</v>
      </c>
      <c r="B495" s="32" t="s">
        <v>3487</v>
      </c>
      <c r="C495" s="32" t="s">
        <v>3488</v>
      </c>
      <c r="D495" s="32" t="s">
        <v>3489</v>
      </c>
      <c r="E495" s="32" t="s">
        <v>3490</v>
      </c>
      <c r="F495" s="32" t="s">
        <v>393</v>
      </c>
      <c r="G495" s="32">
        <v>2016</v>
      </c>
      <c r="H495" s="33">
        <v>42433</v>
      </c>
      <c r="I495" s="32"/>
      <c r="J495" s="32"/>
      <c r="K495" s="32" t="s">
        <v>3491</v>
      </c>
      <c r="L495" s="32" t="str">
        <f t="shared" si="193"/>
        <v>PreAlerta</v>
      </c>
      <c r="M495" s="32" t="str">
        <f t="shared" si="185"/>
        <v>S/PalabrasClaves</v>
      </c>
      <c r="N495" s="32" t="str">
        <f t="shared" si="199"/>
        <v/>
      </c>
      <c r="O495" s="32"/>
      <c r="P495" s="32" t="s">
        <v>1025</v>
      </c>
      <c r="Q495" s="32"/>
      <c r="R495" s="32" t="str">
        <f>LEFT('2012-2022'!$P495,4)</f>
        <v>2016</v>
      </c>
      <c r="S495" s="32" t="s">
        <v>65</v>
      </c>
      <c r="T495" s="32" t="str">
        <f t="shared" si="200"/>
        <v/>
      </c>
      <c r="U495" s="32"/>
      <c r="V495" s="34"/>
      <c r="W495" s="35"/>
      <c r="X495" s="35"/>
      <c r="Y495" s="32"/>
    </row>
    <row r="496" spans="1:25" ht="15.75" customHeight="1" x14ac:dyDescent="0.25">
      <c r="A496" s="27">
        <v>22748003</v>
      </c>
      <c r="B496" s="27" t="s">
        <v>3492</v>
      </c>
      <c r="C496" s="27" t="s">
        <v>3493</v>
      </c>
      <c r="D496" s="27" t="s">
        <v>3494</v>
      </c>
      <c r="E496" s="27" t="s">
        <v>119</v>
      </c>
      <c r="F496" s="27" t="s">
        <v>1046</v>
      </c>
      <c r="G496" s="27">
        <v>2012</v>
      </c>
      <c r="H496" s="28">
        <v>41094</v>
      </c>
      <c r="I496" s="27"/>
      <c r="J496" s="27"/>
      <c r="K496" s="27"/>
      <c r="L496" s="27" t="str">
        <f t="shared" si="193"/>
        <v>PreAlerta</v>
      </c>
      <c r="M496" s="27" t="str">
        <f t="shared" si="185"/>
        <v>C/PalabrasClaves</v>
      </c>
      <c r="N496" s="27" t="s">
        <v>9</v>
      </c>
      <c r="O496" s="27"/>
      <c r="P496" s="27" t="s">
        <v>3495</v>
      </c>
      <c r="Q496" s="27"/>
      <c r="R496" s="27" t="str">
        <f>LEFT('2012-2022'!$P496,4)</f>
        <v>2012</v>
      </c>
      <c r="S496" s="27" t="s">
        <v>60</v>
      </c>
      <c r="T496" s="27" t="s">
        <v>3496</v>
      </c>
      <c r="U496" s="27" t="s">
        <v>123</v>
      </c>
      <c r="V496" s="29" t="s">
        <v>124</v>
      </c>
      <c r="W496" s="30" t="s">
        <v>124</v>
      </c>
      <c r="X496" s="30" t="s">
        <v>3497</v>
      </c>
      <c r="Y496" s="31" t="str">
        <f>IFERROR(VLOOKUP(A494,BD_aux,3,FALSE),"")</f>
        <v/>
      </c>
    </row>
    <row r="497" spans="1:25" ht="15.75" hidden="1" customHeight="1" x14ac:dyDescent="0.25">
      <c r="A497" s="32">
        <v>26888660</v>
      </c>
      <c r="B497" s="32" t="s">
        <v>3498</v>
      </c>
      <c r="C497" s="32" t="s">
        <v>3499</v>
      </c>
      <c r="D497" s="32" t="s">
        <v>3500</v>
      </c>
      <c r="E497" s="32" t="s">
        <v>3501</v>
      </c>
      <c r="F497" s="32" t="s">
        <v>393</v>
      </c>
      <c r="G497" s="32">
        <v>2016</v>
      </c>
      <c r="H497" s="33">
        <v>42419</v>
      </c>
      <c r="I497" s="32"/>
      <c r="J497" s="32"/>
      <c r="K497" s="32" t="s">
        <v>3502</v>
      </c>
      <c r="L497" s="32" t="str">
        <f t="shared" si="193"/>
        <v>PreAlerta</v>
      </c>
      <c r="M497" s="32" t="str">
        <f t="shared" si="185"/>
        <v>S/PalabrasClaves</v>
      </c>
      <c r="N497" s="32" t="str">
        <f>IF(ISNUMBER(SEARCH("TREATMENT", B497)), "4) Nuevos tratamientos", "")</f>
        <v/>
      </c>
      <c r="O497" s="32"/>
      <c r="P497" s="32" t="s">
        <v>687</v>
      </c>
      <c r="Q497" s="32"/>
      <c r="R497" s="32" t="str">
        <f>LEFT('2012-2022'!$P497,4)</f>
        <v>2016</v>
      </c>
      <c r="S497" s="32" t="s">
        <v>74</v>
      </c>
      <c r="T497" s="32" t="str">
        <f>IFERROR(VLOOKUP(A497,BD_aux,2,FALSE),"")</f>
        <v/>
      </c>
      <c r="U497" s="32"/>
      <c r="V497" s="34"/>
      <c r="W497" s="35"/>
      <c r="X497" s="35"/>
      <c r="Y497" s="32"/>
    </row>
    <row r="498" spans="1:25" ht="15.75" customHeight="1" x14ac:dyDescent="0.25">
      <c r="A498" s="27">
        <v>25108533</v>
      </c>
      <c r="B498" s="27" t="s">
        <v>3503</v>
      </c>
      <c r="C498" s="27" t="s">
        <v>3504</v>
      </c>
      <c r="D498" s="27" t="s">
        <v>3505</v>
      </c>
      <c r="E498" s="27" t="s">
        <v>863</v>
      </c>
      <c r="F498" s="27" t="s">
        <v>1046</v>
      </c>
      <c r="G498" s="27">
        <v>2014</v>
      </c>
      <c r="H498" s="28">
        <v>41862</v>
      </c>
      <c r="I498" s="27"/>
      <c r="J498" s="27"/>
      <c r="K498" s="27" t="s">
        <v>3506</v>
      </c>
      <c r="L498" s="27" t="str">
        <f t="shared" si="193"/>
        <v>PreAlerta</v>
      </c>
      <c r="M498" s="27" t="str">
        <f t="shared" si="185"/>
        <v>C/PalabrasClaves</v>
      </c>
      <c r="N498" s="27" t="s">
        <v>9</v>
      </c>
      <c r="O498" s="27"/>
      <c r="P498" s="27" t="s">
        <v>3507</v>
      </c>
      <c r="Q498" s="27"/>
      <c r="R498" s="27" t="str">
        <f>LEFT('2012-2022'!$P498,4)</f>
        <v>2014</v>
      </c>
      <c r="S498" s="27" t="s">
        <v>62</v>
      </c>
      <c r="T498" s="27" t="s">
        <v>3508</v>
      </c>
      <c r="U498" s="27" t="s">
        <v>123</v>
      </c>
      <c r="V498" s="29" t="s">
        <v>124</v>
      </c>
      <c r="W498" s="30" t="s">
        <v>124</v>
      </c>
      <c r="X498" s="30" t="s">
        <v>3509</v>
      </c>
      <c r="Y498" s="31" t="str">
        <f>IFERROR(VLOOKUP(A496,BD_aux,3,FALSE),"")</f>
        <v/>
      </c>
    </row>
    <row r="499" spans="1:25" ht="15.75" hidden="1" customHeight="1" x14ac:dyDescent="0.25">
      <c r="A499" s="32">
        <v>25502696</v>
      </c>
      <c r="B499" s="32" t="s">
        <v>3510</v>
      </c>
      <c r="C499" s="32" t="s">
        <v>3511</v>
      </c>
      <c r="D499" s="32" t="s">
        <v>3512</v>
      </c>
      <c r="E499" s="32" t="s">
        <v>3513</v>
      </c>
      <c r="F499" s="32" t="s">
        <v>424</v>
      </c>
      <c r="G499" s="32">
        <v>2014</v>
      </c>
      <c r="H499" s="33">
        <v>41989</v>
      </c>
      <c r="I499" s="32" t="s">
        <v>3514</v>
      </c>
      <c r="J499" s="32"/>
      <c r="K499" s="32" t="s">
        <v>3515</v>
      </c>
      <c r="L499" s="32" t="str">
        <f t="shared" si="193"/>
        <v>PreAlerta</v>
      </c>
      <c r="M499" s="32" t="str">
        <f t="shared" si="185"/>
        <v>S/PalabrasClaves</v>
      </c>
      <c r="N499" s="32" t="str">
        <f>IF(ISNUMBER(SEARCH("TREATMENT", B499)), "4) Nuevos tratamientos", "")</f>
        <v/>
      </c>
      <c r="O499" s="32"/>
      <c r="P499" s="32" t="s">
        <v>3516</v>
      </c>
      <c r="Q499" s="32"/>
      <c r="R499" s="32" t="str">
        <f>LEFT('2012-2022'!$P499,4)</f>
        <v>2014</v>
      </c>
      <c r="S499" s="32" t="s">
        <v>74</v>
      </c>
      <c r="T499" s="32" t="str">
        <f>IFERROR(VLOOKUP(A499,BD_aux,2,FALSE),"")</f>
        <v/>
      </c>
      <c r="U499" s="32"/>
      <c r="V499" s="34"/>
      <c r="W499" s="35"/>
      <c r="X499" s="35"/>
      <c r="Y499" s="32"/>
    </row>
    <row r="500" spans="1:25" ht="15.75" customHeight="1" x14ac:dyDescent="0.25">
      <c r="A500" s="27">
        <v>26234264</v>
      </c>
      <c r="B500" s="27" t="s">
        <v>3517</v>
      </c>
      <c r="C500" s="27" t="s">
        <v>3399</v>
      </c>
      <c r="D500" s="27" t="s">
        <v>3518</v>
      </c>
      <c r="E500" s="27" t="s">
        <v>655</v>
      </c>
      <c r="F500" s="27" t="s">
        <v>381</v>
      </c>
      <c r="G500" s="27">
        <v>2015</v>
      </c>
      <c r="H500" s="28">
        <v>42220</v>
      </c>
      <c r="I500" s="27"/>
      <c r="J500" s="27"/>
      <c r="K500" s="27"/>
      <c r="L500" s="27" t="str">
        <f t="shared" si="193"/>
        <v>PreAlerta</v>
      </c>
      <c r="M500" s="27" t="str">
        <f t="shared" si="185"/>
        <v>C/PalabrasClaves</v>
      </c>
      <c r="N500" s="27" t="s">
        <v>9</v>
      </c>
      <c r="O500" s="27"/>
      <c r="P500" s="27" t="s">
        <v>1013</v>
      </c>
      <c r="Q500" s="27"/>
      <c r="R500" s="27" t="str">
        <f>LEFT('2012-2022'!$P500,4)</f>
        <v>2015</v>
      </c>
      <c r="S500" s="27" t="s">
        <v>60</v>
      </c>
      <c r="T500" s="27" t="s">
        <v>3519</v>
      </c>
      <c r="U500" s="27" t="s">
        <v>123</v>
      </c>
      <c r="V500" s="29" t="s">
        <v>124</v>
      </c>
      <c r="W500" s="30" t="s">
        <v>124</v>
      </c>
      <c r="X500" s="30" t="s">
        <v>3520</v>
      </c>
      <c r="Y500" s="31" t="str">
        <f t="shared" ref="Y500:Y502" si="201">IFERROR(VLOOKUP(A498,BD_aux,3,FALSE),"")</f>
        <v/>
      </c>
    </row>
    <row r="501" spans="1:25" ht="15.75" customHeight="1" x14ac:dyDescent="0.25">
      <c r="A501" s="32">
        <v>24882243</v>
      </c>
      <c r="B501" s="32" t="s">
        <v>3521</v>
      </c>
      <c r="C501" s="32" t="s">
        <v>3522</v>
      </c>
      <c r="D501" s="32" t="s">
        <v>3523</v>
      </c>
      <c r="E501" s="32" t="s">
        <v>655</v>
      </c>
      <c r="F501" s="32" t="s">
        <v>381</v>
      </c>
      <c r="G501" s="32">
        <v>2013</v>
      </c>
      <c r="H501" s="33">
        <v>41793</v>
      </c>
      <c r="I501" s="32"/>
      <c r="J501" s="32"/>
      <c r="K501" s="32"/>
      <c r="L501" s="32" t="str">
        <f t="shared" si="193"/>
        <v>PreAlerta</v>
      </c>
      <c r="M501" s="32" t="str">
        <f t="shared" si="185"/>
        <v>C/PalabrasClaves</v>
      </c>
      <c r="N501" s="32" t="s">
        <v>9</v>
      </c>
      <c r="O501" s="32"/>
      <c r="P501" s="32" t="s">
        <v>3524</v>
      </c>
      <c r="Q501" s="32"/>
      <c r="R501" s="32" t="str">
        <f>LEFT('2012-2022'!$P501,4)</f>
        <v>2013</v>
      </c>
      <c r="S501" s="32" t="s">
        <v>74</v>
      </c>
      <c r="T501" s="32" t="s">
        <v>3521</v>
      </c>
      <c r="U501" s="32" t="s">
        <v>123</v>
      </c>
      <c r="V501" s="34" t="s">
        <v>124</v>
      </c>
      <c r="W501" s="35" t="s">
        <v>124</v>
      </c>
      <c r="X501" s="35"/>
      <c r="Y501" s="36" t="str">
        <f t="shared" si="201"/>
        <v/>
      </c>
    </row>
    <row r="502" spans="1:25" ht="15.75" customHeight="1" x14ac:dyDescent="0.25">
      <c r="A502" s="27">
        <v>31137965</v>
      </c>
      <c r="B502" s="27" t="s">
        <v>3525</v>
      </c>
      <c r="C502" s="27" t="s">
        <v>3526</v>
      </c>
      <c r="D502" s="27" t="s">
        <v>3527</v>
      </c>
      <c r="E502" s="27" t="s">
        <v>3528</v>
      </c>
      <c r="F502" s="27" t="s">
        <v>1091</v>
      </c>
      <c r="G502" s="27">
        <v>2019</v>
      </c>
      <c r="H502" s="28">
        <v>43615</v>
      </c>
      <c r="I502" s="27"/>
      <c r="J502" s="27"/>
      <c r="K502" s="27" t="s">
        <v>3529</v>
      </c>
      <c r="L502" s="27" t="str">
        <f t="shared" si="193"/>
        <v>PostAlerta</v>
      </c>
      <c r="M502" s="27" t="str">
        <f t="shared" si="185"/>
        <v>C/PalabrasClaves</v>
      </c>
      <c r="N502" s="27" t="s">
        <v>9</v>
      </c>
      <c r="O502" s="27"/>
      <c r="P502" s="27" t="s">
        <v>3530</v>
      </c>
      <c r="Q502" s="27"/>
      <c r="R502" s="27" t="str">
        <f>LEFT('2012-2022'!$P502,4)</f>
        <v>2019</v>
      </c>
      <c r="S502" s="27" t="s">
        <v>57</v>
      </c>
      <c r="T502" s="27" t="s">
        <v>3531</v>
      </c>
      <c r="U502" s="27" t="s">
        <v>123</v>
      </c>
      <c r="V502" s="29" t="s">
        <v>124</v>
      </c>
      <c r="W502" s="30" t="s">
        <v>124</v>
      </c>
      <c r="X502" s="30" t="s">
        <v>3532</v>
      </c>
      <c r="Y502" s="31" t="str">
        <f t="shared" si="201"/>
        <v/>
      </c>
    </row>
    <row r="503" spans="1:25" ht="15.75" hidden="1" customHeight="1" x14ac:dyDescent="0.25">
      <c r="A503" s="32">
        <v>23159594</v>
      </c>
      <c r="B503" s="32" t="s">
        <v>3533</v>
      </c>
      <c r="C503" s="32" t="s">
        <v>3534</v>
      </c>
      <c r="D503" s="32" t="s">
        <v>3535</v>
      </c>
      <c r="E503" s="32" t="s">
        <v>3536</v>
      </c>
      <c r="F503" s="32" t="s">
        <v>2072</v>
      </c>
      <c r="G503" s="32">
        <v>2013</v>
      </c>
      <c r="H503" s="33">
        <v>41233</v>
      </c>
      <c r="I503" s="32"/>
      <c r="J503" s="32"/>
      <c r="K503" s="32" t="s">
        <v>3537</v>
      </c>
      <c r="L503" s="32" t="str">
        <f t="shared" si="193"/>
        <v>PreAlerta</v>
      </c>
      <c r="M503" s="32" t="str">
        <f t="shared" si="185"/>
        <v>C/PalabrasClaves</v>
      </c>
      <c r="N503" s="32" t="str">
        <f t="shared" ref="N503:N504" si="202">IF(ISNUMBER(SEARCH("TREATMENT", B503)), "4) Nuevos tratamientos", "")</f>
        <v/>
      </c>
      <c r="O503" s="32"/>
      <c r="P503" s="32" t="s">
        <v>3538</v>
      </c>
      <c r="Q503" s="32"/>
      <c r="R503" s="32" t="str">
        <f>LEFT('2012-2022'!$P503,4)</f>
        <v>2013</v>
      </c>
      <c r="S503" s="32" t="s">
        <v>39</v>
      </c>
      <c r="T503" s="32" t="str">
        <f t="shared" ref="T503:T504" si="203">IFERROR(VLOOKUP(A503,BD_aux,2,FALSE),"")</f>
        <v/>
      </c>
      <c r="U503" s="32"/>
      <c r="V503" s="34"/>
      <c r="W503" s="35"/>
      <c r="X503" s="35"/>
      <c r="Y503" s="32"/>
    </row>
    <row r="504" spans="1:25" ht="15.75" hidden="1" customHeight="1" x14ac:dyDescent="0.25">
      <c r="A504" s="27">
        <v>22401563</v>
      </c>
      <c r="B504" s="27" t="s">
        <v>3539</v>
      </c>
      <c r="C504" s="27" t="s">
        <v>3540</v>
      </c>
      <c r="D504" s="27" t="s">
        <v>3541</v>
      </c>
      <c r="E504" s="27" t="s">
        <v>863</v>
      </c>
      <c r="F504" s="27" t="s">
        <v>1046</v>
      </c>
      <c r="G504" s="27">
        <v>2012</v>
      </c>
      <c r="H504" s="28">
        <v>40978</v>
      </c>
      <c r="I504" s="27"/>
      <c r="J504" s="27"/>
      <c r="K504" s="27"/>
      <c r="L504" s="27" t="str">
        <f t="shared" si="193"/>
        <v>PreAlerta</v>
      </c>
      <c r="M504" s="27" t="str">
        <f t="shared" si="185"/>
        <v>S/PalabrasClaves</v>
      </c>
      <c r="N504" s="27" t="str">
        <f t="shared" si="202"/>
        <v/>
      </c>
      <c r="O504" s="27"/>
      <c r="P504" s="27" t="s">
        <v>3542</v>
      </c>
      <c r="Q504" s="27"/>
      <c r="R504" s="27" t="str">
        <f>LEFT('2012-2022'!$P504,4)</f>
        <v>2012</v>
      </c>
      <c r="S504" s="27" t="s">
        <v>49</v>
      </c>
      <c r="T504" s="27" t="str">
        <f t="shared" si="203"/>
        <v/>
      </c>
      <c r="U504" s="27"/>
      <c r="V504" s="29"/>
      <c r="W504" s="30"/>
      <c r="X504" s="30"/>
      <c r="Y504" s="31"/>
    </row>
    <row r="505" spans="1:25" ht="15.75" customHeight="1" x14ac:dyDescent="0.25">
      <c r="A505" s="32">
        <v>34424175</v>
      </c>
      <c r="B505" s="32" t="s">
        <v>3543</v>
      </c>
      <c r="C505" s="32" t="s">
        <v>3544</v>
      </c>
      <c r="D505" s="32" t="s">
        <v>3545</v>
      </c>
      <c r="E505" s="32" t="s">
        <v>3546</v>
      </c>
      <c r="F505" s="32" t="s">
        <v>145</v>
      </c>
      <c r="G505" s="32">
        <v>2021</v>
      </c>
      <c r="H505" s="33">
        <v>44431</v>
      </c>
      <c r="I505" s="32" t="s">
        <v>3547</v>
      </c>
      <c r="J505" s="32"/>
      <c r="K505" s="32" t="s">
        <v>3548</v>
      </c>
      <c r="L505" s="32" t="str">
        <f t="shared" si="193"/>
        <v>PostAlerta</v>
      </c>
      <c r="M505" s="32" t="str">
        <f t="shared" si="185"/>
        <v>C/PalabrasClaves</v>
      </c>
      <c r="N505" s="32" t="s">
        <v>9</v>
      </c>
      <c r="O505" s="32"/>
      <c r="P505" s="32">
        <v>2021</v>
      </c>
      <c r="Q505" s="32"/>
      <c r="R505" s="32" t="str">
        <f>LEFT('2012-2022'!$P505,4)</f>
        <v>2021</v>
      </c>
      <c r="S505" s="32"/>
      <c r="T505" s="32" t="s">
        <v>3549</v>
      </c>
      <c r="U505" s="32" t="s">
        <v>123</v>
      </c>
      <c r="V505" s="34" t="s">
        <v>124</v>
      </c>
      <c r="W505" s="35" t="s">
        <v>124</v>
      </c>
      <c r="X505" s="35" t="s">
        <v>3550</v>
      </c>
      <c r="Y505" s="36" t="str">
        <f>IFERROR(VLOOKUP(A503,BD_aux,3,FALSE),"")</f>
        <v/>
      </c>
    </row>
    <row r="506" spans="1:25" ht="15.75" hidden="1" customHeight="1" x14ac:dyDescent="0.25">
      <c r="A506" s="27">
        <v>33877625</v>
      </c>
      <c r="B506" s="27" t="s">
        <v>3551</v>
      </c>
      <c r="C506" s="27" t="s">
        <v>3552</v>
      </c>
      <c r="D506" s="27" t="s">
        <v>3553</v>
      </c>
      <c r="E506" s="27" t="s">
        <v>3554</v>
      </c>
      <c r="F506" s="27" t="s">
        <v>120</v>
      </c>
      <c r="G506" s="27">
        <v>2021</v>
      </c>
      <c r="H506" s="28">
        <v>44306</v>
      </c>
      <c r="I506" s="27" t="s">
        <v>3555</v>
      </c>
      <c r="J506" s="27" t="s">
        <v>3556</v>
      </c>
      <c r="K506" s="27" t="s">
        <v>3557</v>
      </c>
      <c r="L506" s="27" t="str">
        <f t="shared" si="193"/>
        <v>PostAlerta</v>
      </c>
      <c r="M506" s="27" t="str">
        <f t="shared" si="185"/>
        <v>S/PalabrasClaves</v>
      </c>
      <c r="N506" s="27" t="str">
        <f>IF(ISNUMBER(SEARCH("TREATMENT", B506)), "4) Nuevos tratamientos", "")</f>
        <v/>
      </c>
      <c r="O506" s="27"/>
      <c r="P506" s="27">
        <v>2021</v>
      </c>
      <c r="Q506" s="27"/>
      <c r="R506" s="27" t="str">
        <f>LEFT('2012-2022'!$P506,4)</f>
        <v>2021</v>
      </c>
      <c r="S506" s="27"/>
      <c r="T506" s="27" t="str">
        <f>IFERROR(VLOOKUP(A506,BD_aux,2,FALSE),"")</f>
        <v/>
      </c>
      <c r="U506" s="27"/>
      <c r="V506" s="29"/>
      <c r="W506" s="30"/>
      <c r="X506" s="30"/>
      <c r="Y506" s="31"/>
    </row>
    <row r="507" spans="1:25" ht="15.75" customHeight="1" x14ac:dyDescent="0.25">
      <c r="A507" s="32">
        <v>31383663</v>
      </c>
      <c r="B507" s="32" t="s">
        <v>3558</v>
      </c>
      <c r="C507" s="32" t="s">
        <v>3559</v>
      </c>
      <c r="D507" s="32" t="s">
        <v>3560</v>
      </c>
      <c r="E507" s="32" t="s">
        <v>3561</v>
      </c>
      <c r="F507" s="32" t="s">
        <v>573</v>
      </c>
      <c r="G507" s="32">
        <v>2019</v>
      </c>
      <c r="H507" s="33">
        <v>43684</v>
      </c>
      <c r="I507" s="32" t="s">
        <v>3562</v>
      </c>
      <c r="J507" s="32"/>
      <c r="K507" s="32" t="s">
        <v>3563</v>
      </c>
      <c r="L507" s="32" t="str">
        <f t="shared" si="193"/>
        <v>PostAlerta</v>
      </c>
      <c r="M507" s="32" t="str">
        <f t="shared" si="185"/>
        <v>C/PalabrasClaves</v>
      </c>
      <c r="N507" s="32" t="s">
        <v>9</v>
      </c>
      <c r="O507" s="32"/>
      <c r="P507" s="32" t="s">
        <v>3564</v>
      </c>
      <c r="Q507" s="32"/>
      <c r="R507" s="32" t="str">
        <f>LEFT('2012-2022'!$P507,4)</f>
        <v>2019</v>
      </c>
      <c r="S507" s="32" t="s">
        <v>68</v>
      </c>
      <c r="T507" s="32" t="s">
        <v>3565</v>
      </c>
      <c r="U507" s="32" t="s">
        <v>123</v>
      </c>
      <c r="V507" s="34" t="s">
        <v>124</v>
      </c>
      <c r="W507" s="35" t="s">
        <v>124</v>
      </c>
      <c r="X507" s="35" t="s">
        <v>3566</v>
      </c>
      <c r="Y507" s="36" t="str">
        <f>IFERROR(VLOOKUP(A505,BD_aux,3,FALSE),"")</f>
        <v/>
      </c>
    </row>
    <row r="508" spans="1:25" ht="15.75" hidden="1" customHeight="1" x14ac:dyDescent="0.25">
      <c r="A508" s="27">
        <v>30698520</v>
      </c>
      <c r="B508" s="27" t="s">
        <v>3567</v>
      </c>
      <c r="C508" s="27" t="s">
        <v>3074</v>
      </c>
      <c r="D508" s="27" t="s">
        <v>3568</v>
      </c>
      <c r="E508" s="27" t="s">
        <v>2679</v>
      </c>
      <c r="F508" s="27" t="s">
        <v>249</v>
      </c>
      <c r="G508" s="27">
        <v>2019</v>
      </c>
      <c r="H508" s="28">
        <v>43496</v>
      </c>
      <c r="I508" s="27" t="s">
        <v>3569</v>
      </c>
      <c r="J508" s="27"/>
      <c r="K508" s="27" t="s">
        <v>3570</v>
      </c>
      <c r="L508" s="27" t="str">
        <f t="shared" si="193"/>
        <v>Excluido</v>
      </c>
      <c r="M508" s="27" t="str">
        <f t="shared" si="185"/>
        <v>C/PalabrasClaves</v>
      </c>
      <c r="N508" s="27" t="str">
        <f t="shared" ref="N508:N511" si="204">IF(ISNUMBER(SEARCH("TREATMENT", B508)), "4) Nuevos tratamientos", "")</f>
        <v/>
      </c>
      <c r="O508" s="27"/>
      <c r="P508" s="27" t="s">
        <v>730</v>
      </c>
      <c r="Q508" s="27"/>
      <c r="R508" s="27" t="str">
        <f>LEFT('2012-2022'!$P508,4)</f>
        <v>2019</v>
      </c>
      <c r="S508" s="27" t="s">
        <v>45</v>
      </c>
      <c r="T508" s="27" t="str">
        <f t="shared" ref="T508:T514" si="205">IFERROR(VLOOKUP(A508,BD_aux,2,FALSE),"")</f>
        <v/>
      </c>
      <c r="U508" s="27"/>
      <c r="V508" s="29"/>
      <c r="W508" s="30"/>
      <c r="X508" s="30"/>
      <c r="Y508" s="31"/>
    </row>
    <row r="509" spans="1:25" ht="15.75" hidden="1" customHeight="1" x14ac:dyDescent="0.25">
      <c r="A509" s="32">
        <v>28584144</v>
      </c>
      <c r="B509" s="32" t="s">
        <v>3571</v>
      </c>
      <c r="C509" s="32" t="s">
        <v>3572</v>
      </c>
      <c r="D509" s="32" t="s">
        <v>3573</v>
      </c>
      <c r="E509" s="32" t="s">
        <v>2161</v>
      </c>
      <c r="F509" s="32" t="s">
        <v>573</v>
      </c>
      <c r="G509" s="32">
        <v>2017</v>
      </c>
      <c r="H509" s="33">
        <v>42893</v>
      </c>
      <c r="I509" s="32" t="s">
        <v>3574</v>
      </c>
      <c r="J509" s="32"/>
      <c r="K509" s="32" t="s">
        <v>3575</v>
      </c>
      <c r="L509" s="32" t="str">
        <f t="shared" si="193"/>
        <v>PostAlerta</v>
      </c>
      <c r="M509" s="32" t="str">
        <f t="shared" si="185"/>
        <v>C/PalabrasClaves</v>
      </c>
      <c r="N509" s="32" t="str">
        <f t="shared" si="204"/>
        <v/>
      </c>
      <c r="O509" s="32"/>
      <c r="P509" s="32" t="s">
        <v>2499</v>
      </c>
      <c r="Q509" s="32"/>
      <c r="R509" s="32" t="str">
        <f>LEFT('2012-2022'!$P509,4)</f>
        <v>2017</v>
      </c>
      <c r="S509" s="32" t="s">
        <v>62</v>
      </c>
      <c r="T509" s="32" t="str">
        <f t="shared" si="205"/>
        <v/>
      </c>
      <c r="U509" s="32"/>
      <c r="V509" s="34"/>
      <c r="W509" s="35"/>
      <c r="X509" s="35"/>
      <c r="Y509" s="32"/>
    </row>
    <row r="510" spans="1:25" ht="15.75" hidden="1" customHeight="1" x14ac:dyDescent="0.25">
      <c r="A510" s="27">
        <v>24042111</v>
      </c>
      <c r="B510" s="27" t="s">
        <v>3576</v>
      </c>
      <c r="C510" s="27" t="s">
        <v>2914</v>
      </c>
      <c r="D510" s="27" t="s">
        <v>3577</v>
      </c>
      <c r="E510" s="27" t="s">
        <v>2916</v>
      </c>
      <c r="F510" s="27" t="s">
        <v>624</v>
      </c>
      <c r="G510" s="27">
        <v>2013</v>
      </c>
      <c r="H510" s="28">
        <v>41535</v>
      </c>
      <c r="I510" s="27" t="s">
        <v>3578</v>
      </c>
      <c r="J510" s="27"/>
      <c r="K510" s="27" t="s">
        <v>3579</v>
      </c>
      <c r="L510" s="27" t="str">
        <f t="shared" si="193"/>
        <v>PreAlerta</v>
      </c>
      <c r="M510" s="27" t="str">
        <f t="shared" si="185"/>
        <v>S/PalabrasClaves</v>
      </c>
      <c r="N510" s="27" t="str">
        <f t="shared" si="204"/>
        <v/>
      </c>
      <c r="O510" s="27"/>
      <c r="P510" s="27" t="s">
        <v>1467</v>
      </c>
      <c r="Q510" s="27"/>
      <c r="R510" s="27" t="str">
        <f>LEFT('2012-2022'!$P510,4)</f>
        <v>2013</v>
      </c>
      <c r="S510" s="27" t="s">
        <v>74</v>
      </c>
      <c r="T510" s="27" t="str">
        <f t="shared" si="205"/>
        <v/>
      </c>
      <c r="U510" s="27"/>
      <c r="V510" s="29"/>
      <c r="W510" s="30"/>
      <c r="X510" s="30"/>
      <c r="Y510" s="31"/>
    </row>
    <row r="511" spans="1:25" ht="15.75" hidden="1" customHeight="1" x14ac:dyDescent="0.25">
      <c r="A511" s="32">
        <v>22798629</v>
      </c>
      <c r="B511" s="32" t="s">
        <v>3580</v>
      </c>
      <c r="C511" s="32" t="s">
        <v>3581</v>
      </c>
      <c r="D511" s="32" t="s">
        <v>3582</v>
      </c>
      <c r="E511" s="32" t="s">
        <v>3583</v>
      </c>
      <c r="F511" s="32" t="s">
        <v>393</v>
      </c>
      <c r="G511" s="32">
        <v>2012</v>
      </c>
      <c r="H511" s="33">
        <v>41107</v>
      </c>
      <c r="I511" s="32"/>
      <c r="J511" s="32"/>
      <c r="K511" s="32" t="s">
        <v>3584</v>
      </c>
      <c r="L511" s="32" t="str">
        <f t="shared" si="193"/>
        <v>PreAlerta</v>
      </c>
      <c r="M511" s="32" t="str">
        <f t="shared" si="185"/>
        <v>C/PalabrasClaves</v>
      </c>
      <c r="N511" s="32" t="str">
        <f t="shared" si="204"/>
        <v/>
      </c>
      <c r="O511" s="32"/>
      <c r="P511" s="32" t="s">
        <v>2525</v>
      </c>
      <c r="Q511" s="32"/>
      <c r="R511" s="32" t="str">
        <f>LEFT('2012-2022'!$P511,4)</f>
        <v>2012</v>
      </c>
      <c r="S511" s="32" t="s">
        <v>65</v>
      </c>
      <c r="T511" s="32" t="str">
        <f t="shared" si="205"/>
        <v/>
      </c>
      <c r="U511" s="32"/>
      <c r="V511" s="34"/>
      <c r="W511" s="35"/>
      <c r="X511" s="35"/>
      <c r="Y511" s="32"/>
    </row>
    <row r="512" spans="1:25" ht="15.75" hidden="1" customHeight="1" x14ac:dyDescent="0.25">
      <c r="A512" s="27">
        <v>32807804</v>
      </c>
      <c r="B512" s="27" t="s">
        <v>3585</v>
      </c>
      <c r="C512" s="27" t="s">
        <v>3586</v>
      </c>
      <c r="D512" s="27" t="s">
        <v>3587</v>
      </c>
      <c r="E512" s="27" t="s">
        <v>3588</v>
      </c>
      <c r="F512" s="27" t="s">
        <v>3262</v>
      </c>
      <c r="G512" s="27">
        <v>2020</v>
      </c>
      <c r="H512" s="28">
        <v>44062</v>
      </c>
      <c r="I512" s="27" t="s">
        <v>3589</v>
      </c>
      <c r="J512" s="27"/>
      <c r="K512" s="27" t="s">
        <v>3590</v>
      </c>
      <c r="L512" s="27" t="str">
        <f t="shared" si="193"/>
        <v>PostAlerta</v>
      </c>
      <c r="M512" s="27" t="str">
        <f t="shared" si="185"/>
        <v>C/PalabrasClaves</v>
      </c>
      <c r="N512" s="27" t="s">
        <v>18</v>
      </c>
      <c r="O512" s="27" t="s">
        <v>2842</v>
      </c>
      <c r="P512" s="27" t="s">
        <v>3591</v>
      </c>
      <c r="Q512" s="27"/>
      <c r="R512" s="27" t="str">
        <f>LEFT('2012-2022'!$P512,4)</f>
        <v>2020</v>
      </c>
      <c r="S512" s="27" t="s">
        <v>65</v>
      </c>
      <c r="T512" s="27" t="str">
        <f t="shared" si="205"/>
        <v/>
      </c>
      <c r="U512" s="27"/>
      <c r="V512" s="29"/>
      <c r="W512" s="30"/>
      <c r="X512" s="30" t="str">
        <f>IFERROR(VLOOKUP(A512,BD_aux,4,FALSE),"")</f>
        <v/>
      </c>
      <c r="Y512" s="31" t="str">
        <f>IFERROR(VLOOKUP(A510,BD_aux,3,FALSE),"")</f>
        <v/>
      </c>
    </row>
    <row r="513" spans="1:25" ht="15.75" hidden="1" customHeight="1" x14ac:dyDescent="0.25">
      <c r="A513" s="32">
        <v>24914183</v>
      </c>
      <c r="B513" s="32" t="s">
        <v>3592</v>
      </c>
      <c r="C513" s="32" t="s">
        <v>3593</v>
      </c>
      <c r="D513" s="32" t="s">
        <v>3594</v>
      </c>
      <c r="E513" s="32" t="s">
        <v>3595</v>
      </c>
      <c r="F513" s="32" t="s">
        <v>373</v>
      </c>
      <c r="G513" s="32">
        <v>2014</v>
      </c>
      <c r="H513" s="33">
        <v>41801</v>
      </c>
      <c r="I513" s="32" t="s">
        <v>3596</v>
      </c>
      <c r="J513" s="32"/>
      <c r="K513" s="32" t="s">
        <v>3597</v>
      </c>
      <c r="L513" s="32" t="str">
        <f t="shared" si="193"/>
        <v>PreAlerta</v>
      </c>
      <c r="M513" s="32" t="str">
        <f t="shared" si="185"/>
        <v>S/PalabrasClaves</v>
      </c>
      <c r="N513" s="32" t="str">
        <f t="shared" ref="N513:N514" si="206">IF(ISNUMBER(SEARCH("TREATMENT", B513)), "4) Nuevos tratamientos", "")</f>
        <v/>
      </c>
      <c r="O513" s="32"/>
      <c r="P513" s="32" t="s">
        <v>3598</v>
      </c>
      <c r="Q513" s="32"/>
      <c r="R513" s="32" t="str">
        <f>LEFT('2012-2022'!$P513,4)</f>
        <v>2014</v>
      </c>
      <c r="S513" s="32" t="s">
        <v>65</v>
      </c>
      <c r="T513" s="32" t="str">
        <f t="shared" si="205"/>
        <v/>
      </c>
      <c r="U513" s="32"/>
      <c r="V513" s="34"/>
      <c r="W513" s="35"/>
      <c r="X513" s="35"/>
      <c r="Y513" s="32"/>
    </row>
    <row r="514" spans="1:25" ht="15.75" hidden="1" customHeight="1" x14ac:dyDescent="0.25">
      <c r="A514" s="27">
        <v>25832300</v>
      </c>
      <c r="B514" s="27" t="s">
        <v>3599</v>
      </c>
      <c r="C514" s="27" t="s">
        <v>3600</v>
      </c>
      <c r="D514" s="27" t="s">
        <v>3601</v>
      </c>
      <c r="E514" s="27" t="s">
        <v>2184</v>
      </c>
      <c r="F514" s="27" t="s">
        <v>502</v>
      </c>
      <c r="G514" s="27">
        <v>2015</v>
      </c>
      <c r="H514" s="28">
        <v>42097</v>
      </c>
      <c r="I514" s="27" t="s">
        <v>3602</v>
      </c>
      <c r="J514" s="27"/>
      <c r="K514" s="27" t="s">
        <v>3603</v>
      </c>
      <c r="L514" s="27" t="str">
        <f t="shared" si="193"/>
        <v>PreAlerta</v>
      </c>
      <c r="M514" s="27" t="str">
        <f t="shared" si="185"/>
        <v>S/PalabrasClaves</v>
      </c>
      <c r="N514" s="27" t="str">
        <f t="shared" si="206"/>
        <v/>
      </c>
      <c r="O514" s="27"/>
      <c r="P514" s="27" t="s">
        <v>989</v>
      </c>
      <c r="Q514" s="27"/>
      <c r="R514" s="27" t="str">
        <f>LEFT('2012-2022'!$P514,4)</f>
        <v>2015</v>
      </c>
      <c r="S514" s="27" t="s">
        <v>60</v>
      </c>
      <c r="T514" s="27" t="str">
        <f t="shared" si="205"/>
        <v/>
      </c>
      <c r="U514" s="27"/>
      <c r="V514" s="29"/>
      <c r="W514" s="30"/>
      <c r="X514" s="30"/>
      <c r="Y514" s="31"/>
    </row>
    <row r="515" spans="1:25" ht="15.75" customHeight="1" x14ac:dyDescent="0.25">
      <c r="A515" s="32">
        <v>28729124</v>
      </c>
      <c r="B515" s="32" t="s">
        <v>3604</v>
      </c>
      <c r="C515" s="32" t="s">
        <v>1502</v>
      </c>
      <c r="D515" s="32" t="s">
        <v>3605</v>
      </c>
      <c r="E515" s="32" t="s">
        <v>1504</v>
      </c>
      <c r="F515" s="32" t="s">
        <v>949</v>
      </c>
      <c r="G515" s="32">
        <v>2018</v>
      </c>
      <c r="H515" s="33">
        <v>42938</v>
      </c>
      <c r="I515" s="32"/>
      <c r="J515" s="32"/>
      <c r="K515" s="32" t="s">
        <v>3606</v>
      </c>
      <c r="L515" s="32" t="str">
        <f t="shared" si="193"/>
        <v>PostAlerta</v>
      </c>
      <c r="M515" s="32" t="str">
        <f t="shared" si="185"/>
        <v>C/PalabrasClaves</v>
      </c>
      <c r="N515" s="32" t="s">
        <v>9</v>
      </c>
      <c r="O515" s="32"/>
      <c r="P515" s="32" t="s">
        <v>1338</v>
      </c>
      <c r="Q515" s="32"/>
      <c r="R515" s="32" t="str">
        <f>LEFT('2012-2022'!$P515,4)</f>
        <v>2018</v>
      </c>
      <c r="S515" s="32" t="s">
        <v>39</v>
      </c>
      <c r="T515" s="32" t="s">
        <v>3607</v>
      </c>
      <c r="U515" s="32" t="s">
        <v>123</v>
      </c>
      <c r="V515" s="34" t="s">
        <v>124</v>
      </c>
      <c r="W515" s="35" t="s">
        <v>124</v>
      </c>
      <c r="X515" s="35" t="s">
        <v>3608</v>
      </c>
      <c r="Y515" s="36" t="str">
        <f>IFERROR(VLOOKUP(A513,BD_aux,3,FALSE),"")</f>
        <v/>
      </c>
    </row>
    <row r="516" spans="1:25" ht="15.75" hidden="1" customHeight="1" x14ac:dyDescent="0.25">
      <c r="A516" s="27">
        <v>29528994</v>
      </c>
      <c r="B516" s="27" t="s">
        <v>3609</v>
      </c>
      <c r="C516" s="27" t="s">
        <v>3610</v>
      </c>
      <c r="D516" s="27" t="s">
        <v>3611</v>
      </c>
      <c r="E516" s="27" t="s">
        <v>813</v>
      </c>
      <c r="F516" s="27" t="s">
        <v>304</v>
      </c>
      <c r="G516" s="27">
        <v>2018</v>
      </c>
      <c r="H516" s="28">
        <v>43172</v>
      </c>
      <c r="I516" s="27"/>
      <c r="J516" s="27"/>
      <c r="K516" s="27" t="s">
        <v>3612</v>
      </c>
      <c r="L516" s="27" t="str">
        <f t="shared" si="193"/>
        <v>PostAlerta</v>
      </c>
      <c r="M516" s="27" t="str">
        <f t="shared" ref="M516:M579" si="207">IF(ISNUMBER(A516),(IF(ISNUMBER(VLOOKUP(A516,KEYWORDS,1,FALSE)),"C/PalabrasClaves","S/PalabrasClaves")),"")</f>
        <v>C/PalabrasClaves</v>
      </c>
      <c r="N516" s="27" t="str">
        <f>IF(ISNUMBER(SEARCH("TREATMENT", B516)), "4) Nuevos tratamientos", "")</f>
        <v/>
      </c>
      <c r="O516" s="27"/>
      <c r="P516" s="27" t="s">
        <v>1671</v>
      </c>
      <c r="Q516" s="27"/>
      <c r="R516" s="27" t="str">
        <f>LEFT('2012-2022'!$P516,4)</f>
        <v>2018</v>
      </c>
      <c r="S516" s="27" t="s">
        <v>57</v>
      </c>
      <c r="T516" s="27" t="str">
        <f>IFERROR(VLOOKUP(A516,BD_aux,2,FALSE),"")</f>
        <v/>
      </c>
      <c r="U516" s="27"/>
      <c r="V516" s="29"/>
      <c r="W516" s="30"/>
      <c r="X516" s="30"/>
      <c r="Y516" s="31"/>
    </row>
    <row r="517" spans="1:25" ht="15.75" customHeight="1" x14ac:dyDescent="0.25">
      <c r="A517" s="32">
        <v>26847286</v>
      </c>
      <c r="B517" s="32" t="s">
        <v>3613</v>
      </c>
      <c r="C517" s="32" t="s">
        <v>3614</v>
      </c>
      <c r="D517" s="32" t="s">
        <v>3615</v>
      </c>
      <c r="E517" s="32" t="s">
        <v>1145</v>
      </c>
      <c r="F517" s="32" t="s">
        <v>3616</v>
      </c>
      <c r="G517" s="32">
        <v>2016</v>
      </c>
      <c r="H517" s="33">
        <v>42406</v>
      </c>
      <c r="I517" s="32" t="s">
        <v>3617</v>
      </c>
      <c r="J517" s="32"/>
      <c r="K517" s="32" t="s">
        <v>3618</v>
      </c>
      <c r="L517" s="32" t="str">
        <f t="shared" si="193"/>
        <v>PreAlerta</v>
      </c>
      <c r="M517" s="32" t="str">
        <f t="shared" si="207"/>
        <v>C/PalabrasClaves</v>
      </c>
      <c r="N517" s="32" t="s">
        <v>9</v>
      </c>
      <c r="O517" s="32"/>
      <c r="P517" s="32" t="s">
        <v>2657</v>
      </c>
      <c r="Q517" s="32"/>
      <c r="R517" s="32" t="str">
        <f>LEFT('2012-2022'!$P517,4)</f>
        <v>2016</v>
      </c>
      <c r="S517" s="32" t="s">
        <v>49</v>
      </c>
      <c r="T517" s="32" t="s">
        <v>3619</v>
      </c>
      <c r="U517" s="32" t="s">
        <v>123</v>
      </c>
      <c r="V517" s="34" t="s">
        <v>124</v>
      </c>
      <c r="W517" s="35" t="s">
        <v>124</v>
      </c>
      <c r="X517" s="35" t="s">
        <v>3620</v>
      </c>
      <c r="Y517" s="36" t="str">
        <f t="shared" ref="Y517:Y518" si="208">IFERROR(VLOOKUP(A515,BD_aux,3,FALSE),"")</f>
        <v/>
      </c>
    </row>
    <row r="518" spans="1:25" ht="15.75" customHeight="1" x14ac:dyDescent="0.25">
      <c r="A518" s="27">
        <v>27619365</v>
      </c>
      <c r="B518" s="27" t="s">
        <v>3621</v>
      </c>
      <c r="C518" s="27" t="s">
        <v>3622</v>
      </c>
      <c r="D518" s="27" t="s">
        <v>3623</v>
      </c>
      <c r="E518" s="27" t="s">
        <v>3624</v>
      </c>
      <c r="F518" s="27" t="s">
        <v>3332</v>
      </c>
      <c r="G518" s="27">
        <v>2016</v>
      </c>
      <c r="H518" s="28">
        <v>42627</v>
      </c>
      <c r="I518" s="27" t="s">
        <v>3625</v>
      </c>
      <c r="J518" s="27"/>
      <c r="K518" s="27" t="s">
        <v>3626</v>
      </c>
      <c r="L518" s="27" t="str">
        <f t="shared" si="193"/>
        <v>PreAlerta</v>
      </c>
      <c r="M518" s="27" t="str">
        <f t="shared" si="207"/>
        <v>C/PalabrasClaves</v>
      </c>
      <c r="N518" s="27" t="s">
        <v>9</v>
      </c>
      <c r="O518" s="27"/>
      <c r="P518" s="27" t="s">
        <v>3077</v>
      </c>
      <c r="Q518" s="27"/>
      <c r="R518" s="27" t="str">
        <f>LEFT('2012-2022'!$P518,4)</f>
        <v>2016</v>
      </c>
      <c r="S518" s="27" t="s">
        <v>68</v>
      </c>
      <c r="T518" s="27" t="s">
        <v>3627</v>
      </c>
      <c r="U518" s="27" t="s">
        <v>123</v>
      </c>
      <c r="V518" s="29" t="s">
        <v>124</v>
      </c>
      <c r="W518" s="30" t="s">
        <v>124</v>
      </c>
      <c r="X518" s="30" t="s">
        <v>3628</v>
      </c>
      <c r="Y518" s="31" t="str">
        <f t="shared" si="208"/>
        <v/>
      </c>
    </row>
    <row r="519" spans="1:25" ht="15.75" hidden="1" customHeight="1" x14ac:dyDescent="0.25">
      <c r="A519" s="32">
        <v>32049340</v>
      </c>
      <c r="B519" s="32" t="s">
        <v>3629</v>
      </c>
      <c r="C519" s="32" t="s">
        <v>3630</v>
      </c>
      <c r="D519" s="32" t="s">
        <v>3631</v>
      </c>
      <c r="E519" s="32" t="s">
        <v>3632</v>
      </c>
      <c r="F519" s="32" t="s">
        <v>3633</v>
      </c>
      <c r="G519" s="32">
        <v>2020</v>
      </c>
      <c r="H519" s="33">
        <v>43874</v>
      </c>
      <c r="I519" s="32" t="s">
        <v>3634</v>
      </c>
      <c r="J519" s="32"/>
      <c r="K519" s="32" t="s">
        <v>3635</v>
      </c>
      <c r="L519" s="32" t="str">
        <f t="shared" si="193"/>
        <v>PostAlerta</v>
      </c>
      <c r="M519" s="32" t="str">
        <f t="shared" si="207"/>
        <v>C/PalabrasClaves</v>
      </c>
      <c r="N519" s="32" t="str">
        <f>IF(ISNUMBER(SEARCH("TREATMENT", B519)), "4) Nuevos tratamientos", "")</f>
        <v/>
      </c>
      <c r="O519" s="32"/>
      <c r="P519" s="32" t="s">
        <v>3636</v>
      </c>
      <c r="Q519" s="32"/>
      <c r="R519" s="32" t="str">
        <f>LEFT('2012-2022'!$P519,4)</f>
        <v>2020</v>
      </c>
      <c r="S519" s="32" t="s">
        <v>68</v>
      </c>
      <c r="T519" s="32" t="str">
        <f>IFERROR(VLOOKUP(A519,BD_aux,2,FALSE),"")</f>
        <v/>
      </c>
      <c r="U519" s="32"/>
      <c r="V519" s="34"/>
      <c r="W519" s="35"/>
      <c r="X519" s="35"/>
      <c r="Y519" s="32"/>
    </row>
    <row r="520" spans="1:25" ht="15.75" customHeight="1" x14ac:dyDescent="0.25">
      <c r="A520" s="27">
        <v>24305088</v>
      </c>
      <c r="B520" s="27" t="s">
        <v>3637</v>
      </c>
      <c r="C520" s="27" t="s">
        <v>3638</v>
      </c>
      <c r="D520" s="27" t="s">
        <v>3639</v>
      </c>
      <c r="E520" s="27" t="s">
        <v>1827</v>
      </c>
      <c r="F520" s="27" t="s">
        <v>1066</v>
      </c>
      <c r="G520" s="27">
        <v>2013</v>
      </c>
      <c r="H520" s="28">
        <v>41614</v>
      </c>
      <c r="I520" s="27" t="s">
        <v>3640</v>
      </c>
      <c r="J520" s="27"/>
      <c r="K520" s="27" t="s">
        <v>3641</v>
      </c>
      <c r="L520" s="27" t="str">
        <f t="shared" si="193"/>
        <v>PreAlerta</v>
      </c>
      <c r="M520" s="27" t="str">
        <f t="shared" si="207"/>
        <v>C/PalabrasClaves</v>
      </c>
      <c r="N520" s="27" t="s">
        <v>9</v>
      </c>
      <c r="O520" s="27"/>
      <c r="P520" s="27" t="s">
        <v>3642</v>
      </c>
      <c r="Q520" s="27"/>
      <c r="R520" s="27" t="str">
        <f>LEFT('2012-2022'!$P520,4)</f>
        <v>2013</v>
      </c>
      <c r="S520" s="27" t="s">
        <v>74</v>
      </c>
      <c r="T520" s="27" t="s">
        <v>3643</v>
      </c>
      <c r="U520" s="27" t="s">
        <v>123</v>
      </c>
      <c r="V520" s="29" t="s">
        <v>124</v>
      </c>
      <c r="W520" s="30" t="s">
        <v>124</v>
      </c>
      <c r="X520" s="30" t="s">
        <v>3644</v>
      </c>
      <c r="Y520" s="31" t="str">
        <f>IFERROR(VLOOKUP(A518,BD_aux,3,FALSE),"")</f>
        <v/>
      </c>
    </row>
    <row r="521" spans="1:25" ht="15.75" hidden="1" customHeight="1" x14ac:dyDescent="0.25">
      <c r="A521" s="32">
        <v>23565750</v>
      </c>
      <c r="B521" s="32" t="s">
        <v>3645</v>
      </c>
      <c r="C521" s="32" t="s">
        <v>3646</v>
      </c>
      <c r="D521" s="32" t="s">
        <v>3647</v>
      </c>
      <c r="E521" s="32" t="s">
        <v>3648</v>
      </c>
      <c r="F521" s="32" t="s">
        <v>2293</v>
      </c>
      <c r="G521" s="32">
        <v>2013</v>
      </c>
      <c r="H521" s="33">
        <v>41374</v>
      </c>
      <c r="I521" s="32" t="s">
        <v>3649</v>
      </c>
      <c r="J521" s="32"/>
      <c r="K521" s="32" t="s">
        <v>3650</v>
      </c>
      <c r="L521" s="32" t="str">
        <f t="shared" si="193"/>
        <v>PreAlerta</v>
      </c>
      <c r="M521" s="32" t="str">
        <f t="shared" si="207"/>
        <v>C/PalabrasClaves</v>
      </c>
      <c r="N521" s="32" t="str">
        <f t="shared" ref="N521:N524" si="209">IF(ISNUMBER(SEARCH("TREATMENT", B521)), "4) Nuevos tratamientos", "")</f>
        <v/>
      </c>
      <c r="O521" s="32"/>
      <c r="P521" s="32" t="s">
        <v>1301</v>
      </c>
      <c r="Q521" s="32"/>
      <c r="R521" s="32" t="str">
        <f>LEFT('2012-2022'!$P521,4)</f>
        <v>2013</v>
      </c>
      <c r="S521" s="32" t="s">
        <v>57</v>
      </c>
      <c r="T521" s="32" t="str">
        <f t="shared" ref="T521:T524" si="210">IFERROR(VLOOKUP(A521,BD_aux,2,FALSE),"")</f>
        <v/>
      </c>
      <c r="U521" s="32"/>
      <c r="V521" s="34"/>
      <c r="W521" s="35"/>
      <c r="X521" s="35"/>
      <c r="Y521" s="32"/>
    </row>
    <row r="522" spans="1:25" ht="15.75" hidden="1" customHeight="1" x14ac:dyDescent="0.25">
      <c r="A522" s="27">
        <v>32964934</v>
      </c>
      <c r="B522" s="27" t="s">
        <v>3651</v>
      </c>
      <c r="C522" s="27" t="s">
        <v>3652</v>
      </c>
      <c r="D522" s="27" t="s">
        <v>3653</v>
      </c>
      <c r="E522" s="27" t="s">
        <v>3654</v>
      </c>
      <c r="F522" s="27" t="s">
        <v>3655</v>
      </c>
      <c r="G522" s="27">
        <v>2021</v>
      </c>
      <c r="H522" s="28">
        <v>44097</v>
      </c>
      <c r="I522" s="27"/>
      <c r="J522" s="27"/>
      <c r="K522" s="27" t="s">
        <v>3656</v>
      </c>
      <c r="L522" s="27" t="str">
        <f t="shared" si="193"/>
        <v>PostAlerta</v>
      </c>
      <c r="M522" s="27" t="str">
        <f t="shared" si="207"/>
        <v>S/PalabrasClaves</v>
      </c>
      <c r="N522" s="27" t="str">
        <f t="shared" si="209"/>
        <v/>
      </c>
      <c r="O522" s="27"/>
      <c r="P522" s="27" t="s">
        <v>3657</v>
      </c>
      <c r="Q522" s="27"/>
      <c r="R522" s="27" t="str">
        <f>LEFT('2012-2022'!$P522,4)</f>
        <v>2021</v>
      </c>
      <c r="S522" s="27" t="s">
        <v>54</v>
      </c>
      <c r="T522" s="27" t="str">
        <f t="shared" si="210"/>
        <v/>
      </c>
      <c r="U522" s="27"/>
      <c r="V522" s="29"/>
      <c r="W522" s="30"/>
      <c r="X522" s="30"/>
      <c r="Y522" s="31"/>
    </row>
    <row r="523" spans="1:25" ht="15.75" hidden="1" customHeight="1" x14ac:dyDescent="0.25">
      <c r="A523" s="32">
        <v>30181126</v>
      </c>
      <c r="B523" s="32" t="s">
        <v>3658</v>
      </c>
      <c r="C523" s="32" t="s">
        <v>3659</v>
      </c>
      <c r="D523" s="32" t="s">
        <v>3660</v>
      </c>
      <c r="E523" s="32" t="s">
        <v>3661</v>
      </c>
      <c r="F523" s="32" t="s">
        <v>373</v>
      </c>
      <c r="G523" s="32">
        <v>2018</v>
      </c>
      <c r="H523" s="33">
        <v>43349</v>
      </c>
      <c r="I523" s="32" t="s">
        <v>3662</v>
      </c>
      <c r="J523" s="32"/>
      <c r="K523" s="32" t="s">
        <v>3663</v>
      </c>
      <c r="L523" s="32" t="str">
        <f t="shared" si="193"/>
        <v>PostAlerta</v>
      </c>
      <c r="M523" s="32" t="str">
        <f t="shared" si="207"/>
        <v>S/PalabrasClaves</v>
      </c>
      <c r="N523" s="32" t="str">
        <f t="shared" si="209"/>
        <v/>
      </c>
      <c r="O523" s="32"/>
      <c r="P523" s="32" t="s">
        <v>3664</v>
      </c>
      <c r="Q523" s="32"/>
      <c r="R523" s="32" t="str">
        <f>LEFT('2012-2022'!$P523,4)</f>
        <v>2018</v>
      </c>
      <c r="S523" s="32" t="s">
        <v>70</v>
      </c>
      <c r="T523" s="32" t="str">
        <f t="shared" si="210"/>
        <v/>
      </c>
      <c r="U523" s="32"/>
      <c r="V523" s="34"/>
      <c r="W523" s="35"/>
      <c r="X523" s="35"/>
      <c r="Y523" s="32"/>
    </row>
    <row r="524" spans="1:25" ht="15.75" hidden="1" customHeight="1" x14ac:dyDescent="0.25">
      <c r="A524" s="27">
        <v>29876934</v>
      </c>
      <c r="B524" s="27" t="s">
        <v>3665</v>
      </c>
      <c r="C524" s="27" t="s">
        <v>3666</v>
      </c>
      <c r="D524" s="27" t="s">
        <v>3667</v>
      </c>
      <c r="E524" s="27" t="s">
        <v>3668</v>
      </c>
      <c r="F524" s="27" t="s">
        <v>3669</v>
      </c>
      <c r="G524" s="27">
        <v>2019</v>
      </c>
      <c r="H524" s="28">
        <v>43259</v>
      </c>
      <c r="I524" s="27" t="s">
        <v>3670</v>
      </c>
      <c r="J524" s="27" t="s">
        <v>3671</v>
      </c>
      <c r="K524" s="27" t="s">
        <v>3672</v>
      </c>
      <c r="L524" s="27" t="str">
        <f t="shared" si="193"/>
        <v>Excluido</v>
      </c>
      <c r="M524" s="27" t="str">
        <f t="shared" si="207"/>
        <v>C/PalabrasClaves</v>
      </c>
      <c r="N524" s="27" t="str">
        <f t="shared" si="209"/>
        <v/>
      </c>
      <c r="O524" s="27"/>
      <c r="P524" s="27" t="s">
        <v>1623</v>
      </c>
      <c r="Q524" s="27"/>
      <c r="R524" s="27" t="str">
        <f>LEFT('2012-2022'!$P524,4)</f>
        <v>2019</v>
      </c>
      <c r="S524" s="27" t="s">
        <v>39</v>
      </c>
      <c r="T524" s="27" t="str">
        <f t="shared" si="210"/>
        <v/>
      </c>
      <c r="U524" s="27"/>
      <c r="V524" s="29"/>
      <c r="W524" s="30"/>
      <c r="X524" s="30"/>
      <c r="Y524" s="31"/>
    </row>
    <row r="525" spans="1:25" ht="15.75" customHeight="1" x14ac:dyDescent="0.25">
      <c r="A525" s="32">
        <v>29465687</v>
      </c>
      <c r="B525" s="32" t="s">
        <v>3673</v>
      </c>
      <c r="C525" s="32" t="s">
        <v>3674</v>
      </c>
      <c r="D525" s="32" t="s">
        <v>3675</v>
      </c>
      <c r="E525" s="32" t="s">
        <v>284</v>
      </c>
      <c r="F525" s="32" t="s">
        <v>304</v>
      </c>
      <c r="G525" s="32">
        <v>2018</v>
      </c>
      <c r="H525" s="33">
        <v>43153</v>
      </c>
      <c r="I525" s="32" t="s">
        <v>3676</v>
      </c>
      <c r="J525" s="32" t="s">
        <v>3677</v>
      </c>
      <c r="K525" s="32" t="s">
        <v>3678</v>
      </c>
      <c r="L525" s="32" t="str">
        <f t="shared" si="193"/>
        <v>PostAlerta</v>
      </c>
      <c r="M525" s="32" t="str">
        <f t="shared" si="207"/>
        <v>C/PalabrasClaves</v>
      </c>
      <c r="N525" s="32" t="s">
        <v>9</v>
      </c>
      <c r="O525" s="32"/>
      <c r="P525" s="32" t="s">
        <v>1671</v>
      </c>
      <c r="Q525" s="32"/>
      <c r="R525" s="32" t="str">
        <f>LEFT('2012-2022'!$P525,4)</f>
        <v>2018</v>
      </c>
      <c r="S525" s="32" t="s">
        <v>57</v>
      </c>
      <c r="T525" s="32" t="s">
        <v>3679</v>
      </c>
      <c r="U525" s="32" t="s">
        <v>123</v>
      </c>
      <c r="V525" s="34" t="s">
        <v>124</v>
      </c>
      <c r="W525" s="35" t="s">
        <v>124</v>
      </c>
      <c r="X525" s="35" t="s">
        <v>2621</v>
      </c>
      <c r="Y525" s="36" t="str">
        <f>IFERROR(VLOOKUP(A523,BD_aux,3,FALSE),"")</f>
        <v/>
      </c>
    </row>
    <row r="526" spans="1:25" ht="15.75" hidden="1" customHeight="1" x14ac:dyDescent="0.25">
      <c r="A526" s="27">
        <v>24106339</v>
      </c>
      <c r="B526" s="27" t="s">
        <v>3680</v>
      </c>
      <c r="C526" s="27" t="s">
        <v>3681</v>
      </c>
      <c r="D526" s="27" t="s">
        <v>3682</v>
      </c>
      <c r="E526" s="27" t="s">
        <v>1808</v>
      </c>
      <c r="F526" s="27" t="s">
        <v>393</v>
      </c>
      <c r="G526" s="27">
        <v>2013</v>
      </c>
      <c r="H526" s="28">
        <v>41557</v>
      </c>
      <c r="I526" s="27"/>
      <c r="J526" s="27"/>
      <c r="K526" s="27" t="s">
        <v>3683</v>
      </c>
      <c r="L526" s="27" t="str">
        <f t="shared" si="193"/>
        <v>Excluido</v>
      </c>
      <c r="M526" s="27" t="str">
        <f t="shared" si="207"/>
        <v>C/PalabrasClaves</v>
      </c>
      <c r="N526" s="27"/>
      <c r="O526" s="27"/>
      <c r="P526" s="27" t="s">
        <v>1467</v>
      </c>
      <c r="Q526" s="27"/>
      <c r="R526" s="27" t="str">
        <f>LEFT('2012-2022'!$P526,4)</f>
        <v>2013</v>
      </c>
      <c r="S526" s="27" t="s">
        <v>74</v>
      </c>
      <c r="T526" s="27" t="str">
        <f t="shared" ref="T526:T532" si="211">IFERROR(VLOOKUP(A526,BD_aux,2,FALSE),"")</f>
        <v/>
      </c>
      <c r="U526" s="27"/>
      <c r="V526" s="29"/>
      <c r="W526" s="30"/>
      <c r="X526" s="30"/>
      <c r="Y526" s="31"/>
    </row>
    <row r="527" spans="1:25" ht="15.75" hidden="1" customHeight="1" x14ac:dyDescent="0.25">
      <c r="A527" s="32">
        <v>26538505</v>
      </c>
      <c r="B527" s="32" t="s">
        <v>3684</v>
      </c>
      <c r="C527" s="32" t="s">
        <v>3685</v>
      </c>
      <c r="D527" s="32" t="s">
        <v>3686</v>
      </c>
      <c r="E527" s="32" t="s">
        <v>2395</v>
      </c>
      <c r="F527" s="32" t="s">
        <v>493</v>
      </c>
      <c r="G527" s="32">
        <v>2016</v>
      </c>
      <c r="H527" s="33">
        <v>42314</v>
      </c>
      <c r="I527" s="32"/>
      <c r="J527" s="32"/>
      <c r="K527" s="32" t="s">
        <v>3687</v>
      </c>
      <c r="L527" s="32" t="str">
        <f t="shared" si="193"/>
        <v>PreAlerta</v>
      </c>
      <c r="M527" s="32" t="str">
        <f t="shared" si="207"/>
        <v>C/PalabrasClaves</v>
      </c>
      <c r="N527" s="32" t="s">
        <v>18</v>
      </c>
      <c r="O527" s="32" t="s">
        <v>2842</v>
      </c>
      <c r="P527" s="32" t="s">
        <v>3417</v>
      </c>
      <c r="Q527" s="32"/>
      <c r="R527" s="32" t="str">
        <f>LEFT('2012-2022'!$P527,4)</f>
        <v>2016</v>
      </c>
      <c r="S527" s="32" t="s">
        <v>45</v>
      </c>
      <c r="T527" s="32" t="str">
        <f t="shared" si="211"/>
        <v/>
      </c>
      <c r="U527" s="32"/>
      <c r="V527" s="34"/>
      <c r="W527" s="35"/>
      <c r="X527" s="35"/>
      <c r="Y527" s="32"/>
    </row>
    <row r="528" spans="1:25" ht="15.75" hidden="1" customHeight="1" x14ac:dyDescent="0.25">
      <c r="A528" s="27">
        <v>28703729</v>
      </c>
      <c r="B528" s="27" t="s">
        <v>3688</v>
      </c>
      <c r="C528" s="27" t="s">
        <v>3689</v>
      </c>
      <c r="D528" s="27" t="s">
        <v>3690</v>
      </c>
      <c r="E528" s="27" t="s">
        <v>233</v>
      </c>
      <c r="F528" s="27" t="s">
        <v>304</v>
      </c>
      <c r="G528" s="27">
        <v>2017</v>
      </c>
      <c r="H528" s="28">
        <v>42930</v>
      </c>
      <c r="I528" s="27" t="s">
        <v>3691</v>
      </c>
      <c r="J528" s="27" t="s">
        <v>3692</v>
      </c>
      <c r="K528" s="27" t="s">
        <v>3693</v>
      </c>
      <c r="L528" s="27" t="str">
        <f t="shared" si="193"/>
        <v>PostAlerta</v>
      </c>
      <c r="M528" s="27" t="str">
        <f t="shared" si="207"/>
        <v>C/PalabrasClaves</v>
      </c>
      <c r="N528" s="27" t="str">
        <f t="shared" ref="N528:N532" si="212">IF(ISNUMBER(SEARCH("TREATMENT", B528)), "4) Nuevos tratamientos", "")</f>
        <v/>
      </c>
      <c r="O528" s="27"/>
      <c r="P528" s="27" t="s">
        <v>3071</v>
      </c>
      <c r="Q528" s="27"/>
      <c r="R528" s="27" t="str">
        <f>LEFT('2012-2022'!$P528,4)</f>
        <v>2017</v>
      </c>
      <c r="S528" s="27" t="s">
        <v>65</v>
      </c>
      <c r="T528" s="27" t="str">
        <f t="shared" si="211"/>
        <v/>
      </c>
      <c r="U528" s="27"/>
      <c r="V528" s="29"/>
      <c r="W528" s="30"/>
      <c r="X528" s="30"/>
      <c r="Y528" s="31"/>
    </row>
    <row r="529" spans="1:25" ht="15.75" hidden="1" customHeight="1" x14ac:dyDescent="0.25">
      <c r="A529" s="32">
        <v>24653040</v>
      </c>
      <c r="B529" s="32" t="s">
        <v>3694</v>
      </c>
      <c r="C529" s="32" t="s">
        <v>3695</v>
      </c>
      <c r="D529" s="32" t="s">
        <v>3696</v>
      </c>
      <c r="E529" s="32" t="s">
        <v>3697</v>
      </c>
      <c r="F529" s="32" t="s">
        <v>393</v>
      </c>
      <c r="G529" s="32">
        <v>2014</v>
      </c>
      <c r="H529" s="33">
        <v>41720</v>
      </c>
      <c r="I529" s="32"/>
      <c r="J529" s="32"/>
      <c r="K529" s="32" t="s">
        <v>3698</v>
      </c>
      <c r="L529" s="32" t="str">
        <f t="shared" si="193"/>
        <v>PreAlerta</v>
      </c>
      <c r="M529" s="32" t="str">
        <f t="shared" si="207"/>
        <v>S/PalabrasClaves</v>
      </c>
      <c r="N529" s="32" t="str">
        <f t="shared" si="212"/>
        <v/>
      </c>
      <c r="O529" s="32"/>
      <c r="P529" s="32" t="s">
        <v>2482</v>
      </c>
      <c r="Q529" s="32"/>
      <c r="R529" s="32" t="str">
        <f>LEFT('2012-2022'!$P529,4)</f>
        <v>2014</v>
      </c>
      <c r="S529" s="32" t="s">
        <v>60</v>
      </c>
      <c r="T529" s="32" t="str">
        <f t="shared" si="211"/>
        <v/>
      </c>
      <c r="U529" s="32"/>
      <c r="V529" s="34"/>
      <c r="W529" s="35"/>
      <c r="X529" s="35"/>
      <c r="Y529" s="32"/>
    </row>
    <row r="530" spans="1:25" ht="15.75" hidden="1" customHeight="1" x14ac:dyDescent="0.25">
      <c r="A530" s="27">
        <v>31874612</v>
      </c>
      <c r="B530" s="27" t="s">
        <v>3699</v>
      </c>
      <c r="C530" s="27" t="s">
        <v>3700</v>
      </c>
      <c r="D530" s="27" t="s">
        <v>3701</v>
      </c>
      <c r="E530" s="27" t="s">
        <v>3702</v>
      </c>
      <c r="F530" s="27" t="s">
        <v>3703</v>
      </c>
      <c r="G530" s="27">
        <v>2019</v>
      </c>
      <c r="H530" s="28">
        <v>43825</v>
      </c>
      <c r="I530" s="27" t="s">
        <v>3704</v>
      </c>
      <c r="J530" s="27"/>
      <c r="K530" s="27" t="s">
        <v>3705</v>
      </c>
      <c r="L530" s="27" t="str">
        <f t="shared" si="193"/>
        <v>PostAlerta</v>
      </c>
      <c r="M530" s="27" t="str">
        <f t="shared" si="207"/>
        <v>C/PalabrasClaves</v>
      </c>
      <c r="N530" s="27" t="str">
        <f t="shared" si="212"/>
        <v/>
      </c>
      <c r="O530" s="27"/>
      <c r="P530" s="27" t="s">
        <v>3706</v>
      </c>
      <c r="Q530" s="27"/>
      <c r="R530" s="27" t="str">
        <f>LEFT('2012-2022'!$P530,4)</f>
        <v>2019</v>
      </c>
      <c r="S530" s="27" t="s">
        <v>74</v>
      </c>
      <c r="T530" s="27" t="str">
        <f t="shared" si="211"/>
        <v/>
      </c>
      <c r="U530" s="27"/>
      <c r="V530" s="29"/>
      <c r="W530" s="30"/>
      <c r="X530" s="30"/>
      <c r="Y530" s="31"/>
    </row>
    <row r="531" spans="1:25" ht="15.75" hidden="1" customHeight="1" x14ac:dyDescent="0.25">
      <c r="A531" s="32">
        <v>28916651</v>
      </c>
      <c r="B531" s="32" t="s">
        <v>3707</v>
      </c>
      <c r="C531" s="32" t="s">
        <v>3708</v>
      </c>
      <c r="D531" s="32" t="s">
        <v>3709</v>
      </c>
      <c r="E531" s="32" t="s">
        <v>3710</v>
      </c>
      <c r="F531" s="32" t="s">
        <v>3711</v>
      </c>
      <c r="G531" s="32">
        <v>2017</v>
      </c>
      <c r="H531" s="33">
        <v>42995</v>
      </c>
      <c r="I531" s="32"/>
      <c r="J531" s="32"/>
      <c r="K531" s="32" t="s">
        <v>3712</v>
      </c>
      <c r="L531" s="32" t="str">
        <f t="shared" si="193"/>
        <v>PostAlerta</v>
      </c>
      <c r="M531" s="32" t="str">
        <f t="shared" si="207"/>
        <v>S/PalabrasClaves</v>
      </c>
      <c r="N531" s="32" t="str">
        <f t="shared" si="212"/>
        <v/>
      </c>
      <c r="O531" s="32"/>
      <c r="P531" s="32" t="s">
        <v>3713</v>
      </c>
      <c r="Q531" s="32"/>
      <c r="R531" s="32" t="str">
        <f>LEFT('2012-2022'!$P531,4)</f>
        <v>2017</v>
      </c>
      <c r="S531" s="32" t="s">
        <v>70</v>
      </c>
      <c r="T531" s="32" t="str">
        <f t="shared" si="211"/>
        <v/>
      </c>
      <c r="U531" s="32"/>
      <c r="V531" s="34"/>
      <c r="W531" s="35"/>
      <c r="X531" s="35"/>
      <c r="Y531" s="32"/>
    </row>
    <row r="532" spans="1:25" ht="15.75" hidden="1" customHeight="1" x14ac:dyDescent="0.25">
      <c r="A532" s="27">
        <v>22807549</v>
      </c>
      <c r="B532" s="27" t="s">
        <v>3714</v>
      </c>
      <c r="C532" s="27" t="s">
        <v>3715</v>
      </c>
      <c r="D532" s="27" t="s">
        <v>3716</v>
      </c>
      <c r="E532" s="27" t="s">
        <v>3717</v>
      </c>
      <c r="F532" s="27" t="s">
        <v>735</v>
      </c>
      <c r="G532" s="27">
        <v>2012</v>
      </c>
      <c r="H532" s="28">
        <v>41109</v>
      </c>
      <c r="I532" s="27"/>
      <c r="J532" s="27"/>
      <c r="K532" s="27" t="s">
        <v>3718</v>
      </c>
      <c r="L532" s="27" t="str">
        <f t="shared" si="193"/>
        <v>PreAlerta</v>
      </c>
      <c r="M532" s="27" t="str">
        <f t="shared" si="207"/>
        <v>S/PalabrasClaves</v>
      </c>
      <c r="N532" s="27" t="str">
        <f t="shared" si="212"/>
        <v/>
      </c>
      <c r="O532" s="27"/>
      <c r="P532" s="27" t="s">
        <v>1847</v>
      </c>
      <c r="Q532" s="27"/>
      <c r="R532" s="27" t="str">
        <f>LEFT('2012-2022'!$P532,4)</f>
        <v>2012</v>
      </c>
      <c r="S532" s="27" t="s">
        <v>60</v>
      </c>
      <c r="T532" s="27" t="str">
        <f t="shared" si="211"/>
        <v/>
      </c>
      <c r="U532" s="27"/>
      <c r="V532" s="29"/>
      <c r="W532" s="30"/>
      <c r="X532" s="30"/>
      <c r="Y532" s="31"/>
    </row>
    <row r="533" spans="1:25" ht="15.75" customHeight="1" x14ac:dyDescent="0.25">
      <c r="A533" s="32">
        <v>32316853</v>
      </c>
      <c r="B533" s="32" t="s">
        <v>3719</v>
      </c>
      <c r="C533" s="32" t="s">
        <v>3720</v>
      </c>
      <c r="D533" s="32" t="s">
        <v>3721</v>
      </c>
      <c r="E533" s="32" t="s">
        <v>3722</v>
      </c>
      <c r="F533" s="32" t="s">
        <v>735</v>
      </c>
      <c r="G533" s="32">
        <v>2020</v>
      </c>
      <c r="H533" s="33">
        <v>43944</v>
      </c>
      <c r="I533" s="32"/>
      <c r="J533" s="32"/>
      <c r="K533" s="32" t="s">
        <v>3723</v>
      </c>
      <c r="L533" s="32" t="str">
        <f t="shared" si="193"/>
        <v>PostAlerta</v>
      </c>
      <c r="M533" s="32" t="str">
        <f t="shared" si="207"/>
        <v>C/PalabrasClaves</v>
      </c>
      <c r="N533" s="32" t="s">
        <v>9</v>
      </c>
      <c r="O533" s="32"/>
      <c r="P533" s="32" t="s">
        <v>737</v>
      </c>
      <c r="Q533" s="32"/>
      <c r="R533" s="32" t="str">
        <f>LEFT('2012-2022'!$P533,4)</f>
        <v>2020</v>
      </c>
      <c r="S533" s="32" t="s">
        <v>57</v>
      </c>
      <c r="T533" s="32" t="s">
        <v>3719</v>
      </c>
      <c r="U533" s="32" t="s">
        <v>123</v>
      </c>
      <c r="V533" s="34" t="s">
        <v>124</v>
      </c>
      <c r="W533" s="35" t="s">
        <v>124</v>
      </c>
      <c r="X533" s="35"/>
      <c r="Y533" s="36" t="str">
        <f t="shared" ref="Y533:Y535" si="213">IFERROR(VLOOKUP(A531,BD_aux,3,FALSE),"")</f>
        <v/>
      </c>
    </row>
    <row r="534" spans="1:25" ht="15.75" customHeight="1" x14ac:dyDescent="0.25">
      <c r="A534" s="27">
        <v>29067905</v>
      </c>
      <c r="B534" s="27" t="s">
        <v>3724</v>
      </c>
      <c r="C534" s="27" t="s">
        <v>3725</v>
      </c>
      <c r="D534" s="27" t="s">
        <v>3726</v>
      </c>
      <c r="E534" s="27" t="s">
        <v>3727</v>
      </c>
      <c r="F534" s="27" t="s">
        <v>1046</v>
      </c>
      <c r="G534" s="27">
        <v>2017</v>
      </c>
      <c r="H534" s="28">
        <v>43034</v>
      </c>
      <c r="I534" s="27" t="s">
        <v>3728</v>
      </c>
      <c r="J534" s="27"/>
      <c r="K534" s="27" t="s">
        <v>3729</v>
      </c>
      <c r="L534" s="27" t="str">
        <f t="shared" si="193"/>
        <v>PostAlerta</v>
      </c>
      <c r="M534" s="27" t="str">
        <f t="shared" si="207"/>
        <v>C/PalabrasClaves</v>
      </c>
      <c r="N534" s="27" t="s">
        <v>9</v>
      </c>
      <c r="O534" s="27"/>
      <c r="P534" s="27" t="s">
        <v>3730</v>
      </c>
      <c r="Q534" s="27"/>
      <c r="R534" s="27" t="str">
        <f>LEFT('2012-2022'!$P534,4)</f>
        <v>2017</v>
      </c>
      <c r="S534" s="27" t="s">
        <v>70</v>
      </c>
      <c r="T534" s="27" t="s">
        <v>3731</v>
      </c>
      <c r="U534" s="27" t="s">
        <v>123</v>
      </c>
      <c r="V534" s="29" t="s">
        <v>124</v>
      </c>
      <c r="W534" s="30" t="s">
        <v>124</v>
      </c>
      <c r="X534" s="30" t="s">
        <v>3732</v>
      </c>
      <c r="Y534" s="31" t="str">
        <f t="shared" si="213"/>
        <v/>
      </c>
    </row>
    <row r="535" spans="1:25" ht="15.75" customHeight="1" x14ac:dyDescent="0.25">
      <c r="A535" s="32">
        <v>26292300</v>
      </c>
      <c r="B535" s="32" t="s">
        <v>3733</v>
      </c>
      <c r="C535" s="32" t="s">
        <v>3734</v>
      </c>
      <c r="D535" s="32" t="s">
        <v>3735</v>
      </c>
      <c r="E535" s="32" t="s">
        <v>3736</v>
      </c>
      <c r="F535" s="32" t="s">
        <v>502</v>
      </c>
      <c r="G535" s="32">
        <v>2015</v>
      </c>
      <c r="H535" s="33">
        <v>42237</v>
      </c>
      <c r="I535" s="32" t="s">
        <v>3737</v>
      </c>
      <c r="J535" s="32"/>
      <c r="K535" s="32" t="s">
        <v>3738</v>
      </c>
      <c r="L535" s="32" t="str">
        <f t="shared" si="193"/>
        <v>PreAlerta</v>
      </c>
      <c r="M535" s="32" t="str">
        <f t="shared" si="207"/>
        <v>C/PalabrasClaves</v>
      </c>
      <c r="N535" s="32" t="s">
        <v>9</v>
      </c>
      <c r="O535" s="32"/>
      <c r="P535" s="32" t="s">
        <v>882</v>
      </c>
      <c r="Q535" s="32" t="s">
        <v>17</v>
      </c>
      <c r="R535" s="32" t="str">
        <f>LEFT('2012-2022'!$P535,4)</f>
        <v>2015</v>
      </c>
      <c r="S535" s="32" t="s">
        <v>72</v>
      </c>
      <c r="T535" s="32" t="s">
        <v>3739</v>
      </c>
      <c r="U535" s="32" t="s">
        <v>124</v>
      </c>
      <c r="V535" s="34" t="s">
        <v>124</v>
      </c>
      <c r="W535" s="35" t="s">
        <v>124</v>
      </c>
      <c r="X535" s="35" t="s">
        <v>3740</v>
      </c>
      <c r="Y535" s="36" t="str">
        <f t="shared" si="213"/>
        <v/>
      </c>
    </row>
    <row r="536" spans="1:25" ht="15.75" hidden="1" customHeight="1" x14ac:dyDescent="0.25">
      <c r="A536" s="27">
        <v>26147143</v>
      </c>
      <c r="B536" s="27" t="s">
        <v>3741</v>
      </c>
      <c r="C536" s="27" t="s">
        <v>3742</v>
      </c>
      <c r="D536" s="27" t="s">
        <v>3743</v>
      </c>
      <c r="E536" s="27" t="s">
        <v>3744</v>
      </c>
      <c r="F536" s="27" t="s">
        <v>1239</v>
      </c>
      <c r="G536" s="27">
        <v>2015</v>
      </c>
      <c r="H536" s="28">
        <v>42192</v>
      </c>
      <c r="I536" s="27"/>
      <c r="J536" s="27"/>
      <c r="K536" s="27"/>
      <c r="L536" s="27" t="str">
        <f t="shared" si="193"/>
        <v>PreAlerta</v>
      </c>
      <c r="M536" s="27" t="str">
        <f t="shared" si="207"/>
        <v>S/PalabrasClaves</v>
      </c>
      <c r="N536" s="27" t="str">
        <f>IF(ISNUMBER(SEARCH("TREATMENT", B536)), "4) Nuevos tratamientos", "")</f>
        <v/>
      </c>
      <c r="O536" s="27"/>
      <c r="P536" s="27" t="s">
        <v>3407</v>
      </c>
      <c r="Q536" s="27"/>
      <c r="R536" s="27" t="str">
        <f>LEFT('2012-2022'!$P536,4)</f>
        <v>2015</v>
      </c>
      <c r="S536" s="27" t="s">
        <v>62</v>
      </c>
      <c r="T536" s="27" t="str">
        <f>IFERROR(VLOOKUP(A536,BD_aux,2,FALSE),"")</f>
        <v/>
      </c>
      <c r="U536" s="27"/>
      <c r="V536" s="29"/>
      <c r="W536" s="30"/>
      <c r="X536" s="30"/>
      <c r="Y536" s="31"/>
    </row>
    <row r="537" spans="1:25" ht="15.75" customHeight="1" x14ac:dyDescent="0.25">
      <c r="A537" s="32">
        <v>26234265</v>
      </c>
      <c r="B537" s="32" t="s">
        <v>3745</v>
      </c>
      <c r="C537" s="32" t="s">
        <v>3746</v>
      </c>
      <c r="D537" s="32" t="s">
        <v>3747</v>
      </c>
      <c r="E537" s="32" t="s">
        <v>655</v>
      </c>
      <c r="F537" s="32" t="s">
        <v>381</v>
      </c>
      <c r="G537" s="32">
        <v>2015</v>
      </c>
      <c r="H537" s="33">
        <v>42220</v>
      </c>
      <c r="I537" s="32"/>
      <c r="J537" s="32"/>
      <c r="K537" s="32"/>
      <c r="L537" s="32" t="str">
        <f t="shared" ref="L537:L600" si="214">IF(ISNUMBER(VLOOKUP(A537,EXCL,1,FALSE)),"Excluido",IF(ISNUMBER(VLOOKUP(A537,POST,1,FALSE)),"PostAlerta",IF(ISNUMBER(VLOOKUP(A537,PRE,1,FALSE)),"PreAlerta","")))</f>
        <v>PreAlerta</v>
      </c>
      <c r="M537" s="32" t="str">
        <f t="shared" si="207"/>
        <v>C/PalabrasClaves</v>
      </c>
      <c r="N537" s="32" t="s">
        <v>9</v>
      </c>
      <c r="O537" s="32"/>
      <c r="P537" s="32" t="s">
        <v>1013</v>
      </c>
      <c r="Q537" s="32" t="s">
        <v>17</v>
      </c>
      <c r="R537" s="32" t="str">
        <f>LEFT('2012-2022'!$P537,4)</f>
        <v>2015</v>
      </c>
      <c r="S537" s="32" t="s">
        <v>60</v>
      </c>
      <c r="T537" s="32"/>
      <c r="U537" s="32" t="s">
        <v>124</v>
      </c>
      <c r="V537" s="34" t="s">
        <v>124</v>
      </c>
      <c r="W537" s="35" t="s">
        <v>124</v>
      </c>
      <c r="X537" s="35" t="s">
        <v>3748</v>
      </c>
      <c r="Y537" s="36" t="str">
        <f t="shared" ref="Y537:Y540" si="215">IFERROR(VLOOKUP(A535,BD_aux,3,FALSE),"")</f>
        <v/>
      </c>
    </row>
    <row r="538" spans="1:25" ht="15.75" customHeight="1" x14ac:dyDescent="0.25">
      <c r="A538" s="27">
        <v>24890968</v>
      </c>
      <c r="B538" s="27" t="s">
        <v>3749</v>
      </c>
      <c r="C538" s="27" t="s">
        <v>3522</v>
      </c>
      <c r="D538" s="27" t="s">
        <v>3750</v>
      </c>
      <c r="E538" s="27" t="s">
        <v>655</v>
      </c>
      <c r="F538" s="27" t="s">
        <v>381</v>
      </c>
      <c r="G538" s="27">
        <v>2013</v>
      </c>
      <c r="H538" s="28">
        <v>41794</v>
      </c>
      <c r="I538" s="27"/>
      <c r="J538" s="27"/>
      <c r="K538" s="27"/>
      <c r="L538" s="27" t="str">
        <f t="shared" si="214"/>
        <v>PreAlerta</v>
      </c>
      <c r="M538" s="27" t="str">
        <f t="shared" si="207"/>
        <v>C/PalabrasClaves</v>
      </c>
      <c r="N538" s="27" t="s">
        <v>9</v>
      </c>
      <c r="O538" s="27"/>
      <c r="P538" s="27" t="s">
        <v>3751</v>
      </c>
      <c r="Q538" s="27"/>
      <c r="R538" s="27" t="str">
        <f>LEFT('2012-2022'!$P538,4)</f>
        <v>2013</v>
      </c>
      <c r="S538" s="27" t="s">
        <v>68</v>
      </c>
      <c r="T538" s="27" t="s">
        <v>3749</v>
      </c>
      <c r="U538" s="27" t="s">
        <v>123</v>
      </c>
      <c r="V538" s="29" t="s">
        <v>124</v>
      </c>
      <c r="W538" s="30" t="s">
        <v>124</v>
      </c>
      <c r="X538" s="30"/>
      <c r="Y538" s="31" t="str">
        <f t="shared" si="215"/>
        <v/>
      </c>
    </row>
    <row r="539" spans="1:25" ht="15.75" customHeight="1" x14ac:dyDescent="0.25">
      <c r="A539" s="32">
        <v>30292397</v>
      </c>
      <c r="B539" s="32" t="s">
        <v>3752</v>
      </c>
      <c r="C539" s="32" t="s">
        <v>3753</v>
      </c>
      <c r="D539" s="32" t="s">
        <v>3754</v>
      </c>
      <c r="E539" s="32" t="s">
        <v>3755</v>
      </c>
      <c r="F539" s="32" t="s">
        <v>285</v>
      </c>
      <c r="G539" s="32">
        <v>2018</v>
      </c>
      <c r="H539" s="33">
        <v>43381</v>
      </c>
      <c r="I539" s="32"/>
      <c r="J539" s="32"/>
      <c r="K539" s="32" t="s">
        <v>3756</v>
      </c>
      <c r="L539" s="32" t="str">
        <f t="shared" si="214"/>
        <v>PostAlerta</v>
      </c>
      <c r="M539" s="32" t="str">
        <f t="shared" si="207"/>
        <v>C/PalabrasClaves</v>
      </c>
      <c r="N539" s="32" t="s">
        <v>9</v>
      </c>
      <c r="O539" s="32"/>
      <c r="P539" s="32" t="s">
        <v>942</v>
      </c>
      <c r="Q539" s="32" t="s">
        <v>17</v>
      </c>
      <c r="R539" s="32" t="str">
        <f>LEFT('2012-2022'!$P539,4)</f>
        <v>2018</v>
      </c>
      <c r="S539" s="32" t="s">
        <v>74</v>
      </c>
      <c r="T539" s="32" t="s">
        <v>3757</v>
      </c>
      <c r="U539" s="32" t="s">
        <v>123</v>
      </c>
      <c r="V539" s="34" t="s">
        <v>124</v>
      </c>
      <c r="W539" s="35" t="s">
        <v>124</v>
      </c>
      <c r="X539" s="35" t="s">
        <v>3758</v>
      </c>
      <c r="Y539" s="36" t="str">
        <f t="shared" si="215"/>
        <v/>
      </c>
    </row>
    <row r="540" spans="1:25" ht="15.75" customHeight="1" x14ac:dyDescent="0.25">
      <c r="A540" s="27">
        <v>26976873</v>
      </c>
      <c r="B540" s="27" t="s">
        <v>3759</v>
      </c>
      <c r="C540" s="27" t="s">
        <v>3760</v>
      </c>
      <c r="D540" s="27" t="s">
        <v>3761</v>
      </c>
      <c r="E540" s="27" t="s">
        <v>3046</v>
      </c>
      <c r="F540" s="27" t="s">
        <v>573</v>
      </c>
      <c r="G540" s="27">
        <v>2016</v>
      </c>
      <c r="H540" s="28">
        <v>42445</v>
      </c>
      <c r="I540" s="27" t="s">
        <v>3762</v>
      </c>
      <c r="J540" s="27"/>
      <c r="K540" s="27" t="s">
        <v>3763</v>
      </c>
      <c r="L540" s="27" t="str">
        <f t="shared" si="214"/>
        <v>PreAlerta</v>
      </c>
      <c r="M540" s="27" t="str">
        <f t="shared" si="207"/>
        <v>C/PalabrasClaves</v>
      </c>
      <c r="N540" s="27" t="s">
        <v>12</v>
      </c>
      <c r="O540" s="27" t="s">
        <v>16</v>
      </c>
      <c r="P540" s="27" t="s">
        <v>3764</v>
      </c>
      <c r="Q540" s="27"/>
      <c r="R540" s="27" t="str">
        <f>LEFT('2012-2022'!$P540,4)</f>
        <v>2016</v>
      </c>
      <c r="S540" s="27" t="s">
        <v>54</v>
      </c>
      <c r="T540" s="27" t="s">
        <v>3765</v>
      </c>
      <c r="U540" s="27" t="s">
        <v>124</v>
      </c>
      <c r="V540" s="29" t="s">
        <v>123</v>
      </c>
      <c r="W540" s="30" t="s">
        <v>124</v>
      </c>
      <c r="X540" s="30" t="s">
        <v>3766</v>
      </c>
      <c r="Y540" s="31" t="str">
        <f t="shared" si="215"/>
        <v/>
      </c>
    </row>
    <row r="541" spans="1:25" ht="15.75" hidden="1" customHeight="1" x14ac:dyDescent="0.25">
      <c r="A541" s="32">
        <v>32058583</v>
      </c>
      <c r="B541" s="32" t="s">
        <v>3767</v>
      </c>
      <c r="C541" s="32" t="s">
        <v>3768</v>
      </c>
      <c r="D541" s="32" t="s">
        <v>3769</v>
      </c>
      <c r="E541" s="32" t="s">
        <v>1161</v>
      </c>
      <c r="F541" s="32" t="s">
        <v>3770</v>
      </c>
      <c r="G541" s="32">
        <v>2020</v>
      </c>
      <c r="H541" s="33">
        <v>43876</v>
      </c>
      <c r="I541" s="32"/>
      <c r="J541" s="32"/>
      <c r="K541" s="32" t="s">
        <v>3771</v>
      </c>
      <c r="L541" s="32" t="str">
        <f t="shared" si="214"/>
        <v>Excluido</v>
      </c>
      <c r="M541" s="32" t="str">
        <f t="shared" si="207"/>
        <v>S/PalabrasClaves</v>
      </c>
      <c r="N541" s="32" t="str">
        <f>IF(ISNUMBER(SEARCH("TREATMENT", B541)), "4) Nuevos tratamientos", "")</f>
        <v/>
      </c>
      <c r="O541" s="32"/>
      <c r="P541" s="32" t="s">
        <v>2992</v>
      </c>
      <c r="Q541" s="32"/>
      <c r="R541" s="32" t="str">
        <f>LEFT('2012-2022'!$P541,4)</f>
        <v>2020</v>
      </c>
      <c r="S541" s="32" t="s">
        <v>65</v>
      </c>
      <c r="T541" s="32" t="str">
        <f>IFERROR(VLOOKUP(A541,BD_aux,2,FALSE),"")</f>
        <v/>
      </c>
      <c r="U541" s="32"/>
      <c r="V541" s="34"/>
      <c r="W541" s="35"/>
      <c r="X541" s="35"/>
      <c r="Y541" s="32"/>
    </row>
    <row r="542" spans="1:25" ht="15.75" customHeight="1" x14ac:dyDescent="0.25">
      <c r="A542" s="27">
        <v>30275084</v>
      </c>
      <c r="B542" s="27" t="s">
        <v>3772</v>
      </c>
      <c r="C542" s="27" t="s">
        <v>3773</v>
      </c>
      <c r="D542" s="27" t="s">
        <v>3774</v>
      </c>
      <c r="E542" s="27" t="s">
        <v>2536</v>
      </c>
      <c r="F542" s="27" t="s">
        <v>573</v>
      </c>
      <c r="G542" s="27">
        <v>2018</v>
      </c>
      <c r="H542" s="28">
        <v>43376</v>
      </c>
      <c r="I542" s="27" t="s">
        <v>3775</v>
      </c>
      <c r="J542" s="27"/>
      <c r="K542" s="27" t="s">
        <v>3776</v>
      </c>
      <c r="L542" s="27" t="str">
        <f t="shared" si="214"/>
        <v>PostAlerta</v>
      </c>
      <c r="M542" s="27" t="str">
        <f t="shared" si="207"/>
        <v>C/PalabrasClaves</v>
      </c>
      <c r="N542" s="27" t="s">
        <v>12</v>
      </c>
      <c r="O542" s="27" t="s">
        <v>16</v>
      </c>
      <c r="P542" s="27" t="s">
        <v>3777</v>
      </c>
      <c r="Q542" s="27"/>
      <c r="R542" s="27" t="str">
        <f>LEFT('2012-2022'!$P542,4)</f>
        <v>2018</v>
      </c>
      <c r="S542" s="27" t="s">
        <v>72</v>
      </c>
      <c r="T542" s="27" t="s">
        <v>3778</v>
      </c>
      <c r="U542" s="27" t="s">
        <v>124</v>
      </c>
      <c r="V542" s="29" t="s">
        <v>123</v>
      </c>
      <c r="W542" s="30" t="s">
        <v>124</v>
      </c>
      <c r="X542" s="30" t="s">
        <v>3779</v>
      </c>
      <c r="Y542" s="31" t="str">
        <f t="shared" ref="Y542:Y544" si="216">IFERROR(VLOOKUP(A540,BD_aux,3,FALSE),"")</f>
        <v/>
      </c>
    </row>
    <row r="543" spans="1:25" ht="15.75" customHeight="1" x14ac:dyDescent="0.25">
      <c r="A543" s="32">
        <v>24890967</v>
      </c>
      <c r="B543" s="32" t="s">
        <v>3780</v>
      </c>
      <c r="C543" s="32" t="s">
        <v>3522</v>
      </c>
      <c r="D543" s="32" t="s">
        <v>3781</v>
      </c>
      <c r="E543" s="32" t="s">
        <v>655</v>
      </c>
      <c r="F543" s="32" t="s">
        <v>381</v>
      </c>
      <c r="G543" s="32">
        <v>2013</v>
      </c>
      <c r="H543" s="33">
        <v>41794</v>
      </c>
      <c r="I543" s="32"/>
      <c r="J543" s="32"/>
      <c r="K543" s="32"/>
      <c r="L543" s="32" t="str">
        <f t="shared" si="214"/>
        <v>PreAlerta</v>
      </c>
      <c r="M543" s="32" t="str">
        <f t="shared" si="207"/>
        <v>C/PalabrasClaves</v>
      </c>
      <c r="N543" s="32" t="s">
        <v>9</v>
      </c>
      <c r="O543" s="32"/>
      <c r="P543" s="32" t="s">
        <v>3751</v>
      </c>
      <c r="Q543" s="32"/>
      <c r="R543" s="32" t="str">
        <f>LEFT('2012-2022'!$P543,4)</f>
        <v>2013</v>
      </c>
      <c r="S543" s="32" t="s">
        <v>68</v>
      </c>
      <c r="T543" s="32" t="s">
        <v>3780</v>
      </c>
      <c r="U543" s="32" t="s">
        <v>123</v>
      </c>
      <c r="V543" s="34" t="s">
        <v>124</v>
      </c>
      <c r="W543" s="35" t="s">
        <v>124</v>
      </c>
      <c r="X543" s="35"/>
      <c r="Y543" s="36" t="str">
        <f t="shared" si="216"/>
        <v/>
      </c>
    </row>
    <row r="544" spans="1:25" ht="15.75" customHeight="1" x14ac:dyDescent="0.25">
      <c r="A544" s="27">
        <v>24651828</v>
      </c>
      <c r="B544" s="27" t="s">
        <v>3782</v>
      </c>
      <c r="C544" s="27" t="s">
        <v>3783</v>
      </c>
      <c r="D544" s="27" t="s">
        <v>3784</v>
      </c>
      <c r="E544" s="27" t="s">
        <v>2647</v>
      </c>
      <c r="F544" s="27" t="s">
        <v>493</v>
      </c>
      <c r="G544" s="27">
        <v>2014</v>
      </c>
      <c r="H544" s="28">
        <v>41720</v>
      </c>
      <c r="I544" s="27"/>
      <c r="J544" s="27"/>
      <c r="K544" s="27" t="s">
        <v>3785</v>
      </c>
      <c r="L544" s="27" t="str">
        <f t="shared" si="214"/>
        <v>PreAlerta</v>
      </c>
      <c r="M544" s="27" t="str">
        <f t="shared" si="207"/>
        <v>C/PalabrasClaves</v>
      </c>
      <c r="N544" s="27" t="s">
        <v>12</v>
      </c>
      <c r="O544" s="27" t="s">
        <v>16</v>
      </c>
      <c r="P544" s="27" t="s">
        <v>1207</v>
      </c>
      <c r="Q544" s="27"/>
      <c r="R544" s="27" t="str">
        <f>LEFT('2012-2022'!$P544,4)</f>
        <v>2014</v>
      </c>
      <c r="S544" s="27" t="s">
        <v>62</v>
      </c>
      <c r="T544" s="27" t="s">
        <v>3786</v>
      </c>
      <c r="U544" s="27" t="s">
        <v>124</v>
      </c>
      <c r="V544" s="29" t="s">
        <v>123</v>
      </c>
      <c r="W544" s="30" t="s">
        <v>124</v>
      </c>
      <c r="X544" s="30" t="s">
        <v>3787</v>
      </c>
      <c r="Y544" s="31" t="str">
        <f t="shared" si="216"/>
        <v/>
      </c>
    </row>
    <row r="545" spans="1:25" ht="15.75" hidden="1" customHeight="1" x14ac:dyDescent="0.25">
      <c r="A545" s="32">
        <v>31431566</v>
      </c>
      <c r="B545" s="32" t="s">
        <v>3788</v>
      </c>
      <c r="C545" s="32" t="s">
        <v>3789</v>
      </c>
      <c r="D545" s="32" t="s">
        <v>3790</v>
      </c>
      <c r="E545" s="32" t="s">
        <v>3791</v>
      </c>
      <c r="F545" s="32" t="s">
        <v>393</v>
      </c>
      <c r="G545" s="32">
        <v>2019</v>
      </c>
      <c r="H545" s="33">
        <v>43699</v>
      </c>
      <c r="I545" s="32"/>
      <c r="J545" s="32"/>
      <c r="K545" s="32" t="s">
        <v>3792</v>
      </c>
      <c r="L545" s="32" t="str">
        <f t="shared" si="214"/>
        <v>PostAlerta</v>
      </c>
      <c r="M545" s="32" t="str">
        <f t="shared" si="207"/>
        <v>S/PalabrasClaves</v>
      </c>
      <c r="N545" s="32" t="str">
        <f t="shared" ref="N545:N548" si="217">IF(ISNUMBER(SEARCH("TREATMENT", B545)), "4) Nuevos tratamientos", "")</f>
        <v/>
      </c>
      <c r="O545" s="32"/>
      <c r="P545" s="32" t="s">
        <v>220</v>
      </c>
      <c r="Q545" s="32"/>
      <c r="R545" s="32" t="str">
        <f>LEFT('2012-2022'!$P545,4)</f>
        <v>2019</v>
      </c>
      <c r="S545" s="32" t="s">
        <v>68</v>
      </c>
      <c r="T545" s="32" t="str">
        <f t="shared" ref="T545:T548" si="218">IFERROR(VLOOKUP(A545,BD_aux,2,FALSE),"")</f>
        <v/>
      </c>
      <c r="U545" s="32"/>
      <c r="V545" s="34"/>
      <c r="W545" s="35"/>
      <c r="X545" s="35"/>
      <c r="Y545" s="32"/>
    </row>
    <row r="546" spans="1:25" ht="15.75" hidden="1" customHeight="1" x14ac:dyDescent="0.25">
      <c r="A546" s="27">
        <v>24763594</v>
      </c>
      <c r="B546" s="27" t="s">
        <v>3793</v>
      </c>
      <c r="C546" s="27" t="s">
        <v>3794</v>
      </c>
      <c r="D546" s="27" t="s">
        <v>3795</v>
      </c>
      <c r="E546" s="27" t="s">
        <v>3796</v>
      </c>
      <c r="F546" s="27" t="s">
        <v>1251</v>
      </c>
      <c r="G546" s="27">
        <v>2014</v>
      </c>
      <c r="H546" s="28">
        <v>41755</v>
      </c>
      <c r="I546" s="27" t="s">
        <v>3797</v>
      </c>
      <c r="J546" s="27"/>
      <c r="K546" s="27" t="s">
        <v>3798</v>
      </c>
      <c r="L546" s="27" t="str">
        <f t="shared" si="214"/>
        <v>PreAlerta</v>
      </c>
      <c r="M546" s="27" t="str">
        <f t="shared" si="207"/>
        <v>S/PalabrasClaves</v>
      </c>
      <c r="N546" s="27" t="str">
        <f t="shared" si="217"/>
        <v/>
      </c>
      <c r="O546" s="27"/>
      <c r="P546" s="27" t="s">
        <v>3799</v>
      </c>
      <c r="Q546" s="27"/>
      <c r="R546" s="27" t="str">
        <f>LEFT('2012-2022'!$P546,4)</f>
        <v>2014</v>
      </c>
      <c r="S546" s="27" t="s">
        <v>54</v>
      </c>
      <c r="T546" s="27" t="str">
        <f t="shared" si="218"/>
        <v/>
      </c>
      <c r="U546" s="27"/>
      <c r="V546" s="29"/>
      <c r="W546" s="30"/>
      <c r="X546" s="30"/>
      <c r="Y546" s="31"/>
    </row>
    <row r="547" spans="1:25" ht="15.75" hidden="1" customHeight="1" x14ac:dyDescent="0.25">
      <c r="A547" s="32">
        <v>32732336</v>
      </c>
      <c r="B547" s="32" t="s">
        <v>3800</v>
      </c>
      <c r="C547" s="32" t="s">
        <v>3801</v>
      </c>
      <c r="D547" s="32" t="s">
        <v>3802</v>
      </c>
      <c r="E547" s="32" t="s">
        <v>3803</v>
      </c>
      <c r="F547" s="32" t="s">
        <v>393</v>
      </c>
      <c r="G547" s="32">
        <v>2020</v>
      </c>
      <c r="H547" s="33">
        <v>44044</v>
      </c>
      <c r="I547" s="32"/>
      <c r="J547" s="32"/>
      <c r="K547" s="32" t="s">
        <v>3804</v>
      </c>
      <c r="L547" s="32" t="str">
        <f t="shared" si="214"/>
        <v>Excluido</v>
      </c>
      <c r="M547" s="32" t="str">
        <f t="shared" si="207"/>
        <v>S/PalabrasClaves</v>
      </c>
      <c r="N547" s="32" t="str">
        <f t="shared" si="217"/>
        <v/>
      </c>
      <c r="O547" s="32"/>
      <c r="P547" s="32" t="s">
        <v>800</v>
      </c>
      <c r="Q547" s="32"/>
      <c r="R547" s="32" t="str">
        <f>LEFT('2012-2022'!$P547,4)</f>
        <v>2020</v>
      </c>
      <c r="S547" s="32" t="s">
        <v>74</v>
      </c>
      <c r="T547" s="32" t="str">
        <f t="shared" si="218"/>
        <v/>
      </c>
      <c r="U547" s="32"/>
      <c r="V547" s="34"/>
      <c r="W547" s="35"/>
      <c r="X547" s="35"/>
      <c r="Y547" s="32"/>
    </row>
    <row r="548" spans="1:25" ht="15.75" hidden="1" customHeight="1" x14ac:dyDescent="0.25">
      <c r="A548" s="27">
        <v>33081246</v>
      </c>
      <c r="B548" s="27" t="s">
        <v>3805</v>
      </c>
      <c r="C548" s="27" t="s">
        <v>3806</v>
      </c>
      <c r="D548" s="27" t="s">
        <v>3807</v>
      </c>
      <c r="E548" s="27" t="s">
        <v>3808</v>
      </c>
      <c r="F548" s="27" t="s">
        <v>3809</v>
      </c>
      <c r="G548" s="27">
        <v>2020</v>
      </c>
      <c r="H548" s="28">
        <v>44125</v>
      </c>
      <c r="I548" s="27" t="s">
        <v>3810</v>
      </c>
      <c r="J548" s="27"/>
      <c r="K548" s="27" t="s">
        <v>3811</v>
      </c>
      <c r="L548" s="27" t="str">
        <f t="shared" si="214"/>
        <v>PostAlerta</v>
      </c>
      <c r="M548" s="27" t="str">
        <f t="shared" si="207"/>
        <v>C/PalabrasClaves</v>
      </c>
      <c r="N548" s="27" t="str">
        <f t="shared" si="217"/>
        <v/>
      </c>
      <c r="O548" s="27"/>
      <c r="P548" s="27" t="s">
        <v>3812</v>
      </c>
      <c r="Q548" s="27"/>
      <c r="R548" s="27" t="str">
        <f>LEFT('2012-2022'!$P548,4)</f>
        <v>2020</v>
      </c>
      <c r="S548" s="27" t="s">
        <v>70</v>
      </c>
      <c r="T548" s="27" t="str">
        <f t="shared" si="218"/>
        <v/>
      </c>
      <c r="U548" s="27"/>
      <c r="V548" s="29"/>
      <c r="W548" s="30"/>
      <c r="X548" s="30"/>
      <c r="Y548" s="31"/>
    </row>
    <row r="549" spans="1:25" ht="15.75" customHeight="1" x14ac:dyDescent="0.25">
      <c r="A549" s="32">
        <v>28178112</v>
      </c>
      <c r="B549" s="32" t="s">
        <v>3813</v>
      </c>
      <c r="C549" s="32" t="s">
        <v>3814</v>
      </c>
      <c r="D549" s="32" t="s">
        <v>3815</v>
      </c>
      <c r="E549" s="32" t="s">
        <v>3816</v>
      </c>
      <c r="F549" s="32" t="s">
        <v>304</v>
      </c>
      <c r="G549" s="32">
        <v>2017</v>
      </c>
      <c r="H549" s="33">
        <v>42775</v>
      </c>
      <c r="I549" s="32"/>
      <c r="J549" s="32"/>
      <c r="K549" s="32" t="s">
        <v>3817</v>
      </c>
      <c r="L549" s="32" t="str">
        <f t="shared" si="214"/>
        <v>PostAlerta</v>
      </c>
      <c r="M549" s="32" t="str">
        <f t="shared" si="207"/>
        <v>C/PalabrasClaves</v>
      </c>
      <c r="N549" s="32" t="s">
        <v>9</v>
      </c>
      <c r="O549" s="32"/>
      <c r="P549" s="32" t="s">
        <v>1642</v>
      </c>
      <c r="Q549" s="32"/>
      <c r="R549" s="32" t="str">
        <f>LEFT('2012-2022'!$P549,4)</f>
        <v>2017</v>
      </c>
      <c r="S549" s="32" t="s">
        <v>49</v>
      </c>
      <c r="T549" s="32" t="s">
        <v>3818</v>
      </c>
      <c r="U549" s="32" t="s">
        <v>123</v>
      </c>
      <c r="V549" s="34" t="s">
        <v>124</v>
      </c>
      <c r="W549" s="35" t="s">
        <v>124</v>
      </c>
      <c r="X549" s="35" t="s">
        <v>3819</v>
      </c>
      <c r="Y549" s="36" t="str">
        <f>IFERROR(VLOOKUP(A547,BD_aux,3,FALSE),"")</f>
        <v/>
      </c>
    </row>
    <row r="550" spans="1:25" ht="15.75" hidden="1" customHeight="1" x14ac:dyDescent="0.25">
      <c r="A550" s="27">
        <v>26582560</v>
      </c>
      <c r="B550" s="27" t="s">
        <v>3820</v>
      </c>
      <c r="C550" s="27" t="s">
        <v>3821</v>
      </c>
      <c r="D550" s="27" t="s">
        <v>3822</v>
      </c>
      <c r="E550" s="27" t="s">
        <v>3823</v>
      </c>
      <c r="F550" s="27" t="s">
        <v>3824</v>
      </c>
      <c r="G550" s="27">
        <v>2016</v>
      </c>
      <c r="H550" s="28">
        <v>42328</v>
      </c>
      <c r="I550" s="27"/>
      <c r="J550" s="27"/>
      <c r="K550" s="27" t="s">
        <v>3825</v>
      </c>
      <c r="L550" s="27" t="str">
        <f t="shared" si="214"/>
        <v>PreAlerta</v>
      </c>
      <c r="M550" s="27" t="str">
        <f t="shared" si="207"/>
        <v>S/PalabrasClaves</v>
      </c>
      <c r="N550" s="27" t="str">
        <f>IF(ISNUMBER(SEARCH("TREATMENT", B550)), "4) Nuevos tratamientos", "")</f>
        <v/>
      </c>
      <c r="O550" s="27"/>
      <c r="P550" s="27" t="s">
        <v>714</v>
      </c>
      <c r="Q550" s="27"/>
      <c r="R550" s="27" t="str">
        <f>LEFT('2012-2022'!$P550,4)</f>
        <v>2016</v>
      </c>
      <c r="S550" s="27" t="s">
        <v>57</v>
      </c>
      <c r="T550" s="27" t="str">
        <f>IFERROR(VLOOKUP(A550,BD_aux,2,FALSE),"")</f>
        <v/>
      </c>
      <c r="U550" s="27"/>
      <c r="V550" s="29"/>
      <c r="W550" s="30"/>
      <c r="X550" s="30"/>
      <c r="Y550" s="31"/>
    </row>
    <row r="551" spans="1:25" ht="15.75" customHeight="1" x14ac:dyDescent="0.25">
      <c r="A551" s="32">
        <v>25070110</v>
      </c>
      <c r="B551" s="32" t="s">
        <v>3826</v>
      </c>
      <c r="C551" s="32" t="s">
        <v>3827</v>
      </c>
      <c r="D551" s="32" t="s">
        <v>3828</v>
      </c>
      <c r="E551" s="32" t="s">
        <v>1244</v>
      </c>
      <c r="F551" s="32" t="s">
        <v>573</v>
      </c>
      <c r="G551" s="32">
        <v>2014</v>
      </c>
      <c r="H551" s="33">
        <v>41850</v>
      </c>
      <c r="I551" s="32" t="s">
        <v>3829</v>
      </c>
      <c r="J551" s="32"/>
      <c r="K551" s="32" t="s">
        <v>3830</v>
      </c>
      <c r="L551" s="32" t="str">
        <f t="shared" si="214"/>
        <v>PreAlerta</v>
      </c>
      <c r="M551" s="32" t="str">
        <f t="shared" si="207"/>
        <v>S/PalabrasClaves</v>
      </c>
      <c r="N551" s="32" t="s">
        <v>9</v>
      </c>
      <c r="O551" s="32"/>
      <c r="P551" s="32" t="s">
        <v>2430</v>
      </c>
      <c r="Q551" s="32"/>
      <c r="R551" s="32" t="str">
        <f>LEFT('2012-2022'!$P551,4)</f>
        <v>2014</v>
      </c>
      <c r="S551" s="32" t="s">
        <v>70</v>
      </c>
      <c r="T551" s="32" t="s">
        <v>3831</v>
      </c>
      <c r="U551" s="32" t="s">
        <v>123</v>
      </c>
      <c r="V551" s="34" t="s">
        <v>124</v>
      </c>
      <c r="W551" s="35" t="s">
        <v>124</v>
      </c>
      <c r="X551" s="35" t="s">
        <v>2621</v>
      </c>
      <c r="Y551" s="36" t="str">
        <f>IFERROR(VLOOKUP(A549,BD_aux,3,FALSE),"")</f>
        <v/>
      </c>
    </row>
    <row r="552" spans="1:25" ht="15.75" hidden="1" customHeight="1" x14ac:dyDescent="0.25">
      <c r="A552" s="27">
        <v>23186215</v>
      </c>
      <c r="B552" s="27" t="s">
        <v>3832</v>
      </c>
      <c r="C552" s="27" t="s">
        <v>3522</v>
      </c>
      <c r="D552" s="27" t="s">
        <v>3833</v>
      </c>
      <c r="E552" s="27" t="s">
        <v>655</v>
      </c>
      <c r="F552" s="27" t="s">
        <v>381</v>
      </c>
      <c r="G552" s="27">
        <v>2012</v>
      </c>
      <c r="H552" s="28">
        <v>41242</v>
      </c>
      <c r="I552" s="27"/>
      <c r="J552" s="27"/>
      <c r="K552" s="27"/>
      <c r="L552" s="27" t="str">
        <f t="shared" si="214"/>
        <v>PreAlerta</v>
      </c>
      <c r="M552" s="27" t="str">
        <f t="shared" si="207"/>
        <v>C/PalabrasClaves</v>
      </c>
      <c r="N552" s="27" t="str">
        <f t="shared" ref="N552:N554" si="219">IF(ISNUMBER(SEARCH("TREATMENT", B552)), "4) Nuevos tratamientos", "")</f>
        <v/>
      </c>
      <c r="O552" s="27"/>
      <c r="P552" s="27" t="s">
        <v>3834</v>
      </c>
      <c r="Q552" s="27"/>
      <c r="R552" s="27" t="str">
        <f>LEFT('2012-2022'!$P552,4)</f>
        <v>2012</v>
      </c>
      <c r="S552" s="27" t="s">
        <v>60</v>
      </c>
      <c r="T552" s="27" t="str">
        <f t="shared" ref="T552:T554" si="220">IFERROR(VLOOKUP(A552,BD_aux,2,FALSE),"")</f>
        <v/>
      </c>
      <c r="U552" s="27"/>
      <c r="V552" s="29"/>
      <c r="W552" s="30"/>
      <c r="X552" s="30"/>
      <c r="Y552" s="31"/>
    </row>
    <row r="553" spans="1:25" ht="15.75" hidden="1" customHeight="1" x14ac:dyDescent="0.25">
      <c r="A553" s="32">
        <v>24622100</v>
      </c>
      <c r="B553" s="32" t="s">
        <v>3835</v>
      </c>
      <c r="C553" s="32" t="s">
        <v>3836</v>
      </c>
      <c r="D553" s="32" t="s">
        <v>3837</v>
      </c>
      <c r="E553" s="32" t="s">
        <v>3838</v>
      </c>
      <c r="F553" s="32" t="s">
        <v>502</v>
      </c>
      <c r="G553" s="32">
        <v>2014</v>
      </c>
      <c r="H553" s="33">
        <v>41712</v>
      </c>
      <c r="I553" s="32" t="s">
        <v>3839</v>
      </c>
      <c r="J553" s="32"/>
      <c r="K553" s="32" t="s">
        <v>3840</v>
      </c>
      <c r="L553" s="32" t="str">
        <f t="shared" si="214"/>
        <v>PreAlerta</v>
      </c>
      <c r="M553" s="32" t="str">
        <f t="shared" si="207"/>
        <v>S/PalabrasClaves</v>
      </c>
      <c r="N553" s="32" t="str">
        <f t="shared" si="219"/>
        <v/>
      </c>
      <c r="O553" s="32"/>
      <c r="P553" s="32" t="s">
        <v>2482</v>
      </c>
      <c r="Q553" s="32"/>
      <c r="R553" s="32" t="str">
        <f>LEFT('2012-2022'!$P553,4)</f>
        <v>2014</v>
      </c>
      <c r="S553" s="32" t="s">
        <v>60</v>
      </c>
      <c r="T553" s="32" t="str">
        <f t="shared" si="220"/>
        <v/>
      </c>
      <c r="U553" s="32"/>
      <c r="V553" s="34"/>
      <c r="W553" s="35"/>
      <c r="X553" s="35"/>
      <c r="Y553" s="32"/>
    </row>
    <row r="554" spans="1:25" ht="15.75" hidden="1" customHeight="1" x14ac:dyDescent="0.25">
      <c r="A554" s="27">
        <v>30107775</v>
      </c>
      <c r="B554" s="27" t="s">
        <v>3841</v>
      </c>
      <c r="C554" s="27" t="s">
        <v>3842</v>
      </c>
      <c r="D554" s="27" t="s">
        <v>3843</v>
      </c>
      <c r="E554" s="27" t="s">
        <v>3844</v>
      </c>
      <c r="F554" s="27" t="s">
        <v>3845</v>
      </c>
      <c r="G554" s="27">
        <v>2018</v>
      </c>
      <c r="H554" s="28">
        <v>43328</v>
      </c>
      <c r="I554" s="27"/>
      <c r="J554" s="27"/>
      <c r="K554" s="27" t="s">
        <v>3846</v>
      </c>
      <c r="L554" s="27" t="str">
        <f t="shared" si="214"/>
        <v>PostAlerta</v>
      </c>
      <c r="M554" s="27" t="str">
        <f t="shared" si="207"/>
        <v>C/PalabrasClaves</v>
      </c>
      <c r="N554" s="27" t="str">
        <f t="shared" si="219"/>
        <v/>
      </c>
      <c r="O554" s="27"/>
      <c r="P554" s="27" t="s">
        <v>3847</v>
      </c>
      <c r="Q554" s="27"/>
      <c r="R554" s="27" t="str">
        <f>LEFT('2012-2022'!$P554,4)</f>
        <v>2018</v>
      </c>
      <c r="S554" s="27" t="s">
        <v>65</v>
      </c>
      <c r="T554" s="27" t="str">
        <f t="shared" si="220"/>
        <v/>
      </c>
      <c r="U554" s="27"/>
      <c r="V554" s="29"/>
      <c r="W554" s="30"/>
      <c r="X554" s="30"/>
      <c r="Y554" s="31"/>
    </row>
    <row r="555" spans="1:25" ht="15.75" customHeight="1" x14ac:dyDescent="0.25">
      <c r="A555" s="32">
        <v>22401562</v>
      </c>
      <c r="B555" s="32" t="s">
        <v>3848</v>
      </c>
      <c r="C555" s="32" t="s">
        <v>3849</v>
      </c>
      <c r="D555" s="32" t="s">
        <v>3850</v>
      </c>
      <c r="E555" s="32" t="s">
        <v>3851</v>
      </c>
      <c r="F555" s="32" t="s">
        <v>1046</v>
      </c>
      <c r="G555" s="32">
        <v>2012</v>
      </c>
      <c r="H555" s="33">
        <v>40978</v>
      </c>
      <c r="I555" s="32"/>
      <c r="J555" s="32"/>
      <c r="K555" s="32"/>
      <c r="L555" s="32" t="str">
        <f t="shared" si="214"/>
        <v>PreAlerta</v>
      </c>
      <c r="M555" s="32" t="str">
        <f t="shared" si="207"/>
        <v>S/PalabrasClaves</v>
      </c>
      <c r="N555" s="32" t="s">
        <v>9</v>
      </c>
      <c r="O555" s="32"/>
      <c r="P555" s="32" t="s">
        <v>3542</v>
      </c>
      <c r="Q555" s="32"/>
      <c r="R555" s="32" t="str">
        <f>LEFT('2012-2022'!$P555,4)</f>
        <v>2012</v>
      </c>
      <c r="S555" s="32" t="s">
        <v>49</v>
      </c>
      <c r="T555" s="32" t="s">
        <v>3848</v>
      </c>
      <c r="U555" s="32" t="s">
        <v>123</v>
      </c>
      <c r="V555" s="34" t="s">
        <v>124</v>
      </c>
      <c r="W555" s="35" t="s">
        <v>124</v>
      </c>
      <c r="X555" s="35"/>
      <c r="Y555" s="36" t="str">
        <f>IFERROR(VLOOKUP(A553,BD_aux,3,FALSE),"")</f>
        <v/>
      </c>
    </row>
    <row r="556" spans="1:25" ht="15.75" hidden="1" customHeight="1" x14ac:dyDescent="0.25">
      <c r="A556" s="27">
        <v>24622634</v>
      </c>
      <c r="B556" s="27" t="s">
        <v>3852</v>
      </c>
      <c r="C556" s="27" t="s">
        <v>3853</v>
      </c>
      <c r="D556" s="27" t="s">
        <v>3854</v>
      </c>
      <c r="E556" s="27" t="s">
        <v>119</v>
      </c>
      <c r="F556" s="27" t="s">
        <v>304</v>
      </c>
      <c r="G556" s="27">
        <v>2014</v>
      </c>
      <c r="H556" s="28">
        <v>41712</v>
      </c>
      <c r="I556" s="27"/>
      <c r="J556" s="27"/>
      <c r="K556" s="27" t="s">
        <v>3855</v>
      </c>
      <c r="L556" s="27" t="str">
        <f t="shared" si="214"/>
        <v>PreAlerta</v>
      </c>
      <c r="M556" s="27" t="str">
        <f t="shared" si="207"/>
        <v>C/PalabrasClaves</v>
      </c>
      <c r="N556" s="27" t="str">
        <f t="shared" ref="N556:N559" si="221">IF(ISNUMBER(SEARCH("TREATMENT", B556)), "4) Nuevos tratamientos", "")</f>
        <v/>
      </c>
      <c r="O556" s="27"/>
      <c r="P556" s="27" t="s">
        <v>3856</v>
      </c>
      <c r="Q556" s="27"/>
      <c r="R556" s="27" t="str">
        <f>LEFT('2012-2022'!$P556,4)</f>
        <v>2014</v>
      </c>
      <c r="S556" s="27" t="s">
        <v>54</v>
      </c>
      <c r="T556" s="27" t="str">
        <f t="shared" ref="T556:T559" si="222">IFERROR(VLOOKUP(A556,BD_aux,2,FALSE),"")</f>
        <v/>
      </c>
      <c r="U556" s="27"/>
      <c r="V556" s="29"/>
      <c r="W556" s="30"/>
      <c r="X556" s="30"/>
      <c r="Y556" s="31"/>
    </row>
    <row r="557" spans="1:25" ht="15.75" hidden="1" customHeight="1" x14ac:dyDescent="0.25">
      <c r="A557" s="32">
        <v>29975775</v>
      </c>
      <c r="B557" s="32" t="s">
        <v>3857</v>
      </c>
      <c r="C557" s="32" t="s">
        <v>3858</v>
      </c>
      <c r="D557" s="32" t="s">
        <v>3859</v>
      </c>
      <c r="E557" s="32" t="s">
        <v>832</v>
      </c>
      <c r="F557" s="32" t="s">
        <v>1251</v>
      </c>
      <c r="G557" s="32">
        <v>2018</v>
      </c>
      <c r="H557" s="33">
        <v>43287</v>
      </c>
      <c r="I557" s="32" t="s">
        <v>3860</v>
      </c>
      <c r="J557" s="32"/>
      <c r="K557" s="32" t="s">
        <v>3861</v>
      </c>
      <c r="L557" s="32" t="str">
        <f t="shared" si="214"/>
        <v>PostAlerta</v>
      </c>
      <c r="M557" s="32" t="str">
        <f t="shared" si="207"/>
        <v>C/PalabrasClaves</v>
      </c>
      <c r="N557" s="32" t="str">
        <f t="shared" si="221"/>
        <v/>
      </c>
      <c r="O557" s="32"/>
      <c r="P557" s="32" t="s">
        <v>1307</v>
      </c>
      <c r="Q557" s="32"/>
      <c r="R557" s="32" t="str">
        <f>LEFT('2012-2022'!$P557,4)</f>
        <v>2018</v>
      </c>
      <c r="S557" s="32" t="s">
        <v>62</v>
      </c>
      <c r="T557" s="32" t="str">
        <f t="shared" si="222"/>
        <v/>
      </c>
      <c r="U557" s="32"/>
      <c r="V557" s="34"/>
      <c r="W557" s="35"/>
      <c r="X557" s="35"/>
      <c r="Y557" s="32"/>
    </row>
    <row r="558" spans="1:25" ht="15.75" hidden="1" customHeight="1" x14ac:dyDescent="0.25">
      <c r="A558" s="27">
        <v>28388513</v>
      </c>
      <c r="B558" s="27" t="s">
        <v>3862</v>
      </c>
      <c r="C558" s="27" t="s">
        <v>3863</v>
      </c>
      <c r="D558" s="27" t="s">
        <v>3864</v>
      </c>
      <c r="E558" s="27" t="s">
        <v>3865</v>
      </c>
      <c r="F558" s="27" t="s">
        <v>3866</v>
      </c>
      <c r="G558" s="27">
        <v>2017</v>
      </c>
      <c r="H558" s="28">
        <v>42833</v>
      </c>
      <c r="I558" s="27"/>
      <c r="J558" s="27"/>
      <c r="K558" s="27" t="s">
        <v>3867</v>
      </c>
      <c r="L558" s="27" t="str">
        <f t="shared" si="214"/>
        <v>PostAlerta</v>
      </c>
      <c r="M558" s="27" t="str">
        <f t="shared" si="207"/>
        <v>S/PalabrasClaves</v>
      </c>
      <c r="N558" s="27" t="str">
        <f t="shared" si="221"/>
        <v/>
      </c>
      <c r="O558" s="27"/>
      <c r="P558" s="27" t="s">
        <v>115</v>
      </c>
      <c r="Q558" s="27"/>
      <c r="R558" s="27" t="str">
        <f>LEFT('2012-2022'!$P558,4)</f>
        <v>2017</v>
      </c>
      <c r="S558" s="27" t="s">
        <v>60</v>
      </c>
      <c r="T558" s="27" t="str">
        <f t="shared" si="222"/>
        <v/>
      </c>
      <c r="U558" s="27"/>
      <c r="V558" s="29"/>
      <c r="W558" s="30"/>
      <c r="X558" s="30"/>
      <c r="Y558" s="31"/>
    </row>
    <row r="559" spans="1:25" ht="15.75" hidden="1" customHeight="1" x14ac:dyDescent="0.25">
      <c r="A559" s="32">
        <v>24686069</v>
      </c>
      <c r="B559" s="32" t="s">
        <v>3868</v>
      </c>
      <c r="C559" s="32" t="s">
        <v>3869</v>
      </c>
      <c r="D559" s="32" t="s">
        <v>3870</v>
      </c>
      <c r="E559" s="32" t="s">
        <v>3871</v>
      </c>
      <c r="F559" s="32" t="s">
        <v>624</v>
      </c>
      <c r="G559" s="32">
        <v>2014</v>
      </c>
      <c r="H559" s="33">
        <v>41731</v>
      </c>
      <c r="I559" s="32" t="s">
        <v>3872</v>
      </c>
      <c r="J559" s="32"/>
      <c r="K559" s="32" t="s">
        <v>3873</v>
      </c>
      <c r="L559" s="32" t="str">
        <f t="shared" si="214"/>
        <v>PreAlerta</v>
      </c>
      <c r="M559" s="32" t="str">
        <f t="shared" si="207"/>
        <v>C/PalabrasClaves</v>
      </c>
      <c r="N559" s="32" t="str">
        <f t="shared" si="221"/>
        <v/>
      </c>
      <c r="O559" s="32"/>
      <c r="P559" s="32" t="s">
        <v>2482</v>
      </c>
      <c r="Q559" s="32"/>
      <c r="R559" s="32" t="str">
        <f>LEFT('2012-2022'!$P559,4)</f>
        <v>2014</v>
      </c>
      <c r="S559" s="32" t="s">
        <v>60</v>
      </c>
      <c r="T559" s="32" t="str">
        <f t="shared" si="222"/>
        <v/>
      </c>
      <c r="U559" s="32"/>
      <c r="V559" s="34"/>
      <c r="W559" s="35"/>
      <c r="X559" s="35"/>
      <c r="Y559" s="32"/>
    </row>
    <row r="560" spans="1:25" ht="15.75" customHeight="1" x14ac:dyDescent="0.25">
      <c r="A560" s="27">
        <v>24243876</v>
      </c>
      <c r="B560" s="27" t="s">
        <v>3874</v>
      </c>
      <c r="C560" s="27" t="s">
        <v>3875</v>
      </c>
      <c r="D560" s="27" t="s">
        <v>3876</v>
      </c>
      <c r="E560" s="27" t="s">
        <v>1660</v>
      </c>
      <c r="F560" s="27" t="s">
        <v>393</v>
      </c>
      <c r="G560" s="27">
        <v>2013</v>
      </c>
      <c r="H560" s="28">
        <v>41597</v>
      </c>
      <c r="I560" s="27"/>
      <c r="J560" s="27"/>
      <c r="K560" s="27" t="s">
        <v>3877</v>
      </c>
      <c r="L560" s="27" t="str">
        <f t="shared" si="214"/>
        <v>PreAlerta</v>
      </c>
      <c r="M560" s="27" t="str">
        <f t="shared" si="207"/>
        <v>C/PalabrasClaves</v>
      </c>
      <c r="N560" s="27" t="s">
        <v>9</v>
      </c>
      <c r="O560" s="27"/>
      <c r="P560" s="27" t="s">
        <v>1467</v>
      </c>
      <c r="Q560" s="27"/>
      <c r="R560" s="27" t="str">
        <f>LEFT('2012-2022'!$P560,4)</f>
        <v>2013</v>
      </c>
      <c r="S560" s="27" t="s">
        <v>74</v>
      </c>
      <c r="T560" s="27" t="s">
        <v>3878</v>
      </c>
      <c r="U560" s="27" t="s">
        <v>123</v>
      </c>
      <c r="V560" s="29" t="s">
        <v>124</v>
      </c>
      <c r="W560" s="30" t="s">
        <v>124</v>
      </c>
      <c r="X560" s="30" t="s">
        <v>3879</v>
      </c>
      <c r="Y560" s="31" t="str">
        <f>IFERROR(VLOOKUP(A558,BD_aux,3,FALSE),"")</f>
        <v/>
      </c>
    </row>
    <row r="561" spans="1:25" ht="15.75" hidden="1" customHeight="1" x14ac:dyDescent="0.25">
      <c r="A561" s="32">
        <v>29219803</v>
      </c>
      <c r="B561" s="32" t="s">
        <v>3880</v>
      </c>
      <c r="C561" s="32" t="s">
        <v>3881</v>
      </c>
      <c r="D561" s="32" t="s">
        <v>3882</v>
      </c>
      <c r="E561" s="32" t="s">
        <v>741</v>
      </c>
      <c r="F561" s="32" t="s">
        <v>1312</v>
      </c>
      <c r="G561" s="32">
        <v>2018</v>
      </c>
      <c r="H561" s="33">
        <v>43078</v>
      </c>
      <c r="I561" s="32" t="s">
        <v>3883</v>
      </c>
      <c r="J561" s="32" t="s">
        <v>3884</v>
      </c>
      <c r="K561" s="32" t="s">
        <v>3885</v>
      </c>
      <c r="L561" s="32" t="str">
        <f t="shared" si="214"/>
        <v>PostAlerta</v>
      </c>
      <c r="M561" s="32" t="str">
        <f t="shared" si="207"/>
        <v>C/PalabrasClaves</v>
      </c>
      <c r="N561" s="32"/>
      <c r="O561" s="32"/>
      <c r="P561" s="32" t="s">
        <v>1338</v>
      </c>
      <c r="Q561" s="32"/>
      <c r="R561" s="32" t="str">
        <f>LEFT('2012-2022'!$P561,4)</f>
        <v>2018</v>
      </c>
      <c r="S561" s="32" t="s">
        <v>39</v>
      </c>
      <c r="T561" s="32" t="str">
        <f t="shared" ref="T561:T565" si="223">IFERROR(VLOOKUP(A561,BD_aux,2,FALSE),"")</f>
        <v/>
      </c>
      <c r="U561" s="32"/>
      <c r="V561" s="34"/>
      <c r="W561" s="35"/>
      <c r="X561" s="35"/>
      <c r="Y561" s="32"/>
    </row>
    <row r="562" spans="1:25" ht="15.75" hidden="1" customHeight="1" x14ac:dyDescent="0.25">
      <c r="A562" s="27">
        <v>24435165</v>
      </c>
      <c r="B562" s="27" t="s">
        <v>3886</v>
      </c>
      <c r="C562" s="27" t="s">
        <v>3887</v>
      </c>
      <c r="D562" s="27" t="s">
        <v>3888</v>
      </c>
      <c r="E562" s="27" t="s">
        <v>2434</v>
      </c>
      <c r="F562" s="27" t="s">
        <v>3889</v>
      </c>
      <c r="G562" s="27">
        <v>2014</v>
      </c>
      <c r="H562" s="28">
        <v>41657</v>
      </c>
      <c r="I562" s="27"/>
      <c r="J562" s="27"/>
      <c r="K562" s="27" t="s">
        <v>3890</v>
      </c>
      <c r="L562" s="27" t="str">
        <f t="shared" si="214"/>
        <v>PreAlerta</v>
      </c>
      <c r="M562" s="27" t="str">
        <f t="shared" si="207"/>
        <v>S/PalabrasClaves</v>
      </c>
      <c r="N562" s="27" t="str">
        <f t="shared" ref="N562:N565" si="224">IF(ISNUMBER(SEARCH("TREATMENT", B562)), "4) Nuevos tratamientos", "")</f>
        <v/>
      </c>
      <c r="O562" s="27"/>
      <c r="P562" s="27" t="s">
        <v>3856</v>
      </c>
      <c r="Q562" s="27"/>
      <c r="R562" s="27" t="str">
        <f>LEFT('2012-2022'!$P562,4)</f>
        <v>2014</v>
      </c>
      <c r="S562" s="27" t="s">
        <v>54</v>
      </c>
      <c r="T562" s="27" t="str">
        <f t="shared" si="223"/>
        <v/>
      </c>
      <c r="U562" s="27"/>
      <c r="V562" s="29"/>
      <c r="W562" s="30"/>
      <c r="X562" s="30"/>
      <c r="Y562" s="31"/>
    </row>
    <row r="563" spans="1:25" ht="15.75" hidden="1" customHeight="1" x14ac:dyDescent="0.25">
      <c r="A563" s="32">
        <v>29329177</v>
      </c>
      <c r="B563" s="32" t="s">
        <v>3891</v>
      </c>
      <c r="C563" s="32" t="s">
        <v>3892</v>
      </c>
      <c r="D563" s="32" t="s">
        <v>3893</v>
      </c>
      <c r="E563" s="32" t="s">
        <v>3736</v>
      </c>
      <c r="F563" s="32" t="s">
        <v>304</v>
      </c>
      <c r="G563" s="32">
        <v>2018</v>
      </c>
      <c r="H563" s="33">
        <v>43113</v>
      </c>
      <c r="I563" s="32"/>
      <c r="J563" s="32"/>
      <c r="K563" s="32" t="s">
        <v>3894</v>
      </c>
      <c r="L563" s="32" t="str">
        <f t="shared" si="214"/>
        <v>PostAlerta</v>
      </c>
      <c r="M563" s="32" t="str">
        <f t="shared" si="207"/>
        <v>C/PalabrasClaves</v>
      </c>
      <c r="N563" s="32" t="str">
        <f t="shared" si="224"/>
        <v/>
      </c>
      <c r="O563" s="32"/>
      <c r="P563" s="32" t="s">
        <v>350</v>
      </c>
      <c r="Q563" s="32"/>
      <c r="R563" s="32" t="str">
        <f>LEFT('2012-2022'!$P563,4)</f>
        <v>2018</v>
      </c>
      <c r="S563" s="32" t="s">
        <v>45</v>
      </c>
      <c r="T563" s="32" t="str">
        <f t="shared" si="223"/>
        <v/>
      </c>
      <c r="U563" s="32"/>
      <c r="V563" s="34"/>
      <c r="W563" s="35"/>
      <c r="X563" s="35"/>
      <c r="Y563" s="32"/>
    </row>
    <row r="564" spans="1:25" ht="15.75" hidden="1" customHeight="1" x14ac:dyDescent="0.25">
      <c r="A564" s="27">
        <v>26975373</v>
      </c>
      <c r="B564" s="27" t="s">
        <v>3895</v>
      </c>
      <c r="C564" s="27" t="s">
        <v>3896</v>
      </c>
      <c r="D564" s="27" t="s">
        <v>3897</v>
      </c>
      <c r="E564" s="27" t="s">
        <v>3898</v>
      </c>
      <c r="F564" s="27" t="s">
        <v>1038</v>
      </c>
      <c r="G564" s="27">
        <v>2016</v>
      </c>
      <c r="H564" s="28">
        <v>42445</v>
      </c>
      <c r="I564" s="27" t="s">
        <v>3899</v>
      </c>
      <c r="J564" s="27"/>
      <c r="K564" s="27" t="s">
        <v>3900</v>
      </c>
      <c r="L564" s="27" t="str">
        <f t="shared" si="214"/>
        <v>PreAlerta</v>
      </c>
      <c r="M564" s="27" t="str">
        <f t="shared" si="207"/>
        <v>S/PalabrasClaves</v>
      </c>
      <c r="N564" s="27" t="str">
        <f t="shared" si="224"/>
        <v/>
      </c>
      <c r="O564" s="27"/>
      <c r="P564" s="27" t="s">
        <v>3901</v>
      </c>
      <c r="Q564" s="27"/>
      <c r="R564" s="27" t="str">
        <f>LEFT('2012-2022'!$P564,4)</f>
        <v>2016</v>
      </c>
      <c r="S564" s="27" t="s">
        <v>54</v>
      </c>
      <c r="T564" s="27" t="str">
        <f t="shared" si="223"/>
        <v/>
      </c>
      <c r="U564" s="27"/>
      <c r="V564" s="29"/>
      <c r="W564" s="30"/>
      <c r="X564" s="30"/>
      <c r="Y564" s="31"/>
    </row>
    <row r="565" spans="1:25" ht="15.75" hidden="1" customHeight="1" x14ac:dyDescent="0.25">
      <c r="A565" s="32">
        <v>28741392</v>
      </c>
      <c r="B565" s="32" t="s">
        <v>3902</v>
      </c>
      <c r="C565" s="32" t="s">
        <v>3903</v>
      </c>
      <c r="D565" s="32" t="s">
        <v>3904</v>
      </c>
      <c r="E565" s="32" t="s">
        <v>1968</v>
      </c>
      <c r="F565" s="32" t="s">
        <v>2988</v>
      </c>
      <c r="G565" s="32">
        <v>2017</v>
      </c>
      <c r="H565" s="33">
        <v>42942</v>
      </c>
      <c r="I565" s="32"/>
      <c r="J565" s="32"/>
      <c r="K565" s="32" t="s">
        <v>3905</v>
      </c>
      <c r="L565" s="32" t="str">
        <f t="shared" si="214"/>
        <v>Excluido</v>
      </c>
      <c r="M565" s="32" t="str">
        <f t="shared" si="207"/>
        <v>C/PalabrasClaves</v>
      </c>
      <c r="N565" s="32" t="str">
        <f t="shared" si="224"/>
        <v/>
      </c>
      <c r="O565" s="32"/>
      <c r="P565" s="32" t="s">
        <v>3906</v>
      </c>
      <c r="Q565" s="32"/>
      <c r="R565" s="32" t="str">
        <f>LEFT('2012-2022'!$P565,4)</f>
        <v>2017</v>
      </c>
      <c r="S565" s="32" t="s">
        <v>68</v>
      </c>
      <c r="T565" s="32" t="str">
        <f t="shared" si="223"/>
        <v/>
      </c>
      <c r="U565" s="32"/>
      <c r="V565" s="34"/>
      <c r="W565" s="35"/>
      <c r="X565" s="35"/>
      <c r="Y565" s="32"/>
    </row>
    <row r="566" spans="1:25" ht="15.75" customHeight="1" x14ac:dyDescent="0.25">
      <c r="A566" s="27">
        <v>27578029</v>
      </c>
      <c r="B566" s="27" t="s">
        <v>3907</v>
      </c>
      <c r="C566" s="27" t="s">
        <v>3908</v>
      </c>
      <c r="D566" s="27" t="s">
        <v>3909</v>
      </c>
      <c r="E566" s="27" t="s">
        <v>3816</v>
      </c>
      <c r="F566" s="27" t="s">
        <v>1328</v>
      </c>
      <c r="G566" s="27">
        <v>2016</v>
      </c>
      <c r="H566" s="28">
        <v>42614</v>
      </c>
      <c r="I566" s="27"/>
      <c r="J566" s="27"/>
      <c r="K566" s="27" t="s">
        <v>3910</v>
      </c>
      <c r="L566" s="27" t="str">
        <f t="shared" si="214"/>
        <v>PreAlerta</v>
      </c>
      <c r="M566" s="27" t="str">
        <f t="shared" si="207"/>
        <v>C/PalabrasClaves</v>
      </c>
      <c r="N566" s="27" t="s">
        <v>9</v>
      </c>
      <c r="O566" s="27"/>
      <c r="P566" s="27" t="s">
        <v>687</v>
      </c>
      <c r="Q566" s="27"/>
      <c r="R566" s="27" t="str">
        <f>LEFT('2012-2022'!$P566,4)</f>
        <v>2016</v>
      </c>
      <c r="S566" s="27" t="s">
        <v>74</v>
      </c>
      <c r="T566" s="27" t="s">
        <v>3911</v>
      </c>
      <c r="U566" s="27" t="s">
        <v>123</v>
      </c>
      <c r="V566" s="29" t="s">
        <v>124</v>
      </c>
      <c r="W566" s="30" t="s">
        <v>124</v>
      </c>
      <c r="X566" s="30" t="s">
        <v>3912</v>
      </c>
      <c r="Y566" s="31" t="str">
        <f t="shared" ref="Y566:Y567" si="225">IFERROR(VLOOKUP(A564,BD_aux,3,FALSE),"")</f>
        <v/>
      </c>
    </row>
    <row r="567" spans="1:25" ht="15.75" customHeight="1" x14ac:dyDescent="0.25">
      <c r="A567" s="32">
        <v>27646968</v>
      </c>
      <c r="B567" s="32" t="s">
        <v>3913</v>
      </c>
      <c r="C567" s="32" t="s">
        <v>3914</v>
      </c>
      <c r="D567" s="32" t="s">
        <v>3915</v>
      </c>
      <c r="E567" s="32" t="s">
        <v>3916</v>
      </c>
      <c r="F567" s="32" t="s">
        <v>1522</v>
      </c>
      <c r="G567" s="32">
        <v>2016</v>
      </c>
      <c r="H567" s="33">
        <v>42634</v>
      </c>
      <c r="I567" s="32" t="s">
        <v>3917</v>
      </c>
      <c r="J567" s="32"/>
      <c r="K567" s="32" t="s">
        <v>3918</v>
      </c>
      <c r="L567" s="32" t="str">
        <f t="shared" si="214"/>
        <v>PreAlerta</v>
      </c>
      <c r="M567" s="32" t="str">
        <f t="shared" si="207"/>
        <v>C/PalabrasClaves</v>
      </c>
      <c r="N567" s="32" t="s">
        <v>9</v>
      </c>
      <c r="O567" s="32"/>
      <c r="P567" s="32" t="s">
        <v>3919</v>
      </c>
      <c r="Q567" s="32"/>
      <c r="R567" s="32" t="str">
        <f>LEFT('2012-2022'!$P567,4)</f>
        <v>2016</v>
      </c>
      <c r="S567" s="32" t="s">
        <v>68</v>
      </c>
      <c r="T567" s="32" t="s">
        <v>3920</v>
      </c>
      <c r="U567" s="32" t="s">
        <v>123</v>
      </c>
      <c r="V567" s="34" t="s">
        <v>124</v>
      </c>
      <c r="W567" s="35" t="s">
        <v>124</v>
      </c>
      <c r="X567" s="35" t="s">
        <v>3921</v>
      </c>
      <c r="Y567" s="36" t="str">
        <f t="shared" si="225"/>
        <v/>
      </c>
    </row>
    <row r="568" spans="1:25" ht="15.75" hidden="1" customHeight="1" x14ac:dyDescent="0.25">
      <c r="A568" s="27">
        <v>25878350</v>
      </c>
      <c r="B568" s="27" t="s">
        <v>3922</v>
      </c>
      <c r="C568" s="27" t="s">
        <v>3734</v>
      </c>
      <c r="D568" s="27" t="s">
        <v>3923</v>
      </c>
      <c r="E568" s="27" t="s">
        <v>3736</v>
      </c>
      <c r="F568" s="27" t="s">
        <v>502</v>
      </c>
      <c r="G568" s="27">
        <v>2015</v>
      </c>
      <c r="H568" s="28">
        <v>42111</v>
      </c>
      <c r="I568" s="27" t="s">
        <v>3924</v>
      </c>
      <c r="J568" s="27"/>
      <c r="K568" s="27" t="s">
        <v>3925</v>
      </c>
      <c r="L568" s="27" t="str">
        <f t="shared" si="214"/>
        <v>PreAlerta</v>
      </c>
      <c r="M568" s="27" t="str">
        <f t="shared" si="207"/>
        <v>C/PalabrasClaves</v>
      </c>
      <c r="N568" s="27" t="str">
        <f t="shared" ref="N568:N570" si="226">IF(ISNUMBER(SEARCH("TREATMENT", B568)), "4) Nuevos tratamientos", "")</f>
        <v/>
      </c>
      <c r="O568" s="27"/>
      <c r="P568" s="27" t="s">
        <v>3407</v>
      </c>
      <c r="Q568" s="38"/>
      <c r="R568" s="27" t="str">
        <f>LEFT('2012-2022'!$P568,4)</f>
        <v>2015</v>
      </c>
      <c r="S568" s="27" t="s">
        <v>62</v>
      </c>
      <c r="T568" s="27" t="str">
        <f t="shared" ref="T568:T571" si="227">IFERROR(VLOOKUP(A568,BD_aux,2,FALSE),"")</f>
        <v/>
      </c>
      <c r="U568" s="27"/>
      <c r="V568" s="29"/>
      <c r="W568" s="30"/>
      <c r="X568" s="30"/>
      <c r="Y568" s="31"/>
    </row>
    <row r="569" spans="1:25" ht="15.75" hidden="1" customHeight="1" x14ac:dyDescent="0.25">
      <c r="A569" s="32">
        <v>24206788</v>
      </c>
      <c r="B569" s="32" t="s">
        <v>3926</v>
      </c>
      <c r="C569" s="32" t="s">
        <v>3927</v>
      </c>
      <c r="D569" s="32" t="s">
        <v>3928</v>
      </c>
      <c r="E569" s="32" t="s">
        <v>3929</v>
      </c>
      <c r="F569" s="32" t="s">
        <v>759</v>
      </c>
      <c r="G569" s="32">
        <v>2013</v>
      </c>
      <c r="H569" s="33">
        <v>41590</v>
      </c>
      <c r="I569" s="32" t="s">
        <v>3930</v>
      </c>
      <c r="J569" s="32"/>
      <c r="K569" s="32" t="s">
        <v>3931</v>
      </c>
      <c r="L569" s="32" t="str">
        <f t="shared" si="214"/>
        <v>PreAlerta</v>
      </c>
      <c r="M569" s="32" t="str">
        <f t="shared" si="207"/>
        <v>S/PalabrasClaves</v>
      </c>
      <c r="N569" s="32" t="str">
        <f t="shared" si="226"/>
        <v/>
      </c>
      <c r="O569" s="32"/>
      <c r="P569" s="32" t="s">
        <v>3932</v>
      </c>
      <c r="Q569" s="32"/>
      <c r="R569" s="32" t="str">
        <f>LEFT('2012-2022'!$P569,4)</f>
        <v>2013</v>
      </c>
      <c r="S569" s="32" t="s">
        <v>72</v>
      </c>
      <c r="T569" s="32" t="str">
        <f t="shared" si="227"/>
        <v/>
      </c>
      <c r="U569" s="32"/>
      <c r="V569" s="34"/>
      <c r="W569" s="35"/>
      <c r="X569" s="35"/>
      <c r="Y569" s="32"/>
    </row>
    <row r="570" spans="1:25" ht="15.75" hidden="1" customHeight="1" x14ac:dyDescent="0.25">
      <c r="A570" s="27">
        <v>26338048</v>
      </c>
      <c r="B570" s="27" t="s">
        <v>3933</v>
      </c>
      <c r="C570" s="27" t="s">
        <v>3934</v>
      </c>
      <c r="D570" s="27" t="s">
        <v>3935</v>
      </c>
      <c r="E570" s="27" t="s">
        <v>1311</v>
      </c>
      <c r="F570" s="27" t="s">
        <v>493</v>
      </c>
      <c r="G570" s="27">
        <v>2015</v>
      </c>
      <c r="H570" s="28">
        <v>42252</v>
      </c>
      <c r="I570" s="27"/>
      <c r="J570" s="27"/>
      <c r="K570" s="27" t="s">
        <v>3936</v>
      </c>
      <c r="L570" s="27" t="str">
        <f t="shared" si="214"/>
        <v>PreAlerta</v>
      </c>
      <c r="M570" s="27" t="str">
        <f t="shared" si="207"/>
        <v>C/PalabrasClaves</v>
      </c>
      <c r="N570" s="27" t="str">
        <f t="shared" si="226"/>
        <v/>
      </c>
      <c r="O570" s="27"/>
      <c r="P570" s="27" t="s">
        <v>1409</v>
      </c>
      <c r="Q570" s="27"/>
      <c r="R570" s="27" t="str">
        <f>LEFT('2012-2022'!$P570,4)</f>
        <v>2015</v>
      </c>
      <c r="S570" s="27" t="s">
        <v>74</v>
      </c>
      <c r="T570" s="27" t="str">
        <f t="shared" si="227"/>
        <v/>
      </c>
      <c r="U570" s="27"/>
      <c r="V570" s="29"/>
      <c r="W570" s="30"/>
      <c r="X570" s="30"/>
      <c r="Y570" s="31"/>
    </row>
    <row r="571" spans="1:25" ht="15.75" hidden="1" customHeight="1" x14ac:dyDescent="0.25">
      <c r="A571" s="32">
        <v>31744915</v>
      </c>
      <c r="B571" s="32" t="s">
        <v>3937</v>
      </c>
      <c r="C571" s="32" t="s">
        <v>3938</v>
      </c>
      <c r="D571" s="32" t="s">
        <v>3939</v>
      </c>
      <c r="E571" s="32" t="s">
        <v>1436</v>
      </c>
      <c r="F571" s="32" t="s">
        <v>277</v>
      </c>
      <c r="G571" s="32">
        <v>2019</v>
      </c>
      <c r="H571" s="33">
        <v>43790</v>
      </c>
      <c r="I571" s="32" t="s">
        <v>3940</v>
      </c>
      <c r="J571" s="32"/>
      <c r="K571" s="32" t="s">
        <v>3941</v>
      </c>
      <c r="L571" s="32" t="str">
        <f t="shared" si="214"/>
        <v>PostAlerta</v>
      </c>
      <c r="M571" s="32" t="str">
        <f t="shared" si="207"/>
        <v>C/PalabrasClaves</v>
      </c>
      <c r="N571" s="32" t="s">
        <v>18</v>
      </c>
      <c r="O571" s="32" t="s">
        <v>2842</v>
      </c>
      <c r="P571" s="32" t="s">
        <v>3942</v>
      </c>
      <c r="Q571" s="32"/>
      <c r="R571" s="32" t="str">
        <f>LEFT('2012-2022'!$P571,4)</f>
        <v>2019</v>
      </c>
      <c r="S571" s="32" t="s">
        <v>72</v>
      </c>
      <c r="T571" s="32" t="str">
        <f t="shared" si="227"/>
        <v/>
      </c>
      <c r="U571" s="32"/>
      <c r="V571" s="34"/>
      <c r="W571" s="35"/>
      <c r="X571" s="35"/>
      <c r="Y571" s="32"/>
    </row>
    <row r="572" spans="1:25" ht="15.75" customHeight="1" x14ac:dyDescent="0.25">
      <c r="A572" s="27">
        <v>27080231</v>
      </c>
      <c r="B572" s="27" t="s">
        <v>3943</v>
      </c>
      <c r="C572" s="27" t="s">
        <v>3944</v>
      </c>
      <c r="D572" s="27" t="s">
        <v>3945</v>
      </c>
      <c r="E572" s="27" t="s">
        <v>3946</v>
      </c>
      <c r="F572" s="27" t="s">
        <v>1066</v>
      </c>
      <c r="G572" s="27">
        <v>2016</v>
      </c>
      <c r="H572" s="28">
        <v>42476</v>
      </c>
      <c r="I572" s="27" t="s">
        <v>3947</v>
      </c>
      <c r="J572" s="27"/>
      <c r="K572" s="27" t="s">
        <v>3948</v>
      </c>
      <c r="L572" s="27" t="str">
        <f t="shared" si="214"/>
        <v>PreAlerta</v>
      </c>
      <c r="M572" s="27" t="str">
        <f t="shared" si="207"/>
        <v>C/PalabrasClaves</v>
      </c>
      <c r="N572" s="27" t="s">
        <v>9</v>
      </c>
      <c r="O572" s="27"/>
      <c r="P572" s="27" t="s">
        <v>3949</v>
      </c>
      <c r="Q572" s="27"/>
      <c r="R572" s="27" t="str">
        <f>LEFT('2012-2022'!$P572,4)</f>
        <v>2016</v>
      </c>
      <c r="S572" s="27" t="s">
        <v>54</v>
      </c>
      <c r="T572" s="27" t="s">
        <v>3950</v>
      </c>
      <c r="U572" s="27" t="s">
        <v>123</v>
      </c>
      <c r="V572" s="29" t="s">
        <v>124</v>
      </c>
      <c r="W572" s="30" t="s">
        <v>124</v>
      </c>
      <c r="X572" s="30" t="s">
        <v>3951</v>
      </c>
      <c r="Y572" s="31" t="str">
        <f>IFERROR(VLOOKUP(A570,BD_aux,3,FALSE),"")</f>
        <v/>
      </c>
    </row>
    <row r="573" spans="1:25" ht="15.75" hidden="1" customHeight="1" x14ac:dyDescent="0.25">
      <c r="A573" s="32">
        <v>30690580</v>
      </c>
      <c r="B573" s="32" t="s">
        <v>3952</v>
      </c>
      <c r="C573" s="32" t="s">
        <v>3953</v>
      </c>
      <c r="D573" s="32" t="s">
        <v>3954</v>
      </c>
      <c r="E573" s="32" t="s">
        <v>3955</v>
      </c>
      <c r="F573" s="32" t="s">
        <v>3956</v>
      </c>
      <c r="G573" s="32">
        <v>2019</v>
      </c>
      <c r="H573" s="33">
        <v>43494</v>
      </c>
      <c r="I573" s="32"/>
      <c r="J573" s="32"/>
      <c r="K573" s="32" t="s">
        <v>3957</v>
      </c>
      <c r="L573" s="32" t="str">
        <f t="shared" si="214"/>
        <v>PostAlerta</v>
      </c>
      <c r="M573" s="32" t="str">
        <f t="shared" si="207"/>
        <v>S/PalabrasClaves</v>
      </c>
      <c r="N573" s="32" t="str">
        <f>IF(ISNUMBER(SEARCH("TREATMENT", B573)), "4) Nuevos tratamientos", "")</f>
        <v/>
      </c>
      <c r="O573" s="32"/>
      <c r="P573" s="32" t="s">
        <v>3958</v>
      </c>
      <c r="Q573" s="32"/>
      <c r="R573" s="32" t="str">
        <f>LEFT('2012-2022'!$P573,4)</f>
        <v>2019</v>
      </c>
      <c r="S573" s="32" t="s">
        <v>60</v>
      </c>
      <c r="T573" s="32" t="str">
        <f>IFERROR(VLOOKUP(A573,BD_aux,2,FALSE),"")</f>
        <v/>
      </c>
      <c r="U573" s="32"/>
      <c r="V573" s="34"/>
      <c r="W573" s="35"/>
      <c r="X573" s="35"/>
      <c r="Y573" s="32"/>
    </row>
    <row r="574" spans="1:25" ht="15.75" customHeight="1" x14ac:dyDescent="0.25">
      <c r="A574" s="27">
        <v>24243879</v>
      </c>
      <c r="B574" s="27" t="s">
        <v>3959</v>
      </c>
      <c r="C574" s="27" t="s">
        <v>3960</v>
      </c>
      <c r="D574" s="27" t="s">
        <v>3961</v>
      </c>
      <c r="E574" s="27" t="s">
        <v>119</v>
      </c>
      <c r="F574" s="27" t="s">
        <v>393</v>
      </c>
      <c r="G574" s="27">
        <v>2013</v>
      </c>
      <c r="H574" s="28">
        <v>41597</v>
      </c>
      <c r="I574" s="27"/>
      <c r="J574" s="27"/>
      <c r="K574" s="27" t="s">
        <v>3962</v>
      </c>
      <c r="L574" s="27" t="str">
        <f t="shared" si="214"/>
        <v>Excluido</v>
      </c>
      <c r="M574" s="27" t="str">
        <f t="shared" si="207"/>
        <v>C/PalabrasClaves</v>
      </c>
      <c r="N574" s="27" t="s">
        <v>9</v>
      </c>
      <c r="O574" s="27"/>
      <c r="P574" s="27" t="s">
        <v>1467</v>
      </c>
      <c r="Q574" s="27"/>
      <c r="R574" s="27" t="str">
        <f>LEFT('2012-2022'!$P574,4)</f>
        <v>2013</v>
      </c>
      <c r="S574" s="27" t="s">
        <v>74</v>
      </c>
      <c r="T574" s="27" t="s">
        <v>3963</v>
      </c>
      <c r="U574" s="27" t="s">
        <v>123</v>
      </c>
      <c r="V574" s="29" t="s">
        <v>124</v>
      </c>
      <c r="W574" s="30" t="s">
        <v>124</v>
      </c>
      <c r="X574" s="30" t="s">
        <v>3964</v>
      </c>
      <c r="Y574" s="31" t="str">
        <f>IFERROR(VLOOKUP(A572,BD_aux,3,FALSE),"")</f>
        <v/>
      </c>
    </row>
    <row r="575" spans="1:25" ht="15.75" hidden="1" customHeight="1" x14ac:dyDescent="0.25">
      <c r="A575" s="32">
        <v>29517283</v>
      </c>
      <c r="B575" s="32" t="s">
        <v>3965</v>
      </c>
      <c r="C575" s="32" t="s">
        <v>3966</v>
      </c>
      <c r="D575" s="32" t="s">
        <v>3967</v>
      </c>
      <c r="E575" s="32" t="s">
        <v>3968</v>
      </c>
      <c r="F575" s="32" t="s">
        <v>1091</v>
      </c>
      <c r="G575" s="32">
        <v>2018</v>
      </c>
      <c r="H575" s="33">
        <v>43168</v>
      </c>
      <c r="I575" s="32"/>
      <c r="J575" s="32"/>
      <c r="K575" s="32" t="s">
        <v>3969</v>
      </c>
      <c r="L575" s="32" t="str">
        <f t="shared" si="214"/>
        <v>PostAlerta</v>
      </c>
      <c r="M575" s="32" t="str">
        <f t="shared" si="207"/>
        <v>C/PalabrasClaves</v>
      </c>
      <c r="N575" s="32" t="str">
        <f t="shared" ref="N575:N578" si="228">IF(ISNUMBER(SEARCH("TREATMENT", B575)), "4) Nuevos tratamientos", "")</f>
        <v/>
      </c>
      <c r="O575" s="32"/>
      <c r="P575" s="32" t="s">
        <v>108</v>
      </c>
      <c r="Q575" s="32"/>
      <c r="R575" s="32" t="str">
        <f>LEFT('2012-2022'!$P575,4)</f>
        <v>2018</v>
      </c>
      <c r="S575" s="32" t="s">
        <v>54</v>
      </c>
      <c r="T575" s="32" t="str">
        <f t="shared" ref="T575:T578" si="229">IFERROR(VLOOKUP(A575,BD_aux,2,FALSE),"")</f>
        <v/>
      </c>
      <c r="U575" s="32"/>
      <c r="V575" s="34"/>
      <c r="W575" s="35"/>
      <c r="X575" s="35"/>
      <c r="Y575" s="32"/>
    </row>
    <row r="576" spans="1:25" ht="15.75" hidden="1" customHeight="1" x14ac:dyDescent="0.25">
      <c r="A576" s="27">
        <v>34030562</v>
      </c>
      <c r="B576" s="27" t="s">
        <v>3970</v>
      </c>
      <c r="C576" s="27" t="s">
        <v>3971</v>
      </c>
      <c r="D576" s="27" t="s">
        <v>3972</v>
      </c>
      <c r="E576" s="27" t="s">
        <v>3973</v>
      </c>
      <c r="F576" s="27" t="s">
        <v>3974</v>
      </c>
      <c r="G576" s="27">
        <v>2021</v>
      </c>
      <c r="H576" s="28">
        <v>44341</v>
      </c>
      <c r="I576" s="27" t="s">
        <v>3975</v>
      </c>
      <c r="J576" s="27"/>
      <c r="K576" s="27" t="s">
        <v>3976</v>
      </c>
      <c r="L576" s="27" t="str">
        <f t="shared" si="214"/>
        <v>PostAlerta</v>
      </c>
      <c r="M576" s="27" t="str">
        <f t="shared" si="207"/>
        <v>C/PalabrasClaves</v>
      </c>
      <c r="N576" s="27" t="str">
        <f t="shared" si="228"/>
        <v/>
      </c>
      <c r="O576" s="27"/>
      <c r="P576" s="27" t="s">
        <v>1445</v>
      </c>
      <c r="Q576" s="27"/>
      <c r="R576" s="27" t="str">
        <f>LEFT('2012-2022'!$P576,4)</f>
        <v>2021</v>
      </c>
      <c r="S576" s="27" t="s">
        <v>74</v>
      </c>
      <c r="T576" s="27" t="str">
        <f t="shared" si="229"/>
        <v/>
      </c>
      <c r="U576" s="27"/>
      <c r="V576" s="29"/>
      <c r="W576" s="30"/>
      <c r="X576" s="30"/>
      <c r="Y576" s="31"/>
    </row>
    <row r="577" spans="1:25" ht="15.75" hidden="1" customHeight="1" x14ac:dyDescent="0.25">
      <c r="A577" s="32">
        <v>27405582</v>
      </c>
      <c r="B577" s="32" t="s">
        <v>3977</v>
      </c>
      <c r="C577" s="32" t="s">
        <v>3978</v>
      </c>
      <c r="D577" s="32" t="s">
        <v>3979</v>
      </c>
      <c r="E577" s="32" t="s">
        <v>3980</v>
      </c>
      <c r="F577" s="32" t="s">
        <v>735</v>
      </c>
      <c r="G577" s="32">
        <v>2017</v>
      </c>
      <c r="H577" s="33">
        <v>42565</v>
      </c>
      <c r="I577" s="32"/>
      <c r="J577" s="32"/>
      <c r="K577" s="32" t="s">
        <v>3981</v>
      </c>
      <c r="L577" s="32" t="str">
        <f t="shared" si="214"/>
        <v>PostAlerta</v>
      </c>
      <c r="M577" s="32" t="str">
        <f t="shared" si="207"/>
        <v>S/PalabrasClaves</v>
      </c>
      <c r="N577" s="32" t="str">
        <f t="shared" si="228"/>
        <v/>
      </c>
      <c r="O577" s="32"/>
      <c r="P577" s="32" t="s">
        <v>115</v>
      </c>
      <c r="Q577" s="32"/>
      <c r="R577" s="32" t="str">
        <f>LEFT('2012-2022'!$P577,4)</f>
        <v>2017</v>
      </c>
      <c r="S577" s="32" t="s">
        <v>60</v>
      </c>
      <c r="T577" s="32" t="str">
        <f t="shared" si="229"/>
        <v/>
      </c>
      <c r="U577" s="32"/>
      <c r="V577" s="34"/>
      <c r="W577" s="35"/>
      <c r="X577" s="35"/>
      <c r="Y577" s="32"/>
    </row>
    <row r="578" spans="1:25" ht="15.75" hidden="1" customHeight="1" x14ac:dyDescent="0.25">
      <c r="A578" s="27">
        <v>23324980</v>
      </c>
      <c r="B578" s="27" t="s">
        <v>3982</v>
      </c>
      <c r="C578" s="27" t="s">
        <v>3983</v>
      </c>
      <c r="D578" s="27" t="s">
        <v>3984</v>
      </c>
      <c r="E578" s="27" t="s">
        <v>863</v>
      </c>
      <c r="F578" s="27" t="s">
        <v>304</v>
      </c>
      <c r="G578" s="27">
        <v>2013</v>
      </c>
      <c r="H578" s="28">
        <v>41292</v>
      </c>
      <c r="I578" s="27"/>
      <c r="J578" s="27"/>
      <c r="K578" s="27" t="s">
        <v>3985</v>
      </c>
      <c r="L578" s="27" t="str">
        <f t="shared" si="214"/>
        <v>PreAlerta</v>
      </c>
      <c r="M578" s="27" t="str">
        <f t="shared" si="207"/>
        <v>S/PalabrasClaves</v>
      </c>
      <c r="N578" s="27" t="str">
        <f t="shared" si="228"/>
        <v/>
      </c>
      <c r="O578" s="27"/>
      <c r="P578" s="27" t="s">
        <v>1105</v>
      </c>
      <c r="Q578" s="27"/>
      <c r="R578" s="27" t="str">
        <f>LEFT('2012-2022'!$P578,4)</f>
        <v>2013</v>
      </c>
      <c r="S578" s="27" t="s">
        <v>45</v>
      </c>
      <c r="T578" s="27" t="str">
        <f t="shared" si="229"/>
        <v/>
      </c>
      <c r="U578" s="27"/>
      <c r="V578" s="29"/>
      <c r="W578" s="30"/>
      <c r="X578" s="30"/>
      <c r="Y578" s="31"/>
    </row>
    <row r="579" spans="1:25" ht="15.75" customHeight="1" x14ac:dyDescent="0.25">
      <c r="A579" s="32">
        <v>23623337</v>
      </c>
      <c r="B579" s="32" t="s">
        <v>3986</v>
      </c>
      <c r="C579" s="32" t="s">
        <v>3987</v>
      </c>
      <c r="D579" s="32" t="s">
        <v>3988</v>
      </c>
      <c r="E579" s="32" t="s">
        <v>3989</v>
      </c>
      <c r="F579" s="32" t="s">
        <v>949</v>
      </c>
      <c r="G579" s="32">
        <v>2013</v>
      </c>
      <c r="H579" s="33">
        <v>41394</v>
      </c>
      <c r="I579" s="32"/>
      <c r="J579" s="32"/>
      <c r="K579" s="32" t="s">
        <v>3990</v>
      </c>
      <c r="L579" s="32" t="str">
        <f t="shared" si="214"/>
        <v>PreAlerta</v>
      </c>
      <c r="M579" s="32" t="str">
        <f t="shared" si="207"/>
        <v>C/PalabrasClaves</v>
      </c>
      <c r="N579" s="32" t="s">
        <v>9</v>
      </c>
      <c r="O579" s="32"/>
      <c r="P579" s="32" t="s">
        <v>2405</v>
      </c>
      <c r="Q579" s="32"/>
      <c r="R579" s="32" t="str">
        <f>LEFT('2012-2022'!$P579,4)</f>
        <v>2013</v>
      </c>
      <c r="S579" s="32" t="s">
        <v>62</v>
      </c>
      <c r="T579" s="32" t="s">
        <v>3991</v>
      </c>
      <c r="U579" s="32" t="s">
        <v>123</v>
      </c>
      <c r="V579" s="34" t="s">
        <v>124</v>
      </c>
      <c r="W579" s="35" t="s">
        <v>124</v>
      </c>
      <c r="X579" s="35" t="s">
        <v>3992</v>
      </c>
      <c r="Y579" s="36" t="str">
        <f>IFERROR(VLOOKUP(A577,BD_aux,3,FALSE),"")</f>
        <v/>
      </c>
    </row>
    <row r="580" spans="1:25" ht="15.75" hidden="1" customHeight="1" x14ac:dyDescent="0.25">
      <c r="A580" s="27">
        <v>32714334</v>
      </c>
      <c r="B580" s="27" t="s">
        <v>3993</v>
      </c>
      <c r="C580" s="27" t="s">
        <v>3994</v>
      </c>
      <c r="D580" s="27" t="s">
        <v>3995</v>
      </c>
      <c r="E580" s="27" t="s">
        <v>3968</v>
      </c>
      <c r="F580" s="27" t="s">
        <v>460</v>
      </c>
      <c r="G580" s="27">
        <v>2020</v>
      </c>
      <c r="H580" s="28">
        <v>44040</v>
      </c>
      <c r="I580" s="27" t="s">
        <v>3996</v>
      </c>
      <c r="J580" s="27"/>
      <c r="K580" s="27" t="s">
        <v>3997</v>
      </c>
      <c r="L580" s="27" t="str">
        <f t="shared" si="214"/>
        <v>PostAlerta</v>
      </c>
      <c r="M580" s="27" t="str">
        <f t="shared" ref="M580:M643" si="230">IF(ISNUMBER(A580),(IF(ISNUMBER(VLOOKUP(A580,KEYWORDS,1,FALSE)),"C/PalabrasClaves","S/PalabrasClaves")),"")</f>
        <v>S/PalabrasClaves</v>
      </c>
      <c r="N580" s="27" t="str">
        <f>IF(ISNUMBER(SEARCH("TREATMENT", B580)), "4) Nuevos tratamientos", "")</f>
        <v/>
      </c>
      <c r="O580" s="27"/>
      <c r="P580" s="27" t="s">
        <v>3998</v>
      </c>
      <c r="Q580" s="27"/>
      <c r="R580" s="27" t="str">
        <f>LEFT('2012-2022'!$P580,4)</f>
        <v>2020</v>
      </c>
      <c r="S580" s="27" t="s">
        <v>62</v>
      </c>
      <c r="T580" s="27" t="str">
        <f>IFERROR(VLOOKUP(A580,BD_aux,2,FALSE),"")</f>
        <v/>
      </c>
      <c r="U580" s="27"/>
      <c r="V580" s="29"/>
      <c r="W580" s="30"/>
      <c r="X580" s="30"/>
      <c r="Y580" s="31"/>
    </row>
    <row r="581" spans="1:25" ht="15.75" customHeight="1" x14ac:dyDescent="0.25">
      <c r="A581" s="32">
        <v>26848972</v>
      </c>
      <c r="B581" s="32" t="s">
        <v>3999</v>
      </c>
      <c r="C581" s="32" t="s">
        <v>4000</v>
      </c>
      <c r="D581" s="32" t="s">
        <v>4001</v>
      </c>
      <c r="E581" s="32" t="s">
        <v>4002</v>
      </c>
      <c r="F581" s="32" t="s">
        <v>424</v>
      </c>
      <c r="G581" s="32">
        <v>2016</v>
      </c>
      <c r="H581" s="33">
        <v>42406</v>
      </c>
      <c r="I581" s="32" t="s">
        <v>4003</v>
      </c>
      <c r="J581" s="32"/>
      <c r="K581" s="32" t="s">
        <v>4004</v>
      </c>
      <c r="L581" s="32" t="str">
        <f t="shared" si="214"/>
        <v>PreAlerta</v>
      </c>
      <c r="M581" s="32" t="str">
        <f t="shared" si="230"/>
        <v>C/PalabrasClaves</v>
      </c>
      <c r="N581" s="32" t="s">
        <v>12</v>
      </c>
      <c r="O581" s="32" t="s">
        <v>16</v>
      </c>
      <c r="P581" s="32" t="s">
        <v>4005</v>
      </c>
      <c r="Q581" s="32"/>
      <c r="R581" s="32" t="str">
        <f>LEFT('2012-2022'!$P581,4)</f>
        <v>2016</v>
      </c>
      <c r="S581" s="32" t="s">
        <v>45</v>
      </c>
      <c r="T581" s="32" t="s">
        <v>4006</v>
      </c>
      <c r="U581" s="32" t="s">
        <v>124</v>
      </c>
      <c r="V581" s="34" t="s">
        <v>123</v>
      </c>
      <c r="W581" s="35" t="s">
        <v>124</v>
      </c>
      <c r="X581" s="35" t="s">
        <v>4007</v>
      </c>
      <c r="Y581" s="36" t="str">
        <f>IFERROR(VLOOKUP(A579,BD_aux,3,FALSE),"")</f>
        <v/>
      </c>
    </row>
    <row r="582" spans="1:25" ht="15.75" hidden="1" customHeight="1" x14ac:dyDescent="0.25">
      <c r="A582" s="27">
        <v>26244506</v>
      </c>
      <c r="B582" s="27" t="s">
        <v>4008</v>
      </c>
      <c r="C582" s="27" t="s">
        <v>4009</v>
      </c>
      <c r="D582" s="27" t="s">
        <v>4010</v>
      </c>
      <c r="E582" s="27" t="s">
        <v>4011</v>
      </c>
      <c r="F582" s="27" t="s">
        <v>424</v>
      </c>
      <c r="G582" s="27">
        <v>2015</v>
      </c>
      <c r="H582" s="28">
        <v>42222</v>
      </c>
      <c r="I582" s="27" t="s">
        <v>4012</v>
      </c>
      <c r="J582" s="27"/>
      <c r="K582" s="27" t="s">
        <v>4013</v>
      </c>
      <c r="L582" s="27" t="str">
        <f t="shared" si="214"/>
        <v>PreAlerta</v>
      </c>
      <c r="M582" s="27" t="str">
        <f t="shared" si="230"/>
        <v>S/PalabrasClaves</v>
      </c>
      <c r="N582" s="27" t="str">
        <f t="shared" ref="N582:N585" si="231">IF(ISNUMBER(SEARCH("TREATMENT", B582)), "4) Nuevos tratamientos", "")</f>
        <v/>
      </c>
      <c r="O582" s="27"/>
      <c r="P582" s="27" t="s">
        <v>4014</v>
      </c>
      <c r="Q582" s="27"/>
      <c r="R582" s="27" t="str">
        <f>LEFT('2012-2022'!$P582,4)</f>
        <v>2015</v>
      </c>
      <c r="S582" s="27" t="s">
        <v>65</v>
      </c>
      <c r="T582" s="27" t="str">
        <f t="shared" ref="T582:T585" si="232">IFERROR(VLOOKUP(A582,BD_aux,2,FALSE),"")</f>
        <v/>
      </c>
      <c r="U582" s="27"/>
      <c r="V582" s="29"/>
      <c r="W582" s="30"/>
      <c r="X582" s="30"/>
      <c r="Y582" s="31"/>
    </row>
    <row r="583" spans="1:25" ht="15.75" hidden="1" customHeight="1" x14ac:dyDescent="0.25">
      <c r="A583" s="32">
        <v>24901251</v>
      </c>
      <c r="B583" s="32" t="s">
        <v>4015</v>
      </c>
      <c r="C583" s="32" t="s">
        <v>4016</v>
      </c>
      <c r="D583" s="32" t="s">
        <v>4017</v>
      </c>
      <c r="E583" s="32" t="s">
        <v>4018</v>
      </c>
      <c r="F583" s="32" t="s">
        <v>424</v>
      </c>
      <c r="G583" s="32">
        <v>2014</v>
      </c>
      <c r="H583" s="33">
        <v>41796</v>
      </c>
      <c r="I583" s="32" t="s">
        <v>4019</v>
      </c>
      <c r="J583" s="32"/>
      <c r="K583" s="32" t="s">
        <v>4020</v>
      </c>
      <c r="L583" s="32" t="str">
        <f t="shared" si="214"/>
        <v>PreAlerta</v>
      </c>
      <c r="M583" s="32" t="str">
        <f t="shared" si="230"/>
        <v>C/PalabrasClaves</v>
      </c>
      <c r="N583" s="32" t="str">
        <f t="shared" si="231"/>
        <v/>
      </c>
      <c r="O583" s="32"/>
      <c r="P583" s="32" t="s">
        <v>4021</v>
      </c>
      <c r="Q583" s="32"/>
      <c r="R583" s="32" t="str">
        <f>LEFT('2012-2022'!$P583,4)</f>
        <v>2014</v>
      </c>
      <c r="S583" s="32" t="s">
        <v>60</v>
      </c>
      <c r="T583" s="32" t="str">
        <f t="shared" si="232"/>
        <v/>
      </c>
      <c r="U583" s="32"/>
      <c r="V583" s="34"/>
      <c r="W583" s="35"/>
      <c r="X583" s="35"/>
      <c r="Y583" s="32"/>
    </row>
    <row r="584" spans="1:25" ht="15.75" hidden="1" customHeight="1" x14ac:dyDescent="0.25">
      <c r="A584" s="27">
        <v>30897201</v>
      </c>
      <c r="B584" s="27" t="s">
        <v>4022</v>
      </c>
      <c r="C584" s="27" t="s">
        <v>4023</v>
      </c>
      <c r="D584" s="27" t="s">
        <v>4024</v>
      </c>
      <c r="E584" s="27" t="s">
        <v>4025</v>
      </c>
      <c r="F584" s="27" t="s">
        <v>493</v>
      </c>
      <c r="G584" s="27">
        <v>2019</v>
      </c>
      <c r="H584" s="28">
        <v>43546</v>
      </c>
      <c r="I584" s="27"/>
      <c r="J584" s="27"/>
      <c r="K584" s="27" t="s">
        <v>4026</v>
      </c>
      <c r="L584" s="27" t="str">
        <f t="shared" si="214"/>
        <v>PostAlerta</v>
      </c>
      <c r="M584" s="27" t="str">
        <f t="shared" si="230"/>
        <v>C/PalabrasClaves</v>
      </c>
      <c r="N584" s="27" t="str">
        <f t="shared" si="231"/>
        <v/>
      </c>
      <c r="O584" s="27"/>
      <c r="P584" s="27" t="s">
        <v>633</v>
      </c>
      <c r="Q584" s="27"/>
      <c r="R584" s="27" t="str">
        <f>LEFT('2012-2022'!$P584,4)</f>
        <v>2019</v>
      </c>
      <c r="S584" s="27" t="s">
        <v>62</v>
      </c>
      <c r="T584" s="27" t="str">
        <f t="shared" si="232"/>
        <v/>
      </c>
      <c r="U584" s="27"/>
      <c r="V584" s="29"/>
      <c r="W584" s="30"/>
      <c r="X584" s="30"/>
      <c r="Y584" s="31"/>
    </row>
    <row r="585" spans="1:25" ht="15.75" hidden="1" customHeight="1" x14ac:dyDescent="0.25">
      <c r="A585" s="32">
        <v>31409679</v>
      </c>
      <c r="B585" s="32" t="s">
        <v>4027</v>
      </c>
      <c r="C585" s="32" t="s">
        <v>4028</v>
      </c>
      <c r="D585" s="32" t="s">
        <v>4029</v>
      </c>
      <c r="E585" s="32" t="s">
        <v>4030</v>
      </c>
      <c r="F585" s="32" t="s">
        <v>277</v>
      </c>
      <c r="G585" s="32">
        <v>2019</v>
      </c>
      <c r="H585" s="33">
        <v>43692</v>
      </c>
      <c r="I585" s="32" t="s">
        <v>4031</v>
      </c>
      <c r="J585" s="32"/>
      <c r="K585" s="32" t="s">
        <v>4032</v>
      </c>
      <c r="L585" s="32" t="str">
        <f t="shared" si="214"/>
        <v>PostAlerta</v>
      </c>
      <c r="M585" s="32" t="str">
        <f t="shared" si="230"/>
        <v>C/PalabrasClaves</v>
      </c>
      <c r="N585" s="32" t="str">
        <f t="shared" si="231"/>
        <v/>
      </c>
      <c r="O585" s="32"/>
      <c r="P585" s="32" t="s">
        <v>4033</v>
      </c>
      <c r="Q585" s="32"/>
      <c r="R585" s="32" t="str">
        <f>LEFT('2012-2022'!$P585,4)</f>
        <v>2019</v>
      </c>
      <c r="S585" s="32" t="s">
        <v>65</v>
      </c>
      <c r="T585" s="32" t="str">
        <f t="shared" si="232"/>
        <v/>
      </c>
      <c r="U585" s="32"/>
      <c r="V585" s="34"/>
      <c r="W585" s="35"/>
      <c r="X585" s="35"/>
      <c r="Y585" s="32"/>
    </row>
    <row r="586" spans="1:25" ht="15.75" customHeight="1" x14ac:dyDescent="0.25">
      <c r="A586" s="27">
        <v>28499284</v>
      </c>
      <c r="B586" s="27" t="s">
        <v>4034</v>
      </c>
      <c r="C586" s="27" t="s">
        <v>4035</v>
      </c>
      <c r="D586" s="27" t="s">
        <v>4036</v>
      </c>
      <c r="E586" s="27" t="s">
        <v>691</v>
      </c>
      <c r="F586" s="27" t="s">
        <v>304</v>
      </c>
      <c r="G586" s="27">
        <v>2017</v>
      </c>
      <c r="H586" s="28">
        <v>42868</v>
      </c>
      <c r="I586" s="27"/>
      <c r="J586" s="27"/>
      <c r="K586" s="27" t="s">
        <v>4037</v>
      </c>
      <c r="L586" s="27" t="str">
        <f t="shared" si="214"/>
        <v>PostAlerta</v>
      </c>
      <c r="M586" s="27" t="str">
        <f t="shared" si="230"/>
        <v>C/PalabrasClaves</v>
      </c>
      <c r="N586" s="27" t="s">
        <v>9</v>
      </c>
      <c r="O586" s="27"/>
      <c r="P586" s="27" t="s">
        <v>115</v>
      </c>
      <c r="Q586" s="27"/>
      <c r="R586" s="27" t="str">
        <f>LEFT('2012-2022'!$P586,4)</f>
        <v>2017</v>
      </c>
      <c r="S586" s="27" t="s">
        <v>60</v>
      </c>
      <c r="T586" s="27" t="s">
        <v>4038</v>
      </c>
      <c r="U586" s="27" t="s">
        <v>123</v>
      </c>
      <c r="V586" s="29" t="s">
        <v>124</v>
      </c>
      <c r="W586" s="30" t="s">
        <v>124</v>
      </c>
      <c r="X586" s="30" t="s">
        <v>4039</v>
      </c>
      <c r="Y586" s="31" t="str">
        <f>IFERROR(VLOOKUP(A584,BD_aux,3,FALSE),"")</f>
        <v/>
      </c>
    </row>
    <row r="587" spans="1:25" ht="15.75" hidden="1" customHeight="1" x14ac:dyDescent="0.25">
      <c r="A587" s="32">
        <v>31097677</v>
      </c>
      <c r="B587" s="32" t="s">
        <v>4040</v>
      </c>
      <c r="C587" s="32" t="s">
        <v>4041</v>
      </c>
      <c r="D587" s="32" t="s">
        <v>4042</v>
      </c>
      <c r="E587" s="32" t="s">
        <v>4043</v>
      </c>
      <c r="F587" s="32" t="s">
        <v>393</v>
      </c>
      <c r="G587" s="32">
        <v>2019</v>
      </c>
      <c r="H587" s="33">
        <v>43603</v>
      </c>
      <c r="I587" s="32"/>
      <c r="J587" s="32"/>
      <c r="K587" s="32" t="s">
        <v>4044</v>
      </c>
      <c r="L587" s="32" t="str">
        <f t="shared" si="214"/>
        <v>Excluido</v>
      </c>
      <c r="M587" s="32" t="str">
        <f t="shared" si="230"/>
        <v>S/PalabrasClaves</v>
      </c>
      <c r="N587" s="32" t="str">
        <f t="shared" ref="N587:N588" si="233">IF(ISNUMBER(SEARCH("TREATMENT", B587)), "4) Nuevos tratamientos", "")</f>
        <v/>
      </c>
      <c r="O587" s="32"/>
      <c r="P587" s="32" t="s">
        <v>2323</v>
      </c>
      <c r="Q587" s="32"/>
      <c r="R587" s="32" t="str">
        <f>LEFT('2012-2022'!$P587,4)</f>
        <v>2019</v>
      </c>
      <c r="S587" s="32" t="s">
        <v>65</v>
      </c>
      <c r="T587" s="32" t="str">
        <f t="shared" ref="T587:T588" si="234">IFERROR(VLOOKUP(A587,BD_aux,2,FALSE),"")</f>
        <v/>
      </c>
      <c r="U587" s="32"/>
      <c r="V587" s="34"/>
      <c r="W587" s="35"/>
      <c r="X587" s="35"/>
      <c r="Y587" s="32"/>
    </row>
    <row r="588" spans="1:25" ht="15.75" hidden="1" customHeight="1" x14ac:dyDescent="0.25">
      <c r="A588" s="27">
        <v>23469585</v>
      </c>
      <c r="B588" s="27" t="s">
        <v>4045</v>
      </c>
      <c r="C588" s="27" t="s">
        <v>4046</v>
      </c>
      <c r="D588" s="27" t="s">
        <v>4047</v>
      </c>
      <c r="E588" s="27" t="s">
        <v>4048</v>
      </c>
      <c r="F588" s="27" t="s">
        <v>4049</v>
      </c>
      <c r="G588" s="27">
        <v>2012</v>
      </c>
      <c r="H588" s="28">
        <v>41342</v>
      </c>
      <c r="I588" s="27"/>
      <c r="J588" s="27"/>
      <c r="K588" s="27"/>
      <c r="L588" s="27" t="str">
        <f t="shared" si="214"/>
        <v>PreAlerta</v>
      </c>
      <c r="M588" s="27" t="str">
        <f t="shared" si="230"/>
        <v>C/PalabrasClaves</v>
      </c>
      <c r="N588" s="27" t="str">
        <f t="shared" si="233"/>
        <v/>
      </c>
      <c r="O588" s="27"/>
      <c r="P588" s="27" t="s">
        <v>2097</v>
      </c>
      <c r="Q588" s="27"/>
      <c r="R588" s="27" t="str">
        <f>LEFT('2012-2022'!$P588,4)</f>
        <v>2012</v>
      </c>
      <c r="S588" s="27" t="s">
        <v>74</v>
      </c>
      <c r="T588" s="27" t="str">
        <f t="shared" si="234"/>
        <v/>
      </c>
      <c r="U588" s="27"/>
      <c r="V588" s="29"/>
      <c r="W588" s="30"/>
      <c r="X588" s="30"/>
      <c r="Y588" s="31"/>
    </row>
    <row r="589" spans="1:25" ht="15.75" customHeight="1" x14ac:dyDescent="0.25">
      <c r="A589" s="32">
        <v>28820375</v>
      </c>
      <c r="B589" s="32" t="s">
        <v>4050</v>
      </c>
      <c r="C589" s="32" t="s">
        <v>4051</v>
      </c>
      <c r="D589" s="32" t="s">
        <v>4052</v>
      </c>
      <c r="E589" s="32" t="s">
        <v>4053</v>
      </c>
      <c r="F589" s="32" t="s">
        <v>145</v>
      </c>
      <c r="G589" s="32">
        <v>2017</v>
      </c>
      <c r="H589" s="33">
        <v>42966</v>
      </c>
      <c r="I589" s="32" t="s">
        <v>4054</v>
      </c>
      <c r="J589" s="32"/>
      <c r="K589" s="32" t="s">
        <v>4055</v>
      </c>
      <c r="L589" s="32" t="str">
        <f t="shared" si="214"/>
        <v>PostAlerta</v>
      </c>
      <c r="M589" s="32" t="str">
        <f t="shared" si="230"/>
        <v>C/PalabrasClaves</v>
      </c>
      <c r="N589" s="32" t="s">
        <v>9</v>
      </c>
      <c r="O589" s="32"/>
      <c r="P589" s="32" t="s">
        <v>3906</v>
      </c>
      <c r="Q589" s="32"/>
      <c r="R589" s="32" t="str">
        <f>LEFT('2012-2022'!$P589,4)</f>
        <v>2017</v>
      </c>
      <c r="S589" s="32" t="s">
        <v>68</v>
      </c>
      <c r="T589" s="32" t="s">
        <v>4056</v>
      </c>
      <c r="U589" s="32" t="s">
        <v>123</v>
      </c>
      <c r="V589" s="34" t="s">
        <v>124</v>
      </c>
      <c r="W589" s="35" t="s">
        <v>124</v>
      </c>
      <c r="X589" s="35" t="s">
        <v>4057</v>
      </c>
      <c r="Y589" s="36" t="str">
        <f t="shared" ref="Y589:Y590" si="235">IFERROR(VLOOKUP(A587,BD_aux,3,FALSE),"")</f>
        <v/>
      </c>
    </row>
    <row r="590" spans="1:25" ht="15.75" customHeight="1" x14ac:dyDescent="0.25">
      <c r="A590" s="27">
        <v>22334602</v>
      </c>
      <c r="B590" s="27" t="s">
        <v>4058</v>
      </c>
      <c r="C590" s="27" t="s">
        <v>4059</v>
      </c>
      <c r="D590" s="27" t="s">
        <v>4060</v>
      </c>
      <c r="E590" s="27" t="s">
        <v>4061</v>
      </c>
      <c r="F590" s="27" t="s">
        <v>493</v>
      </c>
      <c r="G590" s="27">
        <v>2012</v>
      </c>
      <c r="H590" s="28">
        <v>40955</v>
      </c>
      <c r="I590" s="27"/>
      <c r="J590" s="27"/>
      <c r="K590" s="27" t="s">
        <v>4062</v>
      </c>
      <c r="L590" s="27" t="str">
        <f t="shared" si="214"/>
        <v>PreAlerta</v>
      </c>
      <c r="M590" s="27" t="str">
        <f t="shared" si="230"/>
        <v>C/PalabrasClaves</v>
      </c>
      <c r="N590" s="27" t="s">
        <v>9</v>
      </c>
      <c r="O590" s="27"/>
      <c r="P590" s="27" t="s">
        <v>1847</v>
      </c>
      <c r="Q590" s="27"/>
      <c r="R590" s="27" t="str">
        <f>LEFT('2012-2022'!$P590,4)</f>
        <v>2012</v>
      </c>
      <c r="S590" s="27" t="s">
        <v>60</v>
      </c>
      <c r="T590" s="27" t="s">
        <v>4063</v>
      </c>
      <c r="U590" s="27" t="s">
        <v>123</v>
      </c>
      <c r="V590" s="29" t="s">
        <v>124</v>
      </c>
      <c r="W590" s="30" t="s">
        <v>124</v>
      </c>
      <c r="X590" s="30" t="s">
        <v>4064</v>
      </c>
      <c r="Y590" s="31" t="str">
        <f t="shared" si="235"/>
        <v/>
      </c>
    </row>
    <row r="591" spans="1:25" ht="15.75" hidden="1" customHeight="1" x14ac:dyDescent="0.25">
      <c r="A591" s="32">
        <v>31481151</v>
      </c>
      <c r="B591" s="32" t="s">
        <v>4065</v>
      </c>
      <c r="C591" s="32" t="s">
        <v>4066</v>
      </c>
      <c r="D591" s="32" t="s">
        <v>4067</v>
      </c>
      <c r="E591" s="32" t="s">
        <v>2395</v>
      </c>
      <c r="F591" s="32" t="s">
        <v>595</v>
      </c>
      <c r="G591" s="32">
        <v>2019</v>
      </c>
      <c r="H591" s="33">
        <v>43713</v>
      </c>
      <c r="I591" s="32"/>
      <c r="J591" s="32"/>
      <c r="K591" s="32" t="s">
        <v>4068</v>
      </c>
      <c r="L591" s="32" t="str">
        <f t="shared" si="214"/>
        <v>PostAlerta</v>
      </c>
      <c r="M591" s="32" t="str">
        <f t="shared" si="230"/>
        <v>C/PalabrasClaves</v>
      </c>
      <c r="N591" s="32"/>
      <c r="O591" s="32"/>
      <c r="P591" s="32" t="s">
        <v>220</v>
      </c>
      <c r="Q591" s="32"/>
      <c r="R591" s="32" t="str">
        <f>LEFT('2012-2022'!$P591,4)</f>
        <v>2019</v>
      </c>
      <c r="S591" s="32" t="s">
        <v>68</v>
      </c>
      <c r="T591" s="32" t="str">
        <f t="shared" ref="T591:T592" si="236">IFERROR(VLOOKUP(A591,BD_aux,2,FALSE),"")</f>
        <v/>
      </c>
      <c r="U591" s="32"/>
      <c r="V591" s="34"/>
      <c r="W591" s="35"/>
      <c r="X591" s="35"/>
      <c r="Y591" s="32"/>
    </row>
    <row r="592" spans="1:25" ht="15.75" hidden="1" customHeight="1" x14ac:dyDescent="0.25">
      <c r="A592" s="27">
        <v>31119624</v>
      </c>
      <c r="B592" s="27" t="s">
        <v>4069</v>
      </c>
      <c r="C592" s="27" t="s">
        <v>4070</v>
      </c>
      <c r="D592" s="27" t="s">
        <v>4071</v>
      </c>
      <c r="E592" s="27" t="s">
        <v>4011</v>
      </c>
      <c r="F592" s="27" t="s">
        <v>120</v>
      </c>
      <c r="G592" s="27">
        <v>2019</v>
      </c>
      <c r="H592" s="28">
        <v>43609</v>
      </c>
      <c r="I592" s="27"/>
      <c r="J592" s="27"/>
      <c r="K592" s="27" t="s">
        <v>4072</v>
      </c>
      <c r="L592" s="27" t="str">
        <f t="shared" si="214"/>
        <v>PostAlerta</v>
      </c>
      <c r="M592" s="27" t="str">
        <f t="shared" si="230"/>
        <v>S/PalabrasClaves</v>
      </c>
      <c r="N592" s="27" t="str">
        <f>IF(ISNUMBER(SEARCH("TREATMENT", B592)), "4) Nuevos tratamientos", "")</f>
        <v/>
      </c>
      <c r="O592" s="27"/>
      <c r="P592" s="27">
        <v>2019</v>
      </c>
      <c r="Q592" s="27"/>
      <c r="R592" s="27" t="str">
        <f>LEFT('2012-2022'!$P592,4)</f>
        <v>2019</v>
      </c>
      <c r="S592" s="27"/>
      <c r="T592" s="27" t="str">
        <f t="shared" si="236"/>
        <v/>
      </c>
      <c r="U592" s="27"/>
      <c r="V592" s="29"/>
      <c r="W592" s="30"/>
      <c r="X592" s="30"/>
      <c r="Y592" s="31"/>
    </row>
    <row r="593" spans="1:25" ht="15.75" customHeight="1" x14ac:dyDescent="0.25">
      <c r="A593" s="32">
        <v>26063087</v>
      </c>
      <c r="B593" s="32" t="s">
        <v>4073</v>
      </c>
      <c r="C593" s="32" t="s">
        <v>3522</v>
      </c>
      <c r="D593" s="32" t="s">
        <v>4074</v>
      </c>
      <c r="E593" s="32" t="s">
        <v>655</v>
      </c>
      <c r="F593" s="32" t="s">
        <v>381</v>
      </c>
      <c r="G593" s="32">
        <v>2015</v>
      </c>
      <c r="H593" s="33">
        <v>42167</v>
      </c>
      <c r="I593" s="32"/>
      <c r="J593" s="32"/>
      <c r="K593" s="32"/>
      <c r="L593" s="32" t="str">
        <f t="shared" si="214"/>
        <v>PreAlerta</v>
      </c>
      <c r="M593" s="32" t="str">
        <f t="shared" si="230"/>
        <v>C/PalabrasClaves</v>
      </c>
      <c r="N593" s="32" t="s">
        <v>9</v>
      </c>
      <c r="O593" s="32"/>
      <c r="P593" s="32" t="s">
        <v>382</v>
      </c>
      <c r="Q593" s="32"/>
      <c r="R593" s="32" t="str">
        <f>LEFT('2012-2022'!$P593,4)</f>
        <v>2015</v>
      </c>
      <c r="S593" s="32" t="s">
        <v>49</v>
      </c>
      <c r="T593" s="32" t="s">
        <v>4075</v>
      </c>
      <c r="U593" s="32" t="s">
        <v>123</v>
      </c>
      <c r="V593" s="34" t="s">
        <v>124</v>
      </c>
      <c r="W593" s="35" t="s">
        <v>124</v>
      </c>
      <c r="X593" s="35" t="s">
        <v>4064</v>
      </c>
      <c r="Y593" s="36" t="str">
        <f>IFERROR(VLOOKUP(A591,BD_aux,3,FALSE),"")</f>
        <v/>
      </c>
    </row>
    <row r="594" spans="1:25" ht="15.75" hidden="1" customHeight="1" x14ac:dyDescent="0.25">
      <c r="A594" s="27">
        <v>24292761</v>
      </c>
      <c r="B594" s="27" t="s">
        <v>4076</v>
      </c>
      <c r="C594" s="27" t="s">
        <v>4077</v>
      </c>
      <c r="D594" s="27" t="s">
        <v>4078</v>
      </c>
      <c r="E594" s="27" t="s">
        <v>4079</v>
      </c>
      <c r="F594" s="27" t="s">
        <v>4080</v>
      </c>
      <c r="G594" s="27">
        <v>2013</v>
      </c>
      <c r="H594" s="28">
        <v>41611</v>
      </c>
      <c r="I594" s="27"/>
      <c r="J594" s="27"/>
      <c r="K594" s="27" t="s">
        <v>4081</v>
      </c>
      <c r="L594" s="27" t="str">
        <f t="shared" si="214"/>
        <v>PreAlerta</v>
      </c>
      <c r="M594" s="27" t="str">
        <f t="shared" si="230"/>
        <v>S/PalabrasClaves</v>
      </c>
      <c r="N594" s="27" t="str">
        <f t="shared" ref="N594:N595" si="237">IF(ISNUMBER(SEARCH("TREATMENT", B594)), "4) Nuevos tratamientos", "")</f>
        <v/>
      </c>
      <c r="O594" s="27"/>
      <c r="P594" s="27">
        <v>2013</v>
      </c>
      <c r="Q594" s="27"/>
      <c r="R594" s="27" t="str">
        <f>LEFT('2012-2022'!$P594,4)</f>
        <v>2013</v>
      </c>
      <c r="S594" s="27"/>
      <c r="T594" s="27" t="str">
        <f t="shared" ref="T594:T595" si="238">IFERROR(VLOOKUP(A594,BD_aux,2,FALSE),"")</f>
        <v/>
      </c>
      <c r="U594" s="27"/>
      <c r="V594" s="29"/>
      <c r="W594" s="30"/>
      <c r="X594" s="30"/>
      <c r="Y594" s="31"/>
    </row>
    <row r="595" spans="1:25" ht="15.75" hidden="1" customHeight="1" x14ac:dyDescent="0.25">
      <c r="A595" s="32">
        <v>30138416</v>
      </c>
      <c r="B595" s="32" t="s">
        <v>4082</v>
      </c>
      <c r="C595" s="32" t="s">
        <v>4083</v>
      </c>
      <c r="D595" s="32" t="s">
        <v>4084</v>
      </c>
      <c r="E595" s="32" t="s">
        <v>4085</v>
      </c>
      <c r="F595" s="32" t="s">
        <v>424</v>
      </c>
      <c r="G595" s="32">
        <v>2018</v>
      </c>
      <c r="H595" s="33">
        <v>43336</v>
      </c>
      <c r="I595" s="32" t="s">
        <v>4086</v>
      </c>
      <c r="J595" s="32"/>
      <c r="K595" s="32" t="s">
        <v>4087</v>
      </c>
      <c r="L595" s="32" t="str">
        <f t="shared" si="214"/>
        <v>PostAlerta</v>
      </c>
      <c r="M595" s="32" t="str">
        <f t="shared" si="230"/>
        <v>S/PalabrasClaves</v>
      </c>
      <c r="N595" s="32" t="str">
        <f t="shared" si="237"/>
        <v/>
      </c>
      <c r="O595" s="32"/>
      <c r="P595" s="32" t="s">
        <v>4088</v>
      </c>
      <c r="Q595" s="32"/>
      <c r="R595" s="32" t="str">
        <f>LEFT('2012-2022'!$P595,4)</f>
        <v>2018</v>
      </c>
      <c r="S595" s="32" t="s">
        <v>65</v>
      </c>
      <c r="T595" s="32" t="str">
        <f t="shared" si="238"/>
        <v/>
      </c>
      <c r="U595" s="32"/>
      <c r="V595" s="34"/>
      <c r="W595" s="35"/>
      <c r="X595" s="35"/>
      <c r="Y595" s="32"/>
    </row>
    <row r="596" spans="1:25" ht="15.75" customHeight="1" x14ac:dyDescent="0.25">
      <c r="A596" s="27">
        <v>24503900</v>
      </c>
      <c r="B596" s="27" t="s">
        <v>4089</v>
      </c>
      <c r="C596" s="27" t="s">
        <v>4090</v>
      </c>
      <c r="D596" s="27" t="s">
        <v>4091</v>
      </c>
      <c r="E596" s="27" t="s">
        <v>813</v>
      </c>
      <c r="F596" s="27" t="s">
        <v>393</v>
      </c>
      <c r="G596" s="27">
        <v>2014</v>
      </c>
      <c r="H596" s="28">
        <v>41678</v>
      </c>
      <c r="I596" s="27"/>
      <c r="J596" s="27"/>
      <c r="K596" s="27" t="s">
        <v>4092</v>
      </c>
      <c r="L596" s="27" t="str">
        <f t="shared" si="214"/>
        <v>PreAlerta</v>
      </c>
      <c r="M596" s="27" t="str">
        <f t="shared" si="230"/>
        <v>C/PalabrasClaves</v>
      </c>
      <c r="N596" s="27" t="s">
        <v>9</v>
      </c>
      <c r="O596" s="27"/>
      <c r="P596" s="27" t="s">
        <v>2482</v>
      </c>
      <c r="Q596" s="27"/>
      <c r="R596" s="27" t="str">
        <f>LEFT('2012-2022'!$P596,4)</f>
        <v>2014</v>
      </c>
      <c r="S596" s="27" t="s">
        <v>60</v>
      </c>
      <c r="T596" s="27" t="s">
        <v>4093</v>
      </c>
      <c r="U596" s="27" t="s">
        <v>123</v>
      </c>
      <c r="V596" s="29" t="s">
        <v>124</v>
      </c>
      <c r="W596" s="30" t="s">
        <v>124</v>
      </c>
      <c r="X596" s="30" t="s">
        <v>4094</v>
      </c>
      <c r="Y596" s="31" t="str">
        <f>IFERROR(VLOOKUP(A594,BD_aux,3,FALSE),"")</f>
        <v/>
      </c>
    </row>
    <row r="597" spans="1:25" ht="15.75" hidden="1" customHeight="1" x14ac:dyDescent="0.25">
      <c r="A597" s="32">
        <v>31119628</v>
      </c>
      <c r="B597" s="32" t="s">
        <v>4095</v>
      </c>
      <c r="C597" s="32" t="s">
        <v>4096</v>
      </c>
      <c r="D597" s="32" t="s">
        <v>4097</v>
      </c>
      <c r="E597" s="32" t="s">
        <v>4098</v>
      </c>
      <c r="F597" s="32" t="s">
        <v>120</v>
      </c>
      <c r="G597" s="32">
        <v>2019</v>
      </c>
      <c r="H597" s="33">
        <v>43609</v>
      </c>
      <c r="I597" s="32"/>
      <c r="J597" s="32"/>
      <c r="K597" s="32" t="s">
        <v>4099</v>
      </c>
      <c r="L597" s="32" t="str">
        <f t="shared" si="214"/>
        <v>PostAlerta</v>
      </c>
      <c r="M597" s="32" t="str">
        <f t="shared" si="230"/>
        <v>S/PalabrasClaves</v>
      </c>
      <c r="N597" s="32" t="str">
        <f t="shared" ref="N597:N610" si="239">IF(ISNUMBER(SEARCH("TREATMENT", B597)), "4) Nuevos tratamientos", "")</f>
        <v/>
      </c>
      <c r="O597" s="32"/>
      <c r="P597" s="32">
        <v>2019</v>
      </c>
      <c r="Q597" s="32"/>
      <c r="R597" s="32" t="str">
        <f>LEFT('2012-2022'!$P597,4)</f>
        <v>2019</v>
      </c>
      <c r="S597" s="32"/>
      <c r="T597" s="32" t="str">
        <f t="shared" ref="T597:T610" si="240">IFERROR(VLOOKUP(A597,BD_aux,2,FALSE),"")</f>
        <v/>
      </c>
      <c r="U597" s="32"/>
      <c r="V597" s="34"/>
      <c r="W597" s="35"/>
      <c r="X597" s="35"/>
      <c r="Y597" s="32"/>
    </row>
    <row r="598" spans="1:25" ht="15.75" hidden="1" customHeight="1" x14ac:dyDescent="0.25">
      <c r="A598" s="27">
        <v>33980014</v>
      </c>
      <c r="B598" s="27" t="s">
        <v>4100</v>
      </c>
      <c r="C598" s="27" t="s">
        <v>4101</v>
      </c>
      <c r="D598" s="27" t="s">
        <v>4102</v>
      </c>
      <c r="E598" s="27" t="s">
        <v>4103</v>
      </c>
      <c r="F598" s="27" t="s">
        <v>959</v>
      </c>
      <c r="G598" s="27">
        <v>2021</v>
      </c>
      <c r="H598" s="28">
        <v>44329</v>
      </c>
      <c r="I598" s="27"/>
      <c r="J598" s="27"/>
      <c r="K598" s="27" t="s">
        <v>4104</v>
      </c>
      <c r="L598" s="27" t="str">
        <f t="shared" si="214"/>
        <v>PostAlerta</v>
      </c>
      <c r="M598" s="27" t="str">
        <f t="shared" si="230"/>
        <v>S/PalabrasClaves</v>
      </c>
      <c r="N598" s="27" t="str">
        <f t="shared" si="239"/>
        <v/>
      </c>
      <c r="O598" s="27"/>
      <c r="P598" s="27" t="s">
        <v>4105</v>
      </c>
      <c r="Q598" s="27"/>
      <c r="R598" s="27" t="str">
        <f>LEFT('2012-2022'!$P598,4)</f>
        <v>2021</v>
      </c>
      <c r="S598" s="27" t="s">
        <v>60</v>
      </c>
      <c r="T598" s="27" t="str">
        <f t="shared" si="240"/>
        <v/>
      </c>
      <c r="U598" s="27"/>
      <c r="V598" s="29"/>
      <c r="W598" s="30"/>
      <c r="X598" s="30"/>
      <c r="Y598" s="31"/>
    </row>
    <row r="599" spans="1:25" ht="15.75" hidden="1" customHeight="1" x14ac:dyDescent="0.25">
      <c r="A599" s="32">
        <v>29517285</v>
      </c>
      <c r="B599" s="32" t="s">
        <v>4106</v>
      </c>
      <c r="C599" s="32" t="s">
        <v>429</v>
      </c>
      <c r="D599" s="32" t="s">
        <v>4107</v>
      </c>
      <c r="E599" s="32" t="s">
        <v>431</v>
      </c>
      <c r="F599" s="32" t="s">
        <v>1091</v>
      </c>
      <c r="G599" s="32">
        <v>2018</v>
      </c>
      <c r="H599" s="33">
        <v>43168</v>
      </c>
      <c r="I599" s="32"/>
      <c r="J599" s="32"/>
      <c r="K599" s="32" t="s">
        <v>4108</v>
      </c>
      <c r="L599" s="32" t="str">
        <f t="shared" si="214"/>
        <v>PostAlerta</v>
      </c>
      <c r="M599" s="32" t="str">
        <f t="shared" si="230"/>
        <v>C/PalabrasClaves</v>
      </c>
      <c r="N599" s="32" t="str">
        <f t="shared" si="239"/>
        <v/>
      </c>
      <c r="O599" s="32"/>
      <c r="P599" s="32" t="s">
        <v>108</v>
      </c>
      <c r="Q599" s="32"/>
      <c r="R599" s="32" t="str">
        <f>LEFT('2012-2022'!$P599,4)</f>
        <v>2018</v>
      </c>
      <c r="S599" s="32" t="s">
        <v>54</v>
      </c>
      <c r="T599" s="32" t="str">
        <f t="shared" si="240"/>
        <v/>
      </c>
      <c r="U599" s="32"/>
      <c r="V599" s="34"/>
      <c r="W599" s="35"/>
      <c r="X599" s="35"/>
      <c r="Y599" s="32"/>
    </row>
    <row r="600" spans="1:25" ht="15.75" hidden="1" customHeight="1" x14ac:dyDescent="0.25">
      <c r="A600" s="27">
        <v>25403720</v>
      </c>
      <c r="B600" s="27" t="s">
        <v>4109</v>
      </c>
      <c r="C600" s="27" t="s">
        <v>4110</v>
      </c>
      <c r="D600" s="27" t="s">
        <v>4111</v>
      </c>
      <c r="E600" s="27" t="s">
        <v>4112</v>
      </c>
      <c r="F600" s="27" t="s">
        <v>2838</v>
      </c>
      <c r="G600" s="27">
        <v>2014</v>
      </c>
      <c r="H600" s="28">
        <v>41962</v>
      </c>
      <c r="I600" s="27" t="s">
        <v>4113</v>
      </c>
      <c r="J600" s="27"/>
      <c r="K600" s="27" t="s">
        <v>4114</v>
      </c>
      <c r="L600" s="27" t="str">
        <f t="shared" si="214"/>
        <v>PreAlerta</v>
      </c>
      <c r="M600" s="27" t="str">
        <f t="shared" si="230"/>
        <v>C/PalabrasClaves</v>
      </c>
      <c r="N600" s="27" t="str">
        <f t="shared" si="239"/>
        <v/>
      </c>
      <c r="O600" s="27"/>
      <c r="P600" s="27" t="s">
        <v>4115</v>
      </c>
      <c r="Q600" s="27"/>
      <c r="R600" s="27" t="str">
        <f>LEFT('2012-2022'!$P600,4)</f>
        <v>2014</v>
      </c>
      <c r="S600" s="27" t="s">
        <v>74</v>
      </c>
      <c r="T600" s="27" t="str">
        <f t="shared" si="240"/>
        <v/>
      </c>
      <c r="U600" s="27"/>
      <c r="V600" s="29"/>
      <c r="W600" s="30"/>
      <c r="X600" s="30"/>
      <c r="Y600" s="31"/>
    </row>
    <row r="601" spans="1:25" ht="15.75" hidden="1" customHeight="1" x14ac:dyDescent="0.25">
      <c r="A601" s="32">
        <v>29016383</v>
      </c>
      <c r="B601" s="32" t="s">
        <v>4116</v>
      </c>
      <c r="C601" s="32" t="s">
        <v>4117</v>
      </c>
      <c r="D601" s="32" t="s">
        <v>4118</v>
      </c>
      <c r="E601" s="32" t="s">
        <v>4119</v>
      </c>
      <c r="F601" s="32" t="s">
        <v>4120</v>
      </c>
      <c r="G601" s="32">
        <v>2018</v>
      </c>
      <c r="H601" s="33">
        <v>43019</v>
      </c>
      <c r="I601" s="32" t="s">
        <v>4121</v>
      </c>
      <c r="J601" s="32" t="s">
        <v>4122</v>
      </c>
      <c r="K601" s="32" t="s">
        <v>4123</v>
      </c>
      <c r="L601" s="32" t="str">
        <f t="shared" ref="L601:L664" si="241">IF(ISNUMBER(VLOOKUP(A601,EXCL,1,FALSE)),"Excluido",IF(ISNUMBER(VLOOKUP(A601,POST,1,FALSE)),"PostAlerta",IF(ISNUMBER(VLOOKUP(A601,PRE,1,FALSE)),"PreAlerta","")))</f>
        <v>Excluido</v>
      </c>
      <c r="M601" s="32" t="str">
        <f t="shared" si="230"/>
        <v>S/PalabrasClaves</v>
      </c>
      <c r="N601" s="32" t="str">
        <f t="shared" si="239"/>
        <v/>
      </c>
      <c r="O601" s="32"/>
      <c r="P601" s="32" t="s">
        <v>1338</v>
      </c>
      <c r="Q601" s="32"/>
      <c r="R601" s="32" t="str">
        <f>LEFT('2012-2022'!$P601,4)</f>
        <v>2018</v>
      </c>
      <c r="S601" s="32" t="s">
        <v>39</v>
      </c>
      <c r="T601" s="32" t="str">
        <f t="shared" si="240"/>
        <v/>
      </c>
      <c r="U601" s="32"/>
      <c r="V601" s="34"/>
      <c r="W601" s="35"/>
      <c r="X601" s="35"/>
      <c r="Y601" s="32"/>
    </row>
    <row r="602" spans="1:25" ht="15.75" hidden="1" customHeight="1" x14ac:dyDescent="0.25">
      <c r="A602" s="27">
        <v>31860664</v>
      </c>
      <c r="B602" s="27" t="s">
        <v>4124</v>
      </c>
      <c r="C602" s="27" t="s">
        <v>4125</v>
      </c>
      <c r="D602" s="27" t="s">
        <v>4126</v>
      </c>
      <c r="E602" s="27" t="s">
        <v>4127</v>
      </c>
      <c r="F602" s="27" t="s">
        <v>1251</v>
      </c>
      <c r="G602" s="27">
        <v>2019</v>
      </c>
      <c r="H602" s="28">
        <v>43820</v>
      </c>
      <c r="I602" s="27" t="s">
        <v>4128</v>
      </c>
      <c r="J602" s="27"/>
      <c r="K602" s="27" t="s">
        <v>4129</v>
      </c>
      <c r="L602" s="27" t="str">
        <f t="shared" si="241"/>
        <v>PostAlerta</v>
      </c>
      <c r="M602" s="27" t="str">
        <f t="shared" si="230"/>
        <v>C/PalabrasClaves</v>
      </c>
      <c r="N602" s="27" t="str">
        <f t="shared" si="239"/>
        <v/>
      </c>
      <c r="O602" s="27"/>
      <c r="P602" s="27" t="s">
        <v>576</v>
      </c>
      <c r="Q602" s="27"/>
      <c r="R602" s="27" t="str">
        <f>LEFT('2012-2022'!$P602,4)</f>
        <v>2019</v>
      </c>
      <c r="S602" s="27" t="s">
        <v>74</v>
      </c>
      <c r="T602" s="27" t="str">
        <f t="shared" si="240"/>
        <v/>
      </c>
      <c r="U602" s="27"/>
      <c r="V602" s="29"/>
      <c r="W602" s="30"/>
      <c r="X602" s="30"/>
      <c r="Y602" s="31"/>
    </row>
    <row r="603" spans="1:25" ht="15.75" hidden="1" customHeight="1" x14ac:dyDescent="0.25">
      <c r="A603" s="32">
        <v>24433334</v>
      </c>
      <c r="B603" s="32" t="s">
        <v>4130</v>
      </c>
      <c r="C603" s="32" t="s">
        <v>4131</v>
      </c>
      <c r="D603" s="32" t="s">
        <v>4132</v>
      </c>
      <c r="E603" s="32" t="s">
        <v>4133</v>
      </c>
      <c r="F603" s="32" t="s">
        <v>2293</v>
      </c>
      <c r="G603" s="32">
        <v>2014</v>
      </c>
      <c r="H603" s="33">
        <v>41657</v>
      </c>
      <c r="I603" s="32"/>
      <c r="J603" s="32"/>
      <c r="K603" s="32" t="s">
        <v>4134</v>
      </c>
      <c r="L603" s="32" t="str">
        <f t="shared" si="241"/>
        <v>PreAlerta</v>
      </c>
      <c r="M603" s="32" t="str">
        <f t="shared" si="230"/>
        <v>S/PalabrasClaves</v>
      </c>
      <c r="N603" s="32" t="str">
        <f t="shared" si="239"/>
        <v/>
      </c>
      <c r="O603" s="32"/>
      <c r="P603" s="32" t="s">
        <v>2519</v>
      </c>
      <c r="Q603" s="32"/>
      <c r="R603" s="32" t="str">
        <f>LEFT('2012-2022'!$P603,4)</f>
        <v>2014</v>
      </c>
      <c r="S603" s="32" t="s">
        <v>49</v>
      </c>
      <c r="T603" s="32" t="str">
        <f t="shared" si="240"/>
        <v/>
      </c>
      <c r="U603" s="32"/>
      <c r="V603" s="34"/>
      <c r="W603" s="35"/>
      <c r="X603" s="35"/>
      <c r="Y603" s="32"/>
    </row>
    <row r="604" spans="1:25" ht="15.75" hidden="1" customHeight="1" x14ac:dyDescent="0.25">
      <c r="A604" s="27">
        <v>34999997</v>
      </c>
      <c r="B604" s="27" t="s">
        <v>4135</v>
      </c>
      <c r="C604" s="27" t="s">
        <v>4136</v>
      </c>
      <c r="D604" s="27" t="s">
        <v>4137</v>
      </c>
      <c r="E604" s="27" t="s">
        <v>4138</v>
      </c>
      <c r="F604" s="27" t="s">
        <v>4139</v>
      </c>
      <c r="G604" s="27">
        <v>2022</v>
      </c>
      <c r="H604" s="28">
        <v>44570</v>
      </c>
      <c r="I604" s="27" t="s">
        <v>4140</v>
      </c>
      <c r="J604" s="27"/>
      <c r="K604" s="27" t="s">
        <v>4141</v>
      </c>
      <c r="L604" s="27" t="str">
        <f t="shared" si="241"/>
        <v>PostAlerta</v>
      </c>
      <c r="M604" s="27" t="str">
        <f t="shared" si="230"/>
        <v>C/PalabrasClaves</v>
      </c>
      <c r="N604" s="27" t="str">
        <f t="shared" si="239"/>
        <v/>
      </c>
      <c r="O604" s="27"/>
      <c r="P604" s="27" t="s">
        <v>4142</v>
      </c>
      <c r="Q604" s="27"/>
      <c r="R604" s="27" t="str">
        <f>LEFT('2012-2022'!$P604,4)</f>
        <v>2022</v>
      </c>
      <c r="S604" s="27" t="s">
        <v>39</v>
      </c>
      <c r="T604" s="27" t="str">
        <f t="shared" si="240"/>
        <v/>
      </c>
      <c r="U604" s="27"/>
      <c r="V604" s="29"/>
      <c r="W604" s="30"/>
      <c r="X604" s="30"/>
      <c r="Y604" s="31"/>
    </row>
    <row r="605" spans="1:25" ht="15.75" hidden="1" customHeight="1" x14ac:dyDescent="0.25">
      <c r="A605" s="32">
        <v>29992304</v>
      </c>
      <c r="B605" s="32" t="s">
        <v>4143</v>
      </c>
      <c r="C605" s="32" t="s">
        <v>4144</v>
      </c>
      <c r="D605" s="32" t="s">
        <v>4145</v>
      </c>
      <c r="E605" s="32" t="s">
        <v>813</v>
      </c>
      <c r="F605" s="32" t="s">
        <v>493</v>
      </c>
      <c r="G605" s="32">
        <v>2018</v>
      </c>
      <c r="H605" s="33">
        <v>43293</v>
      </c>
      <c r="I605" s="32"/>
      <c r="J605" s="32"/>
      <c r="K605" s="32" t="s">
        <v>4146</v>
      </c>
      <c r="L605" s="32" t="str">
        <f t="shared" si="241"/>
        <v>PostAlerta</v>
      </c>
      <c r="M605" s="32" t="str">
        <f t="shared" si="230"/>
        <v>S/PalabrasClaves</v>
      </c>
      <c r="N605" s="32" t="str">
        <f t="shared" si="239"/>
        <v/>
      </c>
      <c r="O605" s="32"/>
      <c r="P605" s="32" t="s">
        <v>4147</v>
      </c>
      <c r="Q605" s="32"/>
      <c r="R605" s="32" t="str">
        <f>LEFT('2012-2022'!$P605,4)</f>
        <v>2018</v>
      </c>
      <c r="S605" s="32" t="s">
        <v>70</v>
      </c>
      <c r="T605" s="32" t="str">
        <f t="shared" si="240"/>
        <v/>
      </c>
      <c r="U605" s="32"/>
      <c r="V605" s="34"/>
      <c r="W605" s="35"/>
      <c r="X605" s="35"/>
      <c r="Y605" s="32"/>
    </row>
    <row r="606" spans="1:25" ht="15.75" hidden="1" customHeight="1" x14ac:dyDescent="0.25">
      <c r="A606" s="27">
        <v>25868582</v>
      </c>
      <c r="B606" s="27" t="s">
        <v>4148</v>
      </c>
      <c r="C606" s="27" t="s">
        <v>4149</v>
      </c>
      <c r="D606" s="27" t="s">
        <v>4150</v>
      </c>
      <c r="E606" s="27" t="s">
        <v>4151</v>
      </c>
      <c r="F606" s="27" t="s">
        <v>4152</v>
      </c>
      <c r="G606" s="27">
        <v>2015</v>
      </c>
      <c r="H606" s="28">
        <v>42109</v>
      </c>
      <c r="I606" s="27"/>
      <c r="J606" s="27"/>
      <c r="K606" s="27" t="s">
        <v>4153</v>
      </c>
      <c r="L606" s="27" t="str">
        <f t="shared" si="241"/>
        <v>Excluido</v>
      </c>
      <c r="M606" s="27" t="str">
        <f t="shared" si="230"/>
        <v>C/PalabrasClaves</v>
      </c>
      <c r="N606" s="27" t="str">
        <f t="shared" si="239"/>
        <v/>
      </c>
      <c r="O606" s="27"/>
      <c r="P606" s="27" t="s">
        <v>1409</v>
      </c>
      <c r="Q606" s="27"/>
      <c r="R606" s="27" t="str">
        <f>LEFT('2012-2022'!$P606,4)</f>
        <v>2015</v>
      </c>
      <c r="S606" s="27" t="s">
        <v>74</v>
      </c>
      <c r="T606" s="27" t="str">
        <f t="shared" si="240"/>
        <v/>
      </c>
      <c r="U606" s="27"/>
      <c r="V606" s="29"/>
      <c r="W606" s="30"/>
      <c r="X606" s="30"/>
      <c r="Y606" s="31"/>
    </row>
    <row r="607" spans="1:25" ht="15.75" hidden="1" customHeight="1" x14ac:dyDescent="0.25">
      <c r="A607" s="32">
        <v>34906669</v>
      </c>
      <c r="B607" s="32" t="s">
        <v>4154</v>
      </c>
      <c r="C607" s="32" t="s">
        <v>4155</v>
      </c>
      <c r="D607" s="32" t="s">
        <v>4156</v>
      </c>
      <c r="E607" s="32" t="s">
        <v>4157</v>
      </c>
      <c r="F607" s="32" t="s">
        <v>4158</v>
      </c>
      <c r="G607" s="32">
        <v>2022</v>
      </c>
      <c r="H607" s="33">
        <v>44545</v>
      </c>
      <c r="I607" s="32" t="s">
        <v>4159</v>
      </c>
      <c r="J607" s="32" t="s">
        <v>4160</v>
      </c>
      <c r="K607" s="32" t="s">
        <v>4161</v>
      </c>
      <c r="L607" s="32" t="str">
        <f t="shared" si="241"/>
        <v>PostAlerta</v>
      </c>
      <c r="M607" s="32" t="str">
        <f t="shared" si="230"/>
        <v>S/PalabrasClaves</v>
      </c>
      <c r="N607" s="32" t="str">
        <f t="shared" si="239"/>
        <v/>
      </c>
      <c r="O607" s="32"/>
      <c r="P607" s="32" t="s">
        <v>4162</v>
      </c>
      <c r="Q607" s="32"/>
      <c r="R607" s="32" t="str">
        <f>LEFT('2012-2022'!$P607,4)</f>
        <v>2022</v>
      </c>
      <c r="S607" s="32" t="s">
        <v>49</v>
      </c>
      <c r="T607" s="32" t="str">
        <f t="shared" si="240"/>
        <v/>
      </c>
      <c r="U607" s="32"/>
      <c r="V607" s="34"/>
      <c r="W607" s="35"/>
      <c r="X607" s="35"/>
      <c r="Y607" s="32"/>
    </row>
    <row r="608" spans="1:25" ht="15.75" hidden="1" customHeight="1" x14ac:dyDescent="0.25">
      <c r="A608" s="27">
        <v>23477553</v>
      </c>
      <c r="B608" s="27" t="s">
        <v>4163</v>
      </c>
      <c r="C608" s="27" t="s">
        <v>4164</v>
      </c>
      <c r="D608" s="27" t="s">
        <v>4165</v>
      </c>
      <c r="E608" s="27" t="s">
        <v>4166</v>
      </c>
      <c r="F608" s="27" t="s">
        <v>2988</v>
      </c>
      <c r="G608" s="27">
        <v>2013</v>
      </c>
      <c r="H608" s="28">
        <v>41346</v>
      </c>
      <c r="I608" s="27"/>
      <c r="J608" s="27"/>
      <c r="K608" s="27" t="s">
        <v>4167</v>
      </c>
      <c r="L608" s="27" t="str">
        <f t="shared" si="241"/>
        <v>Excluido</v>
      </c>
      <c r="M608" s="27" t="str">
        <f t="shared" si="230"/>
        <v>S/PalabrasClaves</v>
      </c>
      <c r="N608" s="27" t="str">
        <f t="shared" si="239"/>
        <v/>
      </c>
      <c r="O608" s="27"/>
      <c r="P608" s="27" t="s">
        <v>2614</v>
      </c>
      <c r="Q608" s="27"/>
      <c r="R608" s="27" t="str">
        <f>LEFT('2012-2022'!$P608,4)</f>
        <v>2013</v>
      </c>
      <c r="S608" s="27" t="s">
        <v>49</v>
      </c>
      <c r="T608" s="27" t="str">
        <f t="shared" si="240"/>
        <v/>
      </c>
      <c r="U608" s="27"/>
      <c r="V608" s="29"/>
      <c r="W608" s="30"/>
      <c r="X608" s="30"/>
      <c r="Y608" s="31"/>
    </row>
    <row r="609" spans="1:25" ht="15.75" hidden="1" customHeight="1" x14ac:dyDescent="0.25">
      <c r="A609" s="32">
        <v>23970641</v>
      </c>
      <c r="B609" s="32" t="s">
        <v>4168</v>
      </c>
      <c r="C609" s="32" t="s">
        <v>4169</v>
      </c>
      <c r="D609" s="32" t="s">
        <v>4170</v>
      </c>
      <c r="E609" s="32" t="s">
        <v>4171</v>
      </c>
      <c r="F609" s="32" t="s">
        <v>735</v>
      </c>
      <c r="G609" s="32">
        <v>2014</v>
      </c>
      <c r="H609" s="33">
        <v>41510</v>
      </c>
      <c r="I609" s="32"/>
      <c r="J609" s="32"/>
      <c r="K609" s="32" t="s">
        <v>4172</v>
      </c>
      <c r="L609" s="32" t="str">
        <f t="shared" si="241"/>
        <v>PreAlerta</v>
      </c>
      <c r="M609" s="32" t="str">
        <f t="shared" si="230"/>
        <v>C/PalabrasClaves</v>
      </c>
      <c r="N609" s="32" t="str">
        <f t="shared" si="239"/>
        <v/>
      </c>
      <c r="O609" s="32"/>
      <c r="P609" s="32" t="s">
        <v>259</v>
      </c>
      <c r="Q609" s="32"/>
      <c r="R609" s="32" t="str">
        <f>LEFT('2012-2022'!$P609,4)</f>
        <v>2014</v>
      </c>
      <c r="S609" s="32" t="s">
        <v>45</v>
      </c>
      <c r="T609" s="32" t="str">
        <f t="shared" si="240"/>
        <v/>
      </c>
      <c r="U609" s="32"/>
      <c r="V609" s="34"/>
      <c r="W609" s="35"/>
      <c r="X609" s="35"/>
      <c r="Y609" s="32"/>
    </row>
    <row r="610" spans="1:25" ht="15.75" hidden="1" customHeight="1" x14ac:dyDescent="0.25">
      <c r="A610" s="27">
        <v>31510949</v>
      </c>
      <c r="B610" s="27" t="s">
        <v>4173</v>
      </c>
      <c r="C610" s="27" t="s">
        <v>4174</v>
      </c>
      <c r="D610" s="27" t="s">
        <v>4175</v>
      </c>
      <c r="E610" s="27" t="s">
        <v>4176</v>
      </c>
      <c r="F610" s="27" t="s">
        <v>1066</v>
      </c>
      <c r="G610" s="27">
        <v>2019</v>
      </c>
      <c r="H610" s="28">
        <v>43721</v>
      </c>
      <c r="I610" s="27" t="s">
        <v>4177</v>
      </c>
      <c r="J610" s="27"/>
      <c r="K610" s="27" t="s">
        <v>4178</v>
      </c>
      <c r="L610" s="27" t="str">
        <f t="shared" si="241"/>
        <v>PostAlerta</v>
      </c>
      <c r="M610" s="27" t="str">
        <f t="shared" si="230"/>
        <v>S/PalabrasClaves</v>
      </c>
      <c r="N610" s="27" t="str">
        <f t="shared" si="239"/>
        <v/>
      </c>
      <c r="O610" s="27"/>
      <c r="P610" s="27" t="s">
        <v>4179</v>
      </c>
      <c r="Q610" s="27"/>
      <c r="R610" s="27" t="str">
        <f>LEFT('2012-2022'!$P610,4)</f>
        <v>2019</v>
      </c>
      <c r="S610" s="27" t="s">
        <v>68</v>
      </c>
      <c r="T610" s="27" t="str">
        <f t="shared" si="240"/>
        <v/>
      </c>
      <c r="U610" s="27"/>
      <c r="V610" s="29"/>
      <c r="W610" s="30"/>
      <c r="X610" s="30"/>
      <c r="Y610" s="31"/>
    </row>
    <row r="611" spans="1:25" ht="15.75" customHeight="1" x14ac:dyDescent="0.25">
      <c r="A611" s="32">
        <v>28784667</v>
      </c>
      <c r="B611" s="32" t="s">
        <v>4180</v>
      </c>
      <c r="C611" s="32" t="s">
        <v>4181</v>
      </c>
      <c r="D611" s="32" t="s">
        <v>4182</v>
      </c>
      <c r="E611" s="32" t="s">
        <v>4183</v>
      </c>
      <c r="F611" s="32" t="s">
        <v>573</v>
      </c>
      <c r="G611" s="32">
        <v>2017</v>
      </c>
      <c r="H611" s="33">
        <v>42956</v>
      </c>
      <c r="I611" s="32" t="s">
        <v>4184</v>
      </c>
      <c r="J611" s="32"/>
      <c r="K611" s="32" t="s">
        <v>4185</v>
      </c>
      <c r="L611" s="32" t="str">
        <f t="shared" si="241"/>
        <v>PostAlerta</v>
      </c>
      <c r="M611" s="32" t="str">
        <f t="shared" si="230"/>
        <v>C/PalabrasClaves</v>
      </c>
      <c r="N611" s="32" t="s">
        <v>12</v>
      </c>
      <c r="O611" s="32" t="s">
        <v>16</v>
      </c>
      <c r="P611" s="32" t="s">
        <v>3307</v>
      </c>
      <c r="Q611" s="32"/>
      <c r="R611" s="32" t="str">
        <f>LEFT('2012-2022'!$P611,4)</f>
        <v>2017</v>
      </c>
      <c r="S611" s="32" t="s">
        <v>68</v>
      </c>
      <c r="T611" s="32" t="s">
        <v>4186</v>
      </c>
      <c r="U611" s="32" t="s">
        <v>124</v>
      </c>
      <c r="V611" s="34" t="s">
        <v>123</v>
      </c>
      <c r="W611" s="35" t="s">
        <v>124</v>
      </c>
      <c r="X611" s="35" t="s">
        <v>4187</v>
      </c>
      <c r="Y611" s="36" t="str">
        <f>IFERROR(VLOOKUP(A609,BD_aux,3,FALSE),"")</f>
        <v/>
      </c>
    </row>
    <row r="612" spans="1:25" ht="15.75" hidden="1" customHeight="1" x14ac:dyDescent="0.25">
      <c r="A612" s="27">
        <v>27494921</v>
      </c>
      <c r="B612" s="27" t="s">
        <v>4188</v>
      </c>
      <c r="C612" s="27" t="s">
        <v>4189</v>
      </c>
      <c r="D612" s="27" t="s">
        <v>4190</v>
      </c>
      <c r="E612" s="27" t="s">
        <v>2395</v>
      </c>
      <c r="F612" s="27" t="s">
        <v>493</v>
      </c>
      <c r="G612" s="27">
        <v>2016</v>
      </c>
      <c r="H612" s="28">
        <v>42588</v>
      </c>
      <c r="I612" s="27"/>
      <c r="J612" s="27"/>
      <c r="K612" s="27" t="s">
        <v>4191</v>
      </c>
      <c r="L612" s="27" t="str">
        <f t="shared" si="241"/>
        <v>PreAlerta</v>
      </c>
      <c r="M612" s="27" t="str">
        <f t="shared" si="230"/>
        <v>C/PalabrasClaves</v>
      </c>
      <c r="N612" s="27" t="str">
        <f>IF(ISNUMBER(SEARCH("TREATMENT", B612)), "4) Nuevos tratamientos", "")</f>
        <v/>
      </c>
      <c r="O612" s="27"/>
      <c r="P612" s="27" t="s">
        <v>597</v>
      </c>
      <c r="Q612" s="27"/>
      <c r="R612" s="27" t="str">
        <f>LEFT('2012-2022'!$P612,4)</f>
        <v>2016</v>
      </c>
      <c r="S612" s="27" t="s">
        <v>72</v>
      </c>
      <c r="T612" s="27" t="str">
        <f>IFERROR(VLOOKUP(A612,BD_aux,2,FALSE),"")</f>
        <v/>
      </c>
      <c r="U612" s="27"/>
      <c r="V612" s="29"/>
      <c r="W612" s="30"/>
      <c r="X612" s="30"/>
      <c r="Y612" s="31"/>
    </row>
    <row r="613" spans="1:25" ht="15.75" customHeight="1" x14ac:dyDescent="0.25">
      <c r="A613" s="32">
        <v>24049157</v>
      </c>
      <c r="B613" s="32" t="s">
        <v>4192</v>
      </c>
      <c r="C613" s="32" t="s">
        <v>4193</v>
      </c>
      <c r="D613" s="32" t="s">
        <v>4194</v>
      </c>
      <c r="E613" s="32" t="s">
        <v>4195</v>
      </c>
      <c r="F613" s="32" t="s">
        <v>4196</v>
      </c>
      <c r="G613" s="32">
        <v>2013</v>
      </c>
      <c r="H613" s="33">
        <v>41537</v>
      </c>
      <c r="I613" s="32"/>
      <c r="J613" s="32"/>
      <c r="K613" s="32" t="s">
        <v>4197</v>
      </c>
      <c r="L613" s="32" t="str">
        <f t="shared" si="241"/>
        <v>PreAlerta</v>
      </c>
      <c r="M613" s="32" t="str">
        <f t="shared" si="230"/>
        <v>C/PalabrasClaves</v>
      </c>
      <c r="N613" s="32" t="s">
        <v>9</v>
      </c>
      <c r="O613" s="32"/>
      <c r="P613" s="32" t="s">
        <v>4198</v>
      </c>
      <c r="Q613" s="32"/>
      <c r="R613" s="32" t="str">
        <f>LEFT('2012-2022'!$P613,4)</f>
        <v>2013</v>
      </c>
      <c r="S613" s="32" t="s">
        <v>70</v>
      </c>
      <c r="T613" s="32" t="s">
        <v>4199</v>
      </c>
      <c r="U613" s="32" t="s">
        <v>123</v>
      </c>
      <c r="V613" s="34" t="s">
        <v>124</v>
      </c>
      <c r="W613" s="35" t="s">
        <v>124</v>
      </c>
      <c r="X613" s="35" t="s">
        <v>4200</v>
      </c>
      <c r="Y613" s="36" t="str">
        <f>IFERROR(VLOOKUP(A611,BD_aux,3,FALSE),"")</f>
        <v/>
      </c>
    </row>
    <row r="614" spans="1:25" ht="15.75" hidden="1" customHeight="1" x14ac:dyDescent="0.25">
      <c r="A614" s="27">
        <v>31992068</v>
      </c>
      <c r="B614" s="27" t="s">
        <v>4201</v>
      </c>
      <c r="C614" s="27" t="s">
        <v>4202</v>
      </c>
      <c r="D614" s="27" t="s">
        <v>4203</v>
      </c>
      <c r="E614" s="27" t="s">
        <v>4204</v>
      </c>
      <c r="F614" s="27" t="s">
        <v>1091</v>
      </c>
      <c r="G614" s="27">
        <v>2019</v>
      </c>
      <c r="H614" s="28">
        <v>43860</v>
      </c>
      <c r="I614" s="27"/>
      <c r="J614" s="27"/>
      <c r="K614" s="27" t="s">
        <v>4205</v>
      </c>
      <c r="L614" s="27" t="str">
        <f t="shared" si="241"/>
        <v>PostAlerta</v>
      </c>
      <c r="M614" s="27" t="str">
        <f t="shared" si="230"/>
        <v>C/PalabrasClaves</v>
      </c>
      <c r="N614" s="27" t="str">
        <f t="shared" ref="N614:N623" si="242">IF(ISNUMBER(SEARCH("TREATMENT", B614)), "4) Nuevos tratamientos", "")</f>
        <v/>
      </c>
      <c r="O614" s="27"/>
      <c r="P614" s="27" t="s">
        <v>533</v>
      </c>
      <c r="Q614" s="27"/>
      <c r="R614" s="27" t="str">
        <f>LEFT('2012-2022'!$P614,4)</f>
        <v>2019</v>
      </c>
      <c r="S614" s="27" t="s">
        <v>74</v>
      </c>
      <c r="T614" s="27" t="str">
        <f t="shared" ref="T614:T623" si="243">IFERROR(VLOOKUP(A614,BD_aux,2,FALSE),"")</f>
        <v/>
      </c>
      <c r="U614" s="27"/>
      <c r="V614" s="29"/>
      <c r="W614" s="30"/>
      <c r="X614" s="30"/>
      <c r="Y614" s="31"/>
    </row>
    <row r="615" spans="1:25" ht="15.75" hidden="1" customHeight="1" x14ac:dyDescent="0.25">
      <c r="A615" s="32">
        <v>27471316</v>
      </c>
      <c r="B615" s="32" t="s">
        <v>4206</v>
      </c>
      <c r="C615" s="32" t="s">
        <v>4207</v>
      </c>
      <c r="D615" s="32" t="s">
        <v>4208</v>
      </c>
      <c r="E615" s="32" t="s">
        <v>4209</v>
      </c>
      <c r="F615" s="32" t="s">
        <v>195</v>
      </c>
      <c r="G615" s="32">
        <v>2016</v>
      </c>
      <c r="H615" s="33">
        <v>42581</v>
      </c>
      <c r="I615" s="32" t="s">
        <v>4210</v>
      </c>
      <c r="J615" s="32"/>
      <c r="K615" s="32" t="s">
        <v>4211</v>
      </c>
      <c r="L615" s="32" t="str">
        <f t="shared" si="241"/>
        <v>PreAlerta</v>
      </c>
      <c r="M615" s="32" t="str">
        <f t="shared" si="230"/>
        <v>C/PalabrasClaves</v>
      </c>
      <c r="N615" s="32" t="str">
        <f t="shared" si="242"/>
        <v/>
      </c>
      <c r="O615" s="32"/>
      <c r="P615" s="32" t="s">
        <v>4212</v>
      </c>
      <c r="Q615" s="32"/>
      <c r="R615" s="32" t="str">
        <f>LEFT('2012-2022'!$P615,4)</f>
        <v>2016</v>
      </c>
      <c r="S615" s="32" t="s">
        <v>74</v>
      </c>
      <c r="T615" s="32" t="str">
        <f t="shared" si="243"/>
        <v/>
      </c>
      <c r="U615" s="32"/>
      <c r="V615" s="34"/>
      <c r="W615" s="35"/>
      <c r="X615" s="35"/>
      <c r="Y615" s="32"/>
    </row>
    <row r="616" spans="1:25" ht="15.75" hidden="1" customHeight="1" x14ac:dyDescent="0.25">
      <c r="A616" s="27">
        <v>28460017</v>
      </c>
      <c r="B616" s="27" t="s">
        <v>4213</v>
      </c>
      <c r="C616" s="27" t="s">
        <v>4214</v>
      </c>
      <c r="D616" s="27" t="s">
        <v>4215</v>
      </c>
      <c r="E616" s="27" t="s">
        <v>4216</v>
      </c>
      <c r="F616" s="27" t="s">
        <v>4217</v>
      </c>
      <c r="G616" s="27">
        <v>2017</v>
      </c>
      <c r="H616" s="28">
        <v>42857</v>
      </c>
      <c r="I616" s="27"/>
      <c r="J616" s="27"/>
      <c r="K616" s="27" t="s">
        <v>4218</v>
      </c>
      <c r="L616" s="27" t="str">
        <f t="shared" si="241"/>
        <v>PostAlerta</v>
      </c>
      <c r="M616" s="27" t="str">
        <f t="shared" si="230"/>
        <v>S/PalabrasClaves</v>
      </c>
      <c r="N616" s="27" t="str">
        <f t="shared" si="242"/>
        <v/>
      </c>
      <c r="O616" s="27"/>
      <c r="P616" s="27" t="s">
        <v>4219</v>
      </c>
      <c r="Q616" s="27"/>
      <c r="R616" s="27" t="str">
        <f>LEFT('2012-2022'!$P616,4)</f>
        <v>2017</v>
      </c>
      <c r="S616" s="27" t="s">
        <v>68</v>
      </c>
      <c r="T616" s="27" t="str">
        <f t="shared" si="243"/>
        <v/>
      </c>
      <c r="U616" s="27"/>
      <c r="V616" s="29"/>
      <c r="W616" s="30"/>
      <c r="X616" s="30"/>
      <c r="Y616" s="31"/>
    </row>
    <row r="617" spans="1:25" ht="15.75" hidden="1" customHeight="1" x14ac:dyDescent="0.25">
      <c r="A617" s="32">
        <v>27246574</v>
      </c>
      <c r="B617" s="32" t="s">
        <v>4220</v>
      </c>
      <c r="C617" s="32" t="s">
        <v>4221</v>
      </c>
      <c r="D617" s="32" t="s">
        <v>4222</v>
      </c>
      <c r="E617" s="32" t="s">
        <v>2486</v>
      </c>
      <c r="F617" s="32" t="s">
        <v>373</v>
      </c>
      <c r="G617" s="32">
        <v>2016</v>
      </c>
      <c r="H617" s="33">
        <v>42523</v>
      </c>
      <c r="I617" s="32" t="s">
        <v>4223</v>
      </c>
      <c r="J617" s="32"/>
      <c r="K617" s="32" t="s">
        <v>4224</v>
      </c>
      <c r="L617" s="32" t="str">
        <f t="shared" si="241"/>
        <v>PreAlerta</v>
      </c>
      <c r="M617" s="32" t="str">
        <f t="shared" si="230"/>
        <v>S/PalabrasClaves</v>
      </c>
      <c r="N617" s="32" t="str">
        <f t="shared" si="242"/>
        <v/>
      </c>
      <c r="O617" s="32"/>
      <c r="P617" s="32" t="s">
        <v>547</v>
      </c>
      <c r="Q617" s="32"/>
      <c r="R617" s="32" t="str">
        <f>LEFT('2012-2022'!$P617,4)</f>
        <v>2016</v>
      </c>
      <c r="S617" s="32" t="s">
        <v>62</v>
      </c>
      <c r="T617" s="32" t="str">
        <f t="shared" si="243"/>
        <v/>
      </c>
      <c r="U617" s="32"/>
      <c r="V617" s="34"/>
      <c r="W617" s="35"/>
      <c r="X617" s="35"/>
      <c r="Y617" s="32"/>
    </row>
    <row r="618" spans="1:25" ht="15.75" hidden="1" customHeight="1" x14ac:dyDescent="0.25">
      <c r="A618" s="27">
        <v>27413195</v>
      </c>
      <c r="B618" s="27" t="s">
        <v>4225</v>
      </c>
      <c r="C618" s="27" t="s">
        <v>4226</v>
      </c>
      <c r="D618" s="27" t="s">
        <v>4227</v>
      </c>
      <c r="E618" s="27" t="s">
        <v>4228</v>
      </c>
      <c r="F618" s="27" t="s">
        <v>502</v>
      </c>
      <c r="G618" s="27">
        <v>2016</v>
      </c>
      <c r="H618" s="28">
        <v>42566</v>
      </c>
      <c r="I618" s="27" t="s">
        <v>4229</v>
      </c>
      <c r="J618" s="27"/>
      <c r="K618" s="27" t="s">
        <v>4230</v>
      </c>
      <c r="L618" s="27" t="str">
        <f t="shared" si="241"/>
        <v>PreAlerta</v>
      </c>
      <c r="M618" s="27" t="str">
        <f t="shared" si="230"/>
        <v>S/PalabrasClaves</v>
      </c>
      <c r="N618" s="27" t="str">
        <f t="shared" si="242"/>
        <v/>
      </c>
      <c r="O618" s="27"/>
      <c r="P618" s="27" t="s">
        <v>745</v>
      </c>
      <c r="Q618" s="27"/>
      <c r="R618" s="27" t="str">
        <f>LEFT('2012-2022'!$P618,4)</f>
        <v>2016</v>
      </c>
      <c r="S618" s="27" t="s">
        <v>70</v>
      </c>
      <c r="T618" s="27" t="str">
        <f t="shared" si="243"/>
        <v/>
      </c>
      <c r="U618" s="27"/>
      <c r="V618" s="29"/>
      <c r="W618" s="30"/>
      <c r="X618" s="30"/>
      <c r="Y618" s="31"/>
    </row>
    <row r="619" spans="1:25" ht="15.75" hidden="1" customHeight="1" x14ac:dyDescent="0.25">
      <c r="A619" s="32">
        <v>25346239</v>
      </c>
      <c r="B619" s="32" t="s">
        <v>4231</v>
      </c>
      <c r="C619" s="32" t="s">
        <v>4232</v>
      </c>
      <c r="D619" s="32" t="s">
        <v>4233</v>
      </c>
      <c r="E619" s="32" t="s">
        <v>1029</v>
      </c>
      <c r="F619" s="32" t="s">
        <v>399</v>
      </c>
      <c r="G619" s="32">
        <v>2015</v>
      </c>
      <c r="H619" s="33">
        <v>41940</v>
      </c>
      <c r="I619" s="32" t="s">
        <v>4234</v>
      </c>
      <c r="J619" s="32" t="s">
        <v>4235</v>
      </c>
      <c r="K619" s="32" t="s">
        <v>4236</v>
      </c>
      <c r="L619" s="32" t="str">
        <f t="shared" si="241"/>
        <v>PreAlerta</v>
      </c>
      <c r="M619" s="32" t="str">
        <f t="shared" si="230"/>
        <v>S/PalabrasClaves</v>
      </c>
      <c r="N619" s="32" t="str">
        <f t="shared" si="242"/>
        <v/>
      </c>
      <c r="O619" s="32"/>
      <c r="P619" s="32" t="s">
        <v>911</v>
      </c>
      <c r="Q619" s="32"/>
      <c r="R619" s="32" t="str">
        <f>LEFT('2012-2022'!$P619,4)</f>
        <v>2015</v>
      </c>
      <c r="S619" s="32" t="s">
        <v>57</v>
      </c>
      <c r="T619" s="32" t="str">
        <f t="shared" si="243"/>
        <v/>
      </c>
      <c r="U619" s="32"/>
      <c r="V619" s="34"/>
      <c r="W619" s="35"/>
      <c r="X619" s="35"/>
      <c r="Y619" s="32"/>
    </row>
    <row r="620" spans="1:25" ht="15.75" hidden="1" customHeight="1" x14ac:dyDescent="0.25">
      <c r="A620" s="27">
        <v>29115267</v>
      </c>
      <c r="B620" s="27" t="s">
        <v>4237</v>
      </c>
      <c r="C620" s="27" t="s">
        <v>4238</v>
      </c>
      <c r="D620" s="27" t="s">
        <v>4239</v>
      </c>
      <c r="E620" s="27" t="s">
        <v>4240</v>
      </c>
      <c r="F620" s="27" t="s">
        <v>679</v>
      </c>
      <c r="G620" s="27">
        <v>2017</v>
      </c>
      <c r="H620" s="28">
        <v>43048</v>
      </c>
      <c r="I620" s="27"/>
      <c r="J620" s="27"/>
      <c r="K620" s="27" t="s">
        <v>4241</v>
      </c>
      <c r="L620" s="27" t="str">
        <f t="shared" si="241"/>
        <v>PostAlerta</v>
      </c>
      <c r="M620" s="27" t="str">
        <f t="shared" si="230"/>
        <v>C/PalabrasClaves</v>
      </c>
      <c r="N620" s="27" t="str">
        <f t="shared" si="242"/>
        <v/>
      </c>
      <c r="O620" s="27"/>
      <c r="P620" s="27" t="s">
        <v>1483</v>
      </c>
      <c r="Q620" s="27"/>
      <c r="R620" s="27" t="str">
        <f>LEFT('2012-2022'!$P620,4)</f>
        <v>2017</v>
      </c>
      <c r="S620" s="27" t="s">
        <v>72</v>
      </c>
      <c r="T620" s="27" t="str">
        <f t="shared" si="243"/>
        <v/>
      </c>
      <c r="U620" s="27"/>
      <c r="V620" s="29"/>
      <c r="W620" s="30"/>
      <c r="X620" s="30"/>
      <c r="Y620" s="31"/>
    </row>
    <row r="621" spans="1:25" ht="15.75" hidden="1" customHeight="1" x14ac:dyDescent="0.25">
      <c r="A621" s="32">
        <v>23038845</v>
      </c>
      <c r="B621" s="32" t="s">
        <v>4242</v>
      </c>
      <c r="C621" s="32" t="s">
        <v>4243</v>
      </c>
      <c r="D621" s="32" t="s">
        <v>4244</v>
      </c>
      <c r="E621" s="32" t="s">
        <v>4245</v>
      </c>
      <c r="F621" s="32" t="s">
        <v>4246</v>
      </c>
      <c r="G621" s="32">
        <v>2012</v>
      </c>
      <c r="H621" s="33">
        <v>41191</v>
      </c>
      <c r="I621" s="32"/>
      <c r="J621" s="32"/>
      <c r="K621" s="32"/>
      <c r="L621" s="32" t="str">
        <f t="shared" si="241"/>
        <v>PreAlerta</v>
      </c>
      <c r="M621" s="32" t="str">
        <f t="shared" si="230"/>
        <v>S/PalabrasClaves</v>
      </c>
      <c r="N621" s="32" t="str">
        <f t="shared" si="242"/>
        <v/>
      </c>
      <c r="O621" s="32"/>
      <c r="P621" s="32" t="s">
        <v>4247</v>
      </c>
      <c r="Q621" s="32"/>
      <c r="R621" s="32" t="str">
        <f>LEFT('2012-2022'!$P621,4)</f>
        <v>2012</v>
      </c>
      <c r="S621" s="32" t="s">
        <v>4248</v>
      </c>
      <c r="T621" s="32" t="str">
        <f t="shared" si="243"/>
        <v/>
      </c>
      <c r="U621" s="32"/>
      <c r="V621" s="34"/>
      <c r="W621" s="35"/>
      <c r="X621" s="35"/>
      <c r="Y621" s="32"/>
    </row>
    <row r="622" spans="1:25" ht="15.75" hidden="1" customHeight="1" x14ac:dyDescent="0.25">
      <c r="A622" s="27">
        <v>24197163</v>
      </c>
      <c r="B622" s="27" t="s">
        <v>4249</v>
      </c>
      <c r="C622" s="27" t="s">
        <v>4250</v>
      </c>
      <c r="D622" s="27" t="s">
        <v>4251</v>
      </c>
      <c r="E622" s="27" t="s">
        <v>4252</v>
      </c>
      <c r="F622" s="27" t="s">
        <v>4253</v>
      </c>
      <c r="G622" s="27">
        <v>2013</v>
      </c>
      <c r="H622" s="28">
        <v>41586</v>
      </c>
      <c r="I622" s="27"/>
      <c r="J622" s="27"/>
      <c r="K622" s="27" t="s">
        <v>4254</v>
      </c>
      <c r="L622" s="27" t="str">
        <f t="shared" si="241"/>
        <v>PreAlerta</v>
      </c>
      <c r="M622" s="27" t="str">
        <f t="shared" si="230"/>
        <v>S/PalabrasClaves</v>
      </c>
      <c r="N622" s="27" t="str">
        <f t="shared" si="242"/>
        <v/>
      </c>
      <c r="O622" s="27"/>
      <c r="P622" s="27" t="s">
        <v>389</v>
      </c>
      <c r="Q622" s="27"/>
      <c r="R622" s="27" t="str">
        <f>LEFT('2012-2022'!$P622,4)</f>
        <v>2013</v>
      </c>
      <c r="S622" s="27" t="s">
        <v>72</v>
      </c>
      <c r="T622" s="27" t="str">
        <f t="shared" si="243"/>
        <v/>
      </c>
      <c r="U622" s="27"/>
      <c r="V622" s="29"/>
      <c r="W622" s="30"/>
      <c r="X622" s="30"/>
      <c r="Y622" s="31"/>
    </row>
    <row r="623" spans="1:25" ht="15.75" hidden="1" customHeight="1" x14ac:dyDescent="0.25">
      <c r="A623" s="32">
        <v>23680222</v>
      </c>
      <c r="B623" s="32" t="s">
        <v>4255</v>
      </c>
      <c r="C623" s="32" t="s">
        <v>4256</v>
      </c>
      <c r="D623" s="32" t="s">
        <v>4257</v>
      </c>
      <c r="E623" s="32" t="s">
        <v>2234</v>
      </c>
      <c r="F623" s="32" t="s">
        <v>595</v>
      </c>
      <c r="G623" s="32">
        <v>2013</v>
      </c>
      <c r="H623" s="33">
        <v>41412</v>
      </c>
      <c r="I623" s="32"/>
      <c r="J623" s="32"/>
      <c r="K623" s="32" t="s">
        <v>4258</v>
      </c>
      <c r="L623" s="32" t="str">
        <f t="shared" si="241"/>
        <v>PreAlerta</v>
      </c>
      <c r="M623" s="32" t="str">
        <f t="shared" si="230"/>
        <v>S/PalabrasClaves</v>
      </c>
      <c r="N623" s="32" t="str">
        <f t="shared" si="242"/>
        <v/>
      </c>
      <c r="O623" s="32"/>
      <c r="P623" s="32" t="s">
        <v>1033</v>
      </c>
      <c r="Q623" s="32"/>
      <c r="R623" s="32" t="str">
        <f>LEFT('2012-2022'!$P623,4)</f>
        <v>2013</v>
      </c>
      <c r="S623" s="32" t="s">
        <v>65</v>
      </c>
      <c r="T623" s="32" t="str">
        <f t="shared" si="243"/>
        <v/>
      </c>
      <c r="U623" s="32"/>
      <c r="V623" s="34"/>
      <c r="W623" s="35"/>
      <c r="X623" s="35"/>
      <c r="Y623" s="32"/>
    </row>
    <row r="624" spans="1:25" ht="15.75" customHeight="1" x14ac:dyDescent="0.25">
      <c r="A624" s="27">
        <v>26603424</v>
      </c>
      <c r="B624" s="27" t="s">
        <v>4259</v>
      </c>
      <c r="C624" s="27" t="s">
        <v>4260</v>
      </c>
      <c r="D624" s="27" t="s">
        <v>4261</v>
      </c>
      <c r="E624" s="27" t="s">
        <v>2467</v>
      </c>
      <c r="F624" s="27" t="s">
        <v>1328</v>
      </c>
      <c r="G624" s="27">
        <v>2016</v>
      </c>
      <c r="H624" s="28">
        <v>42334</v>
      </c>
      <c r="I624" s="27"/>
      <c r="J624" s="27"/>
      <c r="K624" s="27" t="s">
        <v>4262</v>
      </c>
      <c r="L624" s="27" t="str">
        <f t="shared" si="241"/>
        <v>PreAlerta</v>
      </c>
      <c r="M624" s="27" t="str">
        <f t="shared" si="230"/>
        <v>C/PalabrasClaves</v>
      </c>
      <c r="N624" s="27" t="s">
        <v>12</v>
      </c>
      <c r="O624" s="27" t="s">
        <v>25</v>
      </c>
      <c r="P624" s="27" t="s">
        <v>2657</v>
      </c>
      <c r="Q624" s="27"/>
      <c r="R624" s="27" t="str">
        <f>LEFT('2012-2022'!$P624,4)</f>
        <v>2016</v>
      </c>
      <c r="S624" s="27" t="s">
        <v>49</v>
      </c>
      <c r="T624" s="27" t="s">
        <v>4263</v>
      </c>
      <c r="U624" s="27" t="s">
        <v>124</v>
      </c>
      <c r="V624" s="29" t="s">
        <v>123</v>
      </c>
      <c r="W624" s="30" t="s">
        <v>124</v>
      </c>
      <c r="X624" s="30" t="s">
        <v>4264</v>
      </c>
      <c r="Y624" s="31" t="str">
        <f>IFERROR(VLOOKUP(A622,BD_aux,3,FALSE),"")</f>
        <v/>
      </c>
    </row>
    <row r="625" spans="1:25" ht="15.75" hidden="1" customHeight="1" x14ac:dyDescent="0.25">
      <c r="A625" s="32">
        <v>29088232</v>
      </c>
      <c r="B625" s="32" t="s">
        <v>4265</v>
      </c>
      <c r="C625" s="32" t="s">
        <v>4266</v>
      </c>
      <c r="D625" s="32" t="s">
        <v>4267</v>
      </c>
      <c r="E625" s="32" t="s">
        <v>119</v>
      </c>
      <c r="F625" s="32" t="s">
        <v>3088</v>
      </c>
      <c r="G625" s="32">
        <v>2017</v>
      </c>
      <c r="H625" s="33">
        <v>43040</v>
      </c>
      <c r="I625" s="32" t="s">
        <v>4268</v>
      </c>
      <c r="J625" s="32"/>
      <c r="K625" s="32" t="s">
        <v>4269</v>
      </c>
      <c r="L625" s="32" t="str">
        <f t="shared" si="241"/>
        <v>PostAlerta</v>
      </c>
      <c r="M625" s="32" t="str">
        <f t="shared" si="230"/>
        <v>C/PalabrasClaves</v>
      </c>
      <c r="N625" s="32" t="str">
        <f>IF(ISNUMBER(SEARCH("TREATMENT", B625)), "4) Nuevos tratamientos", "")</f>
        <v/>
      </c>
      <c r="O625" s="32"/>
      <c r="P625" s="32" t="s">
        <v>4270</v>
      </c>
      <c r="Q625" s="32"/>
      <c r="R625" s="32" t="str">
        <f>LEFT('2012-2022'!$P625,4)</f>
        <v>2017</v>
      </c>
      <c r="S625" s="32" t="s">
        <v>70</v>
      </c>
      <c r="T625" s="32" t="str">
        <f>IFERROR(VLOOKUP(A625,BD_aux,2,FALSE),"")</f>
        <v/>
      </c>
      <c r="U625" s="32"/>
      <c r="V625" s="34"/>
      <c r="W625" s="35"/>
      <c r="X625" s="35"/>
      <c r="Y625" s="32"/>
    </row>
    <row r="626" spans="1:25" ht="15.75" customHeight="1" x14ac:dyDescent="0.25">
      <c r="A626" s="27">
        <v>25673666</v>
      </c>
      <c r="B626" s="27" t="s">
        <v>4271</v>
      </c>
      <c r="C626" s="27" t="s">
        <v>4272</v>
      </c>
      <c r="D626" s="27" t="s">
        <v>4273</v>
      </c>
      <c r="E626" s="27" t="s">
        <v>4274</v>
      </c>
      <c r="F626" s="27" t="s">
        <v>188</v>
      </c>
      <c r="G626" s="27">
        <v>2015</v>
      </c>
      <c r="H626" s="28">
        <v>42048</v>
      </c>
      <c r="I626" s="27"/>
      <c r="J626" s="27"/>
      <c r="K626" s="27" t="s">
        <v>4275</v>
      </c>
      <c r="L626" s="27" t="str">
        <f t="shared" si="241"/>
        <v>PreAlerta</v>
      </c>
      <c r="M626" s="27" t="str">
        <f t="shared" si="230"/>
        <v>S/PalabrasClaves</v>
      </c>
      <c r="N626" s="27" t="s">
        <v>12</v>
      </c>
      <c r="O626" s="27" t="s">
        <v>10</v>
      </c>
      <c r="P626" s="27" t="s">
        <v>495</v>
      </c>
      <c r="Q626" s="27"/>
      <c r="R626" s="27" t="str">
        <f>LEFT('2012-2022'!$P626,4)</f>
        <v>2015</v>
      </c>
      <c r="S626" s="27" t="s">
        <v>54</v>
      </c>
      <c r="T626" s="27" t="s">
        <v>4276</v>
      </c>
      <c r="U626" s="27" t="s">
        <v>124</v>
      </c>
      <c r="V626" s="29" t="s">
        <v>123</v>
      </c>
      <c r="W626" s="30" t="s">
        <v>124</v>
      </c>
      <c r="X626" s="30" t="s">
        <v>4277</v>
      </c>
      <c r="Y626" s="31" t="str">
        <f t="shared" ref="Y626:Y627" si="244">IFERROR(VLOOKUP(A624,BD_aux,3,FALSE),"")</f>
        <v/>
      </c>
    </row>
    <row r="627" spans="1:25" ht="15.75" customHeight="1" x14ac:dyDescent="0.25">
      <c r="A627" s="32">
        <v>31834402</v>
      </c>
      <c r="B627" s="32" t="s">
        <v>4278</v>
      </c>
      <c r="C627" s="32" t="s">
        <v>4279</v>
      </c>
      <c r="D627" s="32" t="s">
        <v>4280</v>
      </c>
      <c r="E627" s="32" t="s">
        <v>2071</v>
      </c>
      <c r="F627" s="32" t="s">
        <v>493</v>
      </c>
      <c r="G627" s="32">
        <v>2020</v>
      </c>
      <c r="H627" s="33">
        <v>43813</v>
      </c>
      <c r="I627" s="32"/>
      <c r="J627" s="32"/>
      <c r="K627" s="32" t="s">
        <v>4281</v>
      </c>
      <c r="L627" s="32" t="str">
        <f t="shared" si="241"/>
        <v>PostAlerta</v>
      </c>
      <c r="M627" s="32" t="str">
        <f t="shared" si="230"/>
        <v>C/PalabrasClaves</v>
      </c>
      <c r="N627" s="32" t="s">
        <v>9</v>
      </c>
      <c r="O627" s="32"/>
      <c r="P627" s="32" t="s">
        <v>4282</v>
      </c>
      <c r="Q627" s="32" t="s">
        <v>17</v>
      </c>
      <c r="R627" s="32" t="str">
        <f>LEFT('2012-2022'!$P627,4)</f>
        <v>2020</v>
      </c>
      <c r="S627" s="32" t="s">
        <v>39</v>
      </c>
      <c r="T627" s="32" t="s">
        <v>4283</v>
      </c>
      <c r="U627" s="32" t="s">
        <v>123</v>
      </c>
      <c r="V627" s="34" t="s">
        <v>124</v>
      </c>
      <c r="W627" s="35" t="s">
        <v>124</v>
      </c>
      <c r="X627" s="35" t="s">
        <v>4284</v>
      </c>
      <c r="Y627" s="36" t="str">
        <f t="shared" si="244"/>
        <v/>
      </c>
    </row>
    <row r="628" spans="1:25" ht="15.75" hidden="1" customHeight="1" x14ac:dyDescent="0.25">
      <c r="A628" s="27">
        <v>31385267</v>
      </c>
      <c r="B628" s="27" t="s">
        <v>4285</v>
      </c>
      <c r="C628" s="27" t="s">
        <v>4286</v>
      </c>
      <c r="D628" s="27" t="s">
        <v>4287</v>
      </c>
      <c r="E628" s="27" t="s">
        <v>4288</v>
      </c>
      <c r="F628" s="27" t="s">
        <v>120</v>
      </c>
      <c r="G628" s="27">
        <v>2019</v>
      </c>
      <c r="H628" s="28">
        <v>43684</v>
      </c>
      <c r="I628" s="27"/>
      <c r="J628" s="27"/>
      <c r="K628" s="27" t="s">
        <v>4289</v>
      </c>
      <c r="L628" s="27" t="str">
        <f t="shared" si="241"/>
        <v>PostAlerta</v>
      </c>
      <c r="M628" s="27" t="str">
        <f t="shared" si="230"/>
        <v>S/PalabrasClaves</v>
      </c>
      <c r="N628" s="27" t="str">
        <f t="shared" ref="N628:N629" si="245">IF(ISNUMBER(SEARCH("TREATMENT", B628)), "4) Nuevos tratamientos", "")</f>
        <v/>
      </c>
      <c r="O628" s="27"/>
      <c r="P628" s="27">
        <v>2019</v>
      </c>
      <c r="Q628" s="27"/>
      <c r="R628" s="27" t="str">
        <f>LEFT('2012-2022'!$P628,4)</f>
        <v>2019</v>
      </c>
      <c r="S628" s="27"/>
      <c r="T628" s="27" t="str">
        <f t="shared" ref="T628:T630" si="246">IFERROR(VLOOKUP(A628,BD_aux,2,FALSE),"")</f>
        <v/>
      </c>
      <c r="U628" s="27"/>
      <c r="V628" s="29"/>
      <c r="W628" s="30"/>
      <c r="X628" s="30"/>
      <c r="Y628" s="31"/>
    </row>
    <row r="629" spans="1:25" ht="15.75" hidden="1" customHeight="1" x14ac:dyDescent="0.25">
      <c r="A629" s="32">
        <v>30845186</v>
      </c>
      <c r="B629" s="32" t="s">
        <v>4290</v>
      </c>
      <c r="C629" s="32" t="s">
        <v>4291</v>
      </c>
      <c r="D629" s="32" t="s">
        <v>4292</v>
      </c>
      <c r="E629" s="32" t="s">
        <v>295</v>
      </c>
      <c r="F629" s="32" t="s">
        <v>1251</v>
      </c>
      <c r="G629" s="32">
        <v>2019</v>
      </c>
      <c r="H629" s="33">
        <v>43532</v>
      </c>
      <c r="I629" s="32" t="s">
        <v>4293</v>
      </c>
      <c r="J629" s="32"/>
      <c r="K629" s="32" t="s">
        <v>4294</v>
      </c>
      <c r="L629" s="32" t="str">
        <f t="shared" si="241"/>
        <v>PostAlerta</v>
      </c>
      <c r="M629" s="32" t="str">
        <f t="shared" si="230"/>
        <v>S/PalabrasClaves</v>
      </c>
      <c r="N629" s="32" t="str">
        <f t="shared" si="245"/>
        <v/>
      </c>
      <c r="O629" s="32"/>
      <c r="P629" s="32" t="s">
        <v>4295</v>
      </c>
      <c r="Q629" s="32"/>
      <c r="R629" s="32" t="str">
        <f>LEFT('2012-2022'!$P629,4)</f>
        <v>2019</v>
      </c>
      <c r="S629" s="32" t="s">
        <v>49</v>
      </c>
      <c r="T629" s="32" t="str">
        <f t="shared" si="246"/>
        <v/>
      </c>
      <c r="U629" s="32"/>
      <c r="V629" s="34"/>
      <c r="W629" s="35"/>
      <c r="X629" s="35"/>
      <c r="Y629" s="32"/>
    </row>
    <row r="630" spans="1:25" ht="15.75" hidden="1" customHeight="1" x14ac:dyDescent="0.25">
      <c r="A630" s="27">
        <v>31341071</v>
      </c>
      <c r="B630" s="27" t="s">
        <v>4296</v>
      </c>
      <c r="C630" s="27" t="s">
        <v>4297</v>
      </c>
      <c r="D630" s="27" t="s">
        <v>4298</v>
      </c>
      <c r="E630" s="27" t="s">
        <v>4299</v>
      </c>
      <c r="F630" s="27" t="s">
        <v>296</v>
      </c>
      <c r="G630" s="27">
        <v>2019</v>
      </c>
      <c r="H630" s="28">
        <v>43672</v>
      </c>
      <c r="I630" s="27" t="s">
        <v>4300</v>
      </c>
      <c r="J630" s="27"/>
      <c r="K630" s="27" t="s">
        <v>4301</v>
      </c>
      <c r="L630" s="27" t="str">
        <f t="shared" si="241"/>
        <v>PostAlerta</v>
      </c>
      <c r="M630" s="27" t="str">
        <f t="shared" si="230"/>
        <v>C/PalabrasClaves</v>
      </c>
      <c r="N630" s="27" t="s">
        <v>18</v>
      </c>
      <c r="O630" s="27" t="s">
        <v>2842</v>
      </c>
      <c r="P630" s="27" t="s">
        <v>4302</v>
      </c>
      <c r="Q630" s="27"/>
      <c r="R630" s="27" t="str">
        <f>LEFT('2012-2022'!$P630,4)</f>
        <v>2019</v>
      </c>
      <c r="S630" s="27" t="s">
        <v>62</v>
      </c>
      <c r="T630" s="27" t="str">
        <f t="shared" si="246"/>
        <v/>
      </c>
      <c r="U630" s="27"/>
      <c r="V630" s="29"/>
      <c r="W630" s="30"/>
      <c r="X630" s="30"/>
      <c r="Y630" s="31"/>
    </row>
    <row r="631" spans="1:25" ht="15.75" customHeight="1" x14ac:dyDescent="0.25">
      <c r="A631" s="32">
        <v>33116506</v>
      </c>
      <c r="B631" s="32" t="s">
        <v>4303</v>
      </c>
      <c r="C631" s="32" t="s">
        <v>4304</v>
      </c>
      <c r="D631" s="32" t="s">
        <v>4305</v>
      </c>
      <c r="E631" s="32" t="s">
        <v>4306</v>
      </c>
      <c r="F631" s="32" t="s">
        <v>4307</v>
      </c>
      <c r="G631" s="32">
        <v>2020</v>
      </c>
      <c r="H631" s="33">
        <v>44133</v>
      </c>
      <c r="I631" s="32" t="s">
        <v>4308</v>
      </c>
      <c r="J631" s="32"/>
      <c r="K631" s="32" t="s">
        <v>4309</v>
      </c>
      <c r="L631" s="32" t="str">
        <f t="shared" si="241"/>
        <v>PostAlerta</v>
      </c>
      <c r="M631" s="32" t="str">
        <f t="shared" si="230"/>
        <v>C/PalabrasClaves</v>
      </c>
      <c r="N631" s="32" t="s">
        <v>12</v>
      </c>
      <c r="O631" s="32" t="s">
        <v>10</v>
      </c>
      <c r="P631" s="32" t="s">
        <v>4310</v>
      </c>
      <c r="Q631" s="32"/>
      <c r="R631" s="32" t="str">
        <f>LEFT('2012-2022'!$P631,4)</f>
        <v>2020</v>
      </c>
      <c r="S631" s="32" t="s">
        <v>70</v>
      </c>
      <c r="T631" s="32" t="s">
        <v>4311</v>
      </c>
      <c r="U631" s="32" t="s">
        <v>124</v>
      </c>
      <c r="V631" s="34" t="s">
        <v>123</v>
      </c>
      <c r="W631" s="35" t="s">
        <v>124</v>
      </c>
      <c r="X631" s="35" t="s">
        <v>4312</v>
      </c>
      <c r="Y631" s="36" t="str">
        <f>IFERROR(VLOOKUP(A629,BD_aux,3,FALSE),"")</f>
        <v/>
      </c>
    </row>
    <row r="632" spans="1:25" ht="15.75" hidden="1" customHeight="1" x14ac:dyDescent="0.25">
      <c r="A632" s="27">
        <v>22995365</v>
      </c>
      <c r="B632" s="27" t="s">
        <v>4313</v>
      </c>
      <c r="C632" s="27" t="s">
        <v>4314</v>
      </c>
      <c r="D632" s="27" t="s">
        <v>4315</v>
      </c>
      <c r="E632" s="27" t="s">
        <v>2255</v>
      </c>
      <c r="F632" s="27" t="s">
        <v>285</v>
      </c>
      <c r="G632" s="27">
        <v>2012</v>
      </c>
      <c r="H632" s="28">
        <v>41174</v>
      </c>
      <c r="I632" s="27"/>
      <c r="J632" s="27"/>
      <c r="K632" s="27" t="s">
        <v>4316</v>
      </c>
      <c r="L632" s="27" t="str">
        <f t="shared" si="241"/>
        <v>PreAlerta</v>
      </c>
      <c r="M632" s="27" t="str">
        <f t="shared" si="230"/>
        <v>S/PalabrasClaves</v>
      </c>
      <c r="N632" s="27" t="str">
        <f t="shared" ref="N632:N638" si="247">IF(ISNUMBER(SEARCH("TREATMENT", B632)), "4) Nuevos tratamientos", "")</f>
        <v/>
      </c>
      <c r="O632" s="27"/>
      <c r="P632" s="27" t="s">
        <v>2097</v>
      </c>
      <c r="Q632" s="27"/>
      <c r="R632" s="27" t="str">
        <f>LEFT('2012-2022'!$P632,4)</f>
        <v>2012</v>
      </c>
      <c r="S632" s="27" t="s">
        <v>74</v>
      </c>
      <c r="T632" s="27" t="str">
        <f t="shared" ref="T632:T638" si="248">IFERROR(VLOOKUP(A632,BD_aux,2,FALSE),"")</f>
        <v/>
      </c>
      <c r="U632" s="27"/>
      <c r="V632" s="29"/>
      <c r="W632" s="30"/>
      <c r="X632" s="30"/>
      <c r="Y632" s="31"/>
    </row>
    <row r="633" spans="1:25" ht="15.75" hidden="1" customHeight="1" x14ac:dyDescent="0.25">
      <c r="A633" s="32">
        <v>24243877</v>
      </c>
      <c r="B633" s="32" t="s">
        <v>4317</v>
      </c>
      <c r="C633" s="32" t="s">
        <v>4318</v>
      </c>
      <c r="D633" s="32" t="s">
        <v>4319</v>
      </c>
      <c r="E633" s="32" t="s">
        <v>2996</v>
      </c>
      <c r="F633" s="32" t="s">
        <v>393</v>
      </c>
      <c r="G633" s="32">
        <v>2013</v>
      </c>
      <c r="H633" s="33">
        <v>41597</v>
      </c>
      <c r="I633" s="32"/>
      <c r="J633" s="32"/>
      <c r="K633" s="32" t="s">
        <v>4320</v>
      </c>
      <c r="L633" s="32" t="str">
        <f t="shared" si="241"/>
        <v>PreAlerta</v>
      </c>
      <c r="M633" s="32" t="str">
        <f t="shared" si="230"/>
        <v>C/PalabrasClaves</v>
      </c>
      <c r="N633" s="32" t="str">
        <f t="shared" si="247"/>
        <v/>
      </c>
      <c r="O633" s="32"/>
      <c r="P633" s="32" t="s">
        <v>1467</v>
      </c>
      <c r="Q633" s="32"/>
      <c r="R633" s="32" t="str">
        <f>LEFT('2012-2022'!$P633,4)</f>
        <v>2013</v>
      </c>
      <c r="S633" s="32" t="s">
        <v>74</v>
      </c>
      <c r="T633" s="32" t="str">
        <f t="shared" si="248"/>
        <v/>
      </c>
      <c r="U633" s="32"/>
      <c r="V633" s="34"/>
      <c r="W633" s="35"/>
      <c r="X633" s="35"/>
      <c r="Y633" s="32"/>
    </row>
    <row r="634" spans="1:25" ht="15.75" hidden="1" customHeight="1" x14ac:dyDescent="0.25">
      <c r="A634" s="27">
        <v>30957162</v>
      </c>
      <c r="B634" s="27" t="s">
        <v>4321</v>
      </c>
      <c r="C634" s="27" t="s">
        <v>4322</v>
      </c>
      <c r="D634" s="27" t="s">
        <v>4323</v>
      </c>
      <c r="E634" s="27" t="s">
        <v>483</v>
      </c>
      <c r="F634" s="27" t="s">
        <v>195</v>
      </c>
      <c r="G634" s="27">
        <v>2020</v>
      </c>
      <c r="H634" s="28">
        <v>43564</v>
      </c>
      <c r="I634" s="27" t="s">
        <v>4324</v>
      </c>
      <c r="J634" s="27"/>
      <c r="K634" s="27" t="s">
        <v>4325</v>
      </c>
      <c r="L634" s="27" t="str">
        <f t="shared" si="241"/>
        <v>PostAlerta</v>
      </c>
      <c r="M634" s="27" t="str">
        <f t="shared" si="230"/>
        <v>C/PalabrasClaves</v>
      </c>
      <c r="N634" s="27" t="str">
        <f t="shared" si="247"/>
        <v/>
      </c>
      <c r="O634" s="27"/>
      <c r="P634" s="27" t="s">
        <v>4326</v>
      </c>
      <c r="Q634" s="27"/>
      <c r="R634" s="27" t="str">
        <f>LEFT('2012-2022'!$P634,4)</f>
        <v>2020</v>
      </c>
      <c r="S634" s="27" t="s">
        <v>49</v>
      </c>
      <c r="T634" s="27" t="str">
        <f t="shared" si="248"/>
        <v/>
      </c>
      <c r="U634" s="27"/>
      <c r="V634" s="29"/>
      <c r="W634" s="30"/>
      <c r="X634" s="30"/>
      <c r="Y634" s="31"/>
    </row>
    <row r="635" spans="1:25" ht="15.75" hidden="1" customHeight="1" x14ac:dyDescent="0.25">
      <c r="A635" s="32">
        <v>26859666</v>
      </c>
      <c r="B635" s="32" t="s">
        <v>4327</v>
      </c>
      <c r="C635" s="32" t="s">
        <v>4328</v>
      </c>
      <c r="D635" s="32" t="s">
        <v>4329</v>
      </c>
      <c r="E635" s="32" t="s">
        <v>4330</v>
      </c>
      <c r="F635" s="32" t="s">
        <v>424</v>
      </c>
      <c r="G635" s="32">
        <v>2016</v>
      </c>
      <c r="H635" s="33">
        <v>42410</v>
      </c>
      <c r="I635" s="32" t="s">
        <v>4331</v>
      </c>
      <c r="J635" s="32"/>
      <c r="K635" s="32" t="s">
        <v>4332</v>
      </c>
      <c r="L635" s="32" t="str">
        <f t="shared" si="241"/>
        <v>PreAlerta</v>
      </c>
      <c r="M635" s="32" t="str">
        <f t="shared" si="230"/>
        <v>S/PalabrasClaves</v>
      </c>
      <c r="N635" s="32" t="str">
        <f t="shared" si="247"/>
        <v/>
      </c>
      <c r="O635" s="32"/>
      <c r="P635" s="32" t="s">
        <v>4333</v>
      </c>
      <c r="Q635" s="32"/>
      <c r="R635" s="32" t="str">
        <f>LEFT('2012-2022'!$P635,4)</f>
        <v>2016</v>
      </c>
      <c r="S635" s="32" t="s">
        <v>45</v>
      </c>
      <c r="T635" s="32" t="str">
        <f t="shared" si="248"/>
        <v/>
      </c>
      <c r="U635" s="32"/>
      <c r="V635" s="34"/>
      <c r="W635" s="35"/>
      <c r="X635" s="35"/>
      <c r="Y635" s="32"/>
    </row>
    <row r="636" spans="1:25" ht="15.75" hidden="1" customHeight="1" x14ac:dyDescent="0.25">
      <c r="A636" s="27">
        <v>31295224</v>
      </c>
      <c r="B636" s="27" t="s">
        <v>4334</v>
      </c>
      <c r="C636" s="27" t="s">
        <v>4335</v>
      </c>
      <c r="D636" s="27" t="s">
        <v>4336</v>
      </c>
      <c r="E636" s="27" t="s">
        <v>3546</v>
      </c>
      <c r="F636" s="27" t="s">
        <v>304</v>
      </c>
      <c r="G636" s="27">
        <v>2019</v>
      </c>
      <c r="H636" s="28">
        <v>43658</v>
      </c>
      <c r="I636" s="27"/>
      <c r="J636" s="27"/>
      <c r="K636" s="27" t="s">
        <v>4337</v>
      </c>
      <c r="L636" s="27" t="str">
        <f t="shared" si="241"/>
        <v>PostAlerta</v>
      </c>
      <c r="M636" s="27" t="str">
        <f t="shared" si="230"/>
        <v>C/PalabrasClaves</v>
      </c>
      <c r="N636" s="27" t="str">
        <f t="shared" si="247"/>
        <v/>
      </c>
      <c r="O636" s="27"/>
      <c r="P636" s="27" t="s">
        <v>2323</v>
      </c>
      <c r="Q636" s="27"/>
      <c r="R636" s="27" t="str">
        <f>LEFT('2012-2022'!$P636,4)</f>
        <v>2019</v>
      </c>
      <c r="S636" s="27" t="s">
        <v>65</v>
      </c>
      <c r="T636" s="27" t="str">
        <f t="shared" si="248"/>
        <v/>
      </c>
      <c r="U636" s="27"/>
      <c r="V636" s="29"/>
      <c r="W636" s="30"/>
      <c r="X636" s="30"/>
      <c r="Y636" s="31"/>
    </row>
    <row r="637" spans="1:25" ht="15.75" hidden="1" customHeight="1" x14ac:dyDescent="0.25">
      <c r="A637" s="32">
        <v>26465495</v>
      </c>
      <c r="B637" s="32" t="s">
        <v>4338</v>
      </c>
      <c r="C637" s="32" t="s">
        <v>4339</v>
      </c>
      <c r="D637" s="32" t="s">
        <v>4340</v>
      </c>
      <c r="E637" s="32" t="s">
        <v>4341</v>
      </c>
      <c r="F637" s="32" t="s">
        <v>4342</v>
      </c>
      <c r="G637" s="32">
        <v>2015</v>
      </c>
      <c r="H637" s="33">
        <v>42292</v>
      </c>
      <c r="I637" s="32"/>
      <c r="J637" s="32"/>
      <c r="K637" s="32" t="s">
        <v>4343</v>
      </c>
      <c r="L637" s="32" t="str">
        <f t="shared" si="241"/>
        <v>PreAlerta</v>
      </c>
      <c r="M637" s="32" t="str">
        <f t="shared" si="230"/>
        <v>S/PalabrasClaves</v>
      </c>
      <c r="N637" s="32" t="str">
        <f t="shared" si="247"/>
        <v/>
      </c>
      <c r="O637" s="32"/>
      <c r="P637" s="32" t="s">
        <v>2170</v>
      </c>
      <c r="Q637" s="40"/>
      <c r="R637" s="32" t="str">
        <f>LEFT('2012-2022'!$P637,4)</f>
        <v>2015</v>
      </c>
      <c r="S637" s="32" t="s">
        <v>68</v>
      </c>
      <c r="T637" s="32" t="str">
        <f t="shared" si="248"/>
        <v/>
      </c>
      <c r="U637" s="32"/>
      <c r="V637" s="34"/>
      <c r="W637" s="35"/>
      <c r="X637" s="35"/>
      <c r="Y637" s="32"/>
    </row>
    <row r="638" spans="1:25" ht="15.75" hidden="1" customHeight="1" x14ac:dyDescent="0.25">
      <c r="A638" s="27">
        <v>27469477</v>
      </c>
      <c r="B638" s="27" t="s">
        <v>4344</v>
      </c>
      <c r="C638" s="27" t="s">
        <v>4345</v>
      </c>
      <c r="D638" s="27" t="s">
        <v>4346</v>
      </c>
      <c r="E638" s="27" t="s">
        <v>4347</v>
      </c>
      <c r="F638" s="27" t="s">
        <v>2015</v>
      </c>
      <c r="G638" s="27">
        <v>2016</v>
      </c>
      <c r="H638" s="28">
        <v>42581</v>
      </c>
      <c r="I638" s="27"/>
      <c r="J638" s="27"/>
      <c r="K638" s="27" t="s">
        <v>4348</v>
      </c>
      <c r="L638" s="27" t="str">
        <f t="shared" si="241"/>
        <v>PreAlerta</v>
      </c>
      <c r="M638" s="27" t="str">
        <f t="shared" si="230"/>
        <v>C/PalabrasClaves</v>
      </c>
      <c r="N638" s="27" t="str">
        <f t="shared" si="247"/>
        <v/>
      </c>
      <c r="O638" s="27"/>
      <c r="P638" s="27" t="s">
        <v>1055</v>
      </c>
      <c r="Q638" s="27"/>
      <c r="R638" s="27" t="str">
        <f>LEFT('2012-2022'!$P638,4)</f>
        <v>2016</v>
      </c>
      <c r="S638" s="27" t="s">
        <v>68</v>
      </c>
      <c r="T638" s="27" t="str">
        <f t="shared" si="248"/>
        <v/>
      </c>
      <c r="U638" s="27"/>
      <c r="V638" s="29"/>
      <c r="W638" s="30"/>
      <c r="X638" s="30"/>
      <c r="Y638" s="31"/>
    </row>
    <row r="639" spans="1:25" ht="15.75" customHeight="1" x14ac:dyDescent="0.25">
      <c r="A639" s="32">
        <v>29311079</v>
      </c>
      <c r="B639" s="32" t="s">
        <v>4349</v>
      </c>
      <c r="C639" s="32" t="s">
        <v>4350</v>
      </c>
      <c r="D639" s="32" t="s">
        <v>4351</v>
      </c>
      <c r="E639" s="32" t="s">
        <v>4352</v>
      </c>
      <c r="F639" s="32" t="s">
        <v>573</v>
      </c>
      <c r="G639" s="32">
        <v>2018</v>
      </c>
      <c r="H639" s="33">
        <v>43110</v>
      </c>
      <c r="I639" s="32" t="s">
        <v>4353</v>
      </c>
      <c r="J639" s="32"/>
      <c r="K639" s="32" t="s">
        <v>4354</v>
      </c>
      <c r="L639" s="32" t="str">
        <f t="shared" si="241"/>
        <v>PostAlerta</v>
      </c>
      <c r="M639" s="32" t="str">
        <f t="shared" si="230"/>
        <v>C/PalabrasClaves</v>
      </c>
      <c r="N639" s="32" t="s">
        <v>9</v>
      </c>
      <c r="O639" s="32"/>
      <c r="P639" s="32" t="s">
        <v>4355</v>
      </c>
      <c r="Q639" s="32"/>
      <c r="R639" s="32" t="str">
        <f>LEFT('2012-2022'!$P639,4)</f>
        <v>2018</v>
      </c>
      <c r="S639" s="32" t="s">
        <v>45</v>
      </c>
      <c r="T639" s="32" t="s">
        <v>4356</v>
      </c>
      <c r="U639" s="32" t="s">
        <v>123</v>
      </c>
      <c r="V639" s="34" t="s">
        <v>124</v>
      </c>
      <c r="W639" s="35" t="s">
        <v>124</v>
      </c>
      <c r="X639" s="35" t="s">
        <v>4357</v>
      </c>
      <c r="Y639" s="36" t="str">
        <f>IFERROR(VLOOKUP(A637,BD_aux,3,FALSE),"")</f>
        <v/>
      </c>
    </row>
    <row r="640" spans="1:25" ht="15.75" hidden="1" customHeight="1" x14ac:dyDescent="0.25">
      <c r="A640" s="27">
        <v>24820072</v>
      </c>
      <c r="B640" s="27" t="s">
        <v>4358</v>
      </c>
      <c r="C640" s="27" t="s">
        <v>4359</v>
      </c>
      <c r="D640" s="27" t="s">
        <v>4360</v>
      </c>
      <c r="E640" s="27" t="s">
        <v>4361</v>
      </c>
      <c r="F640" s="27" t="s">
        <v>573</v>
      </c>
      <c r="G640" s="27">
        <v>2014</v>
      </c>
      <c r="H640" s="28">
        <v>41773</v>
      </c>
      <c r="I640" s="27" t="s">
        <v>4362</v>
      </c>
      <c r="J640" s="27"/>
      <c r="K640" s="27" t="s">
        <v>4363</v>
      </c>
      <c r="L640" s="27" t="str">
        <f t="shared" si="241"/>
        <v>PreAlerta</v>
      </c>
      <c r="M640" s="27" t="str">
        <f t="shared" si="230"/>
        <v>C/PalabrasClaves</v>
      </c>
      <c r="N640" s="27" t="str">
        <f>IF(ISNUMBER(SEARCH("TREATMENT", B640)), "4) Nuevos tratamientos", "")</f>
        <v/>
      </c>
      <c r="O640" s="27"/>
      <c r="P640" s="27" t="s">
        <v>1207</v>
      </c>
      <c r="Q640" s="27"/>
      <c r="R640" s="27" t="str">
        <f>LEFT('2012-2022'!$P640,4)</f>
        <v>2014</v>
      </c>
      <c r="S640" s="27" t="s">
        <v>62</v>
      </c>
      <c r="T640" s="27" t="str">
        <f>IFERROR(VLOOKUP(A640,BD_aux,2,FALSE),"")</f>
        <v/>
      </c>
      <c r="U640" s="27"/>
      <c r="V640" s="29"/>
      <c r="W640" s="30"/>
      <c r="X640" s="30"/>
      <c r="Y640" s="31"/>
    </row>
    <row r="641" spans="1:25" ht="15.75" customHeight="1" x14ac:dyDescent="0.25">
      <c r="A641" s="32">
        <v>24514092</v>
      </c>
      <c r="B641" s="32" t="s">
        <v>4364</v>
      </c>
      <c r="C641" s="32" t="s">
        <v>4365</v>
      </c>
      <c r="D641" s="32" t="s">
        <v>4366</v>
      </c>
      <c r="E641" s="32" t="s">
        <v>4367</v>
      </c>
      <c r="F641" s="32" t="s">
        <v>573</v>
      </c>
      <c r="G641" s="32">
        <v>2014</v>
      </c>
      <c r="H641" s="33">
        <v>41682</v>
      </c>
      <c r="I641" s="32" t="s">
        <v>4368</v>
      </c>
      <c r="J641" s="32"/>
      <c r="K641" s="32" t="s">
        <v>4369</v>
      </c>
      <c r="L641" s="32" t="str">
        <f t="shared" si="241"/>
        <v>PreAlerta</v>
      </c>
      <c r="M641" s="32" t="str">
        <f t="shared" si="230"/>
        <v>C/PalabrasClaves</v>
      </c>
      <c r="N641" s="32" t="s">
        <v>9</v>
      </c>
      <c r="O641" s="32"/>
      <c r="P641" s="32" t="s">
        <v>1330</v>
      </c>
      <c r="Q641" s="32"/>
      <c r="R641" s="32" t="str">
        <f>LEFT('2012-2022'!$P641,4)</f>
        <v>2014</v>
      </c>
      <c r="S641" s="32" t="s">
        <v>57</v>
      </c>
      <c r="T641" s="32" t="s">
        <v>4370</v>
      </c>
      <c r="U641" s="32" t="s">
        <v>123</v>
      </c>
      <c r="V641" s="34" t="s">
        <v>124</v>
      </c>
      <c r="W641" s="35" t="s">
        <v>124</v>
      </c>
      <c r="X641" s="35" t="s">
        <v>4371</v>
      </c>
      <c r="Y641" s="36" t="str">
        <f>IFERROR(VLOOKUP(A639,BD_aux,3,FALSE),"")</f>
        <v/>
      </c>
    </row>
    <row r="642" spans="1:25" ht="15.75" hidden="1" customHeight="1" x14ac:dyDescent="0.25">
      <c r="A642" s="27">
        <v>31869330</v>
      </c>
      <c r="B642" s="27" t="s">
        <v>4372</v>
      </c>
      <c r="C642" s="27" t="s">
        <v>4373</v>
      </c>
      <c r="D642" s="27" t="s">
        <v>4374</v>
      </c>
      <c r="E642" s="27" t="s">
        <v>4375</v>
      </c>
      <c r="F642" s="27" t="s">
        <v>4376</v>
      </c>
      <c r="G642" s="27">
        <v>2019</v>
      </c>
      <c r="H642" s="28">
        <v>43823</v>
      </c>
      <c r="I642" s="27" t="s">
        <v>4377</v>
      </c>
      <c r="J642" s="27"/>
      <c r="K642" s="27" t="s">
        <v>4378</v>
      </c>
      <c r="L642" s="27" t="str">
        <f t="shared" si="241"/>
        <v>PostAlerta</v>
      </c>
      <c r="M642" s="27" t="str">
        <f t="shared" si="230"/>
        <v>S/PalabrasClaves</v>
      </c>
      <c r="N642" s="27" t="str">
        <f t="shared" ref="N642:N643" si="249">IF(ISNUMBER(SEARCH("TREATMENT", B642)), "4) Nuevos tratamientos", "")</f>
        <v/>
      </c>
      <c r="O642" s="27"/>
      <c r="P642" s="27" t="s">
        <v>4379</v>
      </c>
      <c r="Q642" s="27"/>
      <c r="R642" s="27" t="str">
        <f>LEFT('2012-2022'!$P642,4)</f>
        <v>2019</v>
      </c>
      <c r="S642" s="27" t="s">
        <v>74</v>
      </c>
      <c r="T642" s="27" t="str">
        <f t="shared" ref="T642:T643" si="250">IFERROR(VLOOKUP(A642,BD_aux,2,FALSE),"")</f>
        <v/>
      </c>
      <c r="U642" s="27"/>
      <c r="V642" s="29"/>
      <c r="W642" s="30"/>
      <c r="X642" s="30"/>
      <c r="Y642" s="31"/>
    </row>
    <row r="643" spans="1:25" ht="15.75" hidden="1" customHeight="1" x14ac:dyDescent="0.25">
      <c r="A643" s="32">
        <v>24243878</v>
      </c>
      <c r="B643" s="32" t="s">
        <v>4380</v>
      </c>
      <c r="C643" s="32" t="s">
        <v>4381</v>
      </c>
      <c r="D643" s="32" t="s">
        <v>4382</v>
      </c>
      <c r="E643" s="32" t="s">
        <v>521</v>
      </c>
      <c r="F643" s="32" t="s">
        <v>393</v>
      </c>
      <c r="G643" s="32">
        <v>2013</v>
      </c>
      <c r="H643" s="33">
        <v>41597</v>
      </c>
      <c r="I643" s="32"/>
      <c r="J643" s="32"/>
      <c r="K643" s="32" t="s">
        <v>4383</v>
      </c>
      <c r="L643" s="32" t="str">
        <f t="shared" si="241"/>
        <v>PreAlerta</v>
      </c>
      <c r="M643" s="32" t="str">
        <f t="shared" si="230"/>
        <v>C/PalabrasClaves</v>
      </c>
      <c r="N643" s="32" t="str">
        <f t="shared" si="249"/>
        <v/>
      </c>
      <c r="O643" s="32"/>
      <c r="P643" s="32" t="s">
        <v>1467</v>
      </c>
      <c r="Q643" s="32"/>
      <c r="R643" s="32" t="str">
        <f>LEFT('2012-2022'!$P643,4)</f>
        <v>2013</v>
      </c>
      <c r="S643" s="32" t="s">
        <v>74</v>
      </c>
      <c r="T643" s="32" t="str">
        <f t="shared" si="250"/>
        <v/>
      </c>
      <c r="U643" s="32"/>
      <c r="V643" s="34"/>
      <c r="W643" s="35"/>
      <c r="X643" s="35"/>
      <c r="Y643" s="32"/>
    </row>
    <row r="644" spans="1:25" ht="15.75" customHeight="1" x14ac:dyDescent="0.25">
      <c r="A644" s="27">
        <v>23351652</v>
      </c>
      <c r="B644" s="27" t="s">
        <v>4384</v>
      </c>
      <c r="C644" s="27" t="s">
        <v>4385</v>
      </c>
      <c r="D644" s="27" t="s">
        <v>4386</v>
      </c>
      <c r="E644" s="27" t="s">
        <v>4387</v>
      </c>
      <c r="F644" s="27" t="s">
        <v>1046</v>
      </c>
      <c r="G644" s="27">
        <v>2013</v>
      </c>
      <c r="H644" s="28">
        <v>41303</v>
      </c>
      <c r="I644" s="27"/>
      <c r="J644" s="27"/>
      <c r="K644" s="27"/>
      <c r="L644" s="27" t="str">
        <f t="shared" si="241"/>
        <v>PreAlerta</v>
      </c>
      <c r="M644" s="27" t="str">
        <f t="shared" ref="M644:M707" si="251">IF(ISNUMBER(A644),(IF(ISNUMBER(VLOOKUP(A644,KEYWORDS,1,FALSE)),"C/PalabrasClaves","S/PalabrasClaves")),"")</f>
        <v>C/PalabrasClaves</v>
      </c>
      <c r="N644" s="27" t="s">
        <v>9</v>
      </c>
      <c r="O644" s="27"/>
      <c r="P644" s="27" t="s">
        <v>4388</v>
      </c>
      <c r="Q644" s="27"/>
      <c r="R644" s="27" t="str">
        <f>LEFT('2012-2022'!$P644,4)</f>
        <v>2013</v>
      </c>
      <c r="S644" s="27" t="s">
        <v>39</v>
      </c>
      <c r="T644" s="27" t="s">
        <v>4389</v>
      </c>
      <c r="U644" s="27" t="s">
        <v>123</v>
      </c>
      <c r="V644" s="29" t="s">
        <v>124</v>
      </c>
      <c r="W644" s="30" t="s">
        <v>124</v>
      </c>
      <c r="X644" s="30" t="s">
        <v>4390</v>
      </c>
      <c r="Y644" s="31" t="str">
        <f t="shared" ref="Y644:Y645" si="252">IFERROR(VLOOKUP(A642,BD_aux,3,FALSE),"")</f>
        <v/>
      </c>
    </row>
    <row r="645" spans="1:25" ht="15.75" customHeight="1" x14ac:dyDescent="0.25">
      <c r="A645" s="32">
        <v>27596531</v>
      </c>
      <c r="B645" s="32" t="s">
        <v>4391</v>
      </c>
      <c r="C645" s="32" t="s">
        <v>4392</v>
      </c>
      <c r="D645" s="32" t="s">
        <v>4393</v>
      </c>
      <c r="E645" s="32" t="s">
        <v>4394</v>
      </c>
      <c r="F645" s="32" t="s">
        <v>445</v>
      </c>
      <c r="G645" s="32">
        <v>2016</v>
      </c>
      <c r="H645" s="33">
        <v>42620</v>
      </c>
      <c r="I645" s="32"/>
      <c r="J645" s="32"/>
      <c r="K645" s="32" t="s">
        <v>4395</v>
      </c>
      <c r="L645" s="32" t="str">
        <f t="shared" si="241"/>
        <v>PreAlerta</v>
      </c>
      <c r="M645" s="32" t="str">
        <f t="shared" si="251"/>
        <v>S/PalabrasClaves</v>
      </c>
      <c r="N645" s="32" t="s">
        <v>15</v>
      </c>
      <c r="O645" s="32"/>
      <c r="P645" s="32" t="s">
        <v>4396</v>
      </c>
      <c r="Q645" s="32"/>
      <c r="R645" s="32" t="str">
        <f>LEFT('2012-2022'!$P645,4)</f>
        <v>2016</v>
      </c>
      <c r="S645" s="32" t="s">
        <v>74</v>
      </c>
      <c r="T645" s="32" t="s">
        <v>4397</v>
      </c>
      <c r="U645" s="32" t="s">
        <v>124</v>
      </c>
      <c r="V645" s="34" t="s">
        <v>124</v>
      </c>
      <c r="W645" s="35" t="s">
        <v>123</v>
      </c>
      <c r="X645" s="35" t="s">
        <v>4398</v>
      </c>
      <c r="Y645" s="36" t="str">
        <f t="shared" si="252"/>
        <v/>
      </c>
    </row>
    <row r="646" spans="1:25" ht="15.75" hidden="1" customHeight="1" x14ac:dyDescent="0.25">
      <c r="A646" s="27">
        <v>33082237</v>
      </c>
      <c r="B646" s="27" t="s">
        <v>4399</v>
      </c>
      <c r="C646" s="27" t="s">
        <v>4400</v>
      </c>
      <c r="D646" s="27" t="s">
        <v>4401</v>
      </c>
      <c r="E646" s="27" t="s">
        <v>4402</v>
      </c>
      <c r="F646" s="27" t="s">
        <v>393</v>
      </c>
      <c r="G646" s="27">
        <v>2021</v>
      </c>
      <c r="H646" s="28">
        <v>44125</v>
      </c>
      <c r="I646" s="27"/>
      <c r="J646" s="27"/>
      <c r="K646" s="27" t="s">
        <v>4403</v>
      </c>
      <c r="L646" s="27" t="str">
        <f t="shared" si="241"/>
        <v>PostAlerta</v>
      </c>
      <c r="M646" s="27" t="str">
        <f t="shared" si="251"/>
        <v>C/PalabrasClaves</v>
      </c>
      <c r="N646" s="27" t="str">
        <f t="shared" ref="N646:N647" si="253">IF(ISNUMBER(SEARCH("TREATMENT", B646)), "4) Nuevos tratamientos", "")</f>
        <v/>
      </c>
      <c r="O646" s="27"/>
      <c r="P646" s="27" t="s">
        <v>4404</v>
      </c>
      <c r="Q646" s="27"/>
      <c r="R646" s="27" t="str">
        <f>LEFT('2012-2022'!$P646,4)</f>
        <v>2021</v>
      </c>
      <c r="S646" s="27" t="s">
        <v>60</v>
      </c>
      <c r="T646" s="27" t="str">
        <f t="shared" ref="T646:T647" si="254">IFERROR(VLOOKUP(A646,BD_aux,2,FALSE),"")</f>
        <v/>
      </c>
      <c r="U646" s="27"/>
      <c r="V646" s="29"/>
      <c r="W646" s="30"/>
      <c r="X646" s="30"/>
      <c r="Y646" s="31"/>
    </row>
    <row r="647" spans="1:25" ht="15.75" hidden="1" customHeight="1" x14ac:dyDescent="0.25">
      <c r="A647" s="32">
        <v>23070845</v>
      </c>
      <c r="B647" s="32" t="s">
        <v>4405</v>
      </c>
      <c r="C647" s="32" t="s">
        <v>4406</v>
      </c>
      <c r="D647" s="32" t="s">
        <v>4407</v>
      </c>
      <c r="E647" s="32" t="s">
        <v>3865</v>
      </c>
      <c r="F647" s="32" t="s">
        <v>1607</v>
      </c>
      <c r="G647" s="32">
        <v>2013</v>
      </c>
      <c r="H647" s="33">
        <v>41199</v>
      </c>
      <c r="I647" s="32"/>
      <c r="J647" s="32"/>
      <c r="K647" s="32" t="s">
        <v>4408</v>
      </c>
      <c r="L647" s="32" t="str">
        <f t="shared" si="241"/>
        <v>PreAlerta</v>
      </c>
      <c r="M647" s="32" t="str">
        <f t="shared" si="251"/>
        <v>S/PalabrasClaves</v>
      </c>
      <c r="N647" s="32" t="str">
        <f t="shared" si="253"/>
        <v/>
      </c>
      <c r="O647" s="32"/>
      <c r="P647" s="32" t="s">
        <v>2364</v>
      </c>
      <c r="Q647" s="32"/>
      <c r="R647" s="32" t="str">
        <f>LEFT('2012-2022'!$P647,4)</f>
        <v>2013</v>
      </c>
      <c r="S647" s="32" t="s">
        <v>70</v>
      </c>
      <c r="T647" s="32" t="str">
        <f t="shared" si="254"/>
        <v/>
      </c>
      <c r="U647" s="32"/>
      <c r="V647" s="34"/>
      <c r="W647" s="35"/>
      <c r="X647" s="35"/>
      <c r="Y647" s="32"/>
    </row>
    <row r="648" spans="1:25" ht="15.75" customHeight="1" x14ac:dyDescent="0.25">
      <c r="A648" s="27">
        <v>23677303</v>
      </c>
      <c r="B648" s="27" t="s">
        <v>4409</v>
      </c>
      <c r="C648" s="27" t="s">
        <v>4410</v>
      </c>
      <c r="D648" s="27" t="s">
        <v>4411</v>
      </c>
      <c r="E648" s="27" t="s">
        <v>4412</v>
      </c>
      <c r="F648" s="27" t="s">
        <v>4413</v>
      </c>
      <c r="G648" s="27">
        <v>2013</v>
      </c>
      <c r="H648" s="28">
        <v>41411</v>
      </c>
      <c r="I648" s="27"/>
      <c r="J648" s="27"/>
      <c r="K648" s="27" t="s">
        <v>4414</v>
      </c>
      <c r="L648" s="27" t="str">
        <f t="shared" si="241"/>
        <v>PreAlerta</v>
      </c>
      <c r="M648" s="27" t="str">
        <f t="shared" si="251"/>
        <v>S/PalabrasClaves</v>
      </c>
      <c r="N648" s="27" t="s">
        <v>9</v>
      </c>
      <c r="O648" s="27"/>
      <c r="P648" s="27" t="s">
        <v>4415</v>
      </c>
      <c r="Q648" s="27"/>
      <c r="R648" s="27" t="str">
        <f>LEFT('2012-2022'!$P648,4)</f>
        <v>2013</v>
      </c>
      <c r="S648" s="27" t="s">
        <v>57</v>
      </c>
      <c r="T648" s="27" t="s">
        <v>4409</v>
      </c>
      <c r="U648" s="27" t="s">
        <v>123</v>
      </c>
      <c r="V648" s="29" t="s">
        <v>124</v>
      </c>
      <c r="W648" s="30" t="s">
        <v>124</v>
      </c>
      <c r="X648" s="30"/>
      <c r="Y648" s="31" t="str">
        <f t="shared" ref="Y648:Y649" si="255">IFERROR(VLOOKUP(A646,BD_aux,3,FALSE),"")</f>
        <v/>
      </c>
    </row>
    <row r="649" spans="1:25" ht="15.75" customHeight="1" x14ac:dyDescent="0.25">
      <c r="A649" s="32">
        <v>26381611</v>
      </c>
      <c r="B649" s="32" t="s">
        <v>4416</v>
      </c>
      <c r="C649" s="32" t="s">
        <v>4417</v>
      </c>
      <c r="D649" s="32" t="s">
        <v>4418</v>
      </c>
      <c r="E649" s="32" t="s">
        <v>572</v>
      </c>
      <c r="F649" s="32" t="s">
        <v>1066</v>
      </c>
      <c r="G649" s="32">
        <v>2015</v>
      </c>
      <c r="H649" s="33">
        <v>42266</v>
      </c>
      <c r="I649" s="32" t="s">
        <v>4419</v>
      </c>
      <c r="J649" s="32"/>
      <c r="K649" s="32" t="s">
        <v>4420</v>
      </c>
      <c r="L649" s="32" t="str">
        <f t="shared" si="241"/>
        <v>PreAlerta</v>
      </c>
      <c r="M649" s="32" t="str">
        <f t="shared" si="251"/>
        <v>C/PalabrasClaves</v>
      </c>
      <c r="N649" s="32" t="s">
        <v>9</v>
      </c>
      <c r="O649" s="32"/>
      <c r="P649" s="32" t="s">
        <v>4421</v>
      </c>
      <c r="Q649" s="32"/>
      <c r="R649" s="32" t="str">
        <f>LEFT('2012-2022'!$P649,4)</f>
        <v>2015</v>
      </c>
      <c r="S649" s="32" t="s">
        <v>68</v>
      </c>
      <c r="T649" s="32" t="s">
        <v>4422</v>
      </c>
      <c r="U649" s="32" t="s">
        <v>123</v>
      </c>
      <c r="V649" s="34" t="s">
        <v>124</v>
      </c>
      <c r="W649" s="35" t="s">
        <v>124</v>
      </c>
      <c r="X649" s="35" t="s">
        <v>4423</v>
      </c>
      <c r="Y649" s="36" t="str">
        <f t="shared" si="255"/>
        <v/>
      </c>
    </row>
    <row r="650" spans="1:25" ht="15.75" hidden="1" customHeight="1" x14ac:dyDescent="0.25">
      <c r="A650" s="27">
        <v>33875000</v>
      </c>
      <c r="B650" s="27" t="s">
        <v>4424</v>
      </c>
      <c r="C650" s="27" t="s">
        <v>4425</v>
      </c>
      <c r="D650" s="27" t="s">
        <v>4426</v>
      </c>
      <c r="E650" s="27" t="s">
        <v>2679</v>
      </c>
      <c r="F650" s="27" t="s">
        <v>767</v>
      </c>
      <c r="G650" s="27">
        <v>2021</v>
      </c>
      <c r="H650" s="28">
        <v>44306</v>
      </c>
      <c r="I650" s="27" t="s">
        <v>4427</v>
      </c>
      <c r="J650" s="27"/>
      <c r="K650" s="27" t="s">
        <v>4428</v>
      </c>
      <c r="L650" s="27" t="str">
        <f t="shared" si="241"/>
        <v>PostAlerta</v>
      </c>
      <c r="M650" s="27" t="str">
        <f t="shared" si="251"/>
        <v>C/PalabrasClaves</v>
      </c>
      <c r="N650" s="27" t="str">
        <f t="shared" ref="N650:N654" si="256">IF(ISNUMBER(SEARCH("TREATMENT", B650)), "4) Nuevos tratamientos", "")</f>
        <v/>
      </c>
      <c r="O650" s="27"/>
      <c r="P650" s="27" t="s">
        <v>651</v>
      </c>
      <c r="Q650" s="27"/>
      <c r="R650" s="27" t="str">
        <f>LEFT('2012-2022'!$P650,4)</f>
        <v>2021</v>
      </c>
      <c r="S650" s="27" t="s">
        <v>54</v>
      </c>
      <c r="T650" s="27" t="str">
        <f t="shared" ref="T650:T654" si="257">IFERROR(VLOOKUP(A650,BD_aux,2,FALSE),"")</f>
        <v/>
      </c>
      <c r="U650" s="27"/>
      <c r="V650" s="29"/>
      <c r="W650" s="30"/>
      <c r="X650" s="30"/>
      <c r="Y650" s="31"/>
    </row>
    <row r="651" spans="1:25" ht="15.75" hidden="1" customHeight="1" x14ac:dyDescent="0.25">
      <c r="A651" s="32">
        <v>24621906</v>
      </c>
      <c r="B651" s="32" t="s">
        <v>4429</v>
      </c>
      <c r="C651" s="32" t="s">
        <v>4430</v>
      </c>
      <c r="D651" s="32" t="s">
        <v>4431</v>
      </c>
      <c r="E651" s="32" t="s">
        <v>4432</v>
      </c>
      <c r="F651" s="32" t="s">
        <v>4433</v>
      </c>
      <c r="G651" s="32">
        <v>2014</v>
      </c>
      <c r="H651" s="33">
        <v>41712</v>
      </c>
      <c r="I651" s="32"/>
      <c r="J651" s="32"/>
      <c r="K651" s="32" t="s">
        <v>4434</v>
      </c>
      <c r="L651" s="32" t="str">
        <f t="shared" si="241"/>
        <v>PreAlerta</v>
      </c>
      <c r="M651" s="32" t="str">
        <f t="shared" si="251"/>
        <v>C/PalabrasClaves</v>
      </c>
      <c r="N651" s="32" t="str">
        <f t="shared" si="256"/>
        <v/>
      </c>
      <c r="O651" s="32"/>
      <c r="P651" s="32" t="s">
        <v>4435</v>
      </c>
      <c r="Q651" s="32"/>
      <c r="R651" s="32" t="str">
        <f>LEFT('2012-2022'!$P651,4)</f>
        <v>2014</v>
      </c>
      <c r="S651" s="32" t="s">
        <v>49</v>
      </c>
      <c r="T651" s="32" t="str">
        <f t="shared" si="257"/>
        <v/>
      </c>
      <c r="U651" s="32"/>
      <c r="V651" s="34"/>
      <c r="W651" s="35"/>
      <c r="X651" s="35"/>
      <c r="Y651" s="32"/>
    </row>
    <row r="652" spans="1:25" ht="15.75" hidden="1" customHeight="1" x14ac:dyDescent="0.25">
      <c r="A652" s="27">
        <v>31760050</v>
      </c>
      <c r="B652" s="27" t="s">
        <v>4436</v>
      </c>
      <c r="C652" s="27" t="s">
        <v>4437</v>
      </c>
      <c r="D652" s="27" t="s">
        <v>4438</v>
      </c>
      <c r="E652" s="27" t="s">
        <v>4439</v>
      </c>
      <c r="F652" s="27" t="s">
        <v>728</v>
      </c>
      <c r="G652" s="27">
        <v>2020</v>
      </c>
      <c r="H652" s="28">
        <v>43794</v>
      </c>
      <c r="I652" s="27"/>
      <c r="J652" s="27"/>
      <c r="K652" s="27" t="s">
        <v>4440</v>
      </c>
      <c r="L652" s="27" t="str">
        <f t="shared" si="241"/>
        <v>PostAlerta</v>
      </c>
      <c r="M652" s="27" t="str">
        <f t="shared" si="251"/>
        <v>C/PalabrasClaves</v>
      </c>
      <c r="N652" s="27" t="str">
        <f t="shared" si="256"/>
        <v/>
      </c>
      <c r="O652" s="27"/>
      <c r="P652" s="27" t="s">
        <v>1006</v>
      </c>
      <c r="Q652" s="27"/>
      <c r="R652" s="27" t="str">
        <f>LEFT('2012-2022'!$P652,4)</f>
        <v>2020</v>
      </c>
      <c r="S652" s="27" t="s">
        <v>39</v>
      </c>
      <c r="T652" s="27" t="str">
        <f t="shared" si="257"/>
        <v/>
      </c>
      <c r="U652" s="27"/>
      <c r="V652" s="29"/>
      <c r="W652" s="30"/>
      <c r="X652" s="30"/>
      <c r="Y652" s="31"/>
    </row>
    <row r="653" spans="1:25" ht="15.75" hidden="1" customHeight="1" x14ac:dyDescent="0.25">
      <c r="A653" s="32">
        <v>28877506</v>
      </c>
      <c r="B653" s="32" t="s">
        <v>4441</v>
      </c>
      <c r="C653" s="32" t="s">
        <v>4442</v>
      </c>
      <c r="D653" s="32" t="s">
        <v>4443</v>
      </c>
      <c r="E653" s="32" t="s">
        <v>4444</v>
      </c>
      <c r="F653" s="32" t="s">
        <v>4445</v>
      </c>
      <c r="G653" s="32">
        <v>2017</v>
      </c>
      <c r="H653" s="33">
        <v>42985</v>
      </c>
      <c r="I653" s="32" t="s">
        <v>4446</v>
      </c>
      <c r="J653" s="32" t="s">
        <v>4447</v>
      </c>
      <c r="K653" s="32" t="s">
        <v>4448</v>
      </c>
      <c r="L653" s="32" t="str">
        <f t="shared" si="241"/>
        <v>PostAlerta</v>
      </c>
      <c r="M653" s="32" t="str">
        <f t="shared" si="251"/>
        <v>S/PalabrasClaves</v>
      </c>
      <c r="N653" s="32" t="str">
        <f t="shared" si="256"/>
        <v/>
      </c>
      <c r="O653" s="32"/>
      <c r="P653" s="32" t="s">
        <v>4449</v>
      </c>
      <c r="Q653" s="32"/>
      <c r="R653" s="32" t="str">
        <f>LEFT('2012-2022'!$P653,4)</f>
        <v>2017</v>
      </c>
      <c r="S653" s="32" t="s">
        <v>68</v>
      </c>
      <c r="T653" s="32" t="str">
        <f t="shared" si="257"/>
        <v/>
      </c>
      <c r="U653" s="32"/>
      <c r="V653" s="34"/>
      <c r="W653" s="35"/>
      <c r="X653" s="35"/>
      <c r="Y653" s="32"/>
    </row>
    <row r="654" spans="1:25" ht="15.75" hidden="1" customHeight="1" x14ac:dyDescent="0.25">
      <c r="A654" s="27">
        <v>25253764</v>
      </c>
      <c r="B654" s="27" t="s">
        <v>4450</v>
      </c>
      <c r="C654" s="27" t="s">
        <v>4451</v>
      </c>
      <c r="D654" s="27" t="s">
        <v>4452</v>
      </c>
      <c r="E654" s="27" t="s">
        <v>4453</v>
      </c>
      <c r="F654" s="27" t="s">
        <v>393</v>
      </c>
      <c r="G654" s="27">
        <v>2014</v>
      </c>
      <c r="H654" s="28">
        <v>41908</v>
      </c>
      <c r="I654" s="27"/>
      <c r="J654" s="27"/>
      <c r="K654" s="27" t="s">
        <v>4454</v>
      </c>
      <c r="L654" s="27" t="str">
        <f t="shared" si="241"/>
        <v>PreAlerta</v>
      </c>
      <c r="M654" s="27" t="str">
        <f t="shared" si="251"/>
        <v>S/PalabrasClaves</v>
      </c>
      <c r="N654" s="27" t="str">
        <f t="shared" si="256"/>
        <v/>
      </c>
      <c r="O654" s="27"/>
      <c r="P654" s="27" t="s">
        <v>1685</v>
      </c>
      <c r="Q654" s="27"/>
      <c r="R654" s="27" t="str">
        <f>LEFT('2012-2022'!$P654,4)</f>
        <v>2014</v>
      </c>
      <c r="S654" s="27" t="s">
        <v>74</v>
      </c>
      <c r="T654" s="27" t="str">
        <f t="shared" si="257"/>
        <v/>
      </c>
      <c r="U654" s="27"/>
      <c r="V654" s="29"/>
      <c r="W654" s="30"/>
      <c r="X654" s="30"/>
      <c r="Y654" s="31"/>
    </row>
    <row r="655" spans="1:25" ht="15.75" customHeight="1" x14ac:dyDescent="0.25">
      <c r="A655" s="32">
        <v>29394396</v>
      </c>
      <c r="B655" s="32" t="s">
        <v>4455</v>
      </c>
      <c r="C655" s="32" t="s">
        <v>4456</v>
      </c>
      <c r="D655" s="32" t="s">
        <v>4457</v>
      </c>
      <c r="E655" s="32" t="s">
        <v>4458</v>
      </c>
      <c r="F655" s="32" t="s">
        <v>493</v>
      </c>
      <c r="G655" s="32">
        <v>2018</v>
      </c>
      <c r="H655" s="33">
        <v>43134</v>
      </c>
      <c r="I655" s="32"/>
      <c r="J655" s="32"/>
      <c r="K655" s="32" t="s">
        <v>4459</v>
      </c>
      <c r="L655" s="32" t="str">
        <f t="shared" si="241"/>
        <v>PostAlerta</v>
      </c>
      <c r="M655" s="32" t="str">
        <f t="shared" si="251"/>
        <v>C/PalabrasClaves</v>
      </c>
      <c r="N655" s="32" t="s">
        <v>9</v>
      </c>
      <c r="O655" s="32"/>
      <c r="P655" s="32" t="s">
        <v>4460</v>
      </c>
      <c r="Q655" s="32"/>
      <c r="R655" s="32" t="str">
        <f>LEFT('2012-2022'!$P655,4)</f>
        <v>2018</v>
      </c>
      <c r="S655" s="32" t="s">
        <v>54</v>
      </c>
      <c r="T655" s="32" t="s">
        <v>4461</v>
      </c>
      <c r="U655" s="32" t="s">
        <v>123</v>
      </c>
      <c r="V655" s="34" t="s">
        <v>124</v>
      </c>
      <c r="W655" s="35" t="s">
        <v>124</v>
      </c>
      <c r="X655" s="35" t="s">
        <v>4462</v>
      </c>
      <c r="Y655" s="36" t="str">
        <f t="shared" ref="Y655:Y656" si="258">IFERROR(VLOOKUP(A653,BD_aux,3,FALSE),"")</f>
        <v/>
      </c>
    </row>
    <row r="656" spans="1:25" ht="15.75" customHeight="1" x14ac:dyDescent="0.25">
      <c r="A656" s="27">
        <v>24037141</v>
      </c>
      <c r="B656" s="27" t="s">
        <v>4463</v>
      </c>
      <c r="C656" s="27" t="s">
        <v>4464</v>
      </c>
      <c r="D656" s="27" t="s">
        <v>4465</v>
      </c>
      <c r="E656" s="27" t="s">
        <v>4466</v>
      </c>
      <c r="F656" s="27" t="s">
        <v>393</v>
      </c>
      <c r="G656" s="27">
        <v>2013</v>
      </c>
      <c r="H656" s="28">
        <v>41534</v>
      </c>
      <c r="I656" s="27"/>
      <c r="J656" s="27"/>
      <c r="K656" s="27" t="s">
        <v>4467</v>
      </c>
      <c r="L656" s="27" t="str">
        <f t="shared" si="241"/>
        <v>PreAlerta</v>
      </c>
      <c r="M656" s="27" t="str">
        <f t="shared" si="251"/>
        <v>C/PalabrasClaves</v>
      </c>
      <c r="N656" s="27" t="s">
        <v>9</v>
      </c>
      <c r="O656" s="27"/>
      <c r="P656" s="27" t="s">
        <v>1467</v>
      </c>
      <c r="Q656" s="27"/>
      <c r="R656" s="27" t="str">
        <f>LEFT('2012-2022'!$P656,4)</f>
        <v>2013</v>
      </c>
      <c r="S656" s="27" t="s">
        <v>74</v>
      </c>
      <c r="T656" s="27" t="s">
        <v>4468</v>
      </c>
      <c r="U656" s="27" t="s">
        <v>123</v>
      </c>
      <c r="V656" s="29" t="s">
        <v>124</v>
      </c>
      <c r="W656" s="30" t="s">
        <v>124</v>
      </c>
      <c r="X656" s="30" t="s">
        <v>4469</v>
      </c>
      <c r="Y656" s="31" t="str">
        <f t="shared" si="258"/>
        <v/>
      </c>
    </row>
    <row r="657" spans="1:25" ht="15.75" hidden="1" customHeight="1" x14ac:dyDescent="0.25">
      <c r="A657" s="32">
        <v>34878109</v>
      </c>
      <c r="B657" s="32" t="s">
        <v>4470</v>
      </c>
      <c r="C657" s="32" t="s">
        <v>4471</v>
      </c>
      <c r="D657" s="32" t="s">
        <v>4472</v>
      </c>
      <c r="E657" s="32" t="s">
        <v>3210</v>
      </c>
      <c r="F657" s="32" t="s">
        <v>493</v>
      </c>
      <c r="G657" s="32">
        <v>2022</v>
      </c>
      <c r="H657" s="33">
        <v>44538</v>
      </c>
      <c r="I657" s="32"/>
      <c r="J657" s="32"/>
      <c r="K657" s="32" t="s">
        <v>4473</v>
      </c>
      <c r="L657" s="32" t="str">
        <f t="shared" si="241"/>
        <v>PostAlerta</v>
      </c>
      <c r="M657" s="32" t="str">
        <f t="shared" si="251"/>
        <v>S/PalabrasClaves</v>
      </c>
      <c r="N657" s="32" t="str">
        <f t="shared" ref="N657:N659" si="259">IF(ISNUMBER(SEARCH("TREATMENT", B657)), "4) Nuevos tratamientos", "")</f>
        <v/>
      </c>
      <c r="O657" s="32"/>
      <c r="P657" s="32" t="s">
        <v>4474</v>
      </c>
      <c r="Q657" s="32"/>
      <c r="R657" s="32" t="str">
        <f>LEFT('2012-2022'!$P657,4)</f>
        <v>2022</v>
      </c>
      <c r="S657" s="32" t="s">
        <v>45</v>
      </c>
      <c r="T657" s="32" t="str">
        <f t="shared" ref="T657:T659" si="260">IFERROR(VLOOKUP(A657,BD_aux,2,FALSE),"")</f>
        <v/>
      </c>
      <c r="U657" s="32"/>
      <c r="V657" s="34"/>
      <c r="W657" s="35"/>
      <c r="X657" s="35"/>
      <c r="Y657" s="32"/>
    </row>
    <row r="658" spans="1:25" ht="15.75" hidden="1" customHeight="1" x14ac:dyDescent="0.25">
      <c r="A658" s="27">
        <v>30799857</v>
      </c>
      <c r="B658" s="27" t="s">
        <v>4475</v>
      </c>
      <c r="C658" s="27" t="s">
        <v>4476</v>
      </c>
      <c r="D658" s="27" t="s">
        <v>4477</v>
      </c>
      <c r="E658" s="27" t="s">
        <v>4478</v>
      </c>
      <c r="F658" s="27" t="s">
        <v>1082</v>
      </c>
      <c r="G658" s="27">
        <v>2019</v>
      </c>
      <c r="H658" s="28">
        <v>43522</v>
      </c>
      <c r="I658" s="27" t="s">
        <v>4479</v>
      </c>
      <c r="J658" s="27" t="s">
        <v>4480</v>
      </c>
      <c r="K658" s="27" t="s">
        <v>4481</v>
      </c>
      <c r="L658" s="27" t="str">
        <f t="shared" si="241"/>
        <v>PostAlerta</v>
      </c>
      <c r="M658" s="27" t="str">
        <f t="shared" si="251"/>
        <v>C/PalabrasClaves</v>
      </c>
      <c r="N658" s="27" t="str">
        <f t="shared" si="259"/>
        <v/>
      </c>
      <c r="O658" s="27"/>
      <c r="P658" s="27" t="s">
        <v>4482</v>
      </c>
      <c r="Q658" s="27"/>
      <c r="R658" s="27" t="str">
        <f>LEFT('2012-2022'!$P658,4)</f>
        <v>2019</v>
      </c>
      <c r="S658" s="27" t="s">
        <v>45</v>
      </c>
      <c r="T658" s="27" t="str">
        <f t="shared" si="260"/>
        <v/>
      </c>
      <c r="U658" s="27"/>
      <c r="V658" s="29"/>
      <c r="W658" s="30"/>
      <c r="X658" s="30"/>
      <c r="Y658" s="31"/>
    </row>
    <row r="659" spans="1:25" ht="15.75" hidden="1" customHeight="1" x14ac:dyDescent="0.25">
      <c r="A659" s="32">
        <v>24243872</v>
      </c>
      <c r="B659" s="32" t="s">
        <v>4483</v>
      </c>
      <c r="C659" s="32" t="s">
        <v>4484</v>
      </c>
      <c r="D659" s="32" t="s">
        <v>4485</v>
      </c>
      <c r="E659" s="32" t="s">
        <v>2996</v>
      </c>
      <c r="F659" s="32" t="s">
        <v>393</v>
      </c>
      <c r="G659" s="32">
        <v>2013</v>
      </c>
      <c r="H659" s="33">
        <v>41597</v>
      </c>
      <c r="I659" s="32"/>
      <c r="J659" s="32"/>
      <c r="K659" s="32" t="s">
        <v>4486</v>
      </c>
      <c r="L659" s="32" t="str">
        <f t="shared" si="241"/>
        <v>PreAlerta</v>
      </c>
      <c r="M659" s="32" t="str">
        <f t="shared" si="251"/>
        <v>C/PalabrasClaves</v>
      </c>
      <c r="N659" s="32" t="str">
        <f t="shared" si="259"/>
        <v/>
      </c>
      <c r="O659" s="32"/>
      <c r="P659" s="32" t="s">
        <v>1467</v>
      </c>
      <c r="Q659" s="32"/>
      <c r="R659" s="32" t="str">
        <f>LEFT('2012-2022'!$P659,4)</f>
        <v>2013</v>
      </c>
      <c r="S659" s="32" t="s">
        <v>74</v>
      </c>
      <c r="T659" s="32" t="str">
        <f t="shared" si="260"/>
        <v/>
      </c>
      <c r="U659" s="32"/>
      <c r="V659" s="34"/>
      <c r="W659" s="35"/>
      <c r="X659" s="35"/>
      <c r="Y659" s="32"/>
    </row>
    <row r="660" spans="1:25" ht="15.75" customHeight="1" x14ac:dyDescent="0.25">
      <c r="A660" s="27">
        <v>29664766</v>
      </c>
      <c r="B660" s="27" t="s">
        <v>4487</v>
      </c>
      <c r="C660" s="27" t="s">
        <v>4488</v>
      </c>
      <c r="D660" s="27" t="s">
        <v>4489</v>
      </c>
      <c r="E660" s="27" t="s">
        <v>4490</v>
      </c>
      <c r="F660" s="27" t="s">
        <v>304</v>
      </c>
      <c r="G660" s="27">
        <v>2018</v>
      </c>
      <c r="H660" s="28">
        <v>43208</v>
      </c>
      <c r="I660" s="27"/>
      <c r="J660" s="27"/>
      <c r="K660" s="27" t="s">
        <v>4491</v>
      </c>
      <c r="L660" s="27" t="str">
        <f t="shared" si="241"/>
        <v>PostAlerta</v>
      </c>
      <c r="M660" s="27" t="str">
        <f t="shared" si="251"/>
        <v>C/PalabrasClaves</v>
      </c>
      <c r="N660" s="27" t="s">
        <v>9</v>
      </c>
      <c r="O660" s="27"/>
      <c r="P660" s="27" t="s">
        <v>1179</v>
      </c>
      <c r="Q660" s="27"/>
      <c r="R660" s="27" t="str">
        <f>LEFT('2012-2022'!$P660,4)</f>
        <v>2018</v>
      </c>
      <c r="S660" s="27" t="s">
        <v>65</v>
      </c>
      <c r="T660" s="27" t="s">
        <v>4487</v>
      </c>
      <c r="U660" s="27" t="s">
        <v>123</v>
      </c>
      <c r="V660" s="29" t="s">
        <v>124</v>
      </c>
      <c r="W660" s="30" t="s">
        <v>124</v>
      </c>
      <c r="X660" s="30"/>
      <c r="Y660" s="31" t="str">
        <f>IFERROR(VLOOKUP(A658,BD_aux,3,FALSE),"")</f>
        <v/>
      </c>
    </row>
    <row r="661" spans="1:25" ht="15.75" hidden="1" customHeight="1" x14ac:dyDescent="0.25">
      <c r="A661" s="32">
        <v>31074358</v>
      </c>
      <c r="B661" s="32" t="s">
        <v>4492</v>
      </c>
      <c r="C661" s="32" t="s">
        <v>4493</v>
      </c>
      <c r="D661" s="32" t="s">
        <v>4494</v>
      </c>
      <c r="E661" s="32" t="s">
        <v>4495</v>
      </c>
      <c r="F661" s="32" t="s">
        <v>735</v>
      </c>
      <c r="G661" s="32">
        <v>2019</v>
      </c>
      <c r="H661" s="33">
        <v>43596</v>
      </c>
      <c r="I661" s="32"/>
      <c r="J661" s="32"/>
      <c r="K661" s="32" t="s">
        <v>4496</v>
      </c>
      <c r="L661" s="32" t="str">
        <f t="shared" si="241"/>
        <v>PostAlerta</v>
      </c>
      <c r="M661" s="32" t="str">
        <f t="shared" si="251"/>
        <v>C/PalabrasClaves</v>
      </c>
      <c r="N661" s="32"/>
      <c r="O661" s="32"/>
      <c r="P661" s="32" t="s">
        <v>3530</v>
      </c>
      <c r="Q661" s="32"/>
      <c r="R661" s="32" t="str">
        <f>LEFT('2012-2022'!$P661,4)</f>
        <v>2019</v>
      </c>
      <c r="S661" s="32" t="s">
        <v>57</v>
      </c>
      <c r="T661" s="32" t="str">
        <f t="shared" ref="T661:T662" si="261">IFERROR(VLOOKUP(A661,BD_aux,2,FALSE),"")</f>
        <v/>
      </c>
      <c r="U661" s="32"/>
      <c r="V661" s="34"/>
      <c r="W661" s="35"/>
      <c r="X661" s="35"/>
      <c r="Y661" s="32"/>
    </row>
    <row r="662" spans="1:25" ht="15.75" hidden="1" customHeight="1" x14ac:dyDescent="0.25">
      <c r="A662" s="27">
        <v>25022301</v>
      </c>
      <c r="B662" s="27" t="s">
        <v>4497</v>
      </c>
      <c r="C662" s="27" t="s">
        <v>4498</v>
      </c>
      <c r="D662" s="27" t="s">
        <v>4499</v>
      </c>
      <c r="E662" s="27" t="s">
        <v>4500</v>
      </c>
      <c r="F662" s="27" t="s">
        <v>4501</v>
      </c>
      <c r="G662" s="27">
        <v>2014</v>
      </c>
      <c r="H662" s="28">
        <v>41836</v>
      </c>
      <c r="I662" s="27"/>
      <c r="J662" s="27"/>
      <c r="K662" s="27" t="s">
        <v>4502</v>
      </c>
      <c r="L662" s="27" t="str">
        <f t="shared" si="241"/>
        <v>PreAlerta</v>
      </c>
      <c r="M662" s="27" t="str">
        <f t="shared" si="251"/>
        <v>S/PalabrasClaves</v>
      </c>
      <c r="N662" s="27" t="str">
        <f>IF(ISNUMBER(SEARCH("TREATMENT", B662)), "4) Nuevos tratamientos", "")</f>
        <v/>
      </c>
      <c r="O662" s="27"/>
      <c r="P662" s="27" t="s">
        <v>4503</v>
      </c>
      <c r="Q662" s="27"/>
      <c r="R662" s="27" t="str">
        <f>LEFT('2012-2022'!$P662,4)</f>
        <v>2014</v>
      </c>
      <c r="S662" s="27" t="s">
        <v>62</v>
      </c>
      <c r="T662" s="27" t="str">
        <f t="shared" si="261"/>
        <v/>
      </c>
      <c r="U662" s="27"/>
      <c r="V662" s="29"/>
      <c r="W662" s="30"/>
      <c r="X662" s="30"/>
      <c r="Y662" s="31"/>
    </row>
    <row r="663" spans="1:25" ht="15.75" customHeight="1" x14ac:dyDescent="0.25">
      <c r="A663" s="32">
        <v>32479537</v>
      </c>
      <c r="B663" s="32" t="s">
        <v>4504</v>
      </c>
      <c r="C663" s="32" t="s">
        <v>4505</v>
      </c>
      <c r="D663" s="32" t="s">
        <v>4506</v>
      </c>
      <c r="E663" s="32" t="s">
        <v>4507</v>
      </c>
      <c r="F663" s="32" t="s">
        <v>424</v>
      </c>
      <c r="G663" s="32">
        <v>2020</v>
      </c>
      <c r="H663" s="33">
        <v>43984</v>
      </c>
      <c r="I663" s="32" t="s">
        <v>4508</v>
      </c>
      <c r="J663" s="32"/>
      <c r="K663" s="32" t="s">
        <v>4509</v>
      </c>
      <c r="L663" s="32" t="str">
        <f t="shared" si="241"/>
        <v>PostAlerta</v>
      </c>
      <c r="M663" s="32" t="str">
        <f t="shared" si="251"/>
        <v>C/PalabrasClaves</v>
      </c>
      <c r="N663" s="32" t="s">
        <v>9</v>
      </c>
      <c r="O663" s="32"/>
      <c r="P663" s="32" t="s">
        <v>4510</v>
      </c>
      <c r="Q663" s="32"/>
      <c r="R663" s="32" t="str">
        <f>LEFT('2012-2022'!$P663,4)</f>
        <v>2020</v>
      </c>
      <c r="S663" s="32" t="s">
        <v>60</v>
      </c>
      <c r="T663" s="32" t="s">
        <v>4511</v>
      </c>
      <c r="U663" s="32" t="s">
        <v>123</v>
      </c>
      <c r="V663" s="34" t="s">
        <v>124</v>
      </c>
      <c r="W663" s="35" t="s">
        <v>124</v>
      </c>
      <c r="X663" s="35" t="s">
        <v>4512</v>
      </c>
      <c r="Y663" s="36" t="str">
        <f>IFERROR(VLOOKUP(A661,BD_aux,3,FALSE),"")</f>
        <v/>
      </c>
    </row>
    <row r="664" spans="1:25" ht="15.75" hidden="1" customHeight="1" x14ac:dyDescent="0.25">
      <c r="A664" s="27">
        <v>30862336</v>
      </c>
      <c r="B664" s="27" t="s">
        <v>4513</v>
      </c>
      <c r="C664" s="27" t="s">
        <v>4514</v>
      </c>
      <c r="D664" s="27" t="s">
        <v>4515</v>
      </c>
      <c r="E664" s="27" t="s">
        <v>2861</v>
      </c>
      <c r="F664" s="27" t="s">
        <v>1046</v>
      </c>
      <c r="G664" s="27">
        <v>2019</v>
      </c>
      <c r="H664" s="28">
        <v>43538</v>
      </c>
      <c r="I664" s="27" t="s">
        <v>4516</v>
      </c>
      <c r="J664" s="27"/>
      <c r="K664" s="27" t="s">
        <v>4517</v>
      </c>
      <c r="L664" s="27" t="str">
        <f t="shared" si="241"/>
        <v>PostAlerta</v>
      </c>
      <c r="M664" s="27" t="str">
        <f t="shared" si="251"/>
        <v>C/PalabrasClaves</v>
      </c>
      <c r="N664" s="27" t="str">
        <f t="shared" ref="N664:N666" si="262">IF(ISNUMBER(SEARCH("TREATMENT", B664)), "4) Nuevos tratamientos", "")</f>
        <v/>
      </c>
      <c r="O664" s="27"/>
      <c r="P664" s="27" t="s">
        <v>1120</v>
      </c>
      <c r="Q664" s="27"/>
      <c r="R664" s="27" t="str">
        <f>LEFT('2012-2022'!$P664,4)</f>
        <v>2019</v>
      </c>
      <c r="S664" s="27" t="s">
        <v>49</v>
      </c>
      <c r="T664" s="27" t="str">
        <f t="shared" ref="T664:T666" si="263">IFERROR(VLOOKUP(A664,BD_aux,2,FALSE),"")</f>
        <v/>
      </c>
      <c r="U664" s="27"/>
      <c r="V664" s="29"/>
      <c r="W664" s="30"/>
      <c r="X664" s="30"/>
      <c r="Y664" s="31"/>
    </row>
    <row r="665" spans="1:25" ht="15.75" hidden="1" customHeight="1" x14ac:dyDescent="0.25">
      <c r="A665" s="32">
        <v>24007216</v>
      </c>
      <c r="B665" s="32" t="s">
        <v>4518</v>
      </c>
      <c r="C665" s="32" t="s">
        <v>4519</v>
      </c>
      <c r="D665" s="32" t="s">
        <v>4520</v>
      </c>
      <c r="E665" s="32" t="s">
        <v>4521</v>
      </c>
      <c r="F665" s="32" t="s">
        <v>4522</v>
      </c>
      <c r="G665" s="32">
        <v>2013</v>
      </c>
      <c r="H665" s="33">
        <v>41524</v>
      </c>
      <c r="I665" s="32" t="s">
        <v>4523</v>
      </c>
      <c r="J665" s="32"/>
      <c r="K665" s="32" t="s">
        <v>4524</v>
      </c>
      <c r="L665" s="32" t="str">
        <f t="shared" ref="L665:L728" si="264">IF(ISNUMBER(VLOOKUP(A665,EXCL,1,FALSE)),"Excluido",IF(ISNUMBER(VLOOKUP(A665,POST,1,FALSE)),"PostAlerta",IF(ISNUMBER(VLOOKUP(A665,PRE,1,FALSE)),"PreAlerta","")))</f>
        <v>PreAlerta</v>
      </c>
      <c r="M665" s="32" t="str">
        <f t="shared" si="251"/>
        <v>S/PalabrasClaves</v>
      </c>
      <c r="N665" s="32" t="str">
        <f t="shared" si="262"/>
        <v/>
      </c>
      <c r="O665" s="32"/>
      <c r="P665" s="32" t="s">
        <v>4525</v>
      </c>
      <c r="Q665" s="32"/>
      <c r="R665" s="32" t="str">
        <f>LEFT('2012-2022'!$P665,4)</f>
        <v>2013</v>
      </c>
      <c r="S665" s="32" t="s">
        <v>68</v>
      </c>
      <c r="T665" s="32" t="str">
        <f t="shared" si="263"/>
        <v/>
      </c>
      <c r="U665" s="32"/>
      <c r="V665" s="34"/>
      <c r="W665" s="35"/>
      <c r="X665" s="35"/>
      <c r="Y665" s="32"/>
    </row>
    <row r="666" spans="1:25" ht="15.75" hidden="1" customHeight="1" x14ac:dyDescent="0.25">
      <c r="A666" s="27">
        <v>30944196</v>
      </c>
      <c r="B666" s="27" t="s">
        <v>4526</v>
      </c>
      <c r="C666" s="27" t="s">
        <v>4527</v>
      </c>
      <c r="D666" s="27" t="s">
        <v>4528</v>
      </c>
      <c r="E666" s="27" t="s">
        <v>4529</v>
      </c>
      <c r="F666" s="27" t="s">
        <v>502</v>
      </c>
      <c r="G666" s="27">
        <v>2019</v>
      </c>
      <c r="H666" s="28">
        <v>43560</v>
      </c>
      <c r="I666" s="27" t="s">
        <v>4530</v>
      </c>
      <c r="J666" s="27"/>
      <c r="K666" s="27" t="s">
        <v>4531</v>
      </c>
      <c r="L666" s="27" t="str">
        <f t="shared" si="264"/>
        <v>PostAlerta</v>
      </c>
      <c r="M666" s="27" t="str">
        <f t="shared" si="251"/>
        <v>S/PalabrasClaves</v>
      </c>
      <c r="N666" s="27" t="str">
        <f t="shared" si="262"/>
        <v/>
      </c>
      <c r="O666" s="27"/>
      <c r="P666" s="27" t="s">
        <v>3255</v>
      </c>
      <c r="Q666" s="27"/>
      <c r="R666" s="27" t="str">
        <f>LEFT('2012-2022'!$P666,4)</f>
        <v>2019</v>
      </c>
      <c r="S666" s="27" t="s">
        <v>57</v>
      </c>
      <c r="T666" s="27" t="str">
        <f t="shared" si="263"/>
        <v/>
      </c>
      <c r="U666" s="27"/>
      <c r="V666" s="29"/>
      <c r="W666" s="30"/>
      <c r="X666" s="30"/>
      <c r="Y666" s="31"/>
    </row>
    <row r="667" spans="1:25" ht="15.75" customHeight="1" x14ac:dyDescent="0.25">
      <c r="A667" s="32">
        <v>23299608</v>
      </c>
      <c r="B667" s="32" t="s">
        <v>4532</v>
      </c>
      <c r="C667" s="32" t="s">
        <v>4533</v>
      </c>
      <c r="D667" s="32" t="s">
        <v>4534</v>
      </c>
      <c r="E667" s="32" t="s">
        <v>4367</v>
      </c>
      <c r="F667" s="32" t="s">
        <v>4413</v>
      </c>
      <c r="G667" s="32">
        <v>2013</v>
      </c>
      <c r="H667" s="33">
        <v>41284</v>
      </c>
      <c r="I667" s="32"/>
      <c r="J667" s="32"/>
      <c r="K667" s="32" t="s">
        <v>4535</v>
      </c>
      <c r="L667" s="32" t="str">
        <f t="shared" si="264"/>
        <v>PreAlerta</v>
      </c>
      <c r="M667" s="32" t="str">
        <f t="shared" si="251"/>
        <v>C/PalabrasClaves</v>
      </c>
      <c r="N667" s="32" t="s">
        <v>9</v>
      </c>
      <c r="O667" s="32"/>
      <c r="P667" s="32" t="s">
        <v>4536</v>
      </c>
      <c r="Q667" s="32"/>
      <c r="R667" s="32" t="str">
        <f>LEFT('2012-2022'!$P667,4)</f>
        <v>2013</v>
      </c>
      <c r="S667" s="32" t="s">
        <v>39</v>
      </c>
      <c r="T667" s="32" t="s">
        <v>4537</v>
      </c>
      <c r="U667" s="32" t="s">
        <v>123</v>
      </c>
      <c r="V667" s="34" t="s">
        <v>124</v>
      </c>
      <c r="W667" s="35" t="s">
        <v>124</v>
      </c>
      <c r="X667" s="35" t="s">
        <v>4538</v>
      </c>
      <c r="Y667" s="36" t="str">
        <f>IFERROR(VLOOKUP(A665,BD_aux,3,FALSE),"")</f>
        <v/>
      </c>
    </row>
    <row r="668" spans="1:25" ht="15.75" hidden="1" customHeight="1" x14ac:dyDescent="0.25">
      <c r="A668" s="27">
        <v>33480767</v>
      </c>
      <c r="B668" s="27" t="s">
        <v>4539</v>
      </c>
      <c r="C668" s="27" t="s">
        <v>4540</v>
      </c>
      <c r="D668" s="27" t="s">
        <v>4541</v>
      </c>
      <c r="E668" s="27" t="s">
        <v>4542</v>
      </c>
      <c r="F668" s="27" t="s">
        <v>3485</v>
      </c>
      <c r="G668" s="27">
        <v>2021</v>
      </c>
      <c r="H668" s="28">
        <v>44218</v>
      </c>
      <c r="I668" s="27"/>
      <c r="J668" s="27"/>
      <c r="K668" s="27" t="s">
        <v>4543</v>
      </c>
      <c r="L668" s="27" t="str">
        <f t="shared" si="264"/>
        <v>PostAlerta</v>
      </c>
      <c r="M668" s="27" t="str">
        <f t="shared" si="251"/>
        <v>S/PalabrasClaves</v>
      </c>
      <c r="N668" s="27" t="str">
        <f>IF(ISNUMBER(SEARCH("TREATMENT", B668)), "4) Nuevos tratamientos", "")</f>
        <v/>
      </c>
      <c r="O668" s="27"/>
      <c r="P668" s="27" t="s">
        <v>4544</v>
      </c>
      <c r="Q668" s="27"/>
      <c r="R668" s="27" t="str">
        <f>LEFT('2012-2022'!$P668,4)</f>
        <v>2021</v>
      </c>
      <c r="S668" s="27" t="s">
        <v>39</v>
      </c>
      <c r="T668" s="27" t="str">
        <f t="shared" ref="T668:T671" si="265">IFERROR(VLOOKUP(A668,BD_aux,2,FALSE),"")</f>
        <v/>
      </c>
      <c r="U668" s="27"/>
      <c r="V668" s="29"/>
      <c r="W668" s="30"/>
      <c r="X668" s="30"/>
      <c r="Y668" s="31"/>
    </row>
    <row r="669" spans="1:25" ht="15.75" hidden="1" customHeight="1" x14ac:dyDescent="0.25">
      <c r="A669" s="32">
        <v>30087172</v>
      </c>
      <c r="B669" s="32" t="s">
        <v>4545</v>
      </c>
      <c r="C669" s="32" t="s">
        <v>4546</v>
      </c>
      <c r="D669" s="32" t="s">
        <v>4547</v>
      </c>
      <c r="E669" s="32" t="s">
        <v>1747</v>
      </c>
      <c r="F669" s="32" t="s">
        <v>277</v>
      </c>
      <c r="G669" s="32">
        <v>2018</v>
      </c>
      <c r="H669" s="33">
        <v>43321</v>
      </c>
      <c r="I669" s="32" t="s">
        <v>4548</v>
      </c>
      <c r="J669" s="32"/>
      <c r="K669" s="32" t="s">
        <v>4549</v>
      </c>
      <c r="L669" s="32" t="str">
        <f t="shared" si="264"/>
        <v>PostAlerta</v>
      </c>
      <c r="M669" s="32" t="str">
        <f t="shared" si="251"/>
        <v>C/PalabrasClaves</v>
      </c>
      <c r="N669" s="32" t="s">
        <v>18</v>
      </c>
      <c r="O669" s="32" t="s">
        <v>2842</v>
      </c>
      <c r="P669" s="32" t="s">
        <v>4550</v>
      </c>
      <c r="Q669" s="32"/>
      <c r="R669" s="32" t="str">
        <f>LEFT('2012-2022'!$P669,4)</f>
        <v>2018</v>
      </c>
      <c r="S669" s="32" t="s">
        <v>65</v>
      </c>
      <c r="T669" s="32" t="str">
        <f t="shared" si="265"/>
        <v/>
      </c>
      <c r="U669" s="32"/>
      <c r="V669" s="34"/>
      <c r="W669" s="35"/>
      <c r="X669" s="35"/>
      <c r="Y669" s="32"/>
    </row>
    <row r="670" spans="1:25" ht="15.75" hidden="1" customHeight="1" x14ac:dyDescent="0.25">
      <c r="A670" s="27">
        <v>31230613</v>
      </c>
      <c r="B670" s="27" t="s">
        <v>4551</v>
      </c>
      <c r="C670" s="27" t="s">
        <v>4552</v>
      </c>
      <c r="D670" s="27" t="s">
        <v>4553</v>
      </c>
      <c r="E670" s="27" t="s">
        <v>4554</v>
      </c>
      <c r="F670" s="27" t="s">
        <v>595</v>
      </c>
      <c r="G670" s="27">
        <v>2019</v>
      </c>
      <c r="H670" s="28">
        <v>43641</v>
      </c>
      <c r="I670" s="27" t="s">
        <v>4555</v>
      </c>
      <c r="J670" s="27" t="s">
        <v>4556</v>
      </c>
      <c r="K670" s="27" t="s">
        <v>4557</v>
      </c>
      <c r="L670" s="27" t="str">
        <f t="shared" si="264"/>
        <v>PostAlerta</v>
      </c>
      <c r="M670" s="27" t="str">
        <f t="shared" si="251"/>
        <v>C/PalabrasClaves</v>
      </c>
      <c r="N670" s="27" t="str">
        <f t="shared" ref="N670:N671" si="266">IF(ISNUMBER(SEARCH("TREATMENT", B670)), "4) Nuevos tratamientos", "")</f>
        <v/>
      </c>
      <c r="O670" s="27"/>
      <c r="P670" s="27" t="s">
        <v>220</v>
      </c>
      <c r="Q670" s="27"/>
      <c r="R670" s="27" t="str">
        <f>LEFT('2012-2022'!$P670,4)</f>
        <v>2019</v>
      </c>
      <c r="S670" s="27" t="s">
        <v>68</v>
      </c>
      <c r="T670" s="27" t="str">
        <f t="shared" si="265"/>
        <v/>
      </c>
      <c r="U670" s="27"/>
      <c r="V670" s="29"/>
      <c r="W670" s="30"/>
      <c r="X670" s="30"/>
      <c r="Y670" s="31"/>
    </row>
    <row r="671" spans="1:25" ht="15.75" hidden="1" customHeight="1" x14ac:dyDescent="0.25">
      <c r="A671" s="32">
        <v>23677304</v>
      </c>
      <c r="B671" s="32" t="s">
        <v>4558</v>
      </c>
      <c r="C671" s="32" t="s">
        <v>4559</v>
      </c>
      <c r="D671" s="32" t="s">
        <v>4560</v>
      </c>
      <c r="E671" s="32" t="s">
        <v>4367</v>
      </c>
      <c r="F671" s="32" t="s">
        <v>4413</v>
      </c>
      <c r="G671" s="32">
        <v>2013</v>
      </c>
      <c r="H671" s="33">
        <v>41411</v>
      </c>
      <c r="I671" s="32"/>
      <c r="J671" s="32"/>
      <c r="K671" s="32" t="s">
        <v>4561</v>
      </c>
      <c r="L671" s="32" t="str">
        <f t="shared" si="264"/>
        <v>PreAlerta</v>
      </c>
      <c r="M671" s="32" t="str">
        <f t="shared" si="251"/>
        <v>S/PalabrasClaves</v>
      </c>
      <c r="N671" s="32" t="str">
        <f t="shared" si="266"/>
        <v/>
      </c>
      <c r="O671" s="32"/>
      <c r="P671" s="32" t="s">
        <v>4415</v>
      </c>
      <c r="Q671" s="32"/>
      <c r="R671" s="32" t="str">
        <f>LEFT('2012-2022'!$P671,4)</f>
        <v>2013</v>
      </c>
      <c r="S671" s="32" t="s">
        <v>57</v>
      </c>
      <c r="T671" s="32" t="str">
        <f t="shared" si="265"/>
        <v/>
      </c>
      <c r="U671" s="32"/>
      <c r="V671" s="34"/>
      <c r="W671" s="35"/>
      <c r="X671" s="35"/>
      <c r="Y671" s="32"/>
    </row>
    <row r="672" spans="1:25" ht="15.75" customHeight="1" x14ac:dyDescent="0.25">
      <c r="A672" s="27">
        <v>26967304</v>
      </c>
      <c r="B672" s="27" t="s">
        <v>4562</v>
      </c>
      <c r="C672" s="27" t="s">
        <v>4563</v>
      </c>
      <c r="D672" s="27" t="s">
        <v>4564</v>
      </c>
      <c r="E672" s="27" t="s">
        <v>4565</v>
      </c>
      <c r="F672" s="27" t="s">
        <v>304</v>
      </c>
      <c r="G672" s="27">
        <v>2016</v>
      </c>
      <c r="H672" s="28">
        <v>42441</v>
      </c>
      <c r="I672" s="27"/>
      <c r="J672" s="27"/>
      <c r="K672" s="27" t="s">
        <v>4566</v>
      </c>
      <c r="L672" s="27" t="str">
        <f t="shared" si="264"/>
        <v>PreAlerta</v>
      </c>
      <c r="M672" s="27" t="str">
        <f t="shared" si="251"/>
        <v>S/PalabrasClaves</v>
      </c>
      <c r="N672" s="27" t="s">
        <v>12</v>
      </c>
      <c r="O672" s="27" t="s">
        <v>25</v>
      </c>
      <c r="P672" s="27" t="s">
        <v>403</v>
      </c>
      <c r="Q672" s="27"/>
      <c r="R672" s="27" t="str">
        <f>LEFT('2012-2022'!$P672,4)</f>
        <v>2016</v>
      </c>
      <c r="S672" s="27" t="s">
        <v>54</v>
      </c>
      <c r="T672" s="27" t="s">
        <v>4567</v>
      </c>
      <c r="U672" s="27" t="s">
        <v>123</v>
      </c>
      <c r="V672" s="29" t="s">
        <v>123</v>
      </c>
      <c r="W672" s="30" t="s">
        <v>124</v>
      </c>
      <c r="X672" s="30" t="s">
        <v>4568</v>
      </c>
      <c r="Y672" s="31" t="str">
        <f>IFERROR(VLOOKUP(A670,BD_aux,3,FALSE),"")</f>
        <v/>
      </c>
    </row>
    <row r="673" spans="1:25" ht="15.75" hidden="1" customHeight="1" x14ac:dyDescent="0.25">
      <c r="A673" s="32">
        <v>26179610</v>
      </c>
      <c r="B673" s="32" t="s">
        <v>4569</v>
      </c>
      <c r="C673" s="32" t="s">
        <v>4570</v>
      </c>
      <c r="D673" s="32" t="s">
        <v>4571</v>
      </c>
      <c r="E673" s="32" t="s">
        <v>4572</v>
      </c>
      <c r="F673" s="32" t="s">
        <v>1066</v>
      </c>
      <c r="G673" s="32">
        <v>2015</v>
      </c>
      <c r="H673" s="33">
        <v>42202</v>
      </c>
      <c r="I673" s="32" t="s">
        <v>4573</v>
      </c>
      <c r="J673" s="32"/>
      <c r="K673" s="32" t="s">
        <v>4574</v>
      </c>
      <c r="L673" s="32" t="str">
        <f t="shared" si="264"/>
        <v>PreAlerta</v>
      </c>
      <c r="M673" s="32" t="str">
        <f t="shared" si="251"/>
        <v>S/PalabrasClaves</v>
      </c>
      <c r="N673" s="32" t="str">
        <f>IF(ISNUMBER(SEARCH("TREATMENT", B673)), "4) Nuevos tratamientos", "")</f>
        <v/>
      </c>
      <c r="O673" s="32"/>
      <c r="P673" s="32" t="s">
        <v>4575</v>
      </c>
      <c r="Q673" s="32"/>
      <c r="R673" s="32" t="str">
        <f>LEFT('2012-2022'!$P673,4)</f>
        <v>2015</v>
      </c>
      <c r="S673" s="32" t="s">
        <v>62</v>
      </c>
      <c r="T673" s="32" t="str">
        <f>IFERROR(VLOOKUP(A673,BD_aux,2,FALSE),"")</f>
        <v/>
      </c>
      <c r="U673" s="32"/>
      <c r="V673" s="34"/>
      <c r="W673" s="35"/>
      <c r="X673" s="35"/>
      <c r="Y673" s="32"/>
    </row>
    <row r="674" spans="1:25" ht="15.75" customHeight="1" x14ac:dyDescent="0.25">
      <c r="A674" s="27">
        <v>33349202</v>
      </c>
      <c r="B674" s="27" t="s">
        <v>4576</v>
      </c>
      <c r="C674" s="27" t="s">
        <v>4577</v>
      </c>
      <c r="D674" s="27" t="s">
        <v>4578</v>
      </c>
      <c r="E674" s="27" t="s">
        <v>655</v>
      </c>
      <c r="F674" s="27" t="s">
        <v>4579</v>
      </c>
      <c r="G674" s="27">
        <v>2020</v>
      </c>
      <c r="H674" s="28">
        <v>44187</v>
      </c>
      <c r="I674" s="27"/>
      <c r="J674" s="27"/>
      <c r="K674" s="27" t="s">
        <v>4580</v>
      </c>
      <c r="L674" s="27" t="str">
        <f t="shared" si="264"/>
        <v>PostAlerta</v>
      </c>
      <c r="M674" s="27" t="str">
        <f t="shared" si="251"/>
        <v>C/PalabrasClaves</v>
      </c>
      <c r="N674" s="27" t="s">
        <v>9</v>
      </c>
      <c r="O674" s="27"/>
      <c r="P674" s="27" t="s">
        <v>4581</v>
      </c>
      <c r="Q674" s="27"/>
      <c r="R674" s="27" t="str">
        <f>LEFT('2012-2022'!$P674,4)</f>
        <v>2020</v>
      </c>
      <c r="S674" s="27" t="s">
        <v>72</v>
      </c>
      <c r="T674" s="27" t="s">
        <v>4576</v>
      </c>
      <c r="U674" s="27" t="s">
        <v>123</v>
      </c>
      <c r="V674" s="29" t="s">
        <v>124</v>
      </c>
      <c r="W674" s="30" t="s">
        <v>124</v>
      </c>
      <c r="X674" s="30"/>
      <c r="Y674" s="31" t="str">
        <f t="shared" ref="Y674:Y675" si="267">IFERROR(VLOOKUP(A672,BD_aux,3,FALSE),"")</f>
        <v/>
      </c>
    </row>
    <row r="675" spans="1:25" ht="15.75" customHeight="1" x14ac:dyDescent="0.25">
      <c r="A675" s="32">
        <v>30676251</v>
      </c>
      <c r="B675" s="32" t="s">
        <v>4582</v>
      </c>
      <c r="C675" s="32" t="s">
        <v>4583</v>
      </c>
      <c r="D675" s="32" t="s">
        <v>4584</v>
      </c>
      <c r="E675" s="32" t="s">
        <v>4585</v>
      </c>
      <c r="F675" s="32" t="s">
        <v>209</v>
      </c>
      <c r="G675" s="32">
        <v>2019</v>
      </c>
      <c r="H675" s="33">
        <v>43490</v>
      </c>
      <c r="I675" s="32"/>
      <c r="J675" s="32"/>
      <c r="K675" s="32" t="s">
        <v>4586</v>
      </c>
      <c r="L675" s="32" t="str">
        <f t="shared" si="264"/>
        <v>PostAlerta</v>
      </c>
      <c r="M675" s="32" t="str">
        <f t="shared" si="251"/>
        <v>C/PalabrasClaves</v>
      </c>
      <c r="N675" s="32" t="s">
        <v>9</v>
      </c>
      <c r="O675" s="32"/>
      <c r="P675" s="32" t="s">
        <v>612</v>
      </c>
      <c r="Q675" s="32"/>
      <c r="R675" s="32" t="str">
        <f>LEFT('2012-2022'!$P675,4)</f>
        <v>2019</v>
      </c>
      <c r="S675" s="32" t="s">
        <v>54</v>
      </c>
      <c r="T675" s="32" t="s">
        <v>4587</v>
      </c>
      <c r="U675" s="32" t="s">
        <v>123</v>
      </c>
      <c r="V675" s="34" t="s">
        <v>124</v>
      </c>
      <c r="W675" s="35" t="s">
        <v>124</v>
      </c>
      <c r="X675" s="35" t="s">
        <v>4588</v>
      </c>
      <c r="Y675" s="36" t="str">
        <f t="shared" si="267"/>
        <v/>
      </c>
    </row>
    <row r="676" spans="1:25" ht="15.75" hidden="1" customHeight="1" x14ac:dyDescent="0.25">
      <c r="A676" s="27">
        <v>26795700</v>
      </c>
      <c r="B676" s="27" t="s">
        <v>4589</v>
      </c>
      <c r="C676" s="27" t="s">
        <v>4590</v>
      </c>
      <c r="D676" s="27" t="s">
        <v>4591</v>
      </c>
      <c r="E676" s="27" t="s">
        <v>1053</v>
      </c>
      <c r="F676" s="27" t="s">
        <v>387</v>
      </c>
      <c r="G676" s="27">
        <v>2016</v>
      </c>
      <c r="H676" s="28">
        <v>42392</v>
      </c>
      <c r="I676" s="27"/>
      <c r="J676" s="27"/>
      <c r="K676" s="27" t="s">
        <v>4592</v>
      </c>
      <c r="L676" s="27" t="str">
        <f t="shared" si="264"/>
        <v>PreAlerta</v>
      </c>
      <c r="M676" s="27" t="str">
        <f t="shared" si="251"/>
        <v>C/PalabrasClaves</v>
      </c>
      <c r="N676" s="27" t="str">
        <f t="shared" ref="N676:N679" si="268">IF(ISNUMBER(SEARCH("TREATMENT", B676)), "4) Nuevos tratamientos", "")</f>
        <v/>
      </c>
      <c r="O676" s="27"/>
      <c r="P676" s="27" t="s">
        <v>1226</v>
      </c>
      <c r="Q676" s="27"/>
      <c r="R676" s="27" t="str">
        <f>LEFT('2012-2022'!$P676,4)</f>
        <v>2016</v>
      </c>
      <c r="S676" s="27" t="s">
        <v>39</v>
      </c>
      <c r="T676" s="27" t="str">
        <f t="shared" ref="T676:T679" si="269">IFERROR(VLOOKUP(A676,BD_aux,2,FALSE),"")</f>
        <v/>
      </c>
      <c r="U676" s="27"/>
      <c r="V676" s="29"/>
      <c r="W676" s="30"/>
      <c r="X676" s="30"/>
      <c r="Y676" s="31"/>
    </row>
    <row r="677" spans="1:25" ht="15.75" hidden="1" customHeight="1" x14ac:dyDescent="0.25">
      <c r="A677" s="32">
        <v>24982323</v>
      </c>
      <c r="B677" s="32" t="s">
        <v>4593</v>
      </c>
      <c r="C677" s="32" t="s">
        <v>2965</v>
      </c>
      <c r="D677" s="32" t="s">
        <v>4594</v>
      </c>
      <c r="E677" s="32" t="s">
        <v>119</v>
      </c>
      <c r="F677" s="32" t="s">
        <v>4595</v>
      </c>
      <c r="G677" s="32">
        <v>2014</v>
      </c>
      <c r="H677" s="33">
        <v>41822</v>
      </c>
      <c r="I677" s="32" t="s">
        <v>4596</v>
      </c>
      <c r="J677" s="32"/>
      <c r="K677" s="32" t="s">
        <v>4597</v>
      </c>
      <c r="L677" s="32" t="str">
        <f t="shared" si="264"/>
        <v>Excluido</v>
      </c>
      <c r="M677" s="32" t="str">
        <f t="shared" si="251"/>
        <v>C/PalabrasClaves</v>
      </c>
      <c r="N677" s="32" t="str">
        <f t="shared" si="268"/>
        <v/>
      </c>
      <c r="O677" s="32"/>
      <c r="P677" s="32" t="s">
        <v>1207</v>
      </c>
      <c r="Q677" s="32"/>
      <c r="R677" s="32" t="str">
        <f>LEFT('2012-2022'!$P677,4)</f>
        <v>2014</v>
      </c>
      <c r="S677" s="32" t="s">
        <v>62</v>
      </c>
      <c r="T677" s="32" t="str">
        <f t="shared" si="269"/>
        <v/>
      </c>
      <c r="U677" s="32"/>
      <c r="V677" s="34"/>
      <c r="W677" s="35"/>
      <c r="X677" s="35"/>
      <c r="Y677" s="32"/>
    </row>
    <row r="678" spans="1:25" ht="15.75" hidden="1" customHeight="1" x14ac:dyDescent="0.25">
      <c r="A678" s="27">
        <v>30115561</v>
      </c>
      <c r="B678" s="27" t="s">
        <v>4598</v>
      </c>
      <c r="C678" s="27" t="s">
        <v>4599</v>
      </c>
      <c r="D678" s="27" t="s">
        <v>4600</v>
      </c>
      <c r="E678" s="27" t="s">
        <v>4601</v>
      </c>
      <c r="F678" s="27" t="s">
        <v>4602</v>
      </c>
      <c r="G678" s="27">
        <v>2018</v>
      </c>
      <c r="H678" s="28">
        <v>43330</v>
      </c>
      <c r="I678" s="27" t="s">
        <v>4603</v>
      </c>
      <c r="J678" s="27" t="s">
        <v>4604</v>
      </c>
      <c r="K678" s="27" t="s">
        <v>4605</v>
      </c>
      <c r="L678" s="27" t="str">
        <f t="shared" si="264"/>
        <v>Excluido</v>
      </c>
      <c r="M678" s="27" t="str">
        <f t="shared" si="251"/>
        <v>S/PalabrasClaves</v>
      </c>
      <c r="N678" s="27" t="str">
        <f t="shared" si="268"/>
        <v/>
      </c>
      <c r="O678" s="27"/>
      <c r="P678" s="27" t="s">
        <v>942</v>
      </c>
      <c r="Q678" s="27"/>
      <c r="R678" s="27" t="str">
        <f>LEFT('2012-2022'!$P678,4)</f>
        <v>2018</v>
      </c>
      <c r="S678" s="27" t="s">
        <v>74</v>
      </c>
      <c r="T678" s="27" t="str">
        <f t="shared" si="269"/>
        <v/>
      </c>
      <c r="U678" s="27"/>
      <c r="V678" s="29"/>
      <c r="W678" s="30"/>
      <c r="X678" s="30"/>
      <c r="Y678" s="31"/>
    </row>
    <row r="679" spans="1:25" ht="15.75" hidden="1" customHeight="1" x14ac:dyDescent="0.25">
      <c r="A679" s="32">
        <v>25990778</v>
      </c>
      <c r="B679" s="32" t="s">
        <v>4606</v>
      </c>
      <c r="C679" s="32" t="s">
        <v>4607</v>
      </c>
      <c r="D679" s="32" t="s">
        <v>4608</v>
      </c>
      <c r="E679" s="32" t="s">
        <v>4609</v>
      </c>
      <c r="F679" s="32" t="s">
        <v>393</v>
      </c>
      <c r="G679" s="32">
        <v>2015</v>
      </c>
      <c r="H679" s="33">
        <v>42145</v>
      </c>
      <c r="I679" s="32" t="s">
        <v>4610</v>
      </c>
      <c r="J679" s="32" t="s">
        <v>4611</v>
      </c>
      <c r="K679" s="32" t="s">
        <v>4612</v>
      </c>
      <c r="L679" s="32" t="str">
        <f t="shared" si="264"/>
        <v>PreAlerta</v>
      </c>
      <c r="M679" s="32" t="str">
        <f t="shared" si="251"/>
        <v>C/PalabrasClaves</v>
      </c>
      <c r="N679" s="32" t="str">
        <f t="shared" si="268"/>
        <v/>
      </c>
      <c r="O679" s="32"/>
      <c r="P679" s="32" t="s">
        <v>989</v>
      </c>
      <c r="Q679" s="32"/>
      <c r="R679" s="32" t="str">
        <f>LEFT('2012-2022'!$P679,4)</f>
        <v>2015</v>
      </c>
      <c r="S679" s="32" t="s">
        <v>60</v>
      </c>
      <c r="T679" s="32" t="str">
        <f t="shared" si="269"/>
        <v/>
      </c>
      <c r="U679" s="32"/>
      <c r="V679" s="34"/>
      <c r="W679" s="35"/>
      <c r="X679" s="35"/>
      <c r="Y679" s="32"/>
    </row>
    <row r="680" spans="1:25" ht="15.75" customHeight="1" x14ac:dyDescent="0.25">
      <c r="A680" s="27">
        <v>29229280</v>
      </c>
      <c r="B680" s="27" t="s">
        <v>4613</v>
      </c>
      <c r="C680" s="27" t="s">
        <v>4614</v>
      </c>
      <c r="D680" s="27" t="s">
        <v>4615</v>
      </c>
      <c r="E680" s="27" t="s">
        <v>4616</v>
      </c>
      <c r="F680" s="27" t="s">
        <v>977</v>
      </c>
      <c r="G680" s="27">
        <v>2018</v>
      </c>
      <c r="H680" s="28">
        <v>43082</v>
      </c>
      <c r="I680" s="27" t="s">
        <v>4617</v>
      </c>
      <c r="J680" s="27"/>
      <c r="K680" s="27" t="s">
        <v>4618</v>
      </c>
      <c r="L680" s="27" t="str">
        <f t="shared" si="264"/>
        <v>PostAlerta</v>
      </c>
      <c r="M680" s="27" t="str">
        <f t="shared" si="251"/>
        <v>C/PalabrasClaves</v>
      </c>
      <c r="N680" s="27" t="s">
        <v>9</v>
      </c>
      <c r="O680" s="27"/>
      <c r="P680" s="27" t="s">
        <v>590</v>
      </c>
      <c r="Q680" s="27"/>
      <c r="R680" s="27" t="str">
        <f>LEFT('2012-2022'!$P680,4)</f>
        <v>2018</v>
      </c>
      <c r="S680" s="27" t="s">
        <v>60</v>
      </c>
      <c r="T680" s="27" t="s">
        <v>4619</v>
      </c>
      <c r="U680" s="27" t="s">
        <v>123</v>
      </c>
      <c r="V680" s="29" t="s">
        <v>124</v>
      </c>
      <c r="W680" s="30" t="s">
        <v>124</v>
      </c>
      <c r="X680" s="30" t="s">
        <v>4620</v>
      </c>
      <c r="Y680" s="31" t="str">
        <f t="shared" ref="Y680:Y685" si="270">IFERROR(VLOOKUP(A678,BD_aux,3,FALSE),"")</f>
        <v/>
      </c>
    </row>
    <row r="681" spans="1:25" ht="15.75" customHeight="1" x14ac:dyDescent="0.25">
      <c r="A681" s="32">
        <v>30084426</v>
      </c>
      <c r="B681" s="32" t="s">
        <v>4621</v>
      </c>
      <c r="C681" s="32" t="s">
        <v>4622</v>
      </c>
      <c r="D681" s="32" t="s">
        <v>4623</v>
      </c>
      <c r="E681" s="32" t="s">
        <v>4624</v>
      </c>
      <c r="F681" s="32" t="s">
        <v>1560</v>
      </c>
      <c r="G681" s="32">
        <v>2018</v>
      </c>
      <c r="H681" s="33">
        <v>43320</v>
      </c>
      <c r="I681" s="32"/>
      <c r="J681" s="32"/>
      <c r="K681" s="32" t="s">
        <v>4625</v>
      </c>
      <c r="L681" s="32" t="str">
        <f t="shared" si="264"/>
        <v>PostAlerta</v>
      </c>
      <c r="M681" s="32" t="str">
        <f t="shared" si="251"/>
        <v>C/PalabrasClaves</v>
      </c>
      <c r="N681" s="32" t="s">
        <v>9</v>
      </c>
      <c r="O681" s="32"/>
      <c r="P681" s="32" t="s">
        <v>4626</v>
      </c>
      <c r="Q681" s="32"/>
      <c r="R681" s="32" t="str">
        <f>LEFT('2012-2022'!$P681,4)</f>
        <v>2018</v>
      </c>
      <c r="S681" s="32" t="s">
        <v>54</v>
      </c>
      <c r="T681" s="32" t="s">
        <v>4627</v>
      </c>
      <c r="U681" s="32" t="s">
        <v>123</v>
      </c>
      <c r="V681" s="34" t="s">
        <v>124</v>
      </c>
      <c r="W681" s="35" t="s">
        <v>124</v>
      </c>
      <c r="X681" s="35" t="s">
        <v>4064</v>
      </c>
      <c r="Y681" s="36" t="str">
        <f t="shared" si="270"/>
        <v/>
      </c>
    </row>
    <row r="682" spans="1:25" ht="15.75" customHeight="1" x14ac:dyDescent="0.25">
      <c r="A682" s="27">
        <v>24066990</v>
      </c>
      <c r="B682" s="27" t="s">
        <v>4628</v>
      </c>
      <c r="C682" s="27" t="s">
        <v>4629</v>
      </c>
      <c r="D682" s="27" t="s">
        <v>4630</v>
      </c>
      <c r="E682" s="27" t="s">
        <v>1559</v>
      </c>
      <c r="F682" s="27" t="s">
        <v>4631</v>
      </c>
      <c r="G682" s="27">
        <v>2013</v>
      </c>
      <c r="H682" s="28">
        <v>41544</v>
      </c>
      <c r="I682" s="27"/>
      <c r="J682" s="27"/>
      <c r="K682" s="27"/>
      <c r="L682" s="27" t="str">
        <f t="shared" si="264"/>
        <v>PreAlerta</v>
      </c>
      <c r="M682" s="27" t="str">
        <f t="shared" si="251"/>
        <v>C/PalabrasClaves</v>
      </c>
      <c r="N682" s="27" t="s">
        <v>9</v>
      </c>
      <c r="O682" s="27"/>
      <c r="P682" s="27" t="s">
        <v>4632</v>
      </c>
      <c r="Q682" s="27"/>
      <c r="R682" s="27" t="str">
        <f>LEFT('2012-2022'!$P682,4)</f>
        <v>2013</v>
      </c>
      <c r="S682" s="27" t="s">
        <v>39</v>
      </c>
      <c r="T682" s="27" t="s">
        <v>4633</v>
      </c>
      <c r="U682" s="27" t="s">
        <v>123</v>
      </c>
      <c r="V682" s="29" t="s">
        <v>124</v>
      </c>
      <c r="W682" s="30" t="s">
        <v>124</v>
      </c>
      <c r="X682" s="30" t="s">
        <v>4634</v>
      </c>
      <c r="Y682" s="31" t="str">
        <f t="shared" si="270"/>
        <v/>
      </c>
    </row>
    <row r="683" spans="1:25" ht="15.75" customHeight="1" x14ac:dyDescent="0.25">
      <c r="A683" s="32">
        <v>25011655</v>
      </c>
      <c r="B683" s="32" t="s">
        <v>4635</v>
      </c>
      <c r="C683" s="32" t="s">
        <v>2541</v>
      </c>
      <c r="D683" s="32" t="s">
        <v>4636</v>
      </c>
      <c r="E683" s="32" t="s">
        <v>144</v>
      </c>
      <c r="F683" s="32" t="s">
        <v>493</v>
      </c>
      <c r="G683" s="32">
        <v>2014</v>
      </c>
      <c r="H683" s="33">
        <v>41832</v>
      </c>
      <c r="I683" s="32"/>
      <c r="J683" s="32"/>
      <c r="K683" s="32" t="s">
        <v>4637</v>
      </c>
      <c r="L683" s="32" t="str">
        <f t="shared" si="264"/>
        <v>PreAlerta</v>
      </c>
      <c r="M683" s="32" t="str">
        <f t="shared" si="251"/>
        <v>C/PalabrasClaves</v>
      </c>
      <c r="N683" s="32" t="s">
        <v>9</v>
      </c>
      <c r="O683" s="32"/>
      <c r="P683" s="32" t="s">
        <v>2060</v>
      </c>
      <c r="Q683" s="32"/>
      <c r="R683" s="32" t="str">
        <f>LEFT('2012-2022'!$P683,4)</f>
        <v>2014</v>
      </c>
      <c r="S683" s="32" t="s">
        <v>72</v>
      </c>
      <c r="T683" s="32" t="s">
        <v>4638</v>
      </c>
      <c r="U683" s="32" t="s">
        <v>123</v>
      </c>
      <c r="V683" s="34" t="s">
        <v>124</v>
      </c>
      <c r="W683" s="35" t="s">
        <v>124</v>
      </c>
      <c r="X683" s="35" t="s">
        <v>4639</v>
      </c>
      <c r="Y683" s="36" t="str">
        <f t="shared" si="270"/>
        <v/>
      </c>
    </row>
    <row r="684" spans="1:25" ht="15.75" customHeight="1" x14ac:dyDescent="0.25">
      <c r="A684" s="27">
        <v>28930001</v>
      </c>
      <c r="B684" s="27" t="s">
        <v>4640</v>
      </c>
      <c r="C684" s="27" t="s">
        <v>4641</v>
      </c>
      <c r="D684" s="27" t="s">
        <v>4642</v>
      </c>
      <c r="E684" s="27" t="s">
        <v>1638</v>
      </c>
      <c r="F684" s="27" t="s">
        <v>145</v>
      </c>
      <c r="G684" s="27">
        <v>2017</v>
      </c>
      <c r="H684" s="28">
        <v>42999</v>
      </c>
      <c r="I684" s="27" t="s">
        <v>4643</v>
      </c>
      <c r="J684" s="27"/>
      <c r="K684" s="27" t="s">
        <v>4644</v>
      </c>
      <c r="L684" s="27" t="str">
        <f t="shared" si="264"/>
        <v>PostAlerta</v>
      </c>
      <c r="M684" s="27" t="str">
        <f t="shared" si="251"/>
        <v>C/PalabrasClaves</v>
      </c>
      <c r="N684" s="27" t="s">
        <v>9</v>
      </c>
      <c r="O684" s="27"/>
      <c r="P684" s="27" t="s">
        <v>3730</v>
      </c>
      <c r="Q684" s="27"/>
      <c r="R684" s="27" t="str">
        <f>LEFT('2012-2022'!$P684,4)</f>
        <v>2017</v>
      </c>
      <c r="S684" s="27" t="s">
        <v>70</v>
      </c>
      <c r="T684" s="27" t="s">
        <v>4645</v>
      </c>
      <c r="U684" s="27" t="s">
        <v>123</v>
      </c>
      <c r="V684" s="29" t="s">
        <v>124</v>
      </c>
      <c r="W684" s="30" t="s">
        <v>124</v>
      </c>
      <c r="X684" s="30" t="s">
        <v>4646</v>
      </c>
      <c r="Y684" s="31" t="str">
        <f t="shared" si="270"/>
        <v/>
      </c>
    </row>
    <row r="685" spans="1:25" ht="15.75" customHeight="1" x14ac:dyDescent="0.25">
      <c r="A685" s="32">
        <v>28545411</v>
      </c>
      <c r="B685" s="32" t="s">
        <v>4647</v>
      </c>
      <c r="C685" s="32" t="s">
        <v>4648</v>
      </c>
      <c r="D685" s="32" t="s">
        <v>4649</v>
      </c>
      <c r="E685" s="32" t="s">
        <v>4650</v>
      </c>
      <c r="F685" s="32" t="s">
        <v>1066</v>
      </c>
      <c r="G685" s="32">
        <v>2017</v>
      </c>
      <c r="H685" s="33">
        <v>42882</v>
      </c>
      <c r="I685" s="32" t="s">
        <v>4651</v>
      </c>
      <c r="J685" s="32"/>
      <c r="K685" s="32" t="s">
        <v>4652</v>
      </c>
      <c r="L685" s="32" t="str">
        <f t="shared" si="264"/>
        <v>PostAlerta</v>
      </c>
      <c r="M685" s="32" t="str">
        <f t="shared" si="251"/>
        <v>C/PalabrasClaves</v>
      </c>
      <c r="N685" s="32" t="s">
        <v>9</v>
      </c>
      <c r="O685" s="32"/>
      <c r="P685" s="32" t="s">
        <v>4653</v>
      </c>
      <c r="Q685" s="32"/>
      <c r="R685" s="32" t="str">
        <f>LEFT('2012-2022'!$P685,4)</f>
        <v>2017</v>
      </c>
      <c r="S685" s="32" t="s">
        <v>57</v>
      </c>
      <c r="T685" s="32" t="s">
        <v>4654</v>
      </c>
      <c r="U685" s="32" t="s">
        <v>123</v>
      </c>
      <c r="V685" s="34" t="s">
        <v>124</v>
      </c>
      <c r="W685" s="35" t="s">
        <v>124</v>
      </c>
      <c r="X685" s="35" t="s">
        <v>4655</v>
      </c>
      <c r="Y685" s="36" t="str">
        <f t="shared" si="270"/>
        <v/>
      </c>
    </row>
    <row r="686" spans="1:25" ht="15.75" hidden="1" customHeight="1" x14ac:dyDescent="0.25">
      <c r="A686" s="27">
        <v>24811061</v>
      </c>
      <c r="B686" s="27" t="s">
        <v>4656</v>
      </c>
      <c r="C686" s="27" t="s">
        <v>4657</v>
      </c>
      <c r="D686" s="27" t="s">
        <v>4658</v>
      </c>
      <c r="E686" s="27" t="s">
        <v>2486</v>
      </c>
      <c r="F686" s="27" t="s">
        <v>424</v>
      </c>
      <c r="G686" s="27">
        <v>2014</v>
      </c>
      <c r="H686" s="28">
        <v>41769</v>
      </c>
      <c r="I686" s="27" t="s">
        <v>4659</v>
      </c>
      <c r="J686" s="27"/>
      <c r="K686" s="27" t="s">
        <v>4660</v>
      </c>
      <c r="L686" s="27" t="str">
        <f t="shared" si="264"/>
        <v>PreAlerta</v>
      </c>
      <c r="M686" s="27" t="str">
        <f t="shared" si="251"/>
        <v>S/PalabrasClaves</v>
      </c>
      <c r="N686" s="27" t="str">
        <f t="shared" ref="N686:N688" si="271">IF(ISNUMBER(SEARCH("TREATMENT", B686)), "4) Nuevos tratamientos", "")</f>
        <v/>
      </c>
      <c r="O686" s="27"/>
      <c r="P686" s="27" t="s">
        <v>4661</v>
      </c>
      <c r="Q686" s="38"/>
      <c r="R686" s="27" t="str">
        <f>LEFT('2012-2022'!$P686,4)</f>
        <v>2014</v>
      </c>
      <c r="S686" s="27" t="s">
        <v>57</v>
      </c>
      <c r="T686" s="27" t="str">
        <f t="shared" ref="T686:T688" si="272">IFERROR(VLOOKUP(A686,BD_aux,2,FALSE),"")</f>
        <v/>
      </c>
      <c r="U686" s="27"/>
      <c r="V686" s="29"/>
      <c r="W686" s="30"/>
      <c r="X686" s="30"/>
      <c r="Y686" s="31"/>
    </row>
    <row r="687" spans="1:25" ht="15.75" hidden="1" customHeight="1" x14ac:dyDescent="0.25">
      <c r="A687" s="32">
        <v>28691898</v>
      </c>
      <c r="B687" s="32" t="s">
        <v>4662</v>
      </c>
      <c r="C687" s="32" t="s">
        <v>4663</v>
      </c>
      <c r="D687" s="32" t="s">
        <v>4664</v>
      </c>
      <c r="E687" s="32" t="s">
        <v>444</v>
      </c>
      <c r="F687" s="32" t="s">
        <v>2015</v>
      </c>
      <c r="G687" s="32">
        <v>2017</v>
      </c>
      <c r="H687" s="33">
        <v>42927</v>
      </c>
      <c r="I687" s="32"/>
      <c r="J687" s="32"/>
      <c r="K687" s="32" t="s">
        <v>4665</v>
      </c>
      <c r="L687" s="32" t="str">
        <f t="shared" si="264"/>
        <v>PostAlerta</v>
      </c>
      <c r="M687" s="32" t="str">
        <f t="shared" si="251"/>
        <v>S/PalabrasClaves</v>
      </c>
      <c r="N687" s="32" t="str">
        <f t="shared" si="271"/>
        <v/>
      </c>
      <c r="O687" s="32"/>
      <c r="P687" s="32" t="s">
        <v>166</v>
      </c>
      <c r="Q687" s="32"/>
      <c r="R687" s="32" t="str">
        <f>LEFT('2012-2022'!$P687,4)</f>
        <v>2017</v>
      </c>
      <c r="S687" s="32" t="s">
        <v>62</v>
      </c>
      <c r="T687" s="32" t="str">
        <f t="shared" si="272"/>
        <v/>
      </c>
      <c r="U687" s="32"/>
      <c r="V687" s="34"/>
      <c r="W687" s="35"/>
      <c r="X687" s="35"/>
      <c r="Y687" s="32"/>
    </row>
    <row r="688" spans="1:25" ht="15.75" hidden="1" customHeight="1" x14ac:dyDescent="0.25">
      <c r="A688" s="27">
        <v>23030318</v>
      </c>
      <c r="B688" s="27" t="s">
        <v>4666</v>
      </c>
      <c r="C688" s="27" t="s">
        <v>4667</v>
      </c>
      <c r="D688" s="27" t="s">
        <v>4668</v>
      </c>
      <c r="E688" s="27" t="s">
        <v>4669</v>
      </c>
      <c r="F688" s="27" t="s">
        <v>4670</v>
      </c>
      <c r="G688" s="27">
        <v>2012</v>
      </c>
      <c r="H688" s="28">
        <v>41186</v>
      </c>
      <c r="I688" s="27" t="s">
        <v>4671</v>
      </c>
      <c r="J688" s="27" t="s">
        <v>4672</v>
      </c>
      <c r="K688" s="27" t="s">
        <v>4673</v>
      </c>
      <c r="L688" s="27" t="str">
        <f t="shared" si="264"/>
        <v>PreAlerta</v>
      </c>
      <c r="M688" s="27" t="str">
        <f t="shared" si="251"/>
        <v>C/PalabrasClaves</v>
      </c>
      <c r="N688" s="27" t="str">
        <f t="shared" si="271"/>
        <v/>
      </c>
      <c r="O688" s="27"/>
      <c r="P688" s="27" t="s">
        <v>2525</v>
      </c>
      <c r="Q688" s="27"/>
      <c r="R688" s="27" t="str">
        <f>LEFT('2012-2022'!$P688,4)</f>
        <v>2012</v>
      </c>
      <c r="S688" s="27" t="s">
        <v>65</v>
      </c>
      <c r="T688" s="27" t="str">
        <f t="shared" si="272"/>
        <v/>
      </c>
      <c r="U688" s="27"/>
      <c r="V688" s="29"/>
      <c r="W688" s="30"/>
      <c r="X688" s="30"/>
      <c r="Y688" s="31"/>
    </row>
    <row r="689" spans="1:25" ht="15.75" customHeight="1" x14ac:dyDescent="0.25">
      <c r="A689" s="32">
        <v>31040250</v>
      </c>
      <c r="B689" s="32" t="s">
        <v>4674</v>
      </c>
      <c r="C689" s="32" t="s">
        <v>4675</v>
      </c>
      <c r="D689" s="32" t="s">
        <v>4676</v>
      </c>
      <c r="E689" s="32" t="s">
        <v>4677</v>
      </c>
      <c r="F689" s="32" t="s">
        <v>393</v>
      </c>
      <c r="G689" s="32">
        <v>2020</v>
      </c>
      <c r="H689" s="33">
        <v>43587</v>
      </c>
      <c r="I689" s="32" t="s">
        <v>4678</v>
      </c>
      <c r="J689" s="32"/>
      <c r="K689" s="32" t="s">
        <v>4679</v>
      </c>
      <c r="L689" s="32" t="str">
        <f t="shared" si="264"/>
        <v>PostAlerta</v>
      </c>
      <c r="M689" s="32" t="str">
        <f t="shared" si="251"/>
        <v>C/PalabrasClaves</v>
      </c>
      <c r="N689" s="32" t="s">
        <v>9</v>
      </c>
      <c r="O689" s="32"/>
      <c r="P689" s="32" t="s">
        <v>737</v>
      </c>
      <c r="Q689" s="32"/>
      <c r="R689" s="32" t="str">
        <f>LEFT('2012-2022'!$P689,4)</f>
        <v>2020</v>
      </c>
      <c r="S689" s="32" t="s">
        <v>57</v>
      </c>
      <c r="T689" s="32" t="s">
        <v>4680</v>
      </c>
      <c r="U689" s="32" t="s">
        <v>123</v>
      </c>
      <c r="V689" s="34" t="s">
        <v>124</v>
      </c>
      <c r="W689" s="35" t="s">
        <v>124</v>
      </c>
      <c r="X689" s="35" t="s">
        <v>4681</v>
      </c>
      <c r="Y689" s="36" t="str">
        <f>IFERROR(VLOOKUP(A687,BD_aux,3,FALSE),"")</f>
        <v/>
      </c>
    </row>
    <row r="690" spans="1:25" ht="15.75" hidden="1" customHeight="1" x14ac:dyDescent="0.25">
      <c r="A690" s="27">
        <v>26658656</v>
      </c>
      <c r="B690" s="27" t="s">
        <v>4682</v>
      </c>
      <c r="C690" s="27" t="s">
        <v>4683</v>
      </c>
      <c r="D690" s="27" t="s">
        <v>4684</v>
      </c>
      <c r="E690" s="27" t="s">
        <v>3087</v>
      </c>
      <c r="F690" s="27" t="s">
        <v>257</v>
      </c>
      <c r="G690" s="27">
        <v>2016</v>
      </c>
      <c r="H690" s="28">
        <v>42353</v>
      </c>
      <c r="I690" s="27"/>
      <c r="J690" s="27"/>
      <c r="K690" s="27" t="s">
        <v>4685</v>
      </c>
      <c r="L690" s="27" t="str">
        <f t="shared" si="264"/>
        <v>Excluido</v>
      </c>
      <c r="M690" s="27" t="str">
        <f t="shared" si="251"/>
        <v>C/PalabrasClaves</v>
      </c>
      <c r="N690" s="27" t="str">
        <f t="shared" ref="N690:N692" si="273">IF(ISNUMBER(SEARCH("TREATMENT", B690)), "4) Nuevos tratamientos", "")</f>
        <v/>
      </c>
      <c r="O690" s="27"/>
      <c r="P690" s="27" t="s">
        <v>3417</v>
      </c>
      <c r="Q690" s="27"/>
      <c r="R690" s="27" t="str">
        <f>LEFT('2012-2022'!$P690,4)</f>
        <v>2016</v>
      </c>
      <c r="S690" s="27" t="s">
        <v>45</v>
      </c>
      <c r="T690" s="27" t="str">
        <f t="shared" ref="T690:T692" si="274">IFERROR(VLOOKUP(A690,BD_aux,2,FALSE),"")</f>
        <v/>
      </c>
      <c r="U690" s="27"/>
      <c r="V690" s="29"/>
      <c r="W690" s="30"/>
      <c r="X690" s="30"/>
      <c r="Y690" s="31"/>
    </row>
    <row r="691" spans="1:25" ht="15.75" hidden="1" customHeight="1" x14ac:dyDescent="0.25">
      <c r="A691" s="32">
        <v>30044333</v>
      </c>
      <c r="B691" s="32" t="s">
        <v>4686</v>
      </c>
      <c r="C691" s="32" t="s">
        <v>4687</v>
      </c>
      <c r="D691" s="32" t="s">
        <v>4688</v>
      </c>
      <c r="E691" s="32" t="s">
        <v>4689</v>
      </c>
      <c r="F691" s="32" t="s">
        <v>304</v>
      </c>
      <c r="G691" s="32">
        <v>2019</v>
      </c>
      <c r="H691" s="33">
        <v>43307</v>
      </c>
      <c r="I691" s="32"/>
      <c r="J691" s="32"/>
      <c r="K691" s="32" t="s">
        <v>4690</v>
      </c>
      <c r="L691" s="32" t="str">
        <f t="shared" si="264"/>
        <v>Excluido</v>
      </c>
      <c r="M691" s="32" t="str">
        <f t="shared" si="251"/>
        <v>S/PalabrasClaves</v>
      </c>
      <c r="N691" s="32" t="str">
        <f t="shared" si="273"/>
        <v/>
      </c>
      <c r="O691" s="32"/>
      <c r="P691" s="32" t="s">
        <v>1623</v>
      </c>
      <c r="Q691" s="32"/>
      <c r="R691" s="32" t="str">
        <f>LEFT('2012-2022'!$P691,4)</f>
        <v>2019</v>
      </c>
      <c r="S691" s="32" t="s">
        <v>39</v>
      </c>
      <c r="T691" s="32" t="str">
        <f t="shared" si="274"/>
        <v/>
      </c>
      <c r="U691" s="32"/>
      <c r="V691" s="34"/>
      <c r="W691" s="35"/>
      <c r="X691" s="35"/>
      <c r="Y691" s="32"/>
    </row>
    <row r="692" spans="1:25" ht="15.75" hidden="1" customHeight="1" x14ac:dyDescent="0.25">
      <c r="A692" s="27">
        <v>23903665</v>
      </c>
      <c r="B692" s="27" t="s">
        <v>4691</v>
      </c>
      <c r="C692" s="27" t="s">
        <v>4692</v>
      </c>
      <c r="D692" s="27" t="s">
        <v>4693</v>
      </c>
      <c r="E692" s="27" t="s">
        <v>4694</v>
      </c>
      <c r="F692" s="27" t="s">
        <v>164</v>
      </c>
      <c r="G692" s="27">
        <v>2014</v>
      </c>
      <c r="H692" s="28">
        <v>41488</v>
      </c>
      <c r="I692" s="27"/>
      <c r="J692" s="27"/>
      <c r="K692" s="27" t="s">
        <v>4695</v>
      </c>
      <c r="L692" s="27" t="str">
        <f t="shared" si="264"/>
        <v>PreAlerta</v>
      </c>
      <c r="M692" s="27" t="str">
        <f t="shared" si="251"/>
        <v>S/PalabrasClaves</v>
      </c>
      <c r="N692" s="27" t="str">
        <f t="shared" si="273"/>
        <v/>
      </c>
      <c r="O692" s="27"/>
      <c r="P692" s="27" t="s">
        <v>1314</v>
      </c>
      <c r="Q692" s="27"/>
      <c r="R692" s="27" t="str">
        <f>LEFT('2012-2022'!$P692,4)</f>
        <v>2014</v>
      </c>
      <c r="S692" s="27" t="s">
        <v>39</v>
      </c>
      <c r="T692" s="27" t="str">
        <f t="shared" si="274"/>
        <v/>
      </c>
      <c r="U692" s="27"/>
      <c r="V692" s="29"/>
      <c r="W692" s="30"/>
      <c r="X692" s="30"/>
      <c r="Y692" s="31"/>
    </row>
    <row r="693" spans="1:25" ht="15.75" customHeight="1" x14ac:dyDescent="0.25">
      <c r="A693" s="32">
        <v>34747462</v>
      </c>
      <c r="B693" s="32" t="s">
        <v>4696</v>
      </c>
      <c r="C693" s="32" t="s">
        <v>4697</v>
      </c>
      <c r="D693" s="32" t="s">
        <v>4698</v>
      </c>
      <c r="E693" s="32" t="s">
        <v>4699</v>
      </c>
      <c r="F693" s="32" t="s">
        <v>493</v>
      </c>
      <c r="G693" s="32">
        <v>2022</v>
      </c>
      <c r="H693" s="33">
        <v>44508</v>
      </c>
      <c r="I693" s="32"/>
      <c r="J693" s="32"/>
      <c r="K693" s="32" t="s">
        <v>4700</v>
      </c>
      <c r="L693" s="32" t="str">
        <f t="shared" si="264"/>
        <v>PostAlerta</v>
      </c>
      <c r="M693" s="32" t="str">
        <f t="shared" si="251"/>
        <v>C/PalabrasClaves</v>
      </c>
      <c r="N693" s="32" t="s">
        <v>9</v>
      </c>
      <c r="O693" s="32"/>
      <c r="P693" s="32" t="s">
        <v>4701</v>
      </c>
      <c r="Q693" s="32"/>
      <c r="R693" s="32" t="str">
        <f>LEFT('2012-2022'!$P693,4)</f>
        <v>2022</v>
      </c>
      <c r="S693" s="32" t="s">
        <v>45</v>
      </c>
      <c r="T693" s="32" t="s">
        <v>4702</v>
      </c>
      <c r="U693" s="32" t="s">
        <v>123</v>
      </c>
      <c r="V693" s="34" t="s">
        <v>124</v>
      </c>
      <c r="W693" s="35" t="s">
        <v>124</v>
      </c>
      <c r="X693" s="35" t="s">
        <v>4703</v>
      </c>
      <c r="Y693" s="36" t="str">
        <f>IFERROR(VLOOKUP(A691,BD_aux,3,FALSE),"")</f>
        <v/>
      </c>
    </row>
    <row r="694" spans="1:25" ht="15.75" hidden="1" customHeight="1" x14ac:dyDescent="0.25">
      <c r="A694" s="27">
        <v>34515630</v>
      </c>
      <c r="B694" s="27" t="s">
        <v>4704</v>
      </c>
      <c r="C694" s="27" t="s">
        <v>4705</v>
      </c>
      <c r="D694" s="27" t="s">
        <v>4706</v>
      </c>
      <c r="E694" s="27" t="s">
        <v>4707</v>
      </c>
      <c r="F694" s="27" t="s">
        <v>2015</v>
      </c>
      <c r="G694" s="27">
        <v>2021</v>
      </c>
      <c r="H694" s="28">
        <v>44452</v>
      </c>
      <c r="I694" s="27"/>
      <c r="J694" s="27"/>
      <c r="K694" s="27" t="s">
        <v>4708</v>
      </c>
      <c r="L694" s="27" t="str">
        <f t="shared" si="264"/>
        <v>PostAlerta</v>
      </c>
      <c r="M694" s="27" t="str">
        <f t="shared" si="251"/>
        <v>S/PalabrasClaves</v>
      </c>
      <c r="N694" s="27" t="str">
        <f>IF(ISNUMBER(SEARCH("TREATMENT", B694)), "4) Nuevos tratamientos", "")</f>
        <v/>
      </c>
      <c r="O694" s="27"/>
      <c r="P694" s="27" t="s">
        <v>3056</v>
      </c>
      <c r="Q694" s="27"/>
      <c r="R694" s="27" t="str">
        <f>LEFT('2012-2022'!$P694,4)</f>
        <v>2021</v>
      </c>
      <c r="S694" s="27" t="s">
        <v>68</v>
      </c>
      <c r="T694" s="27" t="str">
        <f t="shared" ref="T694:T699" si="275">IFERROR(VLOOKUP(A694,BD_aux,2,FALSE),"")</f>
        <v/>
      </c>
      <c r="U694" s="27"/>
      <c r="V694" s="29"/>
      <c r="W694" s="30"/>
      <c r="X694" s="30"/>
      <c r="Y694" s="31"/>
    </row>
    <row r="695" spans="1:25" ht="15.75" hidden="1" customHeight="1" x14ac:dyDescent="0.25">
      <c r="A695" s="32">
        <v>25331059</v>
      </c>
      <c r="B695" s="32" t="s">
        <v>4709</v>
      </c>
      <c r="C695" s="32" t="s">
        <v>4710</v>
      </c>
      <c r="D695" s="32" t="s">
        <v>4711</v>
      </c>
      <c r="E695" s="32" t="s">
        <v>4712</v>
      </c>
      <c r="F695" s="32" t="s">
        <v>493</v>
      </c>
      <c r="G695" s="32">
        <v>2015</v>
      </c>
      <c r="H695" s="33">
        <v>41934</v>
      </c>
      <c r="I695" s="32"/>
      <c r="J695" s="32"/>
      <c r="K695" s="32" t="s">
        <v>4713</v>
      </c>
      <c r="L695" s="32" t="str">
        <f t="shared" si="264"/>
        <v>Excluido</v>
      </c>
      <c r="M695" s="32" t="str">
        <f t="shared" si="251"/>
        <v>C/PalabrasClaves</v>
      </c>
      <c r="N695" s="32"/>
      <c r="O695" s="32"/>
      <c r="P695" s="32" t="s">
        <v>2635</v>
      </c>
      <c r="Q695" s="32"/>
      <c r="R695" s="32" t="str">
        <f>LEFT('2012-2022'!$P695,4)</f>
        <v>2015</v>
      </c>
      <c r="S695" s="32" t="s">
        <v>45</v>
      </c>
      <c r="T695" s="32" t="str">
        <f t="shared" si="275"/>
        <v/>
      </c>
      <c r="U695" s="32"/>
      <c r="V695" s="34"/>
      <c r="W695" s="35"/>
      <c r="X695" s="35"/>
      <c r="Y695" s="32"/>
    </row>
    <row r="696" spans="1:25" ht="15.75" hidden="1" customHeight="1" x14ac:dyDescent="0.25">
      <c r="A696" s="27">
        <v>29589256</v>
      </c>
      <c r="B696" s="27" t="s">
        <v>4714</v>
      </c>
      <c r="C696" s="27" t="s">
        <v>4715</v>
      </c>
      <c r="D696" s="27" t="s">
        <v>4716</v>
      </c>
      <c r="E696" s="27" t="s">
        <v>4717</v>
      </c>
      <c r="F696" s="27" t="s">
        <v>4718</v>
      </c>
      <c r="G696" s="27">
        <v>2018</v>
      </c>
      <c r="H696" s="28">
        <v>43188</v>
      </c>
      <c r="I696" s="27"/>
      <c r="J696" s="27"/>
      <c r="K696" s="27" t="s">
        <v>4719</v>
      </c>
      <c r="L696" s="27" t="str">
        <f t="shared" si="264"/>
        <v>PostAlerta</v>
      </c>
      <c r="M696" s="27" t="str">
        <f t="shared" si="251"/>
        <v>C/PalabrasClaves</v>
      </c>
      <c r="N696" s="27" t="str">
        <f>IF(ISNUMBER(SEARCH("TREATMENT", B696)), "4) Nuevos tratamientos", "")</f>
        <v/>
      </c>
      <c r="O696" s="27"/>
      <c r="P696" s="27" t="s">
        <v>590</v>
      </c>
      <c r="Q696" s="27"/>
      <c r="R696" s="27" t="str">
        <f>LEFT('2012-2022'!$P696,4)</f>
        <v>2018</v>
      </c>
      <c r="S696" s="27" t="s">
        <v>60</v>
      </c>
      <c r="T696" s="27" t="str">
        <f t="shared" si="275"/>
        <v/>
      </c>
      <c r="U696" s="27"/>
      <c r="V696" s="29"/>
      <c r="W696" s="30"/>
      <c r="X696" s="30"/>
      <c r="Y696" s="31"/>
    </row>
    <row r="697" spans="1:25" ht="15.75" hidden="1" customHeight="1" x14ac:dyDescent="0.25">
      <c r="A697" s="32">
        <v>24733458</v>
      </c>
      <c r="B697" s="32" t="s">
        <v>4720</v>
      </c>
      <c r="C697" s="32" t="s">
        <v>4721</v>
      </c>
      <c r="D697" s="32" t="s">
        <v>4722</v>
      </c>
      <c r="E697" s="32" t="s">
        <v>863</v>
      </c>
      <c r="F697" s="32" t="s">
        <v>573</v>
      </c>
      <c r="G697" s="32">
        <v>2014</v>
      </c>
      <c r="H697" s="33">
        <v>41745</v>
      </c>
      <c r="I697" s="32" t="s">
        <v>4723</v>
      </c>
      <c r="J697" s="32"/>
      <c r="K697" s="32" t="s">
        <v>4724</v>
      </c>
      <c r="L697" s="32" t="str">
        <f t="shared" si="264"/>
        <v>PreAlerta</v>
      </c>
      <c r="M697" s="32" t="str">
        <f t="shared" si="251"/>
        <v>C/PalabrasClaves</v>
      </c>
      <c r="N697" s="32" t="s">
        <v>18</v>
      </c>
      <c r="O697" s="32" t="s">
        <v>2842</v>
      </c>
      <c r="P697" s="32" t="s">
        <v>2482</v>
      </c>
      <c r="Q697" s="32"/>
      <c r="R697" s="32" t="str">
        <f>LEFT('2012-2022'!$P697,4)</f>
        <v>2014</v>
      </c>
      <c r="S697" s="32" t="s">
        <v>60</v>
      </c>
      <c r="T697" s="32" t="str">
        <f t="shared" si="275"/>
        <v/>
      </c>
      <c r="U697" s="32"/>
      <c r="V697" s="34"/>
      <c r="W697" s="35"/>
      <c r="X697" s="35"/>
      <c r="Y697" s="32"/>
    </row>
    <row r="698" spans="1:25" ht="15.75" hidden="1" customHeight="1" x14ac:dyDescent="0.25">
      <c r="A698" s="27">
        <v>24334988</v>
      </c>
      <c r="B698" s="27" t="s">
        <v>4725</v>
      </c>
      <c r="C698" s="27" t="s">
        <v>4726</v>
      </c>
      <c r="D698" s="27" t="s">
        <v>4727</v>
      </c>
      <c r="E698" s="27" t="s">
        <v>4728</v>
      </c>
      <c r="F698" s="27" t="s">
        <v>4729</v>
      </c>
      <c r="G698" s="27">
        <v>2013</v>
      </c>
      <c r="H698" s="28">
        <v>41625</v>
      </c>
      <c r="I698" s="27"/>
      <c r="J698" s="27"/>
      <c r="K698" s="27" t="s">
        <v>4730</v>
      </c>
      <c r="L698" s="27" t="str">
        <f t="shared" si="264"/>
        <v>PreAlerta</v>
      </c>
      <c r="M698" s="27" t="str">
        <f t="shared" si="251"/>
        <v>S/PalabrasClaves</v>
      </c>
      <c r="N698" s="27" t="str">
        <f t="shared" ref="N698:N699" si="276">IF(ISNUMBER(SEARCH("TREATMENT", B698)), "4) Nuevos tratamientos", "")</f>
        <v/>
      </c>
      <c r="O698" s="27"/>
      <c r="P698" s="27">
        <v>2013</v>
      </c>
      <c r="Q698" s="27"/>
      <c r="R698" s="27" t="str">
        <f>LEFT('2012-2022'!$P698,4)</f>
        <v>2013</v>
      </c>
      <c r="S698" s="27"/>
      <c r="T698" s="27" t="str">
        <f t="shared" si="275"/>
        <v/>
      </c>
      <c r="U698" s="27"/>
      <c r="V698" s="29"/>
      <c r="W698" s="30"/>
      <c r="X698" s="30"/>
      <c r="Y698" s="31"/>
    </row>
    <row r="699" spans="1:25" ht="15.75" hidden="1" customHeight="1" x14ac:dyDescent="0.25">
      <c r="A699" s="32">
        <v>24163221</v>
      </c>
      <c r="B699" s="32" t="s">
        <v>4731</v>
      </c>
      <c r="C699" s="32" t="s">
        <v>4732</v>
      </c>
      <c r="D699" s="32" t="s">
        <v>4733</v>
      </c>
      <c r="E699" s="32" t="s">
        <v>4734</v>
      </c>
      <c r="F699" s="32" t="s">
        <v>4735</v>
      </c>
      <c r="G699" s="32">
        <v>2014</v>
      </c>
      <c r="H699" s="33">
        <v>41576</v>
      </c>
      <c r="I699" s="32"/>
      <c r="J699" s="32"/>
      <c r="K699" s="32" t="s">
        <v>4736</v>
      </c>
      <c r="L699" s="32" t="str">
        <f t="shared" si="264"/>
        <v>Excluido</v>
      </c>
      <c r="M699" s="32" t="str">
        <f t="shared" si="251"/>
        <v>C/PalabrasClaves</v>
      </c>
      <c r="N699" s="32" t="str">
        <f t="shared" si="276"/>
        <v/>
      </c>
      <c r="O699" s="32"/>
      <c r="P699" s="32" t="s">
        <v>3856</v>
      </c>
      <c r="Q699" s="32"/>
      <c r="R699" s="32" t="str">
        <f>LEFT('2012-2022'!$P699,4)</f>
        <v>2014</v>
      </c>
      <c r="S699" s="32" t="s">
        <v>54</v>
      </c>
      <c r="T699" s="32" t="str">
        <f t="shared" si="275"/>
        <v/>
      </c>
      <c r="U699" s="32"/>
      <c r="V699" s="34"/>
      <c r="W699" s="35"/>
      <c r="X699" s="35"/>
      <c r="Y699" s="32"/>
    </row>
    <row r="700" spans="1:25" ht="15.75" customHeight="1" x14ac:dyDescent="0.25">
      <c r="A700" s="27">
        <v>29205198</v>
      </c>
      <c r="B700" s="27" t="s">
        <v>4737</v>
      </c>
      <c r="C700" s="27" t="s">
        <v>4738</v>
      </c>
      <c r="D700" s="27" t="s">
        <v>4739</v>
      </c>
      <c r="E700" s="27" t="s">
        <v>1559</v>
      </c>
      <c r="F700" s="27" t="s">
        <v>986</v>
      </c>
      <c r="G700" s="27">
        <v>2017</v>
      </c>
      <c r="H700" s="28">
        <v>43075</v>
      </c>
      <c r="I700" s="27" t="s">
        <v>4740</v>
      </c>
      <c r="J700" s="27"/>
      <c r="K700" s="27" t="s">
        <v>4741</v>
      </c>
      <c r="L700" s="27" t="str">
        <f t="shared" si="264"/>
        <v>PostAlerta</v>
      </c>
      <c r="M700" s="27" t="str">
        <f t="shared" si="251"/>
        <v>C/PalabrasClaves</v>
      </c>
      <c r="N700" s="27" t="s">
        <v>9</v>
      </c>
      <c r="O700" s="27"/>
      <c r="P700" s="27" t="s">
        <v>166</v>
      </c>
      <c r="Q700" s="27"/>
      <c r="R700" s="27" t="str">
        <f>LEFT('2012-2022'!$P700,4)</f>
        <v>2017</v>
      </c>
      <c r="S700" s="27" t="s">
        <v>62</v>
      </c>
      <c r="T700" s="27" t="s">
        <v>4742</v>
      </c>
      <c r="U700" s="27" t="s">
        <v>123</v>
      </c>
      <c r="V700" s="29" t="s">
        <v>124</v>
      </c>
      <c r="W700" s="30" t="s">
        <v>124</v>
      </c>
      <c r="X700" s="30" t="s">
        <v>4743</v>
      </c>
      <c r="Y700" s="31" t="str">
        <f t="shared" ref="Y700:Y701" si="277">IFERROR(VLOOKUP(A698,BD_aux,3,FALSE),"")</f>
        <v/>
      </c>
    </row>
    <row r="701" spans="1:25" ht="15.75" customHeight="1" x14ac:dyDescent="0.25">
      <c r="A701" s="32">
        <v>22561762</v>
      </c>
      <c r="B701" s="32" t="s">
        <v>4744</v>
      </c>
      <c r="C701" s="32" t="s">
        <v>4745</v>
      </c>
      <c r="D701" s="32" t="s">
        <v>4746</v>
      </c>
      <c r="E701" s="32" t="s">
        <v>2094</v>
      </c>
      <c r="F701" s="32" t="s">
        <v>4747</v>
      </c>
      <c r="G701" s="32">
        <v>2012</v>
      </c>
      <c r="H701" s="33">
        <v>41037</v>
      </c>
      <c r="I701" s="32"/>
      <c r="J701" s="32"/>
      <c r="K701" s="32"/>
      <c r="L701" s="32" t="str">
        <f t="shared" si="264"/>
        <v>PreAlerta</v>
      </c>
      <c r="M701" s="32" t="str">
        <f t="shared" si="251"/>
        <v>C/PalabrasClaves</v>
      </c>
      <c r="N701" s="32" t="s">
        <v>9</v>
      </c>
      <c r="O701" s="32"/>
      <c r="P701" s="32" t="s">
        <v>1702</v>
      </c>
      <c r="Q701" s="32"/>
      <c r="R701" s="32" t="str">
        <f>LEFT('2012-2022'!$P701,4)</f>
        <v>2012</v>
      </c>
      <c r="S701" s="32" t="s">
        <v>54</v>
      </c>
      <c r="T701" s="32" t="s">
        <v>4748</v>
      </c>
      <c r="U701" s="32" t="s">
        <v>123</v>
      </c>
      <c r="V701" s="34" t="s">
        <v>124</v>
      </c>
      <c r="W701" s="35" t="s">
        <v>124</v>
      </c>
      <c r="X701" s="35" t="s">
        <v>4749</v>
      </c>
      <c r="Y701" s="36" t="str">
        <f t="shared" si="277"/>
        <v/>
      </c>
    </row>
    <row r="702" spans="1:25" ht="15.75" hidden="1" customHeight="1" x14ac:dyDescent="0.25">
      <c r="A702" s="27">
        <v>23836923</v>
      </c>
      <c r="B702" s="27" t="s">
        <v>4750</v>
      </c>
      <c r="C702" s="27" t="s">
        <v>4751</v>
      </c>
      <c r="D702" s="27" t="s">
        <v>4752</v>
      </c>
      <c r="E702" s="27" t="s">
        <v>4753</v>
      </c>
      <c r="F702" s="27" t="s">
        <v>4754</v>
      </c>
      <c r="G702" s="27">
        <v>2013</v>
      </c>
      <c r="H702" s="28">
        <v>41465</v>
      </c>
      <c r="I702" s="27" t="s">
        <v>4755</v>
      </c>
      <c r="J702" s="27"/>
      <c r="K702" s="27" t="s">
        <v>4756</v>
      </c>
      <c r="L702" s="27" t="str">
        <f t="shared" si="264"/>
        <v>PreAlerta</v>
      </c>
      <c r="M702" s="27" t="str">
        <f t="shared" si="251"/>
        <v>S/PalabrasClaves</v>
      </c>
      <c r="N702" s="27" t="str">
        <f>IF(ISNUMBER(SEARCH("TREATMENT", B702)), "4) Nuevos tratamientos", "")</f>
        <v/>
      </c>
      <c r="O702" s="27"/>
      <c r="P702" s="27" t="s">
        <v>1112</v>
      </c>
      <c r="Q702" s="27"/>
      <c r="R702" s="27" t="str">
        <f>LEFT('2012-2022'!$P702,4)</f>
        <v>2013</v>
      </c>
      <c r="S702" s="27" t="s">
        <v>62</v>
      </c>
      <c r="T702" s="27" t="str">
        <f>IFERROR(VLOOKUP(A702,BD_aux,2,FALSE),"")</f>
        <v/>
      </c>
      <c r="U702" s="27"/>
      <c r="V702" s="29"/>
      <c r="W702" s="30"/>
      <c r="X702" s="30"/>
      <c r="Y702" s="31"/>
    </row>
    <row r="703" spans="1:25" ht="15.75" customHeight="1" x14ac:dyDescent="0.25">
      <c r="A703" s="32">
        <v>22421701</v>
      </c>
      <c r="B703" s="32" t="s">
        <v>4757</v>
      </c>
      <c r="C703" s="32" t="s">
        <v>4758</v>
      </c>
      <c r="D703" s="32" t="s">
        <v>4759</v>
      </c>
      <c r="E703" s="32" t="s">
        <v>2639</v>
      </c>
      <c r="F703" s="32" t="s">
        <v>304</v>
      </c>
      <c r="G703" s="32">
        <v>2012</v>
      </c>
      <c r="H703" s="33">
        <v>40985</v>
      </c>
      <c r="I703" s="32"/>
      <c r="J703" s="32"/>
      <c r="K703" s="32" t="s">
        <v>4760</v>
      </c>
      <c r="L703" s="32" t="str">
        <f t="shared" si="264"/>
        <v>PreAlerta</v>
      </c>
      <c r="M703" s="32" t="str">
        <f t="shared" si="251"/>
        <v>C/PalabrasClaves</v>
      </c>
      <c r="N703" s="32" t="s">
        <v>9</v>
      </c>
      <c r="O703" s="32"/>
      <c r="P703" s="32" t="s">
        <v>1702</v>
      </c>
      <c r="Q703" s="32"/>
      <c r="R703" s="32" t="str">
        <f>LEFT('2012-2022'!$P703,4)</f>
        <v>2012</v>
      </c>
      <c r="S703" s="32" t="s">
        <v>54</v>
      </c>
      <c r="T703" s="32" t="s">
        <v>4761</v>
      </c>
      <c r="U703" s="32" t="s">
        <v>123</v>
      </c>
      <c r="V703" s="34" t="s">
        <v>124</v>
      </c>
      <c r="W703" s="35" t="s">
        <v>124</v>
      </c>
      <c r="X703" s="35" t="s">
        <v>4762</v>
      </c>
      <c r="Y703" s="36" t="str">
        <f>IFERROR(VLOOKUP(A701,BD_aux,3,FALSE),"")</f>
        <v/>
      </c>
    </row>
    <row r="704" spans="1:25" ht="15.75" hidden="1" customHeight="1" x14ac:dyDescent="0.25">
      <c r="A704" s="27">
        <v>24039262</v>
      </c>
      <c r="B704" s="27" t="s">
        <v>4763</v>
      </c>
      <c r="C704" s="27" t="s">
        <v>4764</v>
      </c>
      <c r="D704" s="27" t="s">
        <v>4765</v>
      </c>
      <c r="E704" s="27" t="s">
        <v>1888</v>
      </c>
      <c r="F704" s="27" t="s">
        <v>373</v>
      </c>
      <c r="G704" s="27">
        <v>2013</v>
      </c>
      <c r="H704" s="28">
        <v>41534</v>
      </c>
      <c r="I704" s="27" t="s">
        <v>4766</v>
      </c>
      <c r="J704" s="27"/>
      <c r="K704" s="27" t="s">
        <v>4767</v>
      </c>
      <c r="L704" s="27" t="str">
        <f t="shared" si="264"/>
        <v>PreAlerta</v>
      </c>
      <c r="M704" s="27" t="str">
        <f t="shared" si="251"/>
        <v>C/PalabrasClaves</v>
      </c>
      <c r="N704" s="27" t="str">
        <f t="shared" ref="N704:N705" si="278">IF(ISNUMBER(SEARCH("TREATMENT", B704)), "4) Nuevos tratamientos", "")</f>
        <v/>
      </c>
      <c r="O704" s="27"/>
      <c r="P704" s="27" t="s">
        <v>389</v>
      </c>
      <c r="Q704" s="27"/>
      <c r="R704" s="27" t="str">
        <f>LEFT('2012-2022'!$P704,4)</f>
        <v>2013</v>
      </c>
      <c r="S704" s="27" t="s">
        <v>72</v>
      </c>
      <c r="T704" s="27" t="str">
        <f t="shared" ref="T704:T705" si="279">IFERROR(VLOOKUP(A704,BD_aux,2,FALSE),"")</f>
        <v/>
      </c>
      <c r="U704" s="27"/>
      <c r="V704" s="29"/>
      <c r="W704" s="30"/>
      <c r="X704" s="30"/>
      <c r="Y704" s="31"/>
    </row>
    <row r="705" spans="1:25" ht="15.75" hidden="1" customHeight="1" x14ac:dyDescent="0.25">
      <c r="A705" s="32">
        <v>27376801</v>
      </c>
      <c r="B705" s="32" t="s">
        <v>4768</v>
      </c>
      <c r="C705" s="32" t="s">
        <v>4769</v>
      </c>
      <c r="D705" s="32" t="s">
        <v>4770</v>
      </c>
      <c r="E705" s="32" t="s">
        <v>4771</v>
      </c>
      <c r="F705" s="32" t="s">
        <v>4772</v>
      </c>
      <c r="G705" s="32">
        <v>2016</v>
      </c>
      <c r="H705" s="33">
        <v>42556</v>
      </c>
      <c r="I705" s="32"/>
      <c r="J705" s="32"/>
      <c r="K705" s="32" t="s">
        <v>4773</v>
      </c>
      <c r="L705" s="32" t="str">
        <f t="shared" si="264"/>
        <v>PreAlerta</v>
      </c>
      <c r="M705" s="32" t="str">
        <f t="shared" si="251"/>
        <v>S/PalabrasClaves</v>
      </c>
      <c r="N705" s="32" t="str">
        <f t="shared" si="278"/>
        <v/>
      </c>
      <c r="O705" s="32"/>
      <c r="P705" s="32" t="s">
        <v>316</v>
      </c>
      <c r="Q705" s="32"/>
      <c r="R705" s="32" t="str">
        <f>LEFT('2012-2022'!$P705,4)</f>
        <v>2016</v>
      </c>
      <c r="S705" s="32" t="s">
        <v>60</v>
      </c>
      <c r="T705" s="32" t="str">
        <f t="shared" si="279"/>
        <v/>
      </c>
      <c r="U705" s="32"/>
      <c r="V705" s="34"/>
      <c r="W705" s="35"/>
      <c r="X705" s="35"/>
      <c r="Y705" s="32"/>
    </row>
    <row r="706" spans="1:25" ht="15.75" customHeight="1" x14ac:dyDescent="0.25">
      <c r="A706" s="27">
        <v>25562852</v>
      </c>
      <c r="B706" s="27" t="s">
        <v>4774</v>
      </c>
      <c r="C706" s="27" t="s">
        <v>4775</v>
      </c>
      <c r="D706" s="27" t="s">
        <v>4776</v>
      </c>
      <c r="E706" s="27" t="s">
        <v>4777</v>
      </c>
      <c r="F706" s="27" t="s">
        <v>4778</v>
      </c>
      <c r="G706" s="27">
        <v>2015</v>
      </c>
      <c r="H706" s="28">
        <v>42011</v>
      </c>
      <c r="I706" s="27"/>
      <c r="J706" s="27"/>
      <c r="K706" s="27" t="s">
        <v>4779</v>
      </c>
      <c r="L706" s="27" t="str">
        <f t="shared" si="264"/>
        <v>PreAlerta</v>
      </c>
      <c r="M706" s="27" t="str">
        <f t="shared" si="251"/>
        <v>C/PalabrasClaves</v>
      </c>
      <c r="N706" s="27" t="s">
        <v>9</v>
      </c>
      <c r="O706" s="27"/>
      <c r="P706" s="27" t="s">
        <v>2289</v>
      </c>
      <c r="Q706" s="27"/>
      <c r="R706" s="27" t="str">
        <f>LEFT('2012-2022'!$P706,4)</f>
        <v>2015</v>
      </c>
      <c r="S706" s="27" t="s">
        <v>39</v>
      </c>
      <c r="T706" s="27" t="s">
        <v>4780</v>
      </c>
      <c r="U706" s="27" t="s">
        <v>123</v>
      </c>
      <c r="V706" s="29" t="s">
        <v>124</v>
      </c>
      <c r="W706" s="30" t="s">
        <v>124</v>
      </c>
      <c r="X706" s="30" t="s">
        <v>4781</v>
      </c>
      <c r="Y706" s="31" t="str">
        <f>IFERROR(VLOOKUP(A704,BD_aux,3,FALSE),"")</f>
        <v/>
      </c>
    </row>
    <row r="707" spans="1:25" ht="15.75" hidden="1" customHeight="1" x14ac:dyDescent="0.25">
      <c r="A707" s="32">
        <v>29292202</v>
      </c>
      <c r="B707" s="32" t="s">
        <v>4782</v>
      </c>
      <c r="C707" s="32" t="s">
        <v>4783</v>
      </c>
      <c r="D707" s="32" t="s">
        <v>4784</v>
      </c>
      <c r="E707" s="32" t="s">
        <v>1053</v>
      </c>
      <c r="F707" s="32" t="s">
        <v>728</v>
      </c>
      <c r="G707" s="32">
        <v>2018</v>
      </c>
      <c r="H707" s="33">
        <v>43103</v>
      </c>
      <c r="I707" s="32"/>
      <c r="J707" s="32"/>
      <c r="K707" s="32" t="s">
        <v>4785</v>
      </c>
      <c r="L707" s="32" t="str">
        <f t="shared" si="264"/>
        <v>PostAlerta</v>
      </c>
      <c r="M707" s="32" t="str">
        <f t="shared" si="251"/>
        <v>S/PalabrasClaves</v>
      </c>
      <c r="N707" s="32" t="str">
        <f t="shared" ref="N707:N708" si="280">IF(ISNUMBER(SEARCH("TREATMENT", B707)), "4) Nuevos tratamientos", "")</f>
        <v/>
      </c>
      <c r="O707" s="32"/>
      <c r="P707" s="32" t="s">
        <v>350</v>
      </c>
      <c r="Q707" s="32"/>
      <c r="R707" s="32" t="str">
        <f>LEFT('2012-2022'!$P707,4)</f>
        <v>2018</v>
      </c>
      <c r="S707" s="32" t="s">
        <v>45</v>
      </c>
      <c r="T707" s="32" t="str">
        <f t="shared" ref="T707:T708" si="281">IFERROR(VLOOKUP(A707,BD_aux,2,FALSE),"")</f>
        <v/>
      </c>
      <c r="U707" s="32"/>
      <c r="V707" s="34"/>
      <c r="W707" s="35"/>
      <c r="X707" s="35"/>
      <c r="Y707" s="32"/>
    </row>
    <row r="708" spans="1:25" ht="15.75" hidden="1" customHeight="1" x14ac:dyDescent="0.25">
      <c r="A708" s="27">
        <v>27631354</v>
      </c>
      <c r="B708" s="27" t="s">
        <v>4786</v>
      </c>
      <c r="C708" s="27" t="s">
        <v>4787</v>
      </c>
      <c r="D708" s="27" t="s">
        <v>4788</v>
      </c>
      <c r="E708" s="27" t="s">
        <v>4789</v>
      </c>
      <c r="F708" s="27" t="s">
        <v>304</v>
      </c>
      <c r="G708" s="27">
        <v>2016</v>
      </c>
      <c r="H708" s="28">
        <v>42629</v>
      </c>
      <c r="I708" s="27"/>
      <c r="J708" s="27"/>
      <c r="K708" s="27" t="s">
        <v>4790</v>
      </c>
      <c r="L708" s="27" t="str">
        <f t="shared" si="264"/>
        <v>PreAlerta</v>
      </c>
      <c r="M708" s="27" t="str">
        <f t="shared" ref="M708:M771" si="282">IF(ISNUMBER(A708),(IF(ISNUMBER(VLOOKUP(A708,KEYWORDS,1,FALSE)),"C/PalabrasClaves","S/PalabrasClaves")),"")</f>
        <v>S/PalabrasClaves</v>
      </c>
      <c r="N708" s="27" t="str">
        <f t="shared" si="280"/>
        <v/>
      </c>
      <c r="O708" s="27"/>
      <c r="P708" s="27" t="s">
        <v>745</v>
      </c>
      <c r="Q708" s="27"/>
      <c r="R708" s="27" t="str">
        <f>LEFT('2012-2022'!$P708,4)</f>
        <v>2016</v>
      </c>
      <c r="S708" s="27" t="s">
        <v>70</v>
      </c>
      <c r="T708" s="27" t="str">
        <f t="shared" si="281"/>
        <v/>
      </c>
      <c r="U708" s="27"/>
      <c r="V708" s="29"/>
      <c r="W708" s="30"/>
      <c r="X708" s="30"/>
      <c r="Y708" s="31"/>
    </row>
    <row r="709" spans="1:25" ht="15.75" customHeight="1" x14ac:dyDescent="0.25">
      <c r="A709" s="32">
        <v>28820128</v>
      </c>
      <c r="B709" s="32" t="s">
        <v>4791</v>
      </c>
      <c r="C709" s="32" t="s">
        <v>4792</v>
      </c>
      <c r="D709" s="32" t="s">
        <v>4793</v>
      </c>
      <c r="E709" s="32" t="s">
        <v>380</v>
      </c>
      <c r="F709" s="32" t="s">
        <v>145</v>
      </c>
      <c r="G709" s="32">
        <v>2017</v>
      </c>
      <c r="H709" s="33">
        <v>42966</v>
      </c>
      <c r="I709" s="32" t="s">
        <v>4794</v>
      </c>
      <c r="J709" s="32"/>
      <c r="K709" s="32" t="s">
        <v>4795</v>
      </c>
      <c r="L709" s="32" t="str">
        <f t="shared" si="264"/>
        <v>PostAlerta</v>
      </c>
      <c r="M709" s="32" t="str">
        <f t="shared" si="282"/>
        <v>C/PalabrasClaves</v>
      </c>
      <c r="N709" s="32" t="s">
        <v>9</v>
      </c>
      <c r="O709" s="32"/>
      <c r="P709" s="32" t="s">
        <v>3906</v>
      </c>
      <c r="Q709" s="32"/>
      <c r="R709" s="32" t="str">
        <f>LEFT('2012-2022'!$P709,4)</f>
        <v>2017</v>
      </c>
      <c r="S709" s="32" t="s">
        <v>68</v>
      </c>
      <c r="T709" s="32" t="s">
        <v>4796</v>
      </c>
      <c r="U709" s="32" t="s">
        <v>123</v>
      </c>
      <c r="V709" s="34" t="s">
        <v>124</v>
      </c>
      <c r="W709" s="35" t="s">
        <v>124</v>
      </c>
      <c r="X709" s="35" t="s">
        <v>4797</v>
      </c>
      <c r="Y709" s="36" t="str">
        <f>IFERROR(VLOOKUP(A707,BD_aux,3,FALSE),"")</f>
        <v/>
      </c>
    </row>
    <row r="710" spans="1:25" ht="15.75" hidden="1" customHeight="1" x14ac:dyDescent="0.25">
      <c r="A710" s="27">
        <v>23349628</v>
      </c>
      <c r="B710" s="27" t="s">
        <v>4798</v>
      </c>
      <c r="C710" s="27" t="s">
        <v>4799</v>
      </c>
      <c r="D710" s="27" t="s">
        <v>4800</v>
      </c>
      <c r="E710" s="27" t="s">
        <v>1298</v>
      </c>
      <c r="F710" s="27" t="s">
        <v>1251</v>
      </c>
      <c r="G710" s="27">
        <v>2013</v>
      </c>
      <c r="H710" s="28">
        <v>41300</v>
      </c>
      <c r="I710" s="27" t="s">
        <v>4801</v>
      </c>
      <c r="J710" s="27"/>
      <c r="K710" s="27" t="s">
        <v>4802</v>
      </c>
      <c r="L710" s="27" t="str">
        <f t="shared" si="264"/>
        <v>PreAlerta</v>
      </c>
      <c r="M710" s="27" t="str">
        <f t="shared" si="282"/>
        <v>S/PalabrasClaves</v>
      </c>
      <c r="N710" s="27" t="str">
        <f t="shared" ref="N710:N712" si="283">IF(ISNUMBER(SEARCH("TREATMENT", B710)), "4) Nuevos tratamientos", "")</f>
        <v/>
      </c>
      <c r="O710" s="27"/>
      <c r="P710" s="27" t="s">
        <v>3538</v>
      </c>
      <c r="Q710" s="27"/>
      <c r="R710" s="27" t="str">
        <f>LEFT('2012-2022'!$P710,4)</f>
        <v>2013</v>
      </c>
      <c r="S710" s="27" t="s">
        <v>39</v>
      </c>
      <c r="T710" s="27" t="str">
        <f t="shared" ref="T710:T713" si="284">IFERROR(VLOOKUP(A710,BD_aux,2,FALSE),"")</f>
        <v/>
      </c>
      <c r="U710" s="27"/>
      <c r="V710" s="29"/>
      <c r="W710" s="30"/>
      <c r="X710" s="30"/>
      <c r="Y710" s="31"/>
    </row>
    <row r="711" spans="1:25" ht="15.75" hidden="1" customHeight="1" x14ac:dyDescent="0.25">
      <c r="A711" s="32">
        <v>34535405</v>
      </c>
      <c r="B711" s="32" t="s">
        <v>4803</v>
      </c>
      <c r="C711" s="32" t="s">
        <v>4804</v>
      </c>
      <c r="D711" s="32" t="s">
        <v>4805</v>
      </c>
      <c r="E711" s="32" t="s">
        <v>4806</v>
      </c>
      <c r="F711" s="32" t="s">
        <v>1328</v>
      </c>
      <c r="G711" s="32">
        <v>2022</v>
      </c>
      <c r="H711" s="33">
        <v>44457</v>
      </c>
      <c r="I711" s="32"/>
      <c r="J711" s="32"/>
      <c r="K711" s="32" t="s">
        <v>4807</v>
      </c>
      <c r="L711" s="32" t="str">
        <f t="shared" si="264"/>
        <v>PostAlerta</v>
      </c>
      <c r="M711" s="32" t="str">
        <f t="shared" si="282"/>
        <v>S/PalabrasClaves</v>
      </c>
      <c r="N711" s="32" t="str">
        <f t="shared" si="283"/>
        <v/>
      </c>
      <c r="O711" s="32"/>
      <c r="P711" s="32" t="s">
        <v>289</v>
      </c>
      <c r="Q711" s="32"/>
      <c r="R711" s="32" t="str">
        <f>LEFT('2012-2022'!$P711,4)</f>
        <v>2022</v>
      </c>
      <c r="S711" s="32" t="s">
        <v>45</v>
      </c>
      <c r="T711" s="32" t="str">
        <f t="shared" si="284"/>
        <v/>
      </c>
      <c r="U711" s="32"/>
      <c r="V711" s="34"/>
      <c r="W711" s="35"/>
      <c r="X711" s="35"/>
      <c r="Y711" s="32"/>
    </row>
    <row r="712" spans="1:25" ht="15.75" hidden="1" customHeight="1" x14ac:dyDescent="0.25">
      <c r="A712" s="27">
        <v>31119617</v>
      </c>
      <c r="B712" s="27" t="s">
        <v>4808</v>
      </c>
      <c r="C712" s="27" t="s">
        <v>4809</v>
      </c>
      <c r="D712" s="27" t="s">
        <v>4810</v>
      </c>
      <c r="E712" s="27" t="s">
        <v>2861</v>
      </c>
      <c r="F712" s="27" t="s">
        <v>120</v>
      </c>
      <c r="G712" s="27">
        <v>2019</v>
      </c>
      <c r="H712" s="28">
        <v>43609</v>
      </c>
      <c r="I712" s="27"/>
      <c r="J712" s="27"/>
      <c r="K712" s="27" t="s">
        <v>4811</v>
      </c>
      <c r="L712" s="27" t="str">
        <f t="shared" si="264"/>
        <v>PostAlerta</v>
      </c>
      <c r="M712" s="27" t="str">
        <f t="shared" si="282"/>
        <v>C/PalabrasClaves</v>
      </c>
      <c r="N712" s="27" t="str">
        <f t="shared" si="283"/>
        <v/>
      </c>
      <c r="O712" s="27"/>
      <c r="P712" s="27">
        <v>2019</v>
      </c>
      <c r="Q712" s="27"/>
      <c r="R712" s="27" t="str">
        <f>LEFT('2012-2022'!$P712,4)</f>
        <v>2019</v>
      </c>
      <c r="S712" s="27"/>
      <c r="T712" s="27" t="str">
        <f t="shared" si="284"/>
        <v/>
      </c>
      <c r="U712" s="27"/>
      <c r="V712" s="29"/>
      <c r="W712" s="30"/>
      <c r="X712" s="30"/>
      <c r="Y712" s="31"/>
    </row>
    <row r="713" spans="1:25" ht="15.75" hidden="1" customHeight="1" x14ac:dyDescent="0.25">
      <c r="A713" s="32">
        <v>24948703</v>
      </c>
      <c r="B713" s="32" t="s">
        <v>4812</v>
      </c>
      <c r="C713" s="32" t="s">
        <v>4813</v>
      </c>
      <c r="D713" s="32" t="s">
        <v>4814</v>
      </c>
      <c r="E713" s="32" t="s">
        <v>3816</v>
      </c>
      <c r="F713" s="32" t="s">
        <v>493</v>
      </c>
      <c r="G713" s="32">
        <v>2014</v>
      </c>
      <c r="H713" s="33">
        <v>41811</v>
      </c>
      <c r="I713" s="32"/>
      <c r="J713" s="32"/>
      <c r="K713" s="32" t="s">
        <v>4815</v>
      </c>
      <c r="L713" s="32" t="str">
        <f t="shared" si="264"/>
        <v>PreAlerta</v>
      </c>
      <c r="M713" s="32" t="str">
        <f t="shared" si="282"/>
        <v>C/PalabrasClaves</v>
      </c>
      <c r="N713" s="32"/>
      <c r="O713" s="32"/>
      <c r="P713" s="32" t="s">
        <v>2060</v>
      </c>
      <c r="Q713" s="32"/>
      <c r="R713" s="32" t="str">
        <f>LEFT('2012-2022'!$P713,4)</f>
        <v>2014</v>
      </c>
      <c r="S713" s="32" t="s">
        <v>72</v>
      </c>
      <c r="T713" s="32" t="str">
        <f t="shared" si="284"/>
        <v/>
      </c>
      <c r="U713" s="32"/>
      <c r="V713" s="34"/>
      <c r="W713" s="35"/>
      <c r="X713" s="35"/>
      <c r="Y713" s="32"/>
    </row>
    <row r="714" spans="1:25" ht="15.75" customHeight="1" x14ac:dyDescent="0.25">
      <c r="A714" s="27">
        <v>24890959</v>
      </c>
      <c r="B714" s="27" t="s">
        <v>4816</v>
      </c>
      <c r="C714" s="27" t="s">
        <v>3522</v>
      </c>
      <c r="D714" s="27" t="s">
        <v>4817</v>
      </c>
      <c r="E714" s="27" t="s">
        <v>655</v>
      </c>
      <c r="F714" s="27" t="s">
        <v>381</v>
      </c>
      <c r="G714" s="27">
        <v>2013</v>
      </c>
      <c r="H714" s="28">
        <v>41794</v>
      </c>
      <c r="I714" s="27"/>
      <c r="J714" s="27"/>
      <c r="K714" s="27"/>
      <c r="L714" s="27" t="str">
        <f t="shared" si="264"/>
        <v>PreAlerta</v>
      </c>
      <c r="M714" s="27" t="str">
        <f t="shared" si="282"/>
        <v>C/PalabrasClaves</v>
      </c>
      <c r="N714" s="27" t="s">
        <v>9</v>
      </c>
      <c r="O714" s="27"/>
      <c r="P714" s="27" t="s">
        <v>3751</v>
      </c>
      <c r="Q714" s="27"/>
      <c r="R714" s="27" t="str">
        <f>LEFT('2012-2022'!$P714,4)</f>
        <v>2013</v>
      </c>
      <c r="S714" s="27" t="s">
        <v>68</v>
      </c>
      <c r="T714" s="27" t="s">
        <v>4818</v>
      </c>
      <c r="U714" s="27" t="s">
        <v>123</v>
      </c>
      <c r="V714" s="29" t="s">
        <v>124</v>
      </c>
      <c r="W714" s="30" t="s">
        <v>124</v>
      </c>
      <c r="X714" s="30" t="s">
        <v>4819</v>
      </c>
      <c r="Y714" s="31" t="str">
        <f t="shared" ref="Y714:Y715" si="285">IFERROR(VLOOKUP(A712,BD_aux,3,FALSE),"")</f>
        <v/>
      </c>
    </row>
    <row r="715" spans="1:25" ht="15.75" customHeight="1" x14ac:dyDescent="0.25">
      <c r="A715" s="32">
        <v>29029217</v>
      </c>
      <c r="B715" s="32" t="s">
        <v>4820</v>
      </c>
      <c r="C715" s="32" t="s">
        <v>4144</v>
      </c>
      <c r="D715" s="32" t="s">
        <v>4821</v>
      </c>
      <c r="E715" s="32" t="s">
        <v>813</v>
      </c>
      <c r="F715" s="32" t="s">
        <v>493</v>
      </c>
      <c r="G715" s="32">
        <v>2018</v>
      </c>
      <c r="H715" s="33">
        <v>43022</v>
      </c>
      <c r="I715" s="32"/>
      <c r="J715" s="32"/>
      <c r="K715" s="32" t="s">
        <v>4822</v>
      </c>
      <c r="L715" s="32" t="str">
        <f t="shared" si="264"/>
        <v>PostAlerta</v>
      </c>
      <c r="M715" s="32" t="str">
        <f t="shared" si="282"/>
        <v>C/PalabrasClaves</v>
      </c>
      <c r="N715" s="32" t="s">
        <v>9</v>
      </c>
      <c r="O715" s="32"/>
      <c r="P715" s="32" t="s">
        <v>4823</v>
      </c>
      <c r="Q715" s="32"/>
      <c r="R715" s="32" t="str">
        <f>LEFT('2012-2022'!$P715,4)</f>
        <v>2018</v>
      </c>
      <c r="S715" s="32" t="s">
        <v>39</v>
      </c>
      <c r="T715" s="32" t="s">
        <v>4824</v>
      </c>
      <c r="U715" s="32" t="s">
        <v>123</v>
      </c>
      <c r="V715" s="34" t="s">
        <v>124</v>
      </c>
      <c r="W715" s="35" t="s">
        <v>124</v>
      </c>
      <c r="X715" s="35" t="s">
        <v>4825</v>
      </c>
      <c r="Y715" s="36" t="str">
        <f t="shared" si="285"/>
        <v/>
      </c>
    </row>
    <row r="716" spans="1:25" ht="15.75" hidden="1" customHeight="1" x14ac:dyDescent="0.25">
      <c r="A716" s="27">
        <v>30811935</v>
      </c>
      <c r="B716" s="27" t="s">
        <v>4826</v>
      </c>
      <c r="C716" s="27" t="s">
        <v>4827</v>
      </c>
      <c r="D716" s="27" t="s">
        <v>4828</v>
      </c>
      <c r="E716" s="27" t="s">
        <v>4829</v>
      </c>
      <c r="F716" s="27" t="s">
        <v>4830</v>
      </c>
      <c r="G716" s="27">
        <v>2019</v>
      </c>
      <c r="H716" s="28">
        <v>43524</v>
      </c>
      <c r="I716" s="27"/>
      <c r="J716" s="27"/>
      <c r="K716" s="27" t="s">
        <v>4831</v>
      </c>
      <c r="L716" s="27" t="str">
        <f t="shared" si="264"/>
        <v>PostAlerta</v>
      </c>
      <c r="M716" s="27" t="str">
        <f t="shared" si="282"/>
        <v>S/PalabrasClaves</v>
      </c>
      <c r="N716" s="27" t="str">
        <f>IF(ISNUMBER(SEARCH("TREATMENT", B716)), "4) Nuevos tratamientos", "")</f>
        <v/>
      </c>
      <c r="O716" s="27"/>
      <c r="P716" s="27" t="s">
        <v>4832</v>
      </c>
      <c r="Q716" s="27"/>
      <c r="R716" s="27" t="str">
        <f>LEFT('2012-2022'!$P716,4)</f>
        <v>2019</v>
      </c>
      <c r="S716" s="27" t="s">
        <v>54</v>
      </c>
      <c r="T716" s="27" t="str">
        <f>IFERROR(VLOOKUP(A716,BD_aux,2,FALSE),"")</f>
        <v/>
      </c>
      <c r="U716" s="27"/>
      <c r="V716" s="29"/>
      <c r="W716" s="30"/>
      <c r="X716" s="30"/>
      <c r="Y716" s="31"/>
    </row>
    <row r="717" spans="1:25" ht="15.75" customHeight="1" x14ac:dyDescent="0.25">
      <c r="A717" s="32">
        <v>26378286</v>
      </c>
      <c r="B717" s="32" t="s">
        <v>4833</v>
      </c>
      <c r="C717" s="32" t="s">
        <v>4834</v>
      </c>
      <c r="D717" s="32" t="s">
        <v>4835</v>
      </c>
      <c r="E717" s="32" t="s">
        <v>4836</v>
      </c>
      <c r="F717" s="32" t="s">
        <v>502</v>
      </c>
      <c r="G717" s="32">
        <v>2015</v>
      </c>
      <c r="H717" s="33">
        <v>42265</v>
      </c>
      <c r="I717" s="32" t="s">
        <v>4837</v>
      </c>
      <c r="J717" s="32"/>
      <c r="K717" s="32" t="s">
        <v>4838</v>
      </c>
      <c r="L717" s="32" t="str">
        <f t="shared" si="264"/>
        <v>PreAlerta</v>
      </c>
      <c r="M717" s="32" t="str">
        <f t="shared" si="282"/>
        <v>S/PalabrasClaves</v>
      </c>
      <c r="N717" s="32" t="s">
        <v>12</v>
      </c>
      <c r="O717" s="32" t="s">
        <v>16</v>
      </c>
      <c r="P717" s="32" t="s">
        <v>1409</v>
      </c>
      <c r="Q717" s="32"/>
      <c r="R717" s="32" t="str">
        <f>LEFT('2012-2022'!$P717,4)</f>
        <v>2015</v>
      </c>
      <c r="S717" s="32" t="s">
        <v>74</v>
      </c>
      <c r="T717" s="32" t="s">
        <v>4839</v>
      </c>
      <c r="U717" s="32" t="s">
        <v>124</v>
      </c>
      <c r="V717" s="34" t="s">
        <v>123</v>
      </c>
      <c r="W717" s="35" t="s">
        <v>124</v>
      </c>
      <c r="X717" s="35" t="s">
        <v>4840</v>
      </c>
      <c r="Y717" s="36" t="str">
        <f>IFERROR(VLOOKUP(A715,BD_aux,3,FALSE),"")</f>
        <v/>
      </c>
    </row>
    <row r="718" spans="1:25" ht="15.75" hidden="1" customHeight="1" x14ac:dyDescent="0.25">
      <c r="A718" s="27">
        <v>31119623</v>
      </c>
      <c r="B718" s="27" t="s">
        <v>4841</v>
      </c>
      <c r="C718" s="27" t="s">
        <v>4842</v>
      </c>
      <c r="D718" s="27" t="s">
        <v>4843</v>
      </c>
      <c r="E718" s="27" t="s">
        <v>4844</v>
      </c>
      <c r="F718" s="27" t="s">
        <v>120</v>
      </c>
      <c r="G718" s="27">
        <v>2019</v>
      </c>
      <c r="H718" s="28">
        <v>43609</v>
      </c>
      <c r="I718" s="27"/>
      <c r="J718" s="27"/>
      <c r="K718" s="27" t="s">
        <v>4845</v>
      </c>
      <c r="L718" s="27" t="str">
        <f t="shared" si="264"/>
        <v>PostAlerta</v>
      </c>
      <c r="M718" s="27" t="str">
        <f t="shared" si="282"/>
        <v>S/PalabrasClaves</v>
      </c>
      <c r="N718" s="27" t="str">
        <f t="shared" ref="N718:N721" si="286">IF(ISNUMBER(SEARCH("TREATMENT", B718)), "4) Nuevos tratamientos", "")</f>
        <v/>
      </c>
      <c r="O718" s="27"/>
      <c r="P718" s="27">
        <v>2019</v>
      </c>
      <c r="Q718" s="27"/>
      <c r="R718" s="27" t="str">
        <f>LEFT('2012-2022'!$P718,4)</f>
        <v>2019</v>
      </c>
      <c r="S718" s="27"/>
      <c r="T718" s="27" t="str">
        <f t="shared" ref="T718:T721" si="287">IFERROR(VLOOKUP(A718,BD_aux,2,FALSE),"")</f>
        <v/>
      </c>
      <c r="U718" s="27"/>
      <c r="V718" s="29"/>
      <c r="W718" s="30"/>
      <c r="X718" s="30"/>
      <c r="Y718" s="31"/>
    </row>
    <row r="719" spans="1:25" ht="15.75" hidden="1" customHeight="1" x14ac:dyDescent="0.25">
      <c r="A719" s="32">
        <v>30986425</v>
      </c>
      <c r="B719" s="32" t="s">
        <v>4846</v>
      </c>
      <c r="C719" s="32" t="s">
        <v>4847</v>
      </c>
      <c r="D719" s="32" t="s">
        <v>4848</v>
      </c>
      <c r="E719" s="32" t="s">
        <v>4849</v>
      </c>
      <c r="F719" s="32" t="s">
        <v>4850</v>
      </c>
      <c r="G719" s="32">
        <v>2019</v>
      </c>
      <c r="H719" s="33">
        <v>43571</v>
      </c>
      <c r="I719" s="32"/>
      <c r="J719" s="32"/>
      <c r="K719" s="32" t="s">
        <v>4851</v>
      </c>
      <c r="L719" s="32" t="str">
        <f t="shared" si="264"/>
        <v>Excluido</v>
      </c>
      <c r="M719" s="32" t="str">
        <f t="shared" si="282"/>
        <v>S/PalabrasClaves</v>
      </c>
      <c r="N719" s="32" t="str">
        <f t="shared" si="286"/>
        <v/>
      </c>
      <c r="O719" s="32"/>
      <c r="P719" s="32" t="s">
        <v>4852</v>
      </c>
      <c r="Q719" s="32"/>
      <c r="R719" s="32" t="str">
        <f>LEFT('2012-2022'!$P719,4)</f>
        <v>2019</v>
      </c>
      <c r="S719" s="32" t="s">
        <v>62</v>
      </c>
      <c r="T719" s="32" t="str">
        <f t="shared" si="287"/>
        <v/>
      </c>
      <c r="U719" s="32"/>
      <c r="V719" s="34"/>
      <c r="W719" s="35"/>
      <c r="X719" s="35"/>
      <c r="Y719" s="32"/>
    </row>
    <row r="720" spans="1:25" ht="15.75" hidden="1" customHeight="1" x14ac:dyDescent="0.25">
      <c r="A720" s="27">
        <v>33436505</v>
      </c>
      <c r="B720" s="27" t="s">
        <v>4853</v>
      </c>
      <c r="C720" s="27" t="s">
        <v>4854</v>
      </c>
      <c r="D720" s="27" t="s">
        <v>4855</v>
      </c>
      <c r="E720" s="27" t="s">
        <v>4856</v>
      </c>
      <c r="F720" s="27" t="s">
        <v>393</v>
      </c>
      <c r="G720" s="27">
        <v>2021</v>
      </c>
      <c r="H720" s="28">
        <v>44209</v>
      </c>
      <c r="I720" s="27" t="s">
        <v>4857</v>
      </c>
      <c r="J720" s="27"/>
      <c r="K720" s="27" t="s">
        <v>4858</v>
      </c>
      <c r="L720" s="27" t="str">
        <f t="shared" si="264"/>
        <v>Excluido</v>
      </c>
      <c r="M720" s="27" t="str">
        <f t="shared" si="282"/>
        <v>S/PalabrasClaves</v>
      </c>
      <c r="N720" s="27" t="str">
        <f t="shared" si="286"/>
        <v/>
      </c>
      <c r="O720" s="27"/>
      <c r="P720" s="27" t="s">
        <v>4859</v>
      </c>
      <c r="Q720" s="27"/>
      <c r="R720" s="27" t="str">
        <f>LEFT('2012-2022'!$P720,4)</f>
        <v>2021</v>
      </c>
      <c r="S720" s="27" t="s">
        <v>49</v>
      </c>
      <c r="T720" s="27" t="str">
        <f t="shared" si="287"/>
        <v/>
      </c>
      <c r="U720" s="27"/>
      <c r="V720" s="29"/>
      <c r="W720" s="30"/>
      <c r="X720" s="30"/>
      <c r="Y720" s="31"/>
    </row>
    <row r="721" spans="1:25" ht="15.75" hidden="1" customHeight="1" x14ac:dyDescent="0.25">
      <c r="A721" s="32">
        <v>27998950</v>
      </c>
      <c r="B721" s="32" t="s">
        <v>4860</v>
      </c>
      <c r="C721" s="32" t="s">
        <v>4861</v>
      </c>
      <c r="D721" s="32" t="s">
        <v>4862</v>
      </c>
      <c r="E721" s="32" t="s">
        <v>4228</v>
      </c>
      <c r="F721" s="32" t="s">
        <v>393</v>
      </c>
      <c r="G721" s="32">
        <v>2017</v>
      </c>
      <c r="H721" s="33">
        <v>42726</v>
      </c>
      <c r="I721" s="32"/>
      <c r="J721" s="32"/>
      <c r="K721" s="32" t="s">
        <v>4863</v>
      </c>
      <c r="L721" s="32" t="str">
        <f t="shared" si="264"/>
        <v>Excluido</v>
      </c>
      <c r="M721" s="32" t="str">
        <f t="shared" si="282"/>
        <v>S/PalabrasClaves</v>
      </c>
      <c r="N721" s="32" t="str">
        <f t="shared" si="286"/>
        <v/>
      </c>
      <c r="O721" s="32"/>
      <c r="P721" s="32" t="s">
        <v>1642</v>
      </c>
      <c r="Q721" s="32"/>
      <c r="R721" s="32" t="str">
        <f>LEFT('2012-2022'!$P721,4)</f>
        <v>2017</v>
      </c>
      <c r="S721" s="32" t="s">
        <v>49</v>
      </c>
      <c r="T721" s="32" t="str">
        <f t="shared" si="287"/>
        <v/>
      </c>
      <c r="U721" s="32"/>
      <c r="V721" s="34"/>
      <c r="W721" s="35"/>
      <c r="X721" s="35"/>
      <c r="Y721" s="32"/>
    </row>
    <row r="722" spans="1:25" ht="15.75" customHeight="1" x14ac:dyDescent="0.25">
      <c r="A722" s="27">
        <v>32071056</v>
      </c>
      <c r="B722" s="27" t="s">
        <v>4864</v>
      </c>
      <c r="C722" s="27" t="s">
        <v>4865</v>
      </c>
      <c r="D722" s="27" t="s">
        <v>4866</v>
      </c>
      <c r="E722" s="27" t="s">
        <v>4867</v>
      </c>
      <c r="F722" s="27" t="s">
        <v>573</v>
      </c>
      <c r="G722" s="27">
        <v>2020</v>
      </c>
      <c r="H722" s="28">
        <v>43881</v>
      </c>
      <c r="I722" s="27" t="s">
        <v>4868</v>
      </c>
      <c r="J722" s="27"/>
      <c r="K722" s="27" t="s">
        <v>4869</v>
      </c>
      <c r="L722" s="27" t="str">
        <f t="shared" si="264"/>
        <v>PostAlerta</v>
      </c>
      <c r="M722" s="27" t="str">
        <f t="shared" si="282"/>
        <v>C/PalabrasClaves</v>
      </c>
      <c r="N722" s="27" t="s">
        <v>9</v>
      </c>
      <c r="O722" s="27"/>
      <c r="P722" s="27" t="s">
        <v>4870</v>
      </c>
      <c r="Q722" s="27"/>
      <c r="R722" s="27" t="str">
        <f>LEFT('2012-2022'!$P722,4)</f>
        <v>2020</v>
      </c>
      <c r="S722" s="27" t="s">
        <v>54</v>
      </c>
      <c r="T722" s="27" t="s">
        <v>4871</v>
      </c>
      <c r="U722" s="27" t="s">
        <v>123</v>
      </c>
      <c r="V722" s="29" t="s">
        <v>124</v>
      </c>
      <c r="W722" s="30" t="s">
        <v>124</v>
      </c>
      <c r="X722" s="30" t="s">
        <v>4872</v>
      </c>
      <c r="Y722" s="31" t="str">
        <f>IFERROR(VLOOKUP(A720,BD_aux,3,FALSE),"")</f>
        <v/>
      </c>
    </row>
    <row r="723" spans="1:25" ht="15.75" hidden="1" customHeight="1" x14ac:dyDescent="0.25">
      <c r="A723" s="32">
        <v>29688440</v>
      </c>
      <c r="B723" s="32" t="s">
        <v>4873</v>
      </c>
      <c r="C723" s="32" t="s">
        <v>4874</v>
      </c>
      <c r="D723" s="32" t="s">
        <v>4875</v>
      </c>
      <c r="E723" s="32" t="s">
        <v>4876</v>
      </c>
      <c r="F723" s="32" t="s">
        <v>195</v>
      </c>
      <c r="G723" s="32">
        <v>2019</v>
      </c>
      <c r="H723" s="33">
        <v>43215</v>
      </c>
      <c r="I723" s="32"/>
      <c r="J723" s="32"/>
      <c r="K723" s="32" t="s">
        <v>4877</v>
      </c>
      <c r="L723" s="32" t="str">
        <f t="shared" si="264"/>
        <v>PostAlerta</v>
      </c>
      <c r="M723" s="32" t="str">
        <f t="shared" si="282"/>
        <v>S/PalabrasClaves</v>
      </c>
      <c r="N723" s="32" t="str">
        <f>IF(ISNUMBER(SEARCH("TREATMENT", B723)), "4) Nuevos tratamientos", "")</f>
        <v/>
      </c>
      <c r="O723" s="32"/>
      <c r="P723" s="32" t="s">
        <v>1234</v>
      </c>
      <c r="Q723" s="32"/>
      <c r="R723" s="32" t="str">
        <f>LEFT('2012-2022'!$P723,4)</f>
        <v>2019</v>
      </c>
      <c r="S723" s="32" t="s">
        <v>39</v>
      </c>
      <c r="T723" s="32" t="str">
        <f>IFERROR(VLOOKUP(A723,BD_aux,2,FALSE),"")</f>
        <v/>
      </c>
      <c r="U723" s="32"/>
      <c r="V723" s="34"/>
      <c r="W723" s="35"/>
      <c r="X723" s="35"/>
      <c r="Y723" s="32"/>
    </row>
    <row r="724" spans="1:25" ht="15.75" customHeight="1" x14ac:dyDescent="0.25">
      <c r="A724" s="27">
        <v>34949296</v>
      </c>
      <c r="B724" s="27" t="s">
        <v>4878</v>
      </c>
      <c r="C724" s="27" t="s">
        <v>4879</v>
      </c>
      <c r="D724" s="27" t="s">
        <v>4880</v>
      </c>
      <c r="E724" s="27" t="s">
        <v>4881</v>
      </c>
      <c r="F724" s="27" t="s">
        <v>4882</v>
      </c>
      <c r="G724" s="27">
        <v>2021</v>
      </c>
      <c r="H724" s="28">
        <v>44554</v>
      </c>
      <c r="I724" s="27"/>
      <c r="J724" s="27"/>
      <c r="K724" s="27" t="s">
        <v>4883</v>
      </c>
      <c r="L724" s="27" t="str">
        <f t="shared" si="264"/>
        <v>PostAlerta</v>
      </c>
      <c r="M724" s="27" t="str">
        <f t="shared" si="282"/>
        <v>C/PalabrasClaves</v>
      </c>
      <c r="N724" s="27" t="s">
        <v>9</v>
      </c>
      <c r="O724" s="27"/>
      <c r="P724" s="27" t="s">
        <v>4884</v>
      </c>
      <c r="Q724" s="27"/>
      <c r="R724" s="27" t="str">
        <f>LEFT('2012-2022'!$P724,4)</f>
        <v>2021</v>
      </c>
      <c r="S724" s="27" t="s">
        <v>70</v>
      </c>
      <c r="T724" s="27" t="s">
        <v>4885</v>
      </c>
      <c r="U724" s="27" t="s">
        <v>123</v>
      </c>
      <c r="V724" s="29" t="s">
        <v>124</v>
      </c>
      <c r="W724" s="30" t="s">
        <v>124</v>
      </c>
      <c r="X724" s="30" t="s">
        <v>4886</v>
      </c>
      <c r="Y724" s="31" t="str">
        <f t="shared" ref="Y724:Y725" si="288">IFERROR(VLOOKUP(A722,BD_aux,3,FALSE),"")</f>
        <v/>
      </c>
    </row>
    <row r="725" spans="1:25" ht="15.75" customHeight="1" x14ac:dyDescent="0.25">
      <c r="A725" s="32">
        <v>33432328</v>
      </c>
      <c r="B725" s="32" t="s">
        <v>4887</v>
      </c>
      <c r="C725" s="32" t="s">
        <v>4888</v>
      </c>
      <c r="D725" s="32" t="s">
        <v>4889</v>
      </c>
      <c r="E725" s="32" t="s">
        <v>797</v>
      </c>
      <c r="F725" s="32" t="s">
        <v>4890</v>
      </c>
      <c r="G725" s="32">
        <v>2021</v>
      </c>
      <c r="H725" s="33">
        <v>44208</v>
      </c>
      <c r="I725" s="32" t="s">
        <v>4891</v>
      </c>
      <c r="J725" s="32"/>
      <c r="K725" s="32" t="s">
        <v>4892</v>
      </c>
      <c r="L725" s="32" t="str">
        <f t="shared" si="264"/>
        <v>PostAlerta</v>
      </c>
      <c r="M725" s="32" t="str">
        <f t="shared" si="282"/>
        <v>C/PalabrasClaves</v>
      </c>
      <c r="N725" s="32" t="s">
        <v>12</v>
      </c>
      <c r="O725" s="32" t="s">
        <v>25</v>
      </c>
      <c r="P725" s="32" t="s">
        <v>4893</v>
      </c>
      <c r="Q725" s="32" t="s">
        <v>11</v>
      </c>
      <c r="R725" s="32" t="str">
        <f>LEFT('2012-2022'!$P725,4)</f>
        <v>2021</v>
      </c>
      <c r="S725" s="32" t="s">
        <v>54</v>
      </c>
      <c r="T725" s="32" t="s">
        <v>4894</v>
      </c>
      <c r="U725" s="32" t="s">
        <v>124</v>
      </c>
      <c r="V725" s="34" t="s">
        <v>123</v>
      </c>
      <c r="W725" s="35" t="s">
        <v>124</v>
      </c>
      <c r="X725" s="35" t="s">
        <v>4895</v>
      </c>
      <c r="Y725" s="36" t="str">
        <f t="shared" si="288"/>
        <v/>
      </c>
    </row>
    <row r="726" spans="1:25" ht="15.75" hidden="1" customHeight="1" x14ac:dyDescent="0.25">
      <c r="A726" s="27">
        <v>23677305</v>
      </c>
      <c r="B726" s="27" t="s">
        <v>4558</v>
      </c>
      <c r="C726" s="27" t="s">
        <v>4896</v>
      </c>
      <c r="D726" s="27" t="s">
        <v>4897</v>
      </c>
      <c r="E726" s="27" t="s">
        <v>1638</v>
      </c>
      <c r="F726" s="27" t="s">
        <v>4413</v>
      </c>
      <c r="G726" s="27">
        <v>2013</v>
      </c>
      <c r="H726" s="28">
        <v>41411</v>
      </c>
      <c r="I726" s="27" t="s">
        <v>4898</v>
      </c>
      <c r="J726" s="27" t="s">
        <v>4899</v>
      </c>
      <c r="K726" s="27" t="s">
        <v>4900</v>
      </c>
      <c r="L726" s="27" t="str">
        <f t="shared" si="264"/>
        <v>PreAlerta</v>
      </c>
      <c r="M726" s="27" t="str">
        <f t="shared" si="282"/>
        <v>S/PalabrasClaves</v>
      </c>
      <c r="N726" s="27" t="str">
        <f t="shared" ref="N726:N727" si="289">IF(ISNUMBER(SEARCH("TREATMENT", B726)), "4) Nuevos tratamientos", "")</f>
        <v/>
      </c>
      <c r="O726" s="27"/>
      <c r="P726" s="27" t="s">
        <v>4415</v>
      </c>
      <c r="Q726" s="27"/>
      <c r="R726" s="27" t="str">
        <f>LEFT('2012-2022'!$P726,4)</f>
        <v>2013</v>
      </c>
      <c r="S726" s="27" t="s">
        <v>57</v>
      </c>
      <c r="T726" s="27" t="str">
        <f t="shared" ref="T726:T727" si="290">IFERROR(VLOOKUP(A726,BD_aux,2,FALSE),"")</f>
        <v/>
      </c>
      <c r="U726" s="27"/>
      <c r="V726" s="29"/>
      <c r="W726" s="30"/>
      <c r="X726" s="30"/>
      <c r="Y726" s="31"/>
    </row>
    <row r="727" spans="1:25" ht="15.75" hidden="1" customHeight="1" x14ac:dyDescent="0.25">
      <c r="A727" s="32">
        <v>32512120</v>
      </c>
      <c r="B727" s="32" t="s">
        <v>4901</v>
      </c>
      <c r="C727" s="32" t="s">
        <v>4902</v>
      </c>
      <c r="D727" s="32" t="s">
        <v>4903</v>
      </c>
      <c r="E727" s="32" t="s">
        <v>4904</v>
      </c>
      <c r="F727" s="32" t="s">
        <v>728</v>
      </c>
      <c r="G727" s="32">
        <v>2020</v>
      </c>
      <c r="H727" s="33">
        <v>43991</v>
      </c>
      <c r="I727" s="32"/>
      <c r="J727" s="32"/>
      <c r="K727" s="32" t="s">
        <v>4905</v>
      </c>
      <c r="L727" s="32" t="str">
        <f t="shared" si="264"/>
        <v>PostAlerta</v>
      </c>
      <c r="M727" s="32" t="str">
        <f t="shared" si="282"/>
        <v>S/PalabrasClaves</v>
      </c>
      <c r="N727" s="32" t="str">
        <f t="shared" si="289"/>
        <v/>
      </c>
      <c r="O727" s="32"/>
      <c r="P727" s="32" t="s">
        <v>2992</v>
      </c>
      <c r="Q727" s="32"/>
      <c r="R727" s="32" t="str">
        <f>LEFT('2012-2022'!$P727,4)</f>
        <v>2020</v>
      </c>
      <c r="S727" s="32" t="s">
        <v>65</v>
      </c>
      <c r="T727" s="32" t="str">
        <f t="shared" si="290"/>
        <v/>
      </c>
      <c r="U727" s="32"/>
      <c r="V727" s="34"/>
      <c r="W727" s="35"/>
      <c r="X727" s="35"/>
      <c r="Y727" s="32"/>
    </row>
    <row r="728" spans="1:25" ht="15.75" customHeight="1" x14ac:dyDescent="0.25">
      <c r="A728" s="27">
        <v>32122643</v>
      </c>
      <c r="B728" s="27" t="s">
        <v>4906</v>
      </c>
      <c r="C728" s="27" t="s">
        <v>4907</v>
      </c>
      <c r="D728" s="27" t="s">
        <v>4908</v>
      </c>
      <c r="E728" s="27" t="s">
        <v>4909</v>
      </c>
      <c r="F728" s="27" t="s">
        <v>4910</v>
      </c>
      <c r="G728" s="27">
        <v>2021</v>
      </c>
      <c r="H728" s="28">
        <v>43894</v>
      </c>
      <c r="I728" s="27"/>
      <c r="J728" s="27"/>
      <c r="K728" s="27" t="s">
        <v>4911</v>
      </c>
      <c r="L728" s="27" t="str">
        <f t="shared" si="264"/>
        <v>PostAlerta</v>
      </c>
      <c r="M728" s="27" t="str">
        <f t="shared" si="282"/>
        <v>C/PalabrasClaves</v>
      </c>
      <c r="N728" s="27" t="s">
        <v>9</v>
      </c>
      <c r="O728" s="27"/>
      <c r="P728" s="27" t="s">
        <v>4912</v>
      </c>
      <c r="Q728" s="27"/>
      <c r="R728" s="27" t="str">
        <f>LEFT('2012-2022'!$P728,4)</f>
        <v>2021</v>
      </c>
      <c r="S728" s="27" t="s">
        <v>49</v>
      </c>
      <c r="T728" s="27" t="s">
        <v>4906</v>
      </c>
      <c r="U728" s="27" t="s">
        <v>123</v>
      </c>
      <c r="V728" s="29" t="s">
        <v>124</v>
      </c>
      <c r="W728" s="30" t="s">
        <v>124</v>
      </c>
      <c r="X728" s="30"/>
      <c r="Y728" s="31" t="str">
        <f>IFERROR(VLOOKUP(A726,BD_aux,3,FALSE),"")</f>
        <v/>
      </c>
    </row>
    <row r="729" spans="1:25" ht="15.75" hidden="1" customHeight="1" x14ac:dyDescent="0.25">
      <c r="A729" s="32">
        <v>26076069</v>
      </c>
      <c r="B729" s="32" t="s">
        <v>4913</v>
      </c>
      <c r="C729" s="32" t="s">
        <v>4914</v>
      </c>
      <c r="D729" s="32" t="s">
        <v>4915</v>
      </c>
      <c r="E729" s="32" t="s">
        <v>3595</v>
      </c>
      <c r="F729" s="32" t="s">
        <v>2293</v>
      </c>
      <c r="G729" s="32">
        <v>2015</v>
      </c>
      <c r="H729" s="33">
        <v>42171</v>
      </c>
      <c r="I729" s="32" t="s">
        <v>4916</v>
      </c>
      <c r="J729" s="32" t="s">
        <v>4917</v>
      </c>
      <c r="K729" s="32" t="s">
        <v>4918</v>
      </c>
      <c r="L729" s="32" t="str">
        <f t="shared" ref="L729:L792" si="291">IF(ISNUMBER(VLOOKUP(A729,EXCL,1,FALSE)),"Excluido",IF(ISNUMBER(VLOOKUP(A729,POST,1,FALSE)),"PostAlerta",IF(ISNUMBER(VLOOKUP(A729,PRE,1,FALSE)),"PreAlerta","")))</f>
        <v>PreAlerta</v>
      </c>
      <c r="M729" s="32" t="str">
        <f t="shared" si="282"/>
        <v>S/PalabrasClaves</v>
      </c>
      <c r="N729" s="32" t="str">
        <f t="shared" ref="N729:N730" si="292">IF(ISNUMBER(SEARCH("TREATMENT", B729)), "4) Nuevos tratamientos", "")</f>
        <v/>
      </c>
      <c r="O729" s="32"/>
      <c r="P729" s="32" t="s">
        <v>2170</v>
      </c>
      <c r="Q729" s="32"/>
      <c r="R729" s="32" t="str">
        <f>LEFT('2012-2022'!$P729,4)</f>
        <v>2015</v>
      </c>
      <c r="S729" s="32" t="s">
        <v>68</v>
      </c>
      <c r="T729" s="32" t="str">
        <f t="shared" ref="T729:T730" si="293">IFERROR(VLOOKUP(A729,BD_aux,2,FALSE),"")</f>
        <v/>
      </c>
      <c r="U729" s="32"/>
      <c r="V729" s="34"/>
      <c r="W729" s="35"/>
      <c r="X729" s="35"/>
      <c r="Y729" s="32"/>
    </row>
    <row r="730" spans="1:25" ht="15.75" hidden="1" customHeight="1" x14ac:dyDescent="0.25">
      <c r="A730" s="27">
        <v>32022739</v>
      </c>
      <c r="B730" s="27" t="s">
        <v>4919</v>
      </c>
      <c r="C730" s="27" t="s">
        <v>4920</v>
      </c>
      <c r="D730" s="27" t="s">
        <v>4921</v>
      </c>
      <c r="E730" s="27" t="s">
        <v>4922</v>
      </c>
      <c r="F730" s="27" t="s">
        <v>304</v>
      </c>
      <c r="G730" s="27">
        <v>2020</v>
      </c>
      <c r="H730" s="28">
        <v>43867</v>
      </c>
      <c r="I730" s="27" t="s">
        <v>4923</v>
      </c>
      <c r="J730" s="27"/>
      <c r="K730" s="27" t="s">
        <v>4924</v>
      </c>
      <c r="L730" s="27" t="str">
        <f t="shared" si="291"/>
        <v>PostAlerta</v>
      </c>
      <c r="M730" s="27" t="str">
        <f t="shared" si="282"/>
        <v>C/PalabrasClaves</v>
      </c>
      <c r="N730" s="27" t="str">
        <f t="shared" si="292"/>
        <v/>
      </c>
      <c r="O730" s="27"/>
      <c r="P730" s="27" t="s">
        <v>132</v>
      </c>
      <c r="Q730" s="27"/>
      <c r="R730" s="27" t="str">
        <f>LEFT('2012-2022'!$P730,4)</f>
        <v>2020</v>
      </c>
      <c r="S730" s="27" t="s">
        <v>54</v>
      </c>
      <c r="T730" s="27" t="str">
        <f t="shared" si="293"/>
        <v/>
      </c>
      <c r="U730" s="27"/>
      <c r="V730" s="29"/>
      <c r="W730" s="30"/>
      <c r="X730" s="30"/>
      <c r="Y730" s="31"/>
    </row>
    <row r="731" spans="1:25" ht="15.75" customHeight="1" x14ac:dyDescent="0.25">
      <c r="A731" s="32">
        <v>29523496</v>
      </c>
      <c r="B731" s="32" t="s">
        <v>4925</v>
      </c>
      <c r="C731" s="32" t="s">
        <v>4926</v>
      </c>
      <c r="D731" s="32" t="s">
        <v>4927</v>
      </c>
      <c r="E731" s="32" t="s">
        <v>3210</v>
      </c>
      <c r="F731" s="32" t="s">
        <v>679</v>
      </c>
      <c r="G731" s="32">
        <v>2018</v>
      </c>
      <c r="H731" s="33">
        <v>43170</v>
      </c>
      <c r="I731" s="32"/>
      <c r="J731" s="32"/>
      <c r="K731" s="32" t="s">
        <v>4928</v>
      </c>
      <c r="L731" s="32" t="str">
        <f t="shared" si="291"/>
        <v>PostAlerta</v>
      </c>
      <c r="M731" s="32" t="str">
        <f t="shared" si="282"/>
        <v>C/PalabrasClaves</v>
      </c>
      <c r="N731" s="32" t="s">
        <v>9</v>
      </c>
      <c r="O731" s="32"/>
      <c r="P731" s="32" t="s">
        <v>1671</v>
      </c>
      <c r="Q731" s="32"/>
      <c r="R731" s="32" t="str">
        <f>LEFT('2012-2022'!$P731,4)</f>
        <v>2018</v>
      </c>
      <c r="S731" s="32" t="s">
        <v>57</v>
      </c>
      <c r="T731" s="32" t="s">
        <v>4929</v>
      </c>
      <c r="U731" s="32" t="s">
        <v>123</v>
      </c>
      <c r="V731" s="34" t="s">
        <v>124</v>
      </c>
      <c r="W731" s="35" t="s">
        <v>124</v>
      </c>
      <c r="X731" s="35" t="s">
        <v>4930</v>
      </c>
      <c r="Y731" s="36" t="str">
        <f t="shared" ref="Y731:Y732" si="294">IFERROR(VLOOKUP(A729,BD_aux,3,FALSE),"")</f>
        <v/>
      </c>
    </row>
    <row r="732" spans="1:25" ht="15.75" customHeight="1" x14ac:dyDescent="0.25">
      <c r="A732" s="27">
        <v>27682063</v>
      </c>
      <c r="B732" s="27" t="s">
        <v>4931</v>
      </c>
      <c r="C732" s="27" t="s">
        <v>4932</v>
      </c>
      <c r="D732" s="27" t="s">
        <v>4933</v>
      </c>
      <c r="E732" s="27" t="s">
        <v>1311</v>
      </c>
      <c r="F732" s="27" t="s">
        <v>2140</v>
      </c>
      <c r="G732" s="27">
        <v>2016</v>
      </c>
      <c r="H732" s="28">
        <v>42643</v>
      </c>
      <c r="I732" s="27"/>
      <c r="J732" s="27"/>
      <c r="K732" s="27" t="s">
        <v>4934</v>
      </c>
      <c r="L732" s="27" t="str">
        <f t="shared" si="291"/>
        <v>PreAlerta</v>
      </c>
      <c r="M732" s="27" t="str">
        <f t="shared" si="282"/>
        <v>C/PalabrasClaves</v>
      </c>
      <c r="N732" s="27" t="s">
        <v>9</v>
      </c>
      <c r="O732" s="27"/>
      <c r="P732" s="27" t="s">
        <v>4935</v>
      </c>
      <c r="Q732" s="27"/>
      <c r="R732" s="27" t="str">
        <f>LEFT('2012-2022'!$P732,4)</f>
        <v>2016</v>
      </c>
      <c r="S732" s="27" t="s">
        <v>74</v>
      </c>
      <c r="T732" s="27" t="s">
        <v>4936</v>
      </c>
      <c r="U732" s="27" t="s">
        <v>123</v>
      </c>
      <c r="V732" s="29" t="s">
        <v>124</v>
      </c>
      <c r="W732" s="30" t="s">
        <v>124</v>
      </c>
      <c r="X732" s="30" t="s">
        <v>4937</v>
      </c>
      <c r="Y732" s="31" t="str">
        <f t="shared" si="294"/>
        <v/>
      </c>
    </row>
    <row r="733" spans="1:25" ht="15.75" hidden="1" customHeight="1" x14ac:dyDescent="0.25">
      <c r="A733" s="32">
        <v>32042129</v>
      </c>
      <c r="B733" s="32" t="s">
        <v>4938</v>
      </c>
      <c r="C733" s="32" t="s">
        <v>4939</v>
      </c>
      <c r="D733" s="32" t="s">
        <v>4940</v>
      </c>
      <c r="E733" s="32" t="s">
        <v>4941</v>
      </c>
      <c r="F733" s="32" t="s">
        <v>2118</v>
      </c>
      <c r="G733" s="32">
        <v>2020</v>
      </c>
      <c r="H733" s="33">
        <v>43873</v>
      </c>
      <c r="I733" s="32" t="s">
        <v>4942</v>
      </c>
      <c r="J733" s="32" t="s">
        <v>4943</v>
      </c>
      <c r="K733" s="32" t="s">
        <v>4944</v>
      </c>
      <c r="L733" s="32" t="str">
        <f t="shared" si="291"/>
        <v>PostAlerta</v>
      </c>
      <c r="M733" s="32" t="str">
        <f t="shared" si="282"/>
        <v>C/PalabrasClaves</v>
      </c>
      <c r="N733" s="32" t="str">
        <f>IF(ISNUMBER(SEARCH("TREATMENT", B733)), "4) Nuevos tratamientos", "")</f>
        <v/>
      </c>
      <c r="O733" s="32"/>
      <c r="P733" s="32" t="s">
        <v>336</v>
      </c>
      <c r="Q733" s="32"/>
      <c r="R733" s="32" t="str">
        <f>LEFT('2012-2022'!$P733,4)</f>
        <v>2020</v>
      </c>
      <c r="S733" s="32" t="s">
        <v>49</v>
      </c>
      <c r="T733" s="32" t="str">
        <f>IFERROR(VLOOKUP(A733,BD_aux,2,FALSE),"")</f>
        <v/>
      </c>
      <c r="U733" s="32"/>
      <c r="V733" s="34"/>
      <c r="W733" s="35"/>
      <c r="X733" s="35"/>
      <c r="Y733" s="32"/>
    </row>
    <row r="734" spans="1:25" ht="15.75" customHeight="1" x14ac:dyDescent="0.25">
      <c r="A734" s="27">
        <v>31202926</v>
      </c>
      <c r="B734" s="27" t="s">
        <v>4945</v>
      </c>
      <c r="C734" s="27" t="s">
        <v>4946</v>
      </c>
      <c r="D734" s="27" t="s">
        <v>4947</v>
      </c>
      <c r="E734" s="27" t="s">
        <v>1232</v>
      </c>
      <c r="F734" s="27" t="s">
        <v>949</v>
      </c>
      <c r="G734" s="27">
        <v>2019</v>
      </c>
      <c r="H734" s="28">
        <v>43633</v>
      </c>
      <c r="I734" s="27"/>
      <c r="J734" s="27"/>
      <c r="K734" s="27" t="s">
        <v>4948</v>
      </c>
      <c r="L734" s="27" t="str">
        <f t="shared" si="291"/>
        <v>PostAlerta</v>
      </c>
      <c r="M734" s="27" t="str">
        <f t="shared" si="282"/>
        <v>S/PalabrasClaves</v>
      </c>
      <c r="N734" s="27" t="s">
        <v>9</v>
      </c>
      <c r="O734" s="27"/>
      <c r="P734" s="27" t="s">
        <v>220</v>
      </c>
      <c r="Q734" s="27"/>
      <c r="R734" s="27" t="str">
        <f>LEFT('2012-2022'!$P734,4)</f>
        <v>2019</v>
      </c>
      <c r="S734" s="27" t="s">
        <v>68</v>
      </c>
      <c r="T734" s="27" t="s">
        <v>4949</v>
      </c>
      <c r="U734" s="27" t="s">
        <v>123</v>
      </c>
      <c r="V734" s="29" t="s">
        <v>124</v>
      </c>
      <c r="W734" s="30" t="s">
        <v>124</v>
      </c>
      <c r="X734" s="30" t="s">
        <v>4950</v>
      </c>
      <c r="Y734" s="31" t="str">
        <f>IFERROR(VLOOKUP(A732,BD_aux,3,FALSE),"")</f>
        <v/>
      </c>
    </row>
    <row r="735" spans="1:25" ht="15.75" hidden="1" customHeight="1" x14ac:dyDescent="0.25">
      <c r="A735" s="32">
        <v>23467600</v>
      </c>
      <c r="B735" s="32" t="s">
        <v>4951</v>
      </c>
      <c r="C735" s="32" t="s">
        <v>4952</v>
      </c>
      <c r="D735" s="32" t="s">
        <v>4953</v>
      </c>
      <c r="E735" s="32" t="s">
        <v>2987</v>
      </c>
      <c r="F735" s="32" t="s">
        <v>502</v>
      </c>
      <c r="G735" s="32">
        <v>2013</v>
      </c>
      <c r="H735" s="33">
        <v>41341</v>
      </c>
      <c r="I735" s="32" t="s">
        <v>4954</v>
      </c>
      <c r="J735" s="32"/>
      <c r="K735" s="32" t="s">
        <v>4955</v>
      </c>
      <c r="L735" s="32" t="str">
        <f t="shared" si="291"/>
        <v>PreAlerta</v>
      </c>
      <c r="M735" s="32" t="str">
        <f t="shared" si="282"/>
        <v>S/PalabrasClaves</v>
      </c>
      <c r="N735" s="32" t="str">
        <f t="shared" ref="N735:N736" si="295">IF(ISNUMBER(SEARCH("TREATMENT", B735)), "4) Nuevos tratamientos", "")</f>
        <v/>
      </c>
      <c r="O735" s="32"/>
      <c r="P735" s="32" t="s">
        <v>479</v>
      </c>
      <c r="Q735" s="32"/>
      <c r="R735" s="32" t="str">
        <f>LEFT('2012-2022'!$P735,4)</f>
        <v>2013</v>
      </c>
      <c r="S735" s="32" t="s">
        <v>60</v>
      </c>
      <c r="T735" s="32" t="str">
        <f t="shared" ref="T735:T736" si="296">IFERROR(VLOOKUP(A735,BD_aux,2,FALSE),"")</f>
        <v/>
      </c>
      <c r="U735" s="32"/>
      <c r="V735" s="34"/>
      <c r="W735" s="35"/>
      <c r="X735" s="35"/>
      <c r="Y735" s="32"/>
    </row>
    <row r="736" spans="1:25" ht="15.75" hidden="1" customHeight="1" x14ac:dyDescent="0.25">
      <c r="A736" s="27">
        <v>28743809</v>
      </c>
      <c r="B736" s="27" t="s">
        <v>4956</v>
      </c>
      <c r="C736" s="27" t="s">
        <v>4957</v>
      </c>
      <c r="D736" s="27" t="s">
        <v>4958</v>
      </c>
      <c r="E736" s="27" t="s">
        <v>4959</v>
      </c>
      <c r="F736" s="27" t="s">
        <v>277</v>
      </c>
      <c r="G736" s="27">
        <v>2017</v>
      </c>
      <c r="H736" s="28">
        <v>42943</v>
      </c>
      <c r="I736" s="27" t="s">
        <v>4960</v>
      </c>
      <c r="J736" s="27"/>
      <c r="K736" s="27" t="s">
        <v>4961</v>
      </c>
      <c r="L736" s="27" t="str">
        <f t="shared" si="291"/>
        <v>PostAlerta</v>
      </c>
      <c r="M736" s="27" t="str">
        <f t="shared" si="282"/>
        <v>C/PalabrasClaves</v>
      </c>
      <c r="N736" s="27" t="str">
        <f t="shared" si="295"/>
        <v/>
      </c>
      <c r="O736" s="27"/>
      <c r="P736" s="27" t="s">
        <v>2499</v>
      </c>
      <c r="Q736" s="27"/>
      <c r="R736" s="27" t="str">
        <f>LEFT('2012-2022'!$P736,4)</f>
        <v>2017</v>
      </c>
      <c r="S736" s="27" t="s">
        <v>62</v>
      </c>
      <c r="T736" s="27" t="str">
        <f t="shared" si="296"/>
        <v/>
      </c>
      <c r="U736" s="27"/>
      <c r="V736" s="29"/>
      <c r="W736" s="30"/>
      <c r="X736" s="30"/>
      <c r="Y736" s="31"/>
    </row>
    <row r="737" spans="1:25" ht="15.75" customHeight="1" x14ac:dyDescent="0.25">
      <c r="A737" s="32">
        <v>34078300</v>
      </c>
      <c r="B737" s="32" t="s">
        <v>4962</v>
      </c>
      <c r="C737" s="32" t="s">
        <v>4963</v>
      </c>
      <c r="D737" s="32" t="s">
        <v>4964</v>
      </c>
      <c r="E737" s="32" t="s">
        <v>4965</v>
      </c>
      <c r="F737" s="32" t="s">
        <v>1066</v>
      </c>
      <c r="G737" s="32">
        <v>2021</v>
      </c>
      <c r="H737" s="33">
        <v>44350</v>
      </c>
      <c r="I737" s="32" t="s">
        <v>4966</v>
      </c>
      <c r="J737" s="32"/>
      <c r="K737" s="32" t="s">
        <v>4967</v>
      </c>
      <c r="L737" s="32" t="str">
        <f t="shared" si="291"/>
        <v>PostAlerta</v>
      </c>
      <c r="M737" s="32" t="str">
        <f t="shared" si="282"/>
        <v>C/PalabrasClaves</v>
      </c>
      <c r="N737" s="32" t="s">
        <v>9</v>
      </c>
      <c r="O737" s="32"/>
      <c r="P737" s="32" t="s">
        <v>3446</v>
      </c>
      <c r="Q737" s="32"/>
      <c r="R737" s="32" t="str">
        <f>LEFT('2012-2022'!$P737,4)</f>
        <v>2021</v>
      </c>
      <c r="S737" s="32" t="s">
        <v>60</v>
      </c>
      <c r="T737" s="32" t="s">
        <v>4968</v>
      </c>
      <c r="U737" s="32" t="s">
        <v>123</v>
      </c>
      <c r="V737" s="34" t="s">
        <v>124</v>
      </c>
      <c r="W737" s="35" t="s">
        <v>124</v>
      </c>
      <c r="X737" s="35" t="s">
        <v>4969</v>
      </c>
      <c r="Y737" s="36" t="str">
        <f>IFERROR(VLOOKUP(A735,BD_aux,3,FALSE),"")</f>
        <v/>
      </c>
    </row>
    <row r="738" spans="1:25" ht="15.75" hidden="1" customHeight="1" x14ac:dyDescent="0.25">
      <c r="A738" s="27">
        <v>24594973</v>
      </c>
      <c r="B738" s="27" t="s">
        <v>4970</v>
      </c>
      <c r="C738" s="27" t="s">
        <v>4971</v>
      </c>
      <c r="D738" s="27" t="s">
        <v>4972</v>
      </c>
      <c r="E738" s="27" t="s">
        <v>4973</v>
      </c>
      <c r="F738" s="27" t="s">
        <v>393</v>
      </c>
      <c r="G738" s="27">
        <v>2014</v>
      </c>
      <c r="H738" s="28">
        <v>41704</v>
      </c>
      <c r="I738" s="27"/>
      <c r="J738" s="27"/>
      <c r="K738" s="27" t="s">
        <v>4974</v>
      </c>
      <c r="L738" s="27" t="str">
        <f t="shared" si="291"/>
        <v>PreAlerta</v>
      </c>
      <c r="M738" s="27" t="str">
        <f t="shared" si="282"/>
        <v>S/PalabrasClaves</v>
      </c>
      <c r="N738" s="27" t="str">
        <f t="shared" ref="N738:N740" si="297">IF(ISNUMBER(SEARCH("TREATMENT", B738)), "4) Nuevos tratamientos", "")</f>
        <v/>
      </c>
      <c r="O738" s="27"/>
      <c r="P738" s="27" t="s">
        <v>2482</v>
      </c>
      <c r="Q738" s="27"/>
      <c r="R738" s="27" t="str">
        <f>LEFT('2012-2022'!$P738,4)</f>
        <v>2014</v>
      </c>
      <c r="S738" s="27" t="s">
        <v>60</v>
      </c>
      <c r="T738" s="27" t="str">
        <f t="shared" ref="T738:T740" si="298">IFERROR(VLOOKUP(A738,BD_aux,2,FALSE),"")</f>
        <v/>
      </c>
      <c r="U738" s="27"/>
      <c r="V738" s="29"/>
      <c r="W738" s="30"/>
      <c r="X738" s="30"/>
      <c r="Y738" s="31"/>
    </row>
    <row r="739" spans="1:25" ht="15.75" hidden="1" customHeight="1" x14ac:dyDescent="0.25">
      <c r="A739" s="32">
        <v>24429758</v>
      </c>
      <c r="B739" s="32" t="s">
        <v>4975</v>
      </c>
      <c r="C739" s="32" t="s">
        <v>4976</v>
      </c>
      <c r="D739" s="32" t="s">
        <v>4977</v>
      </c>
      <c r="E739" s="32" t="s">
        <v>4978</v>
      </c>
      <c r="F739" s="32" t="s">
        <v>4433</v>
      </c>
      <c r="G739" s="32">
        <v>2014</v>
      </c>
      <c r="H739" s="33">
        <v>41656</v>
      </c>
      <c r="I739" s="32"/>
      <c r="J739" s="32"/>
      <c r="K739" s="32" t="s">
        <v>4979</v>
      </c>
      <c r="L739" s="32" t="str">
        <f t="shared" si="291"/>
        <v>PreAlerta</v>
      </c>
      <c r="M739" s="32" t="str">
        <f t="shared" si="282"/>
        <v>S/PalabrasClaves</v>
      </c>
      <c r="N739" s="32" t="str">
        <f t="shared" si="297"/>
        <v/>
      </c>
      <c r="O739" s="32"/>
      <c r="P739" s="32" t="s">
        <v>4980</v>
      </c>
      <c r="Q739" s="32"/>
      <c r="R739" s="32" t="str">
        <f>LEFT('2012-2022'!$P739,4)</f>
        <v>2014</v>
      </c>
      <c r="S739" s="32" t="s">
        <v>39</v>
      </c>
      <c r="T739" s="32" t="str">
        <f t="shared" si="298"/>
        <v/>
      </c>
      <c r="U739" s="32"/>
      <c r="V739" s="34"/>
      <c r="W739" s="35"/>
      <c r="X739" s="35"/>
      <c r="Y739" s="32"/>
    </row>
    <row r="740" spans="1:25" ht="15.75" hidden="1" customHeight="1" x14ac:dyDescent="0.25">
      <c r="A740" s="27">
        <v>31385268</v>
      </c>
      <c r="B740" s="27" t="s">
        <v>4981</v>
      </c>
      <c r="C740" s="27" t="s">
        <v>4286</v>
      </c>
      <c r="D740" s="27" t="s">
        <v>4982</v>
      </c>
      <c r="E740" s="27" t="s">
        <v>4288</v>
      </c>
      <c r="F740" s="27" t="s">
        <v>120</v>
      </c>
      <c r="G740" s="27">
        <v>2019</v>
      </c>
      <c r="H740" s="28">
        <v>43684</v>
      </c>
      <c r="I740" s="27"/>
      <c r="J740" s="27"/>
      <c r="K740" s="27" t="s">
        <v>4983</v>
      </c>
      <c r="L740" s="27" t="str">
        <f t="shared" si="291"/>
        <v>PostAlerta</v>
      </c>
      <c r="M740" s="27" t="str">
        <f t="shared" si="282"/>
        <v>S/PalabrasClaves</v>
      </c>
      <c r="N740" s="27" t="str">
        <f t="shared" si="297"/>
        <v/>
      </c>
      <c r="O740" s="27"/>
      <c r="P740" s="27">
        <v>2019</v>
      </c>
      <c r="Q740" s="27"/>
      <c r="R740" s="27" t="str">
        <f>LEFT('2012-2022'!$P740,4)</f>
        <v>2019</v>
      </c>
      <c r="S740" s="27"/>
      <c r="T740" s="27" t="str">
        <f t="shared" si="298"/>
        <v/>
      </c>
      <c r="U740" s="27"/>
      <c r="V740" s="29"/>
      <c r="W740" s="30"/>
      <c r="X740" s="30"/>
      <c r="Y740" s="31"/>
    </row>
    <row r="741" spans="1:25" ht="15.75" customHeight="1" x14ac:dyDescent="0.25">
      <c r="A741" s="32">
        <v>29726994</v>
      </c>
      <c r="B741" s="32" t="s">
        <v>4984</v>
      </c>
      <c r="C741" s="32" t="s">
        <v>4985</v>
      </c>
      <c r="D741" s="32" t="s">
        <v>4986</v>
      </c>
      <c r="E741" s="32" t="s">
        <v>4987</v>
      </c>
      <c r="F741" s="32" t="s">
        <v>493</v>
      </c>
      <c r="G741" s="32">
        <v>2018</v>
      </c>
      <c r="H741" s="33">
        <v>43225</v>
      </c>
      <c r="I741" s="32"/>
      <c r="J741" s="32"/>
      <c r="K741" s="32" t="s">
        <v>4988</v>
      </c>
      <c r="L741" s="32" t="str">
        <f t="shared" si="291"/>
        <v>PostAlerta</v>
      </c>
      <c r="M741" s="32" t="str">
        <f t="shared" si="282"/>
        <v>C/PalabrasClaves</v>
      </c>
      <c r="N741" s="32" t="s">
        <v>12</v>
      </c>
      <c r="O741" s="32" t="s">
        <v>16</v>
      </c>
      <c r="P741" s="32" t="s">
        <v>4989</v>
      </c>
      <c r="Q741" s="32"/>
      <c r="R741" s="32" t="str">
        <f>LEFT('2012-2022'!$P741,4)</f>
        <v>2018</v>
      </c>
      <c r="S741" s="32" t="s">
        <v>65</v>
      </c>
      <c r="T741" s="32" t="s">
        <v>4990</v>
      </c>
      <c r="U741" s="32" t="s">
        <v>124</v>
      </c>
      <c r="V741" s="34" t="s">
        <v>123</v>
      </c>
      <c r="W741" s="35" t="s">
        <v>124</v>
      </c>
      <c r="X741" s="35" t="s">
        <v>4991</v>
      </c>
      <c r="Y741" s="36" t="str">
        <f>IFERROR(VLOOKUP(A739,BD_aux,3,FALSE),"")</f>
        <v/>
      </c>
    </row>
    <row r="742" spans="1:25" ht="15.75" hidden="1" customHeight="1" x14ac:dyDescent="0.25">
      <c r="A742" s="27">
        <v>24532681</v>
      </c>
      <c r="B742" s="27" t="s">
        <v>4992</v>
      </c>
      <c r="C742" s="27" t="s">
        <v>4993</v>
      </c>
      <c r="D742" s="27" t="s">
        <v>4994</v>
      </c>
      <c r="E742" s="27" t="s">
        <v>813</v>
      </c>
      <c r="F742" s="27" t="s">
        <v>493</v>
      </c>
      <c r="G742" s="27">
        <v>2014</v>
      </c>
      <c r="H742" s="28">
        <v>41688</v>
      </c>
      <c r="I742" s="27"/>
      <c r="J742" s="27"/>
      <c r="K742" s="27" t="s">
        <v>4995</v>
      </c>
      <c r="L742" s="27" t="str">
        <f t="shared" si="291"/>
        <v>PreAlerta</v>
      </c>
      <c r="M742" s="27" t="str">
        <f t="shared" si="282"/>
        <v>C/PalabrasClaves</v>
      </c>
      <c r="N742" s="27" t="str">
        <f t="shared" ref="N742:N747" si="299">IF(ISNUMBER(SEARCH("TREATMENT", B742)), "4) Nuevos tratamientos", "")</f>
        <v/>
      </c>
      <c r="O742" s="27"/>
      <c r="P742" s="27" t="s">
        <v>2482</v>
      </c>
      <c r="Q742" s="27"/>
      <c r="R742" s="27" t="str">
        <f>LEFT('2012-2022'!$P742,4)</f>
        <v>2014</v>
      </c>
      <c r="S742" s="27" t="s">
        <v>60</v>
      </c>
      <c r="T742" s="27" t="str">
        <f t="shared" ref="T742:T747" si="300">IFERROR(VLOOKUP(A742,BD_aux,2,FALSE),"")</f>
        <v/>
      </c>
      <c r="U742" s="27"/>
      <c r="V742" s="29"/>
      <c r="W742" s="30"/>
      <c r="X742" s="30"/>
      <c r="Y742" s="31"/>
    </row>
    <row r="743" spans="1:25" ht="15.75" hidden="1" customHeight="1" x14ac:dyDescent="0.25">
      <c r="A743" s="32">
        <v>24621896</v>
      </c>
      <c r="B743" s="32" t="s">
        <v>4996</v>
      </c>
      <c r="C743" s="32" t="s">
        <v>4997</v>
      </c>
      <c r="D743" s="32" t="s">
        <v>4998</v>
      </c>
      <c r="E743" s="32" t="s">
        <v>4999</v>
      </c>
      <c r="F743" s="32" t="s">
        <v>4433</v>
      </c>
      <c r="G743" s="32">
        <v>2014</v>
      </c>
      <c r="H743" s="33">
        <v>41712</v>
      </c>
      <c r="I743" s="32"/>
      <c r="J743" s="32"/>
      <c r="K743" s="32" t="s">
        <v>5000</v>
      </c>
      <c r="L743" s="32" t="str">
        <f t="shared" si="291"/>
        <v>PreAlerta</v>
      </c>
      <c r="M743" s="32" t="str">
        <f t="shared" si="282"/>
        <v>S/PalabrasClaves</v>
      </c>
      <c r="N743" s="32" t="str">
        <f t="shared" si="299"/>
        <v/>
      </c>
      <c r="O743" s="32"/>
      <c r="P743" s="32" t="s">
        <v>4435</v>
      </c>
      <c r="Q743" s="32"/>
      <c r="R743" s="32" t="str">
        <f>LEFT('2012-2022'!$P743,4)</f>
        <v>2014</v>
      </c>
      <c r="S743" s="32" t="s">
        <v>49</v>
      </c>
      <c r="T743" s="32" t="str">
        <f t="shared" si="300"/>
        <v/>
      </c>
      <c r="U743" s="32"/>
      <c r="V743" s="34"/>
      <c r="W743" s="35"/>
      <c r="X743" s="35"/>
      <c r="Y743" s="32"/>
    </row>
    <row r="744" spans="1:25" ht="15.75" hidden="1" customHeight="1" x14ac:dyDescent="0.25">
      <c r="A744" s="27">
        <v>22646648</v>
      </c>
      <c r="B744" s="27" t="s">
        <v>5001</v>
      </c>
      <c r="C744" s="27" t="s">
        <v>5002</v>
      </c>
      <c r="D744" s="27" t="s">
        <v>5003</v>
      </c>
      <c r="E744" s="27" t="s">
        <v>5004</v>
      </c>
      <c r="F744" s="27" t="s">
        <v>3450</v>
      </c>
      <c r="G744" s="27">
        <v>2012</v>
      </c>
      <c r="H744" s="28">
        <v>41061</v>
      </c>
      <c r="I744" s="27"/>
      <c r="J744" s="27"/>
      <c r="K744" s="27" t="s">
        <v>5005</v>
      </c>
      <c r="L744" s="27" t="str">
        <f t="shared" si="291"/>
        <v>PreAlerta</v>
      </c>
      <c r="M744" s="27" t="str">
        <f t="shared" si="282"/>
        <v>C/PalabrasClaves</v>
      </c>
      <c r="N744" s="27" t="str">
        <f t="shared" si="299"/>
        <v/>
      </c>
      <c r="O744" s="27"/>
      <c r="P744" s="27" t="s">
        <v>5006</v>
      </c>
      <c r="Q744" s="27"/>
      <c r="R744" s="27" t="str">
        <f>LEFT('2012-2022'!$P744,4)</f>
        <v>2012</v>
      </c>
      <c r="S744" s="27" t="s">
        <v>57</v>
      </c>
      <c r="T744" s="27" t="str">
        <f t="shared" si="300"/>
        <v/>
      </c>
      <c r="U744" s="27"/>
      <c r="V744" s="29"/>
      <c r="W744" s="30"/>
      <c r="X744" s="30"/>
      <c r="Y744" s="31"/>
    </row>
    <row r="745" spans="1:25" ht="15.75" hidden="1" customHeight="1" x14ac:dyDescent="0.25">
      <c r="A745" s="32">
        <v>30723007</v>
      </c>
      <c r="B745" s="32" t="s">
        <v>5007</v>
      </c>
      <c r="C745" s="32" t="s">
        <v>5008</v>
      </c>
      <c r="D745" s="32" t="s">
        <v>5009</v>
      </c>
      <c r="E745" s="32" t="s">
        <v>5010</v>
      </c>
      <c r="F745" s="32" t="s">
        <v>285</v>
      </c>
      <c r="G745" s="32">
        <v>2019</v>
      </c>
      <c r="H745" s="33">
        <v>43503</v>
      </c>
      <c r="I745" s="32" t="s">
        <v>5011</v>
      </c>
      <c r="J745" s="32" t="s">
        <v>5012</v>
      </c>
      <c r="K745" s="32" t="s">
        <v>5013</v>
      </c>
      <c r="L745" s="32" t="str">
        <f t="shared" si="291"/>
        <v>PostAlerta</v>
      </c>
      <c r="M745" s="32" t="str">
        <f t="shared" si="282"/>
        <v>C/PalabrasClaves</v>
      </c>
      <c r="N745" s="32" t="str">
        <f t="shared" si="299"/>
        <v/>
      </c>
      <c r="O745" s="32"/>
      <c r="P745" s="32" t="s">
        <v>148</v>
      </c>
      <c r="Q745" s="32"/>
      <c r="R745" s="32" t="str">
        <f>LEFT('2012-2022'!$P745,4)</f>
        <v>2019</v>
      </c>
      <c r="S745" s="32" t="s">
        <v>62</v>
      </c>
      <c r="T745" s="32" t="str">
        <f t="shared" si="300"/>
        <v/>
      </c>
      <c r="U745" s="32"/>
      <c r="V745" s="34"/>
      <c r="W745" s="35"/>
      <c r="X745" s="35"/>
      <c r="Y745" s="32"/>
    </row>
    <row r="746" spans="1:25" ht="15.75" hidden="1" customHeight="1" x14ac:dyDescent="0.25">
      <c r="A746" s="27">
        <v>32213251</v>
      </c>
      <c r="B746" s="27" t="s">
        <v>5014</v>
      </c>
      <c r="C746" s="27" t="s">
        <v>5015</v>
      </c>
      <c r="D746" s="27" t="s">
        <v>5016</v>
      </c>
      <c r="E746" s="27" t="s">
        <v>5017</v>
      </c>
      <c r="F746" s="27" t="s">
        <v>249</v>
      </c>
      <c r="G746" s="27">
        <v>2020</v>
      </c>
      <c r="H746" s="28">
        <v>43918</v>
      </c>
      <c r="I746" s="27" t="s">
        <v>5018</v>
      </c>
      <c r="J746" s="27"/>
      <c r="K746" s="27" t="s">
        <v>5019</v>
      </c>
      <c r="L746" s="27" t="str">
        <f t="shared" si="291"/>
        <v>PostAlerta</v>
      </c>
      <c r="M746" s="27" t="str">
        <f t="shared" si="282"/>
        <v>C/PalabrasClaves</v>
      </c>
      <c r="N746" s="27" t="str">
        <f t="shared" si="299"/>
        <v/>
      </c>
      <c r="O746" s="27"/>
      <c r="P746" s="27" t="s">
        <v>132</v>
      </c>
      <c r="Q746" s="27"/>
      <c r="R746" s="27" t="str">
        <f>LEFT('2012-2022'!$P746,4)</f>
        <v>2020</v>
      </c>
      <c r="S746" s="27" t="s">
        <v>54</v>
      </c>
      <c r="T746" s="27" t="str">
        <f t="shared" si="300"/>
        <v/>
      </c>
      <c r="U746" s="27"/>
      <c r="V746" s="29"/>
      <c r="W746" s="30"/>
      <c r="X746" s="30"/>
      <c r="Y746" s="31"/>
    </row>
    <row r="747" spans="1:25" ht="15.75" hidden="1" customHeight="1" x14ac:dyDescent="0.25">
      <c r="A747" s="32">
        <v>28844395</v>
      </c>
      <c r="B747" s="32" t="s">
        <v>5020</v>
      </c>
      <c r="C747" s="32" t="s">
        <v>5021</v>
      </c>
      <c r="D747" s="32" t="s">
        <v>5022</v>
      </c>
      <c r="E747" s="32" t="s">
        <v>5023</v>
      </c>
      <c r="F747" s="32" t="s">
        <v>5024</v>
      </c>
      <c r="G747" s="32">
        <v>2018</v>
      </c>
      <c r="H747" s="33">
        <v>42976</v>
      </c>
      <c r="I747" s="32"/>
      <c r="J747" s="32"/>
      <c r="K747" s="32" t="s">
        <v>5025</v>
      </c>
      <c r="L747" s="32" t="str">
        <f t="shared" si="291"/>
        <v>PostAlerta</v>
      </c>
      <c r="M747" s="32" t="str">
        <f t="shared" si="282"/>
        <v>S/PalabrasClaves</v>
      </c>
      <c r="N747" s="32" t="str">
        <f t="shared" si="299"/>
        <v/>
      </c>
      <c r="O747" s="32"/>
      <c r="P747" s="32" t="s">
        <v>1338</v>
      </c>
      <c r="Q747" s="32"/>
      <c r="R747" s="32" t="str">
        <f>LEFT('2012-2022'!$P747,4)</f>
        <v>2018</v>
      </c>
      <c r="S747" s="32" t="s">
        <v>39</v>
      </c>
      <c r="T747" s="32" t="str">
        <f t="shared" si="300"/>
        <v/>
      </c>
      <c r="U747" s="32"/>
      <c r="V747" s="34"/>
      <c r="W747" s="35"/>
      <c r="X747" s="35"/>
      <c r="Y747" s="32"/>
    </row>
    <row r="748" spans="1:25" ht="15.75" customHeight="1" x14ac:dyDescent="0.25">
      <c r="A748" s="27">
        <v>28178114</v>
      </c>
      <c r="B748" s="27" t="s">
        <v>5026</v>
      </c>
      <c r="C748" s="27" t="s">
        <v>5027</v>
      </c>
      <c r="D748" s="27" t="s">
        <v>5028</v>
      </c>
      <c r="E748" s="27" t="s">
        <v>813</v>
      </c>
      <c r="F748" s="27" t="s">
        <v>304</v>
      </c>
      <c r="G748" s="27">
        <v>2017</v>
      </c>
      <c r="H748" s="28">
        <v>42775</v>
      </c>
      <c r="I748" s="27"/>
      <c r="J748" s="27"/>
      <c r="K748" s="27" t="s">
        <v>5029</v>
      </c>
      <c r="L748" s="27" t="str">
        <f t="shared" si="291"/>
        <v>PostAlerta</v>
      </c>
      <c r="M748" s="27" t="str">
        <f t="shared" si="282"/>
        <v>C/PalabrasClaves</v>
      </c>
      <c r="N748" s="27" t="s">
        <v>9</v>
      </c>
      <c r="O748" s="27"/>
      <c r="P748" s="27" t="s">
        <v>1642</v>
      </c>
      <c r="Q748" s="27"/>
      <c r="R748" s="27" t="str">
        <f>LEFT('2012-2022'!$P748,4)</f>
        <v>2017</v>
      </c>
      <c r="S748" s="27" t="s">
        <v>49</v>
      </c>
      <c r="T748" s="27" t="s">
        <v>5030</v>
      </c>
      <c r="U748" s="27" t="s">
        <v>123</v>
      </c>
      <c r="V748" s="29" t="s">
        <v>124</v>
      </c>
      <c r="W748" s="30" t="s">
        <v>124</v>
      </c>
      <c r="X748" s="30" t="s">
        <v>2621</v>
      </c>
      <c r="Y748" s="31" t="str">
        <f>IFERROR(VLOOKUP(A746,BD_aux,3,FALSE),"")</f>
        <v/>
      </c>
    </row>
    <row r="749" spans="1:25" ht="15.75" hidden="1" customHeight="1" x14ac:dyDescent="0.25">
      <c r="A749" s="32">
        <v>24765665</v>
      </c>
      <c r="B749" s="32" t="s">
        <v>5031</v>
      </c>
      <c r="C749" s="32" t="s">
        <v>5032</v>
      </c>
      <c r="D749" s="32" t="s">
        <v>5033</v>
      </c>
      <c r="E749" s="32" t="s">
        <v>5034</v>
      </c>
      <c r="F749" s="32" t="s">
        <v>4433</v>
      </c>
      <c r="G749" s="32">
        <v>2014</v>
      </c>
      <c r="H749" s="33">
        <v>41755</v>
      </c>
      <c r="I749" s="32"/>
      <c r="J749" s="32"/>
      <c r="K749" s="32"/>
      <c r="L749" s="32" t="str">
        <f t="shared" si="291"/>
        <v>PreAlerta</v>
      </c>
      <c r="M749" s="32" t="str">
        <f t="shared" si="282"/>
        <v>S/PalabrasClaves</v>
      </c>
      <c r="N749" s="32" t="str">
        <f t="shared" ref="N749:N750" si="301">IF(ISNUMBER(SEARCH("TREATMENT", B749)), "4) Nuevos tratamientos", "")</f>
        <v/>
      </c>
      <c r="O749" s="32"/>
      <c r="P749" s="32" t="s">
        <v>4435</v>
      </c>
      <c r="Q749" s="32"/>
      <c r="R749" s="32" t="str">
        <f>LEFT('2012-2022'!$P749,4)</f>
        <v>2014</v>
      </c>
      <c r="S749" s="32" t="s">
        <v>49</v>
      </c>
      <c r="T749" s="32" t="str">
        <f t="shared" ref="T749:T750" si="302">IFERROR(VLOOKUP(A749,BD_aux,2,FALSE),"")</f>
        <v/>
      </c>
      <c r="U749" s="32"/>
      <c r="V749" s="34"/>
      <c r="W749" s="35"/>
      <c r="X749" s="35"/>
      <c r="Y749" s="32"/>
    </row>
    <row r="750" spans="1:25" ht="15.75" hidden="1" customHeight="1" x14ac:dyDescent="0.25">
      <c r="A750" s="27">
        <v>24621897</v>
      </c>
      <c r="B750" s="27" t="s">
        <v>5035</v>
      </c>
      <c r="C750" s="27" t="s">
        <v>5032</v>
      </c>
      <c r="D750" s="27" t="s">
        <v>5036</v>
      </c>
      <c r="E750" s="27" t="s">
        <v>5034</v>
      </c>
      <c r="F750" s="27" t="s">
        <v>4433</v>
      </c>
      <c r="G750" s="27">
        <v>2014</v>
      </c>
      <c r="H750" s="28">
        <v>41712</v>
      </c>
      <c r="I750" s="27"/>
      <c r="J750" s="27"/>
      <c r="K750" s="27" t="s">
        <v>5037</v>
      </c>
      <c r="L750" s="27" t="str">
        <f t="shared" si="291"/>
        <v>PreAlerta</v>
      </c>
      <c r="M750" s="27" t="str">
        <f t="shared" si="282"/>
        <v>S/PalabrasClaves</v>
      </c>
      <c r="N750" s="27" t="str">
        <f t="shared" si="301"/>
        <v/>
      </c>
      <c r="O750" s="27"/>
      <c r="P750" s="27" t="s">
        <v>4435</v>
      </c>
      <c r="Q750" s="27"/>
      <c r="R750" s="27" t="str">
        <f>LEFT('2012-2022'!$P750,4)</f>
        <v>2014</v>
      </c>
      <c r="S750" s="27" t="s">
        <v>49</v>
      </c>
      <c r="T750" s="27" t="str">
        <f t="shared" si="302"/>
        <v/>
      </c>
      <c r="U750" s="27"/>
      <c r="V750" s="29"/>
      <c r="W750" s="30"/>
      <c r="X750" s="30"/>
      <c r="Y750" s="31"/>
    </row>
    <row r="751" spans="1:25" ht="15.75" customHeight="1" x14ac:dyDescent="0.25">
      <c r="A751" s="32">
        <v>23764300</v>
      </c>
      <c r="B751" s="32" t="s">
        <v>5038</v>
      </c>
      <c r="C751" s="32" t="s">
        <v>5039</v>
      </c>
      <c r="D751" s="32" t="s">
        <v>5040</v>
      </c>
      <c r="E751" s="32" t="s">
        <v>1808</v>
      </c>
      <c r="F751" s="32" t="s">
        <v>679</v>
      </c>
      <c r="G751" s="32">
        <v>2013</v>
      </c>
      <c r="H751" s="33">
        <v>41440</v>
      </c>
      <c r="I751" s="32"/>
      <c r="J751" s="32"/>
      <c r="K751" s="32" t="s">
        <v>5041</v>
      </c>
      <c r="L751" s="32" t="str">
        <f t="shared" si="291"/>
        <v>PreAlerta</v>
      </c>
      <c r="M751" s="32" t="str">
        <f t="shared" si="282"/>
        <v>C/PalabrasClaves</v>
      </c>
      <c r="N751" s="32" t="s">
        <v>9</v>
      </c>
      <c r="O751" s="32"/>
      <c r="P751" s="32" t="s">
        <v>1077</v>
      </c>
      <c r="Q751" s="32"/>
      <c r="R751" s="32" t="str">
        <f>LEFT('2012-2022'!$P751,4)</f>
        <v>2013</v>
      </c>
      <c r="S751" s="32" t="s">
        <v>68</v>
      </c>
      <c r="T751" s="32" t="s">
        <v>5042</v>
      </c>
      <c r="U751" s="32" t="s">
        <v>124</v>
      </c>
      <c r="V751" s="34" t="s">
        <v>124</v>
      </c>
      <c r="W751" s="35" t="s">
        <v>124</v>
      </c>
      <c r="X751" s="35" t="s">
        <v>2621</v>
      </c>
      <c r="Y751" s="36" t="str">
        <f>IFERROR(VLOOKUP(A749,BD_aux,3,FALSE),"")</f>
        <v/>
      </c>
    </row>
    <row r="752" spans="1:25" ht="15.75" hidden="1" customHeight="1" x14ac:dyDescent="0.25">
      <c r="A752" s="27">
        <v>27442026</v>
      </c>
      <c r="B752" s="27" t="s">
        <v>5043</v>
      </c>
      <c r="C752" s="27" t="s">
        <v>5044</v>
      </c>
      <c r="D752" s="27" t="s">
        <v>5045</v>
      </c>
      <c r="E752" s="27" t="s">
        <v>5046</v>
      </c>
      <c r="F752" s="27" t="s">
        <v>2838</v>
      </c>
      <c r="G752" s="27">
        <v>2016</v>
      </c>
      <c r="H752" s="28">
        <v>42573</v>
      </c>
      <c r="I752" s="27" t="s">
        <v>5047</v>
      </c>
      <c r="J752" s="27" t="s">
        <v>5048</v>
      </c>
      <c r="K752" s="27" t="s">
        <v>5049</v>
      </c>
      <c r="L752" s="27" t="str">
        <f t="shared" si="291"/>
        <v>PreAlerta</v>
      </c>
      <c r="M752" s="27" t="str">
        <f t="shared" si="282"/>
        <v>S/PalabrasClaves</v>
      </c>
      <c r="N752" s="27" t="str">
        <f t="shared" ref="N752:N754" si="303">IF(ISNUMBER(SEARCH("TREATMENT", B752)), "4) Nuevos tratamientos", "")</f>
        <v/>
      </c>
      <c r="O752" s="27"/>
      <c r="P752" s="27" t="s">
        <v>5050</v>
      </c>
      <c r="Q752" s="27"/>
      <c r="R752" s="27" t="str">
        <f>LEFT('2012-2022'!$P752,4)</f>
        <v>2016</v>
      </c>
      <c r="S752" s="27" t="s">
        <v>65</v>
      </c>
      <c r="T752" s="27" t="str">
        <f t="shared" ref="T752:T754" si="304">IFERROR(VLOOKUP(A752,BD_aux,2,FALSE),"")</f>
        <v/>
      </c>
      <c r="U752" s="27"/>
      <c r="V752" s="29"/>
      <c r="W752" s="30"/>
      <c r="X752" s="30"/>
      <c r="Y752" s="31"/>
    </row>
    <row r="753" spans="1:25" ht="15.75" hidden="1" customHeight="1" x14ac:dyDescent="0.25">
      <c r="A753" s="32">
        <v>24056524</v>
      </c>
      <c r="B753" s="32" t="s">
        <v>5051</v>
      </c>
      <c r="C753" s="32" t="s">
        <v>1027</v>
      </c>
      <c r="D753" s="32" t="s">
        <v>5052</v>
      </c>
      <c r="E753" s="32" t="s">
        <v>1029</v>
      </c>
      <c r="F753" s="32" t="s">
        <v>1082</v>
      </c>
      <c r="G753" s="32">
        <v>2013</v>
      </c>
      <c r="H753" s="33">
        <v>41541</v>
      </c>
      <c r="I753" s="32" t="s">
        <v>5053</v>
      </c>
      <c r="J753" s="32"/>
      <c r="K753" s="32" t="s">
        <v>5054</v>
      </c>
      <c r="L753" s="32" t="str">
        <f t="shared" si="291"/>
        <v>PreAlerta</v>
      </c>
      <c r="M753" s="32" t="str">
        <f t="shared" si="282"/>
        <v>C/PalabrasClaves</v>
      </c>
      <c r="N753" s="32" t="str">
        <f t="shared" si="303"/>
        <v/>
      </c>
      <c r="O753" s="32"/>
      <c r="P753" s="32" t="s">
        <v>5055</v>
      </c>
      <c r="Q753" s="32"/>
      <c r="R753" s="32" t="str">
        <f>LEFT('2012-2022'!$P753,4)</f>
        <v>2013</v>
      </c>
      <c r="S753" s="32" t="s">
        <v>68</v>
      </c>
      <c r="T753" s="32" t="str">
        <f t="shared" si="304"/>
        <v/>
      </c>
      <c r="U753" s="32"/>
      <c r="V753" s="34"/>
      <c r="W753" s="35"/>
      <c r="X753" s="35"/>
      <c r="Y753" s="32"/>
    </row>
    <row r="754" spans="1:25" ht="15.75" hidden="1" customHeight="1" x14ac:dyDescent="0.25">
      <c r="A754" s="27">
        <v>24119133</v>
      </c>
      <c r="B754" s="27" t="s">
        <v>5056</v>
      </c>
      <c r="C754" s="27" t="s">
        <v>5057</v>
      </c>
      <c r="D754" s="27" t="s">
        <v>5058</v>
      </c>
      <c r="E754" s="27" t="s">
        <v>5059</v>
      </c>
      <c r="F754" s="27" t="s">
        <v>5060</v>
      </c>
      <c r="G754" s="27">
        <v>2014</v>
      </c>
      <c r="H754" s="28">
        <v>41562</v>
      </c>
      <c r="I754" s="27"/>
      <c r="J754" s="27"/>
      <c r="K754" s="27" t="s">
        <v>5061</v>
      </c>
      <c r="L754" s="27" t="str">
        <f t="shared" si="291"/>
        <v>PreAlerta</v>
      </c>
      <c r="M754" s="27" t="str">
        <f t="shared" si="282"/>
        <v>S/PalabrasClaves</v>
      </c>
      <c r="N754" s="27" t="str">
        <f t="shared" si="303"/>
        <v/>
      </c>
      <c r="O754" s="27"/>
      <c r="P754" s="27" t="s">
        <v>3856</v>
      </c>
      <c r="Q754" s="27"/>
      <c r="R754" s="27" t="str">
        <f>LEFT('2012-2022'!$P754,4)</f>
        <v>2014</v>
      </c>
      <c r="S754" s="27" t="s">
        <v>54</v>
      </c>
      <c r="T754" s="27" t="str">
        <f t="shared" si="304"/>
        <v/>
      </c>
      <c r="U754" s="27"/>
      <c r="V754" s="29"/>
      <c r="W754" s="30"/>
      <c r="X754" s="30"/>
      <c r="Y754" s="31"/>
    </row>
    <row r="755" spans="1:25" ht="15.75" customHeight="1" x14ac:dyDescent="0.25">
      <c r="A755" s="32">
        <v>29339382</v>
      </c>
      <c r="B755" s="32" t="s">
        <v>5062</v>
      </c>
      <c r="C755" s="32" t="s">
        <v>5063</v>
      </c>
      <c r="D755" s="32" t="s">
        <v>5064</v>
      </c>
      <c r="E755" s="32" t="s">
        <v>5065</v>
      </c>
      <c r="F755" s="32" t="s">
        <v>573</v>
      </c>
      <c r="G755" s="32">
        <v>2018</v>
      </c>
      <c r="H755" s="33">
        <v>43118</v>
      </c>
      <c r="I755" s="32" t="s">
        <v>5066</v>
      </c>
      <c r="J755" s="32"/>
      <c r="K755" s="32" t="s">
        <v>5067</v>
      </c>
      <c r="L755" s="32" t="str">
        <f t="shared" si="291"/>
        <v>PostAlerta</v>
      </c>
      <c r="M755" s="32" t="str">
        <f t="shared" si="282"/>
        <v>C/PalabrasClaves</v>
      </c>
      <c r="N755" s="32" t="s">
        <v>12</v>
      </c>
      <c r="O755" s="32" t="s">
        <v>16</v>
      </c>
      <c r="P755" s="32" t="s">
        <v>5068</v>
      </c>
      <c r="Q755" s="32"/>
      <c r="R755" s="32" t="str">
        <f>LEFT('2012-2022'!$P755,4)</f>
        <v>2018</v>
      </c>
      <c r="S755" s="32" t="s">
        <v>49</v>
      </c>
      <c r="T755" s="32" t="s">
        <v>5069</v>
      </c>
      <c r="U755" s="32" t="s">
        <v>124</v>
      </c>
      <c r="V755" s="34" t="s">
        <v>123</v>
      </c>
      <c r="W755" s="35" t="s">
        <v>124</v>
      </c>
      <c r="X755" s="35" t="s">
        <v>5070</v>
      </c>
      <c r="Y755" s="36" t="str">
        <f>IFERROR(VLOOKUP(A753,BD_aux,3,FALSE),"")</f>
        <v/>
      </c>
    </row>
    <row r="756" spans="1:25" ht="15.75" hidden="1" customHeight="1" x14ac:dyDescent="0.25">
      <c r="A756" s="27">
        <v>22840274</v>
      </c>
      <c r="B756" s="27" t="s">
        <v>5071</v>
      </c>
      <c r="C756" s="27" t="s">
        <v>5072</v>
      </c>
      <c r="D756" s="27" t="s">
        <v>5073</v>
      </c>
      <c r="E756" s="27" t="s">
        <v>5074</v>
      </c>
      <c r="F756" s="27" t="s">
        <v>145</v>
      </c>
      <c r="G756" s="27">
        <v>2012</v>
      </c>
      <c r="H756" s="28">
        <v>41121</v>
      </c>
      <c r="I756" s="27" t="s">
        <v>5075</v>
      </c>
      <c r="J756" s="27"/>
      <c r="K756" s="27" t="s">
        <v>5076</v>
      </c>
      <c r="L756" s="27" t="str">
        <f t="shared" si="291"/>
        <v>PreAlerta</v>
      </c>
      <c r="M756" s="27" t="str">
        <f t="shared" si="282"/>
        <v>C/PalabrasClaves</v>
      </c>
      <c r="N756" s="27" t="str">
        <f t="shared" ref="N756:N761" si="305">IF(ISNUMBER(SEARCH("TREATMENT", B756)), "4) Nuevos tratamientos", "")</f>
        <v/>
      </c>
      <c r="O756" s="27"/>
      <c r="P756" s="27" t="s">
        <v>2525</v>
      </c>
      <c r="Q756" s="27"/>
      <c r="R756" s="27" t="str">
        <f>LEFT('2012-2022'!$P756,4)</f>
        <v>2012</v>
      </c>
      <c r="S756" s="27" t="s">
        <v>65</v>
      </c>
      <c r="T756" s="27" t="str">
        <f t="shared" ref="T756:T761" si="306">IFERROR(VLOOKUP(A756,BD_aux,2,FALSE),"")</f>
        <v/>
      </c>
      <c r="U756" s="27"/>
      <c r="V756" s="29"/>
      <c r="W756" s="30"/>
      <c r="X756" s="30"/>
      <c r="Y756" s="31"/>
    </row>
    <row r="757" spans="1:25" ht="15.75" hidden="1" customHeight="1" x14ac:dyDescent="0.25">
      <c r="A757" s="32">
        <v>34391903</v>
      </c>
      <c r="B757" s="32" t="s">
        <v>5077</v>
      </c>
      <c r="C757" s="32" t="s">
        <v>5078</v>
      </c>
      <c r="D757" s="32" t="s">
        <v>5079</v>
      </c>
      <c r="E757" s="32" t="s">
        <v>5080</v>
      </c>
      <c r="F757" s="32" t="s">
        <v>949</v>
      </c>
      <c r="G757" s="32">
        <v>2021</v>
      </c>
      <c r="H757" s="33">
        <v>44423</v>
      </c>
      <c r="I757" s="32"/>
      <c r="J757" s="32"/>
      <c r="K757" s="32" t="s">
        <v>5081</v>
      </c>
      <c r="L757" s="32" t="str">
        <f t="shared" si="291"/>
        <v>PostAlerta</v>
      </c>
      <c r="M757" s="32" t="str">
        <f t="shared" si="282"/>
        <v>C/PalabrasClaves</v>
      </c>
      <c r="N757" s="32" t="str">
        <f t="shared" si="305"/>
        <v/>
      </c>
      <c r="O757" s="32"/>
      <c r="P757" s="32" t="s">
        <v>1041</v>
      </c>
      <c r="Q757" s="32"/>
      <c r="R757" s="32" t="str">
        <f>LEFT('2012-2022'!$P757,4)</f>
        <v>2021</v>
      </c>
      <c r="S757" s="32" t="s">
        <v>70</v>
      </c>
      <c r="T757" s="32" t="str">
        <f t="shared" si="306"/>
        <v/>
      </c>
      <c r="U757" s="32"/>
      <c r="V757" s="34"/>
      <c r="W757" s="35"/>
      <c r="X757" s="35"/>
      <c r="Y757" s="32"/>
    </row>
    <row r="758" spans="1:25" ht="15.75" hidden="1" customHeight="1" x14ac:dyDescent="0.25">
      <c r="A758" s="27">
        <v>27161642</v>
      </c>
      <c r="B758" s="27" t="s">
        <v>5082</v>
      </c>
      <c r="C758" s="27" t="s">
        <v>5083</v>
      </c>
      <c r="D758" s="27" t="s">
        <v>5084</v>
      </c>
      <c r="E758" s="27" t="s">
        <v>5085</v>
      </c>
      <c r="F758" s="27" t="s">
        <v>573</v>
      </c>
      <c r="G758" s="27">
        <v>2016</v>
      </c>
      <c r="H758" s="28">
        <v>42501</v>
      </c>
      <c r="I758" s="27" t="s">
        <v>5086</v>
      </c>
      <c r="J758" s="27"/>
      <c r="K758" s="27" t="s">
        <v>5087</v>
      </c>
      <c r="L758" s="27" t="str">
        <f t="shared" si="291"/>
        <v>PreAlerta</v>
      </c>
      <c r="M758" s="27" t="str">
        <f t="shared" si="282"/>
        <v>S/PalabrasClaves</v>
      </c>
      <c r="N758" s="27" t="str">
        <f t="shared" si="305"/>
        <v/>
      </c>
      <c r="O758" s="27"/>
      <c r="P758" s="27" t="s">
        <v>784</v>
      </c>
      <c r="Q758" s="27"/>
      <c r="R758" s="27" t="str">
        <f>LEFT('2012-2022'!$P758,4)</f>
        <v>2016</v>
      </c>
      <c r="S758" s="27" t="s">
        <v>60</v>
      </c>
      <c r="T758" s="27" t="str">
        <f t="shared" si="306"/>
        <v/>
      </c>
      <c r="U758" s="27"/>
      <c r="V758" s="29"/>
      <c r="W758" s="30"/>
      <c r="X758" s="30"/>
      <c r="Y758" s="31"/>
    </row>
    <row r="759" spans="1:25" ht="15.75" hidden="1" customHeight="1" x14ac:dyDescent="0.25">
      <c r="A759" s="32">
        <v>26503722</v>
      </c>
      <c r="B759" s="32" t="s">
        <v>5088</v>
      </c>
      <c r="C759" s="32" t="s">
        <v>5089</v>
      </c>
      <c r="D759" s="32" t="s">
        <v>5090</v>
      </c>
      <c r="E759" s="32" t="s">
        <v>5091</v>
      </c>
      <c r="F759" s="32" t="s">
        <v>5092</v>
      </c>
      <c r="G759" s="32">
        <v>2015</v>
      </c>
      <c r="H759" s="33">
        <v>42305</v>
      </c>
      <c r="I759" s="32" t="s">
        <v>5093</v>
      </c>
      <c r="J759" s="32"/>
      <c r="K759" s="32" t="s">
        <v>5094</v>
      </c>
      <c r="L759" s="32" t="str">
        <f t="shared" si="291"/>
        <v>PreAlerta</v>
      </c>
      <c r="M759" s="32" t="str">
        <f t="shared" si="282"/>
        <v>S/PalabrasClaves</v>
      </c>
      <c r="N759" s="32" t="str">
        <f t="shared" si="305"/>
        <v/>
      </c>
      <c r="O759" s="32"/>
      <c r="P759" s="32" t="s">
        <v>882</v>
      </c>
      <c r="Q759" s="40"/>
      <c r="R759" s="32" t="str">
        <f>LEFT('2012-2022'!$P759,4)</f>
        <v>2015</v>
      </c>
      <c r="S759" s="32" t="s">
        <v>72</v>
      </c>
      <c r="T759" s="32" t="str">
        <f t="shared" si="306"/>
        <v/>
      </c>
      <c r="U759" s="32"/>
      <c r="V759" s="34"/>
      <c r="W759" s="35"/>
      <c r="X759" s="35"/>
      <c r="Y759" s="32"/>
    </row>
    <row r="760" spans="1:25" ht="15.75" hidden="1" customHeight="1" x14ac:dyDescent="0.25">
      <c r="A760" s="27">
        <v>28886683</v>
      </c>
      <c r="B760" s="27" t="s">
        <v>5095</v>
      </c>
      <c r="C760" s="27" t="s">
        <v>5096</v>
      </c>
      <c r="D760" s="27" t="s">
        <v>5097</v>
      </c>
      <c r="E760" s="27" t="s">
        <v>5098</v>
      </c>
      <c r="F760" s="27" t="s">
        <v>5099</v>
      </c>
      <c r="G760" s="27">
        <v>2017</v>
      </c>
      <c r="H760" s="28">
        <v>42988</v>
      </c>
      <c r="I760" s="27"/>
      <c r="J760" s="27"/>
      <c r="K760" s="27" t="s">
        <v>5100</v>
      </c>
      <c r="L760" s="27" t="str">
        <f t="shared" si="291"/>
        <v>Excluido</v>
      </c>
      <c r="M760" s="27" t="str">
        <f t="shared" si="282"/>
        <v>C/PalabrasClaves</v>
      </c>
      <c r="N760" s="27" t="str">
        <f t="shared" si="305"/>
        <v/>
      </c>
      <c r="O760" s="27"/>
      <c r="P760" s="27" t="s">
        <v>5101</v>
      </c>
      <c r="Q760" s="27"/>
      <c r="R760" s="27" t="str">
        <f>LEFT('2012-2022'!$P760,4)</f>
        <v>2017</v>
      </c>
      <c r="S760" s="27" t="s">
        <v>68</v>
      </c>
      <c r="T760" s="27" t="str">
        <f t="shared" si="306"/>
        <v/>
      </c>
      <c r="U760" s="27"/>
      <c r="V760" s="29"/>
      <c r="W760" s="30"/>
      <c r="X760" s="30"/>
      <c r="Y760" s="31"/>
    </row>
    <row r="761" spans="1:25" ht="15.75" hidden="1" customHeight="1" x14ac:dyDescent="0.25">
      <c r="A761" s="32">
        <v>30605081</v>
      </c>
      <c r="B761" s="32" t="s">
        <v>5102</v>
      </c>
      <c r="C761" s="32" t="s">
        <v>5103</v>
      </c>
      <c r="D761" s="32" t="s">
        <v>5104</v>
      </c>
      <c r="E761" s="32" t="s">
        <v>5105</v>
      </c>
      <c r="F761" s="32" t="s">
        <v>1312</v>
      </c>
      <c r="G761" s="32">
        <v>2019</v>
      </c>
      <c r="H761" s="33">
        <v>43469</v>
      </c>
      <c r="I761" s="32"/>
      <c r="J761" s="32"/>
      <c r="K761" s="32" t="s">
        <v>5106</v>
      </c>
      <c r="L761" s="32" t="str">
        <f t="shared" si="291"/>
        <v>PostAlerta</v>
      </c>
      <c r="M761" s="32" t="str">
        <f t="shared" si="282"/>
        <v>S/PalabrasClaves</v>
      </c>
      <c r="N761" s="32" t="str">
        <f t="shared" si="305"/>
        <v/>
      </c>
      <c r="O761" s="32"/>
      <c r="P761" s="32" t="s">
        <v>730</v>
      </c>
      <c r="Q761" s="32"/>
      <c r="R761" s="32" t="str">
        <f>LEFT('2012-2022'!$P761,4)</f>
        <v>2019</v>
      </c>
      <c r="S761" s="32" t="s">
        <v>45</v>
      </c>
      <c r="T761" s="32" t="str">
        <f t="shared" si="306"/>
        <v/>
      </c>
      <c r="U761" s="32"/>
      <c r="V761" s="34"/>
      <c r="W761" s="35"/>
      <c r="X761" s="35"/>
      <c r="Y761" s="32"/>
    </row>
    <row r="762" spans="1:25" ht="15.75" customHeight="1" x14ac:dyDescent="0.25">
      <c r="A762" s="27">
        <v>27577587</v>
      </c>
      <c r="B762" s="27" t="s">
        <v>5107</v>
      </c>
      <c r="C762" s="27" t="s">
        <v>5108</v>
      </c>
      <c r="D762" s="27" t="s">
        <v>5109</v>
      </c>
      <c r="E762" s="27" t="s">
        <v>5110</v>
      </c>
      <c r="F762" s="27" t="s">
        <v>5111</v>
      </c>
      <c r="G762" s="27">
        <v>2016</v>
      </c>
      <c r="H762" s="28">
        <v>42614</v>
      </c>
      <c r="I762" s="27" t="s">
        <v>5112</v>
      </c>
      <c r="J762" s="27"/>
      <c r="K762" s="27" t="s">
        <v>5113</v>
      </c>
      <c r="L762" s="27" t="str">
        <f t="shared" si="291"/>
        <v>PreAlerta</v>
      </c>
      <c r="M762" s="27" t="str">
        <f t="shared" si="282"/>
        <v>C/PalabrasClaves</v>
      </c>
      <c r="N762" s="27" t="s">
        <v>9</v>
      </c>
      <c r="O762" s="27"/>
      <c r="P762" s="27" t="s">
        <v>5114</v>
      </c>
      <c r="Q762" s="27"/>
      <c r="R762" s="27" t="str">
        <f>LEFT('2012-2022'!$P762,4)</f>
        <v>2016</v>
      </c>
      <c r="S762" s="27" t="s">
        <v>65</v>
      </c>
      <c r="T762" s="27" t="s">
        <v>5115</v>
      </c>
      <c r="U762" s="27" t="s">
        <v>123</v>
      </c>
      <c r="V762" s="29" t="s">
        <v>124</v>
      </c>
      <c r="W762" s="30" t="s">
        <v>124</v>
      </c>
      <c r="X762" s="30" t="s">
        <v>2621</v>
      </c>
      <c r="Y762" s="31" t="str">
        <f t="shared" ref="Y762:Y763" si="307">IFERROR(VLOOKUP(A760,BD_aux,3,FALSE),"")</f>
        <v/>
      </c>
    </row>
    <row r="763" spans="1:25" ht="15.75" customHeight="1" x14ac:dyDescent="0.25">
      <c r="A763" s="32">
        <v>31091404</v>
      </c>
      <c r="B763" s="32" t="s">
        <v>5116</v>
      </c>
      <c r="C763" s="32" t="s">
        <v>5117</v>
      </c>
      <c r="D763" s="32" t="s">
        <v>5118</v>
      </c>
      <c r="E763" s="32" t="s">
        <v>655</v>
      </c>
      <c r="F763" s="32" t="s">
        <v>4579</v>
      </c>
      <c r="G763" s="32">
        <v>2019</v>
      </c>
      <c r="H763" s="33">
        <v>43601</v>
      </c>
      <c r="I763" s="32"/>
      <c r="J763" s="32"/>
      <c r="K763" s="32" t="s">
        <v>5119</v>
      </c>
      <c r="L763" s="32" t="str">
        <f t="shared" si="291"/>
        <v>PostAlerta</v>
      </c>
      <c r="M763" s="32" t="str">
        <f t="shared" si="282"/>
        <v>C/PalabrasClaves</v>
      </c>
      <c r="N763" s="32" t="s">
        <v>9</v>
      </c>
      <c r="O763" s="32"/>
      <c r="P763" s="32" t="s">
        <v>5120</v>
      </c>
      <c r="Q763" s="32"/>
      <c r="R763" s="32" t="str">
        <f>LEFT('2012-2022'!$P763,4)</f>
        <v>2019</v>
      </c>
      <c r="S763" s="32" t="s">
        <v>57</v>
      </c>
      <c r="T763" s="32" t="s">
        <v>5116</v>
      </c>
      <c r="U763" s="32" t="s">
        <v>123</v>
      </c>
      <c r="V763" s="34" t="s">
        <v>124</v>
      </c>
      <c r="W763" s="35" t="s">
        <v>124</v>
      </c>
      <c r="X763" s="35"/>
      <c r="Y763" s="36" t="str">
        <f t="shared" si="307"/>
        <v/>
      </c>
    </row>
    <row r="764" spans="1:25" ht="15.75" hidden="1" customHeight="1" x14ac:dyDescent="0.25">
      <c r="A764" s="27">
        <v>30825697</v>
      </c>
      <c r="B764" s="27" t="s">
        <v>5121</v>
      </c>
      <c r="C764" s="27" t="s">
        <v>5122</v>
      </c>
      <c r="D764" s="27" t="s">
        <v>5123</v>
      </c>
      <c r="E764" s="27" t="s">
        <v>572</v>
      </c>
      <c r="F764" s="27" t="s">
        <v>977</v>
      </c>
      <c r="G764" s="27">
        <v>2019</v>
      </c>
      <c r="H764" s="28">
        <v>43527</v>
      </c>
      <c r="I764" s="27"/>
      <c r="J764" s="27"/>
      <c r="K764" s="27" t="s">
        <v>5124</v>
      </c>
      <c r="L764" s="27" t="str">
        <f t="shared" si="291"/>
        <v>PostAlerta</v>
      </c>
      <c r="M764" s="27" t="str">
        <f t="shared" si="282"/>
        <v>C/PalabrasClaves</v>
      </c>
      <c r="N764" s="27" t="str">
        <f t="shared" ref="N764:N773" si="308">IF(ISNUMBER(SEARCH("TREATMENT", B764)), "4) Nuevos tratamientos", "")</f>
        <v/>
      </c>
      <c r="O764" s="27"/>
      <c r="P764" s="27" t="s">
        <v>533</v>
      </c>
      <c r="Q764" s="27"/>
      <c r="R764" s="27" t="str">
        <f>LEFT('2012-2022'!$P764,4)</f>
        <v>2019</v>
      </c>
      <c r="S764" s="27" t="s">
        <v>74</v>
      </c>
      <c r="T764" s="27" t="str">
        <f t="shared" ref="T764:T773" si="309">IFERROR(VLOOKUP(A764,BD_aux,2,FALSE),"")</f>
        <v/>
      </c>
      <c r="U764" s="27"/>
      <c r="V764" s="29"/>
      <c r="W764" s="30"/>
      <c r="X764" s="30"/>
      <c r="Y764" s="31"/>
    </row>
    <row r="765" spans="1:25" ht="15.75" hidden="1" customHeight="1" x14ac:dyDescent="0.25">
      <c r="A765" s="32">
        <v>25013081</v>
      </c>
      <c r="B765" s="32" t="s">
        <v>5125</v>
      </c>
      <c r="C765" s="32" t="s">
        <v>5126</v>
      </c>
      <c r="D765" s="32" t="s">
        <v>5127</v>
      </c>
      <c r="E765" s="32" t="s">
        <v>3210</v>
      </c>
      <c r="F765" s="32" t="s">
        <v>393</v>
      </c>
      <c r="G765" s="32">
        <v>2014</v>
      </c>
      <c r="H765" s="33">
        <v>41832</v>
      </c>
      <c r="I765" s="32"/>
      <c r="J765" s="32"/>
      <c r="K765" s="32" t="s">
        <v>5128</v>
      </c>
      <c r="L765" s="32" t="str">
        <f t="shared" si="291"/>
        <v>Excluido</v>
      </c>
      <c r="M765" s="32" t="str">
        <f t="shared" si="282"/>
        <v>S/PalabrasClaves</v>
      </c>
      <c r="N765" s="32" t="str">
        <f t="shared" si="308"/>
        <v/>
      </c>
      <c r="O765" s="32"/>
      <c r="P765" s="32" t="s">
        <v>1685</v>
      </c>
      <c r="Q765" s="32"/>
      <c r="R765" s="32" t="str">
        <f>LEFT('2012-2022'!$P765,4)</f>
        <v>2014</v>
      </c>
      <c r="S765" s="32" t="s">
        <v>74</v>
      </c>
      <c r="T765" s="32" t="str">
        <f t="shared" si="309"/>
        <v/>
      </c>
      <c r="U765" s="32"/>
      <c r="V765" s="34"/>
      <c r="W765" s="35"/>
      <c r="X765" s="35"/>
      <c r="Y765" s="32"/>
    </row>
    <row r="766" spans="1:25" ht="15.75" hidden="1" customHeight="1" x14ac:dyDescent="0.25">
      <c r="A766" s="27">
        <v>28893183</v>
      </c>
      <c r="B766" s="27" t="s">
        <v>5129</v>
      </c>
      <c r="C766" s="27" t="s">
        <v>5130</v>
      </c>
      <c r="D766" s="27" t="s">
        <v>5131</v>
      </c>
      <c r="E766" s="27" t="s">
        <v>5132</v>
      </c>
      <c r="F766" s="27" t="s">
        <v>1066</v>
      </c>
      <c r="G766" s="27">
        <v>2017</v>
      </c>
      <c r="H766" s="28">
        <v>42991</v>
      </c>
      <c r="I766" s="27" t="s">
        <v>5133</v>
      </c>
      <c r="J766" s="27"/>
      <c r="K766" s="27" t="s">
        <v>5134</v>
      </c>
      <c r="L766" s="27" t="str">
        <f t="shared" si="291"/>
        <v>Excluido</v>
      </c>
      <c r="M766" s="27" t="str">
        <f t="shared" si="282"/>
        <v>C/PalabrasClaves</v>
      </c>
      <c r="N766" s="27" t="str">
        <f t="shared" si="308"/>
        <v/>
      </c>
      <c r="O766" s="27"/>
      <c r="P766" s="27" t="s">
        <v>5135</v>
      </c>
      <c r="Q766" s="27"/>
      <c r="R766" s="27" t="str">
        <f>LEFT('2012-2022'!$P766,4)</f>
        <v>2017</v>
      </c>
      <c r="S766" s="27" t="s">
        <v>68</v>
      </c>
      <c r="T766" s="27" t="str">
        <f t="shared" si="309"/>
        <v/>
      </c>
      <c r="U766" s="27"/>
      <c r="V766" s="29"/>
      <c r="W766" s="30"/>
      <c r="X766" s="30"/>
      <c r="Y766" s="31"/>
    </row>
    <row r="767" spans="1:25" ht="15.75" hidden="1" customHeight="1" x14ac:dyDescent="0.25">
      <c r="A767" s="32">
        <v>27580005</v>
      </c>
      <c r="B767" s="32" t="s">
        <v>5136</v>
      </c>
      <c r="C767" s="32" t="s">
        <v>5137</v>
      </c>
      <c r="D767" s="32" t="s">
        <v>5138</v>
      </c>
      <c r="E767" s="32" t="s">
        <v>5139</v>
      </c>
      <c r="F767" s="32" t="s">
        <v>5140</v>
      </c>
      <c r="G767" s="32">
        <v>2016</v>
      </c>
      <c r="H767" s="33">
        <v>42614</v>
      </c>
      <c r="I767" s="32" t="s">
        <v>5141</v>
      </c>
      <c r="J767" s="32"/>
      <c r="K767" s="32" t="s">
        <v>5142</v>
      </c>
      <c r="L767" s="32" t="str">
        <f t="shared" si="291"/>
        <v>PreAlerta</v>
      </c>
      <c r="M767" s="32" t="str">
        <f t="shared" si="282"/>
        <v>S/PalabrasClaves</v>
      </c>
      <c r="N767" s="32" t="str">
        <f t="shared" si="308"/>
        <v/>
      </c>
      <c r="O767" s="32"/>
      <c r="P767" s="32" t="s">
        <v>1127</v>
      </c>
      <c r="Q767" s="32"/>
      <c r="R767" s="32" t="str">
        <f>LEFT('2012-2022'!$P767,4)</f>
        <v>2016</v>
      </c>
      <c r="S767" s="32" t="s">
        <v>65</v>
      </c>
      <c r="T767" s="32" t="str">
        <f t="shared" si="309"/>
        <v/>
      </c>
      <c r="U767" s="32"/>
      <c r="V767" s="34"/>
      <c r="W767" s="35"/>
      <c r="X767" s="35"/>
      <c r="Y767" s="32"/>
    </row>
    <row r="768" spans="1:25" ht="15.75" hidden="1" customHeight="1" x14ac:dyDescent="0.25">
      <c r="A768" s="27">
        <v>23095086</v>
      </c>
      <c r="B768" s="27" t="s">
        <v>5143</v>
      </c>
      <c r="C768" s="27" t="s">
        <v>5144</v>
      </c>
      <c r="D768" s="27" t="s">
        <v>5145</v>
      </c>
      <c r="E768" s="27" t="s">
        <v>5146</v>
      </c>
      <c r="F768" s="27" t="s">
        <v>3711</v>
      </c>
      <c r="G768" s="27">
        <v>2013</v>
      </c>
      <c r="H768" s="28">
        <v>41208</v>
      </c>
      <c r="I768" s="27"/>
      <c r="J768" s="27"/>
      <c r="K768" s="27" t="s">
        <v>5147</v>
      </c>
      <c r="L768" s="27" t="str">
        <f t="shared" si="291"/>
        <v>PreAlerta</v>
      </c>
      <c r="M768" s="27" t="str">
        <f t="shared" si="282"/>
        <v>S/PalabrasClaves</v>
      </c>
      <c r="N768" s="27" t="str">
        <f t="shared" si="308"/>
        <v/>
      </c>
      <c r="O768" s="27"/>
      <c r="P768" s="27" t="s">
        <v>5148</v>
      </c>
      <c r="Q768" s="27"/>
      <c r="R768" s="27" t="str">
        <f>LEFT('2012-2022'!$P768,4)</f>
        <v>2013</v>
      </c>
      <c r="S768" s="27" t="s">
        <v>45</v>
      </c>
      <c r="T768" s="27" t="str">
        <f t="shared" si="309"/>
        <v/>
      </c>
      <c r="U768" s="27"/>
      <c r="V768" s="29"/>
      <c r="W768" s="30"/>
      <c r="X768" s="30"/>
      <c r="Y768" s="31"/>
    </row>
    <row r="769" spans="1:25" ht="15.75" hidden="1" customHeight="1" x14ac:dyDescent="0.25">
      <c r="A769" s="32">
        <v>29709312</v>
      </c>
      <c r="B769" s="32" t="s">
        <v>5149</v>
      </c>
      <c r="C769" s="32" t="s">
        <v>5150</v>
      </c>
      <c r="D769" s="32" t="s">
        <v>5151</v>
      </c>
      <c r="E769" s="32" t="s">
        <v>691</v>
      </c>
      <c r="F769" s="32" t="s">
        <v>285</v>
      </c>
      <c r="G769" s="32">
        <v>2018</v>
      </c>
      <c r="H769" s="33">
        <v>43221</v>
      </c>
      <c r="I769" s="32"/>
      <c r="J769" s="32"/>
      <c r="K769" s="32" t="s">
        <v>5152</v>
      </c>
      <c r="L769" s="32" t="str">
        <f t="shared" si="291"/>
        <v>PostAlerta</v>
      </c>
      <c r="M769" s="32" t="str">
        <f t="shared" si="282"/>
        <v>C/PalabrasClaves</v>
      </c>
      <c r="N769" s="32" t="str">
        <f t="shared" si="308"/>
        <v/>
      </c>
      <c r="O769" s="32"/>
      <c r="P769" s="32" t="s">
        <v>1179</v>
      </c>
      <c r="Q769" s="32"/>
      <c r="R769" s="32" t="str">
        <f>LEFT('2012-2022'!$P769,4)</f>
        <v>2018</v>
      </c>
      <c r="S769" s="32" t="s">
        <v>65</v>
      </c>
      <c r="T769" s="32" t="str">
        <f t="shared" si="309"/>
        <v/>
      </c>
      <c r="U769" s="32"/>
      <c r="V769" s="34"/>
      <c r="W769" s="35"/>
      <c r="X769" s="35"/>
      <c r="Y769" s="32"/>
    </row>
    <row r="770" spans="1:25" ht="15.75" hidden="1" customHeight="1" x14ac:dyDescent="0.25">
      <c r="A770" s="27">
        <v>25296304</v>
      </c>
      <c r="B770" s="27" t="s">
        <v>5153</v>
      </c>
      <c r="C770" s="27" t="s">
        <v>5154</v>
      </c>
      <c r="D770" s="27" t="s">
        <v>5155</v>
      </c>
      <c r="E770" s="27" t="s">
        <v>5156</v>
      </c>
      <c r="F770" s="27" t="s">
        <v>3216</v>
      </c>
      <c r="G770" s="27">
        <v>2014</v>
      </c>
      <c r="H770" s="28">
        <v>41921</v>
      </c>
      <c r="I770" s="27" t="s">
        <v>5157</v>
      </c>
      <c r="J770" s="27"/>
      <c r="K770" s="27" t="s">
        <v>5158</v>
      </c>
      <c r="L770" s="27" t="str">
        <f t="shared" si="291"/>
        <v>PreAlerta</v>
      </c>
      <c r="M770" s="27" t="str">
        <f t="shared" si="282"/>
        <v>S/PalabrasClaves</v>
      </c>
      <c r="N770" s="27" t="str">
        <f t="shared" si="308"/>
        <v/>
      </c>
      <c r="O770" s="27"/>
      <c r="P770" s="27" t="s">
        <v>5159</v>
      </c>
      <c r="Q770" s="38"/>
      <c r="R770" s="27" t="str">
        <f>LEFT('2012-2022'!$P770,4)</f>
        <v>2014</v>
      </c>
      <c r="S770" s="27" t="s">
        <v>70</v>
      </c>
      <c r="T770" s="27" t="str">
        <f t="shared" si="309"/>
        <v/>
      </c>
      <c r="U770" s="27"/>
      <c r="V770" s="29"/>
      <c r="W770" s="30"/>
      <c r="X770" s="30"/>
      <c r="Y770" s="31"/>
    </row>
    <row r="771" spans="1:25" ht="15.75" hidden="1" customHeight="1" x14ac:dyDescent="0.25">
      <c r="A771" s="32">
        <v>26064954</v>
      </c>
      <c r="B771" s="32" t="s">
        <v>5160</v>
      </c>
      <c r="C771" s="32" t="s">
        <v>5161</v>
      </c>
      <c r="D771" s="32" t="s">
        <v>5162</v>
      </c>
      <c r="E771" s="32" t="s">
        <v>5163</v>
      </c>
      <c r="F771" s="32" t="s">
        <v>5164</v>
      </c>
      <c r="G771" s="32">
        <v>2015</v>
      </c>
      <c r="H771" s="33">
        <v>42167</v>
      </c>
      <c r="I771" s="32" t="s">
        <v>5165</v>
      </c>
      <c r="J771" s="32"/>
      <c r="K771" s="32" t="s">
        <v>5166</v>
      </c>
      <c r="L771" s="32" t="str">
        <f t="shared" si="291"/>
        <v>PreAlerta</v>
      </c>
      <c r="M771" s="32" t="str">
        <f t="shared" si="282"/>
        <v>S/PalabrasClaves</v>
      </c>
      <c r="N771" s="32" t="str">
        <f t="shared" si="308"/>
        <v/>
      </c>
      <c r="O771" s="32"/>
      <c r="P771" s="32">
        <v>2015</v>
      </c>
      <c r="Q771" s="32"/>
      <c r="R771" s="32" t="str">
        <f>LEFT('2012-2022'!$P771,4)</f>
        <v>2015</v>
      </c>
      <c r="S771" s="32"/>
      <c r="T771" s="32" t="str">
        <f t="shared" si="309"/>
        <v/>
      </c>
      <c r="U771" s="32"/>
      <c r="V771" s="34"/>
      <c r="W771" s="35"/>
      <c r="X771" s="35"/>
      <c r="Y771" s="32"/>
    </row>
    <row r="772" spans="1:25" ht="15.75" hidden="1" customHeight="1" x14ac:dyDescent="0.25">
      <c r="A772" s="27">
        <v>29798752</v>
      </c>
      <c r="B772" s="27" t="s">
        <v>5167</v>
      </c>
      <c r="C772" s="27" t="s">
        <v>5168</v>
      </c>
      <c r="D772" s="27" t="s">
        <v>5169</v>
      </c>
      <c r="E772" s="27" t="s">
        <v>5170</v>
      </c>
      <c r="F772" s="27" t="s">
        <v>5171</v>
      </c>
      <c r="G772" s="27">
        <v>2018</v>
      </c>
      <c r="H772" s="28">
        <v>43246</v>
      </c>
      <c r="I772" s="27"/>
      <c r="J772" s="27"/>
      <c r="K772" s="27"/>
      <c r="L772" s="27" t="str">
        <f t="shared" si="291"/>
        <v>Excluido</v>
      </c>
      <c r="M772" s="27" t="str">
        <f t="shared" ref="M772:M835" si="310">IF(ISNUMBER(A772),(IF(ISNUMBER(VLOOKUP(A772,KEYWORDS,1,FALSE)),"C/PalabrasClaves","S/PalabrasClaves")),"")</f>
        <v>S/PalabrasClaves</v>
      </c>
      <c r="N772" s="27" t="str">
        <f t="shared" si="308"/>
        <v/>
      </c>
      <c r="O772" s="27"/>
      <c r="P772" s="27" t="s">
        <v>5172</v>
      </c>
      <c r="Q772" s="27"/>
      <c r="R772" s="27" t="str">
        <f>LEFT('2012-2022'!$P772,4)</f>
        <v>2018</v>
      </c>
      <c r="S772" s="27" t="s">
        <v>57</v>
      </c>
      <c r="T772" s="27" t="str">
        <f t="shared" si="309"/>
        <v/>
      </c>
      <c r="U772" s="27"/>
      <c r="V772" s="29"/>
      <c r="W772" s="30"/>
      <c r="X772" s="30"/>
      <c r="Y772" s="31"/>
    </row>
    <row r="773" spans="1:25" ht="15.75" hidden="1" customHeight="1" x14ac:dyDescent="0.25">
      <c r="A773" s="32">
        <v>22433672</v>
      </c>
      <c r="B773" s="32" t="s">
        <v>5173</v>
      </c>
      <c r="C773" s="32" t="s">
        <v>5174</v>
      </c>
      <c r="D773" s="32" t="s">
        <v>5175</v>
      </c>
      <c r="E773" s="32" t="s">
        <v>5176</v>
      </c>
      <c r="F773" s="32" t="s">
        <v>728</v>
      </c>
      <c r="G773" s="32">
        <v>2012</v>
      </c>
      <c r="H773" s="33">
        <v>40990</v>
      </c>
      <c r="I773" s="32"/>
      <c r="J773" s="32"/>
      <c r="K773" s="32" t="s">
        <v>5177</v>
      </c>
      <c r="L773" s="32" t="str">
        <f t="shared" si="291"/>
        <v>PreAlerta</v>
      </c>
      <c r="M773" s="32" t="str">
        <f t="shared" si="310"/>
        <v>S/PalabrasClaves</v>
      </c>
      <c r="N773" s="32" t="str">
        <f t="shared" si="308"/>
        <v/>
      </c>
      <c r="O773" s="32"/>
      <c r="P773" s="32" t="s">
        <v>2855</v>
      </c>
      <c r="Q773" s="32"/>
      <c r="R773" s="32" t="str">
        <f>LEFT('2012-2022'!$P773,4)</f>
        <v>2012</v>
      </c>
      <c r="S773" s="32" t="s">
        <v>57</v>
      </c>
      <c r="T773" s="32" t="str">
        <f t="shared" si="309"/>
        <v/>
      </c>
      <c r="U773" s="32"/>
      <c r="V773" s="34"/>
      <c r="W773" s="35"/>
      <c r="X773" s="35"/>
      <c r="Y773" s="32"/>
    </row>
    <row r="774" spans="1:25" ht="15.75" customHeight="1" x14ac:dyDescent="0.25">
      <c r="A774" s="27">
        <v>33153450</v>
      </c>
      <c r="B774" s="27" t="s">
        <v>5178</v>
      </c>
      <c r="C774" s="27" t="s">
        <v>5179</v>
      </c>
      <c r="D774" s="27" t="s">
        <v>5180</v>
      </c>
      <c r="E774" s="27" t="s">
        <v>529</v>
      </c>
      <c r="F774" s="27" t="s">
        <v>1066</v>
      </c>
      <c r="G774" s="27">
        <v>2020</v>
      </c>
      <c r="H774" s="28">
        <v>44141</v>
      </c>
      <c r="I774" s="27" t="s">
        <v>5181</v>
      </c>
      <c r="J774" s="27"/>
      <c r="K774" s="27" t="s">
        <v>5182</v>
      </c>
      <c r="L774" s="27" t="str">
        <f t="shared" si="291"/>
        <v>PostAlerta</v>
      </c>
      <c r="M774" s="27" t="str">
        <f t="shared" si="310"/>
        <v>C/PalabrasClaves</v>
      </c>
      <c r="N774" s="27" t="s">
        <v>9</v>
      </c>
      <c r="O774" s="27"/>
      <c r="P774" s="27" t="s">
        <v>5183</v>
      </c>
      <c r="Q774" s="27"/>
      <c r="R774" s="27" t="str">
        <f>LEFT('2012-2022'!$P774,4)</f>
        <v>2020</v>
      </c>
      <c r="S774" s="27" t="s">
        <v>72</v>
      </c>
      <c r="T774" s="27" t="s">
        <v>5184</v>
      </c>
      <c r="U774" s="27" t="s">
        <v>124</v>
      </c>
      <c r="V774" s="29" t="s">
        <v>124</v>
      </c>
      <c r="W774" s="30" t="s">
        <v>124</v>
      </c>
      <c r="X774" s="30" t="s">
        <v>2621</v>
      </c>
      <c r="Y774" s="31" t="str">
        <f>IFERROR(VLOOKUP(A772,BD_aux,3,FALSE),"")</f>
        <v/>
      </c>
    </row>
    <row r="775" spans="1:25" ht="15.75" hidden="1" customHeight="1" x14ac:dyDescent="0.25">
      <c r="A775" s="32">
        <v>31335939</v>
      </c>
      <c r="B775" s="32" t="s">
        <v>5185</v>
      </c>
      <c r="C775" s="32" t="s">
        <v>5186</v>
      </c>
      <c r="D775" s="32" t="s">
        <v>5187</v>
      </c>
      <c r="E775" s="32" t="s">
        <v>1494</v>
      </c>
      <c r="F775" s="32" t="s">
        <v>493</v>
      </c>
      <c r="G775" s="32">
        <v>2019</v>
      </c>
      <c r="H775" s="33">
        <v>43670</v>
      </c>
      <c r="I775" s="32"/>
      <c r="J775" s="32"/>
      <c r="K775" s="32" t="s">
        <v>5188</v>
      </c>
      <c r="L775" s="32" t="str">
        <f t="shared" si="291"/>
        <v>PostAlerta</v>
      </c>
      <c r="M775" s="32" t="str">
        <f t="shared" si="310"/>
        <v>S/PalabrasClaves</v>
      </c>
      <c r="N775" s="32" t="str">
        <f t="shared" ref="N775:N777" si="311">IF(ISNUMBER(SEARCH("TREATMENT", B775)), "4) Nuevos tratamientos", "")</f>
        <v/>
      </c>
      <c r="O775" s="32"/>
      <c r="P775" s="32" t="s">
        <v>639</v>
      </c>
      <c r="Q775" s="32"/>
      <c r="R775" s="32" t="str">
        <f>LEFT('2012-2022'!$P775,4)</f>
        <v>2019</v>
      </c>
      <c r="S775" s="32" t="s">
        <v>70</v>
      </c>
      <c r="T775" s="32" t="str">
        <f t="shared" ref="T775:T777" si="312">IFERROR(VLOOKUP(A775,BD_aux,2,FALSE),"")</f>
        <v/>
      </c>
      <c r="U775" s="32"/>
      <c r="V775" s="34"/>
      <c r="W775" s="35"/>
      <c r="X775" s="35"/>
      <c r="Y775" s="32"/>
    </row>
    <row r="776" spans="1:25" ht="15.75" hidden="1" customHeight="1" x14ac:dyDescent="0.25">
      <c r="A776" s="27">
        <v>35873173</v>
      </c>
      <c r="B776" s="27" t="s">
        <v>5189</v>
      </c>
      <c r="C776" s="27" t="s">
        <v>5190</v>
      </c>
      <c r="D776" s="27" t="s">
        <v>5191</v>
      </c>
      <c r="E776" s="27" t="s">
        <v>5192</v>
      </c>
      <c r="F776" s="27" t="s">
        <v>5193</v>
      </c>
      <c r="G776" s="27">
        <v>2022</v>
      </c>
      <c r="H776" s="28">
        <v>44767</v>
      </c>
      <c r="I776" s="27" t="s">
        <v>5194</v>
      </c>
      <c r="J776" s="27"/>
      <c r="K776" s="27" t="s">
        <v>5195</v>
      </c>
      <c r="L776" s="27" t="str">
        <f t="shared" si="291"/>
        <v>PostAlerta</v>
      </c>
      <c r="M776" s="27" t="str">
        <f t="shared" si="310"/>
        <v>C/PalabrasClaves</v>
      </c>
      <c r="N776" s="27" t="str">
        <f t="shared" si="311"/>
        <v/>
      </c>
      <c r="O776" s="27"/>
      <c r="P776" s="27" t="s">
        <v>5196</v>
      </c>
      <c r="Q776" s="27"/>
      <c r="R776" s="27" t="str">
        <f>LEFT('2012-2022'!$P776,4)</f>
        <v>2022</v>
      </c>
      <c r="S776" s="27" t="s">
        <v>62</v>
      </c>
      <c r="T776" s="27" t="str">
        <f t="shared" si="312"/>
        <v/>
      </c>
      <c r="U776" s="27"/>
      <c r="V776" s="29"/>
      <c r="W776" s="30"/>
      <c r="X776" s="30"/>
      <c r="Y776" s="31"/>
    </row>
    <row r="777" spans="1:25" ht="15.75" hidden="1" customHeight="1" x14ac:dyDescent="0.25">
      <c r="A777" s="32">
        <v>26665738</v>
      </c>
      <c r="B777" s="32" t="s">
        <v>5197</v>
      </c>
      <c r="C777" s="32" t="s">
        <v>5198</v>
      </c>
      <c r="D777" s="32" t="s">
        <v>5199</v>
      </c>
      <c r="E777" s="32" t="s">
        <v>5200</v>
      </c>
      <c r="F777" s="32" t="s">
        <v>5201</v>
      </c>
      <c r="G777" s="32">
        <v>2015</v>
      </c>
      <c r="H777" s="33">
        <v>42354</v>
      </c>
      <c r="I777" s="32"/>
      <c r="J777" s="32"/>
      <c r="K777" s="32"/>
      <c r="L777" s="32" t="str">
        <f t="shared" si="291"/>
        <v>Excluido</v>
      </c>
      <c r="M777" s="32" t="str">
        <f t="shared" si="310"/>
        <v>C/PalabrasClaves</v>
      </c>
      <c r="N777" s="32" t="str">
        <f t="shared" si="311"/>
        <v/>
      </c>
      <c r="O777" s="32"/>
      <c r="P777" s="32">
        <v>2015</v>
      </c>
      <c r="Q777" s="32"/>
      <c r="R777" s="32" t="str">
        <f>LEFT('2012-2022'!$P777,4)</f>
        <v>2015</v>
      </c>
      <c r="S777" s="32"/>
      <c r="T777" s="32" t="str">
        <f t="shared" si="312"/>
        <v/>
      </c>
      <c r="U777" s="32"/>
      <c r="V777" s="34"/>
      <c r="W777" s="35"/>
      <c r="X777" s="35"/>
      <c r="Y777" s="32"/>
    </row>
    <row r="778" spans="1:25" ht="15.75" customHeight="1" x14ac:dyDescent="0.25">
      <c r="A778" s="27">
        <v>30917979</v>
      </c>
      <c r="B778" s="27" t="s">
        <v>5202</v>
      </c>
      <c r="C778" s="27" t="s">
        <v>5203</v>
      </c>
      <c r="D778" s="27" t="s">
        <v>5204</v>
      </c>
      <c r="E778" s="27" t="s">
        <v>5205</v>
      </c>
      <c r="F778" s="27" t="s">
        <v>573</v>
      </c>
      <c r="G778" s="27">
        <v>2019</v>
      </c>
      <c r="H778" s="28">
        <v>43553</v>
      </c>
      <c r="I778" s="27" t="s">
        <v>5206</v>
      </c>
      <c r="J778" s="27"/>
      <c r="K778" s="27" t="s">
        <v>5207</v>
      </c>
      <c r="L778" s="27" t="str">
        <f t="shared" si="291"/>
        <v>PostAlerta</v>
      </c>
      <c r="M778" s="27" t="str">
        <f t="shared" si="310"/>
        <v>C/PalabrasClaves</v>
      </c>
      <c r="N778" s="27" t="s">
        <v>9</v>
      </c>
      <c r="O778" s="27"/>
      <c r="P778" s="27" t="s">
        <v>5208</v>
      </c>
      <c r="Q778" s="27"/>
      <c r="R778" s="27" t="str">
        <f>LEFT('2012-2022'!$P778,4)</f>
        <v>2019</v>
      </c>
      <c r="S778" s="27" t="s">
        <v>49</v>
      </c>
      <c r="T778" s="27" t="s">
        <v>5209</v>
      </c>
      <c r="U778" s="27" t="s">
        <v>124</v>
      </c>
      <c r="V778" s="29" t="s">
        <v>124</v>
      </c>
      <c r="W778" s="30" t="s">
        <v>124</v>
      </c>
      <c r="X778" s="30" t="s">
        <v>2621</v>
      </c>
      <c r="Y778" s="31" t="str">
        <f>IFERROR(VLOOKUP(A776,BD_aux,3,FALSE),"")</f>
        <v/>
      </c>
    </row>
    <row r="779" spans="1:25" ht="15.75" hidden="1" customHeight="1" x14ac:dyDescent="0.25">
      <c r="A779" s="32">
        <v>24865714</v>
      </c>
      <c r="B779" s="32" t="s">
        <v>5210</v>
      </c>
      <c r="C779" s="32" t="s">
        <v>5211</v>
      </c>
      <c r="D779" s="32" t="s">
        <v>5212</v>
      </c>
      <c r="E779" s="32" t="s">
        <v>5213</v>
      </c>
      <c r="F779" s="32" t="s">
        <v>4433</v>
      </c>
      <c r="G779" s="32">
        <v>2014</v>
      </c>
      <c r="H779" s="33">
        <v>41788</v>
      </c>
      <c r="I779" s="32"/>
      <c r="J779" s="32"/>
      <c r="K779" s="32" t="s">
        <v>5214</v>
      </c>
      <c r="L779" s="32" t="str">
        <f t="shared" si="291"/>
        <v>PreAlerta</v>
      </c>
      <c r="M779" s="32" t="str">
        <f t="shared" si="310"/>
        <v>S/PalabrasClaves</v>
      </c>
      <c r="N779" s="32" t="str">
        <f t="shared" ref="N779:N780" si="313">IF(ISNUMBER(SEARCH("TREATMENT", B779)), "4) Nuevos tratamientos", "")</f>
        <v/>
      </c>
      <c r="O779" s="32"/>
      <c r="P779" s="32" t="s">
        <v>5215</v>
      </c>
      <c r="Q779" s="32"/>
      <c r="R779" s="32" t="str">
        <f>LEFT('2012-2022'!$P779,4)</f>
        <v>2014</v>
      </c>
      <c r="S779" s="32" t="s">
        <v>57</v>
      </c>
      <c r="T779" s="32" t="str">
        <f t="shared" ref="T779:T780" si="314">IFERROR(VLOOKUP(A779,BD_aux,2,FALSE),"")</f>
        <v/>
      </c>
      <c r="U779" s="32"/>
      <c r="V779" s="34"/>
      <c r="W779" s="35"/>
      <c r="X779" s="35"/>
      <c r="Y779" s="32"/>
    </row>
    <row r="780" spans="1:25" ht="15.75" hidden="1" customHeight="1" x14ac:dyDescent="0.25">
      <c r="A780" s="27">
        <v>29345007</v>
      </c>
      <c r="B780" s="27" t="s">
        <v>5216</v>
      </c>
      <c r="C780" s="27" t="s">
        <v>5217</v>
      </c>
      <c r="D780" s="27" t="s">
        <v>5218</v>
      </c>
      <c r="E780" s="27" t="s">
        <v>5219</v>
      </c>
      <c r="F780" s="27" t="s">
        <v>5220</v>
      </c>
      <c r="G780" s="27">
        <v>2018</v>
      </c>
      <c r="H780" s="28">
        <v>43119</v>
      </c>
      <c r="I780" s="27" t="s">
        <v>5221</v>
      </c>
      <c r="J780" s="27"/>
      <c r="K780" s="27" t="s">
        <v>5222</v>
      </c>
      <c r="L780" s="27" t="str">
        <f t="shared" si="291"/>
        <v>PostAlerta</v>
      </c>
      <c r="M780" s="27" t="str">
        <f t="shared" si="310"/>
        <v>S/PalabrasClaves</v>
      </c>
      <c r="N780" s="27" t="str">
        <f t="shared" si="313"/>
        <v/>
      </c>
      <c r="O780" s="27"/>
      <c r="P780" s="27" t="s">
        <v>1671</v>
      </c>
      <c r="Q780" s="27"/>
      <c r="R780" s="27" t="str">
        <f>LEFT('2012-2022'!$P780,4)</f>
        <v>2018</v>
      </c>
      <c r="S780" s="27" t="s">
        <v>57</v>
      </c>
      <c r="T780" s="27" t="str">
        <f t="shared" si="314"/>
        <v/>
      </c>
      <c r="U780" s="27"/>
      <c r="V780" s="29"/>
      <c r="W780" s="30"/>
      <c r="X780" s="30"/>
      <c r="Y780" s="31"/>
    </row>
    <row r="781" spans="1:25" ht="15.75" customHeight="1" x14ac:dyDescent="0.25">
      <c r="A781" s="32">
        <v>23939890</v>
      </c>
      <c r="B781" s="32" t="s">
        <v>5223</v>
      </c>
      <c r="C781" s="32" t="s">
        <v>5224</v>
      </c>
      <c r="D781" s="32" t="s">
        <v>5225</v>
      </c>
      <c r="E781" s="32" t="s">
        <v>572</v>
      </c>
      <c r="F781" s="32" t="s">
        <v>573</v>
      </c>
      <c r="G781" s="32">
        <v>2013</v>
      </c>
      <c r="H781" s="33">
        <v>41500</v>
      </c>
      <c r="I781" s="32" t="s">
        <v>5226</v>
      </c>
      <c r="J781" s="32"/>
      <c r="K781" s="32" t="s">
        <v>5227</v>
      </c>
      <c r="L781" s="32" t="str">
        <f t="shared" si="291"/>
        <v>PreAlerta</v>
      </c>
      <c r="M781" s="32" t="str">
        <f t="shared" si="310"/>
        <v>C/PalabrasClaves</v>
      </c>
      <c r="N781" s="32" t="s">
        <v>9</v>
      </c>
      <c r="O781" s="32"/>
      <c r="P781" s="32" t="s">
        <v>389</v>
      </c>
      <c r="Q781" s="32"/>
      <c r="R781" s="32" t="str">
        <f>LEFT('2012-2022'!$P781,4)</f>
        <v>2013</v>
      </c>
      <c r="S781" s="32" t="s">
        <v>72</v>
      </c>
      <c r="T781" s="32" t="s">
        <v>5228</v>
      </c>
      <c r="U781" s="32" t="s">
        <v>123</v>
      </c>
      <c r="V781" s="34" t="s">
        <v>124</v>
      </c>
      <c r="W781" s="35" t="s">
        <v>124</v>
      </c>
      <c r="X781" s="35" t="s">
        <v>2621</v>
      </c>
      <c r="Y781" s="36" t="str">
        <f>IFERROR(VLOOKUP(A779,BD_aux,3,FALSE),"")</f>
        <v/>
      </c>
    </row>
    <row r="782" spans="1:25" ht="15.75" hidden="1" customHeight="1" x14ac:dyDescent="0.25">
      <c r="A782" s="27">
        <v>24002068</v>
      </c>
      <c r="B782" s="27" t="s">
        <v>5229</v>
      </c>
      <c r="C782" s="27" t="s">
        <v>5230</v>
      </c>
      <c r="D782" s="27" t="s">
        <v>5231</v>
      </c>
      <c r="E782" s="27" t="s">
        <v>5232</v>
      </c>
      <c r="F782" s="27" t="s">
        <v>624</v>
      </c>
      <c r="G782" s="27">
        <v>2013</v>
      </c>
      <c r="H782" s="28">
        <v>41522</v>
      </c>
      <c r="I782" s="27" t="s">
        <v>5233</v>
      </c>
      <c r="J782" s="27"/>
      <c r="K782" s="27" t="s">
        <v>5234</v>
      </c>
      <c r="L782" s="27" t="str">
        <f t="shared" si="291"/>
        <v>PreAlerta</v>
      </c>
      <c r="M782" s="27" t="str">
        <f t="shared" si="310"/>
        <v>S/PalabrasClaves</v>
      </c>
      <c r="N782" s="27" t="str">
        <f>IF(ISNUMBER(SEARCH("TREATMENT", B782)), "4) Nuevos tratamientos", "")</f>
        <v/>
      </c>
      <c r="O782" s="27"/>
      <c r="P782" s="27" t="s">
        <v>389</v>
      </c>
      <c r="Q782" s="27"/>
      <c r="R782" s="27" t="str">
        <f>LEFT('2012-2022'!$P782,4)</f>
        <v>2013</v>
      </c>
      <c r="S782" s="27" t="s">
        <v>72</v>
      </c>
      <c r="T782" s="27" t="str">
        <f t="shared" ref="T782:T783" si="315">IFERROR(VLOOKUP(A782,BD_aux,2,FALSE),"")</f>
        <v/>
      </c>
      <c r="U782" s="27"/>
      <c r="V782" s="29"/>
      <c r="W782" s="30"/>
      <c r="X782" s="30"/>
      <c r="Y782" s="31"/>
    </row>
    <row r="783" spans="1:25" ht="15.75" hidden="1" customHeight="1" x14ac:dyDescent="0.25">
      <c r="A783" s="32">
        <v>30376120</v>
      </c>
      <c r="B783" s="32" t="s">
        <v>5235</v>
      </c>
      <c r="C783" s="32" t="s">
        <v>5236</v>
      </c>
      <c r="D783" s="32" t="s">
        <v>5237</v>
      </c>
      <c r="E783" s="32" t="s">
        <v>5238</v>
      </c>
      <c r="F783" s="32" t="s">
        <v>493</v>
      </c>
      <c r="G783" s="32">
        <v>2019</v>
      </c>
      <c r="H783" s="33">
        <v>43404</v>
      </c>
      <c r="I783" s="32"/>
      <c r="J783" s="32"/>
      <c r="K783" s="32" t="s">
        <v>5239</v>
      </c>
      <c r="L783" s="32" t="str">
        <f t="shared" si="291"/>
        <v>PostAlerta</v>
      </c>
      <c r="M783" s="32" t="str">
        <f t="shared" si="310"/>
        <v>C/PalabrasClaves</v>
      </c>
      <c r="N783" s="32" t="s">
        <v>18</v>
      </c>
      <c r="O783" s="32" t="s">
        <v>2842</v>
      </c>
      <c r="P783" s="32" t="s">
        <v>5240</v>
      </c>
      <c r="Q783" s="32"/>
      <c r="R783" s="32" t="str">
        <f>LEFT('2012-2022'!$P783,4)</f>
        <v>2019</v>
      </c>
      <c r="S783" s="32" t="s">
        <v>45</v>
      </c>
      <c r="T783" s="32" t="str">
        <f t="shared" si="315"/>
        <v/>
      </c>
      <c r="U783" s="32"/>
      <c r="V783" s="34"/>
      <c r="W783" s="35"/>
      <c r="X783" s="35"/>
      <c r="Y783" s="32"/>
    </row>
    <row r="784" spans="1:25" ht="15.75" customHeight="1" x14ac:dyDescent="0.25">
      <c r="A784" s="27">
        <v>25442864</v>
      </c>
      <c r="B784" s="27" t="s">
        <v>5241</v>
      </c>
      <c r="C784" s="27" t="s">
        <v>5242</v>
      </c>
      <c r="D784" s="27" t="s">
        <v>5243</v>
      </c>
      <c r="E784" s="27" t="s">
        <v>5244</v>
      </c>
      <c r="F784" s="27" t="s">
        <v>5245</v>
      </c>
      <c r="G784" s="27">
        <v>2016</v>
      </c>
      <c r="H784" s="28">
        <v>41976</v>
      </c>
      <c r="I784" s="27"/>
      <c r="J784" s="27"/>
      <c r="K784" s="27" t="s">
        <v>5246</v>
      </c>
      <c r="L784" s="27" t="str">
        <f t="shared" si="291"/>
        <v>PreAlerta</v>
      </c>
      <c r="M784" s="27" t="str">
        <f t="shared" si="310"/>
        <v>C/PalabrasClaves</v>
      </c>
      <c r="N784" s="27" t="s">
        <v>9</v>
      </c>
      <c r="O784" s="27"/>
      <c r="P784" s="27" t="s">
        <v>745</v>
      </c>
      <c r="Q784" s="27"/>
      <c r="R784" s="27" t="str">
        <f>LEFT('2012-2022'!$P784,4)</f>
        <v>2016</v>
      </c>
      <c r="S784" s="27" t="s">
        <v>70</v>
      </c>
      <c r="T784" s="27" t="s">
        <v>5247</v>
      </c>
      <c r="U784" s="27" t="s">
        <v>123</v>
      </c>
      <c r="V784" s="29" t="s">
        <v>124</v>
      </c>
      <c r="W784" s="30" t="s">
        <v>124</v>
      </c>
      <c r="X784" s="30" t="s">
        <v>2621</v>
      </c>
      <c r="Y784" s="31" t="str">
        <f>IFERROR(VLOOKUP(A782,BD_aux,3,FALSE),"")</f>
        <v/>
      </c>
    </row>
    <row r="785" spans="1:25" ht="15.75" hidden="1" customHeight="1" x14ac:dyDescent="0.25">
      <c r="A785" s="32">
        <v>23467604</v>
      </c>
      <c r="B785" s="32" t="s">
        <v>5248</v>
      </c>
      <c r="C785" s="32" t="s">
        <v>5249</v>
      </c>
      <c r="D785" s="32" t="s">
        <v>5250</v>
      </c>
      <c r="E785" s="32" t="s">
        <v>5251</v>
      </c>
      <c r="F785" s="32" t="s">
        <v>502</v>
      </c>
      <c r="G785" s="32">
        <v>2013</v>
      </c>
      <c r="H785" s="33">
        <v>41341</v>
      </c>
      <c r="I785" s="32" t="s">
        <v>5252</v>
      </c>
      <c r="J785" s="32"/>
      <c r="K785" s="32" t="s">
        <v>5253</v>
      </c>
      <c r="L785" s="32" t="str">
        <f t="shared" si="291"/>
        <v>PreAlerta</v>
      </c>
      <c r="M785" s="32" t="str">
        <f t="shared" si="310"/>
        <v>S/PalabrasClaves</v>
      </c>
      <c r="N785" s="32" t="str">
        <f t="shared" ref="N785:N787" si="316">IF(ISNUMBER(SEARCH("TREATMENT", B785)), "4) Nuevos tratamientos", "")</f>
        <v/>
      </c>
      <c r="O785" s="32"/>
      <c r="P785" s="32" t="s">
        <v>1301</v>
      </c>
      <c r="Q785" s="32"/>
      <c r="R785" s="32" t="str">
        <f>LEFT('2012-2022'!$P785,4)</f>
        <v>2013</v>
      </c>
      <c r="S785" s="32" t="s">
        <v>57</v>
      </c>
      <c r="T785" s="32" t="str">
        <f t="shared" ref="T785:T787" si="317">IFERROR(VLOOKUP(A785,BD_aux,2,FALSE),"")</f>
        <v/>
      </c>
      <c r="U785" s="32"/>
      <c r="V785" s="34"/>
      <c r="W785" s="35"/>
      <c r="X785" s="35"/>
      <c r="Y785" s="32"/>
    </row>
    <row r="786" spans="1:25" ht="15.75" hidden="1" customHeight="1" x14ac:dyDescent="0.25">
      <c r="A786" s="27">
        <v>30510105</v>
      </c>
      <c r="B786" s="27" t="s">
        <v>5254</v>
      </c>
      <c r="C786" s="27" t="s">
        <v>5255</v>
      </c>
      <c r="D786" s="27" t="s">
        <v>5256</v>
      </c>
      <c r="E786" s="27" t="s">
        <v>1161</v>
      </c>
      <c r="F786" s="27" t="s">
        <v>624</v>
      </c>
      <c r="G786" s="27">
        <v>2019</v>
      </c>
      <c r="H786" s="28">
        <v>43439</v>
      </c>
      <c r="I786" s="27" t="s">
        <v>5257</v>
      </c>
      <c r="J786" s="27"/>
      <c r="K786" s="27" t="s">
        <v>5258</v>
      </c>
      <c r="L786" s="27" t="str">
        <f t="shared" si="291"/>
        <v>PostAlerta</v>
      </c>
      <c r="M786" s="27" t="str">
        <f t="shared" si="310"/>
        <v>S/PalabrasClaves</v>
      </c>
      <c r="N786" s="27" t="str">
        <f t="shared" si="316"/>
        <v/>
      </c>
      <c r="O786" s="27"/>
      <c r="P786" s="27" t="s">
        <v>5259</v>
      </c>
      <c r="Q786" s="27"/>
      <c r="R786" s="27" t="str">
        <f>LEFT('2012-2022'!$P786,4)</f>
        <v>2019</v>
      </c>
      <c r="S786" s="27" t="s">
        <v>39</v>
      </c>
      <c r="T786" s="27" t="str">
        <f t="shared" si="317"/>
        <v/>
      </c>
      <c r="U786" s="27"/>
      <c r="V786" s="29"/>
      <c r="W786" s="30"/>
      <c r="X786" s="30"/>
      <c r="Y786" s="31"/>
    </row>
    <row r="787" spans="1:25" ht="15.75" hidden="1" customHeight="1" x14ac:dyDescent="0.25">
      <c r="A787" s="32">
        <v>27080763</v>
      </c>
      <c r="B787" s="32" t="s">
        <v>5260</v>
      </c>
      <c r="C787" s="32" t="s">
        <v>5261</v>
      </c>
      <c r="D787" s="32" t="s">
        <v>5262</v>
      </c>
      <c r="E787" s="32" t="s">
        <v>2416</v>
      </c>
      <c r="F787" s="32" t="s">
        <v>1560</v>
      </c>
      <c r="G787" s="32">
        <v>2016</v>
      </c>
      <c r="H787" s="33">
        <v>42476</v>
      </c>
      <c r="I787" s="32"/>
      <c r="J787" s="32"/>
      <c r="K787" s="32" t="s">
        <v>5263</v>
      </c>
      <c r="L787" s="32" t="str">
        <f t="shared" si="291"/>
        <v>Excluido</v>
      </c>
      <c r="M787" s="32" t="str">
        <f t="shared" si="310"/>
        <v>C/PalabrasClaves</v>
      </c>
      <c r="N787" s="32" t="str">
        <f t="shared" si="316"/>
        <v/>
      </c>
      <c r="O787" s="32"/>
      <c r="P787" s="32" t="s">
        <v>5264</v>
      </c>
      <c r="Q787" s="32"/>
      <c r="R787" s="32" t="str">
        <f>LEFT('2012-2022'!$P787,4)</f>
        <v>2016</v>
      </c>
      <c r="S787" s="32" t="s">
        <v>54</v>
      </c>
      <c r="T787" s="32" t="str">
        <f t="shared" si="317"/>
        <v/>
      </c>
      <c r="U787" s="32"/>
      <c r="V787" s="34"/>
      <c r="W787" s="35"/>
      <c r="X787" s="35"/>
      <c r="Y787" s="32"/>
    </row>
    <row r="788" spans="1:25" ht="15.75" customHeight="1" x14ac:dyDescent="0.25">
      <c r="A788" s="27">
        <v>30392463</v>
      </c>
      <c r="B788" s="27" t="s">
        <v>5265</v>
      </c>
      <c r="C788" s="27" t="s">
        <v>5266</v>
      </c>
      <c r="D788" s="27" t="s">
        <v>5267</v>
      </c>
      <c r="E788" s="27" t="s">
        <v>5268</v>
      </c>
      <c r="F788" s="27" t="s">
        <v>735</v>
      </c>
      <c r="G788" s="27">
        <v>2019</v>
      </c>
      <c r="H788" s="28">
        <v>43410</v>
      </c>
      <c r="I788" s="27" t="s">
        <v>5269</v>
      </c>
      <c r="J788" s="27" t="s">
        <v>5270</v>
      </c>
      <c r="K788" s="27" t="s">
        <v>5271</v>
      </c>
      <c r="L788" s="27" t="str">
        <f t="shared" si="291"/>
        <v>PostAlerta</v>
      </c>
      <c r="M788" s="27" t="str">
        <f t="shared" si="310"/>
        <v>C/PalabrasClaves</v>
      </c>
      <c r="N788" s="27" t="s">
        <v>9</v>
      </c>
      <c r="O788" s="27"/>
      <c r="P788" s="27" t="s">
        <v>1120</v>
      </c>
      <c r="Q788" s="27"/>
      <c r="R788" s="27" t="str">
        <f>LEFT('2012-2022'!$P788,4)</f>
        <v>2019</v>
      </c>
      <c r="S788" s="27" t="s">
        <v>49</v>
      </c>
      <c r="T788" s="27" t="s">
        <v>5272</v>
      </c>
      <c r="U788" s="27" t="s">
        <v>123</v>
      </c>
      <c r="V788" s="29" t="s">
        <v>124</v>
      </c>
      <c r="W788" s="30" t="s">
        <v>124</v>
      </c>
      <c r="X788" s="30" t="s">
        <v>2621</v>
      </c>
      <c r="Y788" s="31" t="str">
        <f>IFERROR(VLOOKUP(A786,BD_aux,3,FALSE),"")</f>
        <v/>
      </c>
    </row>
    <row r="789" spans="1:25" ht="15.75" hidden="1" customHeight="1" x14ac:dyDescent="0.25">
      <c r="A789" s="32">
        <v>24901477</v>
      </c>
      <c r="B789" s="32" t="s">
        <v>5273</v>
      </c>
      <c r="C789" s="32" t="s">
        <v>5274</v>
      </c>
      <c r="D789" s="32" t="s">
        <v>5275</v>
      </c>
      <c r="E789" s="32" t="s">
        <v>5276</v>
      </c>
      <c r="F789" s="32" t="s">
        <v>424</v>
      </c>
      <c r="G789" s="32">
        <v>2014</v>
      </c>
      <c r="H789" s="33">
        <v>41796</v>
      </c>
      <c r="I789" s="32" t="s">
        <v>5277</v>
      </c>
      <c r="J789" s="32"/>
      <c r="K789" s="32" t="s">
        <v>5278</v>
      </c>
      <c r="L789" s="32" t="str">
        <f t="shared" si="291"/>
        <v>PreAlerta</v>
      </c>
      <c r="M789" s="32" t="str">
        <f t="shared" si="310"/>
        <v>C/PalabrasClaves</v>
      </c>
      <c r="N789" s="32" t="str">
        <f>IF(ISNUMBER(SEARCH("TREATMENT", B789)), "4) Nuevos tratamientos", "")</f>
        <v/>
      </c>
      <c r="O789" s="32"/>
      <c r="P789" s="32" t="s">
        <v>4021</v>
      </c>
      <c r="Q789" s="40"/>
      <c r="R789" s="32" t="str">
        <f>LEFT('2012-2022'!$P789,4)</f>
        <v>2014</v>
      </c>
      <c r="S789" s="32" t="s">
        <v>60</v>
      </c>
      <c r="T789" s="32" t="str">
        <f>IFERROR(VLOOKUP(A789,BD_aux,2,FALSE),"")</f>
        <v/>
      </c>
      <c r="U789" s="32"/>
      <c r="V789" s="34"/>
      <c r="W789" s="35"/>
      <c r="X789" s="35"/>
      <c r="Y789" s="32"/>
    </row>
    <row r="790" spans="1:25" ht="15.75" customHeight="1" x14ac:dyDescent="0.25">
      <c r="A790" s="27">
        <v>28282644</v>
      </c>
      <c r="B790" s="27" t="s">
        <v>5279</v>
      </c>
      <c r="C790" s="27" t="s">
        <v>5280</v>
      </c>
      <c r="D790" s="27" t="s">
        <v>5281</v>
      </c>
      <c r="E790" s="27" t="s">
        <v>423</v>
      </c>
      <c r="F790" s="27" t="s">
        <v>304</v>
      </c>
      <c r="G790" s="27">
        <v>2017</v>
      </c>
      <c r="H790" s="28">
        <v>42805</v>
      </c>
      <c r="I790" s="27"/>
      <c r="J790" s="27"/>
      <c r="K790" s="27" t="s">
        <v>5282</v>
      </c>
      <c r="L790" s="27" t="str">
        <f t="shared" si="291"/>
        <v>PostAlerta</v>
      </c>
      <c r="M790" s="27" t="str">
        <f t="shared" si="310"/>
        <v>C/PalabrasClaves</v>
      </c>
      <c r="N790" s="27" t="s">
        <v>9</v>
      </c>
      <c r="O790" s="27"/>
      <c r="P790" s="27" t="s">
        <v>1926</v>
      </c>
      <c r="Q790" s="27"/>
      <c r="R790" s="27" t="str">
        <f>LEFT('2012-2022'!$P790,4)</f>
        <v>2017</v>
      </c>
      <c r="S790" s="27" t="s">
        <v>54</v>
      </c>
      <c r="T790" s="27" t="s">
        <v>5283</v>
      </c>
      <c r="U790" s="27" t="s">
        <v>123</v>
      </c>
      <c r="V790" s="29" t="s">
        <v>124</v>
      </c>
      <c r="W790" s="30" t="s">
        <v>124</v>
      </c>
      <c r="X790" s="30" t="s">
        <v>2621</v>
      </c>
      <c r="Y790" s="31" t="str">
        <f>IFERROR(VLOOKUP(A788,BD_aux,3,FALSE),"")</f>
        <v/>
      </c>
    </row>
    <row r="791" spans="1:25" ht="15.75" hidden="1" customHeight="1" x14ac:dyDescent="0.25">
      <c r="A791" s="32">
        <v>28723967</v>
      </c>
      <c r="B791" s="32" t="s">
        <v>5284</v>
      </c>
      <c r="C791" s="32" t="s">
        <v>5285</v>
      </c>
      <c r="D791" s="32" t="s">
        <v>5286</v>
      </c>
      <c r="E791" s="32" t="s">
        <v>4330</v>
      </c>
      <c r="F791" s="32" t="s">
        <v>424</v>
      </c>
      <c r="G791" s="32">
        <v>2017</v>
      </c>
      <c r="H791" s="33">
        <v>42937</v>
      </c>
      <c r="I791" s="32" t="s">
        <v>5287</v>
      </c>
      <c r="J791" s="32"/>
      <c r="K791" s="32" t="s">
        <v>5288</v>
      </c>
      <c r="L791" s="32" t="str">
        <f t="shared" si="291"/>
        <v>PostAlerta</v>
      </c>
      <c r="M791" s="32" t="str">
        <f t="shared" si="310"/>
        <v>S/PalabrasClaves</v>
      </c>
      <c r="N791" s="32" t="str">
        <f t="shared" ref="N791:N797" si="318">IF(ISNUMBER(SEARCH("TREATMENT", B791)), "4) Nuevos tratamientos", "")</f>
        <v/>
      </c>
      <c r="O791" s="32"/>
      <c r="P791" s="32" t="s">
        <v>5289</v>
      </c>
      <c r="Q791" s="32"/>
      <c r="R791" s="32" t="str">
        <f>LEFT('2012-2022'!$P791,4)</f>
        <v>2017</v>
      </c>
      <c r="S791" s="32" t="s">
        <v>62</v>
      </c>
      <c r="T791" s="32" t="str">
        <f t="shared" ref="T791:T797" si="319">IFERROR(VLOOKUP(A791,BD_aux,2,FALSE),"")</f>
        <v/>
      </c>
      <c r="U791" s="32"/>
      <c r="V791" s="34"/>
      <c r="W791" s="35"/>
      <c r="X791" s="35"/>
      <c r="Y791" s="32"/>
    </row>
    <row r="792" spans="1:25" ht="15.75" hidden="1" customHeight="1" x14ac:dyDescent="0.25">
      <c r="A792" s="27">
        <v>23341609</v>
      </c>
      <c r="B792" s="27" t="s">
        <v>5290</v>
      </c>
      <c r="C792" s="27" t="s">
        <v>5291</v>
      </c>
      <c r="D792" s="27" t="s">
        <v>5292</v>
      </c>
      <c r="E792" s="27" t="s">
        <v>5293</v>
      </c>
      <c r="F792" s="27" t="s">
        <v>5294</v>
      </c>
      <c r="G792" s="27">
        <v>2013</v>
      </c>
      <c r="H792" s="28">
        <v>41298</v>
      </c>
      <c r="I792" s="27" t="s">
        <v>5295</v>
      </c>
      <c r="J792" s="27"/>
      <c r="K792" s="27" t="s">
        <v>5296</v>
      </c>
      <c r="L792" s="27" t="str">
        <f t="shared" si="291"/>
        <v>PreAlerta</v>
      </c>
      <c r="M792" s="27" t="str">
        <f t="shared" si="310"/>
        <v>C/PalabrasClaves</v>
      </c>
      <c r="N792" s="27" t="str">
        <f t="shared" si="318"/>
        <v/>
      </c>
      <c r="O792" s="27"/>
      <c r="P792" s="27" t="s">
        <v>5297</v>
      </c>
      <c r="Q792" s="27"/>
      <c r="R792" s="27" t="str">
        <f>LEFT('2012-2022'!$P792,4)</f>
        <v>2013</v>
      </c>
      <c r="S792" s="27" t="s">
        <v>45</v>
      </c>
      <c r="T792" s="27" t="str">
        <f t="shared" si="319"/>
        <v/>
      </c>
      <c r="U792" s="27"/>
      <c r="V792" s="29"/>
      <c r="W792" s="30"/>
      <c r="X792" s="30"/>
      <c r="Y792" s="31"/>
    </row>
    <row r="793" spans="1:25" ht="15.75" hidden="1" customHeight="1" x14ac:dyDescent="0.25">
      <c r="A793" s="32">
        <v>35223556</v>
      </c>
      <c r="B793" s="32" t="s">
        <v>5298</v>
      </c>
      <c r="C793" s="32" t="s">
        <v>5299</v>
      </c>
      <c r="D793" s="32" t="s">
        <v>5300</v>
      </c>
      <c r="E793" s="32" t="s">
        <v>5301</v>
      </c>
      <c r="F793" s="32" t="s">
        <v>5193</v>
      </c>
      <c r="G793" s="32">
        <v>2022</v>
      </c>
      <c r="H793" s="33">
        <v>44620</v>
      </c>
      <c r="I793" s="32" t="s">
        <v>5302</v>
      </c>
      <c r="J793" s="32"/>
      <c r="K793" s="32" t="s">
        <v>5303</v>
      </c>
      <c r="L793" s="32" t="str">
        <f t="shared" ref="L793:L856" si="320">IF(ISNUMBER(VLOOKUP(A793,EXCL,1,FALSE)),"Excluido",IF(ISNUMBER(VLOOKUP(A793,POST,1,FALSE)),"PostAlerta",IF(ISNUMBER(VLOOKUP(A793,PRE,1,FALSE)),"PreAlerta","")))</f>
        <v>Excluido</v>
      </c>
      <c r="M793" s="32" t="str">
        <f t="shared" si="310"/>
        <v>S/PalabrasClaves</v>
      </c>
      <c r="N793" s="32" t="str">
        <f t="shared" si="318"/>
        <v/>
      </c>
      <c r="O793" s="32"/>
      <c r="P793" s="32" t="s">
        <v>5304</v>
      </c>
      <c r="Q793" s="32"/>
      <c r="R793" s="32" t="str">
        <f>LEFT('2012-2022'!$P793,4)</f>
        <v>2022</v>
      </c>
      <c r="S793" s="32" t="s">
        <v>45</v>
      </c>
      <c r="T793" s="32" t="str">
        <f t="shared" si="319"/>
        <v/>
      </c>
      <c r="U793" s="32"/>
      <c r="V793" s="34"/>
      <c r="W793" s="35"/>
      <c r="X793" s="35"/>
      <c r="Y793" s="32"/>
    </row>
    <row r="794" spans="1:25" ht="15.75" hidden="1" customHeight="1" x14ac:dyDescent="0.25">
      <c r="A794" s="27">
        <v>36105928</v>
      </c>
      <c r="B794" s="27" t="s">
        <v>5305</v>
      </c>
      <c r="C794" s="27" t="s">
        <v>5306</v>
      </c>
      <c r="D794" s="27" t="s">
        <v>5307</v>
      </c>
      <c r="E794" s="27" t="s">
        <v>5308</v>
      </c>
      <c r="F794" s="27" t="s">
        <v>5164</v>
      </c>
      <c r="G794" s="27">
        <v>2022</v>
      </c>
      <c r="H794" s="28">
        <v>44819</v>
      </c>
      <c r="I794" s="27" t="s">
        <v>5309</v>
      </c>
      <c r="J794" s="27"/>
      <c r="K794" s="27" t="s">
        <v>5310</v>
      </c>
      <c r="L794" s="27" t="str">
        <f t="shared" si="320"/>
        <v>PostAlerta</v>
      </c>
      <c r="M794" s="27" t="str">
        <f t="shared" si="310"/>
        <v>S/PalabrasClaves</v>
      </c>
      <c r="N794" s="27" t="str">
        <f t="shared" si="318"/>
        <v/>
      </c>
      <c r="O794" s="27"/>
      <c r="P794" s="27" t="s">
        <v>5311</v>
      </c>
      <c r="Q794" s="27"/>
      <c r="R794" s="27" t="str">
        <f>LEFT('2012-2022'!$P794,4)</f>
        <v>2022</v>
      </c>
      <c r="S794" s="27" t="s">
        <v>68</v>
      </c>
      <c r="T794" s="27" t="str">
        <f t="shared" si="319"/>
        <v/>
      </c>
      <c r="U794" s="27"/>
      <c r="V794" s="29"/>
      <c r="W794" s="30"/>
      <c r="X794" s="30"/>
      <c r="Y794" s="31"/>
    </row>
    <row r="795" spans="1:25" ht="15.75" hidden="1" customHeight="1" x14ac:dyDescent="0.25">
      <c r="A795" s="32">
        <v>24810211</v>
      </c>
      <c r="B795" s="32" t="s">
        <v>5312</v>
      </c>
      <c r="C795" s="32" t="s">
        <v>5313</v>
      </c>
      <c r="D795" s="32" t="s">
        <v>5314</v>
      </c>
      <c r="E795" s="32" t="s">
        <v>5315</v>
      </c>
      <c r="F795" s="32" t="s">
        <v>735</v>
      </c>
      <c r="G795" s="32">
        <v>2015</v>
      </c>
      <c r="H795" s="33">
        <v>41769</v>
      </c>
      <c r="I795" s="32"/>
      <c r="J795" s="32"/>
      <c r="K795" s="32" t="s">
        <v>5316</v>
      </c>
      <c r="L795" s="32" t="str">
        <f t="shared" si="320"/>
        <v>PreAlerta</v>
      </c>
      <c r="M795" s="32" t="str">
        <f t="shared" si="310"/>
        <v>S/PalabrasClaves</v>
      </c>
      <c r="N795" s="32" t="str">
        <f t="shared" si="318"/>
        <v/>
      </c>
      <c r="O795" s="32"/>
      <c r="P795" s="32" t="s">
        <v>2289</v>
      </c>
      <c r="Q795" s="32"/>
      <c r="R795" s="32" t="str">
        <f>LEFT('2012-2022'!$P795,4)</f>
        <v>2015</v>
      </c>
      <c r="S795" s="32" t="s">
        <v>39</v>
      </c>
      <c r="T795" s="32" t="str">
        <f t="shared" si="319"/>
        <v/>
      </c>
      <c r="U795" s="32"/>
      <c r="V795" s="34"/>
      <c r="W795" s="35"/>
      <c r="X795" s="35"/>
      <c r="Y795" s="32"/>
    </row>
    <row r="796" spans="1:25" ht="15.75" hidden="1" customHeight="1" x14ac:dyDescent="0.25">
      <c r="A796" s="27">
        <v>29665008</v>
      </c>
      <c r="B796" s="27" t="s">
        <v>5317</v>
      </c>
      <c r="C796" s="27" t="s">
        <v>5318</v>
      </c>
      <c r="D796" s="27" t="s">
        <v>5319</v>
      </c>
      <c r="E796" s="27" t="s">
        <v>3865</v>
      </c>
      <c r="F796" s="27" t="s">
        <v>3770</v>
      </c>
      <c r="G796" s="27">
        <v>2018</v>
      </c>
      <c r="H796" s="28">
        <v>43208</v>
      </c>
      <c r="I796" s="27"/>
      <c r="J796" s="27"/>
      <c r="K796" s="27" t="s">
        <v>5320</v>
      </c>
      <c r="L796" s="27" t="str">
        <f t="shared" si="320"/>
        <v>PostAlerta</v>
      </c>
      <c r="M796" s="27" t="str">
        <f t="shared" si="310"/>
        <v>S/PalabrasClaves</v>
      </c>
      <c r="N796" s="27" t="str">
        <f t="shared" si="318"/>
        <v/>
      </c>
      <c r="O796" s="27"/>
      <c r="P796" s="27" t="s">
        <v>1671</v>
      </c>
      <c r="Q796" s="27"/>
      <c r="R796" s="27" t="str">
        <f>LEFT('2012-2022'!$P796,4)</f>
        <v>2018</v>
      </c>
      <c r="S796" s="27" t="s">
        <v>57</v>
      </c>
      <c r="T796" s="27" t="str">
        <f t="shared" si="319"/>
        <v/>
      </c>
      <c r="U796" s="27"/>
      <c r="V796" s="29"/>
      <c r="W796" s="30"/>
      <c r="X796" s="30"/>
      <c r="Y796" s="31"/>
    </row>
    <row r="797" spans="1:25" ht="15.75" hidden="1" customHeight="1" x14ac:dyDescent="0.25">
      <c r="A797" s="32">
        <v>28591853</v>
      </c>
      <c r="B797" s="32" t="s">
        <v>5321</v>
      </c>
      <c r="C797" s="32" t="s">
        <v>5322</v>
      </c>
      <c r="D797" s="32" t="s">
        <v>5323</v>
      </c>
      <c r="E797" s="32" t="s">
        <v>1553</v>
      </c>
      <c r="F797" s="32" t="s">
        <v>188</v>
      </c>
      <c r="G797" s="32">
        <v>2017</v>
      </c>
      <c r="H797" s="33">
        <v>42894</v>
      </c>
      <c r="I797" s="32" t="s">
        <v>5324</v>
      </c>
      <c r="J797" s="32"/>
      <c r="K797" s="32" t="s">
        <v>5325</v>
      </c>
      <c r="L797" s="32" t="str">
        <f t="shared" si="320"/>
        <v>Excluido</v>
      </c>
      <c r="M797" s="32" t="str">
        <f t="shared" si="310"/>
        <v>C/PalabrasClaves</v>
      </c>
      <c r="N797" s="32" t="str">
        <f t="shared" si="318"/>
        <v/>
      </c>
      <c r="O797" s="32"/>
      <c r="P797" s="32" t="s">
        <v>190</v>
      </c>
      <c r="Q797" s="32"/>
      <c r="R797" s="32" t="str">
        <f>LEFT('2012-2022'!$P797,4)</f>
        <v>2017</v>
      </c>
      <c r="S797" s="32" t="s">
        <v>65</v>
      </c>
      <c r="T797" s="32" t="str">
        <f t="shared" si="319"/>
        <v/>
      </c>
      <c r="U797" s="32"/>
      <c r="V797" s="34"/>
      <c r="W797" s="35"/>
      <c r="X797" s="35"/>
      <c r="Y797" s="32"/>
    </row>
    <row r="798" spans="1:25" ht="15.75" customHeight="1" x14ac:dyDescent="0.25">
      <c r="A798" s="27">
        <v>29408881</v>
      </c>
      <c r="B798" s="27" t="s">
        <v>5326</v>
      </c>
      <c r="C798" s="27" t="s">
        <v>5327</v>
      </c>
      <c r="D798" s="27" t="s">
        <v>5328</v>
      </c>
      <c r="E798" s="27" t="s">
        <v>5329</v>
      </c>
      <c r="F798" s="27" t="s">
        <v>3088</v>
      </c>
      <c r="G798" s="27">
        <v>2018</v>
      </c>
      <c r="H798" s="28">
        <v>43138</v>
      </c>
      <c r="I798" s="27" t="s">
        <v>5330</v>
      </c>
      <c r="J798" s="27"/>
      <c r="K798" s="27" t="s">
        <v>5331</v>
      </c>
      <c r="L798" s="27" t="str">
        <f t="shared" si="320"/>
        <v>PostAlerta</v>
      </c>
      <c r="M798" s="27" t="str">
        <f t="shared" si="310"/>
        <v>C/PalabrasClaves</v>
      </c>
      <c r="N798" s="27" t="s">
        <v>9</v>
      </c>
      <c r="O798" s="27"/>
      <c r="P798" s="27" t="s">
        <v>5332</v>
      </c>
      <c r="Q798" s="27"/>
      <c r="R798" s="27" t="str">
        <f>LEFT('2012-2022'!$P798,4)</f>
        <v>2018</v>
      </c>
      <c r="S798" s="27" t="s">
        <v>45</v>
      </c>
      <c r="T798" s="27" t="s">
        <v>5333</v>
      </c>
      <c r="U798" s="27" t="s">
        <v>123</v>
      </c>
      <c r="V798" s="29" t="s">
        <v>124</v>
      </c>
      <c r="W798" s="30" t="s">
        <v>124</v>
      </c>
      <c r="X798" s="30" t="s">
        <v>2621</v>
      </c>
      <c r="Y798" s="31" t="str">
        <f>IFERROR(VLOOKUP(A796,BD_aux,3,FALSE),"")</f>
        <v/>
      </c>
    </row>
    <row r="799" spans="1:25" ht="15.75" hidden="1" customHeight="1" x14ac:dyDescent="0.25">
      <c r="A799" s="32">
        <v>25579147</v>
      </c>
      <c r="B799" s="32" t="s">
        <v>5334</v>
      </c>
      <c r="C799" s="32" t="s">
        <v>5335</v>
      </c>
      <c r="D799" s="32" t="s">
        <v>5336</v>
      </c>
      <c r="E799" s="32" t="s">
        <v>1559</v>
      </c>
      <c r="F799" s="32" t="s">
        <v>986</v>
      </c>
      <c r="G799" s="32">
        <v>2014</v>
      </c>
      <c r="H799" s="33">
        <v>42017</v>
      </c>
      <c r="I799" s="32" t="s">
        <v>5337</v>
      </c>
      <c r="J799" s="32"/>
      <c r="K799" s="32"/>
      <c r="L799" s="32" t="str">
        <f t="shared" si="320"/>
        <v>PreAlerta</v>
      </c>
      <c r="M799" s="32" t="str">
        <f t="shared" si="310"/>
        <v>S/PalabrasClaves</v>
      </c>
      <c r="N799" s="32" t="str">
        <f>IF(ISNUMBER(SEARCH("TREATMENT", B799)), "4) Nuevos tratamientos", "")</f>
        <v/>
      </c>
      <c r="O799" s="32"/>
      <c r="P799" s="32" t="s">
        <v>2060</v>
      </c>
      <c r="Q799" s="32"/>
      <c r="R799" s="32" t="str">
        <f>LEFT('2012-2022'!$P799,4)</f>
        <v>2014</v>
      </c>
      <c r="S799" s="32" t="s">
        <v>72</v>
      </c>
      <c r="T799" s="32" t="str">
        <f>IFERROR(VLOOKUP(A799,BD_aux,2,FALSE),"")</f>
        <v/>
      </c>
      <c r="U799" s="32"/>
      <c r="V799" s="34"/>
      <c r="W799" s="35"/>
      <c r="X799" s="35"/>
      <c r="Y799" s="32"/>
    </row>
    <row r="800" spans="1:25" ht="15.75" customHeight="1" x14ac:dyDescent="0.25">
      <c r="A800" s="27">
        <v>29969978</v>
      </c>
      <c r="B800" s="27" t="s">
        <v>5338</v>
      </c>
      <c r="C800" s="27" t="s">
        <v>5339</v>
      </c>
      <c r="D800" s="27" t="s">
        <v>5340</v>
      </c>
      <c r="E800" s="27" t="s">
        <v>5341</v>
      </c>
      <c r="F800" s="27" t="s">
        <v>735</v>
      </c>
      <c r="G800" s="27">
        <v>2018</v>
      </c>
      <c r="H800" s="28">
        <v>43286</v>
      </c>
      <c r="I800" s="27" t="s">
        <v>5342</v>
      </c>
      <c r="J800" s="27" t="s">
        <v>5343</v>
      </c>
      <c r="K800" s="27" t="s">
        <v>5344</v>
      </c>
      <c r="L800" s="27" t="str">
        <f t="shared" si="320"/>
        <v>PostAlerta</v>
      </c>
      <c r="M800" s="27" t="str">
        <f t="shared" si="310"/>
        <v>C/PalabrasClaves</v>
      </c>
      <c r="N800" s="27" t="s">
        <v>9</v>
      </c>
      <c r="O800" s="27"/>
      <c r="P800" s="27" t="s">
        <v>1267</v>
      </c>
      <c r="Q800" s="27"/>
      <c r="R800" s="27" t="str">
        <f>LEFT('2012-2022'!$P800,4)</f>
        <v>2018</v>
      </c>
      <c r="S800" s="27" t="s">
        <v>72</v>
      </c>
      <c r="T800" s="27" t="s">
        <v>5345</v>
      </c>
      <c r="U800" s="27" t="s">
        <v>123</v>
      </c>
      <c r="V800" s="29" t="s">
        <v>124</v>
      </c>
      <c r="W800" s="30" t="s">
        <v>124</v>
      </c>
      <c r="X800" s="30" t="s">
        <v>2621</v>
      </c>
      <c r="Y800" s="31" t="str">
        <f>IFERROR(VLOOKUP(A798,BD_aux,3,FALSE),"")</f>
        <v/>
      </c>
    </row>
    <row r="801" spans="1:25" ht="15.75" hidden="1" customHeight="1" x14ac:dyDescent="0.25">
      <c r="A801" s="32">
        <v>32163580</v>
      </c>
      <c r="B801" s="32" t="s">
        <v>5346</v>
      </c>
      <c r="C801" s="32" t="s">
        <v>5347</v>
      </c>
      <c r="D801" s="32" t="s">
        <v>5348</v>
      </c>
      <c r="E801" s="32" t="s">
        <v>1553</v>
      </c>
      <c r="F801" s="32" t="s">
        <v>195</v>
      </c>
      <c r="G801" s="32">
        <v>2020</v>
      </c>
      <c r="H801" s="33">
        <v>43903</v>
      </c>
      <c r="I801" s="32" t="s">
        <v>5349</v>
      </c>
      <c r="J801" s="32"/>
      <c r="K801" s="32" t="s">
        <v>5350</v>
      </c>
      <c r="L801" s="32" t="str">
        <f t="shared" si="320"/>
        <v>PostAlerta</v>
      </c>
      <c r="M801" s="32" t="str">
        <f t="shared" si="310"/>
        <v>C/PalabrasClaves</v>
      </c>
      <c r="N801" s="32" t="str">
        <f t="shared" ref="N801:N802" si="321">IF(ISNUMBER(SEARCH("TREATMENT", B801)), "4) Nuevos tratamientos", "")</f>
        <v/>
      </c>
      <c r="O801" s="32"/>
      <c r="P801" s="32" t="s">
        <v>433</v>
      </c>
      <c r="Q801" s="32"/>
      <c r="R801" s="32" t="str">
        <f>LEFT('2012-2022'!$P801,4)</f>
        <v>2020</v>
      </c>
      <c r="S801" s="32" t="s">
        <v>72</v>
      </c>
      <c r="T801" s="32" t="str">
        <f t="shared" ref="T801:T802" si="322">IFERROR(VLOOKUP(A801,BD_aux,2,FALSE),"")</f>
        <v/>
      </c>
      <c r="U801" s="32"/>
      <c r="V801" s="34"/>
      <c r="W801" s="35"/>
      <c r="X801" s="35"/>
      <c r="Y801" s="32"/>
    </row>
    <row r="802" spans="1:25" ht="15.75" hidden="1" customHeight="1" x14ac:dyDescent="0.25">
      <c r="A802" s="27">
        <v>31872856</v>
      </c>
      <c r="B802" s="27" t="s">
        <v>5351</v>
      </c>
      <c r="C802" s="27" t="s">
        <v>5352</v>
      </c>
      <c r="D802" s="27" t="s">
        <v>5353</v>
      </c>
      <c r="E802" s="27" t="s">
        <v>5354</v>
      </c>
      <c r="F802" s="27" t="s">
        <v>2140</v>
      </c>
      <c r="G802" s="27">
        <v>2020</v>
      </c>
      <c r="H802" s="28">
        <v>43824</v>
      </c>
      <c r="I802" s="27"/>
      <c r="J802" s="27"/>
      <c r="K802" s="27" t="s">
        <v>5355</v>
      </c>
      <c r="L802" s="27" t="str">
        <f t="shared" si="320"/>
        <v>PostAlerta</v>
      </c>
      <c r="M802" s="27" t="str">
        <f t="shared" si="310"/>
        <v>S/PalabrasClaves</v>
      </c>
      <c r="N802" s="27" t="str">
        <f t="shared" si="321"/>
        <v/>
      </c>
      <c r="O802" s="27"/>
      <c r="P802" s="27" t="s">
        <v>5356</v>
      </c>
      <c r="Q802" s="27"/>
      <c r="R802" s="27" t="str">
        <f>LEFT('2012-2022'!$P802,4)</f>
        <v>2020</v>
      </c>
      <c r="S802" s="27" t="s">
        <v>74</v>
      </c>
      <c r="T802" s="27" t="str">
        <f t="shared" si="322"/>
        <v/>
      </c>
      <c r="U802" s="27"/>
      <c r="V802" s="29"/>
      <c r="W802" s="30"/>
      <c r="X802" s="30"/>
      <c r="Y802" s="31"/>
    </row>
    <row r="803" spans="1:25" ht="15.75" customHeight="1" x14ac:dyDescent="0.25">
      <c r="A803" s="32">
        <v>26453557</v>
      </c>
      <c r="B803" s="32" t="s">
        <v>5357</v>
      </c>
      <c r="C803" s="32" t="s">
        <v>5358</v>
      </c>
      <c r="D803" s="32" t="s">
        <v>5359</v>
      </c>
      <c r="E803" s="32" t="s">
        <v>5360</v>
      </c>
      <c r="F803" s="32" t="s">
        <v>1066</v>
      </c>
      <c r="G803" s="32">
        <v>2015</v>
      </c>
      <c r="H803" s="33">
        <v>42288</v>
      </c>
      <c r="I803" s="32" t="s">
        <v>5361</v>
      </c>
      <c r="J803" s="32"/>
      <c r="K803" s="32" t="s">
        <v>5362</v>
      </c>
      <c r="L803" s="32" t="str">
        <f t="shared" si="320"/>
        <v>PreAlerta</v>
      </c>
      <c r="M803" s="32" t="str">
        <f t="shared" si="310"/>
        <v>C/PalabrasClaves</v>
      </c>
      <c r="N803" s="32" t="s">
        <v>9</v>
      </c>
      <c r="O803" s="32"/>
      <c r="P803" s="32" t="s">
        <v>5363</v>
      </c>
      <c r="Q803" s="32"/>
      <c r="R803" s="32" t="str">
        <f>LEFT('2012-2022'!$P803,4)</f>
        <v>2015</v>
      </c>
      <c r="S803" s="32" t="s">
        <v>70</v>
      </c>
      <c r="T803" s="32" t="s">
        <v>5364</v>
      </c>
      <c r="U803" s="32" t="s">
        <v>123</v>
      </c>
      <c r="V803" s="34" t="s">
        <v>124</v>
      </c>
      <c r="W803" s="35" t="s">
        <v>124</v>
      </c>
      <c r="X803" s="35" t="s">
        <v>2621</v>
      </c>
      <c r="Y803" s="36" t="str">
        <f>IFERROR(VLOOKUP(A801,BD_aux,3,FALSE),"")</f>
        <v/>
      </c>
    </row>
    <row r="804" spans="1:25" ht="15.75" hidden="1" customHeight="1" x14ac:dyDescent="0.25">
      <c r="A804" s="27">
        <v>27722490</v>
      </c>
      <c r="B804" s="27" t="s">
        <v>5365</v>
      </c>
      <c r="C804" s="27" t="s">
        <v>5366</v>
      </c>
      <c r="D804" s="27" t="s">
        <v>5367</v>
      </c>
      <c r="E804" s="27" t="s">
        <v>5368</v>
      </c>
      <c r="F804" s="27" t="s">
        <v>5369</v>
      </c>
      <c r="G804" s="27">
        <v>2016</v>
      </c>
      <c r="H804" s="28">
        <v>42654</v>
      </c>
      <c r="I804" s="27" t="s">
        <v>5370</v>
      </c>
      <c r="J804" s="27"/>
      <c r="K804" s="27" t="s">
        <v>5371</v>
      </c>
      <c r="L804" s="27" t="str">
        <f t="shared" si="320"/>
        <v>PreAlerta</v>
      </c>
      <c r="M804" s="27" t="str">
        <f t="shared" si="310"/>
        <v>S/PalabrasClaves</v>
      </c>
      <c r="N804" s="27" t="str">
        <f t="shared" ref="N804:N805" si="323">IF(ISNUMBER(SEARCH("TREATMENT", B804)), "4) Nuevos tratamientos", "")</f>
        <v/>
      </c>
      <c r="O804" s="27"/>
      <c r="P804" s="27" t="s">
        <v>5372</v>
      </c>
      <c r="Q804" s="27"/>
      <c r="R804" s="27" t="str">
        <f>LEFT('2012-2022'!$P804,4)</f>
        <v>2016</v>
      </c>
      <c r="S804" s="27" t="s">
        <v>70</v>
      </c>
      <c r="T804" s="27" t="str">
        <f t="shared" ref="T804:T809" si="324">IFERROR(VLOOKUP(A804,BD_aux,2,FALSE),"")</f>
        <v/>
      </c>
      <c r="U804" s="27"/>
      <c r="V804" s="29"/>
      <c r="W804" s="30"/>
      <c r="X804" s="30"/>
      <c r="Y804" s="31"/>
    </row>
    <row r="805" spans="1:25" ht="15.75" hidden="1" customHeight="1" x14ac:dyDescent="0.25">
      <c r="A805" s="32">
        <v>29304758</v>
      </c>
      <c r="B805" s="32" t="s">
        <v>5373</v>
      </c>
      <c r="C805" s="32" t="s">
        <v>5374</v>
      </c>
      <c r="D805" s="32" t="s">
        <v>5375</v>
      </c>
      <c r="E805" s="32" t="s">
        <v>5376</v>
      </c>
      <c r="F805" s="32" t="s">
        <v>1066</v>
      </c>
      <c r="G805" s="32">
        <v>2018</v>
      </c>
      <c r="H805" s="33">
        <v>43107</v>
      </c>
      <c r="I805" s="32" t="s">
        <v>5377</v>
      </c>
      <c r="J805" s="32"/>
      <c r="K805" s="32" t="s">
        <v>5378</v>
      </c>
      <c r="L805" s="32" t="str">
        <f t="shared" si="320"/>
        <v>PostAlerta</v>
      </c>
      <c r="M805" s="32" t="str">
        <f t="shared" si="310"/>
        <v>S/PalabrasClaves</v>
      </c>
      <c r="N805" s="32" t="str">
        <f t="shared" si="323"/>
        <v/>
      </c>
      <c r="O805" s="32"/>
      <c r="P805" s="32" t="s">
        <v>5379</v>
      </c>
      <c r="Q805" s="32"/>
      <c r="R805" s="32" t="str">
        <f>LEFT('2012-2022'!$P805,4)</f>
        <v>2018</v>
      </c>
      <c r="S805" s="32" t="s">
        <v>39</v>
      </c>
      <c r="T805" s="32" t="str">
        <f t="shared" si="324"/>
        <v/>
      </c>
      <c r="U805" s="32"/>
      <c r="V805" s="34"/>
      <c r="W805" s="35"/>
      <c r="X805" s="35"/>
      <c r="Y805" s="32"/>
    </row>
    <row r="806" spans="1:25" ht="15.75" hidden="1" customHeight="1" x14ac:dyDescent="0.25">
      <c r="A806" s="27">
        <v>32843551</v>
      </c>
      <c r="B806" s="27" t="s">
        <v>5380</v>
      </c>
      <c r="C806" s="27" t="s">
        <v>5381</v>
      </c>
      <c r="D806" s="27" t="s">
        <v>5382</v>
      </c>
      <c r="E806" s="27" t="s">
        <v>3588</v>
      </c>
      <c r="F806" s="27" t="s">
        <v>277</v>
      </c>
      <c r="G806" s="27">
        <v>2020</v>
      </c>
      <c r="H806" s="28">
        <v>44070</v>
      </c>
      <c r="I806" s="27" t="s">
        <v>5383</v>
      </c>
      <c r="J806" s="27"/>
      <c r="K806" s="27" t="s">
        <v>5384</v>
      </c>
      <c r="L806" s="27" t="str">
        <f t="shared" si="320"/>
        <v>PostAlerta</v>
      </c>
      <c r="M806" s="27" t="str">
        <f t="shared" si="310"/>
        <v>C/PalabrasClaves</v>
      </c>
      <c r="N806" s="27" t="s">
        <v>18</v>
      </c>
      <c r="O806" s="27" t="s">
        <v>2842</v>
      </c>
      <c r="P806" s="27" t="s">
        <v>5385</v>
      </c>
      <c r="Q806" s="27"/>
      <c r="R806" s="27" t="str">
        <f>LEFT('2012-2022'!$P806,4)</f>
        <v>2020</v>
      </c>
      <c r="S806" s="27" t="s">
        <v>65</v>
      </c>
      <c r="T806" s="27" t="str">
        <f t="shared" si="324"/>
        <v/>
      </c>
      <c r="U806" s="27"/>
      <c r="V806" s="29"/>
      <c r="W806" s="30"/>
      <c r="X806" s="30"/>
      <c r="Y806" s="31"/>
    </row>
    <row r="807" spans="1:25" ht="15.75" hidden="1" customHeight="1" x14ac:dyDescent="0.25">
      <c r="A807" s="32">
        <v>31366421</v>
      </c>
      <c r="B807" s="32" t="s">
        <v>5386</v>
      </c>
      <c r="C807" s="32" t="s">
        <v>5387</v>
      </c>
      <c r="D807" s="32" t="s">
        <v>5388</v>
      </c>
      <c r="E807" s="32" t="s">
        <v>5389</v>
      </c>
      <c r="F807" s="32" t="s">
        <v>595</v>
      </c>
      <c r="G807" s="32">
        <v>2019</v>
      </c>
      <c r="H807" s="33">
        <v>43679</v>
      </c>
      <c r="I807" s="32"/>
      <c r="J807" s="32"/>
      <c r="K807" s="32" t="s">
        <v>5390</v>
      </c>
      <c r="L807" s="32" t="str">
        <f t="shared" si="320"/>
        <v>Excluido</v>
      </c>
      <c r="M807" s="32" t="str">
        <f t="shared" si="310"/>
        <v>C/PalabrasClaves</v>
      </c>
      <c r="N807" s="32"/>
      <c r="O807" s="32"/>
      <c r="P807" s="32" t="s">
        <v>220</v>
      </c>
      <c r="Q807" s="32"/>
      <c r="R807" s="32" t="str">
        <f>LEFT('2012-2022'!$P807,4)</f>
        <v>2019</v>
      </c>
      <c r="S807" s="32" t="s">
        <v>68</v>
      </c>
      <c r="T807" s="32" t="str">
        <f t="shared" si="324"/>
        <v/>
      </c>
      <c r="U807" s="32"/>
      <c r="V807" s="34"/>
      <c r="W807" s="35"/>
      <c r="X807" s="35"/>
      <c r="Y807" s="32"/>
    </row>
    <row r="808" spans="1:25" ht="15.75" hidden="1" customHeight="1" x14ac:dyDescent="0.25">
      <c r="A808" s="27">
        <v>30191618</v>
      </c>
      <c r="B808" s="27" t="s">
        <v>5391</v>
      </c>
      <c r="C808" s="27" t="s">
        <v>5392</v>
      </c>
      <c r="D808" s="27" t="s">
        <v>5393</v>
      </c>
      <c r="E808" s="27" t="s">
        <v>5394</v>
      </c>
      <c r="F808" s="27" t="s">
        <v>1376</v>
      </c>
      <c r="G808" s="27">
        <v>2018</v>
      </c>
      <c r="H808" s="28">
        <v>43351</v>
      </c>
      <c r="I808" s="27"/>
      <c r="J808" s="27"/>
      <c r="K808" s="27" t="s">
        <v>5395</v>
      </c>
      <c r="L808" s="27" t="str">
        <f t="shared" si="320"/>
        <v>PostAlerta</v>
      </c>
      <c r="M808" s="27" t="str">
        <f t="shared" si="310"/>
        <v>C/PalabrasClaves</v>
      </c>
      <c r="N808" s="27" t="str">
        <f t="shared" ref="N808:N809" si="325">IF(ISNUMBER(SEARCH("TREATMENT", B808)), "4) Nuevos tratamientos", "")</f>
        <v/>
      </c>
      <c r="O808" s="27"/>
      <c r="P808" s="27" t="s">
        <v>5396</v>
      </c>
      <c r="Q808" s="27"/>
      <c r="R808" s="27" t="str">
        <f>LEFT('2012-2022'!$P808,4)</f>
        <v>2018</v>
      </c>
      <c r="S808" s="27" t="s">
        <v>70</v>
      </c>
      <c r="T808" s="27" t="str">
        <f t="shared" si="324"/>
        <v/>
      </c>
      <c r="U808" s="27"/>
      <c r="V808" s="29"/>
      <c r="W808" s="30"/>
      <c r="X808" s="30"/>
      <c r="Y808" s="31"/>
    </row>
    <row r="809" spans="1:25" ht="15.75" hidden="1" customHeight="1" x14ac:dyDescent="0.25">
      <c r="A809" s="32">
        <v>22604449</v>
      </c>
      <c r="B809" s="32" t="s">
        <v>5397</v>
      </c>
      <c r="C809" s="32" t="s">
        <v>5398</v>
      </c>
      <c r="D809" s="32" t="s">
        <v>5399</v>
      </c>
      <c r="E809" s="32" t="s">
        <v>380</v>
      </c>
      <c r="F809" s="32" t="s">
        <v>493</v>
      </c>
      <c r="G809" s="32">
        <v>2012</v>
      </c>
      <c r="H809" s="33">
        <v>41048</v>
      </c>
      <c r="I809" s="32"/>
      <c r="J809" s="32"/>
      <c r="K809" s="32" t="s">
        <v>5400</v>
      </c>
      <c r="L809" s="32" t="str">
        <f t="shared" si="320"/>
        <v>Excluido</v>
      </c>
      <c r="M809" s="32" t="str">
        <f t="shared" si="310"/>
        <v>C/PalabrasClaves</v>
      </c>
      <c r="N809" s="32" t="str">
        <f t="shared" si="325"/>
        <v/>
      </c>
      <c r="O809" s="32"/>
      <c r="P809" s="32" t="s">
        <v>2024</v>
      </c>
      <c r="Q809" s="32"/>
      <c r="R809" s="32" t="str">
        <f>LEFT('2012-2022'!$P809,4)</f>
        <v>2012</v>
      </c>
      <c r="S809" s="32" t="s">
        <v>68</v>
      </c>
      <c r="T809" s="32" t="str">
        <f t="shared" si="324"/>
        <v/>
      </c>
      <c r="U809" s="32"/>
      <c r="V809" s="34"/>
      <c r="W809" s="35"/>
      <c r="X809" s="35"/>
      <c r="Y809" s="32"/>
    </row>
    <row r="810" spans="1:25" ht="15.75" customHeight="1" x14ac:dyDescent="0.25">
      <c r="A810" s="27">
        <v>27347854</v>
      </c>
      <c r="B810" s="27" t="s">
        <v>5401</v>
      </c>
      <c r="C810" s="27" t="s">
        <v>5402</v>
      </c>
      <c r="D810" s="27" t="s">
        <v>5403</v>
      </c>
      <c r="E810" s="27" t="s">
        <v>1244</v>
      </c>
      <c r="F810" s="27" t="s">
        <v>209</v>
      </c>
      <c r="G810" s="27">
        <v>2017</v>
      </c>
      <c r="H810" s="28">
        <v>42549</v>
      </c>
      <c r="I810" s="27"/>
      <c r="J810" s="27"/>
      <c r="K810" s="27" t="s">
        <v>5404</v>
      </c>
      <c r="L810" s="27" t="str">
        <f t="shared" si="320"/>
        <v>PostAlerta</v>
      </c>
      <c r="M810" s="27" t="str">
        <f t="shared" si="310"/>
        <v>C/PalabrasClaves</v>
      </c>
      <c r="N810" s="27" t="s">
        <v>9</v>
      </c>
      <c r="O810" s="27"/>
      <c r="P810" s="27" t="s">
        <v>1642</v>
      </c>
      <c r="Q810" s="27"/>
      <c r="R810" s="27" t="str">
        <f>LEFT('2012-2022'!$P810,4)</f>
        <v>2017</v>
      </c>
      <c r="S810" s="27" t="s">
        <v>49</v>
      </c>
      <c r="T810" s="27" t="s">
        <v>5405</v>
      </c>
      <c r="U810" s="27" t="s">
        <v>124</v>
      </c>
      <c r="V810" s="29" t="s">
        <v>124</v>
      </c>
      <c r="W810" s="30" t="s">
        <v>124</v>
      </c>
      <c r="X810" s="30" t="s">
        <v>2621</v>
      </c>
      <c r="Y810" s="31" t="str">
        <f t="shared" ref="Y810:Y812" si="326">IFERROR(VLOOKUP(A808,BD_aux,3,FALSE),"")</f>
        <v/>
      </c>
    </row>
    <row r="811" spans="1:25" ht="15.75" customHeight="1" x14ac:dyDescent="0.25">
      <c r="A811" s="32">
        <v>25451056</v>
      </c>
      <c r="B811" s="32" t="s">
        <v>5406</v>
      </c>
      <c r="C811" s="32" t="s">
        <v>5407</v>
      </c>
      <c r="D811" s="32" t="s">
        <v>5408</v>
      </c>
      <c r="E811" s="32" t="s">
        <v>1638</v>
      </c>
      <c r="F811" s="32" t="s">
        <v>573</v>
      </c>
      <c r="G811" s="32">
        <v>2015</v>
      </c>
      <c r="H811" s="33">
        <v>41976</v>
      </c>
      <c r="I811" s="32" t="s">
        <v>5409</v>
      </c>
      <c r="J811" s="32"/>
      <c r="K811" s="32" t="s">
        <v>5410</v>
      </c>
      <c r="L811" s="32" t="str">
        <f t="shared" si="320"/>
        <v>PreAlerta</v>
      </c>
      <c r="M811" s="32" t="str">
        <f t="shared" si="310"/>
        <v>C/PalabrasClaves</v>
      </c>
      <c r="N811" s="32" t="s">
        <v>9</v>
      </c>
      <c r="O811" s="32"/>
      <c r="P811" s="32" t="s">
        <v>2635</v>
      </c>
      <c r="Q811" s="32"/>
      <c r="R811" s="32" t="str">
        <f>LEFT('2012-2022'!$P811,4)</f>
        <v>2015</v>
      </c>
      <c r="S811" s="32" t="s">
        <v>45</v>
      </c>
      <c r="T811" s="32" t="s">
        <v>5411</v>
      </c>
      <c r="U811" s="32" t="s">
        <v>124</v>
      </c>
      <c r="V811" s="34" t="s">
        <v>124</v>
      </c>
      <c r="W811" s="35" t="s">
        <v>124</v>
      </c>
      <c r="X811" s="35" t="s">
        <v>2621</v>
      </c>
      <c r="Y811" s="36" t="str">
        <f t="shared" si="326"/>
        <v/>
      </c>
    </row>
    <row r="812" spans="1:25" ht="15.75" customHeight="1" x14ac:dyDescent="0.25">
      <c r="A812" s="27">
        <v>26165431</v>
      </c>
      <c r="B812" s="27" t="s">
        <v>5412</v>
      </c>
      <c r="C812" s="27" t="s">
        <v>5413</v>
      </c>
      <c r="D812" s="27" t="s">
        <v>5414</v>
      </c>
      <c r="E812" s="27" t="s">
        <v>5415</v>
      </c>
      <c r="F812" s="27" t="s">
        <v>304</v>
      </c>
      <c r="G812" s="27">
        <v>2015</v>
      </c>
      <c r="H812" s="28">
        <v>42199</v>
      </c>
      <c r="I812" s="27"/>
      <c r="J812" s="27"/>
      <c r="K812" s="27" t="s">
        <v>5416</v>
      </c>
      <c r="L812" s="27" t="str">
        <f t="shared" si="320"/>
        <v>PreAlerta</v>
      </c>
      <c r="M812" s="27" t="str">
        <f t="shared" si="310"/>
        <v>S/PalabrasClaves</v>
      </c>
      <c r="N812" s="27" t="s">
        <v>9</v>
      </c>
      <c r="O812" s="27"/>
      <c r="P812" s="27" t="s">
        <v>2470</v>
      </c>
      <c r="Q812" s="27"/>
      <c r="R812" s="27" t="str">
        <f>LEFT('2012-2022'!$P812,4)</f>
        <v>2015</v>
      </c>
      <c r="S812" s="27" t="s">
        <v>65</v>
      </c>
      <c r="T812" s="27" t="s">
        <v>5412</v>
      </c>
      <c r="U812" s="27" t="s">
        <v>124</v>
      </c>
      <c r="V812" s="29" t="s">
        <v>124</v>
      </c>
      <c r="W812" s="30" t="s">
        <v>124</v>
      </c>
      <c r="X812" s="30"/>
      <c r="Y812" s="31" t="str">
        <f t="shared" si="326"/>
        <v/>
      </c>
    </row>
    <row r="813" spans="1:25" ht="15.75" hidden="1" customHeight="1" x14ac:dyDescent="0.25">
      <c r="A813" s="32">
        <v>25371492</v>
      </c>
      <c r="B813" s="32" t="s">
        <v>5417</v>
      </c>
      <c r="C813" s="32" t="s">
        <v>5418</v>
      </c>
      <c r="D813" s="32" t="s">
        <v>5419</v>
      </c>
      <c r="E813" s="32" t="s">
        <v>5420</v>
      </c>
      <c r="F813" s="32" t="s">
        <v>2140</v>
      </c>
      <c r="G813" s="32">
        <v>2015</v>
      </c>
      <c r="H813" s="33">
        <v>41949</v>
      </c>
      <c r="I813" s="32"/>
      <c r="J813" s="32"/>
      <c r="K813" s="32" t="s">
        <v>5421</v>
      </c>
      <c r="L813" s="32" t="str">
        <f t="shared" si="320"/>
        <v>PreAlerta</v>
      </c>
      <c r="M813" s="32" t="str">
        <f t="shared" si="310"/>
        <v>S/PalabrasClaves</v>
      </c>
      <c r="N813" s="32" t="str">
        <f t="shared" ref="N813:N814" si="327">IF(ISNUMBER(SEARCH("TREATMENT", B813)), "4) Nuevos tratamientos", "")</f>
        <v/>
      </c>
      <c r="O813" s="32"/>
      <c r="P813" s="32" t="s">
        <v>5422</v>
      </c>
      <c r="Q813" s="32"/>
      <c r="R813" s="32" t="str">
        <f>LEFT('2012-2022'!$P813,4)</f>
        <v>2015</v>
      </c>
      <c r="S813" s="32" t="s">
        <v>45</v>
      </c>
      <c r="T813" s="32" t="str">
        <f t="shared" ref="T813:T814" si="328">IFERROR(VLOOKUP(A813,BD_aux,2,FALSE),"")</f>
        <v/>
      </c>
      <c r="U813" s="32"/>
      <c r="V813" s="34"/>
      <c r="W813" s="35"/>
      <c r="X813" s="35"/>
      <c r="Y813" s="32"/>
    </row>
    <row r="814" spans="1:25" ht="15.75" hidden="1" customHeight="1" x14ac:dyDescent="0.25">
      <c r="A814" s="27">
        <v>25500516</v>
      </c>
      <c r="B814" s="27" t="s">
        <v>5423</v>
      </c>
      <c r="C814" s="27" t="s">
        <v>5424</v>
      </c>
      <c r="D814" s="27" t="s">
        <v>5425</v>
      </c>
      <c r="E814" s="27" t="s">
        <v>5426</v>
      </c>
      <c r="F814" s="27" t="s">
        <v>5427</v>
      </c>
      <c r="G814" s="27">
        <v>2014</v>
      </c>
      <c r="H814" s="28">
        <v>41989</v>
      </c>
      <c r="I814" s="27"/>
      <c r="J814" s="27"/>
      <c r="K814" s="27"/>
      <c r="L814" s="27" t="str">
        <f t="shared" si="320"/>
        <v>PreAlerta</v>
      </c>
      <c r="M814" s="27" t="str">
        <f t="shared" si="310"/>
        <v>C/PalabrasClaves</v>
      </c>
      <c r="N814" s="27" t="str">
        <f t="shared" si="327"/>
        <v/>
      </c>
      <c r="O814" s="27"/>
      <c r="P814" s="27" t="s">
        <v>1685</v>
      </c>
      <c r="Q814" s="27"/>
      <c r="R814" s="27" t="str">
        <f>LEFT('2012-2022'!$P814,4)</f>
        <v>2014</v>
      </c>
      <c r="S814" s="27" t="s">
        <v>74</v>
      </c>
      <c r="T814" s="27" t="str">
        <f t="shared" si="328"/>
        <v/>
      </c>
      <c r="U814" s="27"/>
      <c r="V814" s="29"/>
      <c r="W814" s="30"/>
      <c r="X814" s="30"/>
      <c r="Y814" s="31"/>
    </row>
    <row r="815" spans="1:25" ht="15.75" customHeight="1" x14ac:dyDescent="0.25">
      <c r="A815" s="32">
        <v>28385139</v>
      </c>
      <c r="B815" s="32" t="s">
        <v>5428</v>
      </c>
      <c r="C815" s="32" t="s">
        <v>3409</v>
      </c>
      <c r="D815" s="32" t="s">
        <v>5429</v>
      </c>
      <c r="E815" s="32" t="s">
        <v>655</v>
      </c>
      <c r="F815" s="32" t="s">
        <v>381</v>
      </c>
      <c r="G815" s="32">
        <v>2017</v>
      </c>
      <c r="H815" s="33">
        <v>42833</v>
      </c>
      <c r="I815" s="32"/>
      <c r="J815" s="32"/>
      <c r="K815" s="32"/>
      <c r="L815" s="32" t="str">
        <f t="shared" si="320"/>
        <v>PostAlerta</v>
      </c>
      <c r="M815" s="32" t="str">
        <f t="shared" si="310"/>
        <v>C/PalabrasClaves</v>
      </c>
      <c r="N815" s="32" t="s">
        <v>9</v>
      </c>
      <c r="O815" s="32"/>
      <c r="P815" s="32" t="s">
        <v>5430</v>
      </c>
      <c r="Q815" s="32"/>
      <c r="R815" s="32" t="str">
        <f>LEFT('2012-2022'!$P815,4)</f>
        <v>2017</v>
      </c>
      <c r="S815" s="32" t="s">
        <v>49</v>
      </c>
      <c r="T815" s="32" t="s">
        <v>5431</v>
      </c>
      <c r="U815" s="32" t="s">
        <v>123</v>
      </c>
      <c r="V815" s="34" t="s">
        <v>124</v>
      </c>
      <c r="W815" s="35" t="s">
        <v>124</v>
      </c>
      <c r="X815" s="35" t="s">
        <v>2621</v>
      </c>
      <c r="Y815" s="36" t="str">
        <f>IFERROR(VLOOKUP(A813,BD_aux,3,FALSE),"")</f>
        <v/>
      </c>
    </row>
    <row r="816" spans="1:25" ht="15.75" hidden="1" customHeight="1" x14ac:dyDescent="0.25">
      <c r="A816" s="27">
        <v>27317749</v>
      </c>
      <c r="B816" s="27" t="s">
        <v>5432</v>
      </c>
      <c r="C816" s="27" t="s">
        <v>5433</v>
      </c>
      <c r="D816" s="27" t="s">
        <v>5434</v>
      </c>
      <c r="E816" s="27" t="s">
        <v>5435</v>
      </c>
      <c r="F816" s="27" t="s">
        <v>5294</v>
      </c>
      <c r="G816" s="27">
        <v>2016</v>
      </c>
      <c r="H816" s="28">
        <v>42540</v>
      </c>
      <c r="I816" s="27" t="s">
        <v>5436</v>
      </c>
      <c r="J816" s="27"/>
      <c r="K816" s="27" t="s">
        <v>5437</v>
      </c>
      <c r="L816" s="27" t="str">
        <f t="shared" si="320"/>
        <v>PreAlerta</v>
      </c>
      <c r="M816" s="27" t="str">
        <f t="shared" si="310"/>
        <v>S/PalabrasClaves</v>
      </c>
      <c r="N816" s="27" t="str">
        <f t="shared" ref="N816:N817" si="329">IF(ISNUMBER(SEARCH("TREATMENT", B816)), "4) Nuevos tratamientos", "")</f>
        <v/>
      </c>
      <c r="O816" s="27"/>
      <c r="P816" s="27" t="s">
        <v>5438</v>
      </c>
      <c r="Q816" s="27"/>
      <c r="R816" s="27" t="str">
        <f>LEFT('2012-2022'!$P816,4)</f>
        <v>2016</v>
      </c>
      <c r="S816" s="27" t="s">
        <v>62</v>
      </c>
      <c r="T816" s="27" t="str">
        <f t="shared" ref="T816:T819" si="330">IFERROR(VLOOKUP(A816,BD_aux,2,FALSE),"")</f>
        <v/>
      </c>
      <c r="U816" s="27"/>
      <c r="V816" s="29"/>
      <c r="W816" s="30"/>
      <c r="X816" s="30"/>
      <c r="Y816" s="31"/>
    </row>
    <row r="817" spans="1:25" ht="15.75" hidden="1" customHeight="1" x14ac:dyDescent="0.25">
      <c r="A817" s="32">
        <v>34256252</v>
      </c>
      <c r="B817" s="32" t="s">
        <v>5439</v>
      </c>
      <c r="C817" s="32" t="s">
        <v>5440</v>
      </c>
      <c r="D817" s="32" t="s">
        <v>5441</v>
      </c>
      <c r="E817" s="32" t="s">
        <v>5442</v>
      </c>
      <c r="F817" s="32" t="s">
        <v>285</v>
      </c>
      <c r="G817" s="32">
        <v>2021</v>
      </c>
      <c r="H817" s="33">
        <v>44390</v>
      </c>
      <c r="I817" s="32"/>
      <c r="J817" s="32"/>
      <c r="K817" s="32" t="s">
        <v>5443</v>
      </c>
      <c r="L817" s="32" t="str">
        <f t="shared" si="320"/>
        <v>PostAlerta</v>
      </c>
      <c r="M817" s="32" t="str">
        <f t="shared" si="310"/>
        <v>S/PalabrasClaves</v>
      </c>
      <c r="N817" s="32" t="str">
        <f t="shared" si="329"/>
        <v/>
      </c>
      <c r="O817" s="32"/>
      <c r="P817" s="32" t="s">
        <v>5444</v>
      </c>
      <c r="Q817" s="32"/>
      <c r="R817" s="32" t="str">
        <f>LEFT('2012-2022'!$P817,4)</f>
        <v>2021</v>
      </c>
      <c r="S817" s="32" t="s">
        <v>72</v>
      </c>
      <c r="T817" s="32" t="str">
        <f t="shared" si="330"/>
        <v/>
      </c>
      <c r="U817" s="32"/>
      <c r="V817" s="34"/>
      <c r="W817" s="35"/>
      <c r="X817" s="35"/>
      <c r="Y817" s="32"/>
    </row>
    <row r="818" spans="1:25" ht="15.75" hidden="1" customHeight="1" x14ac:dyDescent="0.25">
      <c r="A818" s="27">
        <v>31581294</v>
      </c>
      <c r="B818" s="27" t="s">
        <v>5445</v>
      </c>
      <c r="C818" s="27" t="s">
        <v>5446</v>
      </c>
      <c r="D818" s="27" t="s">
        <v>5447</v>
      </c>
      <c r="E818" s="27" t="s">
        <v>4554</v>
      </c>
      <c r="F818" s="27" t="s">
        <v>195</v>
      </c>
      <c r="G818" s="27">
        <v>2020</v>
      </c>
      <c r="H818" s="28">
        <v>43742</v>
      </c>
      <c r="I818" s="27" t="s">
        <v>5448</v>
      </c>
      <c r="J818" s="27"/>
      <c r="K818" s="27" t="s">
        <v>5449</v>
      </c>
      <c r="L818" s="27" t="str">
        <f t="shared" si="320"/>
        <v>PostAlerta</v>
      </c>
      <c r="M818" s="27" t="str">
        <f t="shared" si="310"/>
        <v>S/PalabrasClaves</v>
      </c>
      <c r="N818" s="27" t="s">
        <v>18</v>
      </c>
      <c r="O818" s="27" t="s">
        <v>2842</v>
      </c>
      <c r="P818" s="27" t="s">
        <v>5450</v>
      </c>
      <c r="Q818" s="27"/>
      <c r="R818" s="27" t="str">
        <f>LEFT('2012-2022'!$P818,4)</f>
        <v>2020</v>
      </c>
      <c r="S818" s="27" t="s">
        <v>45</v>
      </c>
      <c r="T818" s="27" t="str">
        <f t="shared" si="330"/>
        <v/>
      </c>
      <c r="U818" s="27"/>
      <c r="V818" s="29"/>
      <c r="W818" s="30"/>
      <c r="X818" s="30"/>
      <c r="Y818" s="31"/>
    </row>
    <row r="819" spans="1:25" ht="15.75" hidden="1" customHeight="1" x14ac:dyDescent="0.25">
      <c r="A819" s="32">
        <v>24556993</v>
      </c>
      <c r="B819" s="32" t="s">
        <v>5451</v>
      </c>
      <c r="C819" s="32" t="s">
        <v>5452</v>
      </c>
      <c r="D819" s="32" t="s">
        <v>5453</v>
      </c>
      <c r="E819" s="32" t="s">
        <v>5454</v>
      </c>
      <c r="F819" s="32" t="s">
        <v>5294</v>
      </c>
      <c r="G819" s="32">
        <v>2014</v>
      </c>
      <c r="H819" s="33">
        <v>41692</v>
      </c>
      <c r="I819" s="32" t="s">
        <v>5455</v>
      </c>
      <c r="J819" s="32"/>
      <c r="K819" s="32" t="s">
        <v>5456</v>
      </c>
      <c r="L819" s="32" t="str">
        <f t="shared" si="320"/>
        <v>PreAlerta</v>
      </c>
      <c r="M819" s="32" t="str">
        <f t="shared" si="310"/>
        <v>S/PalabrasClaves</v>
      </c>
      <c r="N819" s="32" t="str">
        <f>IF(ISNUMBER(SEARCH("TREATMENT", B819)), "4) Nuevos tratamientos", "")</f>
        <v/>
      </c>
      <c r="O819" s="32"/>
      <c r="P819" s="32" t="s">
        <v>4435</v>
      </c>
      <c r="Q819" s="32"/>
      <c r="R819" s="32" t="str">
        <f>LEFT('2012-2022'!$P819,4)</f>
        <v>2014</v>
      </c>
      <c r="S819" s="32" t="s">
        <v>49</v>
      </c>
      <c r="T819" s="32" t="str">
        <f t="shared" si="330"/>
        <v/>
      </c>
      <c r="U819" s="32"/>
      <c r="V819" s="34"/>
      <c r="W819" s="35"/>
      <c r="X819" s="35"/>
      <c r="Y819" s="32"/>
    </row>
    <row r="820" spans="1:25" ht="15.75" customHeight="1" x14ac:dyDescent="0.25">
      <c r="A820" s="27">
        <v>29530863</v>
      </c>
      <c r="B820" s="27" t="s">
        <v>5457</v>
      </c>
      <c r="C820" s="27" t="s">
        <v>5458</v>
      </c>
      <c r="D820" s="27" t="s">
        <v>5459</v>
      </c>
      <c r="E820" s="27" t="s">
        <v>5460</v>
      </c>
      <c r="F820" s="27" t="s">
        <v>573</v>
      </c>
      <c r="G820" s="27">
        <v>2018</v>
      </c>
      <c r="H820" s="28">
        <v>43173</v>
      </c>
      <c r="I820" s="27" t="s">
        <v>5461</v>
      </c>
      <c r="J820" s="27"/>
      <c r="K820" s="27" t="s">
        <v>5462</v>
      </c>
      <c r="L820" s="27" t="str">
        <f t="shared" si="320"/>
        <v>PostAlerta</v>
      </c>
      <c r="M820" s="27" t="str">
        <f t="shared" si="310"/>
        <v>C/PalabrasClaves</v>
      </c>
      <c r="N820" s="27" t="s">
        <v>12</v>
      </c>
      <c r="O820" s="27" t="s">
        <v>16</v>
      </c>
      <c r="P820" s="27" t="s">
        <v>1461</v>
      </c>
      <c r="Q820" s="27"/>
      <c r="R820" s="27" t="str">
        <f>LEFT('2012-2022'!$P820,4)</f>
        <v>2018</v>
      </c>
      <c r="S820" s="27" t="s">
        <v>54</v>
      </c>
      <c r="T820" s="27" t="s">
        <v>5463</v>
      </c>
      <c r="U820" s="27" t="s">
        <v>124</v>
      </c>
      <c r="V820" s="29" t="s">
        <v>123</v>
      </c>
      <c r="W820" s="30" t="s">
        <v>124</v>
      </c>
      <c r="X820" s="30" t="s">
        <v>5464</v>
      </c>
      <c r="Y820" s="31" t="str">
        <f>IFERROR(VLOOKUP(A818,BD_aux,3,FALSE),"")</f>
        <v/>
      </c>
    </row>
    <row r="821" spans="1:25" ht="15.75" hidden="1" customHeight="1" x14ac:dyDescent="0.25">
      <c r="A821" s="32">
        <v>24777907</v>
      </c>
      <c r="B821" s="32" t="s">
        <v>5465</v>
      </c>
      <c r="C821" s="32" t="s">
        <v>5466</v>
      </c>
      <c r="D821" s="32" t="s">
        <v>5467</v>
      </c>
      <c r="E821" s="32" t="s">
        <v>5468</v>
      </c>
      <c r="F821" s="32" t="s">
        <v>493</v>
      </c>
      <c r="G821" s="32">
        <v>2014</v>
      </c>
      <c r="H821" s="33">
        <v>41759</v>
      </c>
      <c r="I821" s="32"/>
      <c r="J821" s="32"/>
      <c r="K821" s="32" t="s">
        <v>5469</v>
      </c>
      <c r="L821" s="32" t="str">
        <f t="shared" si="320"/>
        <v>PreAlerta</v>
      </c>
      <c r="M821" s="32" t="str">
        <f t="shared" si="310"/>
        <v>C/PalabrasClaves</v>
      </c>
      <c r="N821" s="32"/>
      <c r="O821" s="32"/>
      <c r="P821" s="32" t="s">
        <v>1736</v>
      </c>
      <c r="Q821" s="32"/>
      <c r="R821" s="32" t="str">
        <f>LEFT('2012-2022'!$P821,4)</f>
        <v>2014</v>
      </c>
      <c r="S821" s="32" t="s">
        <v>65</v>
      </c>
      <c r="T821" s="32" t="str">
        <f t="shared" ref="T821:T824" si="331">IFERROR(VLOOKUP(A821,BD_aux,2,FALSE),"")</f>
        <v/>
      </c>
      <c r="U821" s="32"/>
      <c r="V821" s="34"/>
      <c r="W821" s="35"/>
      <c r="X821" s="35"/>
      <c r="Y821" s="32"/>
    </row>
    <row r="822" spans="1:25" ht="15.75" hidden="1" customHeight="1" x14ac:dyDescent="0.25">
      <c r="A822" s="27">
        <v>26949934</v>
      </c>
      <c r="B822" s="27" t="s">
        <v>5470</v>
      </c>
      <c r="C822" s="27" t="s">
        <v>5471</v>
      </c>
      <c r="D822" s="27" t="s">
        <v>5472</v>
      </c>
      <c r="E822" s="27" t="s">
        <v>5473</v>
      </c>
      <c r="F822" s="27" t="s">
        <v>5474</v>
      </c>
      <c r="G822" s="27">
        <v>2016</v>
      </c>
      <c r="H822" s="28">
        <v>42437</v>
      </c>
      <c r="I822" s="27"/>
      <c r="J822" s="27"/>
      <c r="K822" s="27" t="s">
        <v>5475</v>
      </c>
      <c r="L822" s="27" t="str">
        <f t="shared" si="320"/>
        <v>PreAlerta</v>
      </c>
      <c r="M822" s="27" t="str">
        <f t="shared" si="310"/>
        <v>S/PalabrasClaves</v>
      </c>
      <c r="N822" s="27" t="str">
        <f t="shared" ref="N822:N824" si="332">IF(ISNUMBER(SEARCH("TREATMENT", B822)), "4) Nuevos tratamientos", "")</f>
        <v/>
      </c>
      <c r="O822" s="27"/>
      <c r="P822" s="27" t="s">
        <v>714</v>
      </c>
      <c r="Q822" s="27"/>
      <c r="R822" s="27" t="str">
        <f>LEFT('2012-2022'!$P822,4)</f>
        <v>2016</v>
      </c>
      <c r="S822" s="27" t="s">
        <v>57</v>
      </c>
      <c r="T822" s="27" t="str">
        <f t="shared" si="331"/>
        <v/>
      </c>
      <c r="U822" s="27"/>
      <c r="V822" s="29"/>
      <c r="W822" s="30"/>
      <c r="X822" s="30"/>
      <c r="Y822" s="31"/>
    </row>
    <row r="823" spans="1:25" ht="15.75" hidden="1" customHeight="1" x14ac:dyDescent="0.25">
      <c r="A823" s="32">
        <v>35489793</v>
      </c>
      <c r="B823" s="32" t="s">
        <v>5476</v>
      </c>
      <c r="C823" s="32" t="s">
        <v>5477</v>
      </c>
      <c r="D823" s="32" t="s">
        <v>5478</v>
      </c>
      <c r="E823" s="32" t="s">
        <v>5479</v>
      </c>
      <c r="F823" s="32" t="s">
        <v>5480</v>
      </c>
      <c r="G823" s="32">
        <v>2022</v>
      </c>
      <c r="H823" s="33">
        <v>44681</v>
      </c>
      <c r="I823" s="32"/>
      <c r="J823" s="32"/>
      <c r="K823" s="32" t="s">
        <v>5481</v>
      </c>
      <c r="L823" s="32" t="str">
        <f t="shared" si="320"/>
        <v>PostAlerta</v>
      </c>
      <c r="M823" s="32" t="str">
        <f t="shared" si="310"/>
        <v>C/PalabrasClaves</v>
      </c>
      <c r="N823" s="32" t="str">
        <f t="shared" si="332"/>
        <v/>
      </c>
      <c r="O823" s="32"/>
      <c r="P823" s="32">
        <v>2022</v>
      </c>
      <c r="Q823" s="32"/>
      <c r="R823" s="32" t="str">
        <f>LEFT('2012-2022'!$P823,4)</f>
        <v>2022</v>
      </c>
      <c r="S823" s="32"/>
      <c r="T823" s="32" t="str">
        <f t="shared" si="331"/>
        <v/>
      </c>
      <c r="U823" s="32"/>
      <c r="V823" s="34"/>
      <c r="W823" s="35"/>
      <c r="X823" s="35"/>
      <c r="Y823" s="32"/>
    </row>
    <row r="824" spans="1:25" ht="15.75" hidden="1" customHeight="1" x14ac:dyDescent="0.25">
      <c r="A824" s="27">
        <v>27791096</v>
      </c>
      <c r="B824" s="27" t="s">
        <v>5482</v>
      </c>
      <c r="C824" s="27" t="s">
        <v>5483</v>
      </c>
      <c r="D824" s="27" t="s">
        <v>5484</v>
      </c>
      <c r="E824" s="27" t="s">
        <v>5485</v>
      </c>
      <c r="F824" s="27" t="s">
        <v>5294</v>
      </c>
      <c r="G824" s="27">
        <v>2016</v>
      </c>
      <c r="H824" s="28">
        <v>42677</v>
      </c>
      <c r="I824" s="27" t="s">
        <v>5486</v>
      </c>
      <c r="J824" s="27"/>
      <c r="K824" s="27" t="s">
        <v>5487</v>
      </c>
      <c r="L824" s="27" t="str">
        <f t="shared" si="320"/>
        <v>PreAlerta</v>
      </c>
      <c r="M824" s="27" t="str">
        <f t="shared" si="310"/>
        <v>S/PalabrasClaves</v>
      </c>
      <c r="N824" s="27" t="str">
        <f t="shared" si="332"/>
        <v/>
      </c>
      <c r="O824" s="27"/>
      <c r="P824" s="27" t="s">
        <v>5488</v>
      </c>
      <c r="Q824" s="27"/>
      <c r="R824" s="27" t="str">
        <f>LEFT('2012-2022'!$P824,4)</f>
        <v>2016</v>
      </c>
      <c r="S824" s="27" t="s">
        <v>72</v>
      </c>
      <c r="T824" s="27" t="str">
        <f t="shared" si="331"/>
        <v/>
      </c>
      <c r="U824" s="27"/>
      <c r="V824" s="29"/>
      <c r="W824" s="30"/>
      <c r="X824" s="30"/>
      <c r="Y824" s="31"/>
    </row>
    <row r="825" spans="1:25" ht="15.75" customHeight="1" x14ac:dyDescent="0.25">
      <c r="A825" s="32">
        <v>25427632</v>
      </c>
      <c r="B825" s="32" t="s">
        <v>5489</v>
      </c>
      <c r="C825" s="32" t="s">
        <v>5490</v>
      </c>
      <c r="D825" s="32" t="s">
        <v>5491</v>
      </c>
      <c r="E825" s="32" t="s">
        <v>5492</v>
      </c>
      <c r="F825" s="32" t="s">
        <v>5493</v>
      </c>
      <c r="G825" s="32">
        <v>2015</v>
      </c>
      <c r="H825" s="33">
        <v>41971</v>
      </c>
      <c r="I825" s="32"/>
      <c r="J825" s="32"/>
      <c r="K825" s="32" t="s">
        <v>5494</v>
      </c>
      <c r="L825" s="32" t="str">
        <f t="shared" si="320"/>
        <v>PreAlerta</v>
      </c>
      <c r="M825" s="32" t="str">
        <f t="shared" si="310"/>
        <v>S/PalabrasClaves</v>
      </c>
      <c r="N825" s="32" t="s">
        <v>12</v>
      </c>
      <c r="O825" s="32" t="s">
        <v>10</v>
      </c>
      <c r="P825" s="32">
        <v>2015</v>
      </c>
      <c r="Q825" s="32"/>
      <c r="R825" s="32" t="str">
        <f>LEFT('2012-2022'!$P825,4)</f>
        <v>2015</v>
      </c>
      <c r="S825" s="32"/>
      <c r="T825" s="32" t="s">
        <v>5495</v>
      </c>
      <c r="U825" s="32" t="s">
        <v>124</v>
      </c>
      <c r="V825" s="34" t="s">
        <v>123</v>
      </c>
      <c r="W825" s="35" t="s">
        <v>124</v>
      </c>
      <c r="X825" s="35" t="s">
        <v>5496</v>
      </c>
      <c r="Y825" s="36" t="str">
        <f>IFERROR(VLOOKUP(A823,BD_aux,3,FALSE),"")</f>
        <v/>
      </c>
    </row>
    <row r="826" spans="1:25" ht="15.75" hidden="1" customHeight="1" x14ac:dyDescent="0.25">
      <c r="A826" s="27">
        <v>31385265</v>
      </c>
      <c r="B826" s="27" t="s">
        <v>5497</v>
      </c>
      <c r="C826" s="27" t="s">
        <v>5498</v>
      </c>
      <c r="D826" s="27" t="s">
        <v>5499</v>
      </c>
      <c r="E826" s="27" t="s">
        <v>4288</v>
      </c>
      <c r="F826" s="27" t="s">
        <v>120</v>
      </c>
      <c r="G826" s="27">
        <v>2019</v>
      </c>
      <c r="H826" s="28">
        <v>43684</v>
      </c>
      <c r="I826" s="27"/>
      <c r="J826" s="27"/>
      <c r="K826" s="27" t="s">
        <v>5500</v>
      </c>
      <c r="L826" s="27" t="str">
        <f t="shared" si="320"/>
        <v>PostAlerta</v>
      </c>
      <c r="M826" s="27" t="str">
        <f t="shared" si="310"/>
        <v>S/PalabrasClaves</v>
      </c>
      <c r="N826" s="27" t="str">
        <f>IF(ISNUMBER(SEARCH("TREATMENT", B826)), "4) Nuevos tratamientos", "")</f>
        <v/>
      </c>
      <c r="O826" s="27"/>
      <c r="P826" s="27">
        <v>2019</v>
      </c>
      <c r="Q826" s="27"/>
      <c r="R826" s="27" t="str">
        <f>LEFT('2012-2022'!$P826,4)</f>
        <v>2019</v>
      </c>
      <c r="S826" s="27"/>
      <c r="T826" s="27" t="str">
        <f>IFERROR(VLOOKUP(A826,BD_aux,2,FALSE),"")</f>
        <v/>
      </c>
      <c r="U826" s="27"/>
      <c r="V826" s="29"/>
      <c r="W826" s="30"/>
      <c r="X826" s="30"/>
      <c r="Y826" s="31"/>
    </row>
    <row r="827" spans="1:25" ht="15.75" customHeight="1" x14ac:dyDescent="0.25">
      <c r="A827" s="32">
        <v>34784046</v>
      </c>
      <c r="B827" s="32" t="s">
        <v>5501</v>
      </c>
      <c r="C827" s="32" t="s">
        <v>5502</v>
      </c>
      <c r="D827" s="32" t="s">
        <v>5503</v>
      </c>
      <c r="E827" s="32" t="s">
        <v>580</v>
      </c>
      <c r="F827" s="32" t="s">
        <v>120</v>
      </c>
      <c r="G827" s="32">
        <v>2022</v>
      </c>
      <c r="H827" s="33">
        <v>44516</v>
      </c>
      <c r="I827" s="32"/>
      <c r="J827" s="32"/>
      <c r="K827" s="32" t="s">
        <v>5504</v>
      </c>
      <c r="L827" s="32" t="str">
        <f t="shared" si="320"/>
        <v>PostAlerta</v>
      </c>
      <c r="M827" s="32" t="str">
        <f t="shared" si="310"/>
        <v>C/PalabrasClaves</v>
      </c>
      <c r="N827" s="32" t="s">
        <v>15</v>
      </c>
      <c r="O827" s="32" t="s">
        <v>1622</v>
      </c>
      <c r="P827" s="32">
        <v>2022</v>
      </c>
      <c r="Q827" s="32"/>
      <c r="R827" s="32" t="str">
        <f>LEFT('2012-2022'!$P827,4)</f>
        <v>2022</v>
      </c>
      <c r="S827" s="32"/>
      <c r="T827" s="32" t="s">
        <v>5505</v>
      </c>
      <c r="U827" s="32" t="s">
        <v>124</v>
      </c>
      <c r="V827" s="34" t="s">
        <v>124</v>
      </c>
      <c r="W827" s="35" t="s">
        <v>123</v>
      </c>
      <c r="X827" s="35" t="s">
        <v>5506</v>
      </c>
      <c r="Y827" s="36" t="str">
        <f t="shared" ref="Y827:Y828" si="333">IFERROR(VLOOKUP(A825,BD_aux,3,FALSE),"")</f>
        <v/>
      </c>
    </row>
    <row r="828" spans="1:25" ht="15.75" customHeight="1" x14ac:dyDescent="0.25">
      <c r="A828" s="27">
        <v>25078330</v>
      </c>
      <c r="B828" s="27" t="s">
        <v>5507</v>
      </c>
      <c r="C828" s="27" t="s">
        <v>5508</v>
      </c>
      <c r="D828" s="27" t="s">
        <v>5509</v>
      </c>
      <c r="E828" s="27" t="s">
        <v>5510</v>
      </c>
      <c r="F828" s="27" t="s">
        <v>5511</v>
      </c>
      <c r="G828" s="27">
        <v>2014</v>
      </c>
      <c r="H828" s="28">
        <v>41852</v>
      </c>
      <c r="I828" s="27"/>
      <c r="J828" s="27"/>
      <c r="K828" s="27" t="s">
        <v>5512</v>
      </c>
      <c r="L828" s="27" t="str">
        <f t="shared" si="320"/>
        <v>PreAlerta</v>
      </c>
      <c r="M828" s="27" t="str">
        <f t="shared" si="310"/>
        <v>C/PalabrasClaves</v>
      </c>
      <c r="N828" s="27" t="s">
        <v>9</v>
      </c>
      <c r="O828" s="27"/>
      <c r="P828" s="27" t="s">
        <v>2060</v>
      </c>
      <c r="Q828" s="27" t="s">
        <v>11</v>
      </c>
      <c r="R828" s="27" t="str">
        <f>LEFT('2012-2022'!$P828,4)</f>
        <v>2014</v>
      </c>
      <c r="S828" s="27" t="s">
        <v>72</v>
      </c>
      <c r="T828" s="27" t="s">
        <v>5513</v>
      </c>
      <c r="U828" s="27" t="s">
        <v>123</v>
      </c>
      <c r="V828" s="29" t="s">
        <v>124</v>
      </c>
      <c r="W828" s="30" t="s">
        <v>124</v>
      </c>
      <c r="X828" s="30" t="s">
        <v>5514</v>
      </c>
      <c r="Y828" s="31" t="str">
        <f t="shared" si="333"/>
        <v/>
      </c>
    </row>
    <row r="829" spans="1:25" ht="15.75" hidden="1" customHeight="1" x14ac:dyDescent="0.25">
      <c r="A829" s="32">
        <v>22244259</v>
      </c>
      <c r="B829" s="32" t="s">
        <v>5515</v>
      </c>
      <c r="C829" s="32" t="s">
        <v>5516</v>
      </c>
      <c r="D829" s="32" t="s">
        <v>5517</v>
      </c>
      <c r="E829" s="32" t="s">
        <v>2416</v>
      </c>
      <c r="F829" s="32" t="s">
        <v>1451</v>
      </c>
      <c r="G829" s="32">
        <v>2012</v>
      </c>
      <c r="H829" s="33">
        <v>40925</v>
      </c>
      <c r="I829" s="32"/>
      <c r="J829" s="32"/>
      <c r="K829" s="32" t="s">
        <v>5518</v>
      </c>
      <c r="L829" s="32" t="str">
        <f t="shared" si="320"/>
        <v>Excluido</v>
      </c>
      <c r="M829" s="32" t="str">
        <f t="shared" si="310"/>
        <v>S/PalabrasClaves</v>
      </c>
      <c r="N829" s="32" t="str">
        <f>IF(ISNUMBER(SEARCH("TREATMENT", B829)), "4) Nuevos tratamientos", "")</f>
        <v/>
      </c>
      <c r="O829" s="32"/>
      <c r="P829" s="32" t="s">
        <v>2213</v>
      </c>
      <c r="Q829" s="32"/>
      <c r="R829" s="32" t="str">
        <f>LEFT('2012-2022'!$P829,4)</f>
        <v>2012</v>
      </c>
      <c r="S829" s="32" t="s">
        <v>72</v>
      </c>
      <c r="T829" s="32" t="str">
        <f>IFERROR(VLOOKUP(A829,BD_aux,2,FALSE),"")</f>
        <v/>
      </c>
      <c r="U829" s="32"/>
      <c r="V829" s="34"/>
      <c r="W829" s="35"/>
      <c r="X829" s="35"/>
      <c r="Y829" s="32"/>
    </row>
    <row r="830" spans="1:25" ht="15.75" customHeight="1" x14ac:dyDescent="0.25">
      <c r="A830" s="27">
        <v>26181042</v>
      </c>
      <c r="B830" s="27" t="s">
        <v>5519</v>
      </c>
      <c r="C830" s="27" t="s">
        <v>5520</v>
      </c>
      <c r="D830" s="27" t="s">
        <v>5521</v>
      </c>
      <c r="E830" s="27" t="s">
        <v>5522</v>
      </c>
      <c r="F830" s="27" t="s">
        <v>424</v>
      </c>
      <c r="G830" s="27">
        <v>2015</v>
      </c>
      <c r="H830" s="28">
        <v>42202</v>
      </c>
      <c r="I830" s="27" t="s">
        <v>5523</v>
      </c>
      <c r="J830" s="27"/>
      <c r="K830" s="27" t="s">
        <v>5524</v>
      </c>
      <c r="L830" s="27" t="str">
        <f t="shared" si="320"/>
        <v>PreAlerta</v>
      </c>
      <c r="M830" s="27" t="str">
        <f t="shared" si="310"/>
        <v>C/PalabrasClaves</v>
      </c>
      <c r="N830" s="27" t="s">
        <v>9</v>
      </c>
      <c r="O830" s="27"/>
      <c r="P830" s="27" t="s">
        <v>4575</v>
      </c>
      <c r="Q830" s="27" t="s">
        <v>11</v>
      </c>
      <c r="R830" s="27" t="str">
        <f>LEFT('2012-2022'!$P830,4)</f>
        <v>2015</v>
      </c>
      <c r="S830" s="27" t="s">
        <v>62</v>
      </c>
      <c r="T830" s="27" t="s">
        <v>5525</v>
      </c>
      <c r="U830" s="27" t="s">
        <v>123</v>
      </c>
      <c r="V830" s="29" t="s">
        <v>124</v>
      </c>
      <c r="W830" s="30" t="s">
        <v>124</v>
      </c>
      <c r="X830" s="30" t="s">
        <v>5526</v>
      </c>
      <c r="Y830" s="31" t="str">
        <f t="shared" ref="Y830:Y831" si="334">IFERROR(VLOOKUP(A828,BD_aux,3,FALSE),"")</f>
        <v/>
      </c>
    </row>
    <row r="831" spans="1:25" ht="15.75" customHeight="1" x14ac:dyDescent="0.25">
      <c r="A831" s="32">
        <v>34029771</v>
      </c>
      <c r="B831" s="32" t="s">
        <v>5527</v>
      </c>
      <c r="C831" s="32" t="s">
        <v>5528</v>
      </c>
      <c r="D831" s="32" t="s">
        <v>5529</v>
      </c>
      <c r="E831" s="32" t="s">
        <v>976</v>
      </c>
      <c r="F831" s="32" t="s">
        <v>977</v>
      </c>
      <c r="G831" s="32">
        <v>2021</v>
      </c>
      <c r="H831" s="33">
        <v>44340</v>
      </c>
      <c r="I831" s="32"/>
      <c r="J831" s="32"/>
      <c r="K831" s="32" t="s">
        <v>5530</v>
      </c>
      <c r="L831" s="32" t="str">
        <f t="shared" si="320"/>
        <v>PostAlerta</v>
      </c>
      <c r="M831" s="32" t="str">
        <f t="shared" si="310"/>
        <v>S/PalabrasClaves</v>
      </c>
      <c r="N831" s="32" t="s">
        <v>9</v>
      </c>
      <c r="O831" s="32"/>
      <c r="P831" s="32" t="s">
        <v>3056</v>
      </c>
      <c r="Q831" s="32"/>
      <c r="R831" s="32" t="str">
        <f>LEFT('2012-2022'!$P831,4)</f>
        <v>2021</v>
      </c>
      <c r="S831" s="32" t="s">
        <v>68</v>
      </c>
      <c r="T831" s="32" t="s">
        <v>5531</v>
      </c>
      <c r="U831" s="32" t="s">
        <v>123</v>
      </c>
      <c r="V831" s="34" t="s">
        <v>124</v>
      </c>
      <c r="W831" s="35" t="s">
        <v>124</v>
      </c>
      <c r="X831" s="35" t="s">
        <v>5532</v>
      </c>
      <c r="Y831" s="36" t="str">
        <f t="shared" si="334"/>
        <v/>
      </c>
    </row>
    <row r="832" spans="1:25" ht="15.75" hidden="1" customHeight="1" x14ac:dyDescent="0.25">
      <c r="A832" s="27">
        <v>31119614</v>
      </c>
      <c r="B832" s="27" t="s">
        <v>5533</v>
      </c>
      <c r="C832" s="27" t="s">
        <v>5534</v>
      </c>
      <c r="D832" s="27" t="s">
        <v>5535</v>
      </c>
      <c r="E832" s="27" t="s">
        <v>5536</v>
      </c>
      <c r="F832" s="27" t="s">
        <v>120</v>
      </c>
      <c r="G832" s="27">
        <v>2019</v>
      </c>
      <c r="H832" s="28">
        <v>43609</v>
      </c>
      <c r="I832" s="27"/>
      <c r="J832" s="27"/>
      <c r="K832" s="27" t="s">
        <v>5537</v>
      </c>
      <c r="L832" s="27" t="str">
        <f t="shared" si="320"/>
        <v>Excluido</v>
      </c>
      <c r="M832" s="27" t="str">
        <f t="shared" si="310"/>
        <v>S/PalabrasClaves</v>
      </c>
      <c r="N832" s="27" t="str">
        <f>IF(ISNUMBER(SEARCH("TREATMENT", B832)), "4) Nuevos tratamientos", "")</f>
        <v/>
      </c>
      <c r="O832" s="27"/>
      <c r="P832" s="27">
        <v>2019</v>
      </c>
      <c r="Q832" s="27"/>
      <c r="R832" s="27" t="str">
        <f>LEFT('2012-2022'!$P832,4)</f>
        <v>2019</v>
      </c>
      <c r="S832" s="27"/>
      <c r="T832" s="27" t="str">
        <f>IFERROR(VLOOKUP(A832,BD_aux,2,FALSE),"")</f>
        <v/>
      </c>
      <c r="U832" s="27"/>
      <c r="V832" s="29"/>
      <c r="W832" s="30"/>
      <c r="X832" s="30"/>
      <c r="Y832" s="31"/>
    </row>
    <row r="833" spans="1:25" ht="15.75" customHeight="1" x14ac:dyDescent="0.25">
      <c r="A833" s="32">
        <v>27073269</v>
      </c>
      <c r="B833" s="32" t="s">
        <v>5538</v>
      </c>
      <c r="C833" s="32" t="s">
        <v>5539</v>
      </c>
      <c r="D833" s="32" t="s">
        <v>5540</v>
      </c>
      <c r="E833" s="32" t="s">
        <v>1660</v>
      </c>
      <c r="F833" s="32" t="s">
        <v>493</v>
      </c>
      <c r="G833" s="32">
        <v>2016</v>
      </c>
      <c r="H833" s="33">
        <v>42474</v>
      </c>
      <c r="I833" s="32"/>
      <c r="J833" s="32"/>
      <c r="K833" s="32" t="s">
        <v>5541</v>
      </c>
      <c r="L833" s="32" t="str">
        <f t="shared" si="320"/>
        <v>PreAlerta</v>
      </c>
      <c r="M833" s="32" t="str">
        <f t="shared" si="310"/>
        <v>C/PalabrasClaves</v>
      </c>
      <c r="N833" s="32" t="s">
        <v>12</v>
      </c>
      <c r="O833" s="32" t="s">
        <v>16</v>
      </c>
      <c r="P833" s="32" t="s">
        <v>2384</v>
      </c>
      <c r="Q833" s="32"/>
      <c r="R833" s="32" t="str">
        <f>LEFT('2012-2022'!$P833,4)</f>
        <v>2016</v>
      </c>
      <c r="S833" s="32" t="s">
        <v>62</v>
      </c>
      <c r="T833" s="32" t="s">
        <v>5542</v>
      </c>
      <c r="U833" s="32" t="s">
        <v>124</v>
      </c>
      <c r="V833" s="34" t="s">
        <v>123</v>
      </c>
      <c r="W833" s="35" t="s">
        <v>124</v>
      </c>
      <c r="X833" s="35" t="s">
        <v>5543</v>
      </c>
      <c r="Y833" s="36" t="str">
        <f t="shared" ref="Y833:Y834" si="335">IFERROR(VLOOKUP(A831,BD_aux,3,FALSE),"")</f>
        <v/>
      </c>
    </row>
    <row r="834" spans="1:25" ht="15.75" customHeight="1" x14ac:dyDescent="0.25">
      <c r="A834" s="27">
        <v>30584266</v>
      </c>
      <c r="B834" s="27" t="s">
        <v>5544</v>
      </c>
      <c r="C834" s="27" t="s">
        <v>5545</v>
      </c>
      <c r="D834" s="27" t="s">
        <v>5546</v>
      </c>
      <c r="E834" s="27" t="s">
        <v>5547</v>
      </c>
      <c r="F834" s="27" t="s">
        <v>5548</v>
      </c>
      <c r="G834" s="27">
        <v>2018</v>
      </c>
      <c r="H834" s="28">
        <v>43460</v>
      </c>
      <c r="I834" s="27" t="s">
        <v>5549</v>
      </c>
      <c r="J834" s="27"/>
      <c r="K834" s="27" t="s">
        <v>5550</v>
      </c>
      <c r="L834" s="27" t="str">
        <f t="shared" si="320"/>
        <v>PostAlerta</v>
      </c>
      <c r="M834" s="27" t="str">
        <f t="shared" si="310"/>
        <v>C/PalabrasClaves</v>
      </c>
      <c r="N834" s="27" t="s">
        <v>9</v>
      </c>
      <c r="O834" s="27"/>
      <c r="P834" s="27" t="s">
        <v>5551</v>
      </c>
      <c r="Q834" s="27"/>
      <c r="R834" s="27" t="str">
        <f>LEFT('2012-2022'!$P834,4)</f>
        <v>2018</v>
      </c>
      <c r="S834" s="27" t="s">
        <v>72</v>
      </c>
      <c r="T834" s="27" t="s">
        <v>5552</v>
      </c>
      <c r="U834" s="27" t="s">
        <v>123</v>
      </c>
      <c r="V834" s="29" t="s">
        <v>124</v>
      </c>
      <c r="W834" s="30" t="s">
        <v>124</v>
      </c>
      <c r="X834" s="30" t="s">
        <v>5553</v>
      </c>
      <c r="Y834" s="31" t="str">
        <f t="shared" si="335"/>
        <v/>
      </c>
    </row>
    <row r="835" spans="1:25" ht="15.75" hidden="1" customHeight="1" x14ac:dyDescent="0.25">
      <c r="A835" s="32">
        <v>25892255</v>
      </c>
      <c r="B835" s="32" t="s">
        <v>5554</v>
      </c>
      <c r="C835" s="32" t="s">
        <v>5555</v>
      </c>
      <c r="D835" s="32" t="s">
        <v>5556</v>
      </c>
      <c r="E835" s="32" t="s">
        <v>5557</v>
      </c>
      <c r="F835" s="32" t="s">
        <v>5558</v>
      </c>
      <c r="G835" s="32">
        <v>2015</v>
      </c>
      <c r="H835" s="33">
        <v>42115</v>
      </c>
      <c r="I835" s="32"/>
      <c r="J835" s="32"/>
      <c r="K835" s="32" t="s">
        <v>5559</v>
      </c>
      <c r="L835" s="32" t="str">
        <f t="shared" si="320"/>
        <v>PreAlerta</v>
      </c>
      <c r="M835" s="32" t="str">
        <f t="shared" si="310"/>
        <v>S/PalabrasClaves</v>
      </c>
      <c r="N835" s="32" t="str">
        <f>IF(ISNUMBER(SEARCH("TREATMENT", B835)), "4) Nuevos tratamientos", "")</f>
        <v/>
      </c>
      <c r="O835" s="32"/>
      <c r="P835" s="32" t="s">
        <v>5560</v>
      </c>
      <c r="Q835" s="32"/>
      <c r="R835" s="32" t="str">
        <f>LEFT('2012-2022'!$P835,4)</f>
        <v>2015</v>
      </c>
      <c r="S835" s="32" t="s">
        <v>70</v>
      </c>
      <c r="T835" s="32" t="str">
        <f>IFERROR(VLOOKUP(A835,BD_aux,2,FALSE),"")</f>
        <v/>
      </c>
      <c r="U835" s="32"/>
      <c r="V835" s="34"/>
      <c r="W835" s="35"/>
      <c r="X835" s="35"/>
      <c r="Y835" s="32"/>
    </row>
    <row r="836" spans="1:25" ht="15.75" customHeight="1" x14ac:dyDescent="0.25">
      <c r="A836" s="27">
        <v>23705013</v>
      </c>
      <c r="B836" s="27" t="s">
        <v>5561</v>
      </c>
      <c r="C836" s="27" t="s">
        <v>5562</v>
      </c>
      <c r="D836" s="27" t="s">
        <v>5563</v>
      </c>
      <c r="E836" s="27" t="s">
        <v>5564</v>
      </c>
      <c r="F836" s="27" t="s">
        <v>424</v>
      </c>
      <c r="G836" s="27">
        <v>2013</v>
      </c>
      <c r="H836" s="28">
        <v>41419</v>
      </c>
      <c r="I836" s="27" t="s">
        <v>5565</v>
      </c>
      <c r="J836" s="27"/>
      <c r="K836" s="27" t="s">
        <v>5566</v>
      </c>
      <c r="L836" s="27" t="str">
        <f t="shared" si="320"/>
        <v>PreAlerta</v>
      </c>
      <c r="M836" s="27" t="str">
        <f t="shared" ref="M836:M899" si="336">IF(ISNUMBER(A836),(IF(ISNUMBER(VLOOKUP(A836,KEYWORDS,1,FALSE)),"C/PalabrasClaves","S/PalabrasClaves")),"")</f>
        <v>C/PalabrasClaves</v>
      </c>
      <c r="N836" s="27" t="s">
        <v>12</v>
      </c>
      <c r="O836" s="27" t="s">
        <v>25</v>
      </c>
      <c r="P836" s="27" t="s">
        <v>5567</v>
      </c>
      <c r="Q836" s="27"/>
      <c r="R836" s="27" t="str">
        <f>LEFT('2012-2022'!$P836,4)</f>
        <v>2013</v>
      </c>
      <c r="S836" s="27" t="s">
        <v>57</v>
      </c>
      <c r="T836" s="27" t="s">
        <v>5568</v>
      </c>
      <c r="U836" s="27" t="s">
        <v>124</v>
      </c>
      <c r="V836" s="29" t="s">
        <v>123</v>
      </c>
      <c r="W836" s="30" t="s">
        <v>124</v>
      </c>
      <c r="X836" s="30" t="s">
        <v>5569</v>
      </c>
      <c r="Y836" s="31" t="str">
        <f>IFERROR(VLOOKUP(A834,BD_aux,3,FALSE),"")</f>
        <v/>
      </c>
    </row>
    <row r="837" spans="1:25" ht="15.75" hidden="1" customHeight="1" x14ac:dyDescent="0.25">
      <c r="A837" s="32">
        <v>29581318</v>
      </c>
      <c r="B837" s="32" t="s">
        <v>5570</v>
      </c>
      <c r="C837" s="32" t="s">
        <v>499</v>
      </c>
      <c r="D837" s="32" t="s">
        <v>5571</v>
      </c>
      <c r="E837" s="32" t="s">
        <v>501</v>
      </c>
      <c r="F837" s="32" t="s">
        <v>502</v>
      </c>
      <c r="G837" s="32">
        <v>2018</v>
      </c>
      <c r="H837" s="33">
        <v>43187</v>
      </c>
      <c r="I837" s="32" t="s">
        <v>5572</v>
      </c>
      <c r="J837" s="32"/>
      <c r="K837" s="32" t="s">
        <v>5573</v>
      </c>
      <c r="L837" s="32" t="str">
        <f t="shared" si="320"/>
        <v>PostAlerta</v>
      </c>
      <c r="M837" s="32" t="str">
        <f t="shared" si="336"/>
        <v>S/PalabrasClaves</v>
      </c>
      <c r="N837" s="32" t="str">
        <f t="shared" ref="N837:N838" si="337">IF(ISNUMBER(SEARCH("TREATMENT", B837)), "4) Nuevos tratamientos", "")</f>
        <v/>
      </c>
      <c r="O837" s="32"/>
      <c r="P837" s="32" t="s">
        <v>505</v>
      </c>
      <c r="Q837" s="32"/>
      <c r="R837" s="32" t="str">
        <f>LEFT('2012-2022'!$P837,4)</f>
        <v>2018</v>
      </c>
      <c r="S837" s="32" t="s">
        <v>49</v>
      </c>
      <c r="T837" s="32" t="str">
        <f t="shared" ref="T837:T838" si="338">IFERROR(VLOOKUP(A837,BD_aux,2,FALSE),"")</f>
        <v/>
      </c>
      <c r="U837" s="32"/>
      <c r="V837" s="34"/>
      <c r="W837" s="35"/>
      <c r="X837" s="35"/>
      <c r="Y837" s="32"/>
    </row>
    <row r="838" spans="1:25" ht="15.75" hidden="1" customHeight="1" x14ac:dyDescent="0.25">
      <c r="A838" s="27">
        <v>22432703</v>
      </c>
      <c r="B838" s="27" t="s">
        <v>5574</v>
      </c>
      <c r="C838" s="27" t="s">
        <v>5575</v>
      </c>
      <c r="D838" s="27" t="s">
        <v>5576</v>
      </c>
      <c r="E838" s="27" t="s">
        <v>5577</v>
      </c>
      <c r="F838" s="27" t="s">
        <v>209</v>
      </c>
      <c r="G838" s="27">
        <v>2012</v>
      </c>
      <c r="H838" s="28">
        <v>40990</v>
      </c>
      <c r="I838" s="27" t="s">
        <v>5578</v>
      </c>
      <c r="J838" s="27"/>
      <c r="K838" s="27" t="s">
        <v>5579</v>
      </c>
      <c r="L838" s="27" t="str">
        <f t="shared" si="320"/>
        <v>Excluido</v>
      </c>
      <c r="M838" s="27" t="str">
        <f t="shared" si="336"/>
        <v>S/PalabrasClaves</v>
      </c>
      <c r="N838" s="27" t="str">
        <f t="shared" si="337"/>
        <v/>
      </c>
      <c r="O838" s="27"/>
      <c r="P838" s="27" t="s">
        <v>1847</v>
      </c>
      <c r="Q838" s="27"/>
      <c r="R838" s="27" t="str">
        <f>LEFT('2012-2022'!$P838,4)</f>
        <v>2012</v>
      </c>
      <c r="S838" s="27" t="s">
        <v>60</v>
      </c>
      <c r="T838" s="27" t="str">
        <f t="shared" si="338"/>
        <v/>
      </c>
      <c r="U838" s="27"/>
      <c r="V838" s="29"/>
      <c r="W838" s="30"/>
      <c r="X838" s="30"/>
      <c r="Y838" s="31"/>
    </row>
    <row r="839" spans="1:25" ht="15.75" customHeight="1" x14ac:dyDescent="0.25">
      <c r="A839" s="32">
        <v>29420119</v>
      </c>
      <c r="B839" s="32" t="s">
        <v>5580</v>
      </c>
      <c r="C839" s="32" t="s">
        <v>5581</v>
      </c>
      <c r="D839" s="32" t="s">
        <v>5582</v>
      </c>
      <c r="E839" s="32" t="s">
        <v>5583</v>
      </c>
      <c r="F839" s="32" t="s">
        <v>5584</v>
      </c>
      <c r="G839" s="32">
        <v>2018</v>
      </c>
      <c r="H839" s="33">
        <v>43140</v>
      </c>
      <c r="I839" s="32" t="s">
        <v>5585</v>
      </c>
      <c r="J839" s="32"/>
      <c r="K839" s="32" t="s">
        <v>5586</v>
      </c>
      <c r="L839" s="32" t="str">
        <f t="shared" si="320"/>
        <v>PostAlerta</v>
      </c>
      <c r="M839" s="32" t="str">
        <f t="shared" si="336"/>
        <v>S/PalabrasClaves</v>
      </c>
      <c r="N839" s="32" t="s">
        <v>15</v>
      </c>
      <c r="O839" s="32" t="s">
        <v>1622</v>
      </c>
      <c r="P839" s="32" t="s">
        <v>5587</v>
      </c>
      <c r="Q839" s="32" t="s">
        <v>11</v>
      </c>
      <c r="R839" s="32" t="str">
        <f>LEFT('2012-2022'!$P839,4)</f>
        <v>2018</v>
      </c>
      <c r="S839" s="32" t="s">
        <v>57</v>
      </c>
      <c r="T839" s="32" t="s">
        <v>5588</v>
      </c>
      <c r="U839" s="32" t="s">
        <v>124</v>
      </c>
      <c r="V839" s="34" t="s">
        <v>124</v>
      </c>
      <c r="W839" s="35" t="s">
        <v>123</v>
      </c>
      <c r="X839" s="35" t="s">
        <v>5589</v>
      </c>
      <c r="Y839" s="36" t="str">
        <f>IFERROR(VLOOKUP(A837,BD_aux,3,FALSE),"")</f>
        <v/>
      </c>
    </row>
    <row r="840" spans="1:25" ht="15.75" hidden="1" customHeight="1" x14ac:dyDescent="0.25">
      <c r="A840" s="27">
        <v>26244560</v>
      </c>
      <c r="B840" s="27" t="s">
        <v>5590</v>
      </c>
      <c r="C840" s="27" t="s">
        <v>5591</v>
      </c>
      <c r="D840" s="27" t="s">
        <v>5592</v>
      </c>
      <c r="E840" s="27" t="s">
        <v>5593</v>
      </c>
      <c r="F840" s="27" t="s">
        <v>424</v>
      </c>
      <c r="G840" s="27">
        <v>2015</v>
      </c>
      <c r="H840" s="28">
        <v>42222</v>
      </c>
      <c r="I840" s="27" t="s">
        <v>5594</v>
      </c>
      <c r="J840" s="27"/>
      <c r="K840" s="27" t="s">
        <v>5595</v>
      </c>
      <c r="L840" s="27" t="str">
        <f t="shared" si="320"/>
        <v>PreAlerta</v>
      </c>
      <c r="M840" s="27" t="str">
        <f t="shared" si="336"/>
        <v>S/PalabrasClaves</v>
      </c>
      <c r="N840" s="27" t="str">
        <f t="shared" ref="N840:N847" si="339">IF(ISNUMBER(SEARCH("TREATMENT", B840)), "4) Nuevos tratamientos", "")</f>
        <v/>
      </c>
      <c r="O840" s="27"/>
      <c r="P840" s="27" t="s">
        <v>4014</v>
      </c>
      <c r="Q840" s="27"/>
      <c r="R840" s="27" t="str">
        <f>LEFT('2012-2022'!$P840,4)</f>
        <v>2015</v>
      </c>
      <c r="S840" s="27" t="s">
        <v>65</v>
      </c>
      <c r="T840" s="27" t="str">
        <f t="shared" ref="T840:T848" si="340">IFERROR(VLOOKUP(A840,BD_aux,2,FALSE),"")</f>
        <v/>
      </c>
      <c r="U840" s="27"/>
      <c r="V840" s="29"/>
      <c r="W840" s="30"/>
      <c r="X840" s="30"/>
      <c r="Y840" s="31"/>
    </row>
    <row r="841" spans="1:25" ht="15.75" hidden="1" customHeight="1" x14ac:dyDescent="0.25">
      <c r="A841" s="32">
        <v>32078293</v>
      </c>
      <c r="B841" s="32" t="s">
        <v>5596</v>
      </c>
      <c r="C841" s="32" t="s">
        <v>5597</v>
      </c>
      <c r="D841" s="32" t="s">
        <v>5598</v>
      </c>
      <c r="E841" s="32" t="s">
        <v>5599</v>
      </c>
      <c r="F841" s="32" t="s">
        <v>2838</v>
      </c>
      <c r="G841" s="32">
        <v>2020</v>
      </c>
      <c r="H841" s="33">
        <v>43882</v>
      </c>
      <c r="I841" s="32" t="s">
        <v>5600</v>
      </c>
      <c r="J841" s="32" t="s">
        <v>5601</v>
      </c>
      <c r="K841" s="32" t="s">
        <v>5602</v>
      </c>
      <c r="L841" s="32" t="str">
        <f t="shared" si="320"/>
        <v>PostAlerta</v>
      </c>
      <c r="M841" s="32" t="str">
        <f t="shared" si="336"/>
        <v>S/PalabrasClaves</v>
      </c>
      <c r="N841" s="32" t="str">
        <f t="shared" si="339"/>
        <v/>
      </c>
      <c r="O841" s="32"/>
      <c r="P841" s="32" t="s">
        <v>5603</v>
      </c>
      <c r="Q841" s="32"/>
      <c r="R841" s="32" t="str">
        <f>LEFT('2012-2022'!$P841,4)</f>
        <v>2020</v>
      </c>
      <c r="S841" s="32" t="s">
        <v>49</v>
      </c>
      <c r="T841" s="32" t="str">
        <f t="shared" si="340"/>
        <v/>
      </c>
      <c r="U841" s="32"/>
      <c r="V841" s="34"/>
      <c r="W841" s="35"/>
      <c r="X841" s="35"/>
      <c r="Y841" s="32"/>
    </row>
    <row r="842" spans="1:25" ht="15.75" hidden="1" customHeight="1" x14ac:dyDescent="0.25">
      <c r="A842" s="27">
        <v>30206175</v>
      </c>
      <c r="B842" s="27" t="s">
        <v>5604</v>
      </c>
      <c r="C842" s="27" t="s">
        <v>4207</v>
      </c>
      <c r="D842" s="27" t="s">
        <v>5605</v>
      </c>
      <c r="E842" s="27" t="s">
        <v>4209</v>
      </c>
      <c r="F842" s="27" t="s">
        <v>277</v>
      </c>
      <c r="G842" s="27">
        <v>2018</v>
      </c>
      <c r="H842" s="28">
        <v>43356</v>
      </c>
      <c r="I842" s="27" t="s">
        <v>5606</v>
      </c>
      <c r="J842" s="27"/>
      <c r="K842" s="27" t="s">
        <v>5607</v>
      </c>
      <c r="L842" s="27" t="str">
        <f t="shared" si="320"/>
        <v>PostAlerta</v>
      </c>
      <c r="M842" s="27" t="str">
        <f t="shared" si="336"/>
        <v>C/PalabrasClaves</v>
      </c>
      <c r="N842" s="27" t="str">
        <f t="shared" si="339"/>
        <v/>
      </c>
      <c r="O842" s="27"/>
      <c r="P842" s="27" t="s">
        <v>5608</v>
      </c>
      <c r="Q842" s="27"/>
      <c r="R842" s="27" t="str">
        <f>LEFT('2012-2022'!$P842,4)</f>
        <v>2018</v>
      </c>
      <c r="S842" s="27" t="s">
        <v>68</v>
      </c>
      <c r="T842" s="27" t="str">
        <f t="shared" si="340"/>
        <v/>
      </c>
      <c r="U842" s="27"/>
      <c r="V842" s="29"/>
      <c r="W842" s="30"/>
      <c r="X842" s="30"/>
      <c r="Y842" s="31"/>
    </row>
    <row r="843" spans="1:25" ht="15.75" hidden="1" customHeight="1" x14ac:dyDescent="0.25">
      <c r="A843" s="32">
        <v>31605008</v>
      </c>
      <c r="B843" s="32" t="s">
        <v>5609</v>
      </c>
      <c r="C843" s="32" t="s">
        <v>5610</v>
      </c>
      <c r="D843" s="32" t="s">
        <v>5611</v>
      </c>
      <c r="E843" s="32" t="s">
        <v>2679</v>
      </c>
      <c r="F843" s="32" t="s">
        <v>2202</v>
      </c>
      <c r="G843" s="32">
        <v>2019</v>
      </c>
      <c r="H843" s="33">
        <v>43751</v>
      </c>
      <c r="I843" s="32" t="s">
        <v>5612</v>
      </c>
      <c r="J843" s="32"/>
      <c r="K843" s="32" t="s">
        <v>5613</v>
      </c>
      <c r="L843" s="32" t="str">
        <f t="shared" si="320"/>
        <v>PostAlerta</v>
      </c>
      <c r="M843" s="32" t="str">
        <f t="shared" si="336"/>
        <v>S/PalabrasClaves</v>
      </c>
      <c r="N843" s="32" t="str">
        <f t="shared" si="339"/>
        <v/>
      </c>
      <c r="O843" s="32"/>
      <c r="P843" s="32" t="s">
        <v>5614</v>
      </c>
      <c r="Q843" s="32"/>
      <c r="R843" s="32" t="str">
        <f>LEFT('2012-2022'!$P843,4)</f>
        <v>2019</v>
      </c>
      <c r="S843" s="32" t="s">
        <v>70</v>
      </c>
      <c r="T843" s="32" t="str">
        <f t="shared" si="340"/>
        <v/>
      </c>
      <c r="U843" s="32"/>
      <c r="V843" s="34"/>
      <c r="W843" s="35"/>
      <c r="X843" s="35"/>
      <c r="Y843" s="32"/>
    </row>
    <row r="844" spans="1:25" ht="15.75" hidden="1" customHeight="1" x14ac:dyDescent="0.25">
      <c r="A844" s="27">
        <v>26332192</v>
      </c>
      <c r="B844" s="27" t="s">
        <v>5615</v>
      </c>
      <c r="C844" s="27" t="s">
        <v>5616</v>
      </c>
      <c r="D844" s="27" t="s">
        <v>5617</v>
      </c>
      <c r="E844" s="27" t="s">
        <v>863</v>
      </c>
      <c r="F844" s="27" t="s">
        <v>1376</v>
      </c>
      <c r="G844" s="27">
        <v>2015</v>
      </c>
      <c r="H844" s="28">
        <v>42250</v>
      </c>
      <c r="I844" s="27"/>
      <c r="J844" s="27"/>
      <c r="K844" s="27" t="s">
        <v>5618</v>
      </c>
      <c r="L844" s="27" t="str">
        <f t="shared" si="320"/>
        <v>PreAlerta</v>
      </c>
      <c r="M844" s="27" t="str">
        <f t="shared" si="336"/>
        <v>S/PalabrasClaves</v>
      </c>
      <c r="N844" s="27" t="str">
        <f t="shared" si="339"/>
        <v/>
      </c>
      <c r="O844" s="27"/>
      <c r="P844" s="27" t="s">
        <v>882</v>
      </c>
      <c r="Q844" s="27"/>
      <c r="R844" s="27" t="str">
        <f>LEFT('2012-2022'!$P844,4)</f>
        <v>2015</v>
      </c>
      <c r="S844" s="27" t="s">
        <v>72</v>
      </c>
      <c r="T844" s="27" t="str">
        <f t="shared" si="340"/>
        <v/>
      </c>
      <c r="U844" s="27"/>
      <c r="V844" s="29"/>
      <c r="W844" s="30"/>
      <c r="X844" s="30"/>
      <c r="Y844" s="31"/>
    </row>
    <row r="845" spans="1:25" ht="15.75" hidden="1" customHeight="1" x14ac:dyDescent="0.25">
      <c r="A845" s="32">
        <v>31754194</v>
      </c>
      <c r="B845" s="32" t="s">
        <v>5619</v>
      </c>
      <c r="C845" s="32" t="s">
        <v>5620</v>
      </c>
      <c r="D845" s="32" t="s">
        <v>5621</v>
      </c>
      <c r="E845" s="32" t="s">
        <v>119</v>
      </c>
      <c r="F845" s="32" t="s">
        <v>5622</v>
      </c>
      <c r="G845" s="32">
        <v>2019</v>
      </c>
      <c r="H845" s="33">
        <v>43792</v>
      </c>
      <c r="I845" s="32"/>
      <c r="J845" s="32"/>
      <c r="K845" s="32" t="s">
        <v>5623</v>
      </c>
      <c r="L845" s="32" t="str">
        <f t="shared" si="320"/>
        <v>Excluido</v>
      </c>
      <c r="M845" s="32" t="str">
        <f t="shared" si="336"/>
        <v>C/PalabrasClaves</v>
      </c>
      <c r="N845" s="32" t="str">
        <f t="shared" si="339"/>
        <v/>
      </c>
      <c r="O845" s="32"/>
      <c r="P845" s="32" t="s">
        <v>5624</v>
      </c>
      <c r="Q845" s="32"/>
      <c r="R845" s="32" t="str">
        <f>LEFT('2012-2022'!$P845,4)</f>
        <v>2019</v>
      </c>
      <c r="S845" s="32" t="s">
        <v>72</v>
      </c>
      <c r="T845" s="32" t="str">
        <f t="shared" si="340"/>
        <v/>
      </c>
      <c r="U845" s="32"/>
      <c r="V845" s="34"/>
      <c r="W845" s="35"/>
      <c r="X845" s="35"/>
      <c r="Y845" s="32"/>
    </row>
    <row r="846" spans="1:25" ht="15.75" hidden="1" customHeight="1" x14ac:dyDescent="0.25">
      <c r="A846" s="27">
        <v>31871081</v>
      </c>
      <c r="B846" s="27" t="s">
        <v>5625</v>
      </c>
      <c r="C846" s="27" t="s">
        <v>5626</v>
      </c>
      <c r="D846" s="27" t="s">
        <v>5627</v>
      </c>
      <c r="E846" s="27" t="s">
        <v>1579</v>
      </c>
      <c r="F846" s="27" t="s">
        <v>573</v>
      </c>
      <c r="G846" s="27">
        <v>2020</v>
      </c>
      <c r="H846" s="28">
        <v>43824</v>
      </c>
      <c r="I846" s="27" t="s">
        <v>5628</v>
      </c>
      <c r="J846" s="27"/>
      <c r="K846" s="27" t="s">
        <v>5629</v>
      </c>
      <c r="L846" s="27" t="str">
        <f t="shared" si="320"/>
        <v>PostAlerta</v>
      </c>
      <c r="M846" s="27" t="str">
        <f t="shared" si="336"/>
        <v>C/PalabrasClaves</v>
      </c>
      <c r="N846" s="27" t="str">
        <f t="shared" si="339"/>
        <v/>
      </c>
      <c r="O846" s="27"/>
      <c r="P846" s="27" t="s">
        <v>5630</v>
      </c>
      <c r="Q846" s="27"/>
      <c r="R846" s="27" t="str">
        <f>LEFT('2012-2022'!$P846,4)</f>
        <v>2020</v>
      </c>
      <c r="S846" s="27" t="s">
        <v>45</v>
      </c>
      <c r="T846" s="27" t="str">
        <f t="shared" si="340"/>
        <v/>
      </c>
      <c r="U846" s="27"/>
      <c r="V846" s="29"/>
      <c r="W846" s="30"/>
      <c r="X846" s="30"/>
      <c r="Y846" s="31"/>
    </row>
    <row r="847" spans="1:25" ht="15.75" hidden="1" customHeight="1" x14ac:dyDescent="0.25">
      <c r="A847" s="32">
        <v>22353959</v>
      </c>
      <c r="B847" s="32" t="s">
        <v>5631</v>
      </c>
      <c r="C847" s="32" t="s">
        <v>5632</v>
      </c>
      <c r="D847" s="32" t="s">
        <v>5633</v>
      </c>
      <c r="E847" s="32" t="s">
        <v>5634</v>
      </c>
      <c r="F847" s="32" t="s">
        <v>5635</v>
      </c>
      <c r="G847" s="32">
        <v>2012</v>
      </c>
      <c r="H847" s="33">
        <v>40962</v>
      </c>
      <c r="I847" s="32"/>
      <c r="J847" s="32"/>
      <c r="K847" s="32" t="s">
        <v>5636</v>
      </c>
      <c r="L847" s="32" t="str">
        <f t="shared" si="320"/>
        <v>PreAlerta</v>
      </c>
      <c r="M847" s="32" t="str">
        <f t="shared" si="336"/>
        <v>S/PalabrasClaves</v>
      </c>
      <c r="N847" s="32" t="str">
        <f t="shared" si="339"/>
        <v/>
      </c>
      <c r="O847" s="32"/>
      <c r="P847" s="32" t="s">
        <v>1866</v>
      </c>
      <c r="Q847" s="32"/>
      <c r="R847" s="32" t="str">
        <f>LEFT('2012-2022'!$P847,4)</f>
        <v>2012</v>
      </c>
      <c r="S847" s="32" t="s">
        <v>49</v>
      </c>
      <c r="T847" s="32" t="str">
        <f t="shared" si="340"/>
        <v/>
      </c>
      <c r="U847" s="32"/>
      <c r="V847" s="34"/>
      <c r="W847" s="35"/>
      <c r="X847" s="35"/>
      <c r="Y847" s="32"/>
    </row>
    <row r="848" spans="1:25" ht="15.75" hidden="1" customHeight="1" x14ac:dyDescent="0.25">
      <c r="A848" s="27">
        <v>26293005</v>
      </c>
      <c r="B848" s="27" t="s">
        <v>5637</v>
      </c>
      <c r="C848" s="27" t="s">
        <v>5638</v>
      </c>
      <c r="D848" s="27" t="s">
        <v>5639</v>
      </c>
      <c r="E848" s="27" t="s">
        <v>119</v>
      </c>
      <c r="F848" s="27" t="s">
        <v>1066</v>
      </c>
      <c r="G848" s="27">
        <v>2015</v>
      </c>
      <c r="H848" s="28">
        <v>42238</v>
      </c>
      <c r="I848" s="27" t="s">
        <v>5640</v>
      </c>
      <c r="J848" s="27"/>
      <c r="K848" s="27" t="s">
        <v>5641</v>
      </c>
      <c r="L848" s="27" t="str">
        <f t="shared" si="320"/>
        <v>Excluido</v>
      </c>
      <c r="M848" s="27" t="str">
        <f t="shared" si="336"/>
        <v>C/PalabrasClaves</v>
      </c>
      <c r="N848" s="27"/>
      <c r="O848" s="27"/>
      <c r="P848" s="27" t="s">
        <v>5642</v>
      </c>
      <c r="Q848" s="27"/>
      <c r="R848" s="27" t="str">
        <f>LEFT('2012-2022'!$P848,4)</f>
        <v>2015</v>
      </c>
      <c r="S848" s="27" t="s">
        <v>65</v>
      </c>
      <c r="T848" s="27" t="str">
        <f t="shared" si="340"/>
        <v/>
      </c>
      <c r="U848" s="27"/>
      <c r="V848" s="29"/>
      <c r="W848" s="30"/>
      <c r="X848" s="30"/>
      <c r="Y848" s="31"/>
    </row>
    <row r="849" spans="1:25" ht="15.75" customHeight="1" x14ac:dyDescent="0.25">
      <c r="A849" s="32">
        <v>34633841</v>
      </c>
      <c r="B849" s="32" t="s">
        <v>5643</v>
      </c>
      <c r="C849" s="32" t="s">
        <v>5644</v>
      </c>
      <c r="D849" s="32" t="s">
        <v>5645</v>
      </c>
      <c r="E849" s="32" t="s">
        <v>5646</v>
      </c>
      <c r="F849" s="32" t="s">
        <v>573</v>
      </c>
      <c r="G849" s="32">
        <v>2022</v>
      </c>
      <c r="H849" s="33">
        <v>44480</v>
      </c>
      <c r="I849" s="32" t="s">
        <v>5647</v>
      </c>
      <c r="J849" s="32"/>
      <c r="K849" s="32" t="s">
        <v>5648</v>
      </c>
      <c r="L849" s="32" t="str">
        <f t="shared" si="320"/>
        <v>PostAlerta</v>
      </c>
      <c r="M849" s="32" t="str">
        <f t="shared" si="336"/>
        <v>C/PalabrasClaves</v>
      </c>
      <c r="N849" s="32" t="s">
        <v>12</v>
      </c>
      <c r="O849" s="32" t="s">
        <v>13</v>
      </c>
      <c r="P849" s="32" t="s">
        <v>5649</v>
      </c>
      <c r="Q849" s="32"/>
      <c r="R849" s="32" t="str">
        <f>LEFT('2012-2022'!$P849,4)</f>
        <v>2022</v>
      </c>
      <c r="S849" s="32" t="s">
        <v>39</v>
      </c>
      <c r="T849" s="32" t="s">
        <v>5650</v>
      </c>
      <c r="U849" s="32" t="s">
        <v>124</v>
      </c>
      <c r="V849" s="34" t="s">
        <v>123</v>
      </c>
      <c r="W849" s="35" t="s">
        <v>124</v>
      </c>
      <c r="X849" s="35" t="s">
        <v>5651</v>
      </c>
      <c r="Y849" s="36" t="str">
        <f>IFERROR(VLOOKUP(A847,BD_aux,3,FALSE),"")</f>
        <v/>
      </c>
    </row>
    <row r="850" spans="1:25" ht="15.75" hidden="1" customHeight="1" x14ac:dyDescent="0.25">
      <c r="A850" s="27">
        <v>29621310</v>
      </c>
      <c r="B850" s="27" t="s">
        <v>5652</v>
      </c>
      <c r="C850" s="27" t="s">
        <v>5653</v>
      </c>
      <c r="D850" s="27" t="s">
        <v>5654</v>
      </c>
      <c r="E850" s="27" t="s">
        <v>4959</v>
      </c>
      <c r="F850" s="27" t="s">
        <v>424</v>
      </c>
      <c r="G850" s="27">
        <v>2018</v>
      </c>
      <c r="H850" s="28">
        <v>43196</v>
      </c>
      <c r="I850" s="27" t="s">
        <v>5655</v>
      </c>
      <c r="J850" s="27"/>
      <c r="K850" s="27" t="s">
        <v>5656</v>
      </c>
      <c r="L850" s="27" t="str">
        <f t="shared" si="320"/>
        <v>PostAlerta</v>
      </c>
      <c r="M850" s="27" t="str">
        <f t="shared" si="336"/>
        <v>C/PalabrasClaves</v>
      </c>
      <c r="N850" s="27" t="str">
        <f>IF(ISNUMBER(SEARCH("TREATMENT", B850)), "4) Nuevos tratamientos", "")</f>
        <v/>
      </c>
      <c r="O850" s="27"/>
      <c r="P850" s="27" t="s">
        <v>5657</v>
      </c>
      <c r="Q850" s="27"/>
      <c r="R850" s="27" t="str">
        <f>LEFT('2012-2022'!$P850,4)</f>
        <v>2018</v>
      </c>
      <c r="S850" s="27" t="s">
        <v>54</v>
      </c>
      <c r="T850" s="27" t="str">
        <f>IFERROR(VLOOKUP(A850,BD_aux,2,FALSE),"")</f>
        <v/>
      </c>
      <c r="U850" s="27"/>
      <c r="V850" s="29"/>
      <c r="W850" s="30"/>
      <c r="X850" s="30"/>
      <c r="Y850" s="31"/>
    </row>
    <row r="851" spans="1:25" ht="15.75" customHeight="1" x14ac:dyDescent="0.25">
      <c r="A851" s="32">
        <v>28549097</v>
      </c>
      <c r="B851" s="32" t="s">
        <v>5658</v>
      </c>
      <c r="C851" s="32" t="s">
        <v>5659</v>
      </c>
      <c r="D851" s="32" t="s">
        <v>5660</v>
      </c>
      <c r="E851" s="32" t="s">
        <v>2139</v>
      </c>
      <c r="F851" s="32" t="s">
        <v>2140</v>
      </c>
      <c r="G851" s="32">
        <v>2017</v>
      </c>
      <c r="H851" s="33">
        <v>42882</v>
      </c>
      <c r="I851" s="32" t="s">
        <v>5661</v>
      </c>
      <c r="J851" s="32" t="s">
        <v>5662</v>
      </c>
      <c r="K851" s="32" t="s">
        <v>5663</v>
      </c>
      <c r="L851" s="32" t="str">
        <f t="shared" si="320"/>
        <v>PostAlerta</v>
      </c>
      <c r="M851" s="32" t="str">
        <f t="shared" si="336"/>
        <v>C/PalabrasClaves</v>
      </c>
      <c r="N851" s="32" t="s">
        <v>9</v>
      </c>
      <c r="O851" s="32"/>
      <c r="P851" s="32" t="s">
        <v>5664</v>
      </c>
      <c r="Q851" s="32"/>
      <c r="R851" s="32" t="str">
        <f>LEFT('2012-2022'!$P851,4)</f>
        <v>2017</v>
      </c>
      <c r="S851" s="32" t="s">
        <v>68</v>
      </c>
      <c r="T851" s="32" t="s">
        <v>5665</v>
      </c>
      <c r="U851" s="32" t="s">
        <v>123</v>
      </c>
      <c r="V851" s="34" t="s">
        <v>124</v>
      </c>
      <c r="W851" s="35" t="s">
        <v>124</v>
      </c>
      <c r="X851" s="35" t="s">
        <v>5666</v>
      </c>
      <c r="Y851" s="36" t="str">
        <f>IFERROR(VLOOKUP(A849,BD_aux,3,FALSE),"")</f>
        <v/>
      </c>
    </row>
    <row r="852" spans="1:25" ht="15.75" hidden="1" customHeight="1" x14ac:dyDescent="0.25">
      <c r="A852" s="27">
        <v>25175873</v>
      </c>
      <c r="B852" s="27" t="s">
        <v>5667</v>
      </c>
      <c r="C852" s="27" t="s">
        <v>5638</v>
      </c>
      <c r="D852" s="27" t="s">
        <v>5668</v>
      </c>
      <c r="E852" s="27" t="s">
        <v>119</v>
      </c>
      <c r="F852" s="27" t="s">
        <v>5669</v>
      </c>
      <c r="G852" s="27">
        <v>2014</v>
      </c>
      <c r="H852" s="28">
        <v>41884</v>
      </c>
      <c r="I852" s="27" t="s">
        <v>5670</v>
      </c>
      <c r="J852" s="27"/>
      <c r="K852" s="27" t="s">
        <v>5671</v>
      </c>
      <c r="L852" s="27" t="str">
        <f t="shared" si="320"/>
        <v>PreAlerta</v>
      </c>
      <c r="M852" s="27" t="str">
        <f t="shared" si="336"/>
        <v>C/PalabrasClaves</v>
      </c>
      <c r="N852" s="27" t="str">
        <f t="shared" ref="N852:N853" si="341">IF(ISNUMBER(SEARCH("TREATMENT", B852)), "4) Nuevos tratamientos", "")</f>
        <v/>
      </c>
      <c r="O852" s="27"/>
      <c r="P852" s="27" t="s">
        <v>1207</v>
      </c>
      <c r="Q852" s="27"/>
      <c r="R852" s="27" t="str">
        <f>LEFT('2012-2022'!$P852,4)</f>
        <v>2014</v>
      </c>
      <c r="S852" s="27" t="s">
        <v>62</v>
      </c>
      <c r="T852" s="27" t="str">
        <f t="shared" ref="T852:T853" si="342">IFERROR(VLOOKUP(A852,BD_aux,2,FALSE),"")</f>
        <v/>
      </c>
      <c r="U852" s="27"/>
      <c r="V852" s="29"/>
      <c r="W852" s="30"/>
      <c r="X852" s="30"/>
      <c r="Y852" s="31"/>
    </row>
    <row r="853" spans="1:25" ht="15.75" hidden="1" customHeight="1" x14ac:dyDescent="0.25">
      <c r="A853" s="32">
        <v>28364702</v>
      </c>
      <c r="B853" s="32" t="s">
        <v>5672</v>
      </c>
      <c r="C853" s="32" t="s">
        <v>5673</v>
      </c>
      <c r="D853" s="32" t="s">
        <v>5674</v>
      </c>
      <c r="E853" s="32" t="s">
        <v>5675</v>
      </c>
      <c r="F853" s="32" t="s">
        <v>5676</v>
      </c>
      <c r="G853" s="32">
        <v>2017</v>
      </c>
      <c r="H853" s="33">
        <v>42827</v>
      </c>
      <c r="I853" s="32"/>
      <c r="J853" s="32"/>
      <c r="K853" s="32" t="s">
        <v>5677</v>
      </c>
      <c r="L853" s="32" t="str">
        <f t="shared" si="320"/>
        <v>PostAlerta</v>
      </c>
      <c r="M853" s="32" t="str">
        <f t="shared" si="336"/>
        <v>S/PalabrasClaves</v>
      </c>
      <c r="N853" s="32" t="str">
        <f t="shared" si="341"/>
        <v/>
      </c>
      <c r="O853" s="32"/>
      <c r="P853" s="32" t="s">
        <v>5678</v>
      </c>
      <c r="Q853" s="32"/>
      <c r="R853" s="32" t="str">
        <f>LEFT('2012-2022'!$P853,4)</f>
        <v>2017</v>
      </c>
      <c r="S853" s="32" t="s">
        <v>65</v>
      </c>
      <c r="T853" s="32" t="str">
        <f t="shared" si="342"/>
        <v/>
      </c>
      <c r="U853" s="32"/>
      <c r="V853" s="34"/>
      <c r="W853" s="35"/>
      <c r="X853" s="35"/>
      <c r="Y853" s="32"/>
    </row>
    <row r="854" spans="1:25" ht="15.75" customHeight="1" x14ac:dyDescent="0.25">
      <c r="A854" s="27">
        <v>31504585</v>
      </c>
      <c r="B854" s="27" t="s">
        <v>5679</v>
      </c>
      <c r="C854" s="27" t="s">
        <v>5680</v>
      </c>
      <c r="D854" s="27" t="s">
        <v>5681</v>
      </c>
      <c r="E854" s="27" t="s">
        <v>3190</v>
      </c>
      <c r="F854" s="27" t="s">
        <v>493</v>
      </c>
      <c r="G854" s="27">
        <v>2019</v>
      </c>
      <c r="H854" s="28">
        <v>43719</v>
      </c>
      <c r="I854" s="27"/>
      <c r="J854" s="27"/>
      <c r="K854" s="27" t="s">
        <v>5682</v>
      </c>
      <c r="L854" s="27" t="str">
        <f t="shared" si="320"/>
        <v>PostAlerta</v>
      </c>
      <c r="M854" s="27" t="str">
        <f t="shared" si="336"/>
        <v>C/PalabrasClaves</v>
      </c>
      <c r="N854" s="27" t="s">
        <v>9</v>
      </c>
      <c r="O854" s="27"/>
      <c r="P854" s="27" t="s">
        <v>5683</v>
      </c>
      <c r="Q854" s="27"/>
      <c r="R854" s="27" t="str">
        <f>LEFT('2012-2022'!$P854,4)</f>
        <v>2019</v>
      </c>
      <c r="S854" s="27" t="s">
        <v>74</v>
      </c>
      <c r="T854" s="27" t="s">
        <v>5679</v>
      </c>
      <c r="U854" s="27" t="s">
        <v>123</v>
      </c>
      <c r="V854" s="29" t="s">
        <v>124</v>
      </c>
      <c r="W854" s="30" t="s">
        <v>124</v>
      </c>
      <c r="X854" s="30"/>
      <c r="Y854" s="31" t="str">
        <f t="shared" ref="Y854:Y855" si="343">IFERROR(VLOOKUP(A852,BD_aux,3,FALSE),"")</f>
        <v/>
      </c>
    </row>
    <row r="855" spans="1:25" ht="15.75" customHeight="1" x14ac:dyDescent="0.25">
      <c r="A855" s="32">
        <v>25188611</v>
      </c>
      <c r="B855" s="32" t="s">
        <v>5684</v>
      </c>
      <c r="C855" s="32" t="s">
        <v>5685</v>
      </c>
      <c r="D855" s="32" t="s">
        <v>5686</v>
      </c>
      <c r="E855" s="32" t="s">
        <v>5687</v>
      </c>
      <c r="F855" s="32" t="s">
        <v>1046</v>
      </c>
      <c r="G855" s="32">
        <v>2014</v>
      </c>
      <c r="H855" s="33">
        <v>41887</v>
      </c>
      <c r="I855" s="32"/>
      <c r="J855" s="32"/>
      <c r="K855" s="32" t="s">
        <v>5688</v>
      </c>
      <c r="L855" s="32" t="str">
        <f t="shared" si="320"/>
        <v>PreAlerta</v>
      </c>
      <c r="M855" s="32" t="str">
        <f t="shared" si="336"/>
        <v>C/PalabrasClaves</v>
      </c>
      <c r="N855" s="32" t="s">
        <v>9</v>
      </c>
      <c r="O855" s="32"/>
      <c r="P855" s="32" t="s">
        <v>5689</v>
      </c>
      <c r="Q855" s="32"/>
      <c r="R855" s="32" t="str">
        <f>LEFT('2012-2022'!$P855,4)</f>
        <v>2014</v>
      </c>
      <c r="S855" s="32" t="s">
        <v>65</v>
      </c>
      <c r="T855" s="32" t="s">
        <v>5684</v>
      </c>
      <c r="U855" s="32" t="s">
        <v>123</v>
      </c>
      <c r="V855" s="34" t="s">
        <v>124</v>
      </c>
      <c r="W855" s="35" t="s">
        <v>124</v>
      </c>
      <c r="X855" s="35"/>
      <c r="Y855" s="36" t="str">
        <f t="shared" si="343"/>
        <v/>
      </c>
    </row>
    <row r="856" spans="1:25" ht="15.75" hidden="1" customHeight="1" x14ac:dyDescent="0.25">
      <c r="A856" s="27">
        <v>26808268</v>
      </c>
      <c r="B856" s="27" t="s">
        <v>5690</v>
      </c>
      <c r="C856" s="27" t="s">
        <v>5691</v>
      </c>
      <c r="D856" s="27" t="s">
        <v>5692</v>
      </c>
      <c r="E856" s="27" t="s">
        <v>2698</v>
      </c>
      <c r="F856" s="27" t="s">
        <v>424</v>
      </c>
      <c r="G856" s="27">
        <v>2016</v>
      </c>
      <c r="H856" s="28">
        <v>42395</v>
      </c>
      <c r="I856" s="27" t="s">
        <v>5693</v>
      </c>
      <c r="J856" s="27"/>
      <c r="K856" s="27" t="s">
        <v>5694</v>
      </c>
      <c r="L856" s="27" t="str">
        <f t="shared" si="320"/>
        <v>PreAlerta</v>
      </c>
      <c r="M856" s="27" t="str">
        <f t="shared" si="336"/>
        <v>S/PalabrasClaves</v>
      </c>
      <c r="N856" s="27" t="str">
        <f>IF(ISNUMBER(SEARCH("TREATMENT", B856)), "4) Nuevos tratamientos", "")</f>
        <v/>
      </c>
      <c r="O856" s="27"/>
      <c r="P856" s="27" t="s">
        <v>5695</v>
      </c>
      <c r="Q856" s="27"/>
      <c r="R856" s="27" t="str">
        <f>LEFT('2012-2022'!$P856,4)</f>
        <v>2016</v>
      </c>
      <c r="S856" s="27" t="s">
        <v>39</v>
      </c>
      <c r="T856" s="27" t="str">
        <f t="shared" ref="T856:T859" si="344">IFERROR(VLOOKUP(A856,BD_aux,2,FALSE),"")</f>
        <v/>
      </c>
      <c r="U856" s="27"/>
      <c r="V856" s="29"/>
      <c r="W856" s="30"/>
      <c r="X856" s="30"/>
      <c r="Y856" s="31"/>
    </row>
    <row r="857" spans="1:25" ht="15.75" hidden="1" customHeight="1" x14ac:dyDescent="0.25">
      <c r="A857" s="32">
        <v>33323071</v>
      </c>
      <c r="B857" s="32" t="s">
        <v>5696</v>
      </c>
      <c r="C857" s="32" t="s">
        <v>5697</v>
      </c>
      <c r="D857" s="32" t="s">
        <v>5698</v>
      </c>
      <c r="E857" s="32" t="s">
        <v>119</v>
      </c>
      <c r="F857" s="32" t="s">
        <v>735</v>
      </c>
      <c r="G857" s="32">
        <v>2021</v>
      </c>
      <c r="H857" s="33">
        <v>44181</v>
      </c>
      <c r="I857" s="32"/>
      <c r="J857" s="32"/>
      <c r="K857" s="32" t="s">
        <v>5699</v>
      </c>
      <c r="L857" s="32" t="str">
        <f t="shared" ref="L857:L920" si="345">IF(ISNUMBER(VLOOKUP(A857,EXCL,1,FALSE)),"Excluido",IF(ISNUMBER(VLOOKUP(A857,POST,1,FALSE)),"PostAlerta",IF(ISNUMBER(VLOOKUP(A857,PRE,1,FALSE)),"PreAlerta","")))</f>
        <v>Excluido</v>
      </c>
      <c r="M857" s="32" t="str">
        <f t="shared" si="336"/>
        <v>C/PalabrasClaves</v>
      </c>
      <c r="N857" s="32"/>
      <c r="O857" s="32"/>
      <c r="P857" s="32" t="s">
        <v>252</v>
      </c>
      <c r="Q857" s="32"/>
      <c r="R857" s="32" t="str">
        <f>LEFT('2012-2022'!$P857,4)</f>
        <v>2021</v>
      </c>
      <c r="S857" s="32" t="s">
        <v>45</v>
      </c>
      <c r="T857" s="32" t="str">
        <f t="shared" si="344"/>
        <v/>
      </c>
      <c r="U857" s="32"/>
      <c r="V857" s="34"/>
      <c r="W857" s="35"/>
      <c r="X857" s="35"/>
      <c r="Y857" s="32"/>
    </row>
    <row r="858" spans="1:25" ht="15.75" hidden="1" customHeight="1" x14ac:dyDescent="0.25">
      <c r="A858" s="27">
        <v>26689114</v>
      </c>
      <c r="B858" s="27" t="s">
        <v>5700</v>
      </c>
      <c r="C858" s="27" t="s">
        <v>5701</v>
      </c>
      <c r="D858" s="27" t="s">
        <v>5702</v>
      </c>
      <c r="E858" s="27" t="s">
        <v>2639</v>
      </c>
      <c r="F858" s="27" t="s">
        <v>145</v>
      </c>
      <c r="G858" s="27">
        <v>2016</v>
      </c>
      <c r="H858" s="28">
        <v>42361</v>
      </c>
      <c r="I858" s="27" t="s">
        <v>5703</v>
      </c>
      <c r="J858" s="27"/>
      <c r="K858" s="27" t="s">
        <v>5704</v>
      </c>
      <c r="L858" s="27" t="str">
        <f t="shared" si="345"/>
        <v>PreAlerta</v>
      </c>
      <c r="M858" s="27" t="str">
        <f t="shared" si="336"/>
        <v>C/PalabrasClaves</v>
      </c>
      <c r="N858" s="27" t="str">
        <f t="shared" ref="N858:N859" si="346">IF(ISNUMBER(SEARCH("TREATMENT", B858)), "4) Nuevos tratamientos", "")</f>
        <v/>
      </c>
      <c r="O858" s="27"/>
      <c r="P858" s="27" t="s">
        <v>1226</v>
      </c>
      <c r="Q858" s="27"/>
      <c r="R858" s="27" t="str">
        <f>LEFT('2012-2022'!$P858,4)</f>
        <v>2016</v>
      </c>
      <c r="S858" s="27" t="s">
        <v>39</v>
      </c>
      <c r="T858" s="27" t="str">
        <f t="shared" si="344"/>
        <v/>
      </c>
      <c r="U858" s="27"/>
      <c r="V858" s="29"/>
      <c r="W858" s="30"/>
      <c r="X858" s="30"/>
      <c r="Y858" s="31"/>
    </row>
    <row r="859" spans="1:25" ht="15.75" hidden="1" customHeight="1" x14ac:dyDescent="0.25">
      <c r="A859" s="32">
        <v>30510100</v>
      </c>
      <c r="B859" s="32" t="s">
        <v>5705</v>
      </c>
      <c r="C859" s="32" t="s">
        <v>5706</v>
      </c>
      <c r="D859" s="32" t="s">
        <v>5707</v>
      </c>
      <c r="E859" s="32" t="s">
        <v>890</v>
      </c>
      <c r="F859" s="32" t="s">
        <v>624</v>
      </c>
      <c r="G859" s="32">
        <v>2019</v>
      </c>
      <c r="H859" s="33">
        <v>43439</v>
      </c>
      <c r="I859" s="32" t="s">
        <v>5708</v>
      </c>
      <c r="J859" s="32"/>
      <c r="K859" s="32" t="s">
        <v>5709</v>
      </c>
      <c r="L859" s="32" t="str">
        <f t="shared" si="345"/>
        <v>PostAlerta</v>
      </c>
      <c r="M859" s="32" t="str">
        <f t="shared" si="336"/>
        <v>S/PalabrasClaves</v>
      </c>
      <c r="N859" s="32" t="str">
        <f t="shared" si="346"/>
        <v/>
      </c>
      <c r="O859" s="32"/>
      <c r="P859" s="32" t="s">
        <v>5259</v>
      </c>
      <c r="Q859" s="32"/>
      <c r="R859" s="32" t="str">
        <f>LEFT('2012-2022'!$P859,4)</f>
        <v>2019</v>
      </c>
      <c r="S859" s="32" t="s">
        <v>39</v>
      </c>
      <c r="T859" s="32" t="str">
        <f t="shared" si="344"/>
        <v/>
      </c>
      <c r="U859" s="32"/>
      <c r="V859" s="34"/>
      <c r="W859" s="35"/>
      <c r="X859" s="35"/>
      <c r="Y859" s="32"/>
    </row>
    <row r="860" spans="1:25" ht="15.75" customHeight="1" x14ac:dyDescent="0.25">
      <c r="A860" s="27">
        <v>30412586</v>
      </c>
      <c r="B860" s="27" t="s">
        <v>5710</v>
      </c>
      <c r="C860" s="27" t="s">
        <v>5711</v>
      </c>
      <c r="D860" s="27" t="s">
        <v>5712</v>
      </c>
      <c r="E860" s="27" t="s">
        <v>5713</v>
      </c>
      <c r="F860" s="27" t="s">
        <v>424</v>
      </c>
      <c r="G860" s="27">
        <v>2018</v>
      </c>
      <c r="H860" s="28">
        <v>43414</v>
      </c>
      <c r="I860" s="27" t="s">
        <v>5714</v>
      </c>
      <c r="J860" s="27"/>
      <c r="K860" s="27" t="s">
        <v>5715</v>
      </c>
      <c r="L860" s="27" t="str">
        <f t="shared" si="345"/>
        <v>PostAlerta</v>
      </c>
      <c r="M860" s="27" t="str">
        <f t="shared" si="336"/>
        <v>C/PalabrasClaves</v>
      </c>
      <c r="N860" s="27" t="s">
        <v>9</v>
      </c>
      <c r="O860" s="27"/>
      <c r="P860" s="27" t="s">
        <v>5716</v>
      </c>
      <c r="Q860" s="27"/>
      <c r="R860" s="27" t="str">
        <f>LEFT('2012-2022'!$P860,4)</f>
        <v>2018</v>
      </c>
      <c r="S860" s="27" t="s">
        <v>72</v>
      </c>
      <c r="T860" s="27" t="s">
        <v>5717</v>
      </c>
      <c r="U860" s="27" t="s">
        <v>123</v>
      </c>
      <c r="V860" s="29" t="s">
        <v>124</v>
      </c>
      <c r="W860" s="30" t="s">
        <v>124</v>
      </c>
      <c r="X860" s="30" t="s">
        <v>2621</v>
      </c>
      <c r="Y860" s="31" t="str">
        <f t="shared" ref="Y860:Y861" si="347">IFERROR(VLOOKUP(A858,BD_aux,3,FALSE),"")</f>
        <v/>
      </c>
    </row>
    <row r="861" spans="1:25" ht="15.75" customHeight="1" x14ac:dyDescent="0.25">
      <c r="A861" s="32">
        <v>22169277</v>
      </c>
      <c r="B861" s="32" t="s">
        <v>5718</v>
      </c>
      <c r="C861" s="32" t="s">
        <v>5719</v>
      </c>
      <c r="D861" s="32" t="s">
        <v>5720</v>
      </c>
      <c r="E861" s="32" t="s">
        <v>5721</v>
      </c>
      <c r="F861" s="32" t="s">
        <v>393</v>
      </c>
      <c r="G861" s="32">
        <v>2012</v>
      </c>
      <c r="H861" s="33">
        <v>40893</v>
      </c>
      <c r="I861" s="32"/>
      <c r="J861" s="32"/>
      <c r="K861" s="32" t="s">
        <v>5722</v>
      </c>
      <c r="L861" s="32" t="str">
        <f t="shared" si="345"/>
        <v>PreAlerta</v>
      </c>
      <c r="M861" s="32" t="str">
        <f t="shared" si="336"/>
        <v>C/PalabrasClaves</v>
      </c>
      <c r="N861" s="32" t="s">
        <v>9</v>
      </c>
      <c r="O861" s="32"/>
      <c r="P861" s="32" t="s">
        <v>1702</v>
      </c>
      <c r="Q861" s="32"/>
      <c r="R861" s="32" t="str">
        <f>LEFT('2012-2022'!$P861,4)</f>
        <v>2012</v>
      </c>
      <c r="S861" s="32" t="s">
        <v>54</v>
      </c>
      <c r="T861" s="32" t="s">
        <v>5723</v>
      </c>
      <c r="U861" s="32" t="s">
        <v>123</v>
      </c>
      <c r="V861" s="34" t="s">
        <v>124</v>
      </c>
      <c r="W861" s="35" t="s">
        <v>124</v>
      </c>
      <c r="X861" s="35" t="s">
        <v>2621</v>
      </c>
      <c r="Y861" s="36" t="str">
        <f t="shared" si="347"/>
        <v/>
      </c>
    </row>
    <row r="862" spans="1:25" ht="15.75" hidden="1" customHeight="1" x14ac:dyDescent="0.25">
      <c r="A862" s="27">
        <v>23615200</v>
      </c>
      <c r="B862" s="27" t="s">
        <v>5724</v>
      </c>
      <c r="C862" s="27" t="s">
        <v>5725</v>
      </c>
      <c r="D862" s="27" t="s">
        <v>5726</v>
      </c>
      <c r="E862" s="27" t="s">
        <v>5727</v>
      </c>
      <c r="F862" s="27" t="s">
        <v>5728</v>
      </c>
      <c r="G862" s="27">
        <v>2013</v>
      </c>
      <c r="H862" s="28">
        <v>41390</v>
      </c>
      <c r="I862" s="27"/>
      <c r="J862" s="27"/>
      <c r="K862" s="27" t="s">
        <v>5729</v>
      </c>
      <c r="L862" s="27" t="str">
        <f t="shared" si="345"/>
        <v>Excluido</v>
      </c>
      <c r="M862" s="27" t="str">
        <f t="shared" si="336"/>
        <v>S/PalabrasClaves</v>
      </c>
      <c r="N862" s="27" t="str">
        <f t="shared" ref="N862:N863" si="348">IF(ISNUMBER(SEARCH("TREATMENT", B862)), "4) Nuevos tratamientos", "")</f>
        <v/>
      </c>
      <c r="O862" s="27"/>
      <c r="P862" s="27">
        <v>2013</v>
      </c>
      <c r="Q862" s="27"/>
      <c r="R862" s="27" t="str">
        <f>LEFT('2012-2022'!$P862,4)</f>
        <v>2013</v>
      </c>
      <c r="S862" s="27"/>
      <c r="T862" s="27" t="str">
        <f t="shared" ref="T862:T863" si="349">IFERROR(VLOOKUP(A862,BD_aux,2,FALSE),"")</f>
        <v/>
      </c>
      <c r="U862" s="27"/>
      <c r="V862" s="29"/>
      <c r="W862" s="30"/>
      <c r="X862" s="30"/>
      <c r="Y862" s="31"/>
    </row>
    <row r="863" spans="1:25" ht="15.75" hidden="1" customHeight="1" x14ac:dyDescent="0.25">
      <c r="A863" s="32">
        <v>24806757</v>
      </c>
      <c r="B863" s="32" t="s">
        <v>5730</v>
      </c>
      <c r="C863" s="32" t="s">
        <v>5731</v>
      </c>
      <c r="D863" s="32" t="s">
        <v>5732</v>
      </c>
      <c r="E863" s="32" t="s">
        <v>5733</v>
      </c>
      <c r="F863" s="32" t="s">
        <v>3262</v>
      </c>
      <c r="G863" s="32">
        <v>2014</v>
      </c>
      <c r="H863" s="33">
        <v>41768</v>
      </c>
      <c r="I863" s="32"/>
      <c r="J863" s="32"/>
      <c r="K863" s="32" t="s">
        <v>5734</v>
      </c>
      <c r="L863" s="32" t="str">
        <f t="shared" si="345"/>
        <v>PreAlerta</v>
      </c>
      <c r="M863" s="32" t="str">
        <f t="shared" si="336"/>
        <v>S/PalabrasClaves</v>
      </c>
      <c r="N863" s="32" t="str">
        <f t="shared" si="348"/>
        <v/>
      </c>
      <c r="O863" s="32"/>
      <c r="P863" s="32" t="s">
        <v>5735</v>
      </c>
      <c r="Q863" s="32"/>
      <c r="R863" s="32" t="str">
        <f>LEFT('2012-2022'!$P863,4)</f>
        <v>2014</v>
      </c>
      <c r="S863" s="32" t="s">
        <v>57</v>
      </c>
      <c r="T863" s="32" t="str">
        <f t="shared" si="349"/>
        <v/>
      </c>
      <c r="U863" s="32"/>
      <c r="V863" s="34"/>
      <c r="W863" s="35"/>
      <c r="X863" s="35"/>
      <c r="Y863" s="32"/>
    </row>
    <row r="864" spans="1:25" ht="15.75" customHeight="1" x14ac:dyDescent="0.25">
      <c r="A864" s="27">
        <v>22504591</v>
      </c>
      <c r="B864" s="27" t="s">
        <v>5736</v>
      </c>
      <c r="C864" s="27" t="s">
        <v>5737</v>
      </c>
      <c r="D864" s="27" t="s">
        <v>5738</v>
      </c>
      <c r="E864" s="27" t="s">
        <v>5739</v>
      </c>
      <c r="F864" s="27" t="s">
        <v>304</v>
      </c>
      <c r="G864" s="27">
        <v>2012</v>
      </c>
      <c r="H864" s="28">
        <v>41016</v>
      </c>
      <c r="I864" s="27" t="s">
        <v>5740</v>
      </c>
      <c r="J864" s="27" t="s">
        <v>5741</v>
      </c>
      <c r="K864" s="27" t="s">
        <v>5742</v>
      </c>
      <c r="L864" s="27" t="str">
        <f t="shared" si="345"/>
        <v>PreAlerta</v>
      </c>
      <c r="M864" s="27" t="str">
        <f t="shared" si="336"/>
        <v>C/PalabrasClaves</v>
      </c>
      <c r="N864" s="27" t="s">
        <v>9</v>
      </c>
      <c r="O864" s="27"/>
      <c r="P864" s="27" t="s">
        <v>2855</v>
      </c>
      <c r="Q864" s="27"/>
      <c r="R864" s="27" t="str">
        <f>LEFT('2012-2022'!$P864,4)</f>
        <v>2012</v>
      </c>
      <c r="S864" s="27" t="s">
        <v>57</v>
      </c>
      <c r="T864" s="27" t="s">
        <v>5743</v>
      </c>
      <c r="U864" s="27" t="s">
        <v>123</v>
      </c>
      <c r="V864" s="29" t="s">
        <v>124</v>
      </c>
      <c r="W864" s="30" t="s">
        <v>124</v>
      </c>
      <c r="X864" s="30"/>
      <c r="Y864" s="31" t="str">
        <f>IFERROR(VLOOKUP(A862,BD_aux,3,FALSE),"")</f>
        <v/>
      </c>
    </row>
    <row r="865" spans="1:25" ht="15.75" hidden="1" customHeight="1" x14ac:dyDescent="0.25">
      <c r="A865" s="32">
        <v>26691509</v>
      </c>
      <c r="B865" s="32" t="s">
        <v>5744</v>
      </c>
      <c r="C865" s="32" t="s">
        <v>5745</v>
      </c>
      <c r="D865" s="32" t="s">
        <v>5746</v>
      </c>
      <c r="E865" s="32" t="s">
        <v>5747</v>
      </c>
      <c r="F865" s="32" t="s">
        <v>5748</v>
      </c>
      <c r="G865" s="32">
        <v>2016</v>
      </c>
      <c r="H865" s="33">
        <v>42361</v>
      </c>
      <c r="I865" s="32"/>
      <c r="J865" s="32"/>
      <c r="K865" s="32" t="s">
        <v>5749</v>
      </c>
      <c r="L865" s="32" t="str">
        <f t="shared" si="345"/>
        <v>PreAlerta</v>
      </c>
      <c r="M865" s="32" t="str">
        <f t="shared" si="336"/>
        <v>S/PalabrasClaves</v>
      </c>
      <c r="N865" s="32" t="str">
        <f t="shared" ref="N865:N867" si="350">IF(ISNUMBER(SEARCH("TREATMENT", B865)), "4) Nuevos tratamientos", "")</f>
        <v/>
      </c>
      <c r="O865" s="32"/>
      <c r="P865" s="32">
        <v>2016</v>
      </c>
      <c r="Q865" s="32"/>
      <c r="R865" s="32" t="str">
        <f>LEFT('2012-2022'!$P865,4)</f>
        <v>2016</v>
      </c>
      <c r="S865" s="32"/>
      <c r="T865" s="32" t="str">
        <f t="shared" ref="T865:T867" si="351">IFERROR(VLOOKUP(A865,BD_aux,2,FALSE),"")</f>
        <v/>
      </c>
      <c r="U865" s="32"/>
      <c r="V865" s="34"/>
      <c r="W865" s="35"/>
      <c r="X865" s="35"/>
      <c r="Y865" s="32"/>
    </row>
    <row r="866" spans="1:25" ht="15.75" hidden="1" customHeight="1" x14ac:dyDescent="0.25">
      <c r="A866" s="27">
        <v>24198404</v>
      </c>
      <c r="B866" s="27" t="s">
        <v>5750</v>
      </c>
      <c r="C866" s="27" t="s">
        <v>5751</v>
      </c>
      <c r="D866" s="27" t="s">
        <v>5752</v>
      </c>
      <c r="E866" s="27" t="s">
        <v>1740</v>
      </c>
      <c r="F866" s="27" t="s">
        <v>5753</v>
      </c>
      <c r="G866" s="27">
        <v>2014</v>
      </c>
      <c r="H866" s="28">
        <v>41586</v>
      </c>
      <c r="I866" s="27" t="s">
        <v>5754</v>
      </c>
      <c r="J866" s="27"/>
      <c r="K866" s="27" t="s">
        <v>5755</v>
      </c>
      <c r="L866" s="27" t="str">
        <f t="shared" si="345"/>
        <v>PreAlerta</v>
      </c>
      <c r="M866" s="27" t="str">
        <f t="shared" si="336"/>
        <v>S/PalabrasClaves</v>
      </c>
      <c r="N866" s="27" t="str">
        <f t="shared" si="350"/>
        <v/>
      </c>
      <c r="O866" s="27"/>
      <c r="P866" s="27" t="s">
        <v>1314</v>
      </c>
      <c r="Q866" s="27"/>
      <c r="R866" s="27" t="str">
        <f>LEFT('2012-2022'!$P866,4)</f>
        <v>2014</v>
      </c>
      <c r="S866" s="27" t="s">
        <v>39</v>
      </c>
      <c r="T866" s="27" t="str">
        <f t="shared" si="351"/>
        <v/>
      </c>
      <c r="U866" s="27"/>
      <c r="V866" s="29"/>
      <c r="W866" s="30"/>
      <c r="X866" s="30"/>
      <c r="Y866" s="31"/>
    </row>
    <row r="867" spans="1:25" ht="15.75" hidden="1" customHeight="1" x14ac:dyDescent="0.25">
      <c r="A867" s="32">
        <v>24602276</v>
      </c>
      <c r="B867" s="32" t="s">
        <v>5756</v>
      </c>
      <c r="C867" s="32" t="s">
        <v>5757</v>
      </c>
      <c r="D867" s="32" t="s">
        <v>5758</v>
      </c>
      <c r="E867" s="32" t="s">
        <v>5759</v>
      </c>
      <c r="F867" s="32" t="s">
        <v>1046</v>
      </c>
      <c r="G867" s="32">
        <v>2014</v>
      </c>
      <c r="H867" s="33">
        <v>41706</v>
      </c>
      <c r="I867" s="32"/>
      <c r="J867" s="32"/>
      <c r="K867" s="32" t="s">
        <v>5760</v>
      </c>
      <c r="L867" s="32" t="str">
        <f t="shared" si="345"/>
        <v>PreAlerta</v>
      </c>
      <c r="M867" s="32" t="str">
        <f t="shared" si="336"/>
        <v>S/PalabrasClaves</v>
      </c>
      <c r="N867" s="32" t="str">
        <f t="shared" si="350"/>
        <v/>
      </c>
      <c r="O867" s="32"/>
      <c r="P867" s="32" t="s">
        <v>5761</v>
      </c>
      <c r="Q867" s="32"/>
      <c r="R867" s="32" t="str">
        <f>LEFT('2012-2022'!$P867,4)</f>
        <v>2014</v>
      </c>
      <c r="S867" s="32" t="s">
        <v>45</v>
      </c>
      <c r="T867" s="32" t="str">
        <f t="shared" si="351"/>
        <v/>
      </c>
      <c r="U867" s="32"/>
      <c r="V867" s="34"/>
      <c r="W867" s="35"/>
      <c r="X867" s="35"/>
      <c r="Y867" s="32"/>
    </row>
    <row r="868" spans="1:25" ht="15.75" customHeight="1" x14ac:dyDescent="0.25">
      <c r="A868" s="27">
        <v>26338862</v>
      </c>
      <c r="B868" s="27" t="s">
        <v>5762</v>
      </c>
      <c r="C868" s="27" t="s">
        <v>5763</v>
      </c>
      <c r="D868" s="27" t="s">
        <v>5764</v>
      </c>
      <c r="E868" s="27" t="s">
        <v>5765</v>
      </c>
      <c r="F868" s="27" t="s">
        <v>502</v>
      </c>
      <c r="G868" s="27">
        <v>2015</v>
      </c>
      <c r="H868" s="28">
        <v>42252</v>
      </c>
      <c r="I868" s="27" t="s">
        <v>5766</v>
      </c>
      <c r="J868" s="27"/>
      <c r="K868" s="27" t="s">
        <v>5767</v>
      </c>
      <c r="L868" s="27" t="str">
        <f t="shared" si="345"/>
        <v>PreAlerta</v>
      </c>
      <c r="M868" s="27" t="str">
        <f t="shared" si="336"/>
        <v>C/PalabrasClaves</v>
      </c>
      <c r="N868" s="27" t="s">
        <v>9</v>
      </c>
      <c r="O868" s="27"/>
      <c r="P868" s="27" t="s">
        <v>882</v>
      </c>
      <c r="Q868" s="27" t="s">
        <v>11</v>
      </c>
      <c r="R868" s="27" t="str">
        <f>LEFT('2012-2022'!$P868,4)</f>
        <v>2015</v>
      </c>
      <c r="S868" s="27" t="s">
        <v>72</v>
      </c>
      <c r="T868" s="27" t="s">
        <v>5768</v>
      </c>
      <c r="U868" s="27" t="s">
        <v>123</v>
      </c>
      <c r="V868" s="29" t="s">
        <v>124</v>
      </c>
      <c r="W868" s="30" t="s">
        <v>124</v>
      </c>
      <c r="X868" s="30" t="s">
        <v>5769</v>
      </c>
      <c r="Y868" s="31" t="str">
        <f t="shared" ref="Y868:Y869" si="352">IFERROR(VLOOKUP(A866,BD_aux,3,FALSE),"")</f>
        <v/>
      </c>
    </row>
    <row r="869" spans="1:25" ht="15.75" hidden="1" customHeight="1" x14ac:dyDescent="0.25">
      <c r="A869" s="32">
        <v>22214775</v>
      </c>
      <c r="B869" s="32" t="s">
        <v>5770</v>
      </c>
      <c r="C869" s="32" t="s">
        <v>5771</v>
      </c>
      <c r="D869" s="32" t="s">
        <v>5772</v>
      </c>
      <c r="E869" s="32" t="s">
        <v>5773</v>
      </c>
      <c r="F869" s="32" t="s">
        <v>573</v>
      </c>
      <c r="G869" s="32">
        <v>2012</v>
      </c>
      <c r="H869" s="33">
        <v>40913</v>
      </c>
      <c r="I869" s="32" t="s">
        <v>5774</v>
      </c>
      <c r="J869" s="32"/>
      <c r="K869" s="32" t="s">
        <v>5775</v>
      </c>
      <c r="L869" s="32" t="str">
        <f t="shared" si="345"/>
        <v>PreAlerta</v>
      </c>
      <c r="M869" s="32" t="str">
        <f t="shared" si="336"/>
        <v>C/PalabrasClaves</v>
      </c>
      <c r="N869" s="32" t="s">
        <v>18</v>
      </c>
      <c r="O869" s="32" t="s">
        <v>2842</v>
      </c>
      <c r="P869" s="32" t="s">
        <v>1866</v>
      </c>
      <c r="Q869" s="32"/>
      <c r="R869" s="32" t="str">
        <f>LEFT('2012-2022'!$P869,4)</f>
        <v>2012</v>
      </c>
      <c r="S869" s="32" t="s">
        <v>49</v>
      </c>
      <c r="T869" s="32" t="str">
        <f t="shared" ref="T869:T870" si="353">IFERROR(VLOOKUP(A869,BD_aux,2,FALSE),"")</f>
        <v/>
      </c>
      <c r="U869" s="32"/>
      <c r="V869" s="34"/>
      <c r="W869" s="35"/>
      <c r="X869" s="35" t="str">
        <f>IFERROR(VLOOKUP(A869,BD_aux,4,FALSE),"")</f>
        <v/>
      </c>
      <c r="Y869" s="36" t="str">
        <f t="shared" si="352"/>
        <v/>
      </c>
    </row>
    <row r="870" spans="1:25" ht="15.75" hidden="1" customHeight="1" x14ac:dyDescent="0.25">
      <c r="A870" s="27">
        <v>24605856</v>
      </c>
      <c r="B870" s="27" t="s">
        <v>5776</v>
      </c>
      <c r="C870" s="27" t="s">
        <v>5777</v>
      </c>
      <c r="D870" s="27" t="s">
        <v>5778</v>
      </c>
      <c r="E870" s="27" t="s">
        <v>5779</v>
      </c>
      <c r="F870" s="27" t="s">
        <v>5780</v>
      </c>
      <c r="G870" s="27">
        <v>2014</v>
      </c>
      <c r="H870" s="28">
        <v>41709</v>
      </c>
      <c r="I870" s="27"/>
      <c r="J870" s="27"/>
      <c r="K870" s="27" t="s">
        <v>5781</v>
      </c>
      <c r="L870" s="27" t="str">
        <f t="shared" si="345"/>
        <v>PreAlerta</v>
      </c>
      <c r="M870" s="27" t="str">
        <f t="shared" si="336"/>
        <v>S/PalabrasClaves</v>
      </c>
      <c r="N870" s="27" t="str">
        <f>IF(ISNUMBER(SEARCH("TREATMENT", B870)), "4) Nuevos tratamientos", "")</f>
        <v/>
      </c>
      <c r="O870" s="27"/>
      <c r="P870" s="27" t="s">
        <v>2519</v>
      </c>
      <c r="Q870" s="27"/>
      <c r="R870" s="27" t="str">
        <f>LEFT('2012-2022'!$P870,4)</f>
        <v>2014</v>
      </c>
      <c r="S870" s="27" t="s">
        <v>49</v>
      </c>
      <c r="T870" s="27" t="str">
        <f t="shared" si="353"/>
        <v/>
      </c>
      <c r="U870" s="27"/>
      <c r="V870" s="29"/>
      <c r="W870" s="30"/>
      <c r="X870" s="30"/>
      <c r="Y870" s="31"/>
    </row>
    <row r="871" spans="1:25" ht="15.75" customHeight="1" x14ac:dyDescent="0.25">
      <c r="A871" s="32">
        <v>28385144</v>
      </c>
      <c r="B871" s="32" t="s">
        <v>5782</v>
      </c>
      <c r="C871" s="32" t="s">
        <v>5783</v>
      </c>
      <c r="D871" s="32" t="s">
        <v>5784</v>
      </c>
      <c r="E871" s="32" t="s">
        <v>655</v>
      </c>
      <c r="F871" s="32" t="s">
        <v>381</v>
      </c>
      <c r="G871" s="32">
        <v>2017</v>
      </c>
      <c r="H871" s="33">
        <v>42833</v>
      </c>
      <c r="I871" s="32"/>
      <c r="J871" s="32"/>
      <c r="K871" s="32"/>
      <c r="L871" s="32" t="str">
        <f t="shared" si="345"/>
        <v>PostAlerta</v>
      </c>
      <c r="M871" s="32" t="str">
        <f t="shared" si="336"/>
        <v>C/PalabrasClaves</v>
      </c>
      <c r="N871" s="32" t="s">
        <v>9</v>
      </c>
      <c r="O871" s="32"/>
      <c r="P871" s="32" t="s">
        <v>5430</v>
      </c>
      <c r="Q871" s="32"/>
      <c r="R871" s="32" t="str">
        <f>LEFT('2012-2022'!$P871,4)</f>
        <v>2017</v>
      </c>
      <c r="S871" s="32" t="s">
        <v>49</v>
      </c>
      <c r="T871" s="32" t="s">
        <v>5782</v>
      </c>
      <c r="U871" s="32" t="s">
        <v>123</v>
      </c>
      <c r="V871" s="34" t="s">
        <v>124</v>
      </c>
      <c r="W871" s="35" t="s">
        <v>124</v>
      </c>
      <c r="X871" s="35"/>
      <c r="Y871" s="36" t="str">
        <f t="shared" ref="Y871:Y873" si="354">IFERROR(VLOOKUP(A869,BD_aux,3,FALSE),"")</f>
        <v/>
      </c>
    </row>
    <row r="872" spans="1:25" ht="15.75" customHeight="1" x14ac:dyDescent="0.25">
      <c r="A872" s="27">
        <v>28615273</v>
      </c>
      <c r="B872" s="27" t="s">
        <v>5785</v>
      </c>
      <c r="C872" s="27" t="s">
        <v>5786</v>
      </c>
      <c r="D872" s="27" t="s">
        <v>5787</v>
      </c>
      <c r="E872" s="27" t="s">
        <v>5788</v>
      </c>
      <c r="F872" s="27" t="s">
        <v>5111</v>
      </c>
      <c r="G872" s="27">
        <v>2017</v>
      </c>
      <c r="H872" s="28">
        <v>42902</v>
      </c>
      <c r="I872" s="27" t="s">
        <v>5789</v>
      </c>
      <c r="J872" s="27"/>
      <c r="K872" s="27" t="s">
        <v>5790</v>
      </c>
      <c r="L872" s="27" t="str">
        <f t="shared" si="345"/>
        <v>PostAlerta</v>
      </c>
      <c r="M872" s="27" t="str">
        <f t="shared" si="336"/>
        <v>C/PalabrasClaves</v>
      </c>
      <c r="N872" s="27" t="s">
        <v>12</v>
      </c>
      <c r="O872" s="27" t="s">
        <v>25</v>
      </c>
      <c r="P872" s="27" t="s">
        <v>5791</v>
      </c>
      <c r="Q872" s="27" t="s">
        <v>11</v>
      </c>
      <c r="R872" s="27" t="str">
        <f>LEFT('2012-2022'!$P872,4)</f>
        <v>2017</v>
      </c>
      <c r="S872" s="27" t="s">
        <v>60</v>
      </c>
      <c r="T872" s="27" t="s">
        <v>5792</v>
      </c>
      <c r="U872" s="27" t="s">
        <v>124</v>
      </c>
      <c r="V872" s="29" t="s">
        <v>123</v>
      </c>
      <c r="W872" s="30" t="s">
        <v>124</v>
      </c>
      <c r="X872" s="30" t="s">
        <v>5793</v>
      </c>
      <c r="Y872" s="31" t="str">
        <f t="shared" si="354"/>
        <v/>
      </c>
    </row>
    <row r="873" spans="1:25" ht="15.75" customHeight="1" x14ac:dyDescent="0.25">
      <c r="A873" s="32">
        <v>34539665</v>
      </c>
      <c r="B873" s="32" t="s">
        <v>5794</v>
      </c>
      <c r="C873" s="32" t="s">
        <v>5795</v>
      </c>
      <c r="D873" s="32" t="s">
        <v>5796</v>
      </c>
      <c r="E873" s="32" t="s">
        <v>5797</v>
      </c>
      <c r="F873" s="32" t="s">
        <v>460</v>
      </c>
      <c r="G873" s="32">
        <v>2021</v>
      </c>
      <c r="H873" s="33">
        <v>44459</v>
      </c>
      <c r="I873" s="32" t="s">
        <v>5798</v>
      </c>
      <c r="J873" s="32"/>
      <c r="K873" s="32" t="s">
        <v>5799</v>
      </c>
      <c r="L873" s="32" t="str">
        <f t="shared" si="345"/>
        <v>PostAlerta</v>
      </c>
      <c r="M873" s="32" t="str">
        <f t="shared" si="336"/>
        <v>C/PalabrasClaves</v>
      </c>
      <c r="N873" s="32" t="s">
        <v>12</v>
      </c>
      <c r="O873" s="32" t="s">
        <v>23</v>
      </c>
      <c r="P873" s="32" t="s">
        <v>5800</v>
      </c>
      <c r="Q873" s="32"/>
      <c r="R873" s="32" t="str">
        <f>LEFT('2012-2022'!$P873,4)</f>
        <v>2021</v>
      </c>
      <c r="S873" s="32" t="s">
        <v>68</v>
      </c>
      <c r="T873" s="32" t="s">
        <v>5801</v>
      </c>
      <c r="U873" s="32" t="s">
        <v>124</v>
      </c>
      <c r="V873" s="34" t="s">
        <v>123</v>
      </c>
      <c r="W873" s="35" t="s">
        <v>124</v>
      </c>
      <c r="X873" s="35" t="s">
        <v>5802</v>
      </c>
      <c r="Y873" s="36" t="str">
        <f t="shared" si="354"/>
        <v/>
      </c>
    </row>
    <row r="874" spans="1:25" ht="15.75" hidden="1" customHeight="1" x14ac:dyDescent="0.25">
      <c r="A874" s="27">
        <v>31778198</v>
      </c>
      <c r="B874" s="27" t="s">
        <v>5803</v>
      </c>
      <c r="C874" s="27" t="s">
        <v>5804</v>
      </c>
      <c r="D874" s="27" t="s">
        <v>5805</v>
      </c>
      <c r="E874" s="27" t="s">
        <v>5806</v>
      </c>
      <c r="F874" s="27" t="s">
        <v>4778</v>
      </c>
      <c r="G874" s="27">
        <v>2019</v>
      </c>
      <c r="H874" s="28">
        <v>43798</v>
      </c>
      <c r="I874" s="27"/>
      <c r="J874" s="27"/>
      <c r="K874" s="27" t="s">
        <v>5807</v>
      </c>
      <c r="L874" s="27" t="str">
        <f t="shared" si="345"/>
        <v>PostAlerta</v>
      </c>
      <c r="M874" s="27" t="str">
        <f t="shared" si="336"/>
        <v>C/PalabrasClaves</v>
      </c>
      <c r="N874" s="27" t="str">
        <f t="shared" ref="N874:N878" si="355">IF(ISNUMBER(SEARCH("TREATMENT", B874)), "4) Nuevos tratamientos", "")</f>
        <v/>
      </c>
      <c r="O874" s="27"/>
      <c r="P874" s="27" t="s">
        <v>5808</v>
      </c>
      <c r="Q874" s="27"/>
      <c r="R874" s="27" t="str">
        <f>LEFT('2012-2022'!$P874,4)</f>
        <v>2019</v>
      </c>
      <c r="S874" s="27" t="s">
        <v>72</v>
      </c>
      <c r="T874" s="27" t="str">
        <f t="shared" ref="T874:T878" si="356">IFERROR(VLOOKUP(A874,BD_aux,2,FALSE),"")</f>
        <v/>
      </c>
      <c r="U874" s="27"/>
      <c r="V874" s="29"/>
      <c r="W874" s="30"/>
      <c r="X874" s="30"/>
      <c r="Y874" s="31"/>
    </row>
    <row r="875" spans="1:25" ht="15.75" hidden="1" customHeight="1" x14ac:dyDescent="0.25">
      <c r="A875" s="32">
        <v>31870237</v>
      </c>
      <c r="B875" s="32" t="s">
        <v>5809</v>
      </c>
      <c r="C875" s="32" t="s">
        <v>5810</v>
      </c>
      <c r="D875" s="32" t="s">
        <v>5811</v>
      </c>
      <c r="E875" s="32" t="s">
        <v>3210</v>
      </c>
      <c r="F875" s="32" t="s">
        <v>735</v>
      </c>
      <c r="G875" s="32">
        <v>2020</v>
      </c>
      <c r="H875" s="33">
        <v>43824</v>
      </c>
      <c r="I875" s="32"/>
      <c r="J875" s="32"/>
      <c r="K875" s="32" t="s">
        <v>5812</v>
      </c>
      <c r="L875" s="32" t="str">
        <f t="shared" si="345"/>
        <v>PostAlerta</v>
      </c>
      <c r="M875" s="32" t="str">
        <f t="shared" si="336"/>
        <v>S/PalabrasClaves</v>
      </c>
      <c r="N875" s="32" t="str">
        <f t="shared" si="355"/>
        <v/>
      </c>
      <c r="O875" s="32"/>
      <c r="P875" s="32" t="s">
        <v>1006</v>
      </c>
      <c r="Q875" s="32"/>
      <c r="R875" s="32" t="str">
        <f>LEFT('2012-2022'!$P875,4)</f>
        <v>2020</v>
      </c>
      <c r="S875" s="32" t="s">
        <v>39</v>
      </c>
      <c r="T875" s="32" t="str">
        <f t="shared" si="356"/>
        <v/>
      </c>
      <c r="U875" s="32"/>
      <c r="V875" s="34"/>
      <c r="W875" s="35"/>
      <c r="X875" s="35"/>
      <c r="Y875" s="32"/>
    </row>
    <row r="876" spans="1:25" ht="15.75" hidden="1" customHeight="1" x14ac:dyDescent="0.25">
      <c r="A876" s="27">
        <v>22676068</v>
      </c>
      <c r="B876" s="27" t="s">
        <v>5813</v>
      </c>
      <c r="C876" s="27" t="s">
        <v>5814</v>
      </c>
      <c r="D876" s="27" t="s">
        <v>5815</v>
      </c>
      <c r="E876" s="27" t="s">
        <v>4347</v>
      </c>
      <c r="F876" s="27" t="s">
        <v>1429</v>
      </c>
      <c r="G876" s="27">
        <v>2012</v>
      </c>
      <c r="H876" s="28">
        <v>41069</v>
      </c>
      <c r="I876" s="27" t="s">
        <v>5816</v>
      </c>
      <c r="J876" s="27" t="s">
        <v>5817</v>
      </c>
      <c r="K876" s="27" t="s">
        <v>5818</v>
      </c>
      <c r="L876" s="27" t="str">
        <f t="shared" si="345"/>
        <v>PreAlerta</v>
      </c>
      <c r="M876" s="27" t="str">
        <f t="shared" si="336"/>
        <v>S/PalabrasClaves</v>
      </c>
      <c r="N876" s="27" t="str">
        <f t="shared" si="355"/>
        <v/>
      </c>
      <c r="O876" s="27"/>
      <c r="P876" s="27" t="s">
        <v>2024</v>
      </c>
      <c r="Q876" s="27"/>
      <c r="R876" s="27" t="str">
        <f>LEFT('2012-2022'!$P876,4)</f>
        <v>2012</v>
      </c>
      <c r="S876" s="27" t="s">
        <v>68</v>
      </c>
      <c r="T876" s="27" t="str">
        <f t="shared" si="356"/>
        <v/>
      </c>
      <c r="U876" s="27"/>
      <c r="V876" s="29"/>
      <c r="W876" s="30"/>
      <c r="X876" s="30"/>
      <c r="Y876" s="31"/>
    </row>
    <row r="877" spans="1:25" ht="15.75" hidden="1" customHeight="1" x14ac:dyDescent="0.25">
      <c r="A877" s="32">
        <v>28585815</v>
      </c>
      <c r="B877" s="32" t="s">
        <v>5819</v>
      </c>
      <c r="C877" s="32" t="s">
        <v>5820</v>
      </c>
      <c r="D877" s="32" t="s">
        <v>5821</v>
      </c>
      <c r="E877" s="32" t="s">
        <v>5822</v>
      </c>
      <c r="F877" s="32" t="s">
        <v>959</v>
      </c>
      <c r="G877" s="32">
        <v>2017</v>
      </c>
      <c r="H877" s="33">
        <v>42893</v>
      </c>
      <c r="I877" s="32" t="s">
        <v>5823</v>
      </c>
      <c r="J877" s="32" t="s">
        <v>5824</v>
      </c>
      <c r="K877" s="32" t="s">
        <v>5825</v>
      </c>
      <c r="L877" s="32" t="str">
        <f t="shared" si="345"/>
        <v>PostAlerta</v>
      </c>
      <c r="M877" s="32" t="str">
        <f t="shared" si="336"/>
        <v>S/PalabrasClaves</v>
      </c>
      <c r="N877" s="32" t="str">
        <f t="shared" si="355"/>
        <v/>
      </c>
      <c r="O877" s="32"/>
      <c r="P877" s="32" t="s">
        <v>5101</v>
      </c>
      <c r="Q877" s="32"/>
      <c r="R877" s="32" t="str">
        <f>LEFT('2012-2022'!$P877,4)</f>
        <v>2017</v>
      </c>
      <c r="S877" s="32" t="s">
        <v>68</v>
      </c>
      <c r="T877" s="32" t="str">
        <f t="shared" si="356"/>
        <v/>
      </c>
      <c r="U877" s="32"/>
      <c r="V877" s="34"/>
      <c r="W877" s="35"/>
      <c r="X877" s="35"/>
      <c r="Y877" s="32"/>
    </row>
    <row r="878" spans="1:25" ht="15.75" hidden="1" customHeight="1" x14ac:dyDescent="0.25">
      <c r="A878" s="27">
        <v>31462742</v>
      </c>
      <c r="B878" s="27" t="s">
        <v>5826</v>
      </c>
      <c r="C878" s="27" t="s">
        <v>5827</v>
      </c>
      <c r="D878" s="27" t="s">
        <v>5828</v>
      </c>
      <c r="E878" s="27" t="s">
        <v>5829</v>
      </c>
      <c r="F878" s="27" t="s">
        <v>104</v>
      </c>
      <c r="G878" s="27">
        <v>2019</v>
      </c>
      <c r="H878" s="28">
        <v>43707</v>
      </c>
      <c r="I878" s="27"/>
      <c r="J878" s="27"/>
      <c r="K878" s="27" t="s">
        <v>5830</v>
      </c>
      <c r="L878" s="27" t="str">
        <f t="shared" si="345"/>
        <v>PostAlerta</v>
      </c>
      <c r="M878" s="27" t="str">
        <f t="shared" si="336"/>
        <v>S/PalabrasClaves</v>
      </c>
      <c r="N878" s="27" t="str">
        <f t="shared" si="355"/>
        <v/>
      </c>
      <c r="O878" s="27"/>
      <c r="P878" s="27" t="s">
        <v>850</v>
      </c>
      <c r="Q878" s="27"/>
      <c r="R878" s="27" t="str">
        <f>LEFT('2012-2022'!$P878,4)</f>
        <v>2019</v>
      </c>
      <c r="S878" s="27" t="s">
        <v>72</v>
      </c>
      <c r="T878" s="27" t="str">
        <f t="shared" si="356"/>
        <v/>
      </c>
      <c r="U878" s="27"/>
      <c r="V878" s="29"/>
      <c r="W878" s="30"/>
      <c r="X878" s="30"/>
      <c r="Y878" s="31"/>
    </row>
    <row r="879" spans="1:25" ht="15.75" customHeight="1" x14ac:dyDescent="0.25">
      <c r="A879" s="32">
        <v>30961546</v>
      </c>
      <c r="B879" s="32" t="s">
        <v>5831</v>
      </c>
      <c r="C879" s="32" t="s">
        <v>5832</v>
      </c>
      <c r="D879" s="32" t="s">
        <v>5833</v>
      </c>
      <c r="E879" s="32" t="s">
        <v>5834</v>
      </c>
      <c r="F879" s="32" t="s">
        <v>759</v>
      </c>
      <c r="G879" s="32">
        <v>2019</v>
      </c>
      <c r="H879" s="33">
        <v>43565</v>
      </c>
      <c r="I879" s="32" t="s">
        <v>5835</v>
      </c>
      <c r="J879" s="32"/>
      <c r="K879" s="32" t="s">
        <v>5836</v>
      </c>
      <c r="L879" s="32" t="str">
        <f t="shared" si="345"/>
        <v>PostAlerta</v>
      </c>
      <c r="M879" s="32" t="str">
        <f t="shared" si="336"/>
        <v>C/PalabrasClaves</v>
      </c>
      <c r="N879" s="32" t="s">
        <v>9</v>
      </c>
      <c r="O879" s="32"/>
      <c r="P879" s="32" t="s">
        <v>5837</v>
      </c>
      <c r="Q879" s="32"/>
      <c r="R879" s="32" t="str">
        <f>LEFT('2012-2022'!$P879,4)</f>
        <v>2019</v>
      </c>
      <c r="S879" s="32" t="s">
        <v>54</v>
      </c>
      <c r="T879" s="32" t="s">
        <v>5838</v>
      </c>
      <c r="U879" s="32" t="s">
        <v>123</v>
      </c>
      <c r="V879" s="34" t="s">
        <v>124</v>
      </c>
      <c r="W879" s="35" t="s">
        <v>124</v>
      </c>
      <c r="X879" s="35" t="s">
        <v>2621</v>
      </c>
      <c r="Y879" s="36" t="str">
        <f t="shared" ref="Y879:Y880" si="357">IFERROR(VLOOKUP(A877,BD_aux,3,FALSE),"")</f>
        <v/>
      </c>
    </row>
    <row r="880" spans="1:25" ht="15.75" customHeight="1" x14ac:dyDescent="0.25">
      <c r="A880" s="27">
        <v>25631604</v>
      </c>
      <c r="B880" s="27" t="s">
        <v>5839</v>
      </c>
      <c r="C880" s="27" t="s">
        <v>3522</v>
      </c>
      <c r="D880" s="27" t="s">
        <v>5840</v>
      </c>
      <c r="E880" s="27" t="s">
        <v>655</v>
      </c>
      <c r="F880" s="27" t="s">
        <v>381</v>
      </c>
      <c r="G880" s="27">
        <v>2014</v>
      </c>
      <c r="H880" s="28">
        <v>42034</v>
      </c>
      <c r="I880" s="27"/>
      <c r="J880" s="27"/>
      <c r="K880" s="27"/>
      <c r="L880" s="27" t="str">
        <f t="shared" si="345"/>
        <v>PreAlerta</v>
      </c>
      <c r="M880" s="27" t="str">
        <f t="shared" si="336"/>
        <v>C/PalabrasClaves</v>
      </c>
      <c r="N880" s="27" t="s">
        <v>9</v>
      </c>
      <c r="O880" s="27"/>
      <c r="P880" s="27" t="s">
        <v>5841</v>
      </c>
      <c r="Q880" s="27"/>
      <c r="R880" s="27" t="str">
        <f>LEFT('2012-2022'!$P880,4)</f>
        <v>2014</v>
      </c>
      <c r="S880" s="27" t="s">
        <v>74</v>
      </c>
      <c r="T880" s="27" t="s">
        <v>5839</v>
      </c>
      <c r="U880" s="27" t="s">
        <v>123</v>
      </c>
      <c r="V880" s="29" t="s">
        <v>124</v>
      </c>
      <c r="W880" s="30" t="s">
        <v>124</v>
      </c>
      <c r="X880" s="30"/>
      <c r="Y880" s="31" t="str">
        <f t="shared" si="357"/>
        <v/>
      </c>
    </row>
    <row r="881" spans="1:25" ht="15.75" hidden="1" customHeight="1" x14ac:dyDescent="0.25">
      <c r="A881" s="32">
        <v>27213957</v>
      </c>
      <c r="B881" s="32" t="s">
        <v>5842</v>
      </c>
      <c r="C881" s="32" t="s">
        <v>5843</v>
      </c>
      <c r="D881" s="32" t="s">
        <v>5844</v>
      </c>
      <c r="E881" s="32" t="s">
        <v>5845</v>
      </c>
      <c r="F881" s="32" t="s">
        <v>4376</v>
      </c>
      <c r="G881" s="32">
        <v>2016</v>
      </c>
      <c r="H881" s="33">
        <v>42514</v>
      </c>
      <c r="I881" s="32" t="s">
        <v>5846</v>
      </c>
      <c r="J881" s="32"/>
      <c r="K881" s="32" t="s">
        <v>5847</v>
      </c>
      <c r="L881" s="32" t="str">
        <f t="shared" si="345"/>
        <v>PreAlerta</v>
      </c>
      <c r="M881" s="32" t="str">
        <f t="shared" si="336"/>
        <v>S/PalabrasClaves</v>
      </c>
      <c r="N881" s="32" t="str">
        <f>IF(ISNUMBER(SEARCH("TREATMENT", B881)), "4) Nuevos tratamientos", "")</f>
        <v/>
      </c>
      <c r="O881" s="32"/>
      <c r="P881" s="32" t="s">
        <v>5848</v>
      </c>
      <c r="Q881" s="32"/>
      <c r="R881" s="32" t="str">
        <f>LEFT('2012-2022'!$P881,4)</f>
        <v>2016</v>
      </c>
      <c r="S881" s="32" t="s">
        <v>57</v>
      </c>
      <c r="T881" s="32" t="str">
        <f>IFERROR(VLOOKUP(A881,BD_aux,2,FALSE),"")</f>
        <v/>
      </c>
      <c r="U881" s="32"/>
      <c r="V881" s="34"/>
      <c r="W881" s="35"/>
      <c r="X881" s="35"/>
      <c r="Y881" s="32"/>
    </row>
    <row r="882" spans="1:25" ht="15.75" customHeight="1" x14ac:dyDescent="0.25">
      <c r="A882" s="27">
        <v>24184420</v>
      </c>
      <c r="B882" s="27" t="s">
        <v>5849</v>
      </c>
      <c r="C882" s="27" t="s">
        <v>5850</v>
      </c>
      <c r="D882" s="27" t="s">
        <v>5851</v>
      </c>
      <c r="E882" s="27" t="s">
        <v>5852</v>
      </c>
      <c r="F882" s="27" t="s">
        <v>5853</v>
      </c>
      <c r="G882" s="27">
        <v>2014</v>
      </c>
      <c r="H882" s="28">
        <v>41583</v>
      </c>
      <c r="I882" s="27"/>
      <c r="J882" s="27"/>
      <c r="K882" s="27" t="s">
        <v>5854</v>
      </c>
      <c r="L882" s="27" t="str">
        <f t="shared" si="345"/>
        <v>PreAlerta</v>
      </c>
      <c r="M882" s="27" t="str">
        <f t="shared" si="336"/>
        <v>C/PalabrasClaves</v>
      </c>
      <c r="N882" s="27" t="s">
        <v>12</v>
      </c>
      <c r="O882" s="27" t="s">
        <v>13</v>
      </c>
      <c r="P882" s="27" t="s">
        <v>2519</v>
      </c>
      <c r="Q882" s="27"/>
      <c r="R882" s="27" t="str">
        <f>LEFT('2012-2022'!$P882,4)</f>
        <v>2014</v>
      </c>
      <c r="S882" s="27" t="s">
        <v>49</v>
      </c>
      <c r="T882" s="27" t="s">
        <v>5855</v>
      </c>
      <c r="U882" s="27" t="s">
        <v>124</v>
      </c>
      <c r="V882" s="29" t="s">
        <v>123</v>
      </c>
      <c r="W882" s="30" t="s">
        <v>124</v>
      </c>
      <c r="X882" s="30" t="s">
        <v>5856</v>
      </c>
      <c r="Y882" s="31" t="str">
        <f>IFERROR(VLOOKUP(A880,BD_aux,3,FALSE),"")</f>
        <v/>
      </c>
    </row>
    <row r="883" spans="1:25" ht="15.75" hidden="1" customHeight="1" x14ac:dyDescent="0.25">
      <c r="A883" s="32">
        <v>32540907</v>
      </c>
      <c r="B883" s="32" t="s">
        <v>5857</v>
      </c>
      <c r="C883" s="32" t="s">
        <v>5858</v>
      </c>
      <c r="D883" s="32" t="s">
        <v>5859</v>
      </c>
      <c r="E883" s="32" t="s">
        <v>5860</v>
      </c>
      <c r="F883" s="32" t="s">
        <v>4754</v>
      </c>
      <c r="G883" s="32">
        <v>2020</v>
      </c>
      <c r="H883" s="33">
        <v>43999</v>
      </c>
      <c r="I883" s="32" t="s">
        <v>5861</v>
      </c>
      <c r="J883" s="32"/>
      <c r="K883" s="32" t="s">
        <v>5862</v>
      </c>
      <c r="L883" s="32" t="str">
        <f t="shared" si="345"/>
        <v>PostAlerta</v>
      </c>
      <c r="M883" s="32" t="str">
        <f t="shared" si="336"/>
        <v>S/PalabrasClaves</v>
      </c>
      <c r="N883" s="32" t="str">
        <f>IF(ISNUMBER(SEARCH("TREATMENT", B883)), "4) Nuevos tratamientos", "")</f>
        <v/>
      </c>
      <c r="O883" s="32"/>
      <c r="P883" s="32" t="s">
        <v>5863</v>
      </c>
      <c r="Q883" s="32"/>
      <c r="R883" s="32" t="str">
        <f>LEFT('2012-2022'!$P883,4)</f>
        <v>2020</v>
      </c>
      <c r="S883" s="32" t="s">
        <v>60</v>
      </c>
      <c r="T883" s="32" t="str">
        <f t="shared" ref="T883:T886" si="358">IFERROR(VLOOKUP(A883,BD_aux,2,FALSE),"")</f>
        <v/>
      </c>
      <c r="U883" s="32"/>
      <c r="V883" s="34"/>
      <c r="W883" s="35"/>
      <c r="X883" s="35"/>
      <c r="Y883" s="32"/>
    </row>
    <row r="884" spans="1:25" ht="15.75" hidden="1" customHeight="1" x14ac:dyDescent="0.25">
      <c r="A884" s="27">
        <v>29950382</v>
      </c>
      <c r="B884" s="27" t="s">
        <v>5864</v>
      </c>
      <c r="C884" s="27" t="s">
        <v>5865</v>
      </c>
      <c r="D884" s="27" t="s">
        <v>5866</v>
      </c>
      <c r="E884" s="27" t="s">
        <v>5867</v>
      </c>
      <c r="F884" s="27" t="s">
        <v>296</v>
      </c>
      <c r="G884" s="27">
        <v>2018</v>
      </c>
      <c r="H884" s="28">
        <v>43280</v>
      </c>
      <c r="I884" s="27" t="s">
        <v>5868</v>
      </c>
      <c r="J884" s="27"/>
      <c r="K884" s="27" t="s">
        <v>5869</v>
      </c>
      <c r="L884" s="27" t="str">
        <f t="shared" si="345"/>
        <v>PostAlerta</v>
      </c>
      <c r="M884" s="27" t="str">
        <f t="shared" si="336"/>
        <v>C/PalabrasClaves</v>
      </c>
      <c r="N884" s="27" t="s">
        <v>18</v>
      </c>
      <c r="O884" s="27" t="s">
        <v>2842</v>
      </c>
      <c r="P884" s="27" t="s">
        <v>5870</v>
      </c>
      <c r="Q884" s="27"/>
      <c r="R884" s="27" t="str">
        <f>LEFT('2012-2022'!$P884,4)</f>
        <v>2018</v>
      </c>
      <c r="S884" s="27" t="s">
        <v>60</v>
      </c>
      <c r="T884" s="27" t="str">
        <f t="shared" si="358"/>
        <v/>
      </c>
      <c r="U884" s="27"/>
      <c r="V884" s="29"/>
      <c r="W884" s="30"/>
      <c r="X884" s="30"/>
      <c r="Y884" s="31"/>
    </row>
    <row r="885" spans="1:25" ht="15.75" hidden="1" customHeight="1" x14ac:dyDescent="0.25">
      <c r="A885" s="32">
        <v>23560790</v>
      </c>
      <c r="B885" s="32" t="s">
        <v>5871</v>
      </c>
      <c r="C885" s="32" t="s">
        <v>5872</v>
      </c>
      <c r="D885" s="32" t="s">
        <v>5873</v>
      </c>
      <c r="E885" s="32" t="s">
        <v>5874</v>
      </c>
      <c r="F885" s="32" t="s">
        <v>5875</v>
      </c>
      <c r="G885" s="32">
        <v>2013</v>
      </c>
      <c r="H885" s="33">
        <v>41373</v>
      </c>
      <c r="I885" s="32"/>
      <c r="J885" s="32"/>
      <c r="K885" s="32"/>
      <c r="L885" s="32" t="str">
        <f t="shared" si="345"/>
        <v>PreAlerta</v>
      </c>
      <c r="M885" s="32" t="str">
        <f t="shared" si="336"/>
        <v>S/PalabrasClaves</v>
      </c>
      <c r="N885" s="32" t="str">
        <f t="shared" ref="N885:N886" si="359">IF(ISNUMBER(SEARCH("TREATMENT", B885)), "4) Nuevos tratamientos", "")</f>
        <v/>
      </c>
      <c r="O885" s="32"/>
      <c r="P885" s="32" t="s">
        <v>5876</v>
      </c>
      <c r="Q885" s="32"/>
      <c r="R885" s="32" t="str">
        <f>LEFT('2012-2022'!$P885,4)</f>
        <v>2013</v>
      </c>
      <c r="S885" s="32" t="s">
        <v>39</v>
      </c>
      <c r="T885" s="32" t="str">
        <f t="shared" si="358"/>
        <v/>
      </c>
      <c r="U885" s="32"/>
      <c r="V885" s="34"/>
      <c r="W885" s="35"/>
      <c r="X885" s="35"/>
      <c r="Y885" s="32"/>
    </row>
    <row r="886" spans="1:25" ht="15.75" hidden="1" customHeight="1" x14ac:dyDescent="0.25">
      <c r="A886" s="27">
        <v>25581809</v>
      </c>
      <c r="B886" s="27" t="s">
        <v>5877</v>
      </c>
      <c r="C886" s="27" t="s">
        <v>5878</v>
      </c>
      <c r="D886" s="27" t="s">
        <v>5879</v>
      </c>
      <c r="E886" s="27" t="s">
        <v>5880</v>
      </c>
      <c r="F886" s="27" t="s">
        <v>304</v>
      </c>
      <c r="G886" s="27">
        <v>2014</v>
      </c>
      <c r="H886" s="28">
        <v>42017</v>
      </c>
      <c r="I886" s="27"/>
      <c r="J886" s="27"/>
      <c r="K886" s="27" t="s">
        <v>5881</v>
      </c>
      <c r="L886" s="27" t="str">
        <f t="shared" si="345"/>
        <v>PreAlerta</v>
      </c>
      <c r="M886" s="27" t="str">
        <f t="shared" si="336"/>
        <v>C/PalabrasClaves</v>
      </c>
      <c r="N886" s="27" t="str">
        <f t="shared" si="359"/>
        <v/>
      </c>
      <c r="O886" s="27"/>
      <c r="P886" s="27" t="s">
        <v>1685</v>
      </c>
      <c r="Q886" s="27"/>
      <c r="R886" s="27" t="str">
        <f>LEFT('2012-2022'!$P886,4)</f>
        <v>2014</v>
      </c>
      <c r="S886" s="27" t="s">
        <v>74</v>
      </c>
      <c r="T886" s="27" t="str">
        <f t="shared" si="358"/>
        <v/>
      </c>
      <c r="U886" s="27"/>
      <c r="V886" s="29"/>
      <c r="W886" s="30"/>
      <c r="X886" s="30"/>
      <c r="Y886" s="31"/>
    </row>
    <row r="887" spans="1:25" ht="15.75" customHeight="1" x14ac:dyDescent="0.25">
      <c r="A887" s="32">
        <v>29154480</v>
      </c>
      <c r="B887" s="32" t="s">
        <v>5882</v>
      </c>
      <c r="C887" s="32" t="s">
        <v>5883</v>
      </c>
      <c r="D887" s="32" t="s">
        <v>5884</v>
      </c>
      <c r="E887" s="32" t="s">
        <v>5394</v>
      </c>
      <c r="F887" s="32" t="s">
        <v>1376</v>
      </c>
      <c r="G887" s="32">
        <v>2018</v>
      </c>
      <c r="H887" s="33">
        <v>43060</v>
      </c>
      <c r="I887" s="32"/>
      <c r="J887" s="32"/>
      <c r="K887" s="32" t="s">
        <v>5885</v>
      </c>
      <c r="L887" s="32" t="str">
        <f t="shared" si="345"/>
        <v>PostAlerta</v>
      </c>
      <c r="M887" s="32" t="str">
        <f t="shared" si="336"/>
        <v>C/PalabrasClaves</v>
      </c>
      <c r="N887" s="32" t="s">
        <v>12</v>
      </c>
      <c r="O887" s="32" t="s">
        <v>16</v>
      </c>
      <c r="P887" s="32" t="s">
        <v>1338</v>
      </c>
      <c r="Q887" s="32"/>
      <c r="R887" s="32" t="str">
        <f>LEFT('2012-2022'!$P887,4)</f>
        <v>2018</v>
      </c>
      <c r="S887" s="32" t="s">
        <v>39</v>
      </c>
      <c r="T887" s="32" t="s">
        <v>5886</v>
      </c>
      <c r="U887" s="32" t="s">
        <v>124</v>
      </c>
      <c r="V887" s="34" t="s">
        <v>123</v>
      </c>
      <c r="W887" s="35" t="s">
        <v>124</v>
      </c>
      <c r="X887" s="35" t="s">
        <v>5887</v>
      </c>
      <c r="Y887" s="36" t="str">
        <f>IFERROR(VLOOKUP(A885,BD_aux,3,FALSE),"")</f>
        <v/>
      </c>
    </row>
    <row r="888" spans="1:25" ht="15.75" hidden="1" customHeight="1" x14ac:dyDescent="0.25">
      <c r="A888" s="27">
        <v>22835468</v>
      </c>
      <c r="B888" s="27" t="s">
        <v>5888</v>
      </c>
      <c r="C888" s="27" t="s">
        <v>5889</v>
      </c>
      <c r="D888" s="27" t="s">
        <v>5890</v>
      </c>
      <c r="E888" s="27" t="s">
        <v>5891</v>
      </c>
      <c r="F888" s="27" t="s">
        <v>1046</v>
      </c>
      <c r="G888" s="27">
        <v>2012</v>
      </c>
      <c r="H888" s="28">
        <v>41118</v>
      </c>
      <c r="I888" s="27"/>
      <c r="J888" s="27"/>
      <c r="K888" s="27"/>
      <c r="L888" s="27" t="str">
        <f t="shared" si="345"/>
        <v>PreAlerta</v>
      </c>
      <c r="M888" s="27" t="str">
        <f t="shared" si="336"/>
        <v>C/PalabrasClaves</v>
      </c>
      <c r="N888" s="27" t="str">
        <f t="shared" ref="N888:N893" si="360">IF(ISNUMBER(SEARCH("TREATMENT", B888)), "4) Nuevos tratamientos", "")</f>
        <v/>
      </c>
      <c r="O888" s="27"/>
      <c r="P888" s="27" t="s">
        <v>5892</v>
      </c>
      <c r="Q888" s="27"/>
      <c r="R888" s="27" t="str">
        <f>LEFT('2012-2022'!$P888,4)</f>
        <v>2012</v>
      </c>
      <c r="S888" s="27" t="s">
        <v>62</v>
      </c>
      <c r="T888" s="27" t="str">
        <f t="shared" ref="T888:T902" si="361">IFERROR(VLOOKUP(A888,BD_aux,2,FALSE),"")</f>
        <v/>
      </c>
      <c r="U888" s="27"/>
      <c r="V888" s="29"/>
      <c r="W888" s="30"/>
      <c r="X888" s="30"/>
      <c r="Y888" s="31"/>
    </row>
    <row r="889" spans="1:25" ht="15.75" hidden="1" customHeight="1" x14ac:dyDescent="0.25">
      <c r="A889" s="32">
        <v>24685549</v>
      </c>
      <c r="B889" s="32" t="s">
        <v>5893</v>
      </c>
      <c r="C889" s="32" t="s">
        <v>5894</v>
      </c>
      <c r="D889" s="32" t="s">
        <v>5895</v>
      </c>
      <c r="E889" s="32" t="s">
        <v>2564</v>
      </c>
      <c r="F889" s="32" t="s">
        <v>257</v>
      </c>
      <c r="G889" s="32">
        <v>2014</v>
      </c>
      <c r="H889" s="33">
        <v>41731</v>
      </c>
      <c r="I889" s="32" t="s">
        <v>5896</v>
      </c>
      <c r="J889" s="32" t="s">
        <v>5897</v>
      </c>
      <c r="K889" s="32" t="s">
        <v>5898</v>
      </c>
      <c r="L889" s="32" t="str">
        <f t="shared" si="345"/>
        <v>Excluido</v>
      </c>
      <c r="M889" s="32" t="str">
        <f t="shared" si="336"/>
        <v>C/PalabrasClaves</v>
      </c>
      <c r="N889" s="32" t="str">
        <f t="shared" si="360"/>
        <v/>
      </c>
      <c r="O889" s="32"/>
      <c r="P889" s="32" t="s">
        <v>2482</v>
      </c>
      <c r="Q889" s="32"/>
      <c r="R889" s="32" t="str">
        <f>LEFT('2012-2022'!$P889,4)</f>
        <v>2014</v>
      </c>
      <c r="S889" s="32" t="s">
        <v>60</v>
      </c>
      <c r="T889" s="32" t="str">
        <f t="shared" si="361"/>
        <v/>
      </c>
      <c r="U889" s="32"/>
      <c r="V889" s="34"/>
      <c r="W889" s="35"/>
      <c r="X889" s="35"/>
      <c r="Y889" s="32"/>
    </row>
    <row r="890" spans="1:25" ht="15.75" hidden="1" customHeight="1" x14ac:dyDescent="0.25">
      <c r="A890" s="27">
        <v>30943199</v>
      </c>
      <c r="B890" s="27" t="s">
        <v>3517</v>
      </c>
      <c r="C890" s="27" t="s">
        <v>5899</v>
      </c>
      <c r="D890" s="27" t="s">
        <v>5900</v>
      </c>
      <c r="E890" s="27" t="s">
        <v>5901</v>
      </c>
      <c r="F890" s="27" t="s">
        <v>424</v>
      </c>
      <c r="G890" s="27">
        <v>2019</v>
      </c>
      <c r="H890" s="28">
        <v>43559</v>
      </c>
      <c r="I890" s="27" t="s">
        <v>5902</v>
      </c>
      <c r="J890" s="27"/>
      <c r="K890" s="27" t="s">
        <v>5903</v>
      </c>
      <c r="L890" s="27" t="str">
        <f t="shared" si="345"/>
        <v>Excluido</v>
      </c>
      <c r="M890" s="27" t="str">
        <f t="shared" si="336"/>
        <v>C/PalabrasClaves</v>
      </c>
      <c r="N890" s="27" t="str">
        <f t="shared" si="360"/>
        <v/>
      </c>
      <c r="O890" s="27"/>
      <c r="P890" s="27" t="s">
        <v>5904</v>
      </c>
      <c r="Q890" s="27"/>
      <c r="R890" s="27" t="str">
        <f>LEFT('2012-2022'!$P890,4)</f>
        <v>2019</v>
      </c>
      <c r="S890" s="27" t="s">
        <v>54</v>
      </c>
      <c r="T890" s="27" t="str">
        <f t="shared" si="361"/>
        <v/>
      </c>
      <c r="U890" s="27"/>
      <c r="V890" s="29"/>
      <c r="W890" s="30"/>
      <c r="X890" s="30"/>
      <c r="Y890" s="31"/>
    </row>
    <row r="891" spans="1:25" ht="15.75" hidden="1" customHeight="1" x14ac:dyDescent="0.25">
      <c r="A891" s="32">
        <v>24878918</v>
      </c>
      <c r="B891" s="32" t="s">
        <v>5905</v>
      </c>
      <c r="C891" s="32" t="s">
        <v>5906</v>
      </c>
      <c r="D891" s="32" t="s">
        <v>5907</v>
      </c>
      <c r="E891" s="32" t="s">
        <v>5908</v>
      </c>
      <c r="F891" s="32" t="s">
        <v>113</v>
      </c>
      <c r="G891" s="32">
        <v>2014</v>
      </c>
      <c r="H891" s="33">
        <v>41791</v>
      </c>
      <c r="I891" s="32"/>
      <c r="J891" s="32"/>
      <c r="K891" s="32" t="s">
        <v>5909</v>
      </c>
      <c r="L891" s="32" t="str">
        <f t="shared" si="345"/>
        <v>PreAlerta</v>
      </c>
      <c r="M891" s="32" t="str">
        <f t="shared" si="336"/>
        <v>S/PalabrasClaves</v>
      </c>
      <c r="N891" s="32" t="str">
        <f t="shared" si="360"/>
        <v/>
      </c>
      <c r="O891" s="32"/>
      <c r="P891" s="32" t="s">
        <v>3856</v>
      </c>
      <c r="Q891" s="32"/>
      <c r="R891" s="32" t="str">
        <f>LEFT('2012-2022'!$P891,4)</f>
        <v>2014</v>
      </c>
      <c r="S891" s="32" t="s">
        <v>54</v>
      </c>
      <c r="T891" s="32" t="str">
        <f t="shared" si="361"/>
        <v/>
      </c>
      <c r="U891" s="32"/>
      <c r="V891" s="34"/>
      <c r="W891" s="35"/>
      <c r="X891" s="35"/>
      <c r="Y891" s="32"/>
    </row>
    <row r="892" spans="1:25" ht="15.75" hidden="1" customHeight="1" x14ac:dyDescent="0.25">
      <c r="A892" s="27">
        <v>28604481</v>
      </c>
      <c r="B892" s="27" t="s">
        <v>5910</v>
      </c>
      <c r="C892" s="27" t="s">
        <v>5911</v>
      </c>
      <c r="D892" s="27" t="s">
        <v>5912</v>
      </c>
      <c r="E892" s="27" t="s">
        <v>711</v>
      </c>
      <c r="F892" s="27" t="s">
        <v>304</v>
      </c>
      <c r="G892" s="27">
        <v>2017</v>
      </c>
      <c r="H892" s="28">
        <v>42899</v>
      </c>
      <c r="I892" s="27" t="s">
        <v>5913</v>
      </c>
      <c r="J892" s="27" t="s">
        <v>5914</v>
      </c>
      <c r="K892" s="27" t="s">
        <v>5915</v>
      </c>
      <c r="L892" s="27" t="str">
        <f t="shared" si="345"/>
        <v>PostAlerta</v>
      </c>
      <c r="M892" s="27" t="str">
        <f t="shared" si="336"/>
        <v>S/PalabrasClaves</v>
      </c>
      <c r="N892" s="27" t="str">
        <f t="shared" si="360"/>
        <v/>
      </c>
      <c r="O892" s="27"/>
      <c r="P892" s="27" t="s">
        <v>166</v>
      </c>
      <c r="Q892" s="27"/>
      <c r="R892" s="27" t="str">
        <f>LEFT('2012-2022'!$P892,4)</f>
        <v>2017</v>
      </c>
      <c r="S892" s="27" t="s">
        <v>62</v>
      </c>
      <c r="T892" s="27" t="str">
        <f t="shared" si="361"/>
        <v/>
      </c>
      <c r="U892" s="27"/>
      <c r="V892" s="29"/>
      <c r="W892" s="30"/>
      <c r="X892" s="30"/>
      <c r="Y892" s="31"/>
    </row>
    <row r="893" spans="1:25" ht="15.75" hidden="1" customHeight="1" x14ac:dyDescent="0.25">
      <c r="A893" s="32">
        <v>28549116</v>
      </c>
      <c r="B893" s="32" t="s">
        <v>5916</v>
      </c>
      <c r="C893" s="32" t="s">
        <v>5413</v>
      </c>
      <c r="D893" s="32" t="s">
        <v>5917</v>
      </c>
      <c r="E893" s="32" t="s">
        <v>5415</v>
      </c>
      <c r="F893" s="32" t="s">
        <v>2140</v>
      </c>
      <c r="G893" s="32">
        <v>2017</v>
      </c>
      <c r="H893" s="33">
        <v>42882</v>
      </c>
      <c r="I893" s="32"/>
      <c r="J893" s="32"/>
      <c r="K893" s="32" t="s">
        <v>5918</v>
      </c>
      <c r="L893" s="32" t="str">
        <f t="shared" si="345"/>
        <v>PostAlerta</v>
      </c>
      <c r="M893" s="32" t="str">
        <f t="shared" si="336"/>
        <v>C/PalabrasClaves</v>
      </c>
      <c r="N893" s="32" t="str">
        <f t="shared" si="360"/>
        <v/>
      </c>
      <c r="O893" s="32"/>
      <c r="P893" s="32" t="s">
        <v>5664</v>
      </c>
      <c r="Q893" s="32"/>
      <c r="R893" s="32" t="str">
        <f>LEFT('2012-2022'!$P893,4)</f>
        <v>2017</v>
      </c>
      <c r="S893" s="32" t="s">
        <v>68</v>
      </c>
      <c r="T893" s="32" t="str">
        <f t="shared" si="361"/>
        <v/>
      </c>
      <c r="U893" s="32"/>
      <c r="V893" s="34"/>
      <c r="W893" s="35"/>
      <c r="X893" s="35"/>
      <c r="Y893" s="32"/>
    </row>
    <row r="894" spans="1:25" ht="15.75" hidden="1" customHeight="1" x14ac:dyDescent="0.25">
      <c r="A894" s="27">
        <v>24335745</v>
      </c>
      <c r="B894" s="27" t="s">
        <v>5919</v>
      </c>
      <c r="C894" s="27" t="s">
        <v>5920</v>
      </c>
      <c r="D894" s="27" t="s">
        <v>5921</v>
      </c>
      <c r="E894" s="27" t="s">
        <v>5922</v>
      </c>
      <c r="F894" s="27" t="s">
        <v>304</v>
      </c>
      <c r="G894" s="27">
        <v>2014</v>
      </c>
      <c r="H894" s="28">
        <v>41625</v>
      </c>
      <c r="I894" s="27"/>
      <c r="J894" s="27"/>
      <c r="K894" s="27" t="s">
        <v>5923</v>
      </c>
      <c r="L894" s="27" t="str">
        <f t="shared" si="345"/>
        <v>PreAlerta</v>
      </c>
      <c r="M894" s="27" t="str">
        <f t="shared" si="336"/>
        <v>C/PalabrasClaves</v>
      </c>
      <c r="N894" s="27"/>
      <c r="O894" s="27"/>
      <c r="P894" s="27" t="s">
        <v>1314</v>
      </c>
      <c r="Q894" s="27"/>
      <c r="R894" s="27" t="str">
        <f>LEFT('2012-2022'!$P894,4)</f>
        <v>2014</v>
      </c>
      <c r="S894" s="27" t="s">
        <v>39</v>
      </c>
      <c r="T894" s="27" t="str">
        <f t="shared" si="361"/>
        <v/>
      </c>
      <c r="U894" s="27"/>
      <c r="V894" s="29"/>
      <c r="W894" s="30"/>
      <c r="X894" s="30"/>
      <c r="Y894" s="31"/>
    </row>
    <row r="895" spans="1:25" ht="15.75" hidden="1" customHeight="1" x14ac:dyDescent="0.25">
      <c r="A895" s="32">
        <v>31338863</v>
      </c>
      <c r="B895" s="32" t="s">
        <v>5924</v>
      </c>
      <c r="C895" s="32" t="s">
        <v>5925</v>
      </c>
      <c r="D895" s="32" t="s">
        <v>5926</v>
      </c>
      <c r="E895" s="32" t="s">
        <v>5599</v>
      </c>
      <c r="F895" s="32" t="s">
        <v>2293</v>
      </c>
      <c r="G895" s="32">
        <v>2019</v>
      </c>
      <c r="H895" s="33">
        <v>43671</v>
      </c>
      <c r="I895" s="32" t="s">
        <v>5927</v>
      </c>
      <c r="J895" s="32" t="s">
        <v>5928</v>
      </c>
      <c r="K895" s="32" t="s">
        <v>5929</v>
      </c>
      <c r="L895" s="32" t="str">
        <f t="shared" si="345"/>
        <v>PostAlerta</v>
      </c>
      <c r="M895" s="32" t="str">
        <f t="shared" si="336"/>
        <v>S/PalabrasClaves</v>
      </c>
      <c r="N895" s="32" t="str">
        <f t="shared" ref="N895:N896" si="362">IF(ISNUMBER(SEARCH("TREATMENT", B895)), "4) Nuevos tratamientos", "")</f>
        <v/>
      </c>
      <c r="O895" s="32"/>
      <c r="P895" s="32" t="s">
        <v>5930</v>
      </c>
      <c r="Q895" s="32"/>
      <c r="R895" s="32" t="str">
        <f>LEFT('2012-2022'!$P895,4)</f>
        <v>2019</v>
      </c>
      <c r="S895" s="32" t="s">
        <v>70</v>
      </c>
      <c r="T895" s="32" t="str">
        <f t="shared" si="361"/>
        <v/>
      </c>
      <c r="U895" s="32"/>
      <c r="V895" s="34"/>
      <c r="W895" s="35"/>
      <c r="X895" s="35"/>
      <c r="Y895" s="32"/>
    </row>
    <row r="896" spans="1:25" ht="15.75" hidden="1" customHeight="1" x14ac:dyDescent="0.25">
      <c r="A896" s="27">
        <v>23093735</v>
      </c>
      <c r="B896" s="27" t="s">
        <v>5931</v>
      </c>
      <c r="C896" s="27" t="s">
        <v>5932</v>
      </c>
      <c r="D896" s="27" t="s">
        <v>5933</v>
      </c>
      <c r="E896" s="27" t="s">
        <v>2631</v>
      </c>
      <c r="F896" s="27" t="s">
        <v>393</v>
      </c>
      <c r="G896" s="27">
        <v>2013</v>
      </c>
      <c r="H896" s="28">
        <v>41207</v>
      </c>
      <c r="I896" s="27" t="s">
        <v>5934</v>
      </c>
      <c r="J896" s="27" t="s">
        <v>5935</v>
      </c>
      <c r="K896" s="27" t="s">
        <v>5936</v>
      </c>
      <c r="L896" s="27" t="str">
        <f t="shared" si="345"/>
        <v>PreAlerta</v>
      </c>
      <c r="M896" s="27" t="str">
        <f t="shared" si="336"/>
        <v>S/PalabrasClaves</v>
      </c>
      <c r="N896" s="27" t="str">
        <f t="shared" si="362"/>
        <v/>
      </c>
      <c r="O896" s="27"/>
      <c r="P896" s="27" t="s">
        <v>479</v>
      </c>
      <c r="Q896" s="27"/>
      <c r="R896" s="27" t="str">
        <f>LEFT('2012-2022'!$P896,4)</f>
        <v>2013</v>
      </c>
      <c r="S896" s="27" t="s">
        <v>60</v>
      </c>
      <c r="T896" s="27" t="str">
        <f t="shared" si="361"/>
        <v/>
      </c>
      <c r="U896" s="27"/>
      <c r="V896" s="29"/>
      <c r="W896" s="30"/>
      <c r="X896" s="30"/>
      <c r="Y896" s="31"/>
    </row>
    <row r="897" spans="1:25" ht="15.75" hidden="1" customHeight="1" x14ac:dyDescent="0.25">
      <c r="A897" s="32">
        <v>30249694</v>
      </c>
      <c r="B897" s="32" t="s">
        <v>5937</v>
      </c>
      <c r="C897" s="32" t="s">
        <v>5938</v>
      </c>
      <c r="D897" s="32" t="s">
        <v>5939</v>
      </c>
      <c r="E897" s="32" t="s">
        <v>1443</v>
      </c>
      <c r="F897" s="32" t="s">
        <v>573</v>
      </c>
      <c r="G897" s="32">
        <v>2018</v>
      </c>
      <c r="H897" s="33">
        <v>43369</v>
      </c>
      <c r="I897" s="32" t="s">
        <v>5940</v>
      </c>
      <c r="J897" s="32"/>
      <c r="K897" s="32" t="s">
        <v>5941</v>
      </c>
      <c r="L897" s="32" t="str">
        <f t="shared" si="345"/>
        <v>Excluido</v>
      </c>
      <c r="M897" s="32" t="str">
        <f t="shared" si="336"/>
        <v>C/PalabrasClaves</v>
      </c>
      <c r="N897" s="32"/>
      <c r="O897" s="32"/>
      <c r="P897" s="32" t="s">
        <v>3777</v>
      </c>
      <c r="Q897" s="32"/>
      <c r="R897" s="32" t="str">
        <f>LEFT('2012-2022'!$P897,4)</f>
        <v>2018</v>
      </c>
      <c r="S897" s="32" t="s">
        <v>72</v>
      </c>
      <c r="T897" s="32" t="str">
        <f t="shared" si="361"/>
        <v/>
      </c>
      <c r="U897" s="32"/>
      <c r="V897" s="34"/>
      <c r="W897" s="35"/>
      <c r="X897" s="35"/>
      <c r="Y897" s="32"/>
    </row>
    <row r="898" spans="1:25" ht="15.75" hidden="1" customHeight="1" x14ac:dyDescent="0.25">
      <c r="A898" s="27">
        <v>25172824</v>
      </c>
      <c r="B898" s="27" t="s">
        <v>5942</v>
      </c>
      <c r="C898" s="27" t="s">
        <v>5943</v>
      </c>
      <c r="D898" s="27" t="s">
        <v>5944</v>
      </c>
      <c r="E898" s="27" t="s">
        <v>3744</v>
      </c>
      <c r="F898" s="27" t="s">
        <v>285</v>
      </c>
      <c r="G898" s="27">
        <v>2014</v>
      </c>
      <c r="H898" s="28">
        <v>41882</v>
      </c>
      <c r="I898" s="27"/>
      <c r="J898" s="27"/>
      <c r="K898" s="27" t="s">
        <v>5945</v>
      </c>
      <c r="L898" s="27" t="str">
        <f t="shared" si="345"/>
        <v>PreAlerta</v>
      </c>
      <c r="M898" s="27" t="str">
        <f t="shared" si="336"/>
        <v>S/PalabrasClaves</v>
      </c>
      <c r="N898" s="27" t="str">
        <f t="shared" ref="N898:N902" si="363">IF(ISNUMBER(SEARCH("TREATMENT", B898)), "4) Nuevos tratamientos", "")</f>
        <v/>
      </c>
      <c r="O898" s="27"/>
      <c r="P898" s="27" t="s">
        <v>2060</v>
      </c>
      <c r="Q898" s="27"/>
      <c r="R898" s="27" t="str">
        <f>LEFT('2012-2022'!$P898,4)</f>
        <v>2014</v>
      </c>
      <c r="S898" s="27" t="s">
        <v>72</v>
      </c>
      <c r="T898" s="27" t="str">
        <f t="shared" si="361"/>
        <v/>
      </c>
      <c r="U898" s="27"/>
      <c r="V898" s="29"/>
      <c r="W898" s="30"/>
      <c r="X898" s="30"/>
      <c r="Y898" s="31"/>
    </row>
    <row r="899" spans="1:25" ht="15.75" hidden="1" customHeight="1" x14ac:dyDescent="0.25">
      <c r="A899" s="32">
        <v>31697892</v>
      </c>
      <c r="B899" s="32" t="s">
        <v>5946</v>
      </c>
      <c r="C899" s="32" t="s">
        <v>5947</v>
      </c>
      <c r="D899" s="32" t="s">
        <v>5948</v>
      </c>
      <c r="E899" s="32" t="s">
        <v>459</v>
      </c>
      <c r="F899" s="32" t="s">
        <v>959</v>
      </c>
      <c r="G899" s="32">
        <v>2020</v>
      </c>
      <c r="H899" s="33">
        <v>43777</v>
      </c>
      <c r="I899" s="32"/>
      <c r="J899" s="32"/>
      <c r="K899" s="32" t="s">
        <v>5949</v>
      </c>
      <c r="L899" s="32" t="str">
        <f t="shared" si="345"/>
        <v>PostAlerta</v>
      </c>
      <c r="M899" s="32" t="str">
        <f t="shared" si="336"/>
        <v>C/PalabrasClaves</v>
      </c>
      <c r="N899" s="32" t="str">
        <f t="shared" si="363"/>
        <v/>
      </c>
      <c r="O899" s="32"/>
      <c r="P899" s="32" t="s">
        <v>5950</v>
      </c>
      <c r="Q899" s="32"/>
      <c r="R899" s="32" t="str">
        <f>LEFT('2012-2022'!$P899,4)</f>
        <v>2020</v>
      </c>
      <c r="S899" s="32" t="s">
        <v>39</v>
      </c>
      <c r="T899" s="32" t="str">
        <f t="shared" si="361"/>
        <v/>
      </c>
      <c r="U899" s="32"/>
      <c r="V899" s="34"/>
      <c r="W899" s="35"/>
      <c r="X899" s="35"/>
      <c r="Y899" s="32"/>
    </row>
    <row r="900" spans="1:25" ht="15.75" hidden="1" customHeight="1" x14ac:dyDescent="0.25">
      <c r="A900" s="27">
        <v>31801897</v>
      </c>
      <c r="B900" s="27" t="s">
        <v>5951</v>
      </c>
      <c r="C900" s="27" t="s">
        <v>5952</v>
      </c>
      <c r="D900" s="27" t="s">
        <v>5953</v>
      </c>
      <c r="E900" s="27" t="s">
        <v>5954</v>
      </c>
      <c r="F900" s="27" t="s">
        <v>393</v>
      </c>
      <c r="G900" s="27">
        <v>2020</v>
      </c>
      <c r="H900" s="28">
        <v>43805</v>
      </c>
      <c r="I900" s="27"/>
      <c r="J900" s="27"/>
      <c r="K900" s="27" t="s">
        <v>5955</v>
      </c>
      <c r="L900" s="27" t="str">
        <f t="shared" si="345"/>
        <v>PostAlerta</v>
      </c>
      <c r="M900" s="27" t="str">
        <f t="shared" ref="M900:M963" si="364">IF(ISNUMBER(A900),(IF(ISNUMBER(VLOOKUP(A900,KEYWORDS,1,FALSE)),"C/PalabrasClaves","S/PalabrasClaves")),"")</f>
        <v>C/PalabrasClaves</v>
      </c>
      <c r="N900" s="27" t="str">
        <f t="shared" si="363"/>
        <v/>
      </c>
      <c r="O900" s="27"/>
      <c r="P900" s="27" t="s">
        <v>2992</v>
      </c>
      <c r="Q900" s="27"/>
      <c r="R900" s="27" t="str">
        <f>LEFT('2012-2022'!$P900,4)</f>
        <v>2020</v>
      </c>
      <c r="S900" s="27" t="s">
        <v>65</v>
      </c>
      <c r="T900" s="27" t="str">
        <f t="shared" si="361"/>
        <v/>
      </c>
      <c r="U900" s="27"/>
      <c r="V900" s="29"/>
      <c r="W900" s="30"/>
      <c r="X900" s="30"/>
      <c r="Y900" s="31"/>
    </row>
    <row r="901" spans="1:25" ht="15.75" hidden="1" customHeight="1" x14ac:dyDescent="0.25">
      <c r="A901" s="32">
        <v>24795044</v>
      </c>
      <c r="B901" s="32" t="s">
        <v>5956</v>
      </c>
      <c r="C901" s="32" t="s">
        <v>5957</v>
      </c>
      <c r="D901" s="32" t="s">
        <v>5958</v>
      </c>
      <c r="E901" s="32" t="s">
        <v>5959</v>
      </c>
      <c r="F901" s="32" t="s">
        <v>1038</v>
      </c>
      <c r="G901" s="32">
        <v>2014</v>
      </c>
      <c r="H901" s="33">
        <v>41765</v>
      </c>
      <c r="I901" s="32" t="s">
        <v>5960</v>
      </c>
      <c r="J901" s="32"/>
      <c r="K901" s="32" t="s">
        <v>5961</v>
      </c>
      <c r="L901" s="32" t="str">
        <f t="shared" si="345"/>
        <v>PreAlerta</v>
      </c>
      <c r="M901" s="32" t="str">
        <f t="shared" si="364"/>
        <v>S/PalabrasClaves</v>
      </c>
      <c r="N901" s="32" t="str">
        <f t="shared" si="363"/>
        <v/>
      </c>
      <c r="O901" s="32"/>
      <c r="P901" s="32" t="s">
        <v>5962</v>
      </c>
      <c r="Q901" s="32"/>
      <c r="R901" s="32" t="str">
        <f>LEFT('2012-2022'!$P901,4)</f>
        <v>2014</v>
      </c>
      <c r="S901" s="32" t="s">
        <v>60</v>
      </c>
      <c r="T901" s="32" t="str">
        <f t="shared" si="361"/>
        <v/>
      </c>
      <c r="U901" s="32"/>
      <c r="V901" s="34"/>
      <c r="W901" s="35"/>
      <c r="X901" s="35"/>
      <c r="Y901" s="32"/>
    </row>
    <row r="902" spans="1:25" ht="15.75" hidden="1" customHeight="1" x14ac:dyDescent="0.25">
      <c r="A902" s="27">
        <v>31095319</v>
      </c>
      <c r="B902" s="27" t="s">
        <v>5963</v>
      </c>
      <c r="C902" s="27" t="s">
        <v>5964</v>
      </c>
      <c r="D902" s="27" t="s">
        <v>5965</v>
      </c>
      <c r="E902" s="27" t="s">
        <v>5238</v>
      </c>
      <c r="F902" s="27" t="s">
        <v>5966</v>
      </c>
      <c r="G902" s="27">
        <v>2019</v>
      </c>
      <c r="H902" s="28">
        <v>43602</v>
      </c>
      <c r="I902" s="27" t="s">
        <v>5967</v>
      </c>
      <c r="J902" s="27"/>
      <c r="K902" s="27" t="s">
        <v>5968</v>
      </c>
      <c r="L902" s="27" t="str">
        <f t="shared" si="345"/>
        <v>PostAlerta</v>
      </c>
      <c r="M902" s="27" t="str">
        <f t="shared" si="364"/>
        <v>S/PalabrasClaves</v>
      </c>
      <c r="N902" s="27" t="str">
        <f t="shared" si="363"/>
        <v/>
      </c>
      <c r="O902" s="27"/>
      <c r="P902" s="27" t="s">
        <v>633</v>
      </c>
      <c r="Q902" s="27"/>
      <c r="R902" s="27" t="str">
        <f>LEFT('2012-2022'!$P902,4)</f>
        <v>2019</v>
      </c>
      <c r="S902" s="27" t="s">
        <v>62</v>
      </c>
      <c r="T902" s="27" t="str">
        <f t="shared" si="361"/>
        <v/>
      </c>
      <c r="U902" s="27"/>
      <c r="V902" s="29"/>
      <c r="W902" s="30"/>
      <c r="X902" s="30"/>
      <c r="Y902" s="31"/>
    </row>
    <row r="903" spans="1:25" ht="15.75" customHeight="1" x14ac:dyDescent="0.25">
      <c r="A903" s="32">
        <v>25970312</v>
      </c>
      <c r="B903" s="32" t="s">
        <v>5969</v>
      </c>
      <c r="C903" s="32" t="s">
        <v>5970</v>
      </c>
      <c r="D903" s="32" t="s">
        <v>5971</v>
      </c>
      <c r="E903" s="32" t="s">
        <v>976</v>
      </c>
      <c r="F903" s="32" t="s">
        <v>304</v>
      </c>
      <c r="G903" s="32">
        <v>2015</v>
      </c>
      <c r="H903" s="33">
        <v>42138</v>
      </c>
      <c r="I903" s="32"/>
      <c r="J903" s="32"/>
      <c r="K903" s="32" t="s">
        <v>5972</v>
      </c>
      <c r="L903" s="32" t="str">
        <f t="shared" si="345"/>
        <v>PreAlerta</v>
      </c>
      <c r="M903" s="32" t="str">
        <f t="shared" si="364"/>
        <v>C/PalabrasClaves</v>
      </c>
      <c r="N903" s="32" t="s">
        <v>9</v>
      </c>
      <c r="O903" s="32"/>
      <c r="P903" s="32" t="s">
        <v>989</v>
      </c>
      <c r="Q903" s="32"/>
      <c r="R903" s="32" t="str">
        <f>LEFT('2012-2022'!$P903,4)</f>
        <v>2015</v>
      </c>
      <c r="S903" s="32" t="s">
        <v>60</v>
      </c>
      <c r="T903" s="32" t="s">
        <v>5973</v>
      </c>
      <c r="U903" s="32" t="s">
        <v>123</v>
      </c>
      <c r="V903" s="34" t="s">
        <v>124</v>
      </c>
      <c r="W903" s="35" t="s">
        <v>124</v>
      </c>
      <c r="X903" s="35" t="s">
        <v>2621</v>
      </c>
      <c r="Y903" s="36" t="str">
        <f>IFERROR(VLOOKUP(A901,BD_aux,3,FALSE),"")</f>
        <v/>
      </c>
    </row>
    <row r="904" spans="1:25" ht="15.75" hidden="1" customHeight="1" x14ac:dyDescent="0.25">
      <c r="A904" s="27">
        <v>34852011</v>
      </c>
      <c r="B904" s="27" t="s">
        <v>5974</v>
      </c>
      <c r="C904" s="27" t="s">
        <v>5975</v>
      </c>
      <c r="D904" s="27" t="s">
        <v>5976</v>
      </c>
      <c r="E904" s="27" t="s">
        <v>5977</v>
      </c>
      <c r="F904" s="27" t="s">
        <v>1251</v>
      </c>
      <c r="G904" s="27">
        <v>2021</v>
      </c>
      <c r="H904" s="28">
        <v>44531</v>
      </c>
      <c r="I904" s="27" t="s">
        <v>5978</v>
      </c>
      <c r="J904" s="27"/>
      <c r="K904" s="27" t="s">
        <v>5979</v>
      </c>
      <c r="L904" s="27" t="str">
        <f t="shared" si="345"/>
        <v>PostAlerta</v>
      </c>
      <c r="M904" s="27" t="str">
        <f t="shared" si="364"/>
        <v>S/PalabrasClaves</v>
      </c>
      <c r="N904" s="27" t="str">
        <f t="shared" ref="N904:N909" si="365">IF(ISNUMBER(SEARCH("TREATMENT", B904)), "4) Nuevos tratamientos", "")</f>
        <v/>
      </c>
      <c r="O904" s="27"/>
      <c r="P904" s="27" t="s">
        <v>5980</v>
      </c>
      <c r="Q904" s="27"/>
      <c r="R904" s="27" t="str">
        <f>LEFT('2012-2022'!$P904,4)</f>
        <v>2021</v>
      </c>
      <c r="S904" s="27" t="s">
        <v>74</v>
      </c>
      <c r="T904" s="27" t="str">
        <f t="shared" ref="T904:T909" si="366">IFERROR(VLOOKUP(A904,BD_aux,2,FALSE),"")</f>
        <v/>
      </c>
      <c r="U904" s="27"/>
      <c r="V904" s="29"/>
      <c r="W904" s="30"/>
      <c r="X904" s="30"/>
      <c r="Y904" s="31"/>
    </row>
    <row r="905" spans="1:25" ht="15.75" hidden="1" customHeight="1" x14ac:dyDescent="0.25">
      <c r="A905" s="32">
        <v>25224994</v>
      </c>
      <c r="B905" s="32" t="s">
        <v>5981</v>
      </c>
      <c r="C905" s="32" t="s">
        <v>5982</v>
      </c>
      <c r="D905" s="32" t="s">
        <v>5983</v>
      </c>
      <c r="E905" s="32" t="s">
        <v>5984</v>
      </c>
      <c r="F905" s="32" t="s">
        <v>399</v>
      </c>
      <c r="G905" s="32">
        <v>2015</v>
      </c>
      <c r="H905" s="33">
        <v>41899</v>
      </c>
      <c r="I905" s="32"/>
      <c r="J905" s="32"/>
      <c r="K905" s="32" t="s">
        <v>5985</v>
      </c>
      <c r="L905" s="32" t="str">
        <f t="shared" si="345"/>
        <v>PreAlerta</v>
      </c>
      <c r="M905" s="32" t="str">
        <f t="shared" si="364"/>
        <v>S/PalabrasClaves</v>
      </c>
      <c r="N905" s="32" t="str">
        <f t="shared" si="365"/>
        <v/>
      </c>
      <c r="O905" s="32"/>
      <c r="P905" s="32" t="s">
        <v>2635</v>
      </c>
      <c r="Q905" s="32"/>
      <c r="R905" s="32" t="str">
        <f>LEFT('2012-2022'!$P905,4)</f>
        <v>2015</v>
      </c>
      <c r="S905" s="32" t="s">
        <v>45</v>
      </c>
      <c r="T905" s="32" t="str">
        <f t="shared" si="366"/>
        <v/>
      </c>
      <c r="U905" s="32"/>
      <c r="V905" s="34"/>
      <c r="W905" s="35"/>
      <c r="X905" s="35"/>
      <c r="Y905" s="32"/>
    </row>
    <row r="906" spans="1:25" ht="15.75" hidden="1" customHeight="1" x14ac:dyDescent="0.25">
      <c r="A906" s="27">
        <v>30753248</v>
      </c>
      <c r="B906" s="27" t="s">
        <v>5986</v>
      </c>
      <c r="C906" s="27" t="s">
        <v>5987</v>
      </c>
      <c r="D906" s="27" t="s">
        <v>5988</v>
      </c>
      <c r="E906" s="27" t="s">
        <v>224</v>
      </c>
      <c r="F906" s="27" t="s">
        <v>1251</v>
      </c>
      <c r="G906" s="27">
        <v>2019</v>
      </c>
      <c r="H906" s="28">
        <v>43509</v>
      </c>
      <c r="I906" s="27" t="s">
        <v>5989</v>
      </c>
      <c r="J906" s="27"/>
      <c r="K906" s="27" t="s">
        <v>5990</v>
      </c>
      <c r="L906" s="27" t="str">
        <f t="shared" si="345"/>
        <v>PostAlerta</v>
      </c>
      <c r="M906" s="27" t="str">
        <f t="shared" si="364"/>
        <v>S/PalabrasClaves</v>
      </c>
      <c r="N906" s="27" t="str">
        <f t="shared" si="365"/>
        <v/>
      </c>
      <c r="O906" s="27"/>
      <c r="P906" s="27" t="s">
        <v>5991</v>
      </c>
      <c r="Q906" s="27"/>
      <c r="R906" s="27" t="str">
        <f>LEFT('2012-2022'!$P906,4)</f>
        <v>2019</v>
      </c>
      <c r="S906" s="27" t="s">
        <v>45</v>
      </c>
      <c r="T906" s="27" t="str">
        <f t="shared" si="366"/>
        <v/>
      </c>
      <c r="U906" s="27"/>
      <c r="V906" s="29"/>
      <c r="W906" s="30"/>
      <c r="X906" s="30"/>
      <c r="Y906" s="31"/>
    </row>
    <row r="907" spans="1:25" ht="15.75" hidden="1" customHeight="1" x14ac:dyDescent="0.25">
      <c r="A907" s="32">
        <v>31852242</v>
      </c>
      <c r="B907" s="32" t="s">
        <v>5992</v>
      </c>
      <c r="C907" s="32" t="s">
        <v>5993</v>
      </c>
      <c r="D907" s="32" t="s">
        <v>5994</v>
      </c>
      <c r="E907" s="32" t="s">
        <v>5995</v>
      </c>
      <c r="F907" s="32" t="s">
        <v>1091</v>
      </c>
      <c r="G907" s="32">
        <v>2019</v>
      </c>
      <c r="H907" s="33">
        <v>43819</v>
      </c>
      <c r="I907" s="32"/>
      <c r="J907" s="32"/>
      <c r="K907" s="32" t="s">
        <v>5996</v>
      </c>
      <c r="L907" s="32" t="str">
        <f t="shared" si="345"/>
        <v>PostAlerta</v>
      </c>
      <c r="M907" s="32" t="str">
        <f t="shared" si="364"/>
        <v>C/PalabrasClaves</v>
      </c>
      <c r="N907" s="32" t="str">
        <f t="shared" si="365"/>
        <v/>
      </c>
      <c r="O907" s="32"/>
      <c r="P907" s="32" t="s">
        <v>850</v>
      </c>
      <c r="Q907" s="32"/>
      <c r="R907" s="32" t="str">
        <f>LEFT('2012-2022'!$P907,4)</f>
        <v>2019</v>
      </c>
      <c r="S907" s="32" t="s">
        <v>72</v>
      </c>
      <c r="T907" s="32" t="str">
        <f t="shared" si="366"/>
        <v/>
      </c>
      <c r="U907" s="32"/>
      <c r="V907" s="34"/>
      <c r="W907" s="35"/>
      <c r="X907" s="35"/>
      <c r="Y907" s="32"/>
    </row>
    <row r="908" spans="1:25" ht="15.75" hidden="1" customHeight="1" x14ac:dyDescent="0.25">
      <c r="A908" s="27">
        <v>31852766</v>
      </c>
      <c r="B908" s="27" t="s">
        <v>5997</v>
      </c>
      <c r="C908" s="27" t="s">
        <v>5998</v>
      </c>
      <c r="D908" s="27" t="s">
        <v>5999</v>
      </c>
      <c r="E908" s="27" t="s">
        <v>6000</v>
      </c>
      <c r="F908" s="27" t="s">
        <v>502</v>
      </c>
      <c r="G908" s="27">
        <v>2020</v>
      </c>
      <c r="H908" s="28">
        <v>43819</v>
      </c>
      <c r="I908" s="27" t="s">
        <v>6001</v>
      </c>
      <c r="J908" s="27"/>
      <c r="K908" s="27" t="s">
        <v>6002</v>
      </c>
      <c r="L908" s="27" t="str">
        <f t="shared" si="345"/>
        <v>PostAlerta</v>
      </c>
      <c r="M908" s="27" t="str">
        <f t="shared" si="364"/>
        <v>S/PalabrasClaves</v>
      </c>
      <c r="N908" s="27" t="str">
        <f t="shared" si="365"/>
        <v/>
      </c>
      <c r="O908" s="27"/>
      <c r="P908" s="27" t="s">
        <v>6003</v>
      </c>
      <c r="Q908" s="27"/>
      <c r="R908" s="27" t="str">
        <f>LEFT('2012-2022'!$P908,4)</f>
        <v>2020</v>
      </c>
      <c r="S908" s="27" t="s">
        <v>45</v>
      </c>
      <c r="T908" s="27" t="str">
        <f t="shared" si="366"/>
        <v/>
      </c>
      <c r="U908" s="27"/>
      <c r="V908" s="29"/>
      <c r="W908" s="30"/>
      <c r="X908" s="30"/>
      <c r="Y908" s="31"/>
    </row>
    <row r="909" spans="1:25" ht="15.75" hidden="1" customHeight="1" x14ac:dyDescent="0.25">
      <c r="A909" s="32">
        <v>30093108</v>
      </c>
      <c r="B909" s="32" t="s">
        <v>6004</v>
      </c>
      <c r="C909" s="32" t="s">
        <v>6005</v>
      </c>
      <c r="D909" s="32" t="s">
        <v>6006</v>
      </c>
      <c r="E909" s="32" t="s">
        <v>6007</v>
      </c>
      <c r="F909" s="32" t="s">
        <v>6008</v>
      </c>
      <c r="G909" s="32">
        <v>2018</v>
      </c>
      <c r="H909" s="33">
        <v>43323</v>
      </c>
      <c r="I909" s="32" t="s">
        <v>6009</v>
      </c>
      <c r="J909" s="32" t="s">
        <v>6010</v>
      </c>
      <c r="K909" s="32" t="s">
        <v>6011</v>
      </c>
      <c r="L909" s="32" t="str">
        <f t="shared" si="345"/>
        <v>PostAlerta</v>
      </c>
      <c r="M909" s="32" t="str">
        <f t="shared" si="364"/>
        <v>C/PalabrasClaves</v>
      </c>
      <c r="N909" s="32" t="str">
        <f t="shared" si="365"/>
        <v/>
      </c>
      <c r="O909" s="32"/>
      <c r="P909" s="32" t="s">
        <v>6012</v>
      </c>
      <c r="Q909" s="32"/>
      <c r="R909" s="32" t="str">
        <f>LEFT('2012-2022'!$P909,4)</f>
        <v>2018</v>
      </c>
      <c r="S909" s="32" t="s">
        <v>68</v>
      </c>
      <c r="T909" s="32" t="str">
        <f t="shared" si="366"/>
        <v/>
      </c>
      <c r="U909" s="32"/>
      <c r="V909" s="34"/>
      <c r="W909" s="35"/>
      <c r="X909" s="35"/>
      <c r="Y909" s="32"/>
    </row>
    <row r="910" spans="1:25" ht="15.75" customHeight="1" x14ac:dyDescent="0.25">
      <c r="A910" s="27">
        <v>31235631</v>
      </c>
      <c r="B910" s="27" t="s">
        <v>6013</v>
      </c>
      <c r="C910" s="27" t="s">
        <v>6014</v>
      </c>
      <c r="D910" s="27" t="s">
        <v>6015</v>
      </c>
      <c r="E910" s="27" t="s">
        <v>1669</v>
      </c>
      <c r="F910" s="27" t="s">
        <v>573</v>
      </c>
      <c r="G910" s="27">
        <v>2019</v>
      </c>
      <c r="H910" s="28">
        <v>43642</v>
      </c>
      <c r="I910" s="27" t="s">
        <v>6016</v>
      </c>
      <c r="J910" s="27"/>
      <c r="K910" s="27" t="s">
        <v>6017</v>
      </c>
      <c r="L910" s="27" t="str">
        <f t="shared" si="345"/>
        <v>PostAlerta</v>
      </c>
      <c r="M910" s="27" t="str">
        <f t="shared" si="364"/>
        <v>C/PalabrasClaves</v>
      </c>
      <c r="N910" s="27" t="s">
        <v>9</v>
      </c>
      <c r="O910" s="27"/>
      <c r="P910" s="27" t="s">
        <v>6018</v>
      </c>
      <c r="Q910" s="27"/>
      <c r="R910" s="27" t="str">
        <f>LEFT('2012-2022'!$P910,4)</f>
        <v>2019</v>
      </c>
      <c r="S910" s="27" t="s">
        <v>65</v>
      </c>
      <c r="T910" s="27" t="s">
        <v>6019</v>
      </c>
      <c r="U910" s="27" t="s">
        <v>123</v>
      </c>
      <c r="V910" s="29" t="s">
        <v>124</v>
      </c>
      <c r="W910" s="30" t="s">
        <v>124</v>
      </c>
      <c r="X910" s="30" t="s">
        <v>2621</v>
      </c>
      <c r="Y910" s="31" t="str">
        <f>IFERROR(VLOOKUP(A908,BD_aux,3,FALSE),"")</f>
        <v/>
      </c>
    </row>
    <row r="911" spans="1:25" ht="15.75" hidden="1" customHeight="1" x14ac:dyDescent="0.25">
      <c r="A911" s="32">
        <v>27216061</v>
      </c>
      <c r="B911" s="32" t="s">
        <v>6020</v>
      </c>
      <c r="C911" s="32" t="s">
        <v>6021</v>
      </c>
      <c r="D911" s="32" t="s">
        <v>6022</v>
      </c>
      <c r="E911" s="32" t="s">
        <v>4361</v>
      </c>
      <c r="F911" s="32" t="s">
        <v>573</v>
      </c>
      <c r="G911" s="32">
        <v>2016</v>
      </c>
      <c r="H911" s="33">
        <v>42515</v>
      </c>
      <c r="I911" s="32" t="s">
        <v>6023</v>
      </c>
      <c r="J911" s="32"/>
      <c r="K911" s="32" t="s">
        <v>6024</v>
      </c>
      <c r="L911" s="32" t="str">
        <f t="shared" si="345"/>
        <v>PreAlerta</v>
      </c>
      <c r="M911" s="32" t="str">
        <f t="shared" si="364"/>
        <v>C/PalabrasClaves</v>
      </c>
      <c r="N911" s="32" t="s">
        <v>18</v>
      </c>
      <c r="O911" s="32" t="s">
        <v>2842</v>
      </c>
      <c r="P911" s="32" t="s">
        <v>1401</v>
      </c>
      <c r="Q911" s="32"/>
      <c r="R911" s="32" t="str">
        <f>LEFT('2012-2022'!$P911,4)</f>
        <v>2016</v>
      </c>
      <c r="S911" s="32" t="s">
        <v>62</v>
      </c>
      <c r="T911" s="32" t="str">
        <f t="shared" ref="T911:T912" si="367">IFERROR(VLOOKUP(A911,BD_aux,2,FALSE),"")</f>
        <v/>
      </c>
      <c r="U911" s="32"/>
      <c r="V911" s="34"/>
      <c r="W911" s="35"/>
      <c r="X911" s="35"/>
      <c r="Y911" s="32"/>
    </row>
    <row r="912" spans="1:25" ht="15.75" hidden="1" customHeight="1" x14ac:dyDescent="0.25">
      <c r="A912" s="27">
        <v>32967905</v>
      </c>
      <c r="B912" s="27" t="s">
        <v>6025</v>
      </c>
      <c r="C912" s="27" t="s">
        <v>6026</v>
      </c>
      <c r="D912" s="27" t="s">
        <v>6027</v>
      </c>
      <c r="E912" s="27" t="s">
        <v>6028</v>
      </c>
      <c r="F912" s="27" t="s">
        <v>502</v>
      </c>
      <c r="G912" s="27">
        <v>2020</v>
      </c>
      <c r="H912" s="28">
        <v>44098</v>
      </c>
      <c r="I912" s="27" t="s">
        <v>6029</v>
      </c>
      <c r="J912" s="27"/>
      <c r="K912" s="27" t="s">
        <v>6030</v>
      </c>
      <c r="L912" s="27" t="str">
        <f t="shared" si="345"/>
        <v>PostAlerta</v>
      </c>
      <c r="M912" s="27" t="str">
        <f t="shared" si="364"/>
        <v>C/PalabrasClaves</v>
      </c>
      <c r="N912" s="27" t="str">
        <f>IF(ISNUMBER(SEARCH("TREATMENT", B912)), "4) Nuevos tratamientos", "")</f>
        <v/>
      </c>
      <c r="O912" s="27"/>
      <c r="P912" s="27" t="s">
        <v>6031</v>
      </c>
      <c r="Q912" s="27"/>
      <c r="R912" s="27" t="str">
        <f>LEFT('2012-2022'!$P912,4)</f>
        <v>2020</v>
      </c>
      <c r="S912" s="27" t="s">
        <v>72</v>
      </c>
      <c r="T912" s="27" t="str">
        <f t="shared" si="367"/>
        <v/>
      </c>
      <c r="U912" s="27"/>
      <c r="V912" s="29"/>
      <c r="W912" s="30"/>
      <c r="X912" s="30"/>
      <c r="Y912" s="31"/>
    </row>
    <row r="913" spans="1:25" ht="15.75" customHeight="1" x14ac:dyDescent="0.25">
      <c r="A913" s="32">
        <v>26351283</v>
      </c>
      <c r="B913" s="32" t="s">
        <v>6032</v>
      </c>
      <c r="C913" s="32" t="s">
        <v>6033</v>
      </c>
      <c r="D913" s="32" t="s">
        <v>6034</v>
      </c>
      <c r="E913" s="32" t="s">
        <v>6035</v>
      </c>
      <c r="F913" s="32" t="s">
        <v>624</v>
      </c>
      <c r="G913" s="32">
        <v>2015</v>
      </c>
      <c r="H913" s="33">
        <v>42257</v>
      </c>
      <c r="I913" s="32" t="s">
        <v>6036</v>
      </c>
      <c r="J913" s="32"/>
      <c r="K913" s="32" t="s">
        <v>6037</v>
      </c>
      <c r="L913" s="32" t="str">
        <f t="shared" si="345"/>
        <v>PreAlerta</v>
      </c>
      <c r="M913" s="32" t="str">
        <f t="shared" si="364"/>
        <v>S/PalabrasClaves</v>
      </c>
      <c r="N913" s="32" t="s">
        <v>15</v>
      </c>
      <c r="O913" s="32" t="s">
        <v>1622</v>
      </c>
      <c r="P913" s="32" t="s">
        <v>882</v>
      </c>
      <c r="Q913" s="32"/>
      <c r="R913" s="32" t="str">
        <f>LEFT('2012-2022'!$P913,4)</f>
        <v>2015</v>
      </c>
      <c r="S913" s="32" t="s">
        <v>72</v>
      </c>
      <c r="T913" s="32" t="s">
        <v>6038</v>
      </c>
      <c r="U913" s="32" t="s">
        <v>124</v>
      </c>
      <c r="V913" s="34" t="s">
        <v>124</v>
      </c>
      <c r="W913" s="35" t="s">
        <v>123</v>
      </c>
      <c r="X913" s="35" t="s">
        <v>6039</v>
      </c>
      <c r="Y913" s="36" t="str">
        <f t="shared" ref="Y913:Y914" si="368">IFERROR(VLOOKUP(A911,BD_aux,3,FALSE),"")</f>
        <v/>
      </c>
    </row>
    <row r="914" spans="1:25" ht="15.75" customHeight="1" x14ac:dyDescent="0.25">
      <c r="A914" s="27">
        <v>34281392</v>
      </c>
      <c r="B914" s="27" t="s">
        <v>6040</v>
      </c>
      <c r="C914" s="27" t="s">
        <v>6041</v>
      </c>
      <c r="D914" s="27" t="s">
        <v>6042</v>
      </c>
      <c r="E914" s="27" t="s">
        <v>6043</v>
      </c>
      <c r="F914" s="27" t="s">
        <v>277</v>
      </c>
      <c r="G914" s="27">
        <v>2021</v>
      </c>
      <c r="H914" s="28">
        <v>44397</v>
      </c>
      <c r="I914" s="27" t="s">
        <v>6044</v>
      </c>
      <c r="J914" s="27"/>
      <c r="K914" s="27" t="s">
        <v>6045</v>
      </c>
      <c r="L914" s="27" t="str">
        <f t="shared" si="345"/>
        <v>PostAlerta</v>
      </c>
      <c r="M914" s="27" t="str">
        <f t="shared" si="364"/>
        <v>C/PalabrasClaves</v>
      </c>
      <c r="N914" s="27" t="s">
        <v>15</v>
      </c>
      <c r="O914" s="27" t="s">
        <v>1622</v>
      </c>
      <c r="P914" s="27" t="s">
        <v>1439</v>
      </c>
      <c r="Q914" s="27"/>
      <c r="R914" s="27" t="str">
        <f>LEFT('2012-2022'!$P914,4)</f>
        <v>2021</v>
      </c>
      <c r="S914" s="27" t="s">
        <v>65</v>
      </c>
      <c r="T914" s="27" t="s">
        <v>6046</v>
      </c>
      <c r="U914" s="27" t="s">
        <v>123</v>
      </c>
      <c r="V914" s="29" t="s">
        <v>124</v>
      </c>
      <c r="W914" s="30" t="s">
        <v>123</v>
      </c>
      <c r="X914" s="30" t="s">
        <v>6047</v>
      </c>
      <c r="Y914" s="31" t="str">
        <f t="shared" si="368"/>
        <v/>
      </c>
    </row>
    <row r="915" spans="1:25" ht="15.75" hidden="1" customHeight="1" x14ac:dyDescent="0.25">
      <c r="A915" s="32">
        <v>29848563</v>
      </c>
      <c r="B915" s="32" t="s">
        <v>6048</v>
      </c>
      <c r="C915" s="32" t="s">
        <v>6049</v>
      </c>
      <c r="D915" s="32" t="s">
        <v>6050</v>
      </c>
      <c r="E915" s="32" t="s">
        <v>6051</v>
      </c>
      <c r="F915" s="32" t="s">
        <v>502</v>
      </c>
      <c r="G915" s="32">
        <v>2018</v>
      </c>
      <c r="H915" s="33">
        <v>43252</v>
      </c>
      <c r="I915" s="32" t="s">
        <v>6052</v>
      </c>
      <c r="J915" s="32"/>
      <c r="K915" s="32" t="s">
        <v>6053</v>
      </c>
      <c r="L915" s="32" t="str">
        <f t="shared" si="345"/>
        <v>PostAlerta</v>
      </c>
      <c r="M915" s="32" t="str">
        <f t="shared" si="364"/>
        <v>C/PalabrasClaves</v>
      </c>
      <c r="N915" s="32" t="str">
        <f>IF(ISNUMBER(SEARCH("TREATMENT", B915)), "4) Nuevos tratamientos", "")</f>
        <v/>
      </c>
      <c r="O915" s="32"/>
      <c r="P915" s="32" t="s">
        <v>6054</v>
      </c>
      <c r="Q915" s="32"/>
      <c r="R915" s="32" t="str">
        <f>LEFT('2012-2022'!$P915,4)</f>
        <v>2018</v>
      </c>
      <c r="S915" s="32" t="s">
        <v>62</v>
      </c>
      <c r="T915" s="32" t="str">
        <f t="shared" ref="T915:T916" si="369">IFERROR(VLOOKUP(A915,BD_aux,2,FALSE),"")</f>
        <v/>
      </c>
      <c r="U915" s="32"/>
      <c r="V915" s="34"/>
      <c r="W915" s="35"/>
      <c r="X915" s="35"/>
      <c r="Y915" s="32"/>
    </row>
    <row r="916" spans="1:25" ht="15.75" hidden="1" customHeight="1" x14ac:dyDescent="0.25">
      <c r="A916" s="27">
        <v>33097713</v>
      </c>
      <c r="B916" s="27" t="s">
        <v>6055</v>
      </c>
      <c r="C916" s="27" t="s">
        <v>6056</v>
      </c>
      <c r="D916" s="27" t="s">
        <v>6057</v>
      </c>
      <c r="E916" s="27" t="s">
        <v>3588</v>
      </c>
      <c r="F916" s="27" t="s">
        <v>3262</v>
      </c>
      <c r="G916" s="27">
        <v>2020</v>
      </c>
      <c r="H916" s="28">
        <v>44128</v>
      </c>
      <c r="I916" s="27" t="s">
        <v>6058</v>
      </c>
      <c r="J916" s="27"/>
      <c r="K916" s="27" t="s">
        <v>6059</v>
      </c>
      <c r="L916" s="27" t="str">
        <f t="shared" si="345"/>
        <v>PostAlerta</v>
      </c>
      <c r="M916" s="27" t="str">
        <f t="shared" si="364"/>
        <v>C/PalabrasClaves</v>
      </c>
      <c r="N916" s="27" t="s">
        <v>18</v>
      </c>
      <c r="O916" s="27" t="s">
        <v>2842</v>
      </c>
      <c r="P916" s="27" t="s">
        <v>6060</v>
      </c>
      <c r="Q916" s="27"/>
      <c r="R916" s="27" t="str">
        <f>LEFT('2012-2022'!$P916,4)</f>
        <v>2020</v>
      </c>
      <c r="S916" s="27" t="s">
        <v>70</v>
      </c>
      <c r="T916" s="27" t="str">
        <f t="shared" si="369"/>
        <v/>
      </c>
      <c r="U916" s="27"/>
      <c r="V916" s="29"/>
      <c r="W916" s="30"/>
      <c r="X916" s="30"/>
      <c r="Y916" s="31"/>
    </row>
    <row r="917" spans="1:25" ht="15.75" customHeight="1" x14ac:dyDescent="0.25">
      <c r="A917" s="32">
        <v>29635367</v>
      </c>
      <c r="B917" s="32" t="s">
        <v>6061</v>
      </c>
      <c r="C917" s="32" t="s">
        <v>6062</v>
      </c>
      <c r="D917" s="32" t="s">
        <v>6063</v>
      </c>
      <c r="E917" s="32" t="s">
        <v>6064</v>
      </c>
      <c r="F917" s="32" t="s">
        <v>493</v>
      </c>
      <c r="G917" s="32">
        <v>2018</v>
      </c>
      <c r="H917" s="33">
        <v>43201</v>
      </c>
      <c r="I917" s="32"/>
      <c r="J917" s="32"/>
      <c r="K917" s="32" t="s">
        <v>6065</v>
      </c>
      <c r="L917" s="32" t="str">
        <f t="shared" si="345"/>
        <v>PostAlerta</v>
      </c>
      <c r="M917" s="32" t="str">
        <f t="shared" si="364"/>
        <v>C/PalabrasClaves</v>
      </c>
      <c r="N917" s="32" t="s">
        <v>9</v>
      </c>
      <c r="O917" s="32"/>
      <c r="P917" s="32" t="s">
        <v>6066</v>
      </c>
      <c r="Q917" s="32"/>
      <c r="R917" s="32" t="str">
        <f>LEFT('2012-2022'!$P917,4)</f>
        <v>2018</v>
      </c>
      <c r="S917" s="32" t="s">
        <v>62</v>
      </c>
      <c r="T917" s="32" t="s">
        <v>6067</v>
      </c>
      <c r="U917" s="32" t="s">
        <v>123</v>
      </c>
      <c r="V917" s="34" t="s">
        <v>124</v>
      </c>
      <c r="W917" s="35" t="s">
        <v>124</v>
      </c>
      <c r="X917" s="35" t="s">
        <v>2621</v>
      </c>
      <c r="Y917" s="36" t="str">
        <f t="shared" ref="Y917:Y918" si="370">IFERROR(VLOOKUP(A915,BD_aux,3,FALSE),"")</f>
        <v/>
      </c>
    </row>
    <row r="918" spans="1:25" ht="15.75" customHeight="1" x14ac:dyDescent="0.25">
      <c r="A918" s="27">
        <v>29240786</v>
      </c>
      <c r="B918" s="27" t="s">
        <v>6068</v>
      </c>
      <c r="C918" s="27" t="s">
        <v>6069</v>
      </c>
      <c r="D918" s="27" t="s">
        <v>6070</v>
      </c>
      <c r="E918" s="27" t="s">
        <v>1509</v>
      </c>
      <c r="F918" s="27" t="s">
        <v>424</v>
      </c>
      <c r="G918" s="27">
        <v>2017</v>
      </c>
      <c r="H918" s="28">
        <v>43084</v>
      </c>
      <c r="I918" s="27" t="s">
        <v>6071</v>
      </c>
      <c r="J918" s="27"/>
      <c r="K918" s="27" t="s">
        <v>6072</v>
      </c>
      <c r="L918" s="27" t="str">
        <f t="shared" si="345"/>
        <v>PostAlerta</v>
      </c>
      <c r="M918" s="27" t="str">
        <f t="shared" si="364"/>
        <v>C/PalabrasClaves</v>
      </c>
      <c r="N918" s="27" t="s">
        <v>9</v>
      </c>
      <c r="O918" s="27"/>
      <c r="P918" s="27" t="s">
        <v>6073</v>
      </c>
      <c r="Q918" s="27"/>
      <c r="R918" s="27" t="str">
        <f>LEFT('2012-2022'!$P918,4)</f>
        <v>2017</v>
      </c>
      <c r="S918" s="27" t="s">
        <v>74</v>
      </c>
      <c r="T918" s="27" t="s">
        <v>6074</v>
      </c>
      <c r="U918" s="27" t="s">
        <v>123</v>
      </c>
      <c r="V918" s="29" t="s">
        <v>124</v>
      </c>
      <c r="W918" s="30" t="s">
        <v>124</v>
      </c>
      <c r="X918" s="30" t="s">
        <v>2621</v>
      </c>
      <c r="Y918" s="31" t="str">
        <f t="shared" si="370"/>
        <v/>
      </c>
    </row>
    <row r="919" spans="1:25" ht="15.75" hidden="1" customHeight="1" x14ac:dyDescent="0.25">
      <c r="A919" s="32">
        <v>27981386</v>
      </c>
      <c r="B919" s="32" t="s">
        <v>6075</v>
      </c>
      <c r="C919" s="32" t="s">
        <v>6076</v>
      </c>
      <c r="D919" s="32" t="s">
        <v>6077</v>
      </c>
      <c r="E919" s="32" t="s">
        <v>6078</v>
      </c>
      <c r="F919" s="32" t="s">
        <v>6079</v>
      </c>
      <c r="G919" s="32">
        <v>2017</v>
      </c>
      <c r="H919" s="33">
        <v>42721</v>
      </c>
      <c r="I919" s="32"/>
      <c r="J919" s="32"/>
      <c r="K919" s="32" t="s">
        <v>6080</v>
      </c>
      <c r="L919" s="32" t="str">
        <f t="shared" si="345"/>
        <v>Excluido</v>
      </c>
      <c r="M919" s="32" t="str">
        <f t="shared" si="364"/>
        <v>S/PalabrasClaves</v>
      </c>
      <c r="N919" s="32" t="str">
        <f>IF(ISNUMBER(SEARCH("TREATMENT", B919)), "4) Nuevos tratamientos", "")</f>
        <v/>
      </c>
      <c r="O919" s="32"/>
      <c r="P919" s="32" t="s">
        <v>1454</v>
      </c>
      <c r="Q919" s="32"/>
      <c r="R919" s="32" t="str">
        <f>LEFT('2012-2022'!$P919,4)</f>
        <v>2017</v>
      </c>
      <c r="S919" s="32" t="s">
        <v>39</v>
      </c>
      <c r="T919" s="32" t="str">
        <f>IFERROR(VLOOKUP(A919,BD_aux,2,FALSE),"")</f>
        <v/>
      </c>
      <c r="U919" s="32"/>
      <c r="V919" s="34"/>
      <c r="W919" s="35"/>
      <c r="X919" s="35"/>
      <c r="Y919" s="32"/>
    </row>
    <row r="920" spans="1:25" ht="15.75" customHeight="1" x14ac:dyDescent="0.25">
      <c r="A920" s="27">
        <v>24113411</v>
      </c>
      <c r="B920" s="27" t="s">
        <v>6081</v>
      </c>
      <c r="C920" s="27" t="s">
        <v>6082</v>
      </c>
      <c r="D920" s="27" t="s">
        <v>6083</v>
      </c>
      <c r="E920" s="27" t="s">
        <v>144</v>
      </c>
      <c r="F920" s="27" t="s">
        <v>304</v>
      </c>
      <c r="G920" s="27">
        <v>2013</v>
      </c>
      <c r="H920" s="28">
        <v>41559</v>
      </c>
      <c r="I920" s="27"/>
      <c r="J920" s="27"/>
      <c r="K920" s="27" t="s">
        <v>6084</v>
      </c>
      <c r="L920" s="27" t="str">
        <f t="shared" si="345"/>
        <v>PreAlerta</v>
      </c>
      <c r="M920" s="27" t="str">
        <f t="shared" si="364"/>
        <v>C/PalabrasClaves</v>
      </c>
      <c r="N920" s="27" t="s">
        <v>9</v>
      </c>
      <c r="O920" s="27"/>
      <c r="P920" s="27" t="s">
        <v>389</v>
      </c>
      <c r="Q920" s="27"/>
      <c r="R920" s="27" t="str">
        <f>LEFT('2012-2022'!$P920,4)</f>
        <v>2013</v>
      </c>
      <c r="S920" s="27" t="s">
        <v>72</v>
      </c>
      <c r="T920" s="27" t="s">
        <v>6085</v>
      </c>
      <c r="U920" s="27" t="s">
        <v>123</v>
      </c>
      <c r="V920" s="29" t="s">
        <v>124</v>
      </c>
      <c r="W920" s="30" t="s">
        <v>124</v>
      </c>
      <c r="X920" s="30" t="s">
        <v>2621</v>
      </c>
      <c r="Y920" s="31" t="str">
        <f>IFERROR(VLOOKUP(A918,BD_aux,3,FALSE),"")</f>
        <v/>
      </c>
    </row>
    <row r="921" spans="1:25" ht="15.75" hidden="1" customHeight="1" x14ac:dyDescent="0.25">
      <c r="A921" s="32">
        <v>22155830</v>
      </c>
      <c r="B921" s="32" t="s">
        <v>6086</v>
      </c>
      <c r="C921" s="32" t="s">
        <v>6087</v>
      </c>
      <c r="D921" s="32" t="s">
        <v>6088</v>
      </c>
      <c r="E921" s="32" t="s">
        <v>119</v>
      </c>
      <c r="F921" s="32" t="s">
        <v>573</v>
      </c>
      <c r="G921" s="32">
        <v>2012</v>
      </c>
      <c r="H921" s="33">
        <v>40891</v>
      </c>
      <c r="I921" s="32" t="s">
        <v>6089</v>
      </c>
      <c r="J921" s="32"/>
      <c r="K921" s="32" t="s">
        <v>6090</v>
      </c>
      <c r="L921" s="32" t="str">
        <f t="shared" ref="L921:L984" si="371">IF(ISNUMBER(VLOOKUP(A921,EXCL,1,FALSE)),"Excluido",IF(ISNUMBER(VLOOKUP(A921,POST,1,FALSE)),"PostAlerta",IF(ISNUMBER(VLOOKUP(A921,PRE,1,FALSE)),"PreAlerta","")))</f>
        <v>PreAlerta</v>
      </c>
      <c r="M921" s="32" t="str">
        <f t="shared" si="364"/>
        <v>C/PalabrasClaves</v>
      </c>
      <c r="N921" s="32" t="s">
        <v>18</v>
      </c>
      <c r="O921" s="32" t="s">
        <v>2842</v>
      </c>
      <c r="P921" s="32" t="s">
        <v>1866</v>
      </c>
      <c r="Q921" s="32"/>
      <c r="R921" s="32" t="str">
        <f>LEFT('2012-2022'!$P921,4)</f>
        <v>2012</v>
      </c>
      <c r="S921" s="32" t="s">
        <v>49</v>
      </c>
      <c r="T921" s="32" t="str">
        <f t="shared" ref="T921:T924" si="372">IFERROR(VLOOKUP(A921,BD_aux,2,FALSE),"")</f>
        <v/>
      </c>
      <c r="U921" s="32"/>
      <c r="V921" s="34"/>
      <c r="W921" s="35"/>
      <c r="X921" s="35"/>
      <c r="Y921" s="32"/>
    </row>
    <row r="922" spans="1:25" ht="15.75" hidden="1" customHeight="1" x14ac:dyDescent="0.25">
      <c r="A922" s="27">
        <v>22286973</v>
      </c>
      <c r="B922" s="27" t="s">
        <v>6091</v>
      </c>
      <c r="C922" s="27" t="s">
        <v>6092</v>
      </c>
      <c r="D922" s="27" t="s">
        <v>6093</v>
      </c>
      <c r="E922" s="27" t="s">
        <v>2083</v>
      </c>
      <c r="F922" s="27" t="s">
        <v>3824</v>
      </c>
      <c r="G922" s="27">
        <v>2012</v>
      </c>
      <c r="H922" s="28">
        <v>40939</v>
      </c>
      <c r="I922" s="27"/>
      <c r="J922" s="27"/>
      <c r="K922" s="27" t="s">
        <v>6094</v>
      </c>
      <c r="L922" s="27" t="str">
        <f t="shared" si="371"/>
        <v>PreAlerta</v>
      </c>
      <c r="M922" s="27" t="str">
        <f t="shared" si="364"/>
        <v>C/PalabrasClaves</v>
      </c>
      <c r="N922" s="27" t="str">
        <f t="shared" ref="N922:N923" si="373">IF(ISNUMBER(SEARCH("TREATMENT", B922)), "4) Nuevos tratamientos", "")</f>
        <v/>
      </c>
      <c r="O922" s="27"/>
      <c r="P922" s="27" t="s">
        <v>2855</v>
      </c>
      <c r="Q922" s="27"/>
      <c r="R922" s="27" t="str">
        <f>LEFT('2012-2022'!$P922,4)</f>
        <v>2012</v>
      </c>
      <c r="S922" s="27" t="s">
        <v>57</v>
      </c>
      <c r="T922" s="27" t="str">
        <f t="shared" si="372"/>
        <v/>
      </c>
      <c r="U922" s="27"/>
      <c r="V922" s="29"/>
      <c r="W922" s="30"/>
      <c r="X922" s="30"/>
      <c r="Y922" s="31"/>
    </row>
    <row r="923" spans="1:25" ht="15.75" hidden="1" customHeight="1" x14ac:dyDescent="0.25">
      <c r="A923" s="32">
        <v>27626188</v>
      </c>
      <c r="B923" s="32" t="s">
        <v>6095</v>
      </c>
      <c r="C923" s="32" t="s">
        <v>6096</v>
      </c>
      <c r="D923" s="32" t="s">
        <v>6097</v>
      </c>
      <c r="E923" s="32" t="s">
        <v>6098</v>
      </c>
      <c r="F923" s="32" t="s">
        <v>304</v>
      </c>
      <c r="G923" s="32">
        <v>2016</v>
      </c>
      <c r="H923" s="33">
        <v>42628</v>
      </c>
      <c r="I923" s="32"/>
      <c r="J923" s="32"/>
      <c r="K923" s="32" t="s">
        <v>6099</v>
      </c>
      <c r="L923" s="32" t="str">
        <f t="shared" si="371"/>
        <v>PreAlerta</v>
      </c>
      <c r="M923" s="32" t="str">
        <f t="shared" si="364"/>
        <v>C/PalabrasClaves</v>
      </c>
      <c r="N923" s="32" t="str">
        <f t="shared" si="373"/>
        <v/>
      </c>
      <c r="O923" s="32"/>
      <c r="P923" s="32" t="s">
        <v>745</v>
      </c>
      <c r="Q923" s="32"/>
      <c r="R923" s="32" t="str">
        <f>LEFT('2012-2022'!$P923,4)</f>
        <v>2016</v>
      </c>
      <c r="S923" s="32" t="s">
        <v>70</v>
      </c>
      <c r="T923" s="32" t="str">
        <f t="shared" si="372"/>
        <v/>
      </c>
      <c r="U923" s="32"/>
      <c r="V923" s="34"/>
      <c r="W923" s="35"/>
      <c r="X923" s="35"/>
      <c r="Y923" s="32"/>
    </row>
    <row r="924" spans="1:25" ht="15.75" hidden="1" customHeight="1" x14ac:dyDescent="0.25">
      <c r="A924" s="27">
        <v>23970709</v>
      </c>
      <c r="B924" s="27" t="s">
        <v>6100</v>
      </c>
      <c r="C924" s="27" t="s">
        <v>6101</v>
      </c>
      <c r="D924" s="27" t="s">
        <v>6102</v>
      </c>
      <c r="E924" s="27" t="s">
        <v>6103</v>
      </c>
      <c r="F924" s="27" t="s">
        <v>735</v>
      </c>
      <c r="G924" s="27">
        <v>2013</v>
      </c>
      <c r="H924" s="28">
        <v>41510</v>
      </c>
      <c r="I924" s="27"/>
      <c r="J924" s="27"/>
      <c r="K924" s="27" t="s">
        <v>6104</v>
      </c>
      <c r="L924" s="27" t="str">
        <f t="shared" si="371"/>
        <v>PreAlerta</v>
      </c>
      <c r="M924" s="27" t="str">
        <f t="shared" si="364"/>
        <v>C/PalabrasClaves</v>
      </c>
      <c r="N924" s="27"/>
      <c r="O924" s="27"/>
      <c r="P924" s="27" t="s">
        <v>1301</v>
      </c>
      <c r="Q924" s="27"/>
      <c r="R924" s="27" t="str">
        <f>LEFT('2012-2022'!$P924,4)</f>
        <v>2013</v>
      </c>
      <c r="S924" s="27" t="s">
        <v>57</v>
      </c>
      <c r="T924" s="27" t="str">
        <f t="shared" si="372"/>
        <v/>
      </c>
      <c r="U924" s="27"/>
      <c r="V924" s="29"/>
      <c r="W924" s="30"/>
      <c r="X924" s="30"/>
      <c r="Y924" s="31"/>
    </row>
    <row r="925" spans="1:25" ht="15.75" customHeight="1" x14ac:dyDescent="0.25">
      <c r="A925" s="32">
        <v>25926405</v>
      </c>
      <c r="B925" s="32" t="s">
        <v>6105</v>
      </c>
      <c r="C925" s="32" t="s">
        <v>6106</v>
      </c>
      <c r="D925" s="32" t="s">
        <v>6107</v>
      </c>
      <c r="E925" s="32" t="s">
        <v>6108</v>
      </c>
      <c r="F925" s="32" t="s">
        <v>393</v>
      </c>
      <c r="G925" s="32">
        <v>2015</v>
      </c>
      <c r="H925" s="33">
        <v>42125</v>
      </c>
      <c r="I925" s="32"/>
      <c r="J925" s="32"/>
      <c r="K925" s="32" t="s">
        <v>6109</v>
      </c>
      <c r="L925" s="32" t="str">
        <f t="shared" si="371"/>
        <v>PreAlerta</v>
      </c>
      <c r="M925" s="32" t="str">
        <f t="shared" si="364"/>
        <v>C/PalabrasClaves</v>
      </c>
      <c r="N925" s="32" t="s">
        <v>12</v>
      </c>
      <c r="O925" s="32" t="s">
        <v>25</v>
      </c>
      <c r="P925" s="32" t="s">
        <v>989</v>
      </c>
      <c r="Q925" s="32"/>
      <c r="R925" s="32" t="str">
        <f>LEFT('2012-2022'!$P925,4)</f>
        <v>2015</v>
      </c>
      <c r="S925" s="32" t="s">
        <v>60</v>
      </c>
      <c r="T925" s="32" t="s">
        <v>6105</v>
      </c>
      <c r="U925" s="32" t="s">
        <v>124</v>
      </c>
      <c r="V925" s="34" t="s">
        <v>123</v>
      </c>
      <c r="W925" s="35" t="s">
        <v>124</v>
      </c>
      <c r="X925" s="35"/>
      <c r="Y925" s="36" t="str">
        <f>IFERROR(VLOOKUP(A923,BD_aux,3,FALSE),"")</f>
        <v/>
      </c>
    </row>
    <row r="926" spans="1:25" ht="15.75" hidden="1" customHeight="1" x14ac:dyDescent="0.25">
      <c r="A926" s="27">
        <v>26671256</v>
      </c>
      <c r="B926" s="27" t="s">
        <v>6110</v>
      </c>
      <c r="C926" s="27" t="s">
        <v>6111</v>
      </c>
      <c r="D926" s="27" t="s">
        <v>6112</v>
      </c>
      <c r="E926" s="27" t="s">
        <v>6113</v>
      </c>
      <c r="F926" s="27" t="s">
        <v>3262</v>
      </c>
      <c r="G926" s="27">
        <v>2015</v>
      </c>
      <c r="H926" s="28">
        <v>42355</v>
      </c>
      <c r="I926" s="27" t="s">
        <v>6114</v>
      </c>
      <c r="J926" s="27"/>
      <c r="K926" s="27" t="s">
        <v>6115</v>
      </c>
      <c r="L926" s="27" t="str">
        <f t="shared" si="371"/>
        <v>PreAlerta</v>
      </c>
      <c r="M926" s="27" t="str">
        <f t="shared" si="364"/>
        <v>S/PalabrasClaves</v>
      </c>
      <c r="N926" s="27" t="str">
        <f>IF(ISNUMBER(SEARCH("TREATMENT", B926)), "4) Nuevos tratamientos", "")</f>
        <v/>
      </c>
      <c r="O926" s="27"/>
      <c r="P926" s="27" t="s">
        <v>2952</v>
      </c>
      <c r="Q926" s="27"/>
      <c r="R926" s="27" t="str">
        <f>LEFT('2012-2022'!$P926,4)</f>
        <v>2015</v>
      </c>
      <c r="S926" s="27" t="s">
        <v>74</v>
      </c>
      <c r="T926" s="27" t="str">
        <f>IFERROR(VLOOKUP(A926,BD_aux,2,FALSE),"")</f>
        <v/>
      </c>
      <c r="U926" s="27"/>
      <c r="V926" s="29"/>
      <c r="W926" s="30"/>
      <c r="X926" s="30"/>
      <c r="Y926" s="31"/>
    </row>
    <row r="927" spans="1:25" ht="15.75" customHeight="1" x14ac:dyDescent="0.25">
      <c r="A927" s="32">
        <v>32222210</v>
      </c>
      <c r="B927" s="32" t="s">
        <v>6116</v>
      </c>
      <c r="C927" s="32" t="s">
        <v>6117</v>
      </c>
      <c r="D927" s="32" t="s">
        <v>6118</v>
      </c>
      <c r="E927" s="32" t="s">
        <v>6119</v>
      </c>
      <c r="F927" s="32" t="s">
        <v>679</v>
      </c>
      <c r="G927" s="32">
        <v>2020</v>
      </c>
      <c r="H927" s="33">
        <v>43921</v>
      </c>
      <c r="I927" s="32"/>
      <c r="J927" s="32"/>
      <c r="K927" s="32" t="s">
        <v>6120</v>
      </c>
      <c r="L927" s="32" t="str">
        <f t="shared" si="371"/>
        <v>PostAlerta</v>
      </c>
      <c r="M927" s="32" t="str">
        <f t="shared" si="364"/>
        <v>S/PalabrasClaves</v>
      </c>
      <c r="N927" s="32" t="s">
        <v>15</v>
      </c>
      <c r="O927" s="32" t="s">
        <v>1622</v>
      </c>
      <c r="P927" s="32" t="s">
        <v>132</v>
      </c>
      <c r="Q927" s="32"/>
      <c r="R927" s="32" t="str">
        <f>LEFT('2012-2022'!$P927,4)</f>
        <v>2020</v>
      </c>
      <c r="S927" s="32" t="s">
        <v>54</v>
      </c>
      <c r="T927" s="32" t="s">
        <v>6116</v>
      </c>
      <c r="U927" s="32" t="s">
        <v>124</v>
      </c>
      <c r="V927" s="34" t="s">
        <v>124</v>
      </c>
      <c r="W927" s="35" t="s">
        <v>123</v>
      </c>
      <c r="X927" s="35"/>
      <c r="Y927" s="36" t="str">
        <f>IFERROR(VLOOKUP(A925,BD_aux,3,FALSE),"")</f>
        <v/>
      </c>
    </row>
    <row r="928" spans="1:25" ht="15.75" hidden="1" customHeight="1" x14ac:dyDescent="0.25">
      <c r="A928" s="27">
        <v>24248162</v>
      </c>
      <c r="B928" s="27" t="s">
        <v>6121</v>
      </c>
      <c r="C928" s="27" t="s">
        <v>6122</v>
      </c>
      <c r="D928" s="27" t="s">
        <v>6123</v>
      </c>
      <c r="E928" s="27" t="s">
        <v>6124</v>
      </c>
      <c r="F928" s="27" t="s">
        <v>113</v>
      </c>
      <c r="G928" s="27">
        <v>2013</v>
      </c>
      <c r="H928" s="28">
        <v>41598</v>
      </c>
      <c r="I928" s="27"/>
      <c r="J928" s="27"/>
      <c r="K928" s="27" t="s">
        <v>6125</v>
      </c>
      <c r="L928" s="27" t="str">
        <f t="shared" si="371"/>
        <v>PreAlerta</v>
      </c>
      <c r="M928" s="27" t="str">
        <f t="shared" si="364"/>
        <v>S/PalabrasClaves</v>
      </c>
      <c r="N928" s="27" t="str">
        <f>IF(ISNUMBER(SEARCH("TREATMENT", B928)), "4) Nuevos tratamientos", "")</f>
        <v/>
      </c>
      <c r="O928" s="27"/>
      <c r="P928" s="27" t="s">
        <v>2364</v>
      </c>
      <c r="Q928" s="27"/>
      <c r="R928" s="27" t="str">
        <f>LEFT('2012-2022'!$P928,4)</f>
        <v>2013</v>
      </c>
      <c r="S928" s="27" t="s">
        <v>70</v>
      </c>
      <c r="T928" s="27" t="str">
        <f>IFERROR(VLOOKUP(A928,BD_aux,2,FALSE),"")</f>
        <v/>
      </c>
      <c r="U928" s="27"/>
      <c r="V928" s="29"/>
      <c r="W928" s="30"/>
      <c r="X928" s="30"/>
      <c r="Y928" s="31"/>
    </row>
    <row r="929" spans="1:25" ht="15.75" customHeight="1" x14ac:dyDescent="0.25">
      <c r="A929" s="32">
        <v>27080026</v>
      </c>
      <c r="B929" s="32" t="s">
        <v>6126</v>
      </c>
      <c r="C929" s="32" t="s">
        <v>3409</v>
      </c>
      <c r="D929" s="32" t="s">
        <v>6127</v>
      </c>
      <c r="E929" s="32" t="s">
        <v>655</v>
      </c>
      <c r="F929" s="32" t="s">
        <v>381</v>
      </c>
      <c r="G929" s="32">
        <v>2016</v>
      </c>
      <c r="H929" s="33">
        <v>42476</v>
      </c>
      <c r="I929" s="32"/>
      <c r="J929" s="32"/>
      <c r="K929" s="32"/>
      <c r="L929" s="32" t="str">
        <f t="shared" si="371"/>
        <v>PreAlerta</v>
      </c>
      <c r="M929" s="32" t="str">
        <f t="shared" si="364"/>
        <v>C/PalabrasClaves</v>
      </c>
      <c r="N929" s="32" t="s">
        <v>9</v>
      </c>
      <c r="O929" s="32"/>
      <c r="P929" s="32" t="s">
        <v>6128</v>
      </c>
      <c r="Q929" s="32"/>
      <c r="R929" s="32" t="str">
        <f>LEFT('2012-2022'!$P929,4)</f>
        <v>2016</v>
      </c>
      <c r="S929" s="32" t="s">
        <v>49</v>
      </c>
      <c r="T929" s="32" t="s">
        <v>6126</v>
      </c>
      <c r="U929" s="32" t="s">
        <v>124</v>
      </c>
      <c r="V929" s="34" t="s">
        <v>124</v>
      </c>
      <c r="W929" s="35" t="s">
        <v>124</v>
      </c>
      <c r="X929" s="35" t="s">
        <v>2621</v>
      </c>
      <c r="Y929" s="36" t="str">
        <f>IFERROR(VLOOKUP(A927,BD_aux,3,FALSE),"")</f>
        <v/>
      </c>
    </row>
    <row r="930" spans="1:25" ht="15.75" hidden="1" customHeight="1" x14ac:dyDescent="0.25">
      <c r="A930" s="27">
        <v>23648135</v>
      </c>
      <c r="B930" s="27" t="s">
        <v>6129</v>
      </c>
      <c r="C930" s="27" t="s">
        <v>6130</v>
      </c>
      <c r="D930" s="27" t="s">
        <v>6131</v>
      </c>
      <c r="E930" s="27" t="s">
        <v>6132</v>
      </c>
      <c r="F930" s="27" t="s">
        <v>399</v>
      </c>
      <c r="G930" s="27">
        <v>2013</v>
      </c>
      <c r="H930" s="28">
        <v>41402</v>
      </c>
      <c r="I930" s="27" t="s">
        <v>6133</v>
      </c>
      <c r="J930" s="27" t="s">
        <v>6134</v>
      </c>
      <c r="K930" s="27" t="s">
        <v>6135</v>
      </c>
      <c r="L930" s="27" t="str">
        <f t="shared" si="371"/>
        <v>PreAlerta</v>
      </c>
      <c r="M930" s="27" t="str">
        <f t="shared" si="364"/>
        <v>S/PalabrasClaves</v>
      </c>
      <c r="N930" s="27" t="str">
        <f t="shared" ref="N930:N931" si="374">IF(ISNUMBER(SEARCH("TREATMENT", B930)), "4) Nuevos tratamientos", "")</f>
        <v/>
      </c>
      <c r="O930" s="27"/>
      <c r="P930" s="27" t="s">
        <v>389</v>
      </c>
      <c r="Q930" s="27"/>
      <c r="R930" s="27" t="str">
        <f>LEFT('2012-2022'!$P930,4)</f>
        <v>2013</v>
      </c>
      <c r="S930" s="27" t="s">
        <v>72</v>
      </c>
      <c r="T930" s="27" t="str">
        <f t="shared" ref="T930:T931" si="375">IFERROR(VLOOKUP(A930,BD_aux,2,FALSE),"")</f>
        <v/>
      </c>
      <c r="U930" s="27"/>
      <c r="V930" s="29"/>
      <c r="W930" s="30"/>
      <c r="X930" s="30"/>
      <c r="Y930" s="31"/>
    </row>
    <row r="931" spans="1:25" ht="15.75" hidden="1" customHeight="1" x14ac:dyDescent="0.25">
      <c r="A931" s="32">
        <v>26641098</v>
      </c>
      <c r="B931" s="32" t="s">
        <v>6136</v>
      </c>
      <c r="C931" s="32" t="s">
        <v>6137</v>
      </c>
      <c r="D931" s="32" t="s">
        <v>6138</v>
      </c>
      <c r="E931" s="32" t="s">
        <v>774</v>
      </c>
      <c r="F931" s="32" t="s">
        <v>424</v>
      </c>
      <c r="G931" s="32">
        <v>2015</v>
      </c>
      <c r="H931" s="33">
        <v>42346</v>
      </c>
      <c r="I931" s="32" t="s">
        <v>6139</v>
      </c>
      <c r="J931" s="32"/>
      <c r="K931" s="32" t="s">
        <v>6140</v>
      </c>
      <c r="L931" s="32" t="str">
        <f t="shared" si="371"/>
        <v>PreAlerta</v>
      </c>
      <c r="M931" s="32" t="str">
        <f t="shared" si="364"/>
        <v>C/PalabrasClaves</v>
      </c>
      <c r="N931" s="32" t="str">
        <f t="shared" si="374"/>
        <v/>
      </c>
      <c r="O931" s="32"/>
      <c r="P931" s="32" t="s">
        <v>6141</v>
      </c>
      <c r="Q931" s="32"/>
      <c r="R931" s="32" t="str">
        <f>LEFT('2012-2022'!$P931,4)</f>
        <v>2015</v>
      </c>
      <c r="S931" s="32" t="s">
        <v>74</v>
      </c>
      <c r="T931" s="32" t="str">
        <f t="shared" si="375"/>
        <v/>
      </c>
      <c r="U931" s="32"/>
      <c r="V931" s="34"/>
      <c r="W931" s="35"/>
      <c r="X931" s="35"/>
      <c r="Y931" s="32"/>
    </row>
    <row r="932" spans="1:25" ht="15.75" customHeight="1" x14ac:dyDescent="0.25">
      <c r="A932" s="27">
        <v>29482499</v>
      </c>
      <c r="B932" s="27" t="s">
        <v>6142</v>
      </c>
      <c r="C932" s="27" t="s">
        <v>6143</v>
      </c>
      <c r="D932" s="27" t="s">
        <v>6144</v>
      </c>
      <c r="E932" s="27" t="s">
        <v>6145</v>
      </c>
      <c r="F932" s="27" t="s">
        <v>864</v>
      </c>
      <c r="G932" s="27">
        <v>2018</v>
      </c>
      <c r="H932" s="28">
        <v>43159</v>
      </c>
      <c r="I932" s="27" t="s">
        <v>6146</v>
      </c>
      <c r="J932" s="27"/>
      <c r="K932" s="27" t="s">
        <v>6147</v>
      </c>
      <c r="L932" s="27" t="str">
        <f t="shared" si="371"/>
        <v>PostAlerta</v>
      </c>
      <c r="M932" s="27" t="str">
        <f t="shared" si="364"/>
        <v>C/PalabrasClaves</v>
      </c>
      <c r="N932" s="27" t="s">
        <v>9</v>
      </c>
      <c r="O932" s="27"/>
      <c r="P932" s="27" t="s">
        <v>6148</v>
      </c>
      <c r="Q932" s="27"/>
      <c r="R932" s="27" t="str">
        <f>LEFT('2012-2022'!$P932,4)</f>
        <v>2018</v>
      </c>
      <c r="S932" s="27" t="s">
        <v>45</v>
      </c>
      <c r="T932" s="27" t="s">
        <v>6149</v>
      </c>
      <c r="U932" s="27" t="s">
        <v>123</v>
      </c>
      <c r="V932" s="29" t="s">
        <v>124</v>
      </c>
      <c r="W932" s="30" t="s">
        <v>124</v>
      </c>
      <c r="X932" s="30" t="s">
        <v>2621</v>
      </c>
      <c r="Y932" s="31" t="str">
        <f t="shared" ref="Y932:Y936" si="376">IFERROR(VLOOKUP(A930,BD_aux,3,FALSE),"")</f>
        <v/>
      </c>
    </row>
    <row r="933" spans="1:25" ht="15.75" customHeight="1" x14ac:dyDescent="0.25">
      <c r="A933" s="32">
        <v>30067836</v>
      </c>
      <c r="B933" s="32" t="s">
        <v>6150</v>
      </c>
      <c r="C933" s="32" t="s">
        <v>6151</v>
      </c>
      <c r="D933" s="32" t="s">
        <v>6152</v>
      </c>
      <c r="E933" s="32" t="s">
        <v>6153</v>
      </c>
      <c r="F933" s="32" t="s">
        <v>424</v>
      </c>
      <c r="G933" s="32">
        <v>2018</v>
      </c>
      <c r="H933" s="33">
        <v>43314</v>
      </c>
      <c r="I933" s="32" t="s">
        <v>6154</v>
      </c>
      <c r="J933" s="32"/>
      <c r="K933" s="32" t="s">
        <v>6155</v>
      </c>
      <c r="L933" s="32" t="str">
        <f t="shared" si="371"/>
        <v>PostAlerta</v>
      </c>
      <c r="M933" s="32" t="str">
        <f t="shared" si="364"/>
        <v>C/PalabrasClaves</v>
      </c>
      <c r="N933" s="32" t="s">
        <v>12</v>
      </c>
      <c r="O933" s="32" t="s">
        <v>25</v>
      </c>
      <c r="P933" s="32" t="s">
        <v>4989</v>
      </c>
      <c r="Q933" s="32"/>
      <c r="R933" s="32" t="str">
        <f>LEFT('2012-2022'!$P933,4)</f>
        <v>2018</v>
      </c>
      <c r="S933" s="32" t="s">
        <v>65</v>
      </c>
      <c r="T933" s="32" t="s">
        <v>6156</v>
      </c>
      <c r="U933" s="32" t="s">
        <v>124</v>
      </c>
      <c r="V933" s="34" t="s">
        <v>123</v>
      </c>
      <c r="W933" s="35" t="s">
        <v>124</v>
      </c>
      <c r="X933" s="35" t="s">
        <v>6157</v>
      </c>
      <c r="Y933" s="36" t="str">
        <f t="shared" si="376"/>
        <v/>
      </c>
    </row>
    <row r="934" spans="1:25" ht="15.75" customHeight="1" x14ac:dyDescent="0.25">
      <c r="A934" s="27">
        <v>31899504</v>
      </c>
      <c r="B934" s="27" t="s">
        <v>6158</v>
      </c>
      <c r="C934" s="27" t="s">
        <v>6159</v>
      </c>
      <c r="D934" s="27" t="s">
        <v>6160</v>
      </c>
      <c r="E934" s="27" t="s">
        <v>2071</v>
      </c>
      <c r="F934" s="27" t="s">
        <v>493</v>
      </c>
      <c r="G934" s="27">
        <v>2020</v>
      </c>
      <c r="H934" s="28">
        <v>43834</v>
      </c>
      <c r="I934" s="27"/>
      <c r="J934" s="27"/>
      <c r="K934" s="27" t="s">
        <v>6161</v>
      </c>
      <c r="L934" s="27" t="str">
        <f t="shared" si="371"/>
        <v>PostAlerta</v>
      </c>
      <c r="M934" s="27" t="str">
        <f t="shared" si="364"/>
        <v>C/PalabrasClaves</v>
      </c>
      <c r="N934" s="27" t="s">
        <v>9</v>
      </c>
      <c r="O934" s="27"/>
      <c r="P934" s="27" t="s">
        <v>6162</v>
      </c>
      <c r="Q934" s="27"/>
      <c r="R934" s="27" t="str">
        <f>LEFT('2012-2022'!$P934,4)</f>
        <v>2020</v>
      </c>
      <c r="S934" s="27" t="s">
        <v>54</v>
      </c>
      <c r="T934" s="27" t="s">
        <v>6163</v>
      </c>
      <c r="U934" s="27" t="s">
        <v>123</v>
      </c>
      <c r="V934" s="29" t="s">
        <v>124</v>
      </c>
      <c r="W934" s="30" t="s">
        <v>124</v>
      </c>
      <c r="X934" s="30" t="s">
        <v>2621</v>
      </c>
      <c r="Y934" s="31" t="str">
        <f t="shared" si="376"/>
        <v/>
      </c>
    </row>
    <row r="935" spans="1:25" ht="15.75" customHeight="1" x14ac:dyDescent="0.25">
      <c r="A935" s="32">
        <v>22720771</v>
      </c>
      <c r="B935" s="32" t="s">
        <v>6164</v>
      </c>
      <c r="C935" s="32" t="s">
        <v>6165</v>
      </c>
      <c r="D935" s="32" t="s">
        <v>6166</v>
      </c>
      <c r="E935" s="32" t="s">
        <v>6167</v>
      </c>
      <c r="F935" s="32" t="s">
        <v>1046</v>
      </c>
      <c r="G935" s="32">
        <v>2012</v>
      </c>
      <c r="H935" s="33">
        <v>41083</v>
      </c>
      <c r="I935" s="32"/>
      <c r="J935" s="32"/>
      <c r="K935" s="32"/>
      <c r="L935" s="32" t="str">
        <f t="shared" si="371"/>
        <v>PreAlerta</v>
      </c>
      <c r="M935" s="32" t="str">
        <f t="shared" si="364"/>
        <v>C/PalabrasClaves</v>
      </c>
      <c r="N935" s="32" t="s">
        <v>9</v>
      </c>
      <c r="O935" s="32"/>
      <c r="P935" s="32" t="s">
        <v>6168</v>
      </c>
      <c r="Q935" s="32"/>
      <c r="R935" s="32" t="str">
        <f>LEFT('2012-2022'!$P935,4)</f>
        <v>2012</v>
      </c>
      <c r="S935" s="32" t="s">
        <v>60</v>
      </c>
      <c r="T935" s="32" t="s">
        <v>6164</v>
      </c>
      <c r="U935" s="32" t="s">
        <v>123</v>
      </c>
      <c r="V935" s="34" t="s">
        <v>124</v>
      </c>
      <c r="W935" s="35" t="s">
        <v>124</v>
      </c>
      <c r="X935" s="35" t="s">
        <v>2621</v>
      </c>
      <c r="Y935" s="36" t="str">
        <f t="shared" si="376"/>
        <v/>
      </c>
    </row>
    <row r="936" spans="1:25" ht="15.75" customHeight="1" x14ac:dyDescent="0.25">
      <c r="A936" s="27">
        <v>28771632</v>
      </c>
      <c r="B936" s="27" t="s">
        <v>6169</v>
      </c>
      <c r="C936" s="27" t="s">
        <v>6170</v>
      </c>
      <c r="D936" s="27" t="s">
        <v>6171</v>
      </c>
      <c r="E936" s="27" t="s">
        <v>6172</v>
      </c>
      <c r="F936" s="27" t="s">
        <v>424</v>
      </c>
      <c r="G936" s="27">
        <v>2017</v>
      </c>
      <c r="H936" s="28">
        <v>42951</v>
      </c>
      <c r="I936" s="27" t="s">
        <v>6173</v>
      </c>
      <c r="J936" s="27"/>
      <c r="K936" s="27" t="s">
        <v>6174</v>
      </c>
      <c r="L936" s="27" t="str">
        <f t="shared" si="371"/>
        <v>PostAlerta</v>
      </c>
      <c r="M936" s="27" t="str">
        <f t="shared" si="364"/>
        <v>S/PalabrasClaves</v>
      </c>
      <c r="N936" s="27" t="s">
        <v>15</v>
      </c>
      <c r="O936" s="27" t="s">
        <v>1622</v>
      </c>
      <c r="P936" s="27" t="s">
        <v>6175</v>
      </c>
      <c r="Q936" s="27"/>
      <c r="R936" s="27" t="str">
        <f>LEFT('2012-2022'!$P936,4)</f>
        <v>2017</v>
      </c>
      <c r="S936" s="27" t="s">
        <v>65</v>
      </c>
      <c r="T936" s="27" t="s">
        <v>6176</v>
      </c>
      <c r="U936" s="27" t="s">
        <v>124</v>
      </c>
      <c r="V936" s="29" t="s">
        <v>124</v>
      </c>
      <c r="W936" s="30" t="s">
        <v>123</v>
      </c>
      <c r="X936" s="30" t="s">
        <v>6177</v>
      </c>
      <c r="Y936" s="31" t="str">
        <f t="shared" si="376"/>
        <v/>
      </c>
    </row>
    <row r="937" spans="1:25" ht="15.75" hidden="1" customHeight="1" x14ac:dyDescent="0.25">
      <c r="A937" s="32">
        <v>25417366</v>
      </c>
      <c r="B937" s="32" t="s">
        <v>6178</v>
      </c>
      <c r="C937" s="32" t="s">
        <v>6179</v>
      </c>
      <c r="D937" s="32" t="s">
        <v>6180</v>
      </c>
      <c r="E937" s="32" t="s">
        <v>6181</v>
      </c>
      <c r="F937" s="32" t="s">
        <v>6182</v>
      </c>
      <c r="G937" s="32">
        <v>2014</v>
      </c>
      <c r="H937" s="33">
        <v>41968</v>
      </c>
      <c r="I937" s="32"/>
      <c r="J937" s="32"/>
      <c r="K937" s="32"/>
      <c r="L937" s="32" t="str">
        <f t="shared" si="371"/>
        <v>PreAlerta</v>
      </c>
      <c r="M937" s="32" t="str">
        <f t="shared" si="364"/>
        <v>S/PalabrasClaves</v>
      </c>
      <c r="N937" s="32" t="str">
        <f>IF(ISNUMBER(SEARCH("TREATMENT", B937)), "4) Nuevos tratamientos", "")</f>
        <v/>
      </c>
      <c r="O937" s="32"/>
      <c r="P937" s="32" t="s">
        <v>6183</v>
      </c>
      <c r="Q937" s="32"/>
      <c r="R937" s="32" t="str">
        <f>LEFT('2012-2022'!$P937,4)</f>
        <v>2014</v>
      </c>
      <c r="S937" s="32" t="s">
        <v>70</v>
      </c>
      <c r="T937" s="32" t="str">
        <f>IFERROR(VLOOKUP(A937,BD_aux,2,FALSE),"")</f>
        <v/>
      </c>
      <c r="U937" s="32"/>
      <c r="V937" s="34"/>
      <c r="W937" s="35"/>
      <c r="X937" s="35"/>
      <c r="Y937" s="32"/>
    </row>
    <row r="938" spans="1:25" ht="15.75" customHeight="1" x14ac:dyDescent="0.25">
      <c r="A938" s="27">
        <v>32889143</v>
      </c>
      <c r="B938" s="27" t="s">
        <v>6184</v>
      </c>
      <c r="C938" s="27" t="s">
        <v>6185</v>
      </c>
      <c r="D938" s="27" t="s">
        <v>6186</v>
      </c>
      <c r="E938" s="27" t="s">
        <v>4444</v>
      </c>
      <c r="F938" s="27" t="s">
        <v>977</v>
      </c>
      <c r="G938" s="27">
        <v>2020</v>
      </c>
      <c r="H938" s="28">
        <v>44079</v>
      </c>
      <c r="I938" s="27"/>
      <c r="J938" s="27"/>
      <c r="K938" s="27" t="s">
        <v>6187</v>
      </c>
      <c r="L938" s="27" t="str">
        <f t="shared" si="371"/>
        <v>PostAlerta</v>
      </c>
      <c r="M938" s="27" t="str">
        <f t="shared" si="364"/>
        <v>C/PalabrasClaves</v>
      </c>
      <c r="N938" s="27" t="s">
        <v>9</v>
      </c>
      <c r="O938" s="27"/>
      <c r="P938" s="27" t="s">
        <v>800</v>
      </c>
      <c r="Q938" s="27"/>
      <c r="R938" s="27" t="str">
        <f>LEFT('2012-2022'!$P938,4)</f>
        <v>2020</v>
      </c>
      <c r="S938" s="27" t="s">
        <v>74</v>
      </c>
      <c r="T938" s="27" t="s">
        <v>6188</v>
      </c>
      <c r="U938" s="27" t="s">
        <v>123</v>
      </c>
      <c r="V938" s="29" t="s">
        <v>124</v>
      </c>
      <c r="W938" s="30" t="s">
        <v>124</v>
      </c>
      <c r="X938" s="30" t="s">
        <v>6189</v>
      </c>
      <c r="Y938" s="31" t="str">
        <f>IFERROR(VLOOKUP(A936,BD_aux,3,FALSE),"")</f>
        <v/>
      </c>
    </row>
    <row r="939" spans="1:25" ht="15.75" hidden="1" customHeight="1" x14ac:dyDescent="0.25">
      <c r="A939" s="32">
        <v>34751649</v>
      </c>
      <c r="B939" s="32" t="s">
        <v>6190</v>
      </c>
      <c r="C939" s="32" t="s">
        <v>6191</v>
      </c>
      <c r="D939" s="32" t="s">
        <v>6192</v>
      </c>
      <c r="E939" s="32" t="s">
        <v>6193</v>
      </c>
      <c r="F939" s="32" t="s">
        <v>873</v>
      </c>
      <c r="G939" s="32">
        <v>2021</v>
      </c>
      <c r="H939" s="33">
        <v>44509</v>
      </c>
      <c r="I939" s="32" t="s">
        <v>6194</v>
      </c>
      <c r="J939" s="32"/>
      <c r="K939" s="32" t="s">
        <v>6195</v>
      </c>
      <c r="L939" s="32" t="str">
        <f t="shared" si="371"/>
        <v>PostAlerta</v>
      </c>
      <c r="M939" s="32" t="str">
        <f t="shared" si="364"/>
        <v>S/PalabrasClaves</v>
      </c>
      <c r="N939" s="32" t="str">
        <f>IF(ISNUMBER(SEARCH("TREATMENT", B939)), "4) Nuevos tratamientos", "")</f>
        <v/>
      </c>
      <c r="O939" s="32"/>
      <c r="P939" s="32" t="s">
        <v>6196</v>
      </c>
      <c r="Q939" s="32"/>
      <c r="R939" s="32" t="str">
        <f>LEFT('2012-2022'!$P939,4)</f>
        <v>2021</v>
      </c>
      <c r="S939" s="32" t="s">
        <v>72</v>
      </c>
      <c r="T939" s="32" t="str">
        <f t="shared" ref="T939:T940" si="377">IFERROR(VLOOKUP(A939,BD_aux,2,FALSE),"")</f>
        <v/>
      </c>
      <c r="U939" s="32"/>
      <c r="V939" s="34"/>
      <c r="W939" s="35"/>
      <c r="X939" s="35"/>
      <c r="Y939" s="32"/>
    </row>
    <row r="940" spans="1:25" ht="15.75" hidden="1" customHeight="1" x14ac:dyDescent="0.25">
      <c r="A940" s="27">
        <v>24113412</v>
      </c>
      <c r="B940" s="27" t="s">
        <v>6197</v>
      </c>
      <c r="C940" s="27" t="s">
        <v>6198</v>
      </c>
      <c r="D940" s="27" t="s">
        <v>6199</v>
      </c>
      <c r="E940" s="27" t="s">
        <v>6200</v>
      </c>
      <c r="F940" s="27" t="s">
        <v>304</v>
      </c>
      <c r="G940" s="27">
        <v>2013</v>
      </c>
      <c r="H940" s="28">
        <v>41559</v>
      </c>
      <c r="I940" s="27"/>
      <c r="J940" s="27"/>
      <c r="K940" s="27" t="s">
        <v>6201</v>
      </c>
      <c r="L940" s="27" t="str">
        <f t="shared" si="371"/>
        <v>PreAlerta</v>
      </c>
      <c r="M940" s="27" t="str">
        <f t="shared" si="364"/>
        <v>S/PalabrasClaves</v>
      </c>
      <c r="N940" s="27"/>
      <c r="O940" s="27"/>
      <c r="P940" s="27" t="s">
        <v>389</v>
      </c>
      <c r="Q940" s="27"/>
      <c r="R940" s="27" t="str">
        <f>LEFT('2012-2022'!$P940,4)</f>
        <v>2013</v>
      </c>
      <c r="S940" s="27" t="s">
        <v>72</v>
      </c>
      <c r="T940" s="27" t="str">
        <f t="shared" si="377"/>
        <v/>
      </c>
      <c r="U940" s="27"/>
      <c r="V940" s="29"/>
      <c r="W940" s="30"/>
      <c r="X940" s="30"/>
      <c r="Y940" s="31"/>
    </row>
    <row r="941" spans="1:25" ht="15.75" customHeight="1" x14ac:dyDescent="0.25">
      <c r="A941" s="32">
        <v>34320914</v>
      </c>
      <c r="B941" s="32" t="s">
        <v>6202</v>
      </c>
      <c r="C941" s="32" t="s">
        <v>6203</v>
      </c>
      <c r="D941" s="32" t="s">
        <v>6204</v>
      </c>
      <c r="E941" s="32" t="s">
        <v>6205</v>
      </c>
      <c r="F941" s="32" t="s">
        <v>6206</v>
      </c>
      <c r="G941" s="32">
        <v>2021</v>
      </c>
      <c r="H941" s="33">
        <v>44406</v>
      </c>
      <c r="I941" s="32" t="s">
        <v>6207</v>
      </c>
      <c r="J941" s="32"/>
      <c r="K941" s="32" t="s">
        <v>6208</v>
      </c>
      <c r="L941" s="32" t="str">
        <f t="shared" si="371"/>
        <v>PostAlerta</v>
      </c>
      <c r="M941" s="32" t="str">
        <f t="shared" si="364"/>
        <v>C/PalabrasClaves</v>
      </c>
      <c r="N941" s="32" t="s">
        <v>12</v>
      </c>
      <c r="O941" s="32" t="s">
        <v>16</v>
      </c>
      <c r="P941" s="32" t="s">
        <v>1445</v>
      </c>
      <c r="Q941" s="32"/>
      <c r="R941" s="32" t="str">
        <f>LEFT('2012-2022'!$P941,4)</f>
        <v>2021</v>
      </c>
      <c r="S941" s="32" t="s">
        <v>74</v>
      </c>
      <c r="T941" s="32" t="s">
        <v>6209</v>
      </c>
      <c r="U941" s="32" t="s">
        <v>124</v>
      </c>
      <c r="V941" s="34" t="s">
        <v>123</v>
      </c>
      <c r="W941" s="35" t="s">
        <v>124</v>
      </c>
      <c r="X941" s="35" t="s">
        <v>6210</v>
      </c>
      <c r="Y941" s="36" t="str">
        <f t="shared" ref="Y941:Y942" si="378">IFERROR(VLOOKUP(A939,BD_aux,3,FALSE),"")</f>
        <v/>
      </c>
    </row>
    <row r="942" spans="1:25" ht="15.75" customHeight="1" x14ac:dyDescent="0.25">
      <c r="A942" s="27">
        <v>27414503</v>
      </c>
      <c r="B942" s="27" t="s">
        <v>6211</v>
      </c>
      <c r="C942" s="27" t="s">
        <v>6212</v>
      </c>
      <c r="D942" s="27" t="s">
        <v>6213</v>
      </c>
      <c r="E942" s="27" t="s">
        <v>1638</v>
      </c>
      <c r="F942" s="27" t="s">
        <v>6214</v>
      </c>
      <c r="G942" s="27">
        <v>2016</v>
      </c>
      <c r="H942" s="28">
        <v>42566</v>
      </c>
      <c r="I942" s="27"/>
      <c r="J942" s="27"/>
      <c r="K942" s="27" t="s">
        <v>6215</v>
      </c>
      <c r="L942" s="27" t="str">
        <f t="shared" si="371"/>
        <v>PreAlerta</v>
      </c>
      <c r="M942" s="27" t="str">
        <f t="shared" si="364"/>
        <v>C/PalabrasClaves</v>
      </c>
      <c r="N942" s="27" t="s">
        <v>9</v>
      </c>
      <c r="O942" s="27"/>
      <c r="P942" s="27" t="s">
        <v>6216</v>
      </c>
      <c r="Q942" s="27" t="s">
        <v>11</v>
      </c>
      <c r="R942" s="27" t="str">
        <f>LEFT('2012-2022'!$P942,4)</f>
        <v>2016</v>
      </c>
      <c r="S942" s="27" t="s">
        <v>62</v>
      </c>
      <c r="T942" s="27" t="s">
        <v>6217</v>
      </c>
      <c r="U942" s="27" t="s">
        <v>123</v>
      </c>
      <c r="V942" s="29" t="s">
        <v>124</v>
      </c>
      <c r="W942" s="30" t="s">
        <v>124</v>
      </c>
      <c r="X942" s="30" t="s">
        <v>5793</v>
      </c>
      <c r="Y942" s="31" t="str">
        <f t="shared" si="378"/>
        <v/>
      </c>
    </row>
    <row r="943" spans="1:25" ht="15.75" hidden="1" customHeight="1" x14ac:dyDescent="0.25">
      <c r="A943" s="32">
        <v>35480233</v>
      </c>
      <c r="B943" s="32" t="s">
        <v>6218</v>
      </c>
      <c r="C943" s="32" t="s">
        <v>6219</v>
      </c>
      <c r="D943" s="32" t="s">
        <v>6220</v>
      </c>
      <c r="E943" s="32" t="s">
        <v>6221</v>
      </c>
      <c r="F943" s="32" t="s">
        <v>5193</v>
      </c>
      <c r="G943" s="32">
        <v>2022</v>
      </c>
      <c r="H943" s="33">
        <v>44679</v>
      </c>
      <c r="I943" s="32" t="s">
        <v>6222</v>
      </c>
      <c r="J943" s="32"/>
      <c r="K943" s="32" t="s">
        <v>6223</v>
      </c>
      <c r="L943" s="32" t="str">
        <f t="shared" si="371"/>
        <v>Excluido</v>
      </c>
      <c r="M943" s="32" t="str">
        <f t="shared" si="364"/>
        <v>C/PalabrasClaves</v>
      </c>
      <c r="N943" s="32" t="str">
        <f>IF(ISNUMBER(SEARCH("TREATMENT", B943)), "4) Nuevos tratamientos", "")</f>
        <v/>
      </c>
      <c r="O943" s="32"/>
      <c r="P943" s="32" t="s">
        <v>6224</v>
      </c>
      <c r="Q943" s="32"/>
      <c r="R943" s="32" t="str">
        <f>LEFT('2012-2022'!$P943,4)</f>
        <v>2022</v>
      </c>
      <c r="S943" s="32" t="s">
        <v>54</v>
      </c>
      <c r="T943" s="32" t="str">
        <f>IFERROR(VLOOKUP(A943,BD_aux,2,FALSE),"")</f>
        <v/>
      </c>
      <c r="U943" s="32"/>
      <c r="V943" s="34"/>
      <c r="W943" s="35"/>
      <c r="X943" s="35"/>
      <c r="Y943" s="32"/>
    </row>
    <row r="944" spans="1:25" ht="15.75" customHeight="1" x14ac:dyDescent="0.25">
      <c r="A944" s="27">
        <v>29190210</v>
      </c>
      <c r="B944" s="27" t="s">
        <v>344</v>
      </c>
      <c r="C944" s="27" t="s">
        <v>6225</v>
      </c>
      <c r="D944" s="27" t="s">
        <v>6226</v>
      </c>
      <c r="E944" s="27" t="s">
        <v>2139</v>
      </c>
      <c r="F944" s="27" t="s">
        <v>145</v>
      </c>
      <c r="G944" s="27">
        <v>2018</v>
      </c>
      <c r="H944" s="28">
        <v>43070</v>
      </c>
      <c r="I944" s="27" t="s">
        <v>6227</v>
      </c>
      <c r="J944" s="27"/>
      <c r="K944" s="27" t="s">
        <v>6228</v>
      </c>
      <c r="L944" s="27" t="str">
        <f t="shared" si="371"/>
        <v>PostAlerta</v>
      </c>
      <c r="M944" s="27" t="str">
        <f t="shared" si="364"/>
        <v>S/PalabrasClaves</v>
      </c>
      <c r="N944" s="27" t="s">
        <v>9</v>
      </c>
      <c r="O944" s="27"/>
      <c r="P944" s="27" t="s">
        <v>1214</v>
      </c>
      <c r="Q944" s="27"/>
      <c r="R944" s="27" t="str">
        <f>LEFT('2012-2022'!$P944,4)</f>
        <v>2018</v>
      </c>
      <c r="S944" s="27" t="s">
        <v>49</v>
      </c>
      <c r="T944" s="27" t="s">
        <v>344</v>
      </c>
      <c r="U944" s="27" t="s">
        <v>123</v>
      </c>
      <c r="V944" s="29" t="s">
        <v>124</v>
      </c>
      <c r="W944" s="30" t="s">
        <v>124</v>
      </c>
      <c r="X944" s="30"/>
      <c r="Y944" s="31" t="str">
        <f>IFERROR(VLOOKUP(A942,BD_aux,3,FALSE),"")</f>
        <v/>
      </c>
    </row>
    <row r="945" spans="1:25" ht="15.75" hidden="1" customHeight="1" x14ac:dyDescent="0.25">
      <c r="A945" s="32">
        <v>31764766</v>
      </c>
      <c r="B945" s="32" t="s">
        <v>6229</v>
      </c>
      <c r="C945" s="32" t="s">
        <v>6230</v>
      </c>
      <c r="D945" s="32" t="s">
        <v>6231</v>
      </c>
      <c r="E945" s="32" t="s">
        <v>6232</v>
      </c>
      <c r="F945" s="32" t="s">
        <v>304</v>
      </c>
      <c r="G945" s="32">
        <v>2019</v>
      </c>
      <c r="H945" s="33">
        <v>43795</v>
      </c>
      <c r="I945" s="32"/>
      <c r="J945" s="32"/>
      <c r="K945" s="32" t="s">
        <v>6233</v>
      </c>
      <c r="L945" s="32" t="str">
        <f t="shared" si="371"/>
        <v>PostAlerta</v>
      </c>
      <c r="M945" s="32" t="str">
        <f t="shared" si="364"/>
        <v>S/PalabrasClaves</v>
      </c>
      <c r="N945" s="32" t="str">
        <f t="shared" ref="N945:N949" si="379">IF(ISNUMBER(SEARCH("TREATMENT", B945)), "4) Nuevos tratamientos", "")</f>
        <v/>
      </c>
      <c r="O945" s="32"/>
      <c r="P945" s="32" t="s">
        <v>533</v>
      </c>
      <c r="Q945" s="40"/>
      <c r="R945" s="32" t="str">
        <f>LEFT('2012-2022'!$P945,4)</f>
        <v>2019</v>
      </c>
      <c r="S945" s="32" t="s">
        <v>74</v>
      </c>
      <c r="T945" s="32" t="str">
        <f t="shared" ref="T945:T949" si="380">IFERROR(VLOOKUP(A945,BD_aux,2,FALSE),"")</f>
        <v/>
      </c>
      <c r="U945" s="32"/>
      <c r="V945" s="34"/>
      <c r="W945" s="35"/>
      <c r="X945" s="35"/>
      <c r="Y945" s="32"/>
    </row>
    <row r="946" spans="1:25" ht="15.75" hidden="1" customHeight="1" x14ac:dyDescent="0.25">
      <c r="A946" s="27">
        <v>26149691</v>
      </c>
      <c r="B946" s="27" t="s">
        <v>6234</v>
      </c>
      <c r="C946" s="27" t="s">
        <v>6235</v>
      </c>
      <c r="D946" s="27" t="s">
        <v>6236</v>
      </c>
      <c r="E946" s="27" t="s">
        <v>6237</v>
      </c>
      <c r="F946" s="27" t="s">
        <v>1038</v>
      </c>
      <c r="G946" s="27">
        <v>2015</v>
      </c>
      <c r="H946" s="28">
        <v>42193</v>
      </c>
      <c r="I946" s="27" t="s">
        <v>6238</v>
      </c>
      <c r="J946" s="27"/>
      <c r="K946" s="27" t="s">
        <v>6239</v>
      </c>
      <c r="L946" s="27" t="str">
        <f t="shared" si="371"/>
        <v>PreAlerta</v>
      </c>
      <c r="M946" s="27" t="str">
        <f t="shared" si="364"/>
        <v>C/PalabrasClaves</v>
      </c>
      <c r="N946" s="27" t="str">
        <f t="shared" si="379"/>
        <v/>
      </c>
      <c r="O946" s="27"/>
      <c r="P946" s="27" t="s">
        <v>5642</v>
      </c>
      <c r="Q946" s="27"/>
      <c r="R946" s="27" t="str">
        <f>LEFT('2012-2022'!$P946,4)</f>
        <v>2015</v>
      </c>
      <c r="S946" s="27" t="s">
        <v>65</v>
      </c>
      <c r="T946" s="27" t="str">
        <f t="shared" si="380"/>
        <v/>
      </c>
      <c r="U946" s="27"/>
      <c r="V946" s="29"/>
      <c r="W946" s="30"/>
      <c r="X946" s="30"/>
      <c r="Y946" s="31"/>
    </row>
    <row r="947" spans="1:25" ht="15.75" hidden="1" customHeight="1" x14ac:dyDescent="0.25">
      <c r="A947" s="32">
        <v>27324777</v>
      </c>
      <c r="B947" s="32" t="s">
        <v>6240</v>
      </c>
      <c r="C947" s="32" t="s">
        <v>6241</v>
      </c>
      <c r="D947" s="32" t="s">
        <v>6242</v>
      </c>
      <c r="E947" s="32" t="s">
        <v>6243</v>
      </c>
      <c r="F947" s="32" t="s">
        <v>573</v>
      </c>
      <c r="G947" s="32">
        <v>2016</v>
      </c>
      <c r="H947" s="33">
        <v>42543</v>
      </c>
      <c r="I947" s="32" t="s">
        <v>6244</v>
      </c>
      <c r="J947" s="32"/>
      <c r="K947" s="32" t="s">
        <v>6245</v>
      </c>
      <c r="L947" s="32" t="str">
        <f t="shared" si="371"/>
        <v>PreAlerta</v>
      </c>
      <c r="M947" s="32" t="str">
        <f t="shared" si="364"/>
        <v>S/PalabrasClaves</v>
      </c>
      <c r="N947" s="32" t="str">
        <f t="shared" si="379"/>
        <v/>
      </c>
      <c r="O947" s="32"/>
      <c r="P947" s="32" t="s">
        <v>6246</v>
      </c>
      <c r="Q947" s="32"/>
      <c r="R947" s="32" t="str">
        <f>LEFT('2012-2022'!$P947,4)</f>
        <v>2016</v>
      </c>
      <c r="S947" s="32" t="s">
        <v>65</v>
      </c>
      <c r="T947" s="32" t="str">
        <f t="shared" si="380"/>
        <v/>
      </c>
      <c r="U947" s="32"/>
      <c r="V947" s="34"/>
      <c r="W947" s="35"/>
      <c r="X947" s="35"/>
      <c r="Y947" s="32"/>
    </row>
    <row r="948" spans="1:25" ht="15.75" hidden="1" customHeight="1" x14ac:dyDescent="0.25">
      <c r="A948" s="27">
        <v>33528603</v>
      </c>
      <c r="B948" s="27" t="s">
        <v>6247</v>
      </c>
      <c r="C948" s="27" t="s">
        <v>6248</v>
      </c>
      <c r="D948" s="27" t="s">
        <v>6249</v>
      </c>
      <c r="E948" s="27" t="s">
        <v>6250</v>
      </c>
      <c r="F948" s="27" t="s">
        <v>2531</v>
      </c>
      <c r="G948" s="27">
        <v>2021</v>
      </c>
      <c r="H948" s="28">
        <v>44229</v>
      </c>
      <c r="I948" s="27"/>
      <c r="J948" s="27"/>
      <c r="K948" s="27" t="s">
        <v>6251</v>
      </c>
      <c r="L948" s="27" t="str">
        <f t="shared" si="371"/>
        <v>Excluido</v>
      </c>
      <c r="M948" s="27" t="str">
        <f t="shared" si="364"/>
        <v>C/PalabrasClaves</v>
      </c>
      <c r="N948" s="27" t="str">
        <f t="shared" si="379"/>
        <v/>
      </c>
      <c r="O948" s="27"/>
      <c r="P948" s="27" t="s">
        <v>4859</v>
      </c>
      <c r="Q948" s="27"/>
      <c r="R948" s="27" t="str">
        <f>LEFT('2012-2022'!$P948,4)</f>
        <v>2021</v>
      </c>
      <c r="S948" s="27" t="s">
        <v>49</v>
      </c>
      <c r="T948" s="27" t="str">
        <f t="shared" si="380"/>
        <v/>
      </c>
      <c r="U948" s="27"/>
      <c r="V948" s="29"/>
      <c r="W948" s="30"/>
      <c r="X948" s="30"/>
      <c r="Y948" s="31"/>
    </row>
    <row r="949" spans="1:25" ht="15.75" hidden="1" customHeight="1" x14ac:dyDescent="0.25">
      <c r="A949" s="32">
        <v>23970625</v>
      </c>
      <c r="B949" s="32" t="s">
        <v>6252</v>
      </c>
      <c r="C949" s="32" t="s">
        <v>6253</v>
      </c>
      <c r="D949" s="32" t="s">
        <v>6254</v>
      </c>
      <c r="E949" s="32" t="s">
        <v>6255</v>
      </c>
      <c r="F949" s="32" t="s">
        <v>735</v>
      </c>
      <c r="G949" s="32">
        <v>2013</v>
      </c>
      <c r="H949" s="33">
        <v>41510</v>
      </c>
      <c r="I949" s="32"/>
      <c r="J949" s="32"/>
      <c r="K949" s="32" t="s">
        <v>6256</v>
      </c>
      <c r="L949" s="32" t="str">
        <f t="shared" si="371"/>
        <v>PreAlerta</v>
      </c>
      <c r="M949" s="32" t="str">
        <f t="shared" si="364"/>
        <v>S/PalabrasClaves</v>
      </c>
      <c r="N949" s="32" t="str">
        <f t="shared" si="379"/>
        <v/>
      </c>
      <c r="O949" s="32"/>
      <c r="P949" s="32" t="s">
        <v>1467</v>
      </c>
      <c r="Q949" s="32"/>
      <c r="R949" s="32" t="str">
        <f>LEFT('2012-2022'!$P949,4)</f>
        <v>2013</v>
      </c>
      <c r="S949" s="32" t="s">
        <v>74</v>
      </c>
      <c r="T949" s="32" t="str">
        <f t="shared" si="380"/>
        <v/>
      </c>
      <c r="U949" s="32"/>
      <c r="V949" s="34"/>
      <c r="W949" s="35"/>
      <c r="X949" s="35"/>
      <c r="Y949" s="32"/>
    </row>
    <row r="950" spans="1:25" ht="15.75" customHeight="1" x14ac:dyDescent="0.25">
      <c r="A950" s="27">
        <v>28476914</v>
      </c>
      <c r="B950" s="27" t="s">
        <v>6257</v>
      </c>
      <c r="C950" s="27" t="s">
        <v>6258</v>
      </c>
      <c r="D950" s="27" t="s">
        <v>6259</v>
      </c>
      <c r="E950" s="27" t="s">
        <v>6260</v>
      </c>
      <c r="F950" s="27" t="s">
        <v>393</v>
      </c>
      <c r="G950" s="27">
        <v>2018</v>
      </c>
      <c r="H950" s="28">
        <v>42862</v>
      </c>
      <c r="I950" s="27"/>
      <c r="J950" s="27"/>
      <c r="K950" s="27" t="s">
        <v>6261</v>
      </c>
      <c r="L950" s="27" t="str">
        <f t="shared" si="371"/>
        <v>PostAlerta</v>
      </c>
      <c r="M950" s="27" t="str">
        <f t="shared" si="364"/>
        <v>C/PalabrasClaves</v>
      </c>
      <c r="N950" s="27" t="s">
        <v>9</v>
      </c>
      <c r="O950" s="27"/>
      <c r="P950" s="27" t="s">
        <v>350</v>
      </c>
      <c r="Q950" s="27"/>
      <c r="R950" s="27" t="str">
        <f>LEFT('2012-2022'!$P950,4)</f>
        <v>2018</v>
      </c>
      <c r="S950" s="27" t="s">
        <v>45</v>
      </c>
      <c r="T950" s="27" t="s">
        <v>6262</v>
      </c>
      <c r="U950" s="27" t="s">
        <v>123</v>
      </c>
      <c r="V950" s="29" t="s">
        <v>124</v>
      </c>
      <c r="W950" s="30" t="s">
        <v>124</v>
      </c>
      <c r="X950" s="30" t="s">
        <v>6263</v>
      </c>
      <c r="Y950" s="31" t="str">
        <f>IFERROR(VLOOKUP(A948,BD_aux,3,FALSE),"")</f>
        <v/>
      </c>
    </row>
    <row r="951" spans="1:25" ht="15.75" hidden="1" customHeight="1" x14ac:dyDescent="0.25">
      <c r="A951" s="32">
        <v>22327577</v>
      </c>
      <c r="B951" s="32" t="s">
        <v>6264</v>
      </c>
      <c r="C951" s="32" t="s">
        <v>6265</v>
      </c>
      <c r="D951" s="32" t="s">
        <v>6266</v>
      </c>
      <c r="E951" s="32" t="s">
        <v>3595</v>
      </c>
      <c r="F951" s="32" t="s">
        <v>6267</v>
      </c>
      <c r="G951" s="32">
        <v>2012</v>
      </c>
      <c r="H951" s="33">
        <v>40953</v>
      </c>
      <c r="I951" s="32" t="s">
        <v>6268</v>
      </c>
      <c r="J951" s="32"/>
      <c r="K951" s="32" t="s">
        <v>6269</v>
      </c>
      <c r="L951" s="32" t="str">
        <f t="shared" si="371"/>
        <v>PreAlerta</v>
      </c>
      <c r="M951" s="32" t="str">
        <f t="shared" si="364"/>
        <v>S/PalabrasClaves</v>
      </c>
      <c r="N951" s="32" t="str">
        <f t="shared" ref="N951:N956" si="381">IF(ISNUMBER(SEARCH("TREATMENT", B951)), "4) Nuevos tratamientos", "")</f>
        <v/>
      </c>
      <c r="O951" s="32"/>
      <c r="P951" s="32" t="s">
        <v>2855</v>
      </c>
      <c r="Q951" s="32"/>
      <c r="R951" s="32" t="str">
        <f>LEFT('2012-2022'!$P951,4)</f>
        <v>2012</v>
      </c>
      <c r="S951" s="32" t="s">
        <v>57</v>
      </c>
      <c r="T951" s="32" t="str">
        <f t="shared" ref="T951:T956" si="382">IFERROR(VLOOKUP(A951,BD_aux,2,FALSE),"")</f>
        <v/>
      </c>
      <c r="U951" s="32"/>
      <c r="V951" s="34"/>
      <c r="W951" s="35"/>
      <c r="X951" s="35"/>
      <c r="Y951" s="32"/>
    </row>
    <row r="952" spans="1:25" ht="15.75" hidden="1" customHeight="1" x14ac:dyDescent="0.25">
      <c r="A952" s="27">
        <v>26268281</v>
      </c>
      <c r="B952" s="27" t="s">
        <v>6270</v>
      </c>
      <c r="C952" s="27" t="s">
        <v>6271</v>
      </c>
      <c r="D952" s="27" t="s">
        <v>6272</v>
      </c>
      <c r="E952" s="27" t="s">
        <v>6273</v>
      </c>
      <c r="F952" s="27" t="s">
        <v>3845</v>
      </c>
      <c r="G952" s="27">
        <v>2015</v>
      </c>
      <c r="H952" s="28">
        <v>42230</v>
      </c>
      <c r="I952" s="27"/>
      <c r="J952" s="27"/>
      <c r="K952" s="27" t="s">
        <v>6274</v>
      </c>
      <c r="L952" s="27" t="str">
        <f t="shared" si="371"/>
        <v>PreAlerta</v>
      </c>
      <c r="M952" s="27" t="str">
        <f t="shared" si="364"/>
        <v>S/PalabrasClaves</v>
      </c>
      <c r="N952" s="27" t="str">
        <f t="shared" si="381"/>
        <v/>
      </c>
      <c r="O952" s="27"/>
      <c r="P952" s="27" t="s">
        <v>6275</v>
      </c>
      <c r="Q952" s="27"/>
      <c r="R952" s="27" t="str">
        <f>LEFT('2012-2022'!$P952,4)</f>
        <v>2015</v>
      </c>
      <c r="S952" s="27" t="s">
        <v>65</v>
      </c>
      <c r="T952" s="27" t="str">
        <f t="shared" si="382"/>
        <v/>
      </c>
      <c r="U952" s="27"/>
      <c r="V952" s="29"/>
      <c r="W952" s="30"/>
      <c r="X952" s="30"/>
      <c r="Y952" s="31"/>
    </row>
    <row r="953" spans="1:25" ht="15.75" hidden="1" customHeight="1" x14ac:dyDescent="0.25">
      <c r="A953" s="32">
        <v>31558123</v>
      </c>
      <c r="B953" s="32" t="s">
        <v>6276</v>
      </c>
      <c r="C953" s="32" t="s">
        <v>6277</v>
      </c>
      <c r="D953" s="32" t="s">
        <v>6278</v>
      </c>
      <c r="E953" s="32" t="s">
        <v>2139</v>
      </c>
      <c r="F953" s="32" t="s">
        <v>735</v>
      </c>
      <c r="G953" s="32">
        <v>2019</v>
      </c>
      <c r="H953" s="33">
        <v>43736</v>
      </c>
      <c r="I953" s="32"/>
      <c r="J953" s="32"/>
      <c r="K953" s="32" t="s">
        <v>6279</v>
      </c>
      <c r="L953" s="32" t="str">
        <f t="shared" si="371"/>
        <v>PostAlerta</v>
      </c>
      <c r="M953" s="32" t="str">
        <f t="shared" si="364"/>
        <v>S/PalabrasClaves</v>
      </c>
      <c r="N953" s="32" t="str">
        <f t="shared" si="381"/>
        <v/>
      </c>
      <c r="O953" s="32"/>
      <c r="P953" s="32" t="s">
        <v>5930</v>
      </c>
      <c r="Q953" s="32"/>
      <c r="R953" s="32" t="str">
        <f>LEFT('2012-2022'!$P953,4)</f>
        <v>2019</v>
      </c>
      <c r="S953" s="32" t="s">
        <v>70</v>
      </c>
      <c r="T953" s="32" t="str">
        <f t="shared" si="382"/>
        <v/>
      </c>
      <c r="U953" s="32"/>
      <c r="V953" s="34"/>
      <c r="W953" s="35"/>
      <c r="X953" s="35"/>
      <c r="Y953" s="32"/>
    </row>
    <row r="954" spans="1:25" ht="15.75" hidden="1" customHeight="1" x14ac:dyDescent="0.25">
      <c r="A954" s="27">
        <v>28431096</v>
      </c>
      <c r="B954" s="27" t="s">
        <v>6280</v>
      </c>
      <c r="C954" s="27" t="s">
        <v>6281</v>
      </c>
      <c r="D954" s="27" t="s">
        <v>6282</v>
      </c>
      <c r="E954" s="27" t="s">
        <v>6283</v>
      </c>
      <c r="F954" s="27" t="s">
        <v>493</v>
      </c>
      <c r="G954" s="27">
        <v>2017</v>
      </c>
      <c r="H954" s="28">
        <v>42847</v>
      </c>
      <c r="I954" s="27" t="s">
        <v>6284</v>
      </c>
      <c r="J954" s="27"/>
      <c r="K954" s="27" t="s">
        <v>6285</v>
      </c>
      <c r="L954" s="27" t="str">
        <f t="shared" si="371"/>
        <v>PostAlerta</v>
      </c>
      <c r="M954" s="27" t="str">
        <f t="shared" si="364"/>
        <v>C/PalabrasClaves</v>
      </c>
      <c r="N954" s="27" t="str">
        <f t="shared" si="381"/>
        <v/>
      </c>
      <c r="O954" s="27"/>
      <c r="P954" s="27" t="s">
        <v>6286</v>
      </c>
      <c r="Q954" s="27"/>
      <c r="R954" s="27" t="str">
        <f>LEFT('2012-2022'!$P954,4)</f>
        <v>2017</v>
      </c>
      <c r="S954" s="27" t="s">
        <v>62</v>
      </c>
      <c r="T954" s="27" t="str">
        <f t="shared" si="382"/>
        <v/>
      </c>
      <c r="U954" s="27"/>
      <c r="V954" s="29"/>
      <c r="W954" s="30"/>
      <c r="X954" s="30"/>
      <c r="Y954" s="31"/>
    </row>
    <row r="955" spans="1:25" ht="15.75" hidden="1" customHeight="1" x14ac:dyDescent="0.25">
      <c r="A955" s="32">
        <v>28077695</v>
      </c>
      <c r="B955" s="32" t="s">
        <v>6287</v>
      </c>
      <c r="C955" s="32" t="s">
        <v>6288</v>
      </c>
      <c r="D955" s="32" t="s">
        <v>6289</v>
      </c>
      <c r="E955" s="32" t="s">
        <v>6290</v>
      </c>
      <c r="F955" s="32" t="s">
        <v>502</v>
      </c>
      <c r="G955" s="32">
        <v>2017</v>
      </c>
      <c r="H955" s="33">
        <v>42748</v>
      </c>
      <c r="I955" s="32" t="s">
        <v>6291</v>
      </c>
      <c r="J955" s="32"/>
      <c r="K955" s="32" t="s">
        <v>6292</v>
      </c>
      <c r="L955" s="32" t="str">
        <f t="shared" si="371"/>
        <v>PostAlerta</v>
      </c>
      <c r="M955" s="32" t="str">
        <f t="shared" si="364"/>
        <v>S/PalabrasClaves</v>
      </c>
      <c r="N955" s="32" t="str">
        <f t="shared" si="381"/>
        <v/>
      </c>
      <c r="O955" s="32"/>
      <c r="P955" s="32" t="s">
        <v>1642</v>
      </c>
      <c r="Q955" s="32"/>
      <c r="R955" s="32" t="str">
        <f>LEFT('2012-2022'!$P955,4)</f>
        <v>2017</v>
      </c>
      <c r="S955" s="32" t="s">
        <v>49</v>
      </c>
      <c r="T955" s="32" t="str">
        <f t="shared" si="382"/>
        <v/>
      </c>
      <c r="U955" s="32"/>
      <c r="V955" s="34"/>
      <c r="W955" s="35"/>
      <c r="X955" s="35"/>
      <c r="Y955" s="32"/>
    </row>
    <row r="956" spans="1:25" ht="15.75" hidden="1" customHeight="1" x14ac:dyDescent="0.25">
      <c r="A956" s="27">
        <v>28063198</v>
      </c>
      <c r="B956" s="27" t="s">
        <v>6293</v>
      </c>
      <c r="C956" s="27" t="s">
        <v>6294</v>
      </c>
      <c r="D956" s="27" t="s">
        <v>6295</v>
      </c>
      <c r="E956" s="27" t="s">
        <v>6296</v>
      </c>
      <c r="F956" s="27" t="s">
        <v>6297</v>
      </c>
      <c r="G956" s="27">
        <v>2017</v>
      </c>
      <c r="H956" s="28">
        <v>42743</v>
      </c>
      <c r="I956" s="27" t="s">
        <v>6298</v>
      </c>
      <c r="J956" s="27"/>
      <c r="K956" s="27" t="s">
        <v>6299</v>
      </c>
      <c r="L956" s="27" t="str">
        <f t="shared" si="371"/>
        <v>PostAlerta</v>
      </c>
      <c r="M956" s="27" t="str">
        <f t="shared" si="364"/>
        <v>C/PalabrasClaves</v>
      </c>
      <c r="N956" s="27" t="str">
        <f t="shared" si="381"/>
        <v/>
      </c>
      <c r="O956" s="27"/>
      <c r="P956" s="27" t="s">
        <v>1926</v>
      </c>
      <c r="Q956" s="27"/>
      <c r="R956" s="27" t="str">
        <f>LEFT('2012-2022'!$P956,4)</f>
        <v>2017</v>
      </c>
      <c r="S956" s="27" t="s">
        <v>54</v>
      </c>
      <c r="T956" s="27" t="str">
        <f t="shared" si="382"/>
        <v/>
      </c>
      <c r="U956" s="27"/>
      <c r="V956" s="29"/>
      <c r="W956" s="30"/>
      <c r="X956" s="30"/>
      <c r="Y956" s="31"/>
    </row>
    <row r="957" spans="1:25" ht="15.75" customHeight="1" x14ac:dyDescent="0.25">
      <c r="A957" s="32">
        <v>33198606</v>
      </c>
      <c r="B957" s="32" t="s">
        <v>6300</v>
      </c>
      <c r="C957" s="32" t="s">
        <v>6301</v>
      </c>
      <c r="D957" s="32" t="s">
        <v>6302</v>
      </c>
      <c r="E957" s="32" t="s">
        <v>6303</v>
      </c>
      <c r="F957" s="32" t="s">
        <v>735</v>
      </c>
      <c r="G957" s="32">
        <v>2021</v>
      </c>
      <c r="H957" s="33">
        <v>44152</v>
      </c>
      <c r="I957" s="32"/>
      <c r="J957" s="32"/>
      <c r="K957" s="32" t="s">
        <v>6304</v>
      </c>
      <c r="L957" s="32" t="str">
        <f t="shared" si="371"/>
        <v>PostAlerta</v>
      </c>
      <c r="M957" s="32" t="str">
        <f t="shared" si="364"/>
        <v>C/PalabrasClaves</v>
      </c>
      <c r="N957" s="32" t="s">
        <v>9</v>
      </c>
      <c r="O957" s="32"/>
      <c r="P957" s="32" t="s">
        <v>6305</v>
      </c>
      <c r="Q957" s="32"/>
      <c r="R957" s="32" t="str">
        <f>LEFT('2012-2022'!$P957,4)</f>
        <v>2021</v>
      </c>
      <c r="S957" s="32" t="s">
        <v>39</v>
      </c>
      <c r="T957" s="32" t="s">
        <v>6306</v>
      </c>
      <c r="U957" s="32" t="s">
        <v>123</v>
      </c>
      <c r="V957" s="34" t="s">
        <v>124</v>
      </c>
      <c r="W957" s="35" t="s">
        <v>124</v>
      </c>
      <c r="X957" s="35" t="s">
        <v>2621</v>
      </c>
      <c r="Y957" s="36" t="str">
        <f>IFERROR(VLOOKUP(A955,BD_aux,3,FALSE),"")</f>
        <v/>
      </c>
    </row>
    <row r="958" spans="1:25" ht="15.75" hidden="1" customHeight="1" x14ac:dyDescent="0.25">
      <c r="A958" s="27">
        <v>33124551</v>
      </c>
      <c r="B958" s="27" t="s">
        <v>6307</v>
      </c>
      <c r="C958" s="27" t="s">
        <v>6308</v>
      </c>
      <c r="D958" s="27" t="s">
        <v>6309</v>
      </c>
      <c r="E958" s="27" t="s">
        <v>6310</v>
      </c>
      <c r="F958" s="27" t="s">
        <v>1046</v>
      </c>
      <c r="G958" s="27">
        <v>2020</v>
      </c>
      <c r="H958" s="28">
        <v>44134</v>
      </c>
      <c r="I958" s="27" t="s">
        <v>6311</v>
      </c>
      <c r="J958" s="27"/>
      <c r="K958" s="27" t="s">
        <v>6312</v>
      </c>
      <c r="L958" s="27" t="str">
        <f t="shared" si="371"/>
        <v>PostAlerta</v>
      </c>
      <c r="M958" s="27" t="str">
        <f t="shared" si="364"/>
        <v>C/PalabrasClaves</v>
      </c>
      <c r="N958" s="27" t="str">
        <f t="shared" ref="N958:N959" si="383">IF(ISNUMBER(SEARCH("TREATMENT", B958)), "4) Nuevos tratamientos", "")</f>
        <v/>
      </c>
      <c r="O958" s="27"/>
      <c r="P958" s="27" t="s">
        <v>1049</v>
      </c>
      <c r="Q958" s="27"/>
      <c r="R958" s="27" t="str">
        <f>LEFT('2012-2022'!$P958,4)</f>
        <v>2020</v>
      </c>
      <c r="S958" s="27" t="s">
        <v>70</v>
      </c>
      <c r="T958" s="27" t="str">
        <f t="shared" ref="T958:T959" si="384">IFERROR(VLOOKUP(A958,BD_aux,2,FALSE),"")</f>
        <v/>
      </c>
      <c r="U958" s="27"/>
      <c r="V958" s="29"/>
      <c r="W958" s="30"/>
      <c r="X958" s="30"/>
      <c r="Y958" s="31"/>
    </row>
    <row r="959" spans="1:25" ht="15.75" hidden="1" customHeight="1" x14ac:dyDescent="0.25">
      <c r="A959" s="32">
        <v>27497595</v>
      </c>
      <c r="B959" s="32" t="s">
        <v>6313</v>
      </c>
      <c r="C959" s="32" t="s">
        <v>6314</v>
      </c>
      <c r="D959" s="32" t="s">
        <v>6315</v>
      </c>
      <c r="E959" s="32" t="s">
        <v>2631</v>
      </c>
      <c r="F959" s="32" t="s">
        <v>285</v>
      </c>
      <c r="G959" s="32">
        <v>2016</v>
      </c>
      <c r="H959" s="33">
        <v>42590</v>
      </c>
      <c r="I959" s="32" t="s">
        <v>6316</v>
      </c>
      <c r="J959" s="32" t="s">
        <v>6317</v>
      </c>
      <c r="K959" s="32" t="s">
        <v>6318</v>
      </c>
      <c r="L959" s="32" t="str">
        <f t="shared" si="371"/>
        <v>PreAlerta</v>
      </c>
      <c r="M959" s="32" t="str">
        <f t="shared" si="364"/>
        <v>S/PalabrasClaves</v>
      </c>
      <c r="N959" s="32" t="str">
        <f t="shared" si="383"/>
        <v/>
      </c>
      <c r="O959" s="32"/>
      <c r="P959" s="32" t="s">
        <v>745</v>
      </c>
      <c r="Q959" s="32"/>
      <c r="R959" s="32" t="str">
        <f>LEFT('2012-2022'!$P959,4)</f>
        <v>2016</v>
      </c>
      <c r="S959" s="32" t="s">
        <v>70</v>
      </c>
      <c r="T959" s="32" t="str">
        <f t="shared" si="384"/>
        <v/>
      </c>
      <c r="U959" s="32"/>
      <c r="V959" s="34"/>
      <c r="W959" s="35"/>
      <c r="X959" s="35"/>
      <c r="Y959" s="32"/>
    </row>
    <row r="960" spans="1:25" ht="15.75" customHeight="1" x14ac:dyDescent="0.25">
      <c r="A960" s="27">
        <v>27684341</v>
      </c>
      <c r="B960" s="27" t="s">
        <v>6319</v>
      </c>
      <c r="C960" s="27" t="s">
        <v>6320</v>
      </c>
      <c r="D960" s="27" t="s">
        <v>6321</v>
      </c>
      <c r="E960" s="27" t="s">
        <v>1311</v>
      </c>
      <c r="F960" s="27" t="s">
        <v>679</v>
      </c>
      <c r="G960" s="27">
        <v>2016</v>
      </c>
      <c r="H960" s="28">
        <v>42643</v>
      </c>
      <c r="I960" s="27"/>
      <c r="J960" s="27"/>
      <c r="K960" s="27" t="s">
        <v>6322</v>
      </c>
      <c r="L960" s="27" t="str">
        <f t="shared" si="371"/>
        <v>PreAlerta</v>
      </c>
      <c r="M960" s="27" t="str">
        <f t="shared" si="364"/>
        <v>C/PalabrasClaves</v>
      </c>
      <c r="N960" s="27" t="s">
        <v>12</v>
      </c>
      <c r="O960" s="27" t="s">
        <v>16</v>
      </c>
      <c r="P960" s="27" t="s">
        <v>1055</v>
      </c>
      <c r="Q960" s="27"/>
      <c r="R960" s="27" t="str">
        <f>LEFT('2012-2022'!$P960,4)</f>
        <v>2016</v>
      </c>
      <c r="S960" s="27" t="s">
        <v>68</v>
      </c>
      <c r="T960" s="27" t="s">
        <v>6319</v>
      </c>
      <c r="U960" s="27" t="s">
        <v>124</v>
      </c>
      <c r="V960" s="29" t="s">
        <v>123</v>
      </c>
      <c r="W960" s="30" t="s">
        <v>124</v>
      </c>
      <c r="X960" s="30"/>
      <c r="Y960" s="31" t="str">
        <f>IFERROR(VLOOKUP(A958,BD_aux,3,FALSE),"")</f>
        <v/>
      </c>
    </row>
    <row r="961" spans="1:25" ht="15.75" hidden="1" customHeight="1" x14ac:dyDescent="0.25">
      <c r="A961" s="32">
        <v>22535909</v>
      </c>
      <c r="B961" s="32" t="s">
        <v>6323</v>
      </c>
      <c r="C961" s="32" t="s">
        <v>6324</v>
      </c>
      <c r="D961" s="32" t="s">
        <v>6325</v>
      </c>
      <c r="E961" s="32" t="s">
        <v>6326</v>
      </c>
      <c r="F961" s="32" t="s">
        <v>393</v>
      </c>
      <c r="G961" s="32">
        <v>2012</v>
      </c>
      <c r="H961" s="33">
        <v>41026</v>
      </c>
      <c r="I961" s="32"/>
      <c r="J961" s="32"/>
      <c r="K961" s="32" t="s">
        <v>6327</v>
      </c>
      <c r="L961" s="32" t="str">
        <f t="shared" si="371"/>
        <v>PreAlerta</v>
      </c>
      <c r="M961" s="32" t="str">
        <f t="shared" si="364"/>
        <v>S/PalabrasClaves</v>
      </c>
      <c r="N961" s="32" t="str">
        <f>IF(ISNUMBER(SEARCH("TREATMENT", B961)), "4) Nuevos tratamientos", "")</f>
        <v/>
      </c>
      <c r="O961" s="32"/>
      <c r="P961" s="32" t="s">
        <v>1916</v>
      </c>
      <c r="Q961" s="32"/>
      <c r="R961" s="32" t="str">
        <f>LEFT('2012-2022'!$P961,4)</f>
        <v>2012</v>
      </c>
      <c r="S961" s="32" t="s">
        <v>70</v>
      </c>
      <c r="T961" s="32" t="str">
        <f>IFERROR(VLOOKUP(A961,BD_aux,2,FALSE),"")</f>
        <v/>
      </c>
      <c r="U961" s="32"/>
      <c r="V961" s="34"/>
      <c r="W961" s="35"/>
      <c r="X961" s="35"/>
      <c r="Y961" s="32"/>
    </row>
    <row r="962" spans="1:25" ht="15.75" customHeight="1" x14ac:dyDescent="0.25">
      <c r="A962" s="27">
        <v>29324629</v>
      </c>
      <c r="B962" s="27" t="s">
        <v>6328</v>
      </c>
      <c r="C962" s="27" t="s">
        <v>6329</v>
      </c>
      <c r="D962" s="27" t="s">
        <v>6330</v>
      </c>
      <c r="E962" s="27" t="s">
        <v>6331</v>
      </c>
      <c r="F962" s="27" t="s">
        <v>304</v>
      </c>
      <c r="G962" s="27">
        <v>2018</v>
      </c>
      <c r="H962" s="28">
        <v>43112</v>
      </c>
      <c r="I962" s="27" t="s">
        <v>6332</v>
      </c>
      <c r="J962" s="27" t="s">
        <v>6333</v>
      </c>
      <c r="K962" s="27" t="s">
        <v>6334</v>
      </c>
      <c r="L962" s="27" t="str">
        <f t="shared" si="371"/>
        <v>PostAlerta</v>
      </c>
      <c r="M962" s="27" t="str">
        <f t="shared" si="364"/>
        <v>C/PalabrasClaves</v>
      </c>
      <c r="N962" s="27" t="s">
        <v>9</v>
      </c>
      <c r="O962" s="27"/>
      <c r="P962" s="27" t="s">
        <v>350</v>
      </c>
      <c r="Q962" s="27"/>
      <c r="R962" s="27" t="str">
        <f>LEFT('2012-2022'!$P962,4)</f>
        <v>2018</v>
      </c>
      <c r="S962" s="27" t="s">
        <v>45</v>
      </c>
      <c r="T962" s="27" t="s">
        <v>6335</v>
      </c>
      <c r="U962" s="27" t="s">
        <v>123</v>
      </c>
      <c r="V962" s="29" t="s">
        <v>124</v>
      </c>
      <c r="W962" s="30" t="s">
        <v>124</v>
      </c>
      <c r="X962" s="30" t="s">
        <v>6336</v>
      </c>
      <c r="Y962" s="31" t="str">
        <f>IFERROR(VLOOKUP(A960,BD_aux,3,FALSE),"")</f>
        <v/>
      </c>
    </row>
    <row r="963" spans="1:25" ht="15.75" hidden="1" customHeight="1" x14ac:dyDescent="0.25">
      <c r="A963" s="32">
        <v>30502387</v>
      </c>
      <c r="B963" s="32" t="s">
        <v>6337</v>
      </c>
      <c r="C963" s="32" t="s">
        <v>6338</v>
      </c>
      <c r="D963" s="32" t="s">
        <v>6339</v>
      </c>
      <c r="E963" s="32" t="s">
        <v>6340</v>
      </c>
      <c r="F963" s="32" t="s">
        <v>6341</v>
      </c>
      <c r="G963" s="32">
        <v>2019</v>
      </c>
      <c r="H963" s="33">
        <v>43438</v>
      </c>
      <c r="I963" s="32"/>
      <c r="J963" s="32"/>
      <c r="K963" s="32" t="s">
        <v>6342</v>
      </c>
      <c r="L963" s="32" t="str">
        <f t="shared" si="371"/>
        <v>PostAlerta</v>
      </c>
      <c r="M963" s="32" t="str">
        <f t="shared" si="364"/>
        <v>C/PalabrasClaves</v>
      </c>
      <c r="N963" s="32" t="str">
        <f t="shared" ref="N963:N967" si="385">IF(ISNUMBER(SEARCH("TREATMENT", B963)), "4) Nuevos tratamientos", "")</f>
        <v/>
      </c>
      <c r="O963" s="32"/>
      <c r="P963" s="32" t="s">
        <v>730</v>
      </c>
      <c r="Q963" s="32"/>
      <c r="R963" s="32" t="str">
        <f>LEFT('2012-2022'!$P963,4)</f>
        <v>2019</v>
      </c>
      <c r="S963" s="32" t="s">
        <v>45</v>
      </c>
      <c r="T963" s="32" t="str">
        <f t="shared" ref="T963:T967" si="386">IFERROR(VLOOKUP(A963,BD_aux,2,FALSE),"")</f>
        <v/>
      </c>
      <c r="U963" s="32"/>
      <c r="V963" s="34"/>
      <c r="W963" s="35"/>
      <c r="X963" s="35"/>
      <c r="Y963" s="32"/>
    </row>
    <row r="964" spans="1:25" ht="15.75" hidden="1" customHeight="1" x14ac:dyDescent="0.25">
      <c r="A964" s="27">
        <v>33941524</v>
      </c>
      <c r="B964" s="27" t="s">
        <v>6343</v>
      </c>
      <c r="C964" s="27" t="s">
        <v>6344</v>
      </c>
      <c r="D964" s="27" t="s">
        <v>6345</v>
      </c>
      <c r="E964" s="27" t="s">
        <v>6346</v>
      </c>
      <c r="F964" s="27" t="s">
        <v>4754</v>
      </c>
      <c r="G964" s="27">
        <v>2021</v>
      </c>
      <c r="H964" s="28">
        <v>44320</v>
      </c>
      <c r="I964" s="27" t="s">
        <v>6347</v>
      </c>
      <c r="J964" s="27"/>
      <c r="K964" s="27" t="s">
        <v>6348</v>
      </c>
      <c r="L964" s="27" t="str">
        <f t="shared" si="371"/>
        <v>PostAlerta</v>
      </c>
      <c r="M964" s="27" t="str">
        <f t="shared" ref="M964:M1027" si="387">IF(ISNUMBER(A964),(IF(ISNUMBER(VLOOKUP(A964,KEYWORDS,1,FALSE)),"C/PalabrasClaves","S/PalabrasClaves")),"")</f>
        <v>S/PalabrasClaves</v>
      </c>
      <c r="N964" s="27" t="str">
        <f t="shared" si="385"/>
        <v/>
      </c>
      <c r="O964" s="27"/>
      <c r="P964" s="27" t="s">
        <v>6349</v>
      </c>
      <c r="Q964" s="27"/>
      <c r="R964" s="27" t="str">
        <f>LEFT('2012-2022'!$P964,4)</f>
        <v>2021</v>
      </c>
      <c r="S964" s="27" t="s">
        <v>57</v>
      </c>
      <c r="T964" s="27" t="str">
        <f t="shared" si="386"/>
        <v/>
      </c>
      <c r="U964" s="27"/>
      <c r="V964" s="29"/>
      <c r="W964" s="30"/>
      <c r="X964" s="30"/>
      <c r="Y964" s="31"/>
    </row>
    <row r="965" spans="1:25" ht="15.75" hidden="1" customHeight="1" x14ac:dyDescent="0.25">
      <c r="A965" s="32">
        <v>28737492</v>
      </c>
      <c r="B965" s="32" t="s">
        <v>6350</v>
      </c>
      <c r="C965" s="32" t="s">
        <v>6351</v>
      </c>
      <c r="D965" s="32" t="s">
        <v>6352</v>
      </c>
      <c r="E965" s="32" t="s">
        <v>6353</v>
      </c>
      <c r="F965" s="32" t="s">
        <v>679</v>
      </c>
      <c r="G965" s="32">
        <v>2017</v>
      </c>
      <c r="H965" s="33">
        <v>42941</v>
      </c>
      <c r="I965" s="32"/>
      <c r="J965" s="32"/>
      <c r="K965" s="32" t="s">
        <v>6354</v>
      </c>
      <c r="L965" s="32" t="str">
        <f t="shared" si="371"/>
        <v>PostAlerta</v>
      </c>
      <c r="M965" s="32" t="str">
        <f t="shared" si="387"/>
        <v>C/PalabrasClaves</v>
      </c>
      <c r="N965" s="32" t="str">
        <f t="shared" si="385"/>
        <v/>
      </c>
      <c r="O965" s="32"/>
      <c r="P965" s="32" t="s">
        <v>166</v>
      </c>
      <c r="Q965" s="32"/>
      <c r="R965" s="32" t="str">
        <f>LEFT('2012-2022'!$P965,4)</f>
        <v>2017</v>
      </c>
      <c r="S965" s="32" t="s">
        <v>62</v>
      </c>
      <c r="T965" s="32" t="str">
        <f t="shared" si="386"/>
        <v/>
      </c>
      <c r="U965" s="32"/>
      <c r="V965" s="34"/>
      <c r="W965" s="35"/>
      <c r="X965" s="35"/>
      <c r="Y965" s="32"/>
    </row>
    <row r="966" spans="1:25" ht="15.75" hidden="1" customHeight="1" x14ac:dyDescent="0.25">
      <c r="A966" s="27">
        <v>34310528</v>
      </c>
      <c r="B966" s="27" t="s">
        <v>6355</v>
      </c>
      <c r="C966" s="27" t="s">
        <v>6356</v>
      </c>
      <c r="D966" s="27" t="s">
        <v>6357</v>
      </c>
      <c r="E966" s="27" t="s">
        <v>333</v>
      </c>
      <c r="F966" s="27" t="s">
        <v>304</v>
      </c>
      <c r="G966" s="27">
        <v>2021</v>
      </c>
      <c r="H966" s="28">
        <v>44403</v>
      </c>
      <c r="I966" s="27"/>
      <c r="J966" s="27"/>
      <c r="K966" s="27" t="s">
        <v>6358</v>
      </c>
      <c r="L966" s="27" t="str">
        <f t="shared" si="371"/>
        <v>PostAlerta</v>
      </c>
      <c r="M966" s="27" t="str">
        <f t="shared" si="387"/>
        <v>S/PalabrasClaves</v>
      </c>
      <c r="N966" s="27" t="str">
        <f t="shared" si="385"/>
        <v/>
      </c>
      <c r="O966" s="27"/>
      <c r="P966" s="27" t="s">
        <v>5980</v>
      </c>
      <c r="Q966" s="27"/>
      <c r="R966" s="27" t="str">
        <f>LEFT('2012-2022'!$P966,4)</f>
        <v>2021</v>
      </c>
      <c r="S966" s="27" t="s">
        <v>74</v>
      </c>
      <c r="T966" s="27" t="str">
        <f t="shared" si="386"/>
        <v/>
      </c>
      <c r="U966" s="27"/>
      <c r="V966" s="29"/>
      <c r="W966" s="30"/>
      <c r="X966" s="30"/>
      <c r="Y966" s="31"/>
    </row>
    <row r="967" spans="1:25" ht="15.75" hidden="1" customHeight="1" x14ac:dyDescent="0.25">
      <c r="A967" s="32">
        <v>31589312</v>
      </c>
      <c r="B967" s="32" t="s">
        <v>6359</v>
      </c>
      <c r="C967" s="32" t="s">
        <v>6360</v>
      </c>
      <c r="D967" s="32" t="s">
        <v>6361</v>
      </c>
      <c r="E967" s="32" t="s">
        <v>6362</v>
      </c>
      <c r="F967" s="32" t="s">
        <v>4890</v>
      </c>
      <c r="G967" s="32">
        <v>2020</v>
      </c>
      <c r="H967" s="33">
        <v>43746</v>
      </c>
      <c r="I967" s="32" t="s">
        <v>6363</v>
      </c>
      <c r="J967" s="32"/>
      <c r="K967" s="32" t="s">
        <v>6364</v>
      </c>
      <c r="L967" s="32" t="str">
        <f t="shared" si="371"/>
        <v>PostAlerta</v>
      </c>
      <c r="M967" s="32" t="str">
        <f t="shared" si="387"/>
        <v>S/PalabrasClaves</v>
      </c>
      <c r="N967" s="32" t="str">
        <f t="shared" si="385"/>
        <v/>
      </c>
      <c r="O967" s="32"/>
      <c r="P967" s="32" t="s">
        <v>6365</v>
      </c>
      <c r="Q967" s="32"/>
      <c r="R967" s="32" t="str">
        <f>LEFT('2012-2022'!$P967,4)</f>
        <v>2020</v>
      </c>
      <c r="S967" s="32" t="s">
        <v>45</v>
      </c>
      <c r="T967" s="32" t="str">
        <f t="shared" si="386"/>
        <v/>
      </c>
      <c r="U967" s="32"/>
      <c r="V967" s="34"/>
      <c r="W967" s="35"/>
      <c r="X967" s="35"/>
      <c r="Y967" s="32"/>
    </row>
    <row r="968" spans="1:25" ht="15.75" customHeight="1" x14ac:dyDescent="0.25">
      <c r="A968" s="27">
        <v>27225407</v>
      </c>
      <c r="B968" s="27" t="s">
        <v>6366</v>
      </c>
      <c r="C968" s="27" t="s">
        <v>6367</v>
      </c>
      <c r="D968" s="27" t="s">
        <v>6368</v>
      </c>
      <c r="E968" s="27" t="s">
        <v>1968</v>
      </c>
      <c r="F968" s="27" t="s">
        <v>502</v>
      </c>
      <c r="G968" s="27">
        <v>2016</v>
      </c>
      <c r="H968" s="28">
        <v>42517</v>
      </c>
      <c r="I968" s="27" t="s">
        <v>6369</v>
      </c>
      <c r="J968" s="27"/>
      <c r="K968" s="27" t="s">
        <v>6370</v>
      </c>
      <c r="L968" s="27" t="str">
        <f t="shared" si="371"/>
        <v>PreAlerta</v>
      </c>
      <c r="M968" s="27" t="str">
        <f t="shared" si="387"/>
        <v>C/PalabrasClaves</v>
      </c>
      <c r="N968" s="27" t="s">
        <v>9</v>
      </c>
      <c r="O968" s="27"/>
      <c r="P968" s="27" t="s">
        <v>1025</v>
      </c>
      <c r="Q968" s="27"/>
      <c r="R968" s="27" t="str">
        <f>LEFT('2012-2022'!$P968,4)</f>
        <v>2016</v>
      </c>
      <c r="S968" s="27" t="s">
        <v>65</v>
      </c>
      <c r="T968" s="27" t="s">
        <v>6371</v>
      </c>
      <c r="U968" s="27" t="s">
        <v>123</v>
      </c>
      <c r="V968" s="29" t="s">
        <v>124</v>
      </c>
      <c r="W968" s="30" t="s">
        <v>124</v>
      </c>
      <c r="X968" s="30" t="s">
        <v>6372</v>
      </c>
      <c r="Y968" s="31" t="str">
        <f>IFERROR(VLOOKUP(A966,BD_aux,3,FALSE),"")</f>
        <v/>
      </c>
    </row>
    <row r="969" spans="1:25" ht="15.75" hidden="1" customHeight="1" x14ac:dyDescent="0.25">
      <c r="A969" s="32">
        <v>29275409</v>
      </c>
      <c r="B969" s="32" t="s">
        <v>6373</v>
      </c>
      <c r="C969" s="32" t="s">
        <v>6374</v>
      </c>
      <c r="D969" s="32" t="s">
        <v>6375</v>
      </c>
      <c r="E969" s="32" t="s">
        <v>6376</v>
      </c>
      <c r="F969" s="32" t="s">
        <v>6377</v>
      </c>
      <c r="G969" s="32">
        <v>2018</v>
      </c>
      <c r="H969" s="33">
        <v>43094</v>
      </c>
      <c r="I969" s="32"/>
      <c r="J969" s="32"/>
      <c r="K969" s="32" t="s">
        <v>6378</v>
      </c>
      <c r="L969" s="32" t="str">
        <f t="shared" si="371"/>
        <v>PostAlerta</v>
      </c>
      <c r="M969" s="32" t="str">
        <f t="shared" si="387"/>
        <v>S/PalabrasClaves</v>
      </c>
      <c r="N969" s="32" t="str">
        <f t="shared" ref="N969:N970" si="388">IF(ISNUMBER(SEARCH("TREATMENT", B969)), "4) Nuevos tratamientos", "")</f>
        <v/>
      </c>
      <c r="O969" s="32"/>
      <c r="P969" s="32">
        <v>2018</v>
      </c>
      <c r="Q969" s="32"/>
      <c r="R969" s="32" t="str">
        <f>LEFT('2012-2022'!$P969,4)</f>
        <v>2018</v>
      </c>
      <c r="S969" s="32"/>
      <c r="T969" s="32" t="str">
        <f t="shared" ref="T969:T971" si="389">IFERROR(VLOOKUP(A969,BD_aux,2,FALSE),"")</f>
        <v/>
      </c>
      <c r="U969" s="32"/>
      <c r="V969" s="34"/>
      <c r="W969" s="35"/>
      <c r="X969" s="35"/>
      <c r="Y969" s="32"/>
    </row>
    <row r="970" spans="1:25" ht="15.75" hidden="1" customHeight="1" x14ac:dyDescent="0.25">
      <c r="A970" s="27">
        <v>25834492</v>
      </c>
      <c r="B970" s="27" t="s">
        <v>6379</v>
      </c>
      <c r="C970" s="27" t="s">
        <v>6380</v>
      </c>
      <c r="D970" s="27" t="s">
        <v>6381</v>
      </c>
      <c r="E970" s="27" t="s">
        <v>6382</v>
      </c>
      <c r="F970" s="27" t="s">
        <v>6383</v>
      </c>
      <c r="G970" s="27">
        <v>2014</v>
      </c>
      <c r="H970" s="28">
        <v>42097</v>
      </c>
      <c r="I970" s="27" t="s">
        <v>6384</v>
      </c>
      <c r="J970" s="27"/>
      <c r="K970" s="27" t="s">
        <v>6385</v>
      </c>
      <c r="L970" s="27" t="str">
        <f t="shared" si="371"/>
        <v>PreAlerta</v>
      </c>
      <c r="M970" s="27" t="str">
        <f t="shared" si="387"/>
        <v>C/PalabrasClaves</v>
      </c>
      <c r="N970" s="27" t="str">
        <f t="shared" si="388"/>
        <v/>
      </c>
      <c r="O970" s="27"/>
      <c r="P970" s="27" t="s">
        <v>1685</v>
      </c>
      <c r="Q970" s="27"/>
      <c r="R970" s="27" t="str">
        <f>LEFT('2012-2022'!$P970,4)</f>
        <v>2014</v>
      </c>
      <c r="S970" s="27" t="s">
        <v>74</v>
      </c>
      <c r="T970" s="27" t="str">
        <f t="shared" si="389"/>
        <v/>
      </c>
      <c r="U970" s="27"/>
      <c r="V970" s="29"/>
      <c r="W970" s="30"/>
      <c r="X970" s="30"/>
      <c r="Y970" s="31"/>
    </row>
    <row r="971" spans="1:25" ht="15.75" hidden="1" customHeight="1" x14ac:dyDescent="0.25">
      <c r="A971" s="32">
        <v>34913662</v>
      </c>
      <c r="B971" s="32" t="s">
        <v>6386</v>
      </c>
      <c r="C971" s="32" t="s">
        <v>6387</v>
      </c>
      <c r="D971" s="32" t="s">
        <v>6388</v>
      </c>
      <c r="E971" s="32" t="s">
        <v>6389</v>
      </c>
      <c r="F971" s="32" t="s">
        <v>6390</v>
      </c>
      <c r="G971" s="32">
        <v>2021</v>
      </c>
      <c r="H971" s="33">
        <v>44546</v>
      </c>
      <c r="I971" s="32"/>
      <c r="J971" s="32"/>
      <c r="K971" s="32"/>
      <c r="L971" s="32" t="str">
        <f t="shared" si="371"/>
        <v>PostAlerta</v>
      </c>
      <c r="M971" s="32" t="str">
        <f t="shared" si="387"/>
        <v>S/PalabrasClaves</v>
      </c>
      <c r="N971" s="32"/>
      <c r="O971" s="32"/>
      <c r="P971" s="32" t="s">
        <v>5980</v>
      </c>
      <c r="Q971" s="32"/>
      <c r="R971" s="32" t="str">
        <f>LEFT('2012-2022'!$P971,4)</f>
        <v>2021</v>
      </c>
      <c r="S971" s="32" t="s">
        <v>74</v>
      </c>
      <c r="T971" s="32" t="str">
        <f t="shared" si="389"/>
        <v/>
      </c>
      <c r="U971" s="32"/>
      <c r="V971" s="34"/>
      <c r="W971" s="35"/>
      <c r="X971" s="35"/>
      <c r="Y971" s="32"/>
    </row>
    <row r="972" spans="1:25" ht="15.75" customHeight="1" x14ac:dyDescent="0.25">
      <c r="A972" s="27">
        <v>28686231</v>
      </c>
      <c r="B972" s="27" t="s">
        <v>6391</v>
      </c>
      <c r="C972" s="27" t="s">
        <v>6392</v>
      </c>
      <c r="D972" s="27" t="s">
        <v>6393</v>
      </c>
      <c r="E972" s="27" t="s">
        <v>6394</v>
      </c>
      <c r="F972" s="27" t="s">
        <v>3088</v>
      </c>
      <c r="G972" s="27">
        <v>2017</v>
      </c>
      <c r="H972" s="28">
        <v>42924</v>
      </c>
      <c r="I972" s="27" t="s">
        <v>6395</v>
      </c>
      <c r="J972" s="27"/>
      <c r="K972" s="27" t="s">
        <v>6396</v>
      </c>
      <c r="L972" s="27" t="str">
        <f t="shared" si="371"/>
        <v>PostAlerta</v>
      </c>
      <c r="M972" s="27" t="str">
        <f t="shared" si="387"/>
        <v>C/PalabrasClaves</v>
      </c>
      <c r="N972" s="27" t="s">
        <v>9</v>
      </c>
      <c r="O972" s="27"/>
      <c r="P972" s="27" t="s">
        <v>6397</v>
      </c>
      <c r="Q972" s="27"/>
      <c r="R972" s="27" t="str">
        <f>LEFT('2012-2022'!$P972,4)</f>
        <v>2017</v>
      </c>
      <c r="S972" s="27" t="s">
        <v>62</v>
      </c>
      <c r="T972" s="27" t="s">
        <v>6398</v>
      </c>
      <c r="U972" s="27" t="s">
        <v>123</v>
      </c>
      <c r="V972" s="29" t="s">
        <v>124</v>
      </c>
      <c r="W972" s="30" t="s">
        <v>124</v>
      </c>
      <c r="X972" s="30" t="s">
        <v>2621</v>
      </c>
      <c r="Y972" s="31" t="str">
        <f t="shared" ref="Y972:Y973" si="390">IFERROR(VLOOKUP(A970,BD_aux,3,FALSE),"")</f>
        <v/>
      </c>
    </row>
    <row r="973" spans="1:25" ht="15.75" customHeight="1" x14ac:dyDescent="0.25">
      <c r="A973" s="32">
        <v>25056075</v>
      </c>
      <c r="B973" s="32" t="s">
        <v>6399</v>
      </c>
      <c r="C973" s="32" t="s">
        <v>6400</v>
      </c>
      <c r="D973" s="32" t="s">
        <v>6401</v>
      </c>
      <c r="E973" s="32" t="s">
        <v>5360</v>
      </c>
      <c r="F973" s="32" t="s">
        <v>1936</v>
      </c>
      <c r="G973" s="32">
        <v>2014</v>
      </c>
      <c r="H973" s="33">
        <v>41845</v>
      </c>
      <c r="I973" s="32"/>
      <c r="J973" s="32"/>
      <c r="K973" s="32" t="s">
        <v>6402</v>
      </c>
      <c r="L973" s="32" t="str">
        <f t="shared" si="371"/>
        <v>PreAlerta</v>
      </c>
      <c r="M973" s="32" t="str">
        <f t="shared" si="387"/>
        <v>C/PalabrasClaves</v>
      </c>
      <c r="N973" s="32" t="s">
        <v>9</v>
      </c>
      <c r="O973" s="32"/>
      <c r="P973" s="32">
        <v>2014</v>
      </c>
      <c r="Q973" s="32"/>
      <c r="R973" s="32" t="str">
        <f>LEFT('2012-2022'!$P973,4)</f>
        <v>2014</v>
      </c>
      <c r="S973" s="32"/>
      <c r="T973" s="32" t="s">
        <v>6403</v>
      </c>
      <c r="U973" s="32" t="s">
        <v>123</v>
      </c>
      <c r="V973" s="34" t="s">
        <v>124</v>
      </c>
      <c r="W973" s="35" t="s">
        <v>124</v>
      </c>
      <c r="X973" s="35" t="s">
        <v>2621</v>
      </c>
      <c r="Y973" s="36" t="str">
        <f t="shared" si="390"/>
        <v/>
      </c>
    </row>
    <row r="974" spans="1:25" ht="15.75" hidden="1" customHeight="1" x14ac:dyDescent="0.25">
      <c r="A974" s="27">
        <v>28705094</v>
      </c>
      <c r="B974" s="27" t="s">
        <v>6404</v>
      </c>
      <c r="C974" s="27" t="s">
        <v>6405</v>
      </c>
      <c r="D974" s="27" t="s">
        <v>6406</v>
      </c>
      <c r="E974" s="27" t="s">
        <v>3803</v>
      </c>
      <c r="F974" s="27" t="s">
        <v>735</v>
      </c>
      <c r="G974" s="27">
        <v>2018</v>
      </c>
      <c r="H974" s="28">
        <v>42931</v>
      </c>
      <c r="I974" s="27"/>
      <c r="J974" s="27"/>
      <c r="K974" s="27" t="s">
        <v>6407</v>
      </c>
      <c r="L974" s="27" t="str">
        <f t="shared" si="371"/>
        <v>PostAlerta</v>
      </c>
      <c r="M974" s="27" t="str">
        <f t="shared" si="387"/>
        <v>S/PalabrasClaves</v>
      </c>
      <c r="N974" s="27" t="str">
        <f>IF(ISNUMBER(SEARCH("TREATMENT", B974)), "4) Nuevos tratamientos", "")</f>
        <v/>
      </c>
      <c r="O974" s="27"/>
      <c r="P974" s="27" t="s">
        <v>350</v>
      </c>
      <c r="Q974" s="27"/>
      <c r="R974" s="27" t="str">
        <f>LEFT('2012-2022'!$P974,4)</f>
        <v>2018</v>
      </c>
      <c r="S974" s="27" t="s">
        <v>45</v>
      </c>
      <c r="T974" s="27" t="str">
        <f>IFERROR(VLOOKUP(A974,BD_aux,2,FALSE),"")</f>
        <v/>
      </c>
      <c r="U974" s="27"/>
      <c r="V974" s="29"/>
      <c r="W974" s="30"/>
      <c r="X974" s="30"/>
      <c r="Y974" s="31"/>
    </row>
    <row r="975" spans="1:25" ht="15.75" customHeight="1" x14ac:dyDescent="0.25">
      <c r="A975" s="32">
        <v>27632642</v>
      </c>
      <c r="B975" s="32" t="s">
        <v>6408</v>
      </c>
      <c r="C975" s="32" t="s">
        <v>6409</v>
      </c>
      <c r="D975" s="32" t="s">
        <v>6410</v>
      </c>
      <c r="E975" s="32" t="s">
        <v>6411</v>
      </c>
      <c r="F975" s="32" t="s">
        <v>1046</v>
      </c>
      <c r="G975" s="32">
        <v>2016</v>
      </c>
      <c r="H975" s="33">
        <v>42629</v>
      </c>
      <c r="I975" s="32" t="s">
        <v>6412</v>
      </c>
      <c r="J975" s="32"/>
      <c r="K975" s="32" t="s">
        <v>6413</v>
      </c>
      <c r="L975" s="32" t="str">
        <f t="shared" si="371"/>
        <v>PreAlerta</v>
      </c>
      <c r="M975" s="32" t="str">
        <f t="shared" si="387"/>
        <v>C/PalabrasClaves</v>
      </c>
      <c r="N975" s="32" t="s">
        <v>9</v>
      </c>
      <c r="O975" s="32"/>
      <c r="P975" s="32" t="s">
        <v>6414</v>
      </c>
      <c r="Q975" s="32"/>
      <c r="R975" s="32" t="str">
        <f>LEFT('2012-2022'!$P975,4)</f>
        <v>2016</v>
      </c>
      <c r="S975" s="32" t="s">
        <v>68</v>
      </c>
      <c r="T975" s="32" t="s">
        <v>6415</v>
      </c>
      <c r="U975" s="32" t="s">
        <v>123</v>
      </c>
      <c r="V975" s="34" t="s">
        <v>124</v>
      </c>
      <c r="W975" s="35" t="s">
        <v>124</v>
      </c>
      <c r="X975" s="35" t="s">
        <v>2621</v>
      </c>
      <c r="Y975" s="36" t="str">
        <f>IFERROR(VLOOKUP(A973,BD_aux,3,FALSE),"")</f>
        <v/>
      </c>
    </row>
    <row r="976" spans="1:25" ht="15.75" hidden="1" customHeight="1" x14ac:dyDescent="0.25">
      <c r="A976" s="27">
        <v>22306338</v>
      </c>
      <c r="B976" s="27" t="s">
        <v>6416</v>
      </c>
      <c r="C976" s="27" t="s">
        <v>6417</v>
      </c>
      <c r="D976" s="27" t="s">
        <v>6418</v>
      </c>
      <c r="E976" s="27" t="s">
        <v>1494</v>
      </c>
      <c r="F976" s="27" t="s">
        <v>6419</v>
      </c>
      <c r="G976" s="27">
        <v>2012</v>
      </c>
      <c r="H976" s="28">
        <v>40946</v>
      </c>
      <c r="I976" s="27"/>
      <c r="J976" s="27"/>
      <c r="K976" s="27" t="s">
        <v>6420</v>
      </c>
      <c r="L976" s="27" t="str">
        <f t="shared" si="371"/>
        <v>PreAlerta</v>
      </c>
      <c r="M976" s="27" t="str">
        <f t="shared" si="387"/>
        <v>S/PalabrasClaves</v>
      </c>
      <c r="N976" s="27" t="str">
        <f>IF(ISNUMBER(SEARCH("TREATMENT", B976)), "4) Nuevos tratamientos", "")</f>
        <v/>
      </c>
      <c r="O976" s="27"/>
      <c r="P976" s="27" t="s">
        <v>2525</v>
      </c>
      <c r="Q976" s="27"/>
      <c r="R976" s="27" t="str">
        <f>LEFT('2012-2022'!$P976,4)</f>
        <v>2012</v>
      </c>
      <c r="S976" s="27" t="s">
        <v>65</v>
      </c>
      <c r="T976" s="27" t="str">
        <f>IFERROR(VLOOKUP(A976,BD_aux,2,FALSE),"")</f>
        <v/>
      </c>
      <c r="U976" s="27"/>
      <c r="V976" s="29"/>
      <c r="W976" s="30"/>
      <c r="X976" s="30"/>
      <c r="Y976" s="31"/>
    </row>
    <row r="977" spans="1:25" ht="15.75" customHeight="1" x14ac:dyDescent="0.25">
      <c r="A977" s="32">
        <v>25947877</v>
      </c>
      <c r="B977" s="32" t="s">
        <v>6421</v>
      </c>
      <c r="C977" s="32" t="s">
        <v>6422</v>
      </c>
      <c r="D977" s="32" t="s">
        <v>6423</v>
      </c>
      <c r="E977" s="32" t="s">
        <v>6424</v>
      </c>
      <c r="F977" s="32" t="s">
        <v>6425</v>
      </c>
      <c r="G977" s="32">
        <v>2015</v>
      </c>
      <c r="H977" s="33">
        <v>42132</v>
      </c>
      <c r="I977" s="32" t="s">
        <v>6426</v>
      </c>
      <c r="J977" s="32"/>
      <c r="K977" s="32" t="s">
        <v>6427</v>
      </c>
      <c r="L977" s="32" t="str">
        <f t="shared" si="371"/>
        <v>PreAlerta</v>
      </c>
      <c r="M977" s="32" t="str">
        <f t="shared" si="387"/>
        <v>C/PalabrasClaves</v>
      </c>
      <c r="N977" s="32" t="s">
        <v>9</v>
      </c>
      <c r="O977" s="32"/>
      <c r="P977" s="32" t="s">
        <v>6428</v>
      </c>
      <c r="Q977" s="32"/>
      <c r="R977" s="32" t="str">
        <f>LEFT('2012-2022'!$P977,4)</f>
        <v>2015</v>
      </c>
      <c r="S977" s="32" t="s">
        <v>57</v>
      </c>
      <c r="T977" s="32" t="s">
        <v>6429</v>
      </c>
      <c r="U977" s="32" t="s">
        <v>123</v>
      </c>
      <c r="V977" s="34" t="s">
        <v>124</v>
      </c>
      <c r="W977" s="35" t="s">
        <v>124</v>
      </c>
      <c r="X977" s="35" t="s">
        <v>2621</v>
      </c>
      <c r="Y977" s="36" t="str">
        <f>IFERROR(VLOOKUP(A975,BD_aux,3,FALSE),"")</f>
        <v/>
      </c>
    </row>
    <row r="978" spans="1:25" ht="15.75" hidden="1" customHeight="1" x14ac:dyDescent="0.25">
      <c r="A978" s="27">
        <v>30606127</v>
      </c>
      <c r="B978" s="27" t="s">
        <v>6430</v>
      </c>
      <c r="C978" s="27" t="s">
        <v>6431</v>
      </c>
      <c r="D978" s="27" t="s">
        <v>6432</v>
      </c>
      <c r="E978" s="27" t="s">
        <v>6433</v>
      </c>
      <c r="F978" s="27" t="s">
        <v>1066</v>
      </c>
      <c r="G978" s="27">
        <v>2019</v>
      </c>
      <c r="H978" s="28">
        <v>43470</v>
      </c>
      <c r="I978" s="27" t="s">
        <v>6434</v>
      </c>
      <c r="J978" s="27"/>
      <c r="K978" s="27" t="s">
        <v>6435</v>
      </c>
      <c r="L978" s="27" t="str">
        <f t="shared" si="371"/>
        <v>PostAlerta</v>
      </c>
      <c r="M978" s="27" t="str">
        <f t="shared" si="387"/>
        <v>S/PalabrasClaves</v>
      </c>
      <c r="N978" s="27" t="str">
        <f t="shared" ref="N978:N980" si="391">IF(ISNUMBER(SEARCH("TREATMENT", B978)), "4) Nuevos tratamientos", "")</f>
        <v/>
      </c>
      <c r="O978" s="27"/>
      <c r="P978" s="27" t="s">
        <v>6436</v>
      </c>
      <c r="Q978" s="27"/>
      <c r="R978" s="27" t="str">
        <f>LEFT('2012-2022'!$P978,4)</f>
        <v>2019</v>
      </c>
      <c r="S978" s="27" t="s">
        <v>39</v>
      </c>
      <c r="T978" s="27" t="str">
        <f t="shared" ref="T978:T986" si="392">IFERROR(VLOOKUP(A978,BD_aux,2,FALSE),"")</f>
        <v/>
      </c>
      <c r="U978" s="27"/>
      <c r="V978" s="29"/>
      <c r="W978" s="30"/>
      <c r="X978" s="30"/>
      <c r="Y978" s="31"/>
    </row>
    <row r="979" spans="1:25" ht="15.75" hidden="1" customHeight="1" x14ac:dyDescent="0.25">
      <c r="A979" s="32">
        <v>31730160</v>
      </c>
      <c r="B979" s="32" t="s">
        <v>6437</v>
      </c>
      <c r="C979" s="32" t="s">
        <v>6438</v>
      </c>
      <c r="D979" s="32" t="s">
        <v>6439</v>
      </c>
      <c r="E979" s="32" t="s">
        <v>6283</v>
      </c>
      <c r="F979" s="32" t="s">
        <v>493</v>
      </c>
      <c r="G979" s="32">
        <v>2019</v>
      </c>
      <c r="H979" s="33">
        <v>43785</v>
      </c>
      <c r="I979" s="32"/>
      <c r="J979" s="32"/>
      <c r="K979" s="32" t="s">
        <v>6440</v>
      </c>
      <c r="L979" s="32" t="str">
        <f t="shared" si="371"/>
        <v>PostAlerta</v>
      </c>
      <c r="M979" s="32" t="str">
        <f t="shared" si="387"/>
        <v>C/PalabrasClaves</v>
      </c>
      <c r="N979" s="32" t="str">
        <f t="shared" si="391"/>
        <v/>
      </c>
      <c r="O979" s="32"/>
      <c r="P979" s="32" t="s">
        <v>5683</v>
      </c>
      <c r="Q979" s="32"/>
      <c r="R979" s="32" t="str">
        <f>LEFT('2012-2022'!$P979,4)</f>
        <v>2019</v>
      </c>
      <c r="S979" s="32" t="s">
        <v>74</v>
      </c>
      <c r="T979" s="32" t="str">
        <f t="shared" si="392"/>
        <v/>
      </c>
      <c r="U979" s="32"/>
      <c r="V979" s="34"/>
      <c r="W979" s="35"/>
      <c r="X979" s="35"/>
      <c r="Y979" s="32"/>
    </row>
    <row r="980" spans="1:25" ht="15.75" hidden="1" customHeight="1" x14ac:dyDescent="0.25">
      <c r="A980" s="27">
        <v>31040249</v>
      </c>
      <c r="B980" s="27" t="s">
        <v>6441</v>
      </c>
      <c r="C980" s="27" t="s">
        <v>6442</v>
      </c>
      <c r="D980" s="27" t="s">
        <v>6443</v>
      </c>
      <c r="E980" s="27" t="s">
        <v>6444</v>
      </c>
      <c r="F980" s="27" t="s">
        <v>393</v>
      </c>
      <c r="G980" s="27">
        <v>2019</v>
      </c>
      <c r="H980" s="28">
        <v>43587</v>
      </c>
      <c r="I980" s="27"/>
      <c r="J980" s="27"/>
      <c r="K980" s="27" t="s">
        <v>6445</v>
      </c>
      <c r="L980" s="27" t="str">
        <f t="shared" si="371"/>
        <v>PostAlerta</v>
      </c>
      <c r="M980" s="27" t="str">
        <f t="shared" si="387"/>
        <v>C/PalabrasClaves</v>
      </c>
      <c r="N980" s="27" t="str">
        <f t="shared" si="391"/>
        <v/>
      </c>
      <c r="O980" s="27"/>
      <c r="P980" s="27" t="s">
        <v>533</v>
      </c>
      <c r="Q980" s="27"/>
      <c r="R980" s="27" t="str">
        <f>LEFT('2012-2022'!$P980,4)</f>
        <v>2019</v>
      </c>
      <c r="S980" s="27" t="s">
        <v>74</v>
      </c>
      <c r="T980" s="27" t="str">
        <f t="shared" si="392"/>
        <v/>
      </c>
      <c r="U980" s="27"/>
      <c r="V980" s="29"/>
      <c r="W980" s="30"/>
      <c r="X980" s="30"/>
      <c r="Y980" s="31"/>
    </row>
    <row r="981" spans="1:25" ht="15.75" hidden="1" customHeight="1" x14ac:dyDescent="0.25">
      <c r="A981" s="32">
        <v>33632890</v>
      </c>
      <c r="B981" s="32" t="s">
        <v>6446</v>
      </c>
      <c r="C981" s="32" t="s">
        <v>6447</v>
      </c>
      <c r="D981" s="32" t="s">
        <v>6448</v>
      </c>
      <c r="E981" s="32" t="s">
        <v>6449</v>
      </c>
      <c r="F981" s="32" t="s">
        <v>393</v>
      </c>
      <c r="G981" s="32">
        <v>2022</v>
      </c>
      <c r="H981" s="33">
        <v>44253</v>
      </c>
      <c r="I981" s="32"/>
      <c r="J981" s="32"/>
      <c r="K981" s="32" t="s">
        <v>6450</v>
      </c>
      <c r="L981" s="32" t="str">
        <f t="shared" si="371"/>
        <v>PostAlerta</v>
      </c>
      <c r="M981" s="32" t="str">
        <f t="shared" si="387"/>
        <v>S/PalabrasClaves</v>
      </c>
      <c r="N981" s="32"/>
      <c r="O981" s="32"/>
      <c r="P981" s="32" t="s">
        <v>4162</v>
      </c>
      <c r="Q981" s="32"/>
      <c r="R981" s="32" t="str">
        <f>LEFT('2012-2022'!$P981,4)</f>
        <v>2022</v>
      </c>
      <c r="S981" s="32" t="s">
        <v>49</v>
      </c>
      <c r="T981" s="32" t="str">
        <f t="shared" si="392"/>
        <v/>
      </c>
      <c r="U981" s="32"/>
      <c r="V981" s="34"/>
      <c r="W981" s="35"/>
      <c r="X981" s="35"/>
      <c r="Y981" s="32"/>
    </row>
    <row r="982" spans="1:25" ht="15.75" hidden="1" customHeight="1" x14ac:dyDescent="0.25">
      <c r="A982" s="27">
        <v>32845194</v>
      </c>
      <c r="B982" s="27" t="s">
        <v>6451</v>
      </c>
      <c r="C982" s="27" t="s">
        <v>6452</v>
      </c>
      <c r="D982" s="27" t="s">
        <v>6453</v>
      </c>
      <c r="E982" s="27" t="s">
        <v>6454</v>
      </c>
      <c r="F982" s="27" t="s">
        <v>6455</v>
      </c>
      <c r="G982" s="27">
        <v>2020</v>
      </c>
      <c r="H982" s="28">
        <v>44070</v>
      </c>
      <c r="I982" s="27"/>
      <c r="J982" s="27"/>
      <c r="K982" s="27" t="s">
        <v>6456</v>
      </c>
      <c r="L982" s="27" t="str">
        <f t="shared" si="371"/>
        <v>Excluido</v>
      </c>
      <c r="M982" s="27" t="str">
        <f t="shared" si="387"/>
        <v>S/PalabrasClaves</v>
      </c>
      <c r="N982" s="27" t="str">
        <f t="shared" ref="N982:N986" si="393">IF(ISNUMBER(SEARCH("TREATMENT", B982)), "4) Nuevos tratamientos", "")</f>
        <v/>
      </c>
      <c r="O982" s="27"/>
      <c r="P982" s="27" t="s">
        <v>1049</v>
      </c>
      <c r="Q982" s="27"/>
      <c r="R982" s="27" t="str">
        <f>LEFT('2012-2022'!$P982,4)</f>
        <v>2020</v>
      </c>
      <c r="S982" s="27" t="s">
        <v>70</v>
      </c>
      <c r="T982" s="27" t="str">
        <f t="shared" si="392"/>
        <v/>
      </c>
      <c r="U982" s="27"/>
      <c r="V982" s="29"/>
      <c r="W982" s="30"/>
      <c r="X982" s="30"/>
      <c r="Y982" s="31"/>
    </row>
    <row r="983" spans="1:25" ht="15.75" hidden="1" customHeight="1" x14ac:dyDescent="0.25">
      <c r="A983" s="32">
        <v>25537831</v>
      </c>
      <c r="B983" s="32" t="s">
        <v>6457</v>
      </c>
      <c r="C983" s="32" t="s">
        <v>6458</v>
      </c>
      <c r="D983" s="32" t="s">
        <v>6459</v>
      </c>
      <c r="E983" s="32" t="s">
        <v>6460</v>
      </c>
      <c r="F983" s="32" t="s">
        <v>399</v>
      </c>
      <c r="G983" s="32">
        <v>2015</v>
      </c>
      <c r="H983" s="33">
        <v>41998</v>
      </c>
      <c r="I983" s="32" t="s">
        <v>6461</v>
      </c>
      <c r="J983" s="32" t="s">
        <v>6462</v>
      </c>
      <c r="K983" s="32" t="s">
        <v>6463</v>
      </c>
      <c r="L983" s="32" t="str">
        <f t="shared" si="371"/>
        <v>PreAlerta</v>
      </c>
      <c r="M983" s="32" t="str">
        <f t="shared" si="387"/>
        <v>S/PalabrasClaves</v>
      </c>
      <c r="N983" s="32" t="str">
        <f t="shared" si="393"/>
        <v/>
      </c>
      <c r="O983" s="32"/>
      <c r="P983" s="32" t="s">
        <v>989</v>
      </c>
      <c r="Q983" s="32"/>
      <c r="R983" s="32" t="str">
        <f>LEFT('2012-2022'!$P983,4)</f>
        <v>2015</v>
      </c>
      <c r="S983" s="32" t="s">
        <v>60</v>
      </c>
      <c r="T983" s="32" t="str">
        <f t="shared" si="392"/>
        <v/>
      </c>
      <c r="U983" s="32"/>
      <c r="V983" s="34"/>
      <c r="W983" s="35"/>
      <c r="X983" s="35"/>
      <c r="Y983" s="32"/>
    </row>
    <row r="984" spans="1:25" ht="15.75" hidden="1" customHeight="1" x14ac:dyDescent="0.25">
      <c r="A984" s="27">
        <v>23895035</v>
      </c>
      <c r="B984" s="27" t="s">
        <v>6464</v>
      </c>
      <c r="C984" s="27" t="s">
        <v>6465</v>
      </c>
      <c r="D984" s="27" t="s">
        <v>6466</v>
      </c>
      <c r="E984" s="27" t="s">
        <v>2434</v>
      </c>
      <c r="F984" s="27" t="s">
        <v>6467</v>
      </c>
      <c r="G984" s="27">
        <v>2013</v>
      </c>
      <c r="H984" s="28">
        <v>41486</v>
      </c>
      <c r="I984" s="27"/>
      <c r="J984" s="27"/>
      <c r="K984" s="27" t="s">
        <v>6468</v>
      </c>
      <c r="L984" s="27" t="str">
        <f t="shared" si="371"/>
        <v>PreAlerta</v>
      </c>
      <c r="M984" s="27" t="str">
        <f t="shared" si="387"/>
        <v>S/PalabrasClaves</v>
      </c>
      <c r="N984" s="27" t="str">
        <f t="shared" si="393"/>
        <v/>
      </c>
      <c r="O984" s="27"/>
      <c r="P984" s="27" t="s">
        <v>6469</v>
      </c>
      <c r="Q984" s="27"/>
      <c r="R984" s="27" t="str">
        <f>LEFT('2012-2022'!$P984,4)</f>
        <v>2013</v>
      </c>
      <c r="S984" s="27" t="s">
        <v>70</v>
      </c>
      <c r="T984" s="27" t="str">
        <f t="shared" si="392"/>
        <v/>
      </c>
      <c r="U984" s="27"/>
      <c r="V984" s="29"/>
      <c r="W984" s="30"/>
      <c r="X984" s="30"/>
      <c r="Y984" s="31"/>
    </row>
    <row r="985" spans="1:25" ht="15.75" hidden="1" customHeight="1" x14ac:dyDescent="0.25">
      <c r="A985" s="32">
        <v>27137809</v>
      </c>
      <c r="B985" s="32" t="s">
        <v>6470</v>
      </c>
      <c r="C985" s="32" t="s">
        <v>6471</v>
      </c>
      <c r="D985" s="32" t="s">
        <v>6472</v>
      </c>
      <c r="E985" s="32" t="s">
        <v>6473</v>
      </c>
      <c r="F985" s="32" t="s">
        <v>6474</v>
      </c>
      <c r="G985" s="32">
        <v>2016</v>
      </c>
      <c r="H985" s="33">
        <v>42494</v>
      </c>
      <c r="I985" s="32"/>
      <c r="J985" s="32"/>
      <c r="K985" s="32" t="s">
        <v>6475</v>
      </c>
      <c r="L985" s="32" t="str">
        <f t="shared" ref="L985:L1048" si="394">IF(ISNUMBER(VLOOKUP(A985,EXCL,1,FALSE)),"Excluido",IF(ISNUMBER(VLOOKUP(A985,POST,1,FALSE)),"PostAlerta",IF(ISNUMBER(VLOOKUP(A985,PRE,1,FALSE)),"PreAlerta","")))</f>
        <v>PreAlerta</v>
      </c>
      <c r="M985" s="32" t="str">
        <f t="shared" si="387"/>
        <v>C/PalabrasClaves</v>
      </c>
      <c r="N985" s="32" t="str">
        <f t="shared" si="393"/>
        <v/>
      </c>
      <c r="O985" s="32"/>
      <c r="P985" s="32" t="s">
        <v>6476</v>
      </c>
      <c r="Q985" s="32"/>
      <c r="R985" s="32" t="str">
        <f>LEFT('2012-2022'!$P985,4)</f>
        <v>2016</v>
      </c>
      <c r="S985" s="32" t="s">
        <v>68</v>
      </c>
      <c r="T985" s="32" t="str">
        <f t="shared" si="392"/>
        <v/>
      </c>
      <c r="U985" s="32"/>
      <c r="V985" s="34"/>
      <c r="W985" s="35"/>
      <c r="X985" s="35"/>
      <c r="Y985" s="32"/>
    </row>
    <row r="986" spans="1:25" ht="15.75" hidden="1" customHeight="1" x14ac:dyDescent="0.25">
      <c r="A986" s="27">
        <v>30652276</v>
      </c>
      <c r="B986" s="27" t="s">
        <v>6477</v>
      </c>
      <c r="C986" s="27" t="s">
        <v>6478</v>
      </c>
      <c r="D986" s="27" t="s">
        <v>6479</v>
      </c>
      <c r="E986" s="27" t="s">
        <v>6480</v>
      </c>
      <c r="F986" s="27" t="s">
        <v>6481</v>
      </c>
      <c r="G986" s="27">
        <v>2019</v>
      </c>
      <c r="H986" s="28">
        <v>43483</v>
      </c>
      <c r="I986" s="27" t="s">
        <v>6482</v>
      </c>
      <c r="J986" s="27"/>
      <c r="K986" s="27" t="s">
        <v>6483</v>
      </c>
      <c r="L986" s="27" t="str">
        <f t="shared" si="394"/>
        <v>PostAlerta</v>
      </c>
      <c r="M986" s="27" t="str">
        <f t="shared" si="387"/>
        <v>S/PalabrasClaves</v>
      </c>
      <c r="N986" s="27" t="str">
        <f t="shared" si="393"/>
        <v/>
      </c>
      <c r="O986" s="27"/>
      <c r="P986" s="27" t="s">
        <v>1120</v>
      </c>
      <c r="Q986" s="27"/>
      <c r="R986" s="27" t="str">
        <f>LEFT('2012-2022'!$P986,4)</f>
        <v>2019</v>
      </c>
      <c r="S986" s="27" t="s">
        <v>49</v>
      </c>
      <c r="T986" s="27" t="str">
        <f t="shared" si="392"/>
        <v/>
      </c>
      <c r="U986" s="27"/>
      <c r="V986" s="29"/>
      <c r="W986" s="30"/>
      <c r="X986" s="30"/>
      <c r="Y986" s="31"/>
    </row>
    <row r="987" spans="1:25" ht="15.75" customHeight="1" x14ac:dyDescent="0.25">
      <c r="A987" s="32">
        <v>23299612</v>
      </c>
      <c r="B987" s="32" t="s">
        <v>6484</v>
      </c>
      <c r="C987" s="32" t="s">
        <v>4896</v>
      </c>
      <c r="D987" s="32" t="s">
        <v>6485</v>
      </c>
      <c r="E987" s="32" t="s">
        <v>1638</v>
      </c>
      <c r="F987" s="32" t="s">
        <v>4413</v>
      </c>
      <c r="G987" s="32">
        <v>2013</v>
      </c>
      <c r="H987" s="33">
        <v>41284</v>
      </c>
      <c r="I987" s="32" t="s">
        <v>6486</v>
      </c>
      <c r="J987" s="32" t="s">
        <v>6487</v>
      </c>
      <c r="K987" s="32" t="s">
        <v>6488</v>
      </c>
      <c r="L987" s="32" t="str">
        <f t="shared" si="394"/>
        <v>PreAlerta</v>
      </c>
      <c r="M987" s="32" t="str">
        <f t="shared" si="387"/>
        <v>S/PalabrasClaves</v>
      </c>
      <c r="N987" s="32" t="s">
        <v>9</v>
      </c>
      <c r="O987" s="32"/>
      <c r="P987" s="32" t="s">
        <v>4536</v>
      </c>
      <c r="Q987" s="32"/>
      <c r="R987" s="32" t="str">
        <f>LEFT('2012-2022'!$P987,4)</f>
        <v>2013</v>
      </c>
      <c r="S987" s="32" t="s">
        <v>39</v>
      </c>
      <c r="T987" s="32" t="s">
        <v>6484</v>
      </c>
      <c r="U987" s="32" t="s">
        <v>123</v>
      </c>
      <c r="V987" s="34" t="s">
        <v>124</v>
      </c>
      <c r="W987" s="35" t="s">
        <v>124</v>
      </c>
      <c r="X987" s="35"/>
      <c r="Y987" s="36" t="str">
        <f>IFERROR(VLOOKUP(A985,BD_aux,3,FALSE),"")</f>
        <v/>
      </c>
    </row>
    <row r="988" spans="1:25" ht="15.75" hidden="1" customHeight="1" x14ac:dyDescent="0.25">
      <c r="A988" s="27">
        <v>31122971</v>
      </c>
      <c r="B988" s="27" t="s">
        <v>6489</v>
      </c>
      <c r="C988" s="27" t="s">
        <v>6490</v>
      </c>
      <c r="D988" s="27" t="s">
        <v>6491</v>
      </c>
      <c r="E988" s="27" t="s">
        <v>6492</v>
      </c>
      <c r="F988" s="27" t="s">
        <v>5111</v>
      </c>
      <c r="G988" s="27">
        <v>2019</v>
      </c>
      <c r="H988" s="28">
        <v>43610</v>
      </c>
      <c r="I988" s="27" t="s">
        <v>6493</v>
      </c>
      <c r="J988" s="27"/>
      <c r="K988" s="27" t="s">
        <v>6494</v>
      </c>
      <c r="L988" s="27" t="str">
        <f t="shared" si="394"/>
        <v>PostAlerta</v>
      </c>
      <c r="M988" s="27" t="str">
        <f t="shared" si="387"/>
        <v>S/PalabrasClaves</v>
      </c>
      <c r="N988" s="27" t="str">
        <f>IF(ISNUMBER(SEARCH("TREATMENT", B988)), "4) Nuevos tratamientos", "")</f>
        <v/>
      </c>
      <c r="O988" s="27"/>
      <c r="P988" s="27" t="s">
        <v>6495</v>
      </c>
      <c r="Q988" s="27"/>
      <c r="R988" s="27" t="str">
        <f>LEFT('2012-2022'!$P988,4)</f>
        <v>2019</v>
      </c>
      <c r="S988" s="27" t="s">
        <v>57</v>
      </c>
      <c r="T988" s="27" t="str">
        <f>IFERROR(VLOOKUP(A988,BD_aux,2,FALSE),"")</f>
        <v/>
      </c>
      <c r="U988" s="27"/>
      <c r="V988" s="29"/>
      <c r="W988" s="30"/>
      <c r="X988" s="30"/>
      <c r="Y988" s="31"/>
    </row>
    <row r="989" spans="1:25" ht="15.75" customHeight="1" x14ac:dyDescent="0.25">
      <c r="A989" s="32">
        <v>31784935</v>
      </c>
      <c r="B989" s="32" t="s">
        <v>6496</v>
      </c>
      <c r="C989" s="32" t="s">
        <v>6497</v>
      </c>
      <c r="D989" s="32" t="s">
        <v>6498</v>
      </c>
      <c r="E989" s="32" t="s">
        <v>706</v>
      </c>
      <c r="F989" s="32" t="s">
        <v>6499</v>
      </c>
      <c r="G989" s="32">
        <v>2020</v>
      </c>
      <c r="H989" s="33">
        <v>43800</v>
      </c>
      <c r="I989" s="32"/>
      <c r="J989" s="32"/>
      <c r="K989" s="32" t="s">
        <v>6500</v>
      </c>
      <c r="L989" s="32" t="str">
        <f t="shared" si="394"/>
        <v>PostAlerta</v>
      </c>
      <c r="M989" s="32" t="str">
        <f t="shared" si="387"/>
        <v>C/PalabrasClaves</v>
      </c>
      <c r="N989" s="32" t="s">
        <v>9</v>
      </c>
      <c r="O989" s="32"/>
      <c r="P989" s="32" t="s">
        <v>1240</v>
      </c>
      <c r="Q989" s="32"/>
      <c r="R989" s="32" t="str">
        <f>LEFT('2012-2022'!$P989,4)</f>
        <v>2020</v>
      </c>
      <c r="S989" s="32" t="s">
        <v>62</v>
      </c>
      <c r="T989" s="32" t="s">
        <v>6501</v>
      </c>
      <c r="U989" s="32" t="s">
        <v>123</v>
      </c>
      <c r="V989" s="34" t="s">
        <v>124</v>
      </c>
      <c r="W989" s="35" t="s">
        <v>124</v>
      </c>
      <c r="X989" s="35" t="s">
        <v>2621</v>
      </c>
      <c r="Y989" s="36" t="str">
        <f>IFERROR(VLOOKUP(A987,BD_aux,3,FALSE),"")</f>
        <v/>
      </c>
    </row>
    <row r="990" spans="1:25" ht="15.75" hidden="1" customHeight="1" x14ac:dyDescent="0.25">
      <c r="A990" s="27">
        <v>29058643</v>
      </c>
      <c r="B990" s="27" t="s">
        <v>6502</v>
      </c>
      <c r="C990" s="27" t="s">
        <v>6503</v>
      </c>
      <c r="D990" s="27" t="s">
        <v>6504</v>
      </c>
      <c r="E990" s="27" t="s">
        <v>6505</v>
      </c>
      <c r="F990" s="27" t="s">
        <v>2015</v>
      </c>
      <c r="G990" s="27">
        <v>2017</v>
      </c>
      <c r="H990" s="28">
        <v>43032</v>
      </c>
      <c r="I990" s="27"/>
      <c r="J990" s="27"/>
      <c r="K990" s="27" t="s">
        <v>6506</v>
      </c>
      <c r="L990" s="27" t="str">
        <f t="shared" si="394"/>
        <v>PostAlerta</v>
      </c>
      <c r="M990" s="27" t="str">
        <f t="shared" si="387"/>
        <v>S/PalabrasClaves</v>
      </c>
      <c r="N990" s="27" t="str">
        <f t="shared" ref="N990:N993" si="395">IF(ISNUMBER(SEARCH("TREATMENT", B990)), "4) Nuevos tratamientos", "")</f>
        <v/>
      </c>
      <c r="O990" s="27"/>
      <c r="P990" s="27" t="s">
        <v>1483</v>
      </c>
      <c r="Q990" s="27"/>
      <c r="R990" s="27" t="str">
        <f>LEFT('2012-2022'!$P990,4)</f>
        <v>2017</v>
      </c>
      <c r="S990" s="27" t="s">
        <v>72</v>
      </c>
      <c r="T990" s="27" t="str">
        <f t="shared" ref="T990:T993" si="396">IFERROR(VLOOKUP(A990,BD_aux,2,FALSE),"")</f>
        <v/>
      </c>
      <c r="U990" s="27"/>
      <c r="V990" s="29"/>
      <c r="W990" s="30"/>
      <c r="X990" s="30"/>
      <c r="Y990" s="31"/>
    </row>
    <row r="991" spans="1:25" ht="15.75" hidden="1" customHeight="1" x14ac:dyDescent="0.25">
      <c r="A991" s="32">
        <v>32477967</v>
      </c>
      <c r="B991" s="32" t="s">
        <v>6507</v>
      </c>
      <c r="C991" s="32" t="s">
        <v>6508</v>
      </c>
      <c r="D991" s="32" t="s">
        <v>6509</v>
      </c>
      <c r="E991" s="32" t="s">
        <v>6510</v>
      </c>
      <c r="F991" s="32" t="s">
        <v>5193</v>
      </c>
      <c r="G991" s="32">
        <v>2020</v>
      </c>
      <c r="H991" s="33">
        <v>43984</v>
      </c>
      <c r="I991" s="32" t="s">
        <v>6511</v>
      </c>
      <c r="J991" s="32"/>
      <c r="K991" s="32" t="s">
        <v>6512</v>
      </c>
      <c r="L991" s="32" t="str">
        <f t="shared" si="394"/>
        <v>PostAlerta</v>
      </c>
      <c r="M991" s="32" t="str">
        <f t="shared" si="387"/>
        <v>S/PalabrasClaves</v>
      </c>
      <c r="N991" s="32" t="str">
        <f t="shared" si="395"/>
        <v/>
      </c>
      <c r="O991" s="32"/>
      <c r="P991" s="32" t="s">
        <v>6513</v>
      </c>
      <c r="Q991" s="32"/>
      <c r="R991" s="32" t="str">
        <f>LEFT('2012-2022'!$P991,4)</f>
        <v>2020</v>
      </c>
      <c r="S991" s="32" t="s">
        <v>57</v>
      </c>
      <c r="T991" s="32" t="str">
        <f t="shared" si="396"/>
        <v/>
      </c>
      <c r="U991" s="32"/>
      <c r="V991" s="34"/>
      <c r="W991" s="35"/>
      <c r="X991" s="35"/>
      <c r="Y991" s="32"/>
    </row>
    <row r="992" spans="1:25" ht="15.75" hidden="1" customHeight="1" x14ac:dyDescent="0.25">
      <c r="A992" s="27">
        <v>22399131</v>
      </c>
      <c r="B992" s="27" t="s">
        <v>6514</v>
      </c>
      <c r="C992" s="27" t="s">
        <v>6515</v>
      </c>
      <c r="D992" s="27" t="s">
        <v>6516</v>
      </c>
      <c r="E992" s="27" t="s">
        <v>6517</v>
      </c>
      <c r="F992" s="27" t="s">
        <v>3889</v>
      </c>
      <c r="G992" s="27">
        <v>2012</v>
      </c>
      <c r="H992" s="28">
        <v>40977</v>
      </c>
      <c r="I992" s="27" t="s">
        <v>6518</v>
      </c>
      <c r="J992" s="27" t="s">
        <v>6519</v>
      </c>
      <c r="K992" s="27" t="s">
        <v>6520</v>
      </c>
      <c r="L992" s="27" t="str">
        <f t="shared" si="394"/>
        <v>PreAlerta</v>
      </c>
      <c r="M992" s="27" t="str">
        <f t="shared" si="387"/>
        <v>S/PalabrasClaves</v>
      </c>
      <c r="N992" s="27" t="str">
        <f t="shared" si="395"/>
        <v/>
      </c>
      <c r="O992" s="27"/>
      <c r="P992" s="27" t="s">
        <v>1702</v>
      </c>
      <c r="Q992" s="27"/>
      <c r="R992" s="27" t="str">
        <f>LEFT('2012-2022'!$P992,4)</f>
        <v>2012</v>
      </c>
      <c r="S992" s="27" t="s">
        <v>54</v>
      </c>
      <c r="T992" s="27" t="str">
        <f t="shared" si="396"/>
        <v/>
      </c>
      <c r="U992" s="27"/>
      <c r="V992" s="29"/>
      <c r="W992" s="30"/>
      <c r="X992" s="30"/>
      <c r="Y992" s="31"/>
    </row>
    <row r="993" spans="1:25" ht="15.75" hidden="1" customHeight="1" x14ac:dyDescent="0.25">
      <c r="A993" s="32">
        <v>32066589</v>
      </c>
      <c r="B993" s="32" t="s">
        <v>6521</v>
      </c>
      <c r="C993" s="32" t="s">
        <v>6522</v>
      </c>
      <c r="D993" s="32" t="s">
        <v>6523</v>
      </c>
      <c r="E993" s="32" t="s">
        <v>6524</v>
      </c>
      <c r="F993" s="32" t="s">
        <v>393</v>
      </c>
      <c r="G993" s="32">
        <v>2020</v>
      </c>
      <c r="H993" s="33">
        <v>43880</v>
      </c>
      <c r="I993" s="32"/>
      <c r="J993" s="32"/>
      <c r="K993" s="32" t="s">
        <v>6525</v>
      </c>
      <c r="L993" s="32" t="str">
        <f t="shared" si="394"/>
        <v>PostAlerta</v>
      </c>
      <c r="M993" s="32" t="str">
        <f t="shared" si="387"/>
        <v>C/PalabrasClaves</v>
      </c>
      <c r="N993" s="32" t="str">
        <f t="shared" si="395"/>
        <v/>
      </c>
      <c r="O993" s="32"/>
      <c r="P993" s="32" t="s">
        <v>341</v>
      </c>
      <c r="Q993" s="32"/>
      <c r="R993" s="32" t="str">
        <f>LEFT('2012-2022'!$P993,4)</f>
        <v>2020</v>
      </c>
      <c r="S993" s="32" t="s">
        <v>72</v>
      </c>
      <c r="T993" s="32" t="str">
        <f t="shared" si="396"/>
        <v/>
      </c>
      <c r="U993" s="32"/>
      <c r="V993" s="34"/>
      <c r="W993" s="35"/>
      <c r="X993" s="35"/>
      <c r="Y993" s="32"/>
    </row>
    <row r="994" spans="1:25" ht="15.75" customHeight="1" x14ac:dyDescent="0.25">
      <c r="A994" s="27">
        <v>23250301</v>
      </c>
      <c r="B994" s="27" t="s">
        <v>6526</v>
      </c>
      <c r="C994" s="27" t="s">
        <v>6527</v>
      </c>
      <c r="D994" s="27" t="s">
        <v>6528</v>
      </c>
      <c r="E994" s="27" t="s">
        <v>6529</v>
      </c>
      <c r="F994" s="27" t="s">
        <v>304</v>
      </c>
      <c r="G994" s="27">
        <v>2013</v>
      </c>
      <c r="H994" s="28">
        <v>41263</v>
      </c>
      <c r="I994" s="27"/>
      <c r="J994" s="27"/>
      <c r="K994" s="27" t="s">
        <v>6530</v>
      </c>
      <c r="L994" s="27" t="str">
        <f t="shared" si="394"/>
        <v>PreAlerta</v>
      </c>
      <c r="M994" s="27" t="str">
        <f t="shared" si="387"/>
        <v>C/PalabrasClaves</v>
      </c>
      <c r="N994" s="27" t="s">
        <v>9</v>
      </c>
      <c r="O994" s="27"/>
      <c r="P994" s="27" t="s">
        <v>3538</v>
      </c>
      <c r="Q994" s="27"/>
      <c r="R994" s="27" t="str">
        <f>LEFT('2012-2022'!$P994,4)</f>
        <v>2013</v>
      </c>
      <c r="S994" s="27" t="s">
        <v>39</v>
      </c>
      <c r="T994" s="27" t="s">
        <v>6531</v>
      </c>
      <c r="U994" s="27" t="s">
        <v>123</v>
      </c>
      <c r="V994" s="29" t="s">
        <v>124</v>
      </c>
      <c r="W994" s="30" t="s">
        <v>124</v>
      </c>
      <c r="X994" s="30" t="s">
        <v>2621</v>
      </c>
      <c r="Y994" s="31" t="str">
        <f>IFERROR(VLOOKUP(A992,BD_aux,3,FALSE),"")</f>
        <v/>
      </c>
    </row>
    <row r="995" spans="1:25" ht="15.75" hidden="1" customHeight="1" x14ac:dyDescent="0.25">
      <c r="A995" s="32">
        <v>34097283</v>
      </c>
      <c r="B995" s="32" t="s">
        <v>6532</v>
      </c>
      <c r="C995" s="32" t="s">
        <v>6533</v>
      </c>
      <c r="D995" s="32" t="s">
        <v>6534</v>
      </c>
      <c r="E995" s="32" t="s">
        <v>194</v>
      </c>
      <c r="F995" s="32" t="s">
        <v>6535</v>
      </c>
      <c r="G995" s="32">
        <v>2021</v>
      </c>
      <c r="H995" s="33">
        <v>44354</v>
      </c>
      <c r="I995" s="32" t="s">
        <v>6536</v>
      </c>
      <c r="J995" s="32"/>
      <c r="K995" s="32" t="s">
        <v>6537</v>
      </c>
      <c r="L995" s="32" t="str">
        <f t="shared" si="394"/>
        <v>Excluido</v>
      </c>
      <c r="M995" s="32" t="str">
        <f t="shared" si="387"/>
        <v>C/PalabrasClaves</v>
      </c>
      <c r="N995" s="32"/>
      <c r="O995" s="32"/>
      <c r="P995" s="32" t="s">
        <v>6538</v>
      </c>
      <c r="Q995" s="32"/>
      <c r="R995" s="32" t="str">
        <f>LEFT('2012-2022'!$P995,4)</f>
        <v>2021</v>
      </c>
      <c r="S995" s="32" t="s">
        <v>62</v>
      </c>
      <c r="T995" s="32" t="str">
        <f t="shared" ref="T995:T998" si="397">IFERROR(VLOOKUP(A995,BD_aux,2,FALSE),"")</f>
        <v/>
      </c>
      <c r="U995" s="32"/>
      <c r="V995" s="34"/>
      <c r="W995" s="35"/>
      <c r="X995" s="35"/>
      <c r="Y995" s="32"/>
    </row>
    <row r="996" spans="1:25" ht="15.75" hidden="1" customHeight="1" x14ac:dyDescent="0.25">
      <c r="A996" s="27">
        <v>23891224</v>
      </c>
      <c r="B996" s="27" t="s">
        <v>6539</v>
      </c>
      <c r="C996" s="27" t="s">
        <v>6540</v>
      </c>
      <c r="D996" s="27" t="s">
        <v>6541</v>
      </c>
      <c r="E996" s="27" t="s">
        <v>6542</v>
      </c>
      <c r="F996" s="27" t="s">
        <v>285</v>
      </c>
      <c r="G996" s="27">
        <v>2013</v>
      </c>
      <c r="H996" s="28">
        <v>41485</v>
      </c>
      <c r="I996" s="27"/>
      <c r="J996" s="27"/>
      <c r="K996" s="27" t="s">
        <v>6543</v>
      </c>
      <c r="L996" s="27" t="str">
        <f t="shared" si="394"/>
        <v>PreAlerta</v>
      </c>
      <c r="M996" s="27" t="str">
        <f t="shared" si="387"/>
        <v>S/PalabrasClaves</v>
      </c>
      <c r="N996" s="27" t="str">
        <f t="shared" ref="N996:N998" si="398">IF(ISNUMBER(SEARCH("TREATMENT", B996)), "4) Nuevos tratamientos", "")</f>
        <v/>
      </c>
      <c r="O996" s="27"/>
      <c r="P996" s="27" t="s">
        <v>2364</v>
      </c>
      <c r="Q996" s="27"/>
      <c r="R996" s="27" t="str">
        <f>LEFT('2012-2022'!$P996,4)</f>
        <v>2013</v>
      </c>
      <c r="S996" s="27" t="s">
        <v>70</v>
      </c>
      <c r="T996" s="27" t="str">
        <f t="shared" si="397"/>
        <v/>
      </c>
      <c r="U996" s="27"/>
      <c r="V996" s="29"/>
      <c r="W996" s="30"/>
      <c r="X996" s="30"/>
      <c r="Y996" s="31"/>
    </row>
    <row r="997" spans="1:25" ht="15.75" hidden="1" customHeight="1" x14ac:dyDescent="0.25">
      <c r="A997" s="32">
        <v>28632470</v>
      </c>
      <c r="B997" s="32" t="s">
        <v>6544</v>
      </c>
      <c r="C997" s="32" t="s">
        <v>6545</v>
      </c>
      <c r="D997" s="32" t="s">
        <v>6546</v>
      </c>
      <c r="E997" s="32" t="s">
        <v>6547</v>
      </c>
      <c r="F997" s="32" t="s">
        <v>735</v>
      </c>
      <c r="G997" s="32">
        <v>2017</v>
      </c>
      <c r="H997" s="33">
        <v>42907</v>
      </c>
      <c r="I997" s="32"/>
      <c r="J997" s="32"/>
      <c r="K997" s="32" t="s">
        <v>6548</v>
      </c>
      <c r="L997" s="32" t="str">
        <f t="shared" si="394"/>
        <v>PostAlerta</v>
      </c>
      <c r="M997" s="32" t="str">
        <f t="shared" si="387"/>
        <v>S/PalabrasClaves</v>
      </c>
      <c r="N997" s="32" t="str">
        <f t="shared" si="398"/>
        <v/>
      </c>
      <c r="O997" s="32"/>
      <c r="P997" s="32" t="s">
        <v>3906</v>
      </c>
      <c r="Q997" s="32"/>
      <c r="R997" s="32" t="str">
        <f>LEFT('2012-2022'!$P997,4)</f>
        <v>2017</v>
      </c>
      <c r="S997" s="32" t="s">
        <v>68</v>
      </c>
      <c r="T997" s="32" t="str">
        <f t="shared" si="397"/>
        <v/>
      </c>
      <c r="U997" s="32"/>
      <c r="V997" s="34"/>
      <c r="W997" s="35"/>
      <c r="X997" s="35"/>
      <c r="Y997" s="32"/>
    </row>
    <row r="998" spans="1:25" ht="15.75" hidden="1" customHeight="1" x14ac:dyDescent="0.25">
      <c r="A998" s="27">
        <v>31752720</v>
      </c>
      <c r="B998" s="27" t="s">
        <v>6549</v>
      </c>
      <c r="C998" s="27" t="s">
        <v>6550</v>
      </c>
      <c r="D998" s="27" t="s">
        <v>6551</v>
      </c>
      <c r="E998" s="27" t="s">
        <v>6552</v>
      </c>
      <c r="F998" s="27" t="s">
        <v>1066</v>
      </c>
      <c r="G998" s="27">
        <v>2019</v>
      </c>
      <c r="H998" s="28">
        <v>43792</v>
      </c>
      <c r="I998" s="27" t="s">
        <v>6553</v>
      </c>
      <c r="J998" s="27"/>
      <c r="K998" s="27" t="s">
        <v>6554</v>
      </c>
      <c r="L998" s="27" t="str">
        <f t="shared" si="394"/>
        <v>PostAlerta</v>
      </c>
      <c r="M998" s="27" t="str">
        <f t="shared" si="387"/>
        <v>S/PalabrasClaves</v>
      </c>
      <c r="N998" s="27" t="str">
        <f t="shared" si="398"/>
        <v/>
      </c>
      <c r="O998" s="27"/>
      <c r="P998" s="27" t="s">
        <v>5624</v>
      </c>
      <c r="Q998" s="27"/>
      <c r="R998" s="27" t="str">
        <f>LEFT('2012-2022'!$P998,4)</f>
        <v>2019</v>
      </c>
      <c r="S998" s="27" t="s">
        <v>72</v>
      </c>
      <c r="T998" s="27" t="str">
        <f t="shared" si="397"/>
        <v/>
      </c>
      <c r="U998" s="27"/>
      <c r="V998" s="29"/>
      <c r="W998" s="30"/>
      <c r="X998" s="30"/>
      <c r="Y998" s="31"/>
    </row>
    <row r="999" spans="1:25" ht="15.75" customHeight="1" x14ac:dyDescent="0.25">
      <c r="A999" s="32">
        <v>26259560</v>
      </c>
      <c r="B999" s="32" t="s">
        <v>6555</v>
      </c>
      <c r="C999" s="32" t="s">
        <v>6556</v>
      </c>
      <c r="D999" s="32" t="s">
        <v>6557</v>
      </c>
      <c r="E999" s="32" t="s">
        <v>2103</v>
      </c>
      <c r="F999" s="32" t="s">
        <v>1066</v>
      </c>
      <c r="G999" s="32">
        <v>2015</v>
      </c>
      <c r="H999" s="33">
        <v>42228</v>
      </c>
      <c r="I999" s="32" t="s">
        <v>6558</v>
      </c>
      <c r="J999" s="32"/>
      <c r="K999" s="32" t="s">
        <v>6559</v>
      </c>
      <c r="L999" s="32" t="str">
        <f t="shared" si="394"/>
        <v>PreAlerta</v>
      </c>
      <c r="M999" s="32" t="str">
        <f t="shared" si="387"/>
        <v>C/PalabrasClaves</v>
      </c>
      <c r="N999" s="32" t="s">
        <v>9</v>
      </c>
      <c r="O999" s="32"/>
      <c r="P999" s="32" t="s">
        <v>6560</v>
      </c>
      <c r="Q999" s="32"/>
      <c r="R999" s="32" t="str">
        <f>LEFT('2012-2022'!$P999,4)</f>
        <v>2015</v>
      </c>
      <c r="S999" s="32" t="s">
        <v>65</v>
      </c>
      <c r="T999" s="32" t="s">
        <v>6561</v>
      </c>
      <c r="U999" s="32" t="s">
        <v>123</v>
      </c>
      <c r="V999" s="34" t="s">
        <v>124</v>
      </c>
      <c r="W999" s="35" t="s">
        <v>124</v>
      </c>
      <c r="X999" s="35" t="s">
        <v>2621</v>
      </c>
      <c r="Y999" s="36" t="str">
        <f t="shared" ref="Y999:Y1000" si="399">IFERROR(VLOOKUP(A997,BD_aux,3,FALSE),"")</f>
        <v/>
      </c>
    </row>
    <row r="1000" spans="1:25" ht="15.75" customHeight="1" x14ac:dyDescent="0.25">
      <c r="A1000" s="27">
        <v>29021407</v>
      </c>
      <c r="B1000" s="27" t="s">
        <v>6562</v>
      </c>
      <c r="C1000" s="27" t="s">
        <v>6563</v>
      </c>
      <c r="D1000" s="27" t="s">
        <v>6564</v>
      </c>
      <c r="E1000" s="27" t="s">
        <v>6565</v>
      </c>
      <c r="F1000" s="27" t="s">
        <v>393</v>
      </c>
      <c r="G1000" s="27">
        <v>2018</v>
      </c>
      <c r="H1000" s="28">
        <v>43021</v>
      </c>
      <c r="I1000" s="27"/>
      <c r="J1000" s="27"/>
      <c r="K1000" s="27" t="s">
        <v>6566</v>
      </c>
      <c r="L1000" s="27" t="str">
        <f t="shared" si="394"/>
        <v>PostAlerta</v>
      </c>
      <c r="M1000" s="27" t="str">
        <f t="shared" si="387"/>
        <v>C/PalabrasClaves</v>
      </c>
      <c r="N1000" s="27" t="s">
        <v>9</v>
      </c>
      <c r="O1000" s="27"/>
      <c r="P1000" s="27" t="s">
        <v>350</v>
      </c>
      <c r="Q1000" s="27"/>
      <c r="R1000" s="27" t="str">
        <f>LEFT('2012-2022'!$P1000,4)</f>
        <v>2018</v>
      </c>
      <c r="S1000" s="27" t="s">
        <v>45</v>
      </c>
      <c r="T1000" s="27" t="s">
        <v>6562</v>
      </c>
      <c r="U1000" s="27" t="s">
        <v>123</v>
      </c>
      <c r="V1000" s="29" t="s">
        <v>124</v>
      </c>
      <c r="W1000" s="30" t="s">
        <v>124</v>
      </c>
      <c r="X1000" s="30"/>
      <c r="Y1000" s="31" t="str">
        <f t="shared" si="399"/>
        <v/>
      </c>
    </row>
    <row r="1001" spans="1:25" ht="15.75" hidden="1" customHeight="1" x14ac:dyDescent="0.25">
      <c r="A1001" s="32">
        <v>30178231</v>
      </c>
      <c r="B1001" s="32" t="s">
        <v>6567</v>
      </c>
      <c r="C1001" s="32" t="s">
        <v>6568</v>
      </c>
      <c r="D1001" s="32" t="s">
        <v>6569</v>
      </c>
      <c r="E1001" s="32" t="s">
        <v>6570</v>
      </c>
      <c r="F1001" s="32" t="s">
        <v>164</v>
      </c>
      <c r="G1001" s="32">
        <v>2018</v>
      </c>
      <c r="H1001" s="33">
        <v>43348</v>
      </c>
      <c r="I1001" s="32"/>
      <c r="J1001" s="32"/>
      <c r="K1001" s="32" t="s">
        <v>6571</v>
      </c>
      <c r="L1001" s="32" t="str">
        <f t="shared" si="394"/>
        <v>PostAlerta</v>
      </c>
      <c r="M1001" s="32" t="str">
        <f t="shared" si="387"/>
        <v>S/PalabrasClaves</v>
      </c>
      <c r="N1001" s="32" t="str">
        <f>IF(ISNUMBER(SEARCH("TREATMENT", B1001)), "4) Nuevos tratamientos", "")</f>
        <v/>
      </c>
      <c r="O1001" s="32"/>
      <c r="P1001" s="32" t="s">
        <v>942</v>
      </c>
      <c r="Q1001" s="32"/>
      <c r="R1001" s="32" t="str">
        <f>LEFT('2012-2022'!$P1001,4)</f>
        <v>2018</v>
      </c>
      <c r="S1001" s="32" t="s">
        <v>74</v>
      </c>
      <c r="T1001" s="32" t="str">
        <f>IFERROR(VLOOKUP(A1001,BD_aux,2,FALSE),"")</f>
        <v/>
      </c>
      <c r="U1001" s="32"/>
      <c r="V1001" s="34"/>
      <c r="W1001" s="35"/>
      <c r="X1001" s="35"/>
      <c r="Y1001" s="32"/>
    </row>
    <row r="1002" spans="1:25" ht="15.75" customHeight="1" x14ac:dyDescent="0.25">
      <c r="A1002" s="27">
        <v>27506605</v>
      </c>
      <c r="B1002" s="27" t="s">
        <v>6572</v>
      </c>
      <c r="C1002" s="27" t="s">
        <v>6573</v>
      </c>
      <c r="D1002" s="27" t="s">
        <v>6574</v>
      </c>
      <c r="E1002" s="27" t="s">
        <v>3252</v>
      </c>
      <c r="F1002" s="27" t="s">
        <v>1066</v>
      </c>
      <c r="G1002" s="27">
        <v>2016</v>
      </c>
      <c r="H1002" s="28">
        <v>42593</v>
      </c>
      <c r="I1002" s="27" t="s">
        <v>6575</v>
      </c>
      <c r="J1002" s="27"/>
      <c r="K1002" s="27" t="s">
        <v>6576</v>
      </c>
      <c r="L1002" s="27" t="str">
        <f t="shared" si="394"/>
        <v>PreAlerta</v>
      </c>
      <c r="M1002" s="27" t="str">
        <f t="shared" si="387"/>
        <v>C/PalabrasClaves</v>
      </c>
      <c r="N1002" s="27" t="s">
        <v>9</v>
      </c>
      <c r="O1002" s="27"/>
      <c r="P1002" s="27" t="s">
        <v>5050</v>
      </c>
      <c r="Q1002" s="27"/>
      <c r="R1002" s="27" t="str">
        <f>LEFT('2012-2022'!$P1002,4)</f>
        <v>2016</v>
      </c>
      <c r="S1002" s="27" t="s">
        <v>65</v>
      </c>
      <c r="T1002" s="27" t="s">
        <v>6577</v>
      </c>
      <c r="U1002" s="27" t="s">
        <v>123</v>
      </c>
      <c r="V1002" s="29" t="s">
        <v>124</v>
      </c>
      <c r="W1002" s="30" t="s">
        <v>124</v>
      </c>
      <c r="X1002" s="30" t="s">
        <v>2621</v>
      </c>
      <c r="Y1002" s="31" t="str">
        <f>IFERROR(VLOOKUP(A1000,BD_aux,3,FALSE),"")</f>
        <v/>
      </c>
    </row>
    <row r="1003" spans="1:25" ht="15.75" hidden="1" customHeight="1" x14ac:dyDescent="0.25">
      <c r="A1003" s="32">
        <v>27141096</v>
      </c>
      <c r="B1003" s="32" t="s">
        <v>6578</v>
      </c>
      <c r="C1003" s="32" t="s">
        <v>6579</v>
      </c>
      <c r="D1003" s="32" t="s">
        <v>6580</v>
      </c>
      <c r="E1003" s="32" t="s">
        <v>1010</v>
      </c>
      <c r="F1003" s="32" t="s">
        <v>1619</v>
      </c>
      <c r="G1003" s="32">
        <v>2016</v>
      </c>
      <c r="H1003" s="33">
        <v>42494</v>
      </c>
      <c r="I1003" s="32" t="s">
        <v>6581</v>
      </c>
      <c r="J1003" s="32"/>
      <c r="K1003" s="32" t="s">
        <v>6582</v>
      </c>
      <c r="L1003" s="32" t="str">
        <f t="shared" si="394"/>
        <v>PreAlerta</v>
      </c>
      <c r="M1003" s="32" t="str">
        <f t="shared" si="387"/>
        <v>S/PalabrasClaves</v>
      </c>
      <c r="N1003" s="32" t="str">
        <f t="shared" ref="N1003:N1004" si="400">IF(ISNUMBER(SEARCH("TREATMENT", B1003)), "4) Nuevos tratamientos", "")</f>
        <v/>
      </c>
      <c r="O1003" s="32"/>
      <c r="P1003" s="32" t="s">
        <v>2384</v>
      </c>
      <c r="Q1003" s="32"/>
      <c r="R1003" s="32" t="str">
        <f>LEFT('2012-2022'!$P1003,4)</f>
        <v>2016</v>
      </c>
      <c r="S1003" s="32" t="s">
        <v>62</v>
      </c>
      <c r="T1003" s="32" t="str">
        <f t="shared" ref="T1003:T1004" si="401">IFERROR(VLOOKUP(A1003,BD_aux,2,FALSE),"")</f>
        <v/>
      </c>
      <c r="U1003" s="32"/>
      <c r="V1003" s="34"/>
      <c r="W1003" s="35"/>
      <c r="X1003" s="35"/>
      <c r="Y1003" s="32"/>
    </row>
    <row r="1004" spans="1:25" ht="15.75" hidden="1" customHeight="1" x14ac:dyDescent="0.25">
      <c r="A1004" s="27">
        <v>33148708</v>
      </c>
      <c r="B1004" s="27" t="s">
        <v>6583</v>
      </c>
      <c r="C1004" s="27" t="s">
        <v>6584</v>
      </c>
      <c r="D1004" s="27" t="s">
        <v>6585</v>
      </c>
      <c r="E1004" s="27" t="s">
        <v>6586</v>
      </c>
      <c r="F1004" s="27" t="s">
        <v>502</v>
      </c>
      <c r="G1004" s="27">
        <v>2021</v>
      </c>
      <c r="H1004" s="28">
        <v>44140</v>
      </c>
      <c r="I1004" s="27" t="s">
        <v>6587</v>
      </c>
      <c r="J1004" s="27"/>
      <c r="K1004" s="27" t="s">
        <v>6588</v>
      </c>
      <c r="L1004" s="27" t="str">
        <f t="shared" si="394"/>
        <v>PostAlerta</v>
      </c>
      <c r="M1004" s="27" t="str">
        <f t="shared" si="387"/>
        <v>S/PalabrasClaves</v>
      </c>
      <c r="N1004" s="27" t="str">
        <f t="shared" si="400"/>
        <v/>
      </c>
      <c r="O1004" s="27"/>
      <c r="P1004" s="27" t="s">
        <v>6589</v>
      </c>
      <c r="Q1004" s="27"/>
      <c r="R1004" s="27" t="str">
        <f>LEFT('2012-2022'!$P1004,4)</f>
        <v>2021</v>
      </c>
      <c r="S1004" s="27" t="s">
        <v>39</v>
      </c>
      <c r="T1004" s="27" t="str">
        <f t="shared" si="401"/>
        <v/>
      </c>
      <c r="U1004" s="27"/>
      <c r="V1004" s="29"/>
      <c r="W1004" s="30"/>
      <c r="X1004" s="30"/>
      <c r="Y1004" s="31"/>
    </row>
    <row r="1005" spans="1:25" ht="15.75" customHeight="1" x14ac:dyDescent="0.25">
      <c r="A1005" s="32">
        <v>26529166</v>
      </c>
      <c r="B1005" s="32" t="s">
        <v>6590</v>
      </c>
      <c r="C1005" s="32" t="s">
        <v>6591</v>
      </c>
      <c r="D1005" s="32" t="s">
        <v>6592</v>
      </c>
      <c r="E1005" s="32" t="s">
        <v>1638</v>
      </c>
      <c r="F1005" s="32" t="s">
        <v>4413</v>
      </c>
      <c r="G1005" s="32">
        <v>2015</v>
      </c>
      <c r="H1005" s="33">
        <v>42312</v>
      </c>
      <c r="I1005" s="32" t="s">
        <v>6593</v>
      </c>
      <c r="J1005" s="32" t="s">
        <v>6594</v>
      </c>
      <c r="K1005" s="32" t="s">
        <v>6595</v>
      </c>
      <c r="L1005" s="32" t="str">
        <f t="shared" si="394"/>
        <v>PreAlerta</v>
      </c>
      <c r="M1005" s="32" t="str">
        <f t="shared" si="387"/>
        <v>C/PalabrasClaves</v>
      </c>
      <c r="N1005" s="32" t="s">
        <v>9</v>
      </c>
      <c r="O1005" s="32"/>
      <c r="P1005" s="32" t="s">
        <v>6596</v>
      </c>
      <c r="Q1005" s="32"/>
      <c r="R1005" s="32" t="str">
        <f>LEFT('2012-2022'!$P1005,4)</f>
        <v>2015</v>
      </c>
      <c r="S1005" s="32" t="s">
        <v>72</v>
      </c>
      <c r="T1005" s="32" t="s">
        <v>6590</v>
      </c>
      <c r="U1005" s="32" t="s">
        <v>123</v>
      </c>
      <c r="V1005" s="34" t="s">
        <v>124</v>
      </c>
      <c r="W1005" s="35" t="s">
        <v>124</v>
      </c>
      <c r="X1005" s="35"/>
      <c r="Y1005" s="36" t="str">
        <f>IFERROR(VLOOKUP(A1003,BD_aux,3,FALSE),"")</f>
        <v/>
      </c>
    </row>
    <row r="1006" spans="1:25" ht="15.75" hidden="1" customHeight="1" x14ac:dyDescent="0.25">
      <c r="A1006" s="27">
        <v>28003354</v>
      </c>
      <c r="B1006" s="27" t="s">
        <v>6597</v>
      </c>
      <c r="C1006" s="27" t="s">
        <v>6598</v>
      </c>
      <c r="D1006" s="27" t="s">
        <v>6599</v>
      </c>
      <c r="E1006" s="27" t="s">
        <v>303</v>
      </c>
      <c r="F1006" s="27" t="s">
        <v>195</v>
      </c>
      <c r="G1006" s="27">
        <v>2017</v>
      </c>
      <c r="H1006" s="28">
        <v>42727</v>
      </c>
      <c r="I1006" s="27" t="s">
        <v>6600</v>
      </c>
      <c r="J1006" s="27"/>
      <c r="K1006" s="27" t="s">
        <v>6601</v>
      </c>
      <c r="L1006" s="27" t="str">
        <f t="shared" si="394"/>
        <v>PreAlerta</v>
      </c>
      <c r="M1006" s="27" t="str">
        <f t="shared" si="387"/>
        <v>S/PalabrasClaves</v>
      </c>
      <c r="N1006" s="27" t="str">
        <f t="shared" ref="N1006:N1010" si="402">IF(ISNUMBER(SEARCH("TREATMENT", B1006)), "4) Nuevos tratamientos", "")</f>
        <v/>
      </c>
      <c r="O1006" s="27"/>
      <c r="P1006" s="27" t="s">
        <v>6602</v>
      </c>
      <c r="Q1006" s="27"/>
      <c r="R1006" s="27" t="str">
        <f>LEFT('2012-2022'!$P1006,4)</f>
        <v>2017</v>
      </c>
      <c r="S1006" s="27" t="s">
        <v>45</v>
      </c>
      <c r="T1006" s="27" t="str">
        <f t="shared" ref="T1006:T1010" si="403">IFERROR(VLOOKUP(A1006,BD_aux,2,FALSE),"")</f>
        <v/>
      </c>
      <c r="U1006" s="27"/>
      <c r="V1006" s="29"/>
      <c r="W1006" s="30"/>
      <c r="X1006" s="30"/>
      <c r="Y1006" s="31"/>
    </row>
    <row r="1007" spans="1:25" ht="15.75" hidden="1" customHeight="1" x14ac:dyDescent="0.25">
      <c r="A1007" s="32">
        <v>24622331</v>
      </c>
      <c r="B1007" s="32" t="s">
        <v>6603</v>
      </c>
      <c r="C1007" s="32" t="s">
        <v>6604</v>
      </c>
      <c r="D1007" s="32" t="s">
        <v>6605</v>
      </c>
      <c r="E1007" s="32" t="s">
        <v>6606</v>
      </c>
      <c r="F1007" s="32" t="s">
        <v>6607</v>
      </c>
      <c r="G1007" s="32">
        <v>2014</v>
      </c>
      <c r="H1007" s="33">
        <v>41712</v>
      </c>
      <c r="I1007" s="32" t="s">
        <v>6608</v>
      </c>
      <c r="J1007" s="32" t="s">
        <v>6609</v>
      </c>
      <c r="K1007" s="32"/>
      <c r="L1007" s="32" t="str">
        <f t="shared" si="394"/>
        <v>PreAlerta</v>
      </c>
      <c r="M1007" s="32" t="str">
        <f t="shared" si="387"/>
        <v>C/PalabrasClaves</v>
      </c>
      <c r="N1007" s="32" t="str">
        <f t="shared" si="402"/>
        <v/>
      </c>
      <c r="O1007" s="32"/>
      <c r="P1007" s="32" t="s">
        <v>6610</v>
      </c>
      <c r="Q1007" s="40"/>
      <c r="R1007" s="32" t="str">
        <f>LEFT('2012-2022'!$P1007,4)</f>
        <v>2014</v>
      </c>
      <c r="S1007" s="32" t="s">
        <v>49</v>
      </c>
      <c r="T1007" s="32" t="str">
        <f t="shared" si="403"/>
        <v/>
      </c>
      <c r="U1007" s="32"/>
      <c r="V1007" s="34"/>
      <c r="W1007" s="35"/>
      <c r="X1007" s="35"/>
      <c r="Y1007" s="32"/>
    </row>
    <row r="1008" spans="1:25" ht="15.75" hidden="1" customHeight="1" x14ac:dyDescent="0.25">
      <c r="A1008" s="27">
        <v>29329176</v>
      </c>
      <c r="B1008" s="27" t="s">
        <v>6611</v>
      </c>
      <c r="C1008" s="27" t="s">
        <v>6612</v>
      </c>
      <c r="D1008" s="27" t="s">
        <v>6613</v>
      </c>
      <c r="E1008" s="27" t="s">
        <v>303</v>
      </c>
      <c r="F1008" s="27" t="s">
        <v>304</v>
      </c>
      <c r="G1008" s="27">
        <v>2018</v>
      </c>
      <c r="H1008" s="28">
        <v>43113</v>
      </c>
      <c r="I1008" s="27" t="s">
        <v>6614</v>
      </c>
      <c r="J1008" s="27" t="s">
        <v>6615</v>
      </c>
      <c r="K1008" s="27" t="s">
        <v>6616</v>
      </c>
      <c r="L1008" s="27" t="str">
        <f t="shared" si="394"/>
        <v>PostAlerta</v>
      </c>
      <c r="M1008" s="27" t="str">
        <f t="shared" si="387"/>
        <v>C/PalabrasClaves</v>
      </c>
      <c r="N1008" s="27" t="str">
        <f t="shared" si="402"/>
        <v/>
      </c>
      <c r="O1008" s="27"/>
      <c r="P1008" s="27" t="s">
        <v>350</v>
      </c>
      <c r="Q1008" s="38"/>
      <c r="R1008" s="27" t="str">
        <f>LEFT('2012-2022'!$P1008,4)</f>
        <v>2018</v>
      </c>
      <c r="S1008" s="27" t="s">
        <v>45</v>
      </c>
      <c r="T1008" s="27" t="str">
        <f t="shared" si="403"/>
        <v/>
      </c>
      <c r="U1008" s="27"/>
      <c r="V1008" s="29"/>
      <c r="W1008" s="30"/>
      <c r="X1008" s="30"/>
      <c r="Y1008" s="31"/>
    </row>
    <row r="1009" spans="1:25" ht="15.75" hidden="1" customHeight="1" x14ac:dyDescent="0.25">
      <c r="A1009" s="32">
        <v>31675147</v>
      </c>
      <c r="B1009" s="32" t="s">
        <v>6617</v>
      </c>
      <c r="C1009" s="32" t="s">
        <v>6618</v>
      </c>
      <c r="D1009" s="32" t="s">
        <v>6619</v>
      </c>
      <c r="E1009" s="32" t="s">
        <v>6620</v>
      </c>
      <c r="F1009" s="32" t="s">
        <v>6621</v>
      </c>
      <c r="G1009" s="32">
        <v>2020</v>
      </c>
      <c r="H1009" s="33">
        <v>43771</v>
      </c>
      <c r="I1009" s="32" t="s">
        <v>6622</v>
      </c>
      <c r="J1009" s="32"/>
      <c r="K1009" s="32" t="s">
        <v>6623</v>
      </c>
      <c r="L1009" s="32" t="str">
        <f t="shared" si="394"/>
        <v>PostAlerta</v>
      </c>
      <c r="M1009" s="32" t="str">
        <f t="shared" si="387"/>
        <v>S/PalabrasClaves</v>
      </c>
      <c r="N1009" s="32" t="str">
        <f t="shared" si="402"/>
        <v/>
      </c>
      <c r="O1009" s="32"/>
      <c r="P1009" s="32" t="s">
        <v>3128</v>
      </c>
      <c r="Q1009" s="32"/>
      <c r="R1009" s="32" t="str">
        <f>LEFT('2012-2022'!$P1009,4)</f>
        <v>2020</v>
      </c>
      <c r="S1009" s="32" t="s">
        <v>45</v>
      </c>
      <c r="T1009" s="32" t="str">
        <f t="shared" si="403"/>
        <v/>
      </c>
      <c r="U1009" s="32"/>
      <c r="V1009" s="34"/>
      <c r="W1009" s="35"/>
      <c r="X1009" s="35"/>
      <c r="Y1009" s="32"/>
    </row>
    <row r="1010" spans="1:25" ht="15.75" hidden="1" customHeight="1" x14ac:dyDescent="0.25">
      <c r="A1010" s="27">
        <v>26327539</v>
      </c>
      <c r="B1010" s="27" t="s">
        <v>6624</v>
      </c>
      <c r="C1010" s="27" t="s">
        <v>6625</v>
      </c>
      <c r="D1010" s="27" t="s">
        <v>6626</v>
      </c>
      <c r="E1010" s="27" t="s">
        <v>6627</v>
      </c>
      <c r="F1010" s="27" t="s">
        <v>728</v>
      </c>
      <c r="G1010" s="27">
        <v>2015</v>
      </c>
      <c r="H1010" s="28">
        <v>42249</v>
      </c>
      <c r="I1010" s="27"/>
      <c r="J1010" s="27"/>
      <c r="K1010" s="27" t="s">
        <v>6628</v>
      </c>
      <c r="L1010" s="27" t="str">
        <f t="shared" si="394"/>
        <v>PreAlerta</v>
      </c>
      <c r="M1010" s="27" t="str">
        <f t="shared" si="387"/>
        <v>S/PalabrasClaves</v>
      </c>
      <c r="N1010" s="27" t="str">
        <f t="shared" si="402"/>
        <v/>
      </c>
      <c r="O1010" s="27"/>
      <c r="P1010" s="27" t="s">
        <v>882</v>
      </c>
      <c r="Q1010" s="27"/>
      <c r="R1010" s="27" t="str">
        <f>LEFT('2012-2022'!$P1010,4)</f>
        <v>2015</v>
      </c>
      <c r="S1010" s="27" t="s">
        <v>72</v>
      </c>
      <c r="T1010" s="27" t="str">
        <f t="shared" si="403"/>
        <v/>
      </c>
      <c r="U1010" s="27"/>
      <c r="V1010" s="29"/>
      <c r="W1010" s="30"/>
      <c r="X1010" s="30"/>
      <c r="Y1010" s="31"/>
    </row>
    <row r="1011" spans="1:25" ht="15.75" customHeight="1" x14ac:dyDescent="0.25">
      <c r="A1011" s="32">
        <v>23859910</v>
      </c>
      <c r="B1011" s="32" t="s">
        <v>6629</v>
      </c>
      <c r="C1011" s="32" t="s">
        <v>6630</v>
      </c>
      <c r="D1011" s="32" t="s">
        <v>6631</v>
      </c>
      <c r="E1011" s="32" t="s">
        <v>5110</v>
      </c>
      <c r="F1011" s="32" t="s">
        <v>304</v>
      </c>
      <c r="G1011" s="32">
        <v>2013</v>
      </c>
      <c r="H1011" s="33">
        <v>41473</v>
      </c>
      <c r="I1011" s="32"/>
      <c r="J1011" s="32"/>
      <c r="K1011" s="32" t="s">
        <v>6632</v>
      </c>
      <c r="L1011" s="32" t="str">
        <f t="shared" si="394"/>
        <v>PreAlerta</v>
      </c>
      <c r="M1011" s="32" t="str">
        <f t="shared" si="387"/>
        <v>C/PalabrasClaves</v>
      </c>
      <c r="N1011" s="32" t="s">
        <v>9</v>
      </c>
      <c r="O1011" s="32"/>
      <c r="P1011" s="32" t="s">
        <v>1033</v>
      </c>
      <c r="Q1011" s="32"/>
      <c r="R1011" s="32" t="str">
        <f>LEFT('2012-2022'!$P1011,4)</f>
        <v>2013</v>
      </c>
      <c r="S1011" s="32" t="s">
        <v>65</v>
      </c>
      <c r="T1011" s="32" t="s">
        <v>6633</v>
      </c>
      <c r="U1011" s="32" t="s">
        <v>123</v>
      </c>
      <c r="V1011" s="34" t="s">
        <v>124</v>
      </c>
      <c r="W1011" s="35" t="s">
        <v>124</v>
      </c>
      <c r="X1011" s="35" t="s">
        <v>6634</v>
      </c>
      <c r="Y1011" s="36" t="str">
        <f>IFERROR(VLOOKUP(A1009,BD_aux,3,FALSE),"")</f>
        <v/>
      </c>
    </row>
    <row r="1012" spans="1:25" ht="15.75" hidden="1" customHeight="1" x14ac:dyDescent="0.25">
      <c r="A1012" s="27">
        <v>24836415</v>
      </c>
      <c r="B1012" s="27" t="s">
        <v>6635</v>
      </c>
      <c r="C1012" s="27" t="s">
        <v>6636</v>
      </c>
      <c r="D1012" s="27" t="s">
        <v>6637</v>
      </c>
      <c r="E1012" s="27" t="s">
        <v>1311</v>
      </c>
      <c r="F1012" s="27" t="s">
        <v>1312</v>
      </c>
      <c r="G1012" s="27">
        <v>2014</v>
      </c>
      <c r="H1012" s="28">
        <v>41779</v>
      </c>
      <c r="I1012" s="27"/>
      <c r="J1012" s="27"/>
      <c r="K1012" s="27" t="s">
        <v>6638</v>
      </c>
      <c r="L1012" s="27" t="str">
        <f t="shared" si="394"/>
        <v>PreAlerta</v>
      </c>
      <c r="M1012" s="27" t="str">
        <f t="shared" si="387"/>
        <v>S/PalabrasClaves</v>
      </c>
      <c r="N1012" s="27" t="str">
        <f>IF(ISNUMBER(SEARCH("TREATMENT", B1012)), "4) Nuevos tratamientos", "")</f>
        <v/>
      </c>
      <c r="O1012" s="27"/>
      <c r="P1012" s="27" t="s">
        <v>1736</v>
      </c>
      <c r="Q1012" s="27"/>
      <c r="R1012" s="27" t="str">
        <f>LEFT('2012-2022'!$P1012,4)</f>
        <v>2014</v>
      </c>
      <c r="S1012" s="27" t="s">
        <v>65</v>
      </c>
      <c r="T1012" s="27" t="str">
        <f t="shared" ref="T1012:T1029" si="404">IFERROR(VLOOKUP(A1012,BD_aux,2,FALSE),"")</f>
        <v/>
      </c>
      <c r="U1012" s="27"/>
      <c r="V1012" s="29"/>
      <c r="W1012" s="30"/>
      <c r="X1012" s="30"/>
      <c r="Y1012" s="31"/>
    </row>
    <row r="1013" spans="1:25" ht="15.75" hidden="1" customHeight="1" x14ac:dyDescent="0.25">
      <c r="A1013" s="32">
        <v>23265744</v>
      </c>
      <c r="B1013" s="32" t="s">
        <v>6639</v>
      </c>
      <c r="C1013" s="32" t="s">
        <v>6640</v>
      </c>
      <c r="D1013" s="32" t="s">
        <v>6641</v>
      </c>
      <c r="E1013" s="32" t="s">
        <v>3461</v>
      </c>
      <c r="F1013" s="32" t="s">
        <v>2022</v>
      </c>
      <c r="G1013" s="32">
        <v>2012</v>
      </c>
      <c r="H1013" s="33">
        <v>41269</v>
      </c>
      <c r="I1013" s="32"/>
      <c r="J1013" s="32"/>
      <c r="K1013" s="32" t="s">
        <v>6642</v>
      </c>
      <c r="L1013" s="32" t="str">
        <f t="shared" si="394"/>
        <v>PreAlerta</v>
      </c>
      <c r="M1013" s="32" t="str">
        <f t="shared" si="387"/>
        <v>C/PalabrasClaves</v>
      </c>
      <c r="N1013" s="32" t="s">
        <v>18</v>
      </c>
      <c r="O1013" s="32" t="s">
        <v>2842</v>
      </c>
      <c r="P1013" s="32" t="s">
        <v>2097</v>
      </c>
      <c r="Q1013" s="32"/>
      <c r="R1013" s="32" t="str">
        <f>LEFT('2012-2022'!$P1013,4)</f>
        <v>2012</v>
      </c>
      <c r="S1013" s="32" t="s">
        <v>74</v>
      </c>
      <c r="T1013" s="32" t="str">
        <f t="shared" si="404"/>
        <v/>
      </c>
      <c r="U1013" s="32"/>
      <c r="V1013" s="34"/>
      <c r="W1013" s="35"/>
      <c r="X1013" s="35"/>
      <c r="Y1013" s="32"/>
    </row>
    <row r="1014" spans="1:25" ht="15.75" hidden="1" customHeight="1" x14ac:dyDescent="0.25">
      <c r="A1014" s="27">
        <v>28566614</v>
      </c>
      <c r="B1014" s="27" t="s">
        <v>6643</v>
      </c>
      <c r="C1014" s="27" t="s">
        <v>6644</v>
      </c>
      <c r="D1014" s="27" t="s">
        <v>6645</v>
      </c>
      <c r="E1014" s="27" t="s">
        <v>6646</v>
      </c>
      <c r="F1014" s="27" t="s">
        <v>4080</v>
      </c>
      <c r="G1014" s="27">
        <v>2017</v>
      </c>
      <c r="H1014" s="28">
        <v>42888</v>
      </c>
      <c r="I1014" s="27" t="s">
        <v>6647</v>
      </c>
      <c r="J1014" s="27"/>
      <c r="K1014" s="27" t="s">
        <v>6648</v>
      </c>
      <c r="L1014" s="27" t="str">
        <f t="shared" si="394"/>
        <v>PreAlerta</v>
      </c>
      <c r="M1014" s="27" t="str">
        <f t="shared" si="387"/>
        <v>C/PalabrasClaves</v>
      </c>
      <c r="N1014" s="27" t="str">
        <f t="shared" ref="N1014:N1015" si="405">IF(ISNUMBER(SEARCH("TREATMENT", B1014)), "4) Nuevos tratamientos", "")</f>
        <v/>
      </c>
      <c r="O1014" s="27"/>
      <c r="P1014" s="27">
        <v>2017</v>
      </c>
      <c r="Q1014" s="27"/>
      <c r="R1014" s="27" t="str">
        <f>LEFT('2012-2022'!$P1014,4)</f>
        <v>2017</v>
      </c>
      <c r="S1014" s="27"/>
      <c r="T1014" s="27" t="str">
        <f t="shared" si="404"/>
        <v/>
      </c>
      <c r="U1014" s="27"/>
      <c r="V1014" s="29"/>
      <c r="W1014" s="30"/>
      <c r="X1014" s="30"/>
      <c r="Y1014" s="31"/>
    </row>
    <row r="1015" spans="1:25" ht="15.75" hidden="1" customHeight="1" x14ac:dyDescent="0.25">
      <c r="A1015" s="32">
        <v>30838004</v>
      </c>
      <c r="B1015" s="32" t="s">
        <v>6649</v>
      </c>
      <c r="C1015" s="32" t="s">
        <v>6650</v>
      </c>
      <c r="D1015" s="32" t="s">
        <v>6651</v>
      </c>
      <c r="E1015" s="32" t="s">
        <v>6652</v>
      </c>
      <c r="F1015" s="32" t="s">
        <v>460</v>
      </c>
      <c r="G1015" s="32">
        <v>2019</v>
      </c>
      <c r="H1015" s="33">
        <v>43531</v>
      </c>
      <c r="I1015" s="32" t="s">
        <v>6653</v>
      </c>
      <c r="J1015" s="32"/>
      <c r="K1015" s="32" t="s">
        <v>6654</v>
      </c>
      <c r="L1015" s="32" t="str">
        <f t="shared" si="394"/>
        <v>Excluido</v>
      </c>
      <c r="M1015" s="32" t="str">
        <f t="shared" si="387"/>
        <v>S/PalabrasClaves</v>
      </c>
      <c r="N1015" s="32" t="str">
        <f t="shared" si="405"/>
        <v/>
      </c>
      <c r="O1015" s="32"/>
      <c r="P1015" s="32" t="s">
        <v>6655</v>
      </c>
      <c r="Q1015" s="32"/>
      <c r="R1015" s="32" t="str">
        <f>LEFT('2012-2022'!$P1015,4)</f>
        <v>2019</v>
      </c>
      <c r="S1015" s="32" t="s">
        <v>45</v>
      </c>
      <c r="T1015" s="32" t="str">
        <f t="shared" si="404"/>
        <v/>
      </c>
      <c r="U1015" s="32"/>
      <c r="V1015" s="34"/>
      <c r="W1015" s="35"/>
      <c r="X1015" s="35"/>
      <c r="Y1015" s="32"/>
    </row>
    <row r="1016" spans="1:25" ht="15.75" hidden="1" customHeight="1" x14ac:dyDescent="0.25">
      <c r="A1016" s="27">
        <v>33760080</v>
      </c>
      <c r="B1016" s="27" t="s">
        <v>6656</v>
      </c>
      <c r="C1016" s="27" t="s">
        <v>6657</v>
      </c>
      <c r="D1016" s="27" t="s">
        <v>6658</v>
      </c>
      <c r="E1016" s="27" t="s">
        <v>6659</v>
      </c>
      <c r="F1016" s="27" t="s">
        <v>493</v>
      </c>
      <c r="G1016" s="27">
        <v>2021</v>
      </c>
      <c r="H1016" s="28">
        <v>44279</v>
      </c>
      <c r="I1016" s="27"/>
      <c r="J1016" s="27"/>
      <c r="K1016" s="27" t="s">
        <v>6660</v>
      </c>
      <c r="L1016" s="27" t="str">
        <f t="shared" si="394"/>
        <v>PostAlerta</v>
      </c>
      <c r="M1016" s="27" t="str">
        <f t="shared" si="387"/>
        <v>C/PalabrasClaves</v>
      </c>
      <c r="N1016" s="27" t="s">
        <v>18</v>
      </c>
      <c r="O1016" s="27" t="s">
        <v>2842</v>
      </c>
      <c r="P1016" s="27" t="s">
        <v>6661</v>
      </c>
      <c r="Q1016" s="27"/>
      <c r="R1016" s="27" t="str">
        <f>LEFT('2012-2022'!$P1016,4)</f>
        <v>2021</v>
      </c>
      <c r="S1016" s="27" t="s">
        <v>60</v>
      </c>
      <c r="T1016" s="27" t="str">
        <f t="shared" si="404"/>
        <v/>
      </c>
      <c r="U1016" s="27"/>
      <c r="V1016" s="29"/>
      <c r="W1016" s="30"/>
      <c r="X1016" s="30"/>
      <c r="Y1016" s="31"/>
    </row>
    <row r="1017" spans="1:25" ht="15.75" hidden="1" customHeight="1" x14ac:dyDescent="0.25">
      <c r="A1017" s="32">
        <v>24431187</v>
      </c>
      <c r="B1017" s="32" t="s">
        <v>6662</v>
      </c>
      <c r="C1017" s="32" t="s">
        <v>6663</v>
      </c>
      <c r="D1017" s="32" t="s">
        <v>6664</v>
      </c>
      <c r="E1017" s="32" t="s">
        <v>6665</v>
      </c>
      <c r="F1017" s="32" t="s">
        <v>393</v>
      </c>
      <c r="G1017" s="32">
        <v>2014</v>
      </c>
      <c r="H1017" s="33">
        <v>41656</v>
      </c>
      <c r="I1017" s="32"/>
      <c r="J1017" s="32"/>
      <c r="K1017" s="32" t="s">
        <v>6666</v>
      </c>
      <c r="L1017" s="32" t="str">
        <f t="shared" si="394"/>
        <v>PreAlerta</v>
      </c>
      <c r="M1017" s="32" t="str">
        <f t="shared" si="387"/>
        <v>S/PalabrasClaves</v>
      </c>
      <c r="N1017" s="32" t="str">
        <f t="shared" ref="N1017:N1024" si="406">IF(ISNUMBER(SEARCH("TREATMENT", B1017)), "4) Nuevos tratamientos", "")</f>
        <v/>
      </c>
      <c r="O1017" s="32"/>
      <c r="P1017" s="32" t="s">
        <v>2519</v>
      </c>
      <c r="Q1017" s="32"/>
      <c r="R1017" s="32" t="str">
        <f>LEFT('2012-2022'!$P1017,4)</f>
        <v>2014</v>
      </c>
      <c r="S1017" s="32" t="s">
        <v>49</v>
      </c>
      <c r="T1017" s="32" t="str">
        <f t="shared" si="404"/>
        <v/>
      </c>
      <c r="U1017" s="32"/>
      <c r="V1017" s="34"/>
      <c r="W1017" s="35"/>
      <c r="X1017" s="35"/>
      <c r="Y1017" s="32"/>
    </row>
    <row r="1018" spans="1:25" ht="15.75" hidden="1" customHeight="1" x14ac:dyDescent="0.25">
      <c r="A1018" s="27">
        <v>24578348</v>
      </c>
      <c r="B1018" s="27" t="s">
        <v>6667</v>
      </c>
      <c r="C1018" s="27" t="s">
        <v>6668</v>
      </c>
      <c r="D1018" s="27" t="s">
        <v>6669</v>
      </c>
      <c r="E1018" s="27" t="s">
        <v>6670</v>
      </c>
      <c r="F1018" s="27" t="s">
        <v>6671</v>
      </c>
      <c r="G1018" s="27">
        <v>2014</v>
      </c>
      <c r="H1018" s="28">
        <v>41699</v>
      </c>
      <c r="I1018" s="27"/>
      <c r="J1018" s="27"/>
      <c r="K1018" s="27" t="s">
        <v>6672</v>
      </c>
      <c r="L1018" s="27" t="str">
        <f t="shared" si="394"/>
        <v>PreAlerta</v>
      </c>
      <c r="M1018" s="27" t="str">
        <f t="shared" si="387"/>
        <v>S/PalabrasClaves</v>
      </c>
      <c r="N1018" s="27" t="str">
        <f t="shared" si="406"/>
        <v/>
      </c>
      <c r="O1018" s="27"/>
      <c r="P1018" s="27" t="s">
        <v>1685</v>
      </c>
      <c r="Q1018" s="27"/>
      <c r="R1018" s="27" t="str">
        <f>LEFT('2012-2022'!$P1018,4)</f>
        <v>2014</v>
      </c>
      <c r="S1018" s="27" t="s">
        <v>74</v>
      </c>
      <c r="T1018" s="27" t="str">
        <f t="shared" si="404"/>
        <v/>
      </c>
      <c r="U1018" s="27"/>
      <c r="V1018" s="29"/>
      <c r="W1018" s="30"/>
      <c r="X1018" s="30"/>
      <c r="Y1018" s="31"/>
    </row>
    <row r="1019" spans="1:25" ht="15.75" hidden="1" customHeight="1" x14ac:dyDescent="0.25">
      <c r="A1019" s="32">
        <v>33526591</v>
      </c>
      <c r="B1019" s="32" t="s">
        <v>6673</v>
      </c>
      <c r="C1019" s="32" t="s">
        <v>6674</v>
      </c>
      <c r="D1019" s="32" t="s">
        <v>6675</v>
      </c>
      <c r="E1019" s="32" t="s">
        <v>6676</v>
      </c>
      <c r="F1019" s="32" t="s">
        <v>393</v>
      </c>
      <c r="G1019" s="32">
        <v>2022</v>
      </c>
      <c r="H1019" s="33">
        <v>44229</v>
      </c>
      <c r="I1019" s="32"/>
      <c r="J1019" s="32"/>
      <c r="K1019" s="32" t="s">
        <v>6677</v>
      </c>
      <c r="L1019" s="32" t="str">
        <f t="shared" si="394"/>
        <v>PostAlerta</v>
      </c>
      <c r="M1019" s="32" t="str">
        <f t="shared" si="387"/>
        <v>C/PalabrasClaves</v>
      </c>
      <c r="N1019" s="32" t="str">
        <f t="shared" si="406"/>
        <v/>
      </c>
      <c r="O1019" s="32"/>
      <c r="P1019" s="32" t="s">
        <v>4162</v>
      </c>
      <c r="Q1019" s="32"/>
      <c r="R1019" s="32" t="str">
        <f>LEFT('2012-2022'!$P1019,4)</f>
        <v>2022</v>
      </c>
      <c r="S1019" s="32" t="s">
        <v>49</v>
      </c>
      <c r="T1019" s="32" t="str">
        <f t="shared" si="404"/>
        <v/>
      </c>
      <c r="U1019" s="32"/>
      <c r="V1019" s="34"/>
      <c r="W1019" s="35"/>
      <c r="X1019" s="35"/>
      <c r="Y1019" s="32"/>
    </row>
    <row r="1020" spans="1:25" ht="15.75" hidden="1" customHeight="1" x14ac:dyDescent="0.25">
      <c r="A1020" s="27">
        <v>28646898</v>
      </c>
      <c r="B1020" s="27" t="s">
        <v>6678</v>
      </c>
      <c r="C1020" s="27" t="s">
        <v>6679</v>
      </c>
      <c r="D1020" s="27" t="s">
        <v>6680</v>
      </c>
      <c r="E1020" s="27" t="s">
        <v>6681</v>
      </c>
      <c r="F1020" s="27" t="s">
        <v>1522</v>
      </c>
      <c r="G1020" s="27">
        <v>2017</v>
      </c>
      <c r="H1020" s="28">
        <v>42912</v>
      </c>
      <c r="I1020" s="27" t="s">
        <v>6682</v>
      </c>
      <c r="J1020" s="27"/>
      <c r="K1020" s="27" t="s">
        <v>6683</v>
      </c>
      <c r="L1020" s="27" t="str">
        <f t="shared" si="394"/>
        <v>PostAlerta</v>
      </c>
      <c r="M1020" s="27" t="str">
        <f t="shared" si="387"/>
        <v>S/PalabrasClaves</v>
      </c>
      <c r="N1020" s="27" t="str">
        <f t="shared" si="406"/>
        <v/>
      </c>
      <c r="O1020" s="27"/>
      <c r="P1020" s="27" t="s">
        <v>6684</v>
      </c>
      <c r="Q1020" s="27"/>
      <c r="R1020" s="27" t="str">
        <f>LEFT('2012-2022'!$P1020,4)</f>
        <v>2017</v>
      </c>
      <c r="S1020" s="27" t="s">
        <v>60</v>
      </c>
      <c r="T1020" s="27" t="str">
        <f t="shared" si="404"/>
        <v/>
      </c>
      <c r="U1020" s="27"/>
      <c r="V1020" s="29"/>
      <c r="W1020" s="30"/>
      <c r="X1020" s="30"/>
      <c r="Y1020" s="31"/>
    </row>
    <row r="1021" spans="1:25" ht="15.75" hidden="1" customHeight="1" x14ac:dyDescent="0.25">
      <c r="A1021" s="32">
        <v>26031293</v>
      </c>
      <c r="B1021" s="32" t="s">
        <v>6685</v>
      </c>
      <c r="C1021" s="32" t="s">
        <v>6686</v>
      </c>
      <c r="D1021" s="32" t="s">
        <v>6687</v>
      </c>
      <c r="E1021" s="32" t="s">
        <v>459</v>
      </c>
      <c r="F1021" s="32" t="s">
        <v>6688</v>
      </c>
      <c r="G1021" s="32">
        <v>2015</v>
      </c>
      <c r="H1021" s="33">
        <v>42158</v>
      </c>
      <c r="I1021" s="32"/>
      <c r="J1021" s="32"/>
      <c r="K1021" s="32" t="s">
        <v>6689</v>
      </c>
      <c r="L1021" s="32" t="str">
        <f t="shared" si="394"/>
        <v>PreAlerta</v>
      </c>
      <c r="M1021" s="32" t="str">
        <f t="shared" si="387"/>
        <v>S/PalabrasClaves</v>
      </c>
      <c r="N1021" s="32" t="str">
        <f t="shared" si="406"/>
        <v/>
      </c>
      <c r="O1021" s="32"/>
      <c r="P1021" s="32" t="s">
        <v>2170</v>
      </c>
      <c r="Q1021" s="32"/>
      <c r="R1021" s="32" t="str">
        <f>LEFT('2012-2022'!$P1021,4)</f>
        <v>2015</v>
      </c>
      <c r="S1021" s="32" t="s">
        <v>68</v>
      </c>
      <c r="T1021" s="32" t="str">
        <f t="shared" si="404"/>
        <v/>
      </c>
      <c r="U1021" s="32"/>
      <c r="V1021" s="34"/>
      <c r="W1021" s="35"/>
      <c r="X1021" s="35"/>
      <c r="Y1021" s="32"/>
    </row>
    <row r="1022" spans="1:25" ht="15.75" hidden="1" customHeight="1" x14ac:dyDescent="0.25">
      <c r="A1022" s="27">
        <v>28003355</v>
      </c>
      <c r="B1022" s="27" t="s">
        <v>6690</v>
      </c>
      <c r="C1022" s="27" t="s">
        <v>6691</v>
      </c>
      <c r="D1022" s="27" t="s">
        <v>6692</v>
      </c>
      <c r="E1022" s="27" t="s">
        <v>3351</v>
      </c>
      <c r="F1022" s="27" t="s">
        <v>195</v>
      </c>
      <c r="G1022" s="27">
        <v>2017</v>
      </c>
      <c r="H1022" s="28">
        <v>42727</v>
      </c>
      <c r="I1022" s="27" t="s">
        <v>6693</v>
      </c>
      <c r="J1022" s="27"/>
      <c r="K1022" s="27" t="s">
        <v>6694</v>
      </c>
      <c r="L1022" s="27" t="str">
        <f t="shared" si="394"/>
        <v>PreAlerta</v>
      </c>
      <c r="M1022" s="27" t="str">
        <f t="shared" si="387"/>
        <v>S/PalabrasClaves</v>
      </c>
      <c r="N1022" s="27" t="str">
        <f t="shared" si="406"/>
        <v/>
      </c>
      <c r="O1022" s="27"/>
      <c r="P1022" s="27" t="s">
        <v>6602</v>
      </c>
      <c r="Q1022" s="27"/>
      <c r="R1022" s="27" t="str">
        <f>LEFT('2012-2022'!$P1022,4)</f>
        <v>2017</v>
      </c>
      <c r="S1022" s="27" t="s">
        <v>45</v>
      </c>
      <c r="T1022" s="27" t="str">
        <f t="shared" si="404"/>
        <v/>
      </c>
      <c r="U1022" s="27"/>
      <c r="V1022" s="29"/>
      <c r="W1022" s="30"/>
      <c r="X1022" s="30"/>
      <c r="Y1022" s="31"/>
    </row>
    <row r="1023" spans="1:25" ht="15.75" hidden="1" customHeight="1" x14ac:dyDescent="0.25">
      <c r="A1023" s="32">
        <v>27795343</v>
      </c>
      <c r="B1023" s="32" t="s">
        <v>6695</v>
      </c>
      <c r="C1023" s="32" t="s">
        <v>6696</v>
      </c>
      <c r="D1023" s="32" t="s">
        <v>6697</v>
      </c>
      <c r="E1023" s="32" t="s">
        <v>4166</v>
      </c>
      <c r="F1023" s="32" t="s">
        <v>502</v>
      </c>
      <c r="G1023" s="32">
        <v>2016</v>
      </c>
      <c r="H1023" s="33">
        <v>42675</v>
      </c>
      <c r="I1023" s="32" t="s">
        <v>6698</v>
      </c>
      <c r="J1023" s="32"/>
      <c r="K1023" s="32" t="s">
        <v>6699</v>
      </c>
      <c r="L1023" s="32" t="str">
        <f t="shared" si="394"/>
        <v>PreAlerta</v>
      </c>
      <c r="M1023" s="32" t="str">
        <f t="shared" si="387"/>
        <v>S/PalabrasClaves</v>
      </c>
      <c r="N1023" s="32" t="str">
        <f t="shared" si="406"/>
        <v/>
      </c>
      <c r="O1023" s="32"/>
      <c r="P1023" s="32" t="s">
        <v>6700</v>
      </c>
      <c r="Q1023" s="32"/>
      <c r="R1023" s="32" t="str">
        <f>LEFT('2012-2022'!$P1023,4)</f>
        <v>2016</v>
      </c>
      <c r="S1023" s="32" t="s">
        <v>74</v>
      </c>
      <c r="T1023" s="32" t="str">
        <f t="shared" si="404"/>
        <v/>
      </c>
      <c r="U1023" s="32"/>
      <c r="V1023" s="34"/>
      <c r="W1023" s="35"/>
      <c r="X1023" s="35"/>
      <c r="Y1023" s="32"/>
    </row>
    <row r="1024" spans="1:25" ht="15.75" hidden="1" customHeight="1" x14ac:dyDescent="0.25">
      <c r="A1024" s="27">
        <v>27196259</v>
      </c>
      <c r="B1024" s="27" t="s">
        <v>6701</v>
      </c>
      <c r="C1024" s="27" t="s">
        <v>6702</v>
      </c>
      <c r="D1024" s="27" t="s">
        <v>6703</v>
      </c>
      <c r="E1024" s="27" t="s">
        <v>6704</v>
      </c>
      <c r="F1024" s="27" t="s">
        <v>304</v>
      </c>
      <c r="G1024" s="27">
        <v>2016</v>
      </c>
      <c r="H1024" s="28">
        <v>42510</v>
      </c>
      <c r="I1024" s="27"/>
      <c r="J1024" s="27"/>
      <c r="K1024" s="27" t="s">
        <v>6705</v>
      </c>
      <c r="L1024" s="27" t="str">
        <f t="shared" si="394"/>
        <v>PreAlerta</v>
      </c>
      <c r="M1024" s="27" t="str">
        <f t="shared" si="387"/>
        <v>S/PalabrasClaves</v>
      </c>
      <c r="N1024" s="27" t="str">
        <f t="shared" si="406"/>
        <v/>
      </c>
      <c r="O1024" s="27"/>
      <c r="P1024" s="27" t="s">
        <v>316</v>
      </c>
      <c r="Q1024" s="27"/>
      <c r="R1024" s="27" t="str">
        <f>LEFT('2012-2022'!$P1024,4)</f>
        <v>2016</v>
      </c>
      <c r="S1024" s="27" t="s">
        <v>60</v>
      </c>
      <c r="T1024" s="27" t="str">
        <f t="shared" si="404"/>
        <v/>
      </c>
      <c r="U1024" s="27"/>
      <c r="V1024" s="29"/>
      <c r="W1024" s="30"/>
      <c r="X1024" s="30"/>
      <c r="Y1024" s="31"/>
    </row>
    <row r="1025" spans="1:25" ht="15.75" hidden="1" customHeight="1" x14ac:dyDescent="0.25">
      <c r="A1025" s="32">
        <v>28345188</v>
      </c>
      <c r="B1025" s="32" t="s">
        <v>6706</v>
      </c>
      <c r="C1025" s="32" t="s">
        <v>6707</v>
      </c>
      <c r="D1025" s="32" t="s">
        <v>6708</v>
      </c>
      <c r="E1025" s="32" t="s">
        <v>6709</v>
      </c>
      <c r="F1025" s="32" t="s">
        <v>6710</v>
      </c>
      <c r="G1025" s="32">
        <v>2017</v>
      </c>
      <c r="H1025" s="33">
        <v>42822</v>
      </c>
      <c r="I1025" s="32"/>
      <c r="J1025" s="32"/>
      <c r="K1025" s="32" t="s">
        <v>6711</v>
      </c>
      <c r="L1025" s="32" t="str">
        <f t="shared" si="394"/>
        <v>PostAlerta</v>
      </c>
      <c r="M1025" s="32" t="str">
        <f t="shared" si="387"/>
        <v>C/PalabrasClaves</v>
      </c>
      <c r="N1025" s="32"/>
      <c r="O1025" s="32"/>
      <c r="P1025" s="32" t="s">
        <v>115</v>
      </c>
      <c r="Q1025" s="32"/>
      <c r="R1025" s="32" t="str">
        <f>LEFT('2012-2022'!$P1025,4)</f>
        <v>2017</v>
      </c>
      <c r="S1025" s="32" t="s">
        <v>60</v>
      </c>
      <c r="T1025" s="32" t="str">
        <f t="shared" si="404"/>
        <v/>
      </c>
      <c r="U1025" s="32"/>
      <c r="V1025" s="34"/>
      <c r="W1025" s="35"/>
      <c r="X1025" s="35"/>
      <c r="Y1025" s="32"/>
    </row>
    <row r="1026" spans="1:25" ht="15.75" hidden="1" customHeight="1" x14ac:dyDescent="0.25">
      <c r="A1026" s="27">
        <v>30877674</v>
      </c>
      <c r="B1026" s="27" t="s">
        <v>6712</v>
      </c>
      <c r="C1026" s="27" t="s">
        <v>6713</v>
      </c>
      <c r="D1026" s="27" t="s">
        <v>6714</v>
      </c>
      <c r="E1026" s="27" t="s">
        <v>6715</v>
      </c>
      <c r="F1026" s="27" t="s">
        <v>120</v>
      </c>
      <c r="G1026" s="27">
        <v>2019</v>
      </c>
      <c r="H1026" s="28">
        <v>43541</v>
      </c>
      <c r="I1026" s="27"/>
      <c r="J1026" s="27"/>
      <c r="K1026" s="27" t="s">
        <v>6716</v>
      </c>
      <c r="L1026" s="27" t="str">
        <f t="shared" si="394"/>
        <v>PostAlerta</v>
      </c>
      <c r="M1026" s="27" t="str">
        <f t="shared" si="387"/>
        <v>S/PalabrasClaves</v>
      </c>
      <c r="N1026" s="27" t="str">
        <f t="shared" ref="N1026:N1029" si="407">IF(ISNUMBER(SEARCH("TREATMENT", B1026)), "4) Nuevos tratamientos", "")</f>
        <v/>
      </c>
      <c r="O1026" s="27"/>
      <c r="P1026" s="27">
        <v>2019</v>
      </c>
      <c r="Q1026" s="27"/>
      <c r="R1026" s="27" t="str">
        <f>LEFT('2012-2022'!$P1026,4)</f>
        <v>2019</v>
      </c>
      <c r="S1026" s="27"/>
      <c r="T1026" s="27" t="str">
        <f t="shared" si="404"/>
        <v/>
      </c>
      <c r="U1026" s="27"/>
      <c r="V1026" s="29"/>
      <c r="W1026" s="30"/>
      <c r="X1026" s="30"/>
      <c r="Y1026" s="31"/>
    </row>
    <row r="1027" spans="1:25" ht="15.75" hidden="1" customHeight="1" x14ac:dyDescent="0.25">
      <c r="A1027" s="32">
        <v>31119615</v>
      </c>
      <c r="B1027" s="32" t="s">
        <v>6717</v>
      </c>
      <c r="C1027" s="32" t="s">
        <v>6718</v>
      </c>
      <c r="D1027" s="32" t="s">
        <v>6719</v>
      </c>
      <c r="E1027" s="32" t="s">
        <v>2314</v>
      </c>
      <c r="F1027" s="32" t="s">
        <v>120</v>
      </c>
      <c r="G1027" s="32">
        <v>2019</v>
      </c>
      <c r="H1027" s="33">
        <v>43609</v>
      </c>
      <c r="I1027" s="32"/>
      <c r="J1027" s="32"/>
      <c r="K1027" s="32" t="s">
        <v>6720</v>
      </c>
      <c r="L1027" s="32" t="str">
        <f t="shared" si="394"/>
        <v>PostAlerta</v>
      </c>
      <c r="M1027" s="32" t="str">
        <f t="shared" si="387"/>
        <v>S/PalabrasClaves</v>
      </c>
      <c r="N1027" s="32" t="str">
        <f t="shared" si="407"/>
        <v/>
      </c>
      <c r="O1027" s="32"/>
      <c r="P1027" s="32">
        <v>2019</v>
      </c>
      <c r="Q1027" s="32"/>
      <c r="R1027" s="32" t="str">
        <f>LEFT('2012-2022'!$P1027,4)</f>
        <v>2019</v>
      </c>
      <c r="S1027" s="32"/>
      <c r="T1027" s="32" t="str">
        <f t="shared" si="404"/>
        <v/>
      </c>
      <c r="U1027" s="32"/>
      <c r="V1027" s="34"/>
      <c r="W1027" s="35"/>
      <c r="X1027" s="35"/>
      <c r="Y1027" s="32"/>
    </row>
    <row r="1028" spans="1:25" ht="15.75" hidden="1" customHeight="1" x14ac:dyDescent="0.25">
      <c r="A1028" s="27">
        <v>32767178</v>
      </c>
      <c r="B1028" s="27" t="s">
        <v>6721</v>
      </c>
      <c r="C1028" s="27" t="s">
        <v>6722</v>
      </c>
      <c r="D1028" s="27" t="s">
        <v>6723</v>
      </c>
      <c r="E1028" s="27" t="s">
        <v>6724</v>
      </c>
      <c r="F1028" s="27" t="s">
        <v>164</v>
      </c>
      <c r="G1028" s="27">
        <v>2021</v>
      </c>
      <c r="H1028" s="28">
        <v>44052</v>
      </c>
      <c r="I1028" s="27"/>
      <c r="J1028" s="27"/>
      <c r="K1028" s="27" t="s">
        <v>6725</v>
      </c>
      <c r="L1028" s="27" t="str">
        <f t="shared" si="394"/>
        <v>PostAlerta</v>
      </c>
      <c r="M1028" s="27" t="str">
        <f t="shared" ref="M1028:M1091" si="408">IF(ISNUMBER(A1028),(IF(ISNUMBER(VLOOKUP(A1028,KEYWORDS,1,FALSE)),"C/PalabrasClaves","S/PalabrasClaves")),"")</f>
        <v>S/PalabrasClaves</v>
      </c>
      <c r="N1028" s="27" t="str">
        <f t="shared" si="407"/>
        <v/>
      </c>
      <c r="O1028" s="27"/>
      <c r="P1028" s="27" t="s">
        <v>6305</v>
      </c>
      <c r="Q1028" s="27"/>
      <c r="R1028" s="27" t="str">
        <f>LEFT('2012-2022'!$P1028,4)</f>
        <v>2021</v>
      </c>
      <c r="S1028" s="27" t="s">
        <v>39</v>
      </c>
      <c r="T1028" s="27" t="str">
        <f t="shared" si="404"/>
        <v/>
      </c>
      <c r="U1028" s="27"/>
      <c r="V1028" s="29"/>
      <c r="W1028" s="30"/>
      <c r="X1028" s="30"/>
      <c r="Y1028" s="31"/>
    </row>
    <row r="1029" spans="1:25" ht="15.75" hidden="1" customHeight="1" x14ac:dyDescent="0.25">
      <c r="A1029" s="32">
        <v>33758372</v>
      </c>
      <c r="B1029" s="32" t="s">
        <v>6726</v>
      </c>
      <c r="C1029" s="32" t="s">
        <v>6727</v>
      </c>
      <c r="D1029" s="32" t="s">
        <v>6728</v>
      </c>
      <c r="E1029" s="32" t="s">
        <v>6729</v>
      </c>
      <c r="F1029" s="32" t="s">
        <v>6730</v>
      </c>
      <c r="G1029" s="32">
        <v>2021</v>
      </c>
      <c r="H1029" s="33">
        <v>44279</v>
      </c>
      <c r="I1029" s="32"/>
      <c r="J1029" s="32"/>
      <c r="K1029" s="32" t="s">
        <v>6731</v>
      </c>
      <c r="L1029" s="32" t="str">
        <f t="shared" si="394"/>
        <v>PostAlerta</v>
      </c>
      <c r="M1029" s="32" t="str">
        <f t="shared" si="408"/>
        <v>C/PalabrasClaves</v>
      </c>
      <c r="N1029" s="32" t="str">
        <f t="shared" si="407"/>
        <v/>
      </c>
      <c r="O1029" s="32"/>
      <c r="P1029" s="32" t="s">
        <v>6538</v>
      </c>
      <c r="Q1029" s="32"/>
      <c r="R1029" s="32" t="str">
        <f>LEFT('2012-2022'!$P1029,4)</f>
        <v>2021</v>
      </c>
      <c r="S1029" s="32" t="s">
        <v>62</v>
      </c>
      <c r="T1029" s="32" t="str">
        <f t="shared" si="404"/>
        <v/>
      </c>
      <c r="U1029" s="32"/>
      <c r="V1029" s="34"/>
      <c r="W1029" s="35"/>
      <c r="X1029" s="35"/>
      <c r="Y1029" s="32"/>
    </row>
    <row r="1030" spans="1:25" ht="15.75" customHeight="1" x14ac:dyDescent="0.25">
      <c r="A1030" s="27">
        <v>23234737</v>
      </c>
      <c r="B1030" s="27" t="s">
        <v>6732</v>
      </c>
      <c r="C1030" s="27" t="s">
        <v>6733</v>
      </c>
      <c r="D1030" s="27" t="s">
        <v>6734</v>
      </c>
      <c r="E1030" s="27" t="s">
        <v>6735</v>
      </c>
      <c r="F1030" s="27" t="s">
        <v>6736</v>
      </c>
      <c r="G1030" s="27">
        <v>2012</v>
      </c>
      <c r="H1030" s="28">
        <v>41257</v>
      </c>
      <c r="I1030" s="27"/>
      <c r="J1030" s="27"/>
      <c r="K1030" s="27"/>
      <c r="L1030" s="27" t="str">
        <f t="shared" si="394"/>
        <v>PreAlerta</v>
      </c>
      <c r="M1030" s="27" t="str">
        <f t="shared" si="408"/>
        <v>S/PalabrasClaves</v>
      </c>
      <c r="N1030" s="27" t="s">
        <v>12</v>
      </c>
      <c r="O1030" s="27" t="s">
        <v>10</v>
      </c>
      <c r="P1030" s="27" t="s">
        <v>6737</v>
      </c>
      <c r="Q1030" s="27"/>
      <c r="R1030" s="27" t="str">
        <f>LEFT('2012-2022'!$P1030,4)</f>
        <v>2012</v>
      </c>
      <c r="S1030" s="27" t="s">
        <v>62</v>
      </c>
      <c r="T1030" s="27" t="s">
        <v>6738</v>
      </c>
      <c r="U1030" s="27" t="s">
        <v>124</v>
      </c>
      <c r="V1030" s="29" t="s">
        <v>123</v>
      </c>
      <c r="W1030" s="30" t="s">
        <v>124</v>
      </c>
      <c r="X1030" s="30" t="s">
        <v>6739</v>
      </c>
      <c r="Y1030" s="31" t="str">
        <f>IFERROR(VLOOKUP(A1028,BD_aux,3,FALSE),"")</f>
        <v/>
      </c>
    </row>
    <row r="1031" spans="1:25" ht="15.75" hidden="1" customHeight="1" x14ac:dyDescent="0.25">
      <c r="A1031" s="32">
        <v>31362987</v>
      </c>
      <c r="B1031" s="32" t="s">
        <v>6740</v>
      </c>
      <c r="C1031" s="32" t="s">
        <v>6741</v>
      </c>
      <c r="D1031" s="32" t="s">
        <v>6742</v>
      </c>
      <c r="E1031" s="32" t="s">
        <v>1590</v>
      </c>
      <c r="F1031" s="32" t="s">
        <v>1038</v>
      </c>
      <c r="G1031" s="32">
        <v>2019</v>
      </c>
      <c r="H1031" s="33">
        <v>43678</v>
      </c>
      <c r="I1031" s="32" t="s">
        <v>6743</v>
      </c>
      <c r="J1031" s="32"/>
      <c r="K1031" s="32" t="s">
        <v>6744</v>
      </c>
      <c r="L1031" s="32" t="str">
        <f t="shared" si="394"/>
        <v>PostAlerta</v>
      </c>
      <c r="M1031" s="32" t="str">
        <f t="shared" si="408"/>
        <v>C/PalabrasClaves</v>
      </c>
      <c r="N1031" s="32" t="s">
        <v>18</v>
      </c>
      <c r="O1031" s="32" t="s">
        <v>2842</v>
      </c>
      <c r="P1031" s="32" t="s">
        <v>1990</v>
      </c>
      <c r="Q1031" s="32"/>
      <c r="R1031" s="32" t="str">
        <f>LEFT('2012-2022'!$P1031,4)</f>
        <v>2019</v>
      </c>
      <c r="S1031" s="32" t="s">
        <v>68</v>
      </c>
      <c r="T1031" s="32" t="str">
        <f t="shared" ref="T1031:T1033" si="409">IFERROR(VLOOKUP(A1031,BD_aux,2,FALSE),"")</f>
        <v/>
      </c>
      <c r="U1031" s="32"/>
      <c r="V1031" s="34"/>
      <c r="W1031" s="35"/>
      <c r="X1031" s="35"/>
      <c r="Y1031" s="32"/>
    </row>
    <row r="1032" spans="1:25" ht="15.75" hidden="1" customHeight="1" x14ac:dyDescent="0.25">
      <c r="A1032" s="27">
        <v>35213551</v>
      </c>
      <c r="B1032" s="27" t="s">
        <v>6745</v>
      </c>
      <c r="C1032" s="27" t="s">
        <v>6746</v>
      </c>
      <c r="D1032" s="27" t="s">
        <v>6747</v>
      </c>
      <c r="E1032" s="27" t="s">
        <v>6748</v>
      </c>
      <c r="F1032" s="27" t="s">
        <v>424</v>
      </c>
      <c r="G1032" s="27">
        <v>2022</v>
      </c>
      <c r="H1032" s="28">
        <v>44617</v>
      </c>
      <c r="I1032" s="27" t="s">
        <v>6749</v>
      </c>
      <c r="J1032" s="27"/>
      <c r="K1032" s="27" t="s">
        <v>6750</v>
      </c>
      <c r="L1032" s="27" t="str">
        <f t="shared" si="394"/>
        <v>PostAlerta</v>
      </c>
      <c r="M1032" s="27" t="str">
        <f t="shared" si="408"/>
        <v>S/PalabrasClaves</v>
      </c>
      <c r="N1032" s="27" t="str">
        <f t="shared" ref="N1032:N1033" si="410">IF(ISNUMBER(SEARCH("TREATMENT", B1032)), "4) Nuevos tratamientos", "")</f>
        <v/>
      </c>
      <c r="O1032" s="27"/>
      <c r="P1032" s="27" t="s">
        <v>6751</v>
      </c>
      <c r="Q1032" s="27"/>
      <c r="R1032" s="27" t="str">
        <f>LEFT('2012-2022'!$P1032,4)</f>
        <v>2022</v>
      </c>
      <c r="S1032" s="27" t="s">
        <v>45</v>
      </c>
      <c r="T1032" s="27" t="str">
        <f t="shared" si="409"/>
        <v/>
      </c>
      <c r="U1032" s="27"/>
      <c r="V1032" s="29"/>
      <c r="W1032" s="30"/>
      <c r="X1032" s="30"/>
      <c r="Y1032" s="31"/>
    </row>
    <row r="1033" spans="1:25" ht="15.75" hidden="1" customHeight="1" x14ac:dyDescent="0.25">
      <c r="A1033" s="32">
        <v>32402736</v>
      </c>
      <c r="B1033" s="32" t="s">
        <v>6752</v>
      </c>
      <c r="C1033" s="32" t="s">
        <v>6753</v>
      </c>
      <c r="D1033" s="32" t="s">
        <v>6754</v>
      </c>
      <c r="E1033" s="32" t="s">
        <v>6755</v>
      </c>
      <c r="F1033" s="32" t="s">
        <v>1328</v>
      </c>
      <c r="G1033" s="32">
        <v>2020</v>
      </c>
      <c r="H1033" s="33">
        <v>43965</v>
      </c>
      <c r="I1033" s="32"/>
      <c r="J1033" s="32"/>
      <c r="K1033" s="32" t="s">
        <v>6756</v>
      </c>
      <c r="L1033" s="32" t="str">
        <f t="shared" si="394"/>
        <v>PostAlerta</v>
      </c>
      <c r="M1033" s="32" t="str">
        <f t="shared" si="408"/>
        <v>C/PalabrasClaves</v>
      </c>
      <c r="N1033" s="32" t="str">
        <f t="shared" si="410"/>
        <v/>
      </c>
      <c r="O1033" s="32"/>
      <c r="P1033" s="32" t="s">
        <v>473</v>
      </c>
      <c r="Q1033" s="32"/>
      <c r="R1033" s="32" t="str">
        <f>LEFT('2012-2022'!$P1033,4)</f>
        <v>2020</v>
      </c>
      <c r="S1033" s="32" t="s">
        <v>68</v>
      </c>
      <c r="T1033" s="32" t="str">
        <f t="shared" si="409"/>
        <v/>
      </c>
      <c r="U1033" s="32"/>
      <c r="V1033" s="34"/>
      <c r="W1033" s="35"/>
      <c r="X1033" s="35"/>
      <c r="Y1033" s="32"/>
    </row>
    <row r="1034" spans="1:25" ht="15.75" customHeight="1" x14ac:dyDescent="0.25">
      <c r="A1034" s="27">
        <v>29370373</v>
      </c>
      <c r="B1034" s="27" t="s">
        <v>6757</v>
      </c>
      <c r="C1034" s="27" t="s">
        <v>6758</v>
      </c>
      <c r="D1034" s="27" t="s">
        <v>6759</v>
      </c>
      <c r="E1034" s="27" t="s">
        <v>6760</v>
      </c>
      <c r="F1034" s="27" t="s">
        <v>2140</v>
      </c>
      <c r="G1034" s="27">
        <v>2018</v>
      </c>
      <c r="H1034" s="28">
        <v>43126</v>
      </c>
      <c r="I1034" s="27"/>
      <c r="J1034" s="27"/>
      <c r="K1034" s="27" t="s">
        <v>6761</v>
      </c>
      <c r="L1034" s="27" t="str">
        <f t="shared" si="394"/>
        <v>PostAlerta</v>
      </c>
      <c r="M1034" s="27" t="str">
        <f t="shared" si="408"/>
        <v>C/PalabrasClaves</v>
      </c>
      <c r="N1034" s="27" t="s">
        <v>9</v>
      </c>
      <c r="O1034" s="27"/>
      <c r="P1034" s="27" t="s">
        <v>6762</v>
      </c>
      <c r="Q1034" s="27"/>
      <c r="R1034" s="27" t="str">
        <f>LEFT('2012-2022'!$P1034,4)</f>
        <v>2018</v>
      </c>
      <c r="S1034" s="27" t="s">
        <v>60</v>
      </c>
      <c r="T1034" s="27" t="s">
        <v>6757</v>
      </c>
      <c r="U1034" s="27" t="s">
        <v>123</v>
      </c>
      <c r="V1034" s="29" t="s">
        <v>124</v>
      </c>
      <c r="W1034" s="30" t="s">
        <v>124</v>
      </c>
      <c r="X1034" s="30"/>
      <c r="Y1034" s="31" t="str">
        <f>IFERROR(VLOOKUP(A1032,BD_aux,3,FALSE),"")</f>
        <v/>
      </c>
    </row>
    <row r="1035" spans="1:25" ht="15.75" hidden="1" customHeight="1" x14ac:dyDescent="0.25">
      <c r="A1035" s="32">
        <v>33758087</v>
      </c>
      <c r="B1035" s="32" t="s">
        <v>6763</v>
      </c>
      <c r="C1035" s="32" t="s">
        <v>6764</v>
      </c>
      <c r="D1035" s="32" t="s">
        <v>6765</v>
      </c>
      <c r="E1035" s="32" t="s">
        <v>459</v>
      </c>
      <c r="F1035" s="32" t="s">
        <v>277</v>
      </c>
      <c r="G1035" s="32">
        <v>2021</v>
      </c>
      <c r="H1035" s="33">
        <v>44279</v>
      </c>
      <c r="I1035" s="32" t="s">
        <v>6766</v>
      </c>
      <c r="J1035" s="32"/>
      <c r="K1035" s="32" t="s">
        <v>6767</v>
      </c>
      <c r="L1035" s="32" t="str">
        <f t="shared" si="394"/>
        <v>PostAlerta</v>
      </c>
      <c r="M1035" s="32" t="str">
        <f t="shared" si="408"/>
        <v>C/PalabrasClaves</v>
      </c>
      <c r="N1035" s="32" t="str">
        <f>IF(ISNUMBER(SEARCH("TREATMENT", B1035)), "4) Nuevos tratamientos", "")</f>
        <v/>
      </c>
      <c r="O1035" s="32"/>
      <c r="P1035" s="32" t="s">
        <v>358</v>
      </c>
      <c r="Q1035" s="32"/>
      <c r="R1035" s="32" t="str">
        <f>LEFT('2012-2022'!$P1035,4)</f>
        <v>2021</v>
      </c>
      <c r="S1035" s="32" t="s">
        <v>49</v>
      </c>
      <c r="T1035" s="32" t="str">
        <f t="shared" ref="T1035:T1036" si="411">IFERROR(VLOOKUP(A1035,BD_aux,2,FALSE),"")</f>
        <v/>
      </c>
      <c r="U1035" s="32"/>
      <c r="V1035" s="34"/>
      <c r="W1035" s="35"/>
      <c r="X1035" s="35"/>
      <c r="Y1035" s="32"/>
    </row>
    <row r="1036" spans="1:25" ht="15.75" hidden="1" customHeight="1" x14ac:dyDescent="0.25">
      <c r="A1036" s="27">
        <v>24521729</v>
      </c>
      <c r="B1036" s="27" t="s">
        <v>6768</v>
      </c>
      <c r="C1036" s="27" t="s">
        <v>6769</v>
      </c>
      <c r="D1036" s="27" t="s">
        <v>6770</v>
      </c>
      <c r="E1036" s="27" t="s">
        <v>6771</v>
      </c>
      <c r="F1036" s="27" t="s">
        <v>304</v>
      </c>
      <c r="G1036" s="27">
        <v>2014</v>
      </c>
      <c r="H1036" s="28">
        <v>41684</v>
      </c>
      <c r="I1036" s="27"/>
      <c r="J1036" s="27"/>
      <c r="K1036" s="27" t="s">
        <v>6772</v>
      </c>
      <c r="L1036" s="27" t="str">
        <f t="shared" si="394"/>
        <v>PreAlerta</v>
      </c>
      <c r="M1036" s="27" t="str">
        <f t="shared" si="408"/>
        <v>S/PalabrasClaves</v>
      </c>
      <c r="N1036" s="27"/>
      <c r="O1036" s="27"/>
      <c r="P1036" s="27" t="s">
        <v>2519</v>
      </c>
      <c r="Q1036" s="27"/>
      <c r="R1036" s="27" t="str">
        <f>LEFT('2012-2022'!$P1036,4)</f>
        <v>2014</v>
      </c>
      <c r="S1036" s="27" t="s">
        <v>49</v>
      </c>
      <c r="T1036" s="27" t="str">
        <f t="shared" si="411"/>
        <v/>
      </c>
      <c r="U1036" s="27"/>
      <c r="V1036" s="29"/>
      <c r="W1036" s="30"/>
      <c r="X1036" s="30"/>
      <c r="Y1036" s="31"/>
    </row>
    <row r="1037" spans="1:25" ht="15.75" customHeight="1" x14ac:dyDescent="0.25">
      <c r="A1037" s="32">
        <v>23764301</v>
      </c>
      <c r="B1037" s="32" t="s">
        <v>6773</v>
      </c>
      <c r="C1037" s="32" t="s">
        <v>6774</v>
      </c>
      <c r="D1037" s="32" t="s">
        <v>6775</v>
      </c>
      <c r="E1037" s="32" t="s">
        <v>6776</v>
      </c>
      <c r="F1037" s="32" t="s">
        <v>679</v>
      </c>
      <c r="G1037" s="32">
        <v>2013</v>
      </c>
      <c r="H1037" s="33">
        <v>41440</v>
      </c>
      <c r="I1037" s="32"/>
      <c r="J1037" s="32"/>
      <c r="K1037" s="32" t="s">
        <v>6777</v>
      </c>
      <c r="L1037" s="32" t="str">
        <f t="shared" si="394"/>
        <v>PreAlerta</v>
      </c>
      <c r="M1037" s="32" t="str">
        <f t="shared" si="408"/>
        <v>C/PalabrasClaves</v>
      </c>
      <c r="N1037" s="32" t="s">
        <v>9</v>
      </c>
      <c r="O1037" s="32"/>
      <c r="P1037" s="32" t="s">
        <v>1077</v>
      </c>
      <c r="Q1037" s="32"/>
      <c r="R1037" s="32" t="str">
        <f>LEFT('2012-2022'!$P1037,4)</f>
        <v>2013</v>
      </c>
      <c r="S1037" s="32" t="s">
        <v>68</v>
      </c>
      <c r="T1037" s="32" t="s">
        <v>6773</v>
      </c>
      <c r="U1037" s="32" t="s">
        <v>123</v>
      </c>
      <c r="V1037" s="34" t="s">
        <v>124</v>
      </c>
      <c r="W1037" s="35" t="s">
        <v>124</v>
      </c>
      <c r="X1037" s="35"/>
      <c r="Y1037" s="36" t="str">
        <f>IFERROR(VLOOKUP(A1035,BD_aux,3,FALSE),"")</f>
        <v/>
      </c>
    </row>
    <row r="1038" spans="1:25" ht="15.75" hidden="1" customHeight="1" x14ac:dyDescent="0.25">
      <c r="A1038" s="27">
        <v>28576786</v>
      </c>
      <c r="B1038" s="27" t="s">
        <v>6778</v>
      </c>
      <c r="C1038" s="27" t="s">
        <v>6779</v>
      </c>
      <c r="D1038" s="27" t="s">
        <v>6780</v>
      </c>
      <c r="E1038" s="27" t="s">
        <v>6781</v>
      </c>
      <c r="F1038" s="27" t="s">
        <v>393</v>
      </c>
      <c r="G1038" s="27">
        <v>2017</v>
      </c>
      <c r="H1038" s="28">
        <v>42890</v>
      </c>
      <c r="I1038" s="27"/>
      <c r="J1038" s="27"/>
      <c r="K1038" s="27" t="s">
        <v>6782</v>
      </c>
      <c r="L1038" s="27" t="str">
        <f t="shared" si="394"/>
        <v>PostAlerta</v>
      </c>
      <c r="M1038" s="27" t="str">
        <f t="shared" si="408"/>
        <v>S/PalabrasClaves</v>
      </c>
      <c r="N1038" s="27"/>
      <c r="O1038" s="27"/>
      <c r="P1038" s="27" t="s">
        <v>115</v>
      </c>
      <c r="Q1038" s="27"/>
      <c r="R1038" s="27" t="str">
        <f>LEFT('2012-2022'!$P1038,4)</f>
        <v>2017</v>
      </c>
      <c r="S1038" s="27" t="s">
        <v>60</v>
      </c>
      <c r="T1038" s="27" t="str">
        <f t="shared" ref="T1038:T1042" si="412">IFERROR(VLOOKUP(A1038,BD_aux,2,FALSE),"")</f>
        <v/>
      </c>
      <c r="U1038" s="27"/>
      <c r="V1038" s="29"/>
      <c r="W1038" s="30"/>
      <c r="X1038" s="30"/>
      <c r="Y1038" s="31"/>
    </row>
    <row r="1039" spans="1:25" ht="15.75" hidden="1" customHeight="1" x14ac:dyDescent="0.25">
      <c r="A1039" s="32">
        <v>23836816</v>
      </c>
      <c r="B1039" s="32" t="s">
        <v>6783</v>
      </c>
      <c r="C1039" s="32" t="s">
        <v>6784</v>
      </c>
      <c r="D1039" s="32" t="s">
        <v>6785</v>
      </c>
      <c r="E1039" s="32" t="s">
        <v>6786</v>
      </c>
      <c r="F1039" s="32" t="s">
        <v>624</v>
      </c>
      <c r="G1039" s="32">
        <v>2013</v>
      </c>
      <c r="H1039" s="33">
        <v>41465</v>
      </c>
      <c r="I1039" s="32" t="s">
        <v>6787</v>
      </c>
      <c r="J1039" s="32"/>
      <c r="K1039" s="32" t="s">
        <v>6788</v>
      </c>
      <c r="L1039" s="32" t="str">
        <f t="shared" si="394"/>
        <v>PreAlerta</v>
      </c>
      <c r="M1039" s="32" t="str">
        <f t="shared" si="408"/>
        <v>S/PalabrasClaves</v>
      </c>
      <c r="N1039" s="32" t="str">
        <f t="shared" ref="N1039:N1042" si="413">IF(ISNUMBER(SEARCH("TREATMENT", B1039)), "4) Nuevos tratamientos", "")</f>
        <v/>
      </c>
      <c r="O1039" s="32"/>
      <c r="P1039" s="32" t="s">
        <v>1077</v>
      </c>
      <c r="Q1039" s="32"/>
      <c r="R1039" s="32" t="str">
        <f>LEFT('2012-2022'!$P1039,4)</f>
        <v>2013</v>
      </c>
      <c r="S1039" s="32" t="s">
        <v>68</v>
      </c>
      <c r="T1039" s="32" t="str">
        <f t="shared" si="412"/>
        <v/>
      </c>
      <c r="U1039" s="32"/>
      <c r="V1039" s="34"/>
      <c r="W1039" s="35"/>
      <c r="X1039" s="35"/>
      <c r="Y1039" s="32"/>
    </row>
    <row r="1040" spans="1:25" ht="15.75" hidden="1" customHeight="1" x14ac:dyDescent="0.25">
      <c r="A1040" s="27">
        <v>34110743</v>
      </c>
      <c r="B1040" s="27" t="s">
        <v>6789</v>
      </c>
      <c r="C1040" s="27" t="s">
        <v>6790</v>
      </c>
      <c r="D1040" s="27" t="s">
        <v>6791</v>
      </c>
      <c r="E1040" s="27" t="s">
        <v>6792</v>
      </c>
      <c r="F1040" s="27" t="s">
        <v>304</v>
      </c>
      <c r="G1040" s="27">
        <v>2021</v>
      </c>
      <c r="H1040" s="28">
        <v>44357</v>
      </c>
      <c r="I1040" s="27"/>
      <c r="J1040" s="27"/>
      <c r="K1040" s="27" t="s">
        <v>6793</v>
      </c>
      <c r="L1040" s="27" t="str">
        <f t="shared" si="394"/>
        <v>PostAlerta</v>
      </c>
      <c r="M1040" s="27" t="str">
        <f t="shared" si="408"/>
        <v>S/PalabrasClaves</v>
      </c>
      <c r="N1040" s="27" t="str">
        <f t="shared" si="413"/>
        <v/>
      </c>
      <c r="O1040" s="27"/>
      <c r="P1040" s="27" t="s">
        <v>6794</v>
      </c>
      <c r="Q1040" s="27"/>
      <c r="R1040" s="27" t="str">
        <f>LEFT('2012-2022'!$P1040,4)</f>
        <v>2021</v>
      </c>
      <c r="S1040" s="27" t="s">
        <v>70</v>
      </c>
      <c r="T1040" s="27" t="str">
        <f t="shared" si="412"/>
        <v/>
      </c>
      <c r="U1040" s="27"/>
      <c r="V1040" s="29"/>
      <c r="W1040" s="30"/>
      <c r="X1040" s="30"/>
      <c r="Y1040" s="31"/>
    </row>
    <row r="1041" spans="1:25" ht="15.75" hidden="1" customHeight="1" x14ac:dyDescent="0.25">
      <c r="A1041" s="32">
        <v>33723736</v>
      </c>
      <c r="B1041" s="32" t="s">
        <v>6795</v>
      </c>
      <c r="C1041" s="32" t="s">
        <v>6796</v>
      </c>
      <c r="D1041" s="32" t="s">
        <v>6797</v>
      </c>
      <c r="E1041" s="32" t="s">
        <v>6798</v>
      </c>
      <c r="F1041" s="32" t="s">
        <v>164</v>
      </c>
      <c r="G1041" s="32">
        <v>2021</v>
      </c>
      <c r="H1041" s="33">
        <v>44271</v>
      </c>
      <c r="I1041" s="32" t="s">
        <v>6799</v>
      </c>
      <c r="J1041" s="32"/>
      <c r="K1041" s="32" t="s">
        <v>6800</v>
      </c>
      <c r="L1041" s="32" t="str">
        <f t="shared" si="394"/>
        <v>PostAlerta</v>
      </c>
      <c r="M1041" s="32" t="str">
        <f t="shared" si="408"/>
        <v>S/PalabrasClaves</v>
      </c>
      <c r="N1041" s="32" t="str">
        <f t="shared" si="413"/>
        <v/>
      </c>
      <c r="O1041" s="32"/>
      <c r="P1041" s="32" t="s">
        <v>1041</v>
      </c>
      <c r="Q1041" s="32"/>
      <c r="R1041" s="32" t="str">
        <f>LEFT('2012-2022'!$P1041,4)</f>
        <v>2021</v>
      </c>
      <c r="S1041" s="32" t="s">
        <v>70</v>
      </c>
      <c r="T1041" s="32" t="str">
        <f t="shared" si="412"/>
        <v/>
      </c>
      <c r="U1041" s="32"/>
      <c r="V1041" s="34"/>
      <c r="W1041" s="35"/>
      <c r="X1041" s="35"/>
      <c r="Y1041" s="32"/>
    </row>
    <row r="1042" spans="1:25" ht="15.75" hidden="1" customHeight="1" x14ac:dyDescent="0.25">
      <c r="A1042" s="27">
        <v>29465642</v>
      </c>
      <c r="B1042" s="27" t="s">
        <v>6801</v>
      </c>
      <c r="C1042" s="27" t="s">
        <v>6802</v>
      </c>
      <c r="D1042" s="27" t="s">
        <v>6803</v>
      </c>
      <c r="E1042" s="27" t="s">
        <v>5376</v>
      </c>
      <c r="F1042" s="27" t="s">
        <v>304</v>
      </c>
      <c r="G1042" s="27">
        <v>2018</v>
      </c>
      <c r="H1042" s="28">
        <v>43153</v>
      </c>
      <c r="I1042" s="27"/>
      <c r="J1042" s="27"/>
      <c r="K1042" s="27" t="s">
        <v>6804</v>
      </c>
      <c r="L1042" s="27" t="str">
        <f t="shared" si="394"/>
        <v>PostAlerta</v>
      </c>
      <c r="M1042" s="27" t="str">
        <f t="shared" si="408"/>
        <v>S/PalabrasClaves</v>
      </c>
      <c r="N1042" s="27" t="str">
        <f t="shared" si="413"/>
        <v/>
      </c>
      <c r="O1042" s="27"/>
      <c r="P1042" s="27" t="s">
        <v>417</v>
      </c>
      <c r="Q1042" s="27"/>
      <c r="R1042" s="27" t="str">
        <f>LEFT('2012-2022'!$P1042,4)</f>
        <v>2018</v>
      </c>
      <c r="S1042" s="27" t="s">
        <v>68</v>
      </c>
      <c r="T1042" s="27" t="str">
        <f t="shared" si="412"/>
        <v/>
      </c>
      <c r="U1042" s="27"/>
      <c r="V1042" s="29"/>
      <c r="W1042" s="30"/>
      <c r="X1042" s="30"/>
      <c r="Y1042" s="31"/>
    </row>
    <row r="1043" spans="1:25" ht="15.75" customHeight="1" x14ac:dyDescent="0.25">
      <c r="A1043" s="32">
        <v>28832870</v>
      </c>
      <c r="B1043" s="32" t="s">
        <v>6805</v>
      </c>
      <c r="C1043" s="32" t="s">
        <v>6806</v>
      </c>
      <c r="D1043" s="32" t="s">
        <v>6807</v>
      </c>
      <c r="E1043" s="32" t="s">
        <v>6808</v>
      </c>
      <c r="F1043" s="32" t="s">
        <v>4413</v>
      </c>
      <c r="G1043" s="32">
        <v>2017</v>
      </c>
      <c r="H1043" s="33">
        <v>42971</v>
      </c>
      <c r="I1043" s="32"/>
      <c r="J1043" s="32"/>
      <c r="K1043" s="32" t="s">
        <v>6809</v>
      </c>
      <c r="L1043" s="32" t="str">
        <f t="shared" si="394"/>
        <v>PostAlerta</v>
      </c>
      <c r="M1043" s="32" t="str">
        <f t="shared" si="408"/>
        <v>S/PalabrasClaves</v>
      </c>
      <c r="N1043" s="32" t="s">
        <v>15</v>
      </c>
      <c r="O1043" s="32" t="s">
        <v>1622</v>
      </c>
      <c r="P1043" s="32" t="s">
        <v>6810</v>
      </c>
      <c r="Q1043" s="32"/>
      <c r="R1043" s="32" t="str">
        <f>LEFT('2012-2022'!$P1043,4)</f>
        <v>2017</v>
      </c>
      <c r="S1043" s="32" t="s">
        <v>68</v>
      </c>
      <c r="T1043" s="32" t="s">
        <v>6805</v>
      </c>
      <c r="U1043" s="32" t="s">
        <v>124</v>
      </c>
      <c r="V1043" s="34" t="s">
        <v>124</v>
      </c>
      <c r="W1043" s="35" t="s">
        <v>123</v>
      </c>
      <c r="X1043" s="35"/>
      <c r="Y1043" s="36" t="str">
        <f>IFERROR(VLOOKUP(A1041,BD_aux,3,FALSE),"")</f>
        <v/>
      </c>
    </row>
    <row r="1044" spans="1:25" ht="15.75" hidden="1" customHeight="1" x14ac:dyDescent="0.25">
      <c r="A1044" s="27">
        <v>24462210</v>
      </c>
      <c r="B1044" s="27" t="s">
        <v>6811</v>
      </c>
      <c r="C1044" s="27" t="s">
        <v>6812</v>
      </c>
      <c r="D1044" s="27" t="s">
        <v>6813</v>
      </c>
      <c r="E1044" s="27" t="s">
        <v>6814</v>
      </c>
      <c r="F1044" s="27" t="s">
        <v>679</v>
      </c>
      <c r="G1044" s="27">
        <v>2014</v>
      </c>
      <c r="H1044" s="28">
        <v>41667</v>
      </c>
      <c r="I1044" s="27"/>
      <c r="J1044" s="27"/>
      <c r="K1044" s="27" t="s">
        <v>6815</v>
      </c>
      <c r="L1044" s="27" t="str">
        <f t="shared" si="394"/>
        <v>PreAlerta</v>
      </c>
      <c r="M1044" s="27" t="str">
        <f t="shared" si="408"/>
        <v>C/PalabrasClaves</v>
      </c>
      <c r="N1044" s="27" t="str">
        <f t="shared" ref="N1044:N1054" si="414">IF(ISNUMBER(SEARCH("TREATMENT", B1044)), "4) Nuevos tratamientos", "")</f>
        <v/>
      </c>
      <c r="O1044" s="27"/>
      <c r="P1044" s="27" t="s">
        <v>2519</v>
      </c>
      <c r="Q1044" s="27"/>
      <c r="R1044" s="27" t="str">
        <f>LEFT('2012-2022'!$P1044,4)</f>
        <v>2014</v>
      </c>
      <c r="S1044" s="27" t="s">
        <v>49</v>
      </c>
      <c r="T1044" s="27" t="str">
        <f t="shared" ref="T1044:T1054" si="415">IFERROR(VLOOKUP(A1044,BD_aux,2,FALSE),"")</f>
        <v/>
      </c>
      <c r="U1044" s="27"/>
      <c r="V1044" s="29"/>
      <c r="W1044" s="30"/>
      <c r="X1044" s="30"/>
      <c r="Y1044" s="31"/>
    </row>
    <row r="1045" spans="1:25" ht="15.75" hidden="1" customHeight="1" x14ac:dyDescent="0.25">
      <c r="A1045" s="32">
        <v>24243882</v>
      </c>
      <c r="B1045" s="32" t="s">
        <v>6816</v>
      </c>
      <c r="C1045" s="32" t="s">
        <v>6817</v>
      </c>
      <c r="D1045" s="32" t="s">
        <v>6818</v>
      </c>
      <c r="E1045" s="32" t="s">
        <v>6819</v>
      </c>
      <c r="F1045" s="32" t="s">
        <v>393</v>
      </c>
      <c r="G1045" s="32">
        <v>2013</v>
      </c>
      <c r="H1045" s="33">
        <v>41597</v>
      </c>
      <c r="I1045" s="32"/>
      <c r="J1045" s="32"/>
      <c r="K1045" s="32" t="s">
        <v>6820</v>
      </c>
      <c r="L1045" s="32" t="str">
        <f t="shared" si="394"/>
        <v>Excluido</v>
      </c>
      <c r="M1045" s="32" t="str">
        <f t="shared" si="408"/>
        <v>C/PalabrasClaves</v>
      </c>
      <c r="N1045" s="32" t="str">
        <f t="shared" si="414"/>
        <v/>
      </c>
      <c r="O1045" s="32"/>
      <c r="P1045" s="32" t="s">
        <v>1467</v>
      </c>
      <c r="Q1045" s="32"/>
      <c r="R1045" s="32" t="str">
        <f>LEFT('2012-2022'!$P1045,4)</f>
        <v>2013</v>
      </c>
      <c r="S1045" s="32" t="s">
        <v>74</v>
      </c>
      <c r="T1045" s="32" t="str">
        <f t="shared" si="415"/>
        <v/>
      </c>
      <c r="U1045" s="32"/>
      <c r="V1045" s="34"/>
      <c r="W1045" s="35"/>
      <c r="X1045" s="35"/>
      <c r="Y1045" s="32"/>
    </row>
    <row r="1046" spans="1:25" ht="15.75" hidden="1" customHeight="1" x14ac:dyDescent="0.25">
      <c r="A1046" s="27">
        <v>32602460</v>
      </c>
      <c r="B1046" s="27" t="s">
        <v>6821</v>
      </c>
      <c r="C1046" s="27" t="s">
        <v>6822</v>
      </c>
      <c r="D1046" s="27" t="s">
        <v>6823</v>
      </c>
      <c r="E1046" s="27" t="s">
        <v>6824</v>
      </c>
      <c r="F1046" s="27" t="s">
        <v>873</v>
      </c>
      <c r="G1046" s="27">
        <v>2020</v>
      </c>
      <c r="H1046" s="28">
        <v>44013</v>
      </c>
      <c r="I1046" s="27" t="s">
        <v>6825</v>
      </c>
      <c r="J1046" s="27"/>
      <c r="K1046" s="27" t="s">
        <v>6826</v>
      </c>
      <c r="L1046" s="27" t="str">
        <f t="shared" si="394"/>
        <v>PostAlerta</v>
      </c>
      <c r="M1046" s="27" t="str">
        <f t="shared" si="408"/>
        <v>C/PalabrasClaves</v>
      </c>
      <c r="N1046" s="27" t="str">
        <f t="shared" si="414"/>
        <v/>
      </c>
      <c r="O1046" s="27"/>
      <c r="P1046" s="27" t="s">
        <v>3147</v>
      </c>
      <c r="Q1046" s="27"/>
      <c r="R1046" s="27" t="str">
        <f>LEFT('2012-2022'!$P1046,4)</f>
        <v>2020</v>
      </c>
      <c r="S1046" s="27" t="s">
        <v>60</v>
      </c>
      <c r="T1046" s="27" t="str">
        <f t="shared" si="415"/>
        <v/>
      </c>
      <c r="U1046" s="27"/>
      <c r="V1046" s="29"/>
      <c r="W1046" s="30"/>
      <c r="X1046" s="30"/>
      <c r="Y1046" s="31"/>
    </row>
    <row r="1047" spans="1:25" ht="15.75" hidden="1" customHeight="1" x14ac:dyDescent="0.25">
      <c r="A1047" s="32">
        <v>23935503</v>
      </c>
      <c r="B1047" s="32" t="s">
        <v>6827</v>
      </c>
      <c r="C1047" s="32" t="s">
        <v>6828</v>
      </c>
      <c r="D1047" s="32" t="s">
        <v>6829</v>
      </c>
      <c r="E1047" s="32" t="s">
        <v>6830</v>
      </c>
      <c r="F1047" s="32" t="s">
        <v>1251</v>
      </c>
      <c r="G1047" s="32">
        <v>2013</v>
      </c>
      <c r="H1047" s="33">
        <v>41499</v>
      </c>
      <c r="I1047" s="32" t="s">
        <v>6831</v>
      </c>
      <c r="J1047" s="32"/>
      <c r="K1047" s="32" t="s">
        <v>6832</v>
      </c>
      <c r="L1047" s="32" t="str">
        <f t="shared" si="394"/>
        <v>PreAlerta</v>
      </c>
      <c r="M1047" s="32" t="str">
        <f t="shared" si="408"/>
        <v>S/PalabrasClaves</v>
      </c>
      <c r="N1047" s="32" t="str">
        <f t="shared" si="414"/>
        <v/>
      </c>
      <c r="O1047" s="32"/>
      <c r="P1047" s="32">
        <v>2013</v>
      </c>
      <c r="Q1047" s="32"/>
      <c r="R1047" s="32" t="str">
        <f>LEFT('2012-2022'!$P1047,4)</f>
        <v>2013</v>
      </c>
      <c r="S1047" s="32"/>
      <c r="T1047" s="32" t="str">
        <f t="shared" si="415"/>
        <v/>
      </c>
      <c r="U1047" s="32"/>
      <c r="V1047" s="34"/>
      <c r="W1047" s="35"/>
      <c r="X1047" s="35"/>
      <c r="Y1047" s="32"/>
    </row>
    <row r="1048" spans="1:25" ht="15.75" hidden="1" customHeight="1" x14ac:dyDescent="0.25">
      <c r="A1048" s="27">
        <v>28842528</v>
      </c>
      <c r="B1048" s="27" t="s">
        <v>6833</v>
      </c>
      <c r="C1048" s="27" t="s">
        <v>6834</v>
      </c>
      <c r="D1048" s="27" t="s">
        <v>6835</v>
      </c>
      <c r="E1048" s="27" t="s">
        <v>6836</v>
      </c>
      <c r="F1048" s="27" t="s">
        <v>6837</v>
      </c>
      <c r="G1048" s="27">
        <v>2017</v>
      </c>
      <c r="H1048" s="28">
        <v>42974</v>
      </c>
      <c r="I1048" s="27"/>
      <c r="J1048" s="27"/>
      <c r="K1048" s="27" t="s">
        <v>6838</v>
      </c>
      <c r="L1048" s="27" t="str">
        <f t="shared" si="394"/>
        <v>PostAlerta</v>
      </c>
      <c r="M1048" s="27" t="str">
        <f t="shared" si="408"/>
        <v>C/PalabrasClaves</v>
      </c>
      <c r="N1048" s="27" t="str">
        <f t="shared" si="414"/>
        <v/>
      </c>
      <c r="O1048" s="27"/>
      <c r="P1048" s="27" t="s">
        <v>6839</v>
      </c>
      <c r="Q1048" s="27"/>
      <c r="R1048" s="27" t="str">
        <f>LEFT('2012-2022'!$P1048,4)</f>
        <v>2017</v>
      </c>
      <c r="S1048" s="27" t="s">
        <v>65</v>
      </c>
      <c r="T1048" s="27" t="str">
        <f t="shared" si="415"/>
        <v/>
      </c>
      <c r="U1048" s="27"/>
      <c r="V1048" s="29"/>
      <c r="W1048" s="30"/>
      <c r="X1048" s="30"/>
      <c r="Y1048" s="31"/>
    </row>
    <row r="1049" spans="1:25" ht="15.75" hidden="1" customHeight="1" x14ac:dyDescent="0.25">
      <c r="A1049" s="32">
        <v>31978353</v>
      </c>
      <c r="B1049" s="32" t="s">
        <v>6840</v>
      </c>
      <c r="C1049" s="32" t="s">
        <v>6841</v>
      </c>
      <c r="D1049" s="32" t="s">
        <v>6842</v>
      </c>
      <c r="E1049" s="32" t="s">
        <v>333</v>
      </c>
      <c r="F1049" s="32" t="s">
        <v>679</v>
      </c>
      <c r="G1049" s="32">
        <v>2020</v>
      </c>
      <c r="H1049" s="33">
        <v>43855</v>
      </c>
      <c r="I1049" s="32" t="s">
        <v>6843</v>
      </c>
      <c r="J1049" s="32"/>
      <c r="K1049" s="32" t="s">
        <v>6844</v>
      </c>
      <c r="L1049" s="32" t="str">
        <f t="shared" ref="L1049:L1112" si="416">IF(ISNUMBER(VLOOKUP(A1049,EXCL,1,FALSE)),"Excluido",IF(ISNUMBER(VLOOKUP(A1049,POST,1,FALSE)),"PostAlerta",IF(ISNUMBER(VLOOKUP(A1049,PRE,1,FALSE)),"PreAlerta","")))</f>
        <v>PostAlerta</v>
      </c>
      <c r="M1049" s="32" t="str">
        <f t="shared" si="408"/>
        <v>S/PalabrasClaves</v>
      </c>
      <c r="N1049" s="32" t="str">
        <f t="shared" si="414"/>
        <v/>
      </c>
      <c r="O1049" s="32"/>
      <c r="P1049" s="32" t="s">
        <v>132</v>
      </c>
      <c r="Q1049" s="32"/>
      <c r="R1049" s="32" t="str">
        <f>LEFT('2012-2022'!$P1049,4)</f>
        <v>2020</v>
      </c>
      <c r="S1049" s="32" t="s">
        <v>54</v>
      </c>
      <c r="T1049" s="32" t="str">
        <f t="shared" si="415"/>
        <v/>
      </c>
      <c r="U1049" s="32"/>
      <c r="V1049" s="34"/>
      <c r="W1049" s="35"/>
      <c r="X1049" s="35"/>
      <c r="Y1049" s="32"/>
    </row>
    <row r="1050" spans="1:25" ht="15.75" hidden="1" customHeight="1" x14ac:dyDescent="0.25">
      <c r="A1050" s="27">
        <v>31415746</v>
      </c>
      <c r="B1050" s="27" t="s">
        <v>6845</v>
      </c>
      <c r="C1050" s="27" t="s">
        <v>6846</v>
      </c>
      <c r="D1050" s="27" t="s">
        <v>6847</v>
      </c>
      <c r="E1050" s="27" t="s">
        <v>6848</v>
      </c>
      <c r="F1050" s="27" t="s">
        <v>225</v>
      </c>
      <c r="G1050" s="27">
        <v>2019</v>
      </c>
      <c r="H1050" s="28">
        <v>43693</v>
      </c>
      <c r="I1050" s="27"/>
      <c r="J1050" s="27"/>
      <c r="K1050" s="27" t="s">
        <v>6849</v>
      </c>
      <c r="L1050" s="27" t="str">
        <f t="shared" si="416"/>
        <v>PostAlerta</v>
      </c>
      <c r="M1050" s="27" t="str">
        <f t="shared" si="408"/>
        <v>S/PalabrasClaves</v>
      </c>
      <c r="N1050" s="27" t="str">
        <f t="shared" si="414"/>
        <v/>
      </c>
      <c r="O1050" s="27"/>
      <c r="P1050" s="27" t="s">
        <v>229</v>
      </c>
      <c r="Q1050" s="27"/>
      <c r="R1050" s="27" t="str">
        <f>LEFT('2012-2022'!$P1050,4)</f>
        <v>2019</v>
      </c>
      <c r="S1050" s="27" t="s">
        <v>65</v>
      </c>
      <c r="T1050" s="27" t="str">
        <f t="shared" si="415"/>
        <v/>
      </c>
      <c r="U1050" s="27"/>
      <c r="V1050" s="29"/>
      <c r="W1050" s="30"/>
      <c r="X1050" s="30"/>
      <c r="Y1050" s="31"/>
    </row>
    <row r="1051" spans="1:25" ht="15.75" hidden="1" customHeight="1" x14ac:dyDescent="0.25">
      <c r="A1051" s="32">
        <v>28400529</v>
      </c>
      <c r="B1051" s="32" t="s">
        <v>6850</v>
      </c>
      <c r="C1051" s="32" t="s">
        <v>6851</v>
      </c>
      <c r="D1051" s="32" t="s">
        <v>6852</v>
      </c>
      <c r="E1051" s="32" t="s">
        <v>2460</v>
      </c>
      <c r="F1051" s="32" t="s">
        <v>277</v>
      </c>
      <c r="G1051" s="32">
        <v>2017</v>
      </c>
      <c r="H1051" s="33">
        <v>42838</v>
      </c>
      <c r="I1051" s="32" t="s">
        <v>6853</v>
      </c>
      <c r="J1051" s="32"/>
      <c r="K1051" s="32" t="s">
        <v>6854</v>
      </c>
      <c r="L1051" s="32" t="str">
        <f t="shared" si="416"/>
        <v>PostAlerta</v>
      </c>
      <c r="M1051" s="32" t="str">
        <f t="shared" si="408"/>
        <v>C/PalabrasClaves</v>
      </c>
      <c r="N1051" s="32" t="str">
        <f t="shared" si="414"/>
        <v/>
      </c>
      <c r="O1051" s="32"/>
      <c r="P1051" s="32" t="s">
        <v>6855</v>
      </c>
      <c r="Q1051" s="32"/>
      <c r="R1051" s="32" t="str">
        <f>LEFT('2012-2022'!$P1051,4)</f>
        <v>2017</v>
      </c>
      <c r="S1051" s="32" t="s">
        <v>54</v>
      </c>
      <c r="T1051" s="32" t="str">
        <f t="shared" si="415"/>
        <v/>
      </c>
      <c r="U1051" s="32"/>
      <c r="V1051" s="34"/>
      <c r="W1051" s="35"/>
      <c r="X1051" s="35"/>
      <c r="Y1051" s="32"/>
    </row>
    <row r="1052" spans="1:25" ht="15.75" hidden="1" customHeight="1" x14ac:dyDescent="0.25">
      <c r="A1052" s="27">
        <v>34214531</v>
      </c>
      <c r="B1052" s="27" t="s">
        <v>6856</v>
      </c>
      <c r="C1052" s="27" t="s">
        <v>6857</v>
      </c>
      <c r="D1052" s="27" t="s">
        <v>6858</v>
      </c>
      <c r="E1052" s="27" t="s">
        <v>3484</v>
      </c>
      <c r="F1052" s="27" t="s">
        <v>3216</v>
      </c>
      <c r="G1052" s="27">
        <v>2021</v>
      </c>
      <c r="H1052" s="28">
        <v>44379</v>
      </c>
      <c r="I1052" s="27" t="s">
        <v>6859</v>
      </c>
      <c r="J1052" s="27"/>
      <c r="K1052" s="27" t="s">
        <v>6860</v>
      </c>
      <c r="L1052" s="27" t="str">
        <f t="shared" si="416"/>
        <v>PostAlerta</v>
      </c>
      <c r="M1052" s="27" t="str">
        <f t="shared" si="408"/>
        <v>C/PalabrasClaves</v>
      </c>
      <c r="N1052" s="27" t="str">
        <f t="shared" si="414"/>
        <v/>
      </c>
      <c r="O1052" s="27"/>
      <c r="P1052" s="27" t="s">
        <v>6861</v>
      </c>
      <c r="Q1052" s="27"/>
      <c r="R1052" s="27" t="str">
        <f>LEFT('2012-2022'!$P1052,4)</f>
        <v>2021</v>
      </c>
      <c r="S1052" s="27" t="s">
        <v>65</v>
      </c>
      <c r="T1052" s="27" t="str">
        <f t="shared" si="415"/>
        <v/>
      </c>
      <c r="U1052" s="27"/>
      <c r="V1052" s="29"/>
      <c r="W1052" s="30"/>
      <c r="X1052" s="30"/>
      <c r="Y1052" s="31"/>
    </row>
    <row r="1053" spans="1:25" ht="15.75" hidden="1" customHeight="1" x14ac:dyDescent="0.25">
      <c r="A1053" s="32">
        <v>34107540</v>
      </c>
      <c r="B1053" s="32" t="s">
        <v>6862</v>
      </c>
      <c r="C1053" s="32" t="s">
        <v>6863</v>
      </c>
      <c r="D1053" s="32" t="s">
        <v>6864</v>
      </c>
      <c r="E1053" s="32" t="s">
        <v>6865</v>
      </c>
      <c r="F1053" s="32" t="s">
        <v>6866</v>
      </c>
      <c r="G1053" s="32">
        <v>2021</v>
      </c>
      <c r="H1053" s="33">
        <v>44356</v>
      </c>
      <c r="I1053" s="32"/>
      <c r="J1053" s="32"/>
      <c r="K1053" s="32" t="s">
        <v>6867</v>
      </c>
      <c r="L1053" s="32" t="str">
        <f t="shared" si="416"/>
        <v>PostAlerta</v>
      </c>
      <c r="M1053" s="32" t="str">
        <f t="shared" si="408"/>
        <v>S/PalabrasClaves</v>
      </c>
      <c r="N1053" s="32" t="str">
        <f t="shared" si="414"/>
        <v/>
      </c>
      <c r="O1053" s="32"/>
      <c r="P1053" s="32" t="s">
        <v>5444</v>
      </c>
      <c r="Q1053" s="32"/>
      <c r="R1053" s="32" t="str">
        <f>LEFT('2012-2022'!$P1053,4)</f>
        <v>2021</v>
      </c>
      <c r="S1053" s="32" t="s">
        <v>72</v>
      </c>
      <c r="T1053" s="32" t="str">
        <f t="shared" si="415"/>
        <v/>
      </c>
      <c r="U1053" s="32"/>
      <c r="V1053" s="34"/>
      <c r="W1053" s="35"/>
      <c r="X1053" s="35"/>
      <c r="Y1053" s="32"/>
    </row>
    <row r="1054" spans="1:25" ht="15.75" hidden="1" customHeight="1" x14ac:dyDescent="0.25">
      <c r="A1054" s="27">
        <v>28684610</v>
      </c>
      <c r="B1054" s="27" t="s">
        <v>6868</v>
      </c>
      <c r="C1054" s="27" t="s">
        <v>6869</v>
      </c>
      <c r="D1054" s="27" t="s">
        <v>6870</v>
      </c>
      <c r="E1054" s="27" t="s">
        <v>6871</v>
      </c>
      <c r="F1054" s="27" t="s">
        <v>393</v>
      </c>
      <c r="G1054" s="27">
        <v>2017</v>
      </c>
      <c r="H1054" s="28">
        <v>42924</v>
      </c>
      <c r="I1054" s="27"/>
      <c r="J1054" s="27"/>
      <c r="K1054" s="27" t="s">
        <v>6872</v>
      </c>
      <c r="L1054" s="27" t="str">
        <f t="shared" si="416"/>
        <v>PostAlerta</v>
      </c>
      <c r="M1054" s="27" t="str">
        <f t="shared" si="408"/>
        <v>C/PalabrasClaves</v>
      </c>
      <c r="N1054" s="27" t="str">
        <f t="shared" si="414"/>
        <v/>
      </c>
      <c r="O1054" s="27"/>
      <c r="P1054" s="27" t="s">
        <v>3020</v>
      </c>
      <c r="Q1054" s="27"/>
      <c r="R1054" s="27" t="str">
        <f>LEFT('2012-2022'!$P1054,4)</f>
        <v>2017</v>
      </c>
      <c r="S1054" s="27" t="s">
        <v>74</v>
      </c>
      <c r="T1054" s="27" t="str">
        <f t="shared" si="415"/>
        <v/>
      </c>
      <c r="U1054" s="27"/>
      <c r="V1054" s="29"/>
      <c r="W1054" s="30"/>
      <c r="X1054" s="30"/>
      <c r="Y1054" s="31"/>
    </row>
    <row r="1055" spans="1:25" ht="15.75" customHeight="1" x14ac:dyDescent="0.25">
      <c r="A1055" s="32">
        <v>31344102</v>
      </c>
      <c r="B1055" s="32" t="s">
        <v>6873</v>
      </c>
      <c r="C1055" s="32" t="s">
        <v>6874</v>
      </c>
      <c r="D1055" s="32" t="s">
        <v>6875</v>
      </c>
      <c r="E1055" s="32" t="s">
        <v>414</v>
      </c>
      <c r="F1055" s="32" t="s">
        <v>424</v>
      </c>
      <c r="G1055" s="32">
        <v>2019</v>
      </c>
      <c r="H1055" s="33">
        <v>43672</v>
      </c>
      <c r="I1055" s="32" t="s">
        <v>6876</v>
      </c>
      <c r="J1055" s="32"/>
      <c r="K1055" s="32" t="s">
        <v>6877</v>
      </c>
      <c r="L1055" s="32" t="str">
        <f t="shared" si="416"/>
        <v>PostAlerta</v>
      </c>
      <c r="M1055" s="32" t="str">
        <f t="shared" si="408"/>
        <v>C/PalabrasClaves</v>
      </c>
      <c r="N1055" s="32" t="s">
        <v>9</v>
      </c>
      <c r="O1055" s="32"/>
      <c r="P1055" s="32" t="s">
        <v>1750</v>
      </c>
      <c r="Q1055" s="32"/>
      <c r="R1055" s="32" t="str">
        <f>LEFT('2012-2022'!$P1055,4)</f>
        <v>2019</v>
      </c>
      <c r="S1055" s="32" t="s">
        <v>62</v>
      </c>
      <c r="T1055" s="32" t="s">
        <v>6878</v>
      </c>
      <c r="U1055" s="32" t="s">
        <v>123</v>
      </c>
      <c r="V1055" s="34" t="s">
        <v>124</v>
      </c>
      <c r="W1055" s="35" t="s">
        <v>124</v>
      </c>
      <c r="X1055" s="35" t="s">
        <v>6879</v>
      </c>
      <c r="Y1055" s="36" t="str">
        <f>IFERROR(VLOOKUP(A1053,BD_aux,3,FALSE),"")</f>
        <v/>
      </c>
    </row>
    <row r="1056" spans="1:25" ht="15.75" hidden="1" customHeight="1" x14ac:dyDescent="0.25">
      <c r="A1056" s="27">
        <v>23717204</v>
      </c>
      <c r="B1056" s="27" t="s">
        <v>6880</v>
      </c>
      <c r="C1056" s="27" t="s">
        <v>6881</v>
      </c>
      <c r="D1056" s="27" t="s">
        <v>6882</v>
      </c>
      <c r="E1056" s="27" t="s">
        <v>5984</v>
      </c>
      <c r="F1056" s="27" t="s">
        <v>1251</v>
      </c>
      <c r="G1056" s="27">
        <v>2013</v>
      </c>
      <c r="H1056" s="28">
        <v>41424</v>
      </c>
      <c r="I1056" s="27" t="s">
        <v>6883</v>
      </c>
      <c r="J1056" s="27"/>
      <c r="K1056" s="27" t="s">
        <v>6884</v>
      </c>
      <c r="L1056" s="27" t="str">
        <f t="shared" si="416"/>
        <v>PreAlerta</v>
      </c>
      <c r="M1056" s="27" t="str">
        <f t="shared" si="408"/>
        <v>S/PalabrasClaves</v>
      </c>
      <c r="N1056" s="27" t="str">
        <f t="shared" ref="N1056:N1063" si="417">IF(ISNUMBER(SEARCH("TREATMENT", B1056)), "4) Nuevos tratamientos", "")</f>
        <v/>
      </c>
      <c r="O1056" s="27"/>
      <c r="P1056" s="27">
        <v>2013</v>
      </c>
      <c r="Q1056" s="27"/>
      <c r="R1056" s="27" t="str">
        <f>LEFT('2012-2022'!$P1056,4)</f>
        <v>2013</v>
      </c>
      <c r="S1056" s="27"/>
      <c r="T1056" s="27" t="str">
        <f t="shared" ref="T1056:T1063" si="418">IFERROR(VLOOKUP(A1056,BD_aux,2,FALSE),"")</f>
        <v/>
      </c>
      <c r="U1056" s="27"/>
      <c r="V1056" s="29"/>
      <c r="W1056" s="30"/>
      <c r="X1056" s="30"/>
      <c r="Y1056" s="31"/>
    </row>
    <row r="1057" spans="1:25" ht="15.75" hidden="1" customHeight="1" x14ac:dyDescent="0.25">
      <c r="A1057" s="32">
        <v>26270114</v>
      </c>
      <c r="B1057" s="32" t="s">
        <v>6885</v>
      </c>
      <c r="C1057" s="32" t="s">
        <v>6886</v>
      </c>
      <c r="D1057" s="32" t="s">
        <v>6887</v>
      </c>
      <c r="E1057" s="32" t="s">
        <v>4166</v>
      </c>
      <c r="F1057" s="32" t="s">
        <v>304</v>
      </c>
      <c r="G1057" s="32">
        <v>2015</v>
      </c>
      <c r="H1057" s="33">
        <v>42230</v>
      </c>
      <c r="I1057" s="32"/>
      <c r="J1057" s="32"/>
      <c r="K1057" s="32" t="s">
        <v>6888</v>
      </c>
      <c r="L1057" s="32" t="str">
        <f t="shared" si="416"/>
        <v>PreAlerta</v>
      </c>
      <c r="M1057" s="32" t="str">
        <f t="shared" si="408"/>
        <v>S/PalabrasClaves</v>
      </c>
      <c r="N1057" s="32" t="str">
        <f t="shared" si="417"/>
        <v/>
      </c>
      <c r="O1057" s="32"/>
      <c r="P1057" s="32" t="s">
        <v>2170</v>
      </c>
      <c r="Q1057" s="32"/>
      <c r="R1057" s="32" t="str">
        <f>LEFT('2012-2022'!$P1057,4)</f>
        <v>2015</v>
      </c>
      <c r="S1057" s="32" t="s">
        <v>68</v>
      </c>
      <c r="T1057" s="32" t="str">
        <f t="shared" si="418"/>
        <v/>
      </c>
      <c r="U1057" s="32"/>
      <c r="V1057" s="34"/>
      <c r="W1057" s="35"/>
      <c r="X1057" s="35"/>
      <c r="Y1057" s="32"/>
    </row>
    <row r="1058" spans="1:25" ht="15.75" hidden="1" customHeight="1" x14ac:dyDescent="0.25">
      <c r="A1058" s="27">
        <v>26760183</v>
      </c>
      <c r="B1058" s="27" t="s">
        <v>6889</v>
      </c>
      <c r="C1058" s="27" t="s">
        <v>6890</v>
      </c>
      <c r="D1058" s="27" t="s">
        <v>6891</v>
      </c>
      <c r="E1058" s="27" t="s">
        <v>6892</v>
      </c>
      <c r="F1058" s="27" t="s">
        <v>304</v>
      </c>
      <c r="G1058" s="27">
        <v>2016</v>
      </c>
      <c r="H1058" s="28">
        <v>42383</v>
      </c>
      <c r="I1058" s="27"/>
      <c r="J1058" s="27"/>
      <c r="K1058" s="27" t="s">
        <v>6893</v>
      </c>
      <c r="L1058" s="27" t="str">
        <f t="shared" si="416"/>
        <v>PreAlerta</v>
      </c>
      <c r="M1058" s="27" t="str">
        <f t="shared" si="408"/>
        <v>S/PalabrasClaves</v>
      </c>
      <c r="N1058" s="27" t="str">
        <f t="shared" si="417"/>
        <v/>
      </c>
      <c r="O1058" s="27"/>
      <c r="P1058" s="27" t="s">
        <v>3417</v>
      </c>
      <c r="Q1058" s="27"/>
      <c r="R1058" s="27" t="str">
        <f>LEFT('2012-2022'!$P1058,4)</f>
        <v>2016</v>
      </c>
      <c r="S1058" s="27" t="s">
        <v>45</v>
      </c>
      <c r="T1058" s="27" t="str">
        <f t="shared" si="418"/>
        <v/>
      </c>
      <c r="U1058" s="27"/>
      <c r="V1058" s="29"/>
      <c r="W1058" s="30"/>
      <c r="X1058" s="30"/>
      <c r="Y1058" s="31"/>
    </row>
    <row r="1059" spans="1:25" ht="15.75" hidden="1" customHeight="1" x14ac:dyDescent="0.25">
      <c r="A1059" s="32">
        <v>27836225</v>
      </c>
      <c r="B1059" s="32" t="s">
        <v>6894</v>
      </c>
      <c r="C1059" s="32" t="s">
        <v>6895</v>
      </c>
      <c r="D1059" s="32" t="s">
        <v>6896</v>
      </c>
      <c r="E1059" s="32" t="s">
        <v>6897</v>
      </c>
      <c r="F1059" s="32" t="s">
        <v>285</v>
      </c>
      <c r="G1059" s="32">
        <v>2017</v>
      </c>
      <c r="H1059" s="33">
        <v>42687</v>
      </c>
      <c r="I1059" s="32"/>
      <c r="J1059" s="32"/>
      <c r="K1059" s="32" t="s">
        <v>6898</v>
      </c>
      <c r="L1059" s="32" t="str">
        <f t="shared" si="416"/>
        <v>PreAlerta</v>
      </c>
      <c r="M1059" s="32" t="str">
        <f t="shared" si="408"/>
        <v>S/PalabrasClaves</v>
      </c>
      <c r="N1059" s="32" t="str">
        <f t="shared" si="417"/>
        <v/>
      </c>
      <c r="O1059" s="32"/>
      <c r="P1059" s="32" t="s">
        <v>1424</v>
      </c>
      <c r="Q1059" s="32"/>
      <c r="R1059" s="32" t="str">
        <f>LEFT('2012-2022'!$P1059,4)</f>
        <v>2017</v>
      </c>
      <c r="S1059" s="32" t="s">
        <v>45</v>
      </c>
      <c r="T1059" s="32" t="str">
        <f t="shared" si="418"/>
        <v/>
      </c>
      <c r="U1059" s="32"/>
      <c r="V1059" s="34"/>
      <c r="W1059" s="35"/>
      <c r="X1059" s="35"/>
      <c r="Y1059" s="32"/>
    </row>
    <row r="1060" spans="1:25" ht="15.75" hidden="1" customHeight="1" x14ac:dyDescent="0.25">
      <c r="A1060" s="27">
        <v>25911525</v>
      </c>
      <c r="B1060" s="27" t="s">
        <v>6899</v>
      </c>
      <c r="C1060" s="27" t="s">
        <v>254</v>
      </c>
      <c r="D1060" s="27" t="s">
        <v>6900</v>
      </c>
      <c r="E1060" s="27" t="s">
        <v>256</v>
      </c>
      <c r="F1060" s="27" t="s">
        <v>393</v>
      </c>
      <c r="G1060" s="27">
        <v>2015</v>
      </c>
      <c r="H1060" s="28">
        <v>42120</v>
      </c>
      <c r="I1060" s="27"/>
      <c r="J1060" s="27"/>
      <c r="K1060" s="27" t="s">
        <v>6901</v>
      </c>
      <c r="L1060" s="27" t="str">
        <f t="shared" si="416"/>
        <v>Excluido</v>
      </c>
      <c r="M1060" s="27" t="str">
        <f t="shared" si="408"/>
        <v>C/PalabrasClaves</v>
      </c>
      <c r="N1060" s="27" t="str">
        <f t="shared" si="417"/>
        <v/>
      </c>
      <c r="O1060" s="27"/>
      <c r="P1060" s="27" t="s">
        <v>989</v>
      </c>
      <c r="Q1060" s="27"/>
      <c r="R1060" s="27" t="str">
        <f>LEFT('2012-2022'!$P1060,4)</f>
        <v>2015</v>
      </c>
      <c r="S1060" s="27" t="s">
        <v>60</v>
      </c>
      <c r="T1060" s="27" t="str">
        <f t="shared" si="418"/>
        <v/>
      </c>
      <c r="U1060" s="27"/>
      <c r="V1060" s="29"/>
      <c r="W1060" s="30"/>
      <c r="X1060" s="30"/>
      <c r="Y1060" s="31"/>
    </row>
    <row r="1061" spans="1:25" ht="15.75" hidden="1" customHeight="1" x14ac:dyDescent="0.25">
      <c r="A1061" s="32">
        <v>23754333</v>
      </c>
      <c r="B1061" s="32" t="s">
        <v>6902</v>
      </c>
      <c r="C1061" s="32" t="s">
        <v>6903</v>
      </c>
      <c r="D1061" s="32" t="s">
        <v>6904</v>
      </c>
      <c r="E1061" s="32" t="s">
        <v>6905</v>
      </c>
      <c r="F1061" s="32" t="s">
        <v>6906</v>
      </c>
      <c r="G1061" s="32">
        <v>2013</v>
      </c>
      <c r="H1061" s="33">
        <v>41437</v>
      </c>
      <c r="I1061" s="32" t="s">
        <v>6907</v>
      </c>
      <c r="J1061" s="32"/>
      <c r="K1061" s="32" t="s">
        <v>6908</v>
      </c>
      <c r="L1061" s="32" t="str">
        <f t="shared" si="416"/>
        <v>PreAlerta</v>
      </c>
      <c r="M1061" s="32" t="str">
        <f t="shared" si="408"/>
        <v>S/PalabrasClaves</v>
      </c>
      <c r="N1061" s="32" t="str">
        <f t="shared" si="417"/>
        <v/>
      </c>
      <c r="O1061" s="32"/>
      <c r="P1061" s="32" t="s">
        <v>1033</v>
      </c>
      <c r="Q1061" s="32"/>
      <c r="R1061" s="32" t="str">
        <f>LEFT('2012-2022'!$P1061,4)</f>
        <v>2013</v>
      </c>
      <c r="S1061" s="32" t="s">
        <v>65</v>
      </c>
      <c r="T1061" s="32" t="str">
        <f t="shared" si="418"/>
        <v/>
      </c>
      <c r="U1061" s="32"/>
      <c r="V1061" s="34"/>
      <c r="W1061" s="35"/>
      <c r="X1061" s="35"/>
      <c r="Y1061" s="32"/>
    </row>
    <row r="1062" spans="1:25" ht="15.75" hidden="1" customHeight="1" x14ac:dyDescent="0.25">
      <c r="A1062" s="27">
        <v>24801359</v>
      </c>
      <c r="B1062" s="27" t="s">
        <v>6909</v>
      </c>
      <c r="C1062" s="27" t="s">
        <v>6910</v>
      </c>
      <c r="D1062" s="27" t="s">
        <v>6911</v>
      </c>
      <c r="E1062" s="27" t="s">
        <v>6912</v>
      </c>
      <c r="F1062" s="27" t="s">
        <v>6913</v>
      </c>
      <c r="G1062" s="27">
        <v>2015</v>
      </c>
      <c r="H1062" s="28">
        <v>41767</v>
      </c>
      <c r="I1062" s="27"/>
      <c r="J1062" s="27"/>
      <c r="K1062" s="27" t="s">
        <v>6914</v>
      </c>
      <c r="L1062" s="27" t="str">
        <f t="shared" si="416"/>
        <v>PreAlerta</v>
      </c>
      <c r="M1062" s="27" t="str">
        <f t="shared" si="408"/>
        <v>S/PalabrasClaves</v>
      </c>
      <c r="N1062" s="27" t="str">
        <f t="shared" si="417"/>
        <v/>
      </c>
      <c r="O1062" s="27"/>
      <c r="P1062" s="27" t="s">
        <v>2289</v>
      </c>
      <c r="Q1062" s="27"/>
      <c r="R1062" s="27" t="str">
        <f>LEFT('2012-2022'!$P1062,4)</f>
        <v>2015</v>
      </c>
      <c r="S1062" s="27" t="s">
        <v>39</v>
      </c>
      <c r="T1062" s="27" t="str">
        <f t="shared" si="418"/>
        <v/>
      </c>
      <c r="U1062" s="27"/>
      <c r="V1062" s="29"/>
      <c r="W1062" s="30"/>
      <c r="X1062" s="30"/>
      <c r="Y1062" s="31"/>
    </row>
    <row r="1063" spans="1:25" ht="15.75" hidden="1" customHeight="1" x14ac:dyDescent="0.25">
      <c r="A1063" s="32">
        <v>30770529</v>
      </c>
      <c r="B1063" s="32" t="s">
        <v>6915</v>
      </c>
      <c r="C1063" s="32" t="s">
        <v>6916</v>
      </c>
      <c r="D1063" s="32" t="s">
        <v>6917</v>
      </c>
      <c r="E1063" s="32" t="s">
        <v>6918</v>
      </c>
      <c r="F1063" s="32" t="s">
        <v>188</v>
      </c>
      <c r="G1063" s="32">
        <v>2019</v>
      </c>
      <c r="H1063" s="33">
        <v>43513</v>
      </c>
      <c r="I1063" s="32"/>
      <c r="J1063" s="32"/>
      <c r="K1063" s="32" t="s">
        <v>6919</v>
      </c>
      <c r="L1063" s="32" t="str">
        <f t="shared" si="416"/>
        <v>PostAlerta</v>
      </c>
      <c r="M1063" s="32" t="str">
        <f t="shared" si="408"/>
        <v>C/PalabrasClaves</v>
      </c>
      <c r="N1063" s="32" t="str">
        <f t="shared" si="417"/>
        <v/>
      </c>
      <c r="O1063" s="32"/>
      <c r="P1063" s="32" t="s">
        <v>5240</v>
      </c>
      <c r="Q1063" s="32"/>
      <c r="R1063" s="32" t="str">
        <f>LEFT('2012-2022'!$P1063,4)</f>
        <v>2019</v>
      </c>
      <c r="S1063" s="32" t="s">
        <v>45</v>
      </c>
      <c r="T1063" s="32" t="str">
        <f t="shared" si="418"/>
        <v/>
      </c>
      <c r="U1063" s="32"/>
      <c r="V1063" s="34"/>
      <c r="W1063" s="35"/>
      <c r="X1063" s="35"/>
      <c r="Y1063" s="32"/>
    </row>
    <row r="1064" spans="1:25" ht="15.75" customHeight="1" x14ac:dyDescent="0.25">
      <c r="A1064" s="27">
        <v>32301751</v>
      </c>
      <c r="B1064" s="27" t="s">
        <v>6920</v>
      </c>
      <c r="C1064" s="27" t="s">
        <v>6921</v>
      </c>
      <c r="D1064" s="27" t="s">
        <v>6922</v>
      </c>
      <c r="E1064" s="27" t="s">
        <v>6923</v>
      </c>
      <c r="F1064" s="27" t="s">
        <v>6924</v>
      </c>
      <c r="G1064" s="27">
        <v>2020</v>
      </c>
      <c r="H1064" s="28">
        <v>43939</v>
      </c>
      <c r="I1064" s="27"/>
      <c r="J1064" s="27"/>
      <c r="K1064" s="27" t="s">
        <v>6925</v>
      </c>
      <c r="L1064" s="27" t="str">
        <f t="shared" si="416"/>
        <v>PostAlerta</v>
      </c>
      <c r="M1064" s="27" t="str">
        <f t="shared" si="408"/>
        <v>C/PalabrasClaves</v>
      </c>
      <c r="N1064" s="27" t="s">
        <v>12</v>
      </c>
      <c r="O1064" s="27" t="s">
        <v>10</v>
      </c>
      <c r="P1064" s="27" t="s">
        <v>6926</v>
      </c>
      <c r="Q1064" s="27"/>
      <c r="R1064" s="27" t="str">
        <f>LEFT('2012-2022'!$P1064,4)</f>
        <v>2020</v>
      </c>
      <c r="S1064" s="27" t="s">
        <v>68</v>
      </c>
      <c r="T1064" s="27" t="s">
        <v>6927</v>
      </c>
      <c r="U1064" s="27" t="s">
        <v>124</v>
      </c>
      <c r="V1064" s="29" t="s">
        <v>123</v>
      </c>
      <c r="W1064" s="30" t="s">
        <v>124</v>
      </c>
      <c r="X1064" s="30" t="s">
        <v>6928</v>
      </c>
      <c r="Y1064" s="31" t="str">
        <f>IFERROR(VLOOKUP(A1062,BD_aux,3,FALSE),"")</f>
        <v/>
      </c>
    </row>
    <row r="1065" spans="1:25" ht="15.75" hidden="1" customHeight="1" x14ac:dyDescent="0.25">
      <c r="A1065" s="32">
        <v>26962074</v>
      </c>
      <c r="B1065" s="32" t="s">
        <v>6929</v>
      </c>
      <c r="C1065" s="32" t="s">
        <v>6930</v>
      </c>
      <c r="D1065" s="32" t="s">
        <v>6931</v>
      </c>
      <c r="E1065" s="32" t="s">
        <v>2184</v>
      </c>
      <c r="F1065" s="32" t="s">
        <v>2140</v>
      </c>
      <c r="G1065" s="32">
        <v>2016</v>
      </c>
      <c r="H1065" s="33">
        <v>42440</v>
      </c>
      <c r="I1065" s="32"/>
      <c r="J1065" s="32"/>
      <c r="K1065" s="32" t="s">
        <v>6932</v>
      </c>
      <c r="L1065" s="32" t="str">
        <f t="shared" si="416"/>
        <v>PreAlerta</v>
      </c>
      <c r="M1065" s="32" t="str">
        <f t="shared" si="408"/>
        <v>S/PalabrasClaves</v>
      </c>
      <c r="N1065" s="32" t="str">
        <f t="shared" ref="N1065:N1067" si="419">IF(ISNUMBER(SEARCH("TREATMENT", B1065)), "4) Nuevos tratamientos", "")</f>
        <v/>
      </c>
      <c r="O1065" s="32"/>
      <c r="P1065" s="32" t="s">
        <v>6933</v>
      </c>
      <c r="Q1065" s="32"/>
      <c r="R1065" s="32" t="str">
        <f>LEFT('2012-2022'!$P1065,4)</f>
        <v>2016</v>
      </c>
      <c r="S1065" s="32" t="s">
        <v>60</v>
      </c>
      <c r="T1065" s="32" t="str">
        <f t="shared" ref="T1065:T1067" si="420">IFERROR(VLOOKUP(A1065,BD_aux,2,FALSE),"")</f>
        <v/>
      </c>
      <c r="U1065" s="32"/>
      <c r="V1065" s="34"/>
      <c r="W1065" s="35"/>
      <c r="X1065" s="35"/>
      <c r="Y1065" s="32"/>
    </row>
    <row r="1066" spans="1:25" ht="15.75" hidden="1" customHeight="1" x14ac:dyDescent="0.25">
      <c r="A1066" s="27">
        <v>22578934</v>
      </c>
      <c r="B1066" s="27" t="s">
        <v>6934</v>
      </c>
      <c r="C1066" s="27" t="s">
        <v>6935</v>
      </c>
      <c r="D1066" s="27" t="s">
        <v>6936</v>
      </c>
      <c r="E1066" s="27" t="s">
        <v>2987</v>
      </c>
      <c r="F1066" s="27" t="s">
        <v>285</v>
      </c>
      <c r="G1066" s="27">
        <v>2012</v>
      </c>
      <c r="H1066" s="28">
        <v>41044</v>
      </c>
      <c r="I1066" s="27" t="s">
        <v>6937</v>
      </c>
      <c r="J1066" s="27" t="s">
        <v>6938</v>
      </c>
      <c r="K1066" s="27" t="s">
        <v>6939</v>
      </c>
      <c r="L1066" s="27" t="str">
        <f t="shared" si="416"/>
        <v>PreAlerta</v>
      </c>
      <c r="M1066" s="27" t="str">
        <f t="shared" si="408"/>
        <v>S/PalabrasClaves</v>
      </c>
      <c r="N1066" s="27" t="str">
        <f t="shared" si="419"/>
        <v/>
      </c>
      <c r="O1066" s="27"/>
      <c r="P1066" s="27" t="s">
        <v>2855</v>
      </c>
      <c r="Q1066" s="27"/>
      <c r="R1066" s="27" t="str">
        <f>LEFT('2012-2022'!$P1066,4)</f>
        <v>2012</v>
      </c>
      <c r="S1066" s="27" t="s">
        <v>57</v>
      </c>
      <c r="T1066" s="27" t="str">
        <f t="shared" si="420"/>
        <v/>
      </c>
      <c r="U1066" s="27"/>
      <c r="V1066" s="29"/>
      <c r="W1066" s="30"/>
      <c r="X1066" s="30"/>
      <c r="Y1066" s="31"/>
    </row>
    <row r="1067" spans="1:25" ht="15.75" hidden="1" customHeight="1" x14ac:dyDescent="0.25">
      <c r="A1067" s="32">
        <v>26145201</v>
      </c>
      <c r="B1067" s="32" t="s">
        <v>6940</v>
      </c>
      <c r="C1067" s="32" t="s">
        <v>6941</v>
      </c>
      <c r="D1067" s="32" t="s">
        <v>6942</v>
      </c>
      <c r="E1067" s="32" t="s">
        <v>6943</v>
      </c>
      <c r="F1067" s="32" t="s">
        <v>949</v>
      </c>
      <c r="G1067" s="32">
        <v>2015</v>
      </c>
      <c r="H1067" s="33">
        <v>42192</v>
      </c>
      <c r="I1067" s="32"/>
      <c r="J1067" s="32"/>
      <c r="K1067" s="32" t="s">
        <v>6944</v>
      </c>
      <c r="L1067" s="32" t="str">
        <f t="shared" si="416"/>
        <v>Excluido</v>
      </c>
      <c r="M1067" s="32" t="str">
        <f t="shared" si="408"/>
        <v>C/PalabrasClaves</v>
      </c>
      <c r="N1067" s="32" t="str">
        <f t="shared" si="419"/>
        <v/>
      </c>
      <c r="O1067" s="32"/>
      <c r="P1067" s="32" t="s">
        <v>2170</v>
      </c>
      <c r="Q1067" s="32"/>
      <c r="R1067" s="32" t="str">
        <f>LEFT('2012-2022'!$P1067,4)</f>
        <v>2015</v>
      </c>
      <c r="S1067" s="32" t="s">
        <v>68</v>
      </c>
      <c r="T1067" s="32" t="str">
        <f t="shared" si="420"/>
        <v/>
      </c>
      <c r="U1067" s="32"/>
      <c r="V1067" s="34"/>
      <c r="W1067" s="35"/>
      <c r="X1067" s="35"/>
      <c r="Y1067" s="32"/>
    </row>
    <row r="1068" spans="1:25" ht="15.75" customHeight="1" x14ac:dyDescent="0.25">
      <c r="A1068" s="27">
        <v>29329182</v>
      </c>
      <c r="B1068" s="27" t="s">
        <v>6945</v>
      </c>
      <c r="C1068" s="27" t="s">
        <v>6946</v>
      </c>
      <c r="D1068" s="27" t="s">
        <v>6947</v>
      </c>
      <c r="E1068" s="27" t="s">
        <v>6948</v>
      </c>
      <c r="F1068" s="27" t="s">
        <v>304</v>
      </c>
      <c r="G1068" s="27">
        <v>2018</v>
      </c>
      <c r="H1068" s="28">
        <v>43113</v>
      </c>
      <c r="I1068" s="27" t="s">
        <v>6949</v>
      </c>
      <c r="J1068" s="27" t="s">
        <v>6950</v>
      </c>
      <c r="K1068" s="27" t="s">
        <v>6951</v>
      </c>
      <c r="L1068" s="27" t="str">
        <f t="shared" si="416"/>
        <v>PostAlerta</v>
      </c>
      <c r="M1068" s="27" t="str">
        <f t="shared" si="408"/>
        <v>C/PalabrasClaves</v>
      </c>
      <c r="N1068" s="27" t="s">
        <v>9</v>
      </c>
      <c r="O1068" s="27"/>
      <c r="P1068" s="27" t="s">
        <v>350</v>
      </c>
      <c r="Q1068" s="27"/>
      <c r="R1068" s="27" t="str">
        <f>LEFT('2012-2022'!$P1068,4)</f>
        <v>2018</v>
      </c>
      <c r="S1068" s="27" t="s">
        <v>45</v>
      </c>
      <c r="T1068" s="27" t="s">
        <v>6945</v>
      </c>
      <c r="U1068" s="27" t="s">
        <v>123</v>
      </c>
      <c r="V1068" s="29" t="s">
        <v>124</v>
      </c>
      <c r="W1068" s="30" t="s">
        <v>124</v>
      </c>
      <c r="X1068" s="30"/>
      <c r="Y1068" s="31" t="str">
        <f>IFERROR(VLOOKUP(A1066,BD_aux,3,FALSE),"")</f>
        <v/>
      </c>
    </row>
    <row r="1069" spans="1:25" ht="15.75" hidden="1" customHeight="1" x14ac:dyDescent="0.25">
      <c r="A1069" s="32">
        <v>33411920</v>
      </c>
      <c r="B1069" s="32" t="s">
        <v>6952</v>
      </c>
      <c r="C1069" s="32" t="s">
        <v>6953</v>
      </c>
      <c r="D1069" s="32" t="s">
        <v>6954</v>
      </c>
      <c r="E1069" s="32" t="s">
        <v>863</v>
      </c>
      <c r="F1069" s="32" t="s">
        <v>493</v>
      </c>
      <c r="G1069" s="32">
        <v>2021</v>
      </c>
      <c r="H1069" s="33">
        <v>44203</v>
      </c>
      <c r="I1069" s="32"/>
      <c r="J1069" s="32"/>
      <c r="K1069" s="32" t="s">
        <v>6955</v>
      </c>
      <c r="L1069" s="32" t="str">
        <f t="shared" si="416"/>
        <v>PostAlerta</v>
      </c>
      <c r="M1069" s="32" t="str">
        <f t="shared" si="408"/>
        <v>C/PalabrasClaves</v>
      </c>
      <c r="N1069" s="32" t="str">
        <f>IF(ISNUMBER(SEARCH("TREATMENT", B1069)), "4) Nuevos tratamientos", "")</f>
        <v/>
      </c>
      <c r="O1069" s="32"/>
      <c r="P1069" s="32" t="s">
        <v>4912</v>
      </c>
      <c r="Q1069" s="32"/>
      <c r="R1069" s="32" t="str">
        <f>LEFT('2012-2022'!$P1069,4)</f>
        <v>2021</v>
      </c>
      <c r="S1069" s="32" t="s">
        <v>49</v>
      </c>
      <c r="T1069" s="32" t="str">
        <f>IFERROR(VLOOKUP(A1069,BD_aux,2,FALSE),"")</f>
        <v/>
      </c>
      <c r="U1069" s="32"/>
      <c r="V1069" s="34"/>
      <c r="W1069" s="35"/>
      <c r="X1069" s="35"/>
      <c r="Y1069" s="32"/>
    </row>
    <row r="1070" spans="1:25" ht="15.75" customHeight="1" x14ac:dyDescent="0.25">
      <c r="A1070" s="27">
        <v>30689929</v>
      </c>
      <c r="B1070" s="27" t="s">
        <v>6956</v>
      </c>
      <c r="C1070" s="27" t="s">
        <v>6957</v>
      </c>
      <c r="D1070" s="27" t="s">
        <v>6958</v>
      </c>
      <c r="E1070" s="27" t="s">
        <v>4836</v>
      </c>
      <c r="F1070" s="27" t="s">
        <v>493</v>
      </c>
      <c r="G1070" s="27">
        <v>2019</v>
      </c>
      <c r="H1070" s="28">
        <v>43494</v>
      </c>
      <c r="I1070" s="27" t="s">
        <v>6959</v>
      </c>
      <c r="J1070" s="27"/>
      <c r="K1070" s="27" t="s">
        <v>6960</v>
      </c>
      <c r="L1070" s="27" t="str">
        <f t="shared" si="416"/>
        <v>PostAlerta</v>
      </c>
      <c r="M1070" s="27" t="str">
        <f t="shared" si="408"/>
        <v>C/PalabrasClaves</v>
      </c>
      <c r="N1070" s="27" t="s">
        <v>12</v>
      </c>
      <c r="O1070" s="27" t="s">
        <v>10</v>
      </c>
      <c r="P1070" s="27" t="s">
        <v>6961</v>
      </c>
      <c r="Q1070" s="27"/>
      <c r="R1070" s="27" t="str">
        <f>LEFT('2012-2022'!$P1070,4)</f>
        <v>2019</v>
      </c>
      <c r="S1070" s="27" t="s">
        <v>57</v>
      </c>
      <c r="T1070" s="27" t="s">
        <v>6962</v>
      </c>
      <c r="U1070" s="27" t="s">
        <v>124</v>
      </c>
      <c r="V1070" s="29" t="s">
        <v>123</v>
      </c>
      <c r="W1070" s="30" t="s">
        <v>124</v>
      </c>
      <c r="X1070" s="30" t="s">
        <v>6963</v>
      </c>
      <c r="Y1070" s="31" t="str">
        <f>IFERROR(VLOOKUP(A1068,BD_aux,3,FALSE),"")</f>
        <v/>
      </c>
    </row>
    <row r="1071" spans="1:25" ht="15.75" hidden="1" customHeight="1" x14ac:dyDescent="0.25">
      <c r="A1071" s="32">
        <v>29419710</v>
      </c>
      <c r="B1071" s="32" t="s">
        <v>6964</v>
      </c>
      <c r="C1071" s="32" t="s">
        <v>6965</v>
      </c>
      <c r="D1071" s="32" t="s">
        <v>6966</v>
      </c>
      <c r="E1071" s="32" t="s">
        <v>6967</v>
      </c>
      <c r="F1071" s="32" t="s">
        <v>304</v>
      </c>
      <c r="G1071" s="32">
        <v>2018</v>
      </c>
      <c r="H1071" s="33">
        <v>43140</v>
      </c>
      <c r="I1071" s="32"/>
      <c r="J1071" s="32"/>
      <c r="K1071" s="32" t="s">
        <v>6968</v>
      </c>
      <c r="L1071" s="32" t="str">
        <f t="shared" si="416"/>
        <v>PostAlerta</v>
      </c>
      <c r="M1071" s="32" t="str">
        <f t="shared" si="408"/>
        <v>S/PalabrasClaves</v>
      </c>
      <c r="N1071" s="32" t="str">
        <f>IF(ISNUMBER(SEARCH("TREATMENT", B1071)), "4) Nuevos tratamientos", "")</f>
        <v/>
      </c>
      <c r="O1071" s="32"/>
      <c r="P1071" s="32" t="s">
        <v>1214</v>
      </c>
      <c r="Q1071" s="32"/>
      <c r="R1071" s="32" t="str">
        <f>LEFT('2012-2022'!$P1071,4)</f>
        <v>2018</v>
      </c>
      <c r="S1071" s="32" t="s">
        <v>49</v>
      </c>
      <c r="T1071" s="32" t="str">
        <f>IFERROR(VLOOKUP(A1071,BD_aux,2,FALSE),"")</f>
        <v/>
      </c>
      <c r="U1071" s="32"/>
      <c r="V1071" s="34"/>
      <c r="W1071" s="35"/>
      <c r="X1071" s="35"/>
      <c r="Y1071" s="32"/>
    </row>
    <row r="1072" spans="1:25" ht="15.75" customHeight="1" x14ac:dyDescent="0.25">
      <c r="A1072" s="27">
        <v>31822275</v>
      </c>
      <c r="B1072" s="27" t="s">
        <v>6969</v>
      </c>
      <c r="C1072" s="27" t="s">
        <v>6970</v>
      </c>
      <c r="D1072" s="27" t="s">
        <v>6971</v>
      </c>
      <c r="E1072" s="27" t="s">
        <v>2103</v>
      </c>
      <c r="F1072" s="27" t="s">
        <v>1066</v>
      </c>
      <c r="G1072" s="27">
        <v>2019</v>
      </c>
      <c r="H1072" s="28">
        <v>43811</v>
      </c>
      <c r="I1072" s="27" t="s">
        <v>6972</v>
      </c>
      <c r="J1072" s="27"/>
      <c r="K1072" s="27" t="s">
        <v>6973</v>
      </c>
      <c r="L1072" s="27" t="str">
        <f t="shared" si="416"/>
        <v>PostAlerta</v>
      </c>
      <c r="M1072" s="27" t="str">
        <f t="shared" si="408"/>
        <v>C/PalabrasClaves</v>
      </c>
      <c r="N1072" s="27" t="s">
        <v>9</v>
      </c>
      <c r="O1072" s="27"/>
      <c r="P1072" s="27" t="s">
        <v>6974</v>
      </c>
      <c r="Q1072" s="27"/>
      <c r="R1072" s="27" t="str">
        <f>LEFT('2012-2022'!$P1072,4)</f>
        <v>2019</v>
      </c>
      <c r="S1072" s="27" t="s">
        <v>74</v>
      </c>
      <c r="T1072" s="27" t="s">
        <v>6975</v>
      </c>
      <c r="U1072" s="27" t="s">
        <v>123</v>
      </c>
      <c r="V1072" s="29" t="s">
        <v>124</v>
      </c>
      <c r="W1072" s="30" t="s">
        <v>124</v>
      </c>
      <c r="X1072" s="30" t="s">
        <v>6976</v>
      </c>
      <c r="Y1072" s="31" t="str">
        <f t="shared" ref="Y1072:Y1075" si="421">IFERROR(VLOOKUP(A1070,BD_aux,3,FALSE),"")</f>
        <v/>
      </c>
    </row>
    <row r="1073" spans="1:25" ht="15.75" customHeight="1" x14ac:dyDescent="0.25">
      <c r="A1073" s="32">
        <v>29126282</v>
      </c>
      <c r="B1073" s="32" t="s">
        <v>6977</v>
      </c>
      <c r="C1073" s="32" t="s">
        <v>6978</v>
      </c>
      <c r="D1073" s="32" t="s">
        <v>6979</v>
      </c>
      <c r="E1073" s="32" t="s">
        <v>6980</v>
      </c>
      <c r="F1073" s="32" t="s">
        <v>493</v>
      </c>
      <c r="G1073" s="32">
        <v>2018</v>
      </c>
      <c r="H1073" s="33">
        <v>43050</v>
      </c>
      <c r="I1073" s="32"/>
      <c r="J1073" s="32"/>
      <c r="K1073" s="32" t="s">
        <v>6981</v>
      </c>
      <c r="L1073" s="32" t="str">
        <f t="shared" si="416"/>
        <v>PostAlerta</v>
      </c>
      <c r="M1073" s="32" t="str">
        <f t="shared" si="408"/>
        <v>S/PalabrasClaves</v>
      </c>
      <c r="N1073" s="32" t="s">
        <v>9</v>
      </c>
      <c r="O1073" s="32"/>
      <c r="P1073" s="32" t="s">
        <v>6982</v>
      </c>
      <c r="Q1073" s="32"/>
      <c r="R1073" s="32" t="str">
        <f>LEFT('2012-2022'!$P1073,4)</f>
        <v>2018</v>
      </c>
      <c r="S1073" s="32" t="s">
        <v>49</v>
      </c>
      <c r="T1073" s="32" t="s">
        <v>6977</v>
      </c>
      <c r="U1073" s="32" t="s">
        <v>123</v>
      </c>
      <c r="V1073" s="34" t="s">
        <v>124</v>
      </c>
      <c r="W1073" s="35" t="s">
        <v>124</v>
      </c>
      <c r="X1073" s="35"/>
      <c r="Y1073" s="36" t="str">
        <f t="shared" si="421"/>
        <v/>
      </c>
    </row>
    <row r="1074" spans="1:25" ht="15.75" customHeight="1" x14ac:dyDescent="0.25">
      <c r="A1074" s="27">
        <v>31654792</v>
      </c>
      <c r="B1074" s="27" t="s">
        <v>6983</v>
      </c>
      <c r="C1074" s="27" t="s">
        <v>6984</v>
      </c>
      <c r="D1074" s="27" t="s">
        <v>6985</v>
      </c>
      <c r="E1074" s="27" t="s">
        <v>6986</v>
      </c>
      <c r="F1074" s="27" t="s">
        <v>1845</v>
      </c>
      <c r="G1074" s="27">
        <v>2020</v>
      </c>
      <c r="H1074" s="28">
        <v>43765</v>
      </c>
      <c r="I1074" s="27"/>
      <c r="J1074" s="27"/>
      <c r="K1074" s="27" t="s">
        <v>6987</v>
      </c>
      <c r="L1074" s="27" t="str">
        <f t="shared" si="416"/>
        <v>PostAlerta</v>
      </c>
      <c r="M1074" s="27" t="str">
        <f t="shared" si="408"/>
        <v>S/PalabrasClaves</v>
      </c>
      <c r="N1074" s="27" t="s">
        <v>12</v>
      </c>
      <c r="O1074" s="27" t="s">
        <v>16</v>
      </c>
      <c r="P1074" s="27" t="s">
        <v>3128</v>
      </c>
      <c r="Q1074" s="27"/>
      <c r="R1074" s="27" t="str">
        <f>LEFT('2012-2022'!$P1074,4)</f>
        <v>2020</v>
      </c>
      <c r="S1074" s="27" t="s">
        <v>45</v>
      </c>
      <c r="T1074" s="27" t="s">
        <v>6983</v>
      </c>
      <c r="U1074" s="27" t="s">
        <v>124</v>
      </c>
      <c r="V1074" s="29" t="s">
        <v>123</v>
      </c>
      <c r="W1074" s="30" t="s">
        <v>124</v>
      </c>
      <c r="X1074" s="30"/>
      <c r="Y1074" s="31" t="str">
        <f t="shared" si="421"/>
        <v/>
      </c>
    </row>
    <row r="1075" spans="1:25" ht="15.75" customHeight="1" x14ac:dyDescent="0.25">
      <c r="A1075" s="32">
        <v>29360986</v>
      </c>
      <c r="B1075" s="32" t="s">
        <v>6988</v>
      </c>
      <c r="C1075" s="32" t="s">
        <v>2088</v>
      </c>
      <c r="D1075" s="32" t="s">
        <v>6989</v>
      </c>
      <c r="E1075" s="32" t="s">
        <v>813</v>
      </c>
      <c r="F1075" s="32" t="s">
        <v>493</v>
      </c>
      <c r="G1075" s="32">
        <v>2018</v>
      </c>
      <c r="H1075" s="33">
        <v>43124</v>
      </c>
      <c r="I1075" s="32"/>
      <c r="J1075" s="32"/>
      <c r="K1075" s="32" t="s">
        <v>6990</v>
      </c>
      <c r="L1075" s="32" t="str">
        <f t="shared" si="416"/>
        <v>PostAlerta</v>
      </c>
      <c r="M1075" s="32" t="str">
        <f t="shared" si="408"/>
        <v>S/PalabrasClaves</v>
      </c>
      <c r="N1075" s="32" t="s">
        <v>9</v>
      </c>
      <c r="O1075" s="32"/>
      <c r="P1075" s="32" t="s">
        <v>6982</v>
      </c>
      <c r="Q1075" s="32"/>
      <c r="R1075" s="32" t="str">
        <f>LEFT('2012-2022'!$P1075,4)</f>
        <v>2018</v>
      </c>
      <c r="S1075" s="32" t="s">
        <v>49</v>
      </c>
      <c r="T1075" s="32" t="s">
        <v>6988</v>
      </c>
      <c r="U1075" s="32" t="s">
        <v>123</v>
      </c>
      <c r="V1075" s="34" t="s">
        <v>124</v>
      </c>
      <c r="W1075" s="35" t="s">
        <v>124</v>
      </c>
      <c r="X1075" s="35"/>
      <c r="Y1075" s="36" t="str">
        <f t="shared" si="421"/>
        <v/>
      </c>
    </row>
    <row r="1076" spans="1:25" ht="15.75" hidden="1" customHeight="1" x14ac:dyDescent="0.25">
      <c r="A1076" s="27">
        <v>25926404</v>
      </c>
      <c r="B1076" s="27" t="s">
        <v>6991</v>
      </c>
      <c r="C1076" s="27" t="s">
        <v>6992</v>
      </c>
      <c r="D1076" s="27" t="s">
        <v>6993</v>
      </c>
      <c r="E1076" s="27" t="s">
        <v>6994</v>
      </c>
      <c r="F1076" s="27" t="s">
        <v>393</v>
      </c>
      <c r="G1076" s="27">
        <v>2015</v>
      </c>
      <c r="H1076" s="28">
        <v>42125</v>
      </c>
      <c r="I1076" s="27"/>
      <c r="J1076" s="27"/>
      <c r="K1076" s="27" t="s">
        <v>6995</v>
      </c>
      <c r="L1076" s="27" t="str">
        <f t="shared" si="416"/>
        <v>Excluido</v>
      </c>
      <c r="M1076" s="27" t="str">
        <f t="shared" si="408"/>
        <v>C/PalabrasClaves</v>
      </c>
      <c r="N1076" s="27" t="str">
        <f t="shared" ref="N1076:N1083" si="422">IF(ISNUMBER(SEARCH("TREATMENT", B1076)), "4) Nuevos tratamientos", "")</f>
        <v/>
      </c>
      <c r="O1076" s="27"/>
      <c r="P1076" s="27" t="s">
        <v>989</v>
      </c>
      <c r="Q1076" s="27"/>
      <c r="R1076" s="27" t="str">
        <f>LEFT('2012-2022'!$P1076,4)</f>
        <v>2015</v>
      </c>
      <c r="S1076" s="27" t="s">
        <v>60</v>
      </c>
      <c r="T1076" s="27" t="str">
        <f t="shared" ref="T1076:T1083" si="423">IFERROR(VLOOKUP(A1076,BD_aux,2,FALSE),"")</f>
        <v/>
      </c>
      <c r="U1076" s="27"/>
      <c r="V1076" s="29"/>
      <c r="W1076" s="30"/>
      <c r="X1076" s="30"/>
      <c r="Y1076" s="31"/>
    </row>
    <row r="1077" spans="1:25" ht="15.75" hidden="1" customHeight="1" x14ac:dyDescent="0.25">
      <c r="A1077" s="32">
        <v>30995991</v>
      </c>
      <c r="B1077" s="32" t="s">
        <v>6996</v>
      </c>
      <c r="C1077" s="32" t="s">
        <v>6997</v>
      </c>
      <c r="D1077" s="32" t="s">
        <v>6998</v>
      </c>
      <c r="E1077" s="32" t="s">
        <v>6999</v>
      </c>
      <c r="F1077" s="32" t="s">
        <v>502</v>
      </c>
      <c r="G1077" s="32">
        <v>2019</v>
      </c>
      <c r="H1077" s="33">
        <v>43574</v>
      </c>
      <c r="I1077" s="32" t="s">
        <v>7000</v>
      </c>
      <c r="J1077" s="32"/>
      <c r="K1077" s="32" t="s">
        <v>7001</v>
      </c>
      <c r="L1077" s="32" t="str">
        <f t="shared" si="416"/>
        <v>PostAlerta</v>
      </c>
      <c r="M1077" s="32" t="str">
        <f t="shared" si="408"/>
        <v>S/PalabrasClaves</v>
      </c>
      <c r="N1077" s="32" t="str">
        <f t="shared" si="422"/>
        <v/>
      </c>
      <c r="O1077" s="32"/>
      <c r="P1077" s="32" t="s">
        <v>3255</v>
      </c>
      <c r="Q1077" s="32"/>
      <c r="R1077" s="32" t="str">
        <f>LEFT('2012-2022'!$P1077,4)</f>
        <v>2019</v>
      </c>
      <c r="S1077" s="32" t="s">
        <v>57</v>
      </c>
      <c r="T1077" s="32" t="str">
        <f t="shared" si="423"/>
        <v/>
      </c>
      <c r="U1077" s="32"/>
      <c r="V1077" s="34"/>
      <c r="W1077" s="35"/>
      <c r="X1077" s="35"/>
      <c r="Y1077" s="32"/>
    </row>
    <row r="1078" spans="1:25" ht="15.75" hidden="1" customHeight="1" x14ac:dyDescent="0.25">
      <c r="A1078" s="27">
        <v>23965779</v>
      </c>
      <c r="B1078" s="27" t="s">
        <v>7002</v>
      </c>
      <c r="C1078" s="27" t="s">
        <v>7003</v>
      </c>
      <c r="D1078" s="27" t="s">
        <v>7004</v>
      </c>
      <c r="E1078" s="27" t="s">
        <v>7005</v>
      </c>
      <c r="F1078" s="27" t="s">
        <v>304</v>
      </c>
      <c r="G1078" s="27">
        <v>2013</v>
      </c>
      <c r="H1078" s="28">
        <v>41509</v>
      </c>
      <c r="I1078" s="27"/>
      <c r="J1078" s="27"/>
      <c r="K1078" s="27" t="s">
        <v>7006</v>
      </c>
      <c r="L1078" s="27" t="str">
        <f t="shared" si="416"/>
        <v>PreAlerta</v>
      </c>
      <c r="M1078" s="27" t="str">
        <f t="shared" si="408"/>
        <v>S/PalabrasClaves</v>
      </c>
      <c r="N1078" s="27" t="str">
        <f t="shared" si="422"/>
        <v/>
      </c>
      <c r="O1078" s="27"/>
      <c r="P1078" s="27" t="s">
        <v>2405</v>
      </c>
      <c r="Q1078" s="27"/>
      <c r="R1078" s="27" t="str">
        <f>LEFT('2012-2022'!$P1078,4)</f>
        <v>2013</v>
      </c>
      <c r="S1078" s="27" t="s">
        <v>62</v>
      </c>
      <c r="T1078" s="27" t="str">
        <f t="shared" si="423"/>
        <v/>
      </c>
      <c r="U1078" s="27"/>
      <c r="V1078" s="29"/>
      <c r="W1078" s="30"/>
      <c r="X1078" s="30"/>
      <c r="Y1078" s="31"/>
    </row>
    <row r="1079" spans="1:25" ht="15.75" hidden="1" customHeight="1" x14ac:dyDescent="0.25">
      <c r="A1079" s="32">
        <v>25691638</v>
      </c>
      <c r="B1079" s="32" t="s">
        <v>7007</v>
      </c>
      <c r="C1079" s="32" t="s">
        <v>7008</v>
      </c>
      <c r="D1079" s="32" t="s">
        <v>7009</v>
      </c>
      <c r="E1079" s="32" t="s">
        <v>4669</v>
      </c>
      <c r="F1079" s="32" t="s">
        <v>573</v>
      </c>
      <c r="G1079" s="32">
        <v>2015</v>
      </c>
      <c r="H1079" s="33">
        <v>42054</v>
      </c>
      <c r="I1079" s="32" t="s">
        <v>7010</v>
      </c>
      <c r="J1079" s="32"/>
      <c r="K1079" s="32" t="s">
        <v>7011</v>
      </c>
      <c r="L1079" s="32" t="str">
        <f t="shared" si="416"/>
        <v>PreAlerta</v>
      </c>
      <c r="M1079" s="32" t="str">
        <f t="shared" si="408"/>
        <v>S/PalabrasClaves</v>
      </c>
      <c r="N1079" s="32" t="str">
        <f t="shared" si="422"/>
        <v/>
      </c>
      <c r="O1079" s="32"/>
      <c r="P1079" s="32" t="s">
        <v>911</v>
      </c>
      <c r="Q1079" s="32"/>
      <c r="R1079" s="32" t="str">
        <f>LEFT('2012-2022'!$P1079,4)</f>
        <v>2015</v>
      </c>
      <c r="S1079" s="32" t="s">
        <v>57</v>
      </c>
      <c r="T1079" s="32" t="str">
        <f t="shared" si="423"/>
        <v/>
      </c>
      <c r="U1079" s="32"/>
      <c r="V1079" s="34"/>
      <c r="W1079" s="35"/>
      <c r="X1079" s="35"/>
      <c r="Y1079" s="32"/>
    </row>
    <row r="1080" spans="1:25" ht="15.75" hidden="1" customHeight="1" x14ac:dyDescent="0.25">
      <c r="A1080" s="27">
        <v>28859312</v>
      </c>
      <c r="B1080" s="27" t="s">
        <v>7012</v>
      </c>
      <c r="C1080" s="27" t="s">
        <v>7013</v>
      </c>
      <c r="D1080" s="27" t="s">
        <v>7014</v>
      </c>
      <c r="E1080" s="27" t="s">
        <v>7015</v>
      </c>
      <c r="F1080" s="27" t="s">
        <v>188</v>
      </c>
      <c r="G1080" s="27">
        <v>2017</v>
      </c>
      <c r="H1080" s="28">
        <v>42980</v>
      </c>
      <c r="I1080" s="27"/>
      <c r="J1080" s="27"/>
      <c r="K1080" s="27" t="s">
        <v>7016</v>
      </c>
      <c r="L1080" s="27" t="str">
        <f t="shared" si="416"/>
        <v>PostAlerta</v>
      </c>
      <c r="M1080" s="27" t="str">
        <f t="shared" si="408"/>
        <v>C/PalabrasClaves</v>
      </c>
      <c r="N1080" s="27" t="str">
        <f t="shared" si="422"/>
        <v/>
      </c>
      <c r="O1080" s="27"/>
      <c r="P1080" s="27" t="s">
        <v>190</v>
      </c>
      <c r="Q1080" s="27"/>
      <c r="R1080" s="27" t="str">
        <f>LEFT('2012-2022'!$P1080,4)</f>
        <v>2017</v>
      </c>
      <c r="S1080" s="27" t="s">
        <v>65</v>
      </c>
      <c r="T1080" s="27" t="str">
        <f t="shared" si="423"/>
        <v/>
      </c>
      <c r="U1080" s="27"/>
      <c r="V1080" s="29"/>
      <c r="W1080" s="30"/>
      <c r="X1080" s="30"/>
      <c r="Y1080" s="31"/>
    </row>
    <row r="1081" spans="1:25" ht="15.75" hidden="1" customHeight="1" x14ac:dyDescent="0.25">
      <c r="A1081" s="32">
        <v>26679255</v>
      </c>
      <c r="B1081" s="32" t="s">
        <v>7017</v>
      </c>
      <c r="C1081" s="32" t="s">
        <v>7018</v>
      </c>
      <c r="D1081" s="32" t="s">
        <v>7019</v>
      </c>
      <c r="E1081" s="32" t="s">
        <v>7020</v>
      </c>
      <c r="F1081" s="32" t="s">
        <v>493</v>
      </c>
      <c r="G1081" s="32">
        <v>2016</v>
      </c>
      <c r="H1081" s="33">
        <v>42357</v>
      </c>
      <c r="I1081" s="32"/>
      <c r="J1081" s="32"/>
      <c r="K1081" s="32" t="s">
        <v>7021</v>
      </c>
      <c r="L1081" s="32" t="str">
        <f t="shared" si="416"/>
        <v>PreAlerta</v>
      </c>
      <c r="M1081" s="32" t="str">
        <f t="shared" si="408"/>
        <v>S/PalabrasClaves</v>
      </c>
      <c r="N1081" s="32" t="str">
        <f t="shared" si="422"/>
        <v/>
      </c>
      <c r="O1081" s="32"/>
      <c r="P1081" s="32" t="s">
        <v>2657</v>
      </c>
      <c r="Q1081" s="32"/>
      <c r="R1081" s="32" t="str">
        <f>LEFT('2012-2022'!$P1081,4)</f>
        <v>2016</v>
      </c>
      <c r="S1081" s="32" t="s">
        <v>49</v>
      </c>
      <c r="T1081" s="32" t="str">
        <f t="shared" si="423"/>
        <v/>
      </c>
      <c r="U1081" s="32"/>
      <c r="V1081" s="34"/>
      <c r="W1081" s="35"/>
      <c r="X1081" s="35"/>
      <c r="Y1081" s="32"/>
    </row>
    <row r="1082" spans="1:25" ht="15.75" hidden="1" customHeight="1" x14ac:dyDescent="0.25">
      <c r="A1082" s="27">
        <v>33351912</v>
      </c>
      <c r="B1082" s="27" t="s">
        <v>7022</v>
      </c>
      <c r="C1082" s="27" t="s">
        <v>6533</v>
      </c>
      <c r="D1082" s="27" t="s">
        <v>7023</v>
      </c>
      <c r="E1082" s="27" t="s">
        <v>194</v>
      </c>
      <c r="F1082" s="27" t="s">
        <v>493</v>
      </c>
      <c r="G1082" s="27">
        <v>2021</v>
      </c>
      <c r="H1082" s="28">
        <v>44187</v>
      </c>
      <c r="I1082" s="27" t="s">
        <v>7024</v>
      </c>
      <c r="J1082" s="27"/>
      <c r="K1082" s="27" t="s">
        <v>7025</v>
      </c>
      <c r="L1082" s="27" t="str">
        <f t="shared" si="416"/>
        <v>PostAlerta</v>
      </c>
      <c r="M1082" s="27" t="str">
        <f t="shared" si="408"/>
        <v>S/PalabrasClaves</v>
      </c>
      <c r="N1082" s="27" t="str">
        <f t="shared" si="422"/>
        <v/>
      </c>
      <c r="O1082" s="27"/>
      <c r="P1082" s="27" t="s">
        <v>4912</v>
      </c>
      <c r="Q1082" s="27"/>
      <c r="R1082" s="27" t="str">
        <f>LEFT('2012-2022'!$P1082,4)</f>
        <v>2021</v>
      </c>
      <c r="S1082" s="27" t="s">
        <v>49</v>
      </c>
      <c r="T1082" s="27" t="str">
        <f t="shared" si="423"/>
        <v/>
      </c>
      <c r="U1082" s="27"/>
      <c r="V1082" s="29"/>
      <c r="W1082" s="30"/>
      <c r="X1082" s="30"/>
      <c r="Y1082" s="31"/>
    </row>
    <row r="1083" spans="1:25" ht="15.75" hidden="1" customHeight="1" x14ac:dyDescent="0.25">
      <c r="A1083" s="32">
        <v>29124540</v>
      </c>
      <c r="B1083" s="32" t="s">
        <v>7026</v>
      </c>
      <c r="C1083" s="32" t="s">
        <v>7027</v>
      </c>
      <c r="D1083" s="32" t="s">
        <v>7028</v>
      </c>
      <c r="E1083" s="32" t="s">
        <v>7029</v>
      </c>
      <c r="F1083" s="32" t="s">
        <v>7030</v>
      </c>
      <c r="G1083" s="32">
        <v>2017</v>
      </c>
      <c r="H1083" s="33">
        <v>43050</v>
      </c>
      <c r="I1083" s="32"/>
      <c r="J1083" s="32"/>
      <c r="K1083" s="32" t="s">
        <v>7031</v>
      </c>
      <c r="L1083" s="32" t="str">
        <f t="shared" si="416"/>
        <v>PostAlerta</v>
      </c>
      <c r="M1083" s="32" t="str">
        <f t="shared" si="408"/>
        <v>C/PalabrasClaves</v>
      </c>
      <c r="N1083" s="32" t="str">
        <f t="shared" si="422"/>
        <v/>
      </c>
      <c r="O1083" s="32"/>
      <c r="P1083" s="32" t="s">
        <v>1483</v>
      </c>
      <c r="Q1083" s="32"/>
      <c r="R1083" s="32" t="str">
        <f>LEFT('2012-2022'!$P1083,4)</f>
        <v>2017</v>
      </c>
      <c r="S1083" s="32" t="s">
        <v>72</v>
      </c>
      <c r="T1083" s="32" t="str">
        <f t="shared" si="423"/>
        <v/>
      </c>
      <c r="U1083" s="32"/>
      <c r="V1083" s="34"/>
      <c r="W1083" s="35"/>
      <c r="X1083" s="35"/>
      <c r="Y1083" s="32"/>
    </row>
    <row r="1084" spans="1:25" ht="15.75" customHeight="1" x14ac:dyDescent="0.25">
      <c r="A1084" s="27">
        <v>24571972</v>
      </c>
      <c r="B1084" s="27" t="s">
        <v>7032</v>
      </c>
      <c r="C1084" s="27" t="s">
        <v>7033</v>
      </c>
      <c r="D1084" s="27" t="s">
        <v>7034</v>
      </c>
      <c r="E1084" s="27" t="s">
        <v>2217</v>
      </c>
      <c r="F1084" s="27" t="s">
        <v>679</v>
      </c>
      <c r="G1084" s="27">
        <v>2014</v>
      </c>
      <c r="H1084" s="28">
        <v>41698</v>
      </c>
      <c r="I1084" s="27"/>
      <c r="J1084" s="27"/>
      <c r="K1084" s="27" t="s">
        <v>7035</v>
      </c>
      <c r="L1084" s="27" t="str">
        <f t="shared" si="416"/>
        <v>PreAlerta</v>
      </c>
      <c r="M1084" s="27" t="str">
        <f t="shared" si="408"/>
        <v>C/PalabrasClaves</v>
      </c>
      <c r="N1084" s="27" t="s">
        <v>9</v>
      </c>
      <c r="O1084" s="27"/>
      <c r="P1084" s="27" t="s">
        <v>2519</v>
      </c>
      <c r="Q1084" s="27"/>
      <c r="R1084" s="27" t="str">
        <f>LEFT('2012-2022'!$P1084,4)</f>
        <v>2014</v>
      </c>
      <c r="S1084" s="27" t="s">
        <v>49</v>
      </c>
      <c r="T1084" s="27" t="s">
        <v>7032</v>
      </c>
      <c r="U1084" s="27" t="s">
        <v>123</v>
      </c>
      <c r="V1084" s="29" t="s">
        <v>124</v>
      </c>
      <c r="W1084" s="30" t="s">
        <v>124</v>
      </c>
      <c r="X1084" s="30"/>
      <c r="Y1084" s="31" t="str">
        <f>IFERROR(VLOOKUP(A1082,BD_aux,3,FALSE),"")</f>
        <v/>
      </c>
    </row>
    <row r="1085" spans="1:25" ht="15.75" hidden="1" customHeight="1" x14ac:dyDescent="0.25">
      <c r="A1085" s="32">
        <v>32407703</v>
      </c>
      <c r="B1085" s="32" t="s">
        <v>7036</v>
      </c>
      <c r="C1085" s="32" t="s">
        <v>7037</v>
      </c>
      <c r="D1085" s="32" t="s">
        <v>7038</v>
      </c>
      <c r="E1085" s="32" t="s">
        <v>7039</v>
      </c>
      <c r="F1085" s="32" t="s">
        <v>225</v>
      </c>
      <c r="G1085" s="32">
        <v>2020</v>
      </c>
      <c r="H1085" s="33">
        <v>43966</v>
      </c>
      <c r="I1085" s="32"/>
      <c r="J1085" s="32"/>
      <c r="K1085" s="32" t="s">
        <v>7040</v>
      </c>
      <c r="L1085" s="32" t="str">
        <f t="shared" si="416"/>
        <v>PostAlerta</v>
      </c>
      <c r="M1085" s="32" t="str">
        <f t="shared" si="408"/>
        <v>S/PalabrasClaves</v>
      </c>
      <c r="N1085" s="32" t="str">
        <f>IF(ISNUMBER(SEARCH("TREATMENT", B1085)), "4) Nuevos tratamientos", "")</f>
        <v/>
      </c>
      <c r="O1085" s="32"/>
      <c r="P1085" s="32" t="s">
        <v>7041</v>
      </c>
      <c r="Q1085" s="32"/>
      <c r="R1085" s="32" t="str">
        <f>LEFT('2012-2022'!$P1085,4)</f>
        <v>2020</v>
      </c>
      <c r="S1085" s="32" t="s">
        <v>57</v>
      </c>
      <c r="T1085" s="32" t="str">
        <f>IFERROR(VLOOKUP(A1085,BD_aux,2,FALSE),"")</f>
        <v/>
      </c>
      <c r="U1085" s="32"/>
      <c r="V1085" s="34"/>
      <c r="W1085" s="35"/>
      <c r="X1085" s="35"/>
      <c r="Y1085" s="32"/>
    </row>
    <row r="1086" spans="1:25" ht="15.75" customHeight="1" x14ac:dyDescent="0.25">
      <c r="A1086" s="27">
        <v>31681305</v>
      </c>
      <c r="B1086" s="27" t="s">
        <v>7042</v>
      </c>
      <c r="C1086" s="27" t="s">
        <v>7043</v>
      </c>
      <c r="D1086" s="27" t="s">
        <v>7044</v>
      </c>
      <c r="E1086" s="27" t="s">
        <v>3968</v>
      </c>
      <c r="F1086" s="27" t="s">
        <v>460</v>
      </c>
      <c r="G1086" s="27">
        <v>2019</v>
      </c>
      <c r="H1086" s="28">
        <v>43774</v>
      </c>
      <c r="I1086" s="27" t="s">
        <v>7045</v>
      </c>
      <c r="J1086" s="27"/>
      <c r="K1086" s="27" t="s">
        <v>7046</v>
      </c>
      <c r="L1086" s="27" t="str">
        <f t="shared" si="416"/>
        <v>Excluido</v>
      </c>
      <c r="M1086" s="27" t="str">
        <f t="shared" si="408"/>
        <v>S/PalabrasClaves</v>
      </c>
      <c r="N1086" s="27" t="s">
        <v>15</v>
      </c>
      <c r="O1086" s="27" t="s">
        <v>2842</v>
      </c>
      <c r="P1086" s="27" t="s">
        <v>7047</v>
      </c>
      <c r="Q1086" s="27"/>
      <c r="R1086" s="27" t="str">
        <f>LEFT('2012-2022'!$P1086,4)</f>
        <v>2019</v>
      </c>
      <c r="S1086" s="27" t="s">
        <v>70</v>
      </c>
      <c r="T1086" s="27" t="s">
        <v>7048</v>
      </c>
      <c r="U1086" s="27" t="s">
        <v>124</v>
      </c>
      <c r="V1086" s="29" t="s">
        <v>124</v>
      </c>
      <c r="W1086" s="30" t="s">
        <v>124</v>
      </c>
      <c r="X1086" s="30" t="s">
        <v>7049</v>
      </c>
      <c r="Y1086" s="31" t="str">
        <f>IFERROR(VLOOKUP(A1084,BD_aux,3,FALSE),"")</f>
        <v/>
      </c>
    </row>
    <row r="1087" spans="1:25" ht="15.75" hidden="1" customHeight="1" x14ac:dyDescent="0.25">
      <c r="A1087" s="32">
        <v>32787586</v>
      </c>
      <c r="B1087" s="32" t="s">
        <v>7050</v>
      </c>
      <c r="C1087" s="32" t="s">
        <v>7051</v>
      </c>
      <c r="D1087" s="32" t="s">
        <v>7052</v>
      </c>
      <c r="E1087" s="32" t="s">
        <v>7053</v>
      </c>
      <c r="F1087" s="32" t="s">
        <v>7054</v>
      </c>
      <c r="G1087" s="32">
        <v>2022</v>
      </c>
      <c r="H1087" s="33">
        <v>44057</v>
      </c>
      <c r="I1087" s="32"/>
      <c r="J1087" s="32"/>
      <c r="K1087" s="32" t="s">
        <v>7055</v>
      </c>
      <c r="L1087" s="32" t="str">
        <f t="shared" si="416"/>
        <v>PostAlerta</v>
      </c>
      <c r="M1087" s="32" t="str">
        <f t="shared" si="408"/>
        <v>S/PalabrasClaves</v>
      </c>
      <c r="N1087" s="32" t="str">
        <f>IF(ISNUMBER(SEARCH("TREATMENT", B1087)), "4) Nuevos tratamientos", "")</f>
        <v/>
      </c>
      <c r="O1087" s="32"/>
      <c r="P1087" s="32" t="s">
        <v>211</v>
      </c>
      <c r="Q1087" s="32"/>
      <c r="R1087" s="32" t="str">
        <f>LEFT('2012-2022'!$P1087,4)</f>
        <v>2022</v>
      </c>
      <c r="S1087" s="32" t="s">
        <v>39</v>
      </c>
      <c r="T1087" s="32" t="str">
        <f>IFERROR(VLOOKUP(A1087,BD_aux,2,FALSE),"")</f>
        <v/>
      </c>
      <c r="U1087" s="32"/>
      <c r="V1087" s="34"/>
      <c r="W1087" s="35"/>
      <c r="X1087" s="35"/>
      <c r="Y1087" s="32"/>
    </row>
    <row r="1088" spans="1:25" ht="15.75" customHeight="1" x14ac:dyDescent="0.25">
      <c r="A1088" s="27">
        <v>23623686</v>
      </c>
      <c r="B1088" s="27" t="s">
        <v>7056</v>
      </c>
      <c r="C1088" s="27" t="s">
        <v>7057</v>
      </c>
      <c r="D1088" s="27" t="s">
        <v>7058</v>
      </c>
      <c r="E1088" s="27" t="s">
        <v>1053</v>
      </c>
      <c r="F1088" s="27" t="s">
        <v>387</v>
      </c>
      <c r="G1088" s="27">
        <v>2013</v>
      </c>
      <c r="H1088" s="28">
        <v>41394</v>
      </c>
      <c r="I1088" s="27"/>
      <c r="J1088" s="27"/>
      <c r="K1088" s="27" t="s">
        <v>7059</v>
      </c>
      <c r="L1088" s="27" t="str">
        <f t="shared" si="416"/>
        <v>PreAlerta</v>
      </c>
      <c r="M1088" s="27" t="str">
        <f t="shared" si="408"/>
        <v>C/PalabrasClaves</v>
      </c>
      <c r="N1088" s="27" t="s">
        <v>9</v>
      </c>
      <c r="O1088" s="27"/>
      <c r="P1088" s="27" t="s">
        <v>389</v>
      </c>
      <c r="Q1088" s="27"/>
      <c r="R1088" s="27" t="str">
        <f>LEFT('2012-2022'!$P1088,4)</f>
        <v>2013</v>
      </c>
      <c r="S1088" s="27" t="s">
        <v>72</v>
      </c>
      <c r="T1088" s="27" t="s">
        <v>7060</v>
      </c>
      <c r="U1088" s="27" t="s">
        <v>123</v>
      </c>
      <c r="V1088" s="29" t="s">
        <v>124</v>
      </c>
      <c r="W1088" s="30" t="s">
        <v>124</v>
      </c>
      <c r="X1088" s="30" t="s">
        <v>7061</v>
      </c>
      <c r="Y1088" s="31" t="str">
        <f>IFERROR(VLOOKUP(A1086,BD_aux,3,FALSE),"")</f>
        <v/>
      </c>
    </row>
    <row r="1089" spans="1:25" ht="15.75" hidden="1" customHeight="1" x14ac:dyDescent="0.25">
      <c r="A1089" s="32">
        <v>22368277</v>
      </c>
      <c r="B1089" s="32" t="s">
        <v>7062</v>
      </c>
      <c r="C1089" s="32" t="s">
        <v>7063</v>
      </c>
      <c r="D1089" s="32" t="s">
        <v>7064</v>
      </c>
      <c r="E1089" s="32" t="s">
        <v>7065</v>
      </c>
      <c r="F1089" s="32" t="s">
        <v>7066</v>
      </c>
      <c r="G1089" s="32">
        <v>2012</v>
      </c>
      <c r="H1089" s="33">
        <v>40967</v>
      </c>
      <c r="I1089" s="32" t="s">
        <v>7067</v>
      </c>
      <c r="J1089" s="32" t="s">
        <v>7068</v>
      </c>
      <c r="K1089" s="32" t="s">
        <v>7069</v>
      </c>
      <c r="L1089" s="32" t="str">
        <f t="shared" si="416"/>
        <v>PreAlerta</v>
      </c>
      <c r="M1089" s="32" t="str">
        <f t="shared" si="408"/>
        <v>C/PalabrasClaves</v>
      </c>
      <c r="N1089" s="32" t="str">
        <f t="shared" ref="N1089:N1100" si="424">IF(ISNUMBER(SEARCH("TREATMENT", B1089)), "4) Nuevos tratamientos", "")</f>
        <v/>
      </c>
      <c r="O1089" s="32"/>
      <c r="P1089" s="32" t="s">
        <v>7070</v>
      </c>
      <c r="Q1089" s="32"/>
      <c r="R1089" s="32" t="str">
        <f>LEFT('2012-2022'!$P1089,4)</f>
        <v>2012</v>
      </c>
      <c r="S1089" s="32" t="s">
        <v>54</v>
      </c>
      <c r="T1089" s="32" t="str">
        <f t="shared" ref="T1089:T1100" si="425">IFERROR(VLOOKUP(A1089,BD_aux,2,FALSE),"")</f>
        <v/>
      </c>
      <c r="U1089" s="32"/>
      <c r="V1089" s="34"/>
      <c r="W1089" s="35"/>
      <c r="X1089" s="35"/>
      <c r="Y1089" s="32"/>
    </row>
    <row r="1090" spans="1:25" ht="15.75" hidden="1" customHeight="1" x14ac:dyDescent="0.25">
      <c r="A1090" s="27">
        <v>26165435</v>
      </c>
      <c r="B1090" s="27" t="s">
        <v>7071</v>
      </c>
      <c r="C1090" s="27" t="s">
        <v>7072</v>
      </c>
      <c r="D1090" s="27" t="s">
        <v>7073</v>
      </c>
      <c r="E1090" s="27" t="s">
        <v>4669</v>
      </c>
      <c r="F1090" s="27" t="s">
        <v>304</v>
      </c>
      <c r="G1090" s="27">
        <v>2015</v>
      </c>
      <c r="H1090" s="28">
        <v>42199</v>
      </c>
      <c r="I1090" s="27" t="s">
        <v>7074</v>
      </c>
      <c r="J1090" s="27" t="s">
        <v>7075</v>
      </c>
      <c r="K1090" s="27" t="s">
        <v>7076</v>
      </c>
      <c r="L1090" s="27" t="str">
        <f t="shared" si="416"/>
        <v>PreAlerta</v>
      </c>
      <c r="M1090" s="27" t="str">
        <f t="shared" si="408"/>
        <v>C/PalabrasClaves</v>
      </c>
      <c r="N1090" s="27" t="str">
        <f t="shared" si="424"/>
        <v/>
      </c>
      <c r="O1090" s="27"/>
      <c r="P1090" s="27" t="s">
        <v>2470</v>
      </c>
      <c r="Q1090" s="27"/>
      <c r="R1090" s="27" t="str">
        <f>LEFT('2012-2022'!$P1090,4)</f>
        <v>2015</v>
      </c>
      <c r="S1090" s="27" t="s">
        <v>65</v>
      </c>
      <c r="T1090" s="27" t="str">
        <f t="shared" si="425"/>
        <v/>
      </c>
      <c r="U1090" s="27"/>
      <c r="V1090" s="29"/>
      <c r="W1090" s="30"/>
      <c r="X1090" s="30"/>
      <c r="Y1090" s="31"/>
    </row>
    <row r="1091" spans="1:25" ht="15.75" hidden="1" customHeight="1" x14ac:dyDescent="0.25">
      <c r="A1091" s="32">
        <v>31119625</v>
      </c>
      <c r="B1091" s="32" t="s">
        <v>7077</v>
      </c>
      <c r="C1091" s="32" t="s">
        <v>7078</v>
      </c>
      <c r="D1091" s="32" t="s">
        <v>7079</v>
      </c>
      <c r="E1091" s="32" t="s">
        <v>1618</v>
      </c>
      <c r="F1091" s="32" t="s">
        <v>120</v>
      </c>
      <c r="G1091" s="32">
        <v>2019</v>
      </c>
      <c r="H1091" s="33">
        <v>43609</v>
      </c>
      <c r="I1091" s="32"/>
      <c r="J1091" s="32"/>
      <c r="K1091" s="32" t="s">
        <v>7080</v>
      </c>
      <c r="L1091" s="32" t="str">
        <f t="shared" si="416"/>
        <v>PostAlerta</v>
      </c>
      <c r="M1091" s="32" t="str">
        <f t="shared" si="408"/>
        <v>S/PalabrasClaves</v>
      </c>
      <c r="N1091" s="32" t="str">
        <f t="shared" si="424"/>
        <v/>
      </c>
      <c r="O1091" s="32"/>
      <c r="P1091" s="32">
        <v>2019</v>
      </c>
      <c r="Q1091" s="32"/>
      <c r="R1091" s="32" t="str">
        <f>LEFT('2012-2022'!$P1091,4)</f>
        <v>2019</v>
      </c>
      <c r="S1091" s="32"/>
      <c r="T1091" s="32" t="str">
        <f t="shared" si="425"/>
        <v/>
      </c>
      <c r="U1091" s="32"/>
      <c r="V1091" s="34"/>
      <c r="W1091" s="35"/>
      <c r="X1091" s="35"/>
      <c r="Y1091" s="32"/>
    </row>
    <row r="1092" spans="1:25" ht="15.75" hidden="1" customHeight="1" x14ac:dyDescent="0.25">
      <c r="A1092" s="27">
        <v>25122855</v>
      </c>
      <c r="B1092" s="27" t="s">
        <v>7081</v>
      </c>
      <c r="C1092" s="27" t="s">
        <v>7082</v>
      </c>
      <c r="D1092" s="27" t="s">
        <v>7083</v>
      </c>
      <c r="E1092" s="27" t="s">
        <v>7084</v>
      </c>
      <c r="F1092" s="27" t="s">
        <v>502</v>
      </c>
      <c r="G1092" s="27">
        <v>2014</v>
      </c>
      <c r="H1092" s="28">
        <v>41866</v>
      </c>
      <c r="I1092" s="27" t="s">
        <v>7085</v>
      </c>
      <c r="J1092" s="27"/>
      <c r="K1092" s="27" t="s">
        <v>7086</v>
      </c>
      <c r="L1092" s="27" t="str">
        <f t="shared" si="416"/>
        <v>PreAlerta</v>
      </c>
      <c r="M1092" s="27" t="str">
        <f t="shared" ref="M1092:M1155" si="426">IF(ISNUMBER(A1092),(IF(ISNUMBER(VLOOKUP(A1092,KEYWORDS,1,FALSE)),"C/PalabrasClaves","S/PalabrasClaves")),"")</f>
        <v>S/PalabrasClaves</v>
      </c>
      <c r="N1092" s="27" t="str">
        <f t="shared" si="424"/>
        <v/>
      </c>
      <c r="O1092" s="27"/>
      <c r="P1092" s="27" t="s">
        <v>2430</v>
      </c>
      <c r="Q1092" s="27"/>
      <c r="R1092" s="27" t="str">
        <f>LEFT('2012-2022'!$P1092,4)</f>
        <v>2014</v>
      </c>
      <c r="S1092" s="27" t="s">
        <v>70</v>
      </c>
      <c r="T1092" s="27" t="str">
        <f t="shared" si="425"/>
        <v/>
      </c>
      <c r="U1092" s="27"/>
      <c r="V1092" s="29"/>
      <c r="W1092" s="30"/>
      <c r="X1092" s="30"/>
      <c r="Y1092" s="31"/>
    </row>
    <row r="1093" spans="1:25" ht="15.75" hidden="1" customHeight="1" x14ac:dyDescent="0.25">
      <c r="A1093" s="32">
        <v>28348872</v>
      </c>
      <c r="B1093" s="32" t="s">
        <v>7087</v>
      </c>
      <c r="C1093" s="32" t="s">
        <v>7088</v>
      </c>
      <c r="D1093" s="32" t="s">
        <v>7089</v>
      </c>
      <c r="E1093" s="32" t="s">
        <v>7090</v>
      </c>
      <c r="F1093" s="32" t="s">
        <v>249</v>
      </c>
      <c r="G1093" s="32">
        <v>2016</v>
      </c>
      <c r="H1093" s="33">
        <v>42823</v>
      </c>
      <c r="I1093" s="32" t="s">
        <v>7091</v>
      </c>
      <c r="J1093" s="32"/>
      <c r="K1093" s="32" t="s">
        <v>7092</v>
      </c>
      <c r="L1093" s="32" t="str">
        <f t="shared" si="416"/>
        <v>PreAlerta</v>
      </c>
      <c r="M1093" s="32" t="str">
        <f t="shared" si="426"/>
        <v>S/PalabrasClaves</v>
      </c>
      <c r="N1093" s="32" t="str">
        <f t="shared" si="424"/>
        <v/>
      </c>
      <c r="O1093" s="32"/>
      <c r="P1093" s="32" t="s">
        <v>1127</v>
      </c>
      <c r="Q1093" s="32"/>
      <c r="R1093" s="32" t="str">
        <f>LEFT('2012-2022'!$P1093,4)</f>
        <v>2016</v>
      </c>
      <c r="S1093" s="32" t="s">
        <v>65</v>
      </c>
      <c r="T1093" s="32" t="str">
        <f t="shared" si="425"/>
        <v/>
      </c>
      <c r="U1093" s="32"/>
      <c r="V1093" s="34"/>
      <c r="W1093" s="35"/>
      <c r="X1093" s="35"/>
      <c r="Y1093" s="32"/>
    </row>
    <row r="1094" spans="1:25" ht="15.75" hidden="1" customHeight="1" x14ac:dyDescent="0.25">
      <c r="A1094" s="27">
        <v>30627130</v>
      </c>
      <c r="B1094" s="27" t="s">
        <v>7093</v>
      </c>
      <c r="C1094" s="27" t="s">
        <v>7094</v>
      </c>
      <c r="D1094" s="27" t="s">
        <v>7095</v>
      </c>
      <c r="E1094" s="27" t="s">
        <v>7096</v>
      </c>
      <c r="F1094" s="27" t="s">
        <v>460</v>
      </c>
      <c r="G1094" s="27">
        <v>2018</v>
      </c>
      <c r="H1094" s="28">
        <v>43476</v>
      </c>
      <c r="I1094" s="27" t="s">
        <v>7097</v>
      </c>
      <c r="J1094" s="27"/>
      <c r="K1094" s="27" t="s">
        <v>7098</v>
      </c>
      <c r="L1094" s="27" t="str">
        <f t="shared" si="416"/>
        <v>Excluido</v>
      </c>
      <c r="M1094" s="27" t="str">
        <f t="shared" si="426"/>
        <v>C/PalabrasClaves</v>
      </c>
      <c r="N1094" s="27" t="str">
        <f t="shared" si="424"/>
        <v/>
      </c>
      <c r="O1094" s="27"/>
      <c r="P1094" s="27" t="s">
        <v>7099</v>
      </c>
      <c r="Q1094" s="27"/>
      <c r="R1094" s="27" t="str">
        <f>LEFT('2012-2022'!$P1094,4)</f>
        <v>2018</v>
      </c>
      <c r="S1094" s="27" t="s">
        <v>74</v>
      </c>
      <c r="T1094" s="27" t="str">
        <f t="shared" si="425"/>
        <v/>
      </c>
      <c r="U1094" s="27"/>
      <c r="V1094" s="29"/>
      <c r="W1094" s="30"/>
      <c r="X1094" s="30"/>
      <c r="Y1094" s="31"/>
    </row>
    <row r="1095" spans="1:25" ht="15.75" hidden="1" customHeight="1" x14ac:dyDescent="0.25">
      <c r="A1095" s="32">
        <v>22984084</v>
      </c>
      <c r="B1095" s="32" t="s">
        <v>7100</v>
      </c>
      <c r="C1095" s="32" t="s">
        <v>7101</v>
      </c>
      <c r="D1095" s="32" t="s">
        <v>7102</v>
      </c>
      <c r="E1095" s="32" t="s">
        <v>7103</v>
      </c>
      <c r="F1095" s="32" t="s">
        <v>393</v>
      </c>
      <c r="G1095" s="32">
        <v>2012</v>
      </c>
      <c r="H1095" s="33">
        <v>41170</v>
      </c>
      <c r="I1095" s="32"/>
      <c r="J1095" s="32"/>
      <c r="K1095" s="32" t="s">
        <v>7104</v>
      </c>
      <c r="L1095" s="32" t="str">
        <f t="shared" si="416"/>
        <v>PreAlerta</v>
      </c>
      <c r="M1095" s="32" t="str">
        <f t="shared" si="426"/>
        <v>S/PalabrasClaves</v>
      </c>
      <c r="N1095" s="32" t="str">
        <f t="shared" si="424"/>
        <v/>
      </c>
      <c r="O1095" s="32"/>
      <c r="P1095" s="32" t="s">
        <v>2213</v>
      </c>
      <c r="Q1095" s="32"/>
      <c r="R1095" s="32" t="str">
        <f>LEFT('2012-2022'!$P1095,4)</f>
        <v>2012</v>
      </c>
      <c r="S1095" s="32" t="s">
        <v>72</v>
      </c>
      <c r="T1095" s="32" t="str">
        <f t="shared" si="425"/>
        <v/>
      </c>
      <c r="U1095" s="32"/>
      <c r="V1095" s="34"/>
      <c r="W1095" s="35"/>
      <c r="X1095" s="35"/>
      <c r="Y1095" s="32"/>
    </row>
    <row r="1096" spans="1:25" ht="15.75" hidden="1" customHeight="1" x14ac:dyDescent="0.25">
      <c r="A1096" s="27">
        <v>31175401</v>
      </c>
      <c r="B1096" s="27" t="s">
        <v>7105</v>
      </c>
      <c r="C1096" s="27" t="s">
        <v>7106</v>
      </c>
      <c r="D1096" s="27" t="s">
        <v>7107</v>
      </c>
      <c r="E1096" s="27" t="s">
        <v>7108</v>
      </c>
      <c r="F1096" s="27" t="s">
        <v>7109</v>
      </c>
      <c r="G1096" s="27">
        <v>2019</v>
      </c>
      <c r="H1096" s="28">
        <v>43625</v>
      </c>
      <c r="I1096" s="27"/>
      <c r="J1096" s="27"/>
      <c r="K1096" s="27" t="s">
        <v>7110</v>
      </c>
      <c r="L1096" s="27" t="str">
        <f t="shared" si="416"/>
        <v>Excluido</v>
      </c>
      <c r="M1096" s="27" t="str">
        <f t="shared" si="426"/>
        <v>S/PalabrasClaves</v>
      </c>
      <c r="N1096" s="27" t="str">
        <f t="shared" si="424"/>
        <v/>
      </c>
      <c r="O1096" s="27"/>
      <c r="P1096" s="27" t="s">
        <v>2323</v>
      </c>
      <c r="Q1096" s="27"/>
      <c r="R1096" s="27" t="str">
        <f>LEFT('2012-2022'!$P1096,4)</f>
        <v>2019</v>
      </c>
      <c r="S1096" s="27" t="s">
        <v>65</v>
      </c>
      <c r="T1096" s="27" t="str">
        <f t="shared" si="425"/>
        <v/>
      </c>
      <c r="U1096" s="27"/>
      <c r="V1096" s="29"/>
      <c r="W1096" s="30"/>
      <c r="X1096" s="30"/>
      <c r="Y1096" s="31"/>
    </row>
    <row r="1097" spans="1:25" ht="15.75" hidden="1" customHeight="1" x14ac:dyDescent="0.25">
      <c r="A1097" s="32">
        <v>32842047</v>
      </c>
      <c r="B1097" s="32" t="s">
        <v>7111</v>
      </c>
      <c r="C1097" s="32" t="s">
        <v>6533</v>
      </c>
      <c r="D1097" s="32" t="s">
        <v>7112</v>
      </c>
      <c r="E1097" s="32" t="s">
        <v>194</v>
      </c>
      <c r="F1097" s="32" t="s">
        <v>304</v>
      </c>
      <c r="G1097" s="32">
        <v>2020</v>
      </c>
      <c r="H1097" s="33">
        <v>44069</v>
      </c>
      <c r="I1097" s="32" t="s">
        <v>7113</v>
      </c>
      <c r="J1097" s="32" t="s">
        <v>7114</v>
      </c>
      <c r="K1097" s="32" t="s">
        <v>7115</v>
      </c>
      <c r="L1097" s="32" t="str">
        <f t="shared" si="416"/>
        <v>PostAlerta</v>
      </c>
      <c r="M1097" s="32" t="str">
        <f t="shared" si="426"/>
        <v>S/PalabrasClaves</v>
      </c>
      <c r="N1097" s="32" t="str">
        <f t="shared" si="424"/>
        <v/>
      </c>
      <c r="O1097" s="32"/>
      <c r="P1097" s="32" t="s">
        <v>800</v>
      </c>
      <c r="Q1097" s="32"/>
      <c r="R1097" s="32" t="str">
        <f>LEFT('2012-2022'!$P1097,4)</f>
        <v>2020</v>
      </c>
      <c r="S1097" s="32" t="s">
        <v>74</v>
      </c>
      <c r="T1097" s="32" t="str">
        <f t="shared" si="425"/>
        <v/>
      </c>
      <c r="U1097" s="32"/>
      <c r="V1097" s="34"/>
      <c r="W1097" s="35"/>
      <c r="X1097" s="35"/>
      <c r="Y1097" s="32"/>
    </row>
    <row r="1098" spans="1:25" ht="15.75" hidden="1" customHeight="1" x14ac:dyDescent="0.25">
      <c r="A1098" s="27">
        <v>25143534</v>
      </c>
      <c r="B1098" s="27" t="s">
        <v>7116</v>
      </c>
      <c r="C1098" s="27" t="s">
        <v>7117</v>
      </c>
      <c r="D1098" s="27" t="s">
        <v>7118</v>
      </c>
      <c r="E1098" s="27" t="s">
        <v>7119</v>
      </c>
      <c r="F1098" s="27" t="s">
        <v>648</v>
      </c>
      <c r="G1098" s="27">
        <v>2014</v>
      </c>
      <c r="H1098" s="28">
        <v>41873</v>
      </c>
      <c r="I1098" s="27" t="s">
        <v>7120</v>
      </c>
      <c r="J1098" s="27"/>
      <c r="K1098" s="27" t="s">
        <v>7121</v>
      </c>
      <c r="L1098" s="27" t="str">
        <f t="shared" si="416"/>
        <v>PreAlerta</v>
      </c>
      <c r="M1098" s="27" t="str">
        <f t="shared" si="426"/>
        <v>S/PalabrasClaves</v>
      </c>
      <c r="N1098" s="27" t="str">
        <f t="shared" si="424"/>
        <v/>
      </c>
      <c r="O1098" s="27"/>
      <c r="P1098" s="27">
        <v>2014</v>
      </c>
      <c r="Q1098" s="27"/>
      <c r="R1098" s="27" t="str">
        <f>LEFT('2012-2022'!$P1098,4)</f>
        <v>2014</v>
      </c>
      <c r="S1098" s="27"/>
      <c r="T1098" s="27" t="str">
        <f t="shared" si="425"/>
        <v/>
      </c>
      <c r="U1098" s="27"/>
      <c r="V1098" s="29"/>
      <c r="W1098" s="30"/>
      <c r="X1098" s="30"/>
      <c r="Y1098" s="31"/>
    </row>
    <row r="1099" spans="1:25" ht="15.75" hidden="1" customHeight="1" x14ac:dyDescent="0.25">
      <c r="A1099" s="32">
        <v>32289262</v>
      </c>
      <c r="B1099" s="32" t="s">
        <v>7122</v>
      </c>
      <c r="C1099" s="32" t="s">
        <v>7123</v>
      </c>
      <c r="D1099" s="32" t="s">
        <v>7124</v>
      </c>
      <c r="E1099" s="32" t="s">
        <v>7125</v>
      </c>
      <c r="F1099" s="32" t="s">
        <v>225</v>
      </c>
      <c r="G1099" s="32">
        <v>2020</v>
      </c>
      <c r="H1099" s="33">
        <v>43936</v>
      </c>
      <c r="I1099" s="32"/>
      <c r="J1099" s="32"/>
      <c r="K1099" s="32" t="s">
        <v>7126</v>
      </c>
      <c r="L1099" s="32" t="str">
        <f t="shared" si="416"/>
        <v>PostAlerta</v>
      </c>
      <c r="M1099" s="32" t="str">
        <f t="shared" si="426"/>
        <v>S/PalabrasClaves</v>
      </c>
      <c r="N1099" s="32" t="str">
        <f t="shared" si="424"/>
        <v/>
      </c>
      <c r="O1099" s="32"/>
      <c r="P1099" s="32" t="s">
        <v>7041</v>
      </c>
      <c r="Q1099" s="32"/>
      <c r="R1099" s="32" t="str">
        <f>LEFT('2012-2022'!$P1099,4)</f>
        <v>2020</v>
      </c>
      <c r="S1099" s="32" t="s">
        <v>57</v>
      </c>
      <c r="T1099" s="32" t="str">
        <f t="shared" si="425"/>
        <v/>
      </c>
      <c r="U1099" s="32"/>
      <c r="V1099" s="34"/>
      <c r="W1099" s="35"/>
      <c r="X1099" s="35"/>
      <c r="Y1099" s="32"/>
    </row>
    <row r="1100" spans="1:25" ht="15.75" hidden="1" customHeight="1" x14ac:dyDescent="0.25">
      <c r="A1100" s="27">
        <v>25812453</v>
      </c>
      <c r="B1100" s="27" t="s">
        <v>7127</v>
      </c>
      <c r="C1100" s="27" t="s">
        <v>7128</v>
      </c>
      <c r="D1100" s="27" t="s">
        <v>7129</v>
      </c>
      <c r="E1100" s="27" t="s">
        <v>380</v>
      </c>
      <c r="F1100" s="27" t="s">
        <v>1091</v>
      </c>
      <c r="G1100" s="27">
        <v>2015</v>
      </c>
      <c r="H1100" s="28">
        <v>42091</v>
      </c>
      <c r="I1100" s="27"/>
      <c r="J1100" s="27"/>
      <c r="K1100" s="27" t="s">
        <v>7130</v>
      </c>
      <c r="L1100" s="27" t="str">
        <f t="shared" si="416"/>
        <v>PreAlerta</v>
      </c>
      <c r="M1100" s="27" t="str">
        <f t="shared" si="426"/>
        <v>C/PalabrasClaves</v>
      </c>
      <c r="N1100" s="27" t="str">
        <f t="shared" si="424"/>
        <v/>
      </c>
      <c r="O1100" s="27"/>
      <c r="P1100" s="27">
        <v>2015</v>
      </c>
      <c r="Q1100" s="27"/>
      <c r="R1100" s="27" t="str">
        <f>LEFT('2012-2022'!$P1100,4)</f>
        <v>2015</v>
      </c>
      <c r="S1100" s="27"/>
      <c r="T1100" s="27" t="str">
        <f t="shared" si="425"/>
        <v/>
      </c>
      <c r="U1100" s="27"/>
      <c r="V1100" s="29"/>
      <c r="W1100" s="30"/>
      <c r="X1100" s="30"/>
      <c r="Y1100" s="31"/>
    </row>
    <row r="1101" spans="1:25" ht="15.75" customHeight="1" x14ac:dyDescent="0.25">
      <c r="A1101" s="32">
        <v>32766725</v>
      </c>
      <c r="B1101" s="32" t="s">
        <v>7131</v>
      </c>
      <c r="C1101" s="32" t="s">
        <v>7132</v>
      </c>
      <c r="D1101" s="32" t="s">
        <v>7133</v>
      </c>
      <c r="E1101" s="32" t="s">
        <v>4412</v>
      </c>
      <c r="F1101" s="32" t="s">
        <v>2140</v>
      </c>
      <c r="G1101" s="32">
        <v>2021</v>
      </c>
      <c r="H1101" s="33">
        <v>44052</v>
      </c>
      <c r="I1101" s="32" t="s">
        <v>7134</v>
      </c>
      <c r="J1101" s="32"/>
      <c r="K1101" s="32" t="s">
        <v>7135</v>
      </c>
      <c r="L1101" s="32" t="str">
        <f t="shared" si="416"/>
        <v>Excluido</v>
      </c>
      <c r="M1101" s="32" t="str">
        <f t="shared" si="426"/>
        <v>C/PalabrasClaves</v>
      </c>
      <c r="N1101" s="32" t="s">
        <v>12</v>
      </c>
      <c r="O1101" s="32" t="s">
        <v>16</v>
      </c>
      <c r="P1101" s="32" t="s">
        <v>7136</v>
      </c>
      <c r="Q1101" s="32"/>
      <c r="R1101" s="32" t="str">
        <f>LEFT('2012-2022'!$P1101,4)</f>
        <v>2021</v>
      </c>
      <c r="S1101" s="32" t="s">
        <v>62</v>
      </c>
      <c r="T1101" s="32" t="s">
        <v>7137</v>
      </c>
      <c r="U1101" s="32" t="s">
        <v>124</v>
      </c>
      <c r="V1101" s="34" t="s">
        <v>123</v>
      </c>
      <c r="W1101" s="35" t="s">
        <v>124</v>
      </c>
      <c r="X1101" s="35" t="s">
        <v>7138</v>
      </c>
      <c r="Y1101" s="36" t="str">
        <f>IFERROR(VLOOKUP(A1099,BD_aux,3,FALSE),"")</f>
        <v/>
      </c>
    </row>
    <row r="1102" spans="1:25" ht="15.75" hidden="1" customHeight="1" x14ac:dyDescent="0.25">
      <c r="A1102" s="27">
        <v>30068746</v>
      </c>
      <c r="B1102" s="27" t="s">
        <v>7139</v>
      </c>
      <c r="C1102" s="27" t="s">
        <v>7140</v>
      </c>
      <c r="D1102" s="27" t="s">
        <v>7141</v>
      </c>
      <c r="E1102" s="27" t="s">
        <v>7142</v>
      </c>
      <c r="F1102" s="27" t="s">
        <v>7143</v>
      </c>
      <c r="G1102" s="27">
        <v>2018</v>
      </c>
      <c r="H1102" s="28">
        <v>43315</v>
      </c>
      <c r="I1102" s="27"/>
      <c r="J1102" s="27"/>
      <c r="K1102" s="27" t="s">
        <v>7144</v>
      </c>
      <c r="L1102" s="27" t="str">
        <f t="shared" si="416"/>
        <v>PostAlerta</v>
      </c>
      <c r="M1102" s="27" t="str">
        <f t="shared" si="426"/>
        <v>S/PalabrasClaves</v>
      </c>
      <c r="N1102" s="27" t="str">
        <f t="shared" ref="N1102:N1103" si="427">IF(ISNUMBER(SEARCH("TREATMENT", B1102)), "4) Nuevos tratamientos", "")</f>
        <v/>
      </c>
      <c r="O1102" s="27"/>
      <c r="P1102" s="27" t="s">
        <v>1179</v>
      </c>
      <c r="Q1102" s="27"/>
      <c r="R1102" s="27" t="str">
        <f>LEFT('2012-2022'!$P1102,4)</f>
        <v>2018</v>
      </c>
      <c r="S1102" s="27" t="s">
        <v>65</v>
      </c>
      <c r="T1102" s="27" t="str">
        <f t="shared" ref="T1102:T1104" si="428">IFERROR(VLOOKUP(A1102,BD_aux,2,FALSE),"")</f>
        <v/>
      </c>
      <c r="U1102" s="27"/>
      <c r="V1102" s="29"/>
      <c r="W1102" s="30"/>
      <c r="X1102" s="30"/>
      <c r="Y1102" s="31"/>
    </row>
    <row r="1103" spans="1:25" ht="15.75" hidden="1" customHeight="1" x14ac:dyDescent="0.25">
      <c r="A1103" s="32">
        <v>24501765</v>
      </c>
      <c r="B1103" s="32" t="s">
        <v>7145</v>
      </c>
      <c r="C1103" s="32" t="s">
        <v>7146</v>
      </c>
      <c r="D1103" s="32" t="s">
        <v>7147</v>
      </c>
      <c r="E1103" s="32" t="s">
        <v>7148</v>
      </c>
      <c r="F1103" s="32" t="s">
        <v>7149</v>
      </c>
      <c r="G1103" s="32">
        <v>2013</v>
      </c>
      <c r="H1103" s="33">
        <v>41677</v>
      </c>
      <c r="I1103" s="32"/>
      <c r="J1103" s="32"/>
      <c r="K1103" s="32" t="s">
        <v>7150</v>
      </c>
      <c r="L1103" s="32" t="str">
        <f t="shared" si="416"/>
        <v>PreAlerta</v>
      </c>
      <c r="M1103" s="32" t="str">
        <f t="shared" si="426"/>
        <v>C/PalabrasClaves</v>
      </c>
      <c r="N1103" s="32" t="str">
        <f t="shared" si="427"/>
        <v/>
      </c>
      <c r="O1103" s="32"/>
      <c r="P1103" s="32" t="s">
        <v>7151</v>
      </c>
      <c r="Q1103" s="40"/>
      <c r="R1103" s="32" t="str">
        <f>LEFT('2012-2022'!$P1103,4)</f>
        <v>2013</v>
      </c>
      <c r="S1103" s="32" t="s">
        <v>74</v>
      </c>
      <c r="T1103" s="32" t="str">
        <f t="shared" si="428"/>
        <v/>
      </c>
      <c r="U1103" s="32"/>
      <c r="V1103" s="34"/>
      <c r="W1103" s="35"/>
      <c r="X1103" s="35"/>
      <c r="Y1103" s="32"/>
    </row>
    <row r="1104" spans="1:25" ht="15.75" hidden="1" customHeight="1" x14ac:dyDescent="0.25">
      <c r="A1104" s="27">
        <v>32568875</v>
      </c>
      <c r="B1104" s="27" t="s">
        <v>7152</v>
      </c>
      <c r="C1104" s="27" t="s">
        <v>7153</v>
      </c>
      <c r="D1104" s="27" t="s">
        <v>7154</v>
      </c>
      <c r="E1104" s="27" t="s">
        <v>3946</v>
      </c>
      <c r="F1104" s="27" t="s">
        <v>7155</v>
      </c>
      <c r="G1104" s="27">
        <v>2020</v>
      </c>
      <c r="H1104" s="28">
        <v>44005</v>
      </c>
      <c r="I1104" s="27" t="s">
        <v>7156</v>
      </c>
      <c r="J1104" s="27"/>
      <c r="K1104" s="27" t="s">
        <v>7157</v>
      </c>
      <c r="L1104" s="27" t="str">
        <f t="shared" si="416"/>
        <v>PostAlerta</v>
      </c>
      <c r="M1104" s="27" t="str">
        <f t="shared" si="426"/>
        <v>C/PalabrasClaves</v>
      </c>
      <c r="N1104" s="27" t="s">
        <v>18</v>
      </c>
      <c r="O1104" s="27" t="s">
        <v>2842</v>
      </c>
      <c r="P1104" s="27" t="s">
        <v>7158</v>
      </c>
      <c r="Q1104" s="27"/>
      <c r="R1104" s="27" t="str">
        <f>LEFT('2012-2022'!$P1104,4)</f>
        <v>2020</v>
      </c>
      <c r="S1104" s="27" t="s">
        <v>62</v>
      </c>
      <c r="T1104" s="27" t="str">
        <f t="shared" si="428"/>
        <v/>
      </c>
      <c r="U1104" s="27"/>
      <c r="V1104" s="29"/>
      <c r="W1104" s="30"/>
      <c r="X1104" s="30"/>
      <c r="Y1104" s="31"/>
    </row>
    <row r="1105" spans="1:25" ht="15.75" customHeight="1" x14ac:dyDescent="0.25">
      <c r="A1105" s="32">
        <v>30957153</v>
      </c>
      <c r="B1105" s="32" t="s">
        <v>7159</v>
      </c>
      <c r="C1105" s="32" t="s">
        <v>7160</v>
      </c>
      <c r="D1105" s="32" t="s">
        <v>7161</v>
      </c>
      <c r="E1105" s="32" t="s">
        <v>6760</v>
      </c>
      <c r="F1105" s="32" t="s">
        <v>195</v>
      </c>
      <c r="G1105" s="32">
        <v>2020</v>
      </c>
      <c r="H1105" s="33">
        <v>43564</v>
      </c>
      <c r="I1105" s="32"/>
      <c r="J1105" s="32"/>
      <c r="K1105" s="32" t="s">
        <v>7162</v>
      </c>
      <c r="L1105" s="32" t="str">
        <f t="shared" si="416"/>
        <v>PostAlerta</v>
      </c>
      <c r="M1105" s="32" t="str">
        <f t="shared" si="426"/>
        <v>C/PalabrasClaves</v>
      </c>
      <c r="N1105" s="32" t="s">
        <v>9</v>
      </c>
      <c r="O1105" s="32"/>
      <c r="P1105" s="32" t="s">
        <v>4326</v>
      </c>
      <c r="Q1105" s="32"/>
      <c r="R1105" s="32" t="str">
        <f>LEFT('2012-2022'!$P1105,4)</f>
        <v>2020</v>
      </c>
      <c r="S1105" s="32" t="s">
        <v>49</v>
      </c>
      <c r="T1105" s="32" t="s">
        <v>7163</v>
      </c>
      <c r="U1105" s="32" t="s">
        <v>123</v>
      </c>
      <c r="V1105" s="34" t="s">
        <v>124</v>
      </c>
      <c r="W1105" s="35" t="s">
        <v>124</v>
      </c>
      <c r="X1105" s="35" t="s">
        <v>7164</v>
      </c>
      <c r="Y1105" s="36" t="str">
        <f>IFERROR(VLOOKUP(A1103,BD_aux,3,FALSE),"")</f>
        <v/>
      </c>
    </row>
    <row r="1106" spans="1:25" ht="15.75" hidden="1" customHeight="1" x14ac:dyDescent="0.25">
      <c r="A1106" s="27">
        <v>31713620</v>
      </c>
      <c r="B1106" s="27" t="s">
        <v>7165</v>
      </c>
      <c r="C1106" s="27" t="s">
        <v>7166</v>
      </c>
      <c r="D1106" s="27" t="s">
        <v>7167</v>
      </c>
      <c r="E1106" s="27" t="s">
        <v>7168</v>
      </c>
      <c r="F1106" s="27" t="s">
        <v>493</v>
      </c>
      <c r="G1106" s="27">
        <v>2020</v>
      </c>
      <c r="H1106" s="28">
        <v>43782</v>
      </c>
      <c r="I1106" s="27" t="s">
        <v>7169</v>
      </c>
      <c r="J1106" s="27"/>
      <c r="K1106" s="27" t="s">
        <v>7170</v>
      </c>
      <c r="L1106" s="27" t="str">
        <f t="shared" si="416"/>
        <v>PostAlerta</v>
      </c>
      <c r="M1106" s="27" t="str">
        <f t="shared" si="426"/>
        <v>C/PalabrasClaves</v>
      </c>
      <c r="N1106" s="27" t="str">
        <f>IF(ISNUMBER(SEARCH("TREATMENT", B1106)), "4) Nuevos tratamientos", "")</f>
        <v/>
      </c>
      <c r="O1106" s="27"/>
      <c r="P1106" s="27" t="s">
        <v>7171</v>
      </c>
      <c r="Q1106" s="27"/>
      <c r="R1106" s="27" t="str">
        <f>LEFT('2012-2022'!$P1106,4)</f>
        <v>2020</v>
      </c>
      <c r="S1106" s="27" t="s">
        <v>49</v>
      </c>
      <c r="T1106" s="27" t="str">
        <f>IFERROR(VLOOKUP(A1106,BD_aux,2,FALSE),"")</f>
        <v/>
      </c>
      <c r="U1106" s="27"/>
      <c r="V1106" s="29"/>
      <c r="W1106" s="30"/>
      <c r="X1106" s="30"/>
      <c r="Y1106" s="31"/>
    </row>
    <row r="1107" spans="1:25" ht="15.75" customHeight="1" x14ac:dyDescent="0.25">
      <c r="A1107" s="32">
        <v>32221472</v>
      </c>
      <c r="B1107" s="32" t="s">
        <v>7172</v>
      </c>
      <c r="C1107" s="32" t="s">
        <v>7173</v>
      </c>
      <c r="D1107" s="32" t="s">
        <v>7174</v>
      </c>
      <c r="E1107" s="32" t="s">
        <v>7175</v>
      </c>
      <c r="F1107" s="32" t="s">
        <v>2202</v>
      </c>
      <c r="G1107" s="32">
        <v>2020</v>
      </c>
      <c r="H1107" s="33">
        <v>43920</v>
      </c>
      <c r="I1107" s="32" t="s">
        <v>7176</v>
      </c>
      <c r="J1107" s="32"/>
      <c r="K1107" s="32" t="s">
        <v>7177</v>
      </c>
      <c r="L1107" s="32" t="str">
        <f t="shared" si="416"/>
        <v>PostAlerta</v>
      </c>
      <c r="M1107" s="32" t="str">
        <f t="shared" si="426"/>
        <v>C/PalabrasClaves</v>
      </c>
      <c r="N1107" s="32" t="s">
        <v>12</v>
      </c>
      <c r="O1107" s="32" t="s">
        <v>16</v>
      </c>
      <c r="P1107" s="32" t="s">
        <v>7178</v>
      </c>
      <c r="Q1107" s="32"/>
      <c r="R1107" s="32" t="str">
        <f>LEFT('2012-2022'!$P1107,4)</f>
        <v>2020</v>
      </c>
      <c r="S1107" s="32" t="s">
        <v>49</v>
      </c>
      <c r="T1107" s="32" t="s">
        <v>7179</v>
      </c>
      <c r="U1107" s="32" t="s">
        <v>124</v>
      </c>
      <c r="V1107" s="34" t="s">
        <v>123</v>
      </c>
      <c r="W1107" s="35" t="s">
        <v>124</v>
      </c>
      <c r="X1107" s="35" t="s">
        <v>7180</v>
      </c>
      <c r="Y1107" s="36" t="str">
        <f>IFERROR(VLOOKUP(A1105,BD_aux,3,FALSE),"")</f>
        <v/>
      </c>
    </row>
    <row r="1108" spans="1:25" ht="15.75" hidden="1" customHeight="1" x14ac:dyDescent="0.25">
      <c r="A1108" s="27">
        <v>28654654</v>
      </c>
      <c r="B1108" s="27" t="s">
        <v>7181</v>
      </c>
      <c r="C1108" s="27" t="s">
        <v>7182</v>
      </c>
      <c r="D1108" s="27" t="s">
        <v>7183</v>
      </c>
      <c r="E1108" s="27" t="s">
        <v>7184</v>
      </c>
      <c r="F1108" s="27" t="s">
        <v>424</v>
      </c>
      <c r="G1108" s="27">
        <v>2017</v>
      </c>
      <c r="H1108" s="28">
        <v>42914</v>
      </c>
      <c r="I1108" s="27" t="s">
        <v>7185</v>
      </c>
      <c r="J1108" s="27"/>
      <c r="K1108" s="27" t="s">
        <v>7186</v>
      </c>
      <c r="L1108" s="27" t="str">
        <f t="shared" si="416"/>
        <v>PostAlerta</v>
      </c>
      <c r="M1108" s="27" t="str">
        <f t="shared" si="426"/>
        <v>S/PalabrasClaves</v>
      </c>
      <c r="N1108" s="27" t="str">
        <f t="shared" ref="N1108:N1114" si="429">IF(ISNUMBER(SEARCH("TREATMENT", B1108)), "4) Nuevos tratamientos", "")</f>
        <v/>
      </c>
      <c r="O1108" s="27"/>
      <c r="P1108" s="27" t="s">
        <v>7187</v>
      </c>
      <c r="Q1108" s="27"/>
      <c r="R1108" s="27" t="str">
        <f>LEFT('2012-2022'!$P1108,4)</f>
        <v>2017</v>
      </c>
      <c r="S1108" s="27" t="s">
        <v>60</v>
      </c>
      <c r="T1108" s="27" t="str">
        <f t="shared" ref="T1108:T1114" si="430">IFERROR(VLOOKUP(A1108,BD_aux,2,FALSE),"")</f>
        <v/>
      </c>
      <c r="U1108" s="27"/>
      <c r="V1108" s="29"/>
      <c r="W1108" s="30"/>
      <c r="X1108" s="30"/>
      <c r="Y1108" s="31"/>
    </row>
    <row r="1109" spans="1:25" ht="15.75" hidden="1" customHeight="1" x14ac:dyDescent="0.25">
      <c r="A1109" s="32">
        <v>25701734</v>
      </c>
      <c r="B1109" s="32" t="s">
        <v>7188</v>
      </c>
      <c r="C1109" s="32" t="s">
        <v>7189</v>
      </c>
      <c r="D1109" s="32" t="s">
        <v>7190</v>
      </c>
      <c r="E1109" s="32" t="s">
        <v>2774</v>
      </c>
      <c r="F1109" s="32" t="s">
        <v>2015</v>
      </c>
      <c r="G1109" s="32">
        <v>2015</v>
      </c>
      <c r="H1109" s="33">
        <v>42057</v>
      </c>
      <c r="I1109" s="32" t="s">
        <v>7191</v>
      </c>
      <c r="J1109" s="32"/>
      <c r="K1109" s="32" t="s">
        <v>7192</v>
      </c>
      <c r="L1109" s="32" t="str">
        <f t="shared" si="416"/>
        <v>PreAlerta</v>
      </c>
      <c r="M1109" s="32" t="str">
        <f t="shared" si="426"/>
        <v>S/PalabrasClaves</v>
      </c>
      <c r="N1109" s="32" t="str">
        <f t="shared" si="429"/>
        <v/>
      </c>
      <c r="O1109" s="32"/>
      <c r="P1109" s="32" t="s">
        <v>911</v>
      </c>
      <c r="Q1109" s="32"/>
      <c r="R1109" s="32" t="str">
        <f>LEFT('2012-2022'!$P1109,4)</f>
        <v>2015</v>
      </c>
      <c r="S1109" s="32" t="s">
        <v>57</v>
      </c>
      <c r="T1109" s="32" t="str">
        <f t="shared" si="430"/>
        <v/>
      </c>
      <c r="U1109" s="32"/>
      <c r="V1109" s="34"/>
      <c r="W1109" s="35"/>
      <c r="X1109" s="35"/>
      <c r="Y1109" s="32"/>
    </row>
    <row r="1110" spans="1:25" ht="15.75" hidden="1" customHeight="1" x14ac:dyDescent="0.25">
      <c r="A1110" s="27">
        <v>22493338</v>
      </c>
      <c r="B1110" s="27" t="s">
        <v>7193</v>
      </c>
      <c r="C1110" s="27" t="s">
        <v>7194</v>
      </c>
      <c r="D1110" s="27" t="s">
        <v>7195</v>
      </c>
      <c r="E1110" s="27" t="s">
        <v>7196</v>
      </c>
      <c r="F1110" s="27" t="s">
        <v>502</v>
      </c>
      <c r="G1110" s="27">
        <v>2012</v>
      </c>
      <c r="H1110" s="28">
        <v>41011</v>
      </c>
      <c r="I1110" s="27" t="s">
        <v>7197</v>
      </c>
      <c r="J1110" s="27"/>
      <c r="K1110" s="27" t="s">
        <v>7198</v>
      </c>
      <c r="L1110" s="27" t="str">
        <f t="shared" si="416"/>
        <v>PreAlerta</v>
      </c>
      <c r="M1110" s="27" t="str">
        <f t="shared" si="426"/>
        <v>S/PalabrasClaves</v>
      </c>
      <c r="N1110" s="27" t="str">
        <f t="shared" si="429"/>
        <v/>
      </c>
      <c r="O1110" s="27"/>
      <c r="P1110" s="27" t="s">
        <v>1847</v>
      </c>
      <c r="Q1110" s="27"/>
      <c r="R1110" s="27" t="str">
        <f>LEFT('2012-2022'!$P1110,4)</f>
        <v>2012</v>
      </c>
      <c r="S1110" s="27" t="s">
        <v>60</v>
      </c>
      <c r="T1110" s="27" t="str">
        <f t="shared" si="430"/>
        <v/>
      </c>
      <c r="U1110" s="27"/>
      <c r="V1110" s="29"/>
      <c r="W1110" s="30"/>
      <c r="X1110" s="30"/>
      <c r="Y1110" s="31"/>
    </row>
    <row r="1111" spans="1:25" ht="15.75" hidden="1" customHeight="1" x14ac:dyDescent="0.25">
      <c r="A1111" s="32">
        <v>31248368</v>
      </c>
      <c r="B1111" s="32" t="s">
        <v>7199</v>
      </c>
      <c r="C1111" s="32" t="s">
        <v>7200</v>
      </c>
      <c r="D1111" s="32" t="s">
        <v>7201</v>
      </c>
      <c r="E1111" s="32" t="s">
        <v>7202</v>
      </c>
      <c r="F1111" s="32" t="s">
        <v>1066</v>
      </c>
      <c r="G1111" s="32">
        <v>2019</v>
      </c>
      <c r="H1111" s="33">
        <v>43645</v>
      </c>
      <c r="I1111" s="32" t="s">
        <v>7203</v>
      </c>
      <c r="J1111" s="32"/>
      <c r="K1111" s="32" t="s">
        <v>7204</v>
      </c>
      <c r="L1111" s="32" t="str">
        <f t="shared" si="416"/>
        <v>PostAlerta</v>
      </c>
      <c r="M1111" s="32" t="str">
        <f t="shared" si="426"/>
        <v>S/PalabrasClaves</v>
      </c>
      <c r="N1111" s="32" t="str">
        <f t="shared" si="429"/>
        <v/>
      </c>
      <c r="O1111" s="32"/>
      <c r="P1111" s="32" t="s">
        <v>7205</v>
      </c>
      <c r="Q1111" s="32"/>
      <c r="R1111" s="32" t="str">
        <f>LEFT('2012-2022'!$P1111,4)</f>
        <v>2019</v>
      </c>
      <c r="S1111" s="32" t="s">
        <v>60</v>
      </c>
      <c r="T1111" s="32" t="str">
        <f t="shared" si="430"/>
        <v/>
      </c>
      <c r="U1111" s="32"/>
      <c r="V1111" s="34"/>
      <c r="W1111" s="35"/>
      <c r="X1111" s="35"/>
      <c r="Y1111" s="32"/>
    </row>
    <row r="1112" spans="1:25" ht="15.75" hidden="1" customHeight="1" x14ac:dyDescent="0.25">
      <c r="A1112" s="27">
        <v>34542856</v>
      </c>
      <c r="B1112" s="27" t="s">
        <v>7206</v>
      </c>
      <c r="C1112" s="27" t="s">
        <v>7207</v>
      </c>
      <c r="D1112" s="27" t="s">
        <v>7208</v>
      </c>
      <c r="E1112" s="27" t="s">
        <v>7209</v>
      </c>
      <c r="F1112" s="27" t="s">
        <v>120</v>
      </c>
      <c r="G1112" s="27">
        <v>2022</v>
      </c>
      <c r="H1112" s="28">
        <v>44459</v>
      </c>
      <c r="I1112" s="27"/>
      <c r="J1112" s="27"/>
      <c r="K1112" s="27" t="s">
        <v>7210</v>
      </c>
      <c r="L1112" s="27" t="str">
        <f t="shared" si="416"/>
        <v>PostAlerta</v>
      </c>
      <c r="M1112" s="27" t="str">
        <f t="shared" si="426"/>
        <v>S/PalabrasClaves</v>
      </c>
      <c r="N1112" s="27" t="str">
        <f t="shared" si="429"/>
        <v/>
      </c>
      <c r="O1112" s="27"/>
      <c r="P1112" s="27">
        <v>2022</v>
      </c>
      <c r="Q1112" s="27"/>
      <c r="R1112" s="27" t="str">
        <f>LEFT('2012-2022'!$P1112,4)</f>
        <v>2022</v>
      </c>
      <c r="S1112" s="27"/>
      <c r="T1112" s="27" t="str">
        <f t="shared" si="430"/>
        <v/>
      </c>
      <c r="U1112" s="27"/>
      <c r="V1112" s="29"/>
      <c r="W1112" s="30"/>
      <c r="X1112" s="30"/>
      <c r="Y1112" s="31"/>
    </row>
    <row r="1113" spans="1:25" ht="15.75" hidden="1" customHeight="1" x14ac:dyDescent="0.25">
      <c r="A1113" s="32">
        <v>36683679</v>
      </c>
      <c r="B1113" s="32" t="s">
        <v>7211</v>
      </c>
      <c r="C1113" s="32" t="s">
        <v>7212</v>
      </c>
      <c r="D1113" s="32" t="s">
        <v>7213</v>
      </c>
      <c r="E1113" s="32" t="s">
        <v>7214</v>
      </c>
      <c r="F1113" s="32" t="s">
        <v>5193</v>
      </c>
      <c r="G1113" s="32">
        <v>2023</v>
      </c>
      <c r="H1113" s="33">
        <v>44949</v>
      </c>
      <c r="I1113" s="32" t="s">
        <v>7215</v>
      </c>
      <c r="J1113" s="32"/>
      <c r="K1113" s="32" t="s">
        <v>7216</v>
      </c>
      <c r="L1113" s="32" t="str">
        <f t="shared" ref="L1113:L1176" si="431">IF(ISNUMBER(VLOOKUP(A1113,EXCL,1,FALSE)),"Excluido",IF(ISNUMBER(VLOOKUP(A1113,POST,1,FALSE)),"PostAlerta",IF(ISNUMBER(VLOOKUP(A1113,PRE,1,FALSE)),"PreAlerta","")))</f>
        <v>PostAlerta</v>
      </c>
      <c r="M1113" s="32" t="str">
        <f t="shared" si="426"/>
        <v>C/PalabrasClaves</v>
      </c>
      <c r="N1113" s="32" t="str">
        <f t="shared" si="429"/>
        <v/>
      </c>
      <c r="O1113" s="32"/>
      <c r="P1113" s="32" t="s">
        <v>7217</v>
      </c>
      <c r="Q1113" s="32"/>
      <c r="R1113" s="32" t="str">
        <f>LEFT('2012-2022'!$P1113,4)</f>
        <v>2023</v>
      </c>
      <c r="S1113" s="32" t="s">
        <v>39</v>
      </c>
      <c r="T1113" s="32" t="str">
        <f t="shared" si="430"/>
        <v/>
      </c>
      <c r="U1113" s="32"/>
      <c r="V1113" s="34"/>
      <c r="W1113" s="35"/>
      <c r="X1113" s="35"/>
      <c r="Y1113" s="32"/>
    </row>
    <row r="1114" spans="1:25" ht="15.75" hidden="1" customHeight="1" x14ac:dyDescent="0.25">
      <c r="A1114" s="27">
        <v>23639791</v>
      </c>
      <c r="B1114" s="27" t="s">
        <v>7218</v>
      </c>
      <c r="C1114" s="27" t="s">
        <v>7219</v>
      </c>
      <c r="D1114" s="27" t="s">
        <v>7220</v>
      </c>
      <c r="E1114" s="27" t="s">
        <v>7221</v>
      </c>
      <c r="F1114" s="27" t="s">
        <v>595</v>
      </c>
      <c r="G1114" s="27">
        <v>2013</v>
      </c>
      <c r="H1114" s="28">
        <v>41398</v>
      </c>
      <c r="I1114" s="27"/>
      <c r="J1114" s="27"/>
      <c r="K1114" s="27" t="s">
        <v>7222</v>
      </c>
      <c r="L1114" s="27" t="str">
        <f t="shared" si="431"/>
        <v>PreAlerta</v>
      </c>
      <c r="M1114" s="27" t="str">
        <f t="shared" si="426"/>
        <v>S/PalabrasClaves</v>
      </c>
      <c r="N1114" s="27" t="str">
        <f t="shared" si="429"/>
        <v/>
      </c>
      <c r="O1114" s="27"/>
      <c r="P1114" s="27" t="s">
        <v>1033</v>
      </c>
      <c r="Q1114" s="27"/>
      <c r="R1114" s="27" t="str">
        <f>LEFT('2012-2022'!$P1114,4)</f>
        <v>2013</v>
      </c>
      <c r="S1114" s="27" t="s">
        <v>65</v>
      </c>
      <c r="T1114" s="27" t="str">
        <f t="shared" si="430"/>
        <v/>
      </c>
      <c r="U1114" s="27"/>
      <c r="V1114" s="29"/>
      <c r="W1114" s="30"/>
      <c r="X1114" s="30"/>
      <c r="Y1114" s="31"/>
    </row>
    <row r="1115" spans="1:25" ht="15.75" customHeight="1" x14ac:dyDescent="0.25">
      <c r="A1115" s="32">
        <v>30305317</v>
      </c>
      <c r="B1115" s="32" t="s">
        <v>7223</v>
      </c>
      <c r="C1115" s="32" t="s">
        <v>7224</v>
      </c>
      <c r="D1115" s="32" t="s">
        <v>7225</v>
      </c>
      <c r="E1115" s="32" t="s">
        <v>7226</v>
      </c>
      <c r="F1115" s="32" t="s">
        <v>296</v>
      </c>
      <c r="G1115" s="32">
        <v>2018</v>
      </c>
      <c r="H1115" s="33">
        <v>43385</v>
      </c>
      <c r="I1115" s="32" t="s">
        <v>7227</v>
      </c>
      <c r="J1115" s="32"/>
      <c r="K1115" s="32" t="s">
        <v>7228</v>
      </c>
      <c r="L1115" s="32" t="str">
        <f t="shared" si="431"/>
        <v>PostAlerta</v>
      </c>
      <c r="M1115" s="32" t="str">
        <f t="shared" si="426"/>
        <v>C/PalabrasClaves</v>
      </c>
      <c r="N1115" s="32" t="s">
        <v>12</v>
      </c>
      <c r="O1115" s="32" t="s">
        <v>19</v>
      </c>
      <c r="P1115" s="32" t="s">
        <v>7229</v>
      </c>
      <c r="Q1115" s="32"/>
      <c r="R1115" s="32" t="str">
        <f>LEFT('2012-2022'!$P1115,4)</f>
        <v>2018</v>
      </c>
      <c r="S1115" s="32" t="s">
        <v>70</v>
      </c>
      <c r="T1115" s="32" t="s">
        <v>7230</v>
      </c>
      <c r="U1115" s="32" t="s">
        <v>124</v>
      </c>
      <c r="V1115" s="34" t="s">
        <v>124</v>
      </c>
      <c r="W1115" s="35" t="s">
        <v>123</v>
      </c>
      <c r="X1115" s="35" t="s">
        <v>7231</v>
      </c>
      <c r="Y1115" s="36" t="str">
        <f>IFERROR(VLOOKUP(A1113,BD_aux,3,FALSE),"")</f>
        <v/>
      </c>
    </row>
    <row r="1116" spans="1:25" ht="15.75" hidden="1" customHeight="1" x14ac:dyDescent="0.25">
      <c r="A1116" s="27">
        <v>33014885</v>
      </c>
      <c r="B1116" s="27" t="s">
        <v>7232</v>
      </c>
      <c r="C1116" s="27" t="s">
        <v>7233</v>
      </c>
      <c r="D1116" s="27" t="s">
        <v>7234</v>
      </c>
      <c r="E1116" s="27" t="s">
        <v>7235</v>
      </c>
      <c r="F1116" s="27" t="s">
        <v>5193</v>
      </c>
      <c r="G1116" s="27">
        <v>2020</v>
      </c>
      <c r="H1116" s="28">
        <v>44109</v>
      </c>
      <c r="I1116" s="27" t="s">
        <v>7236</v>
      </c>
      <c r="J1116" s="27"/>
      <c r="K1116" s="27" t="s">
        <v>7237</v>
      </c>
      <c r="L1116" s="27" t="str">
        <f t="shared" si="431"/>
        <v>PostAlerta</v>
      </c>
      <c r="M1116" s="27" t="str">
        <f t="shared" si="426"/>
        <v>S/PalabrasClaves</v>
      </c>
      <c r="N1116" s="27" t="str">
        <f>IF(ISNUMBER(SEARCH("TREATMENT", B1116)), "4) Nuevos tratamientos", "")</f>
        <v/>
      </c>
      <c r="O1116" s="27"/>
      <c r="P1116" s="27" t="s">
        <v>7238</v>
      </c>
      <c r="Q1116" s="27"/>
      <c r="R1116" s="27" t="str">
        <f>LEFT('2012-2022'!$P1116,4)</f>
        <v>2020</v>
      </c>
      <c r="S1116" s="27" t="s">
        <v>68</v>
      </c>
      <c r="T1116" s="27" t="str">
        <f>IFERROR(VLOOKUP(A1116,BD_aux,2,FALSE),"")</f>
        <v/>
      </c>
      <c r="U1116" s="27"/>
      <c r="V1116" s="29"/>
      <c r="W1116" s="30"/>
      <c r="X1116" s="30"/>
      <c r="Y1116" s="31"/>
    </row>
    <row r="1117" spans="1:25" ht="15.75" customHeight="1" x14ac:dyDescent="0.25">
      <c r="A1117" s="32">
        <v>33524048</v>
      </c>
      <c r="B1117" s="32" t="s">
        <v>7239</v>
      </c>
      <c r="C1117" s="32" t="s">
        <v>7240</v>
      </c>
      <c r="D1117" s="32" t="s">
        <v>7241</v>
      </c>
      <c r="E1117" s="32" t="s">
        <v>7242</v>
      </c>
      <c r="F1117" s="32" t="s">
        <v>1251</v>
      </c>
      <c r="G1117" s="32">
        <v>2021</v>
      </c>
      <c r="H1117" s="33">
        <v>44228</v>
      </c>
      <c r="I1117" s="32" t="s">
        <v>7243</v>
      </c>
      <c r="J1117" s="32"/>
      <c r="K1117" s="32" t="s">
        <v>7244</v>
      </c>
      <c r="L1117" s="32" t="str">
        <f t="shared" si="431"/>
        <v>PostAlerta</v>
      </c>
      <c r="M1117" s="32" t="str">
        <f t="shared" si="426"/>
        <v>C/PalabrasClaves</v>
      </c>
      <c r="N1117" s="32" t="s">
        <v>12</v>
      </c>
      <c r="O1117" s="32" t="s">
        <v>25</v>
      </c>
      <c r="P1117" s="32" t="s">
        <v>7245</v>
      </c>
      <c r="Q1117" s="32"/>
      <c r="R1117" s="32" t="str">
        <f>LEFT('2012-2022'!$P1117,4)</f>
        <v>2021</v>
      </c>
      <c r="S1117" s="32" t="s">
        <v>45</v>
      </c>
      <c r="T1117" s="32" t="s">
        <v>7246</v>
      </c>
      <c r="U1117" s="32" t="s">
        <v>124</v>
      </c>
      <c r="V1117" s="34" t="s">
        <v>124</v>
      </c>
      <c r="W1117" s="35" t="s">
        <v>124</v>
      </c>
      <c r="X1117" s="35" t="s">
        <v>7247</v>
      </c>
      <c r="Y1117" s="36" t="str">
        <f>IFERROR(VLOOKUP(A1115,BD_aux,3,FALSE),"")</f>
        <v/>
      </c>
    </row>
    <row r="1118" spans="1:25" ht="15.75" hidden="1" customHeight="1" x14ac:dyDescent="0.25">
      <c r="A1118" s="27">
        <v>23024224</v>
      </c>
      <c r="B1118" s="27" t="s">
        <v>7248</v>
      </c>
      <c r="C1118" s="27" t="s">
        <v>7249</v>
      </c>
      <c r="D1118" s="27" t="s">
        <v>7250</v>
      </c>
      <c r="E1118" s="27" t="s">
        <v>7251</v>
      </c>
      <c r="F1118" s="27" t="s">
        <v>393</v>
      </c>
      <c r="G1118" s="27">
        <v>2013</v>
      </c>
      <c r="H1118" s="28">
        <v>41184</v>
      </c>
      <c r="I1118" s="27"/>
      <c r="J1118" s="27"/>
      <c r="K1118" s="27" t="s">
        <v>7252</v>
      </c>
      <c r="L1118" s="27" t="str">
        <f t="shared" si="431"/>
        <v>PreAlerta</v>
      </c>
      <c r="M1118" s="27" t="str">
        <f t="shared" si="426"/>
        <v>S/PalabrasClaves</v>
      </c>
      <c r="N1118" s="27" t="str">
        <f t="shared" ref="N1118:N1119" si="432">IF(ISNUMBER(SEARCH("TREATMENT", B1118)), "4) Nuevos tratamientos", "")</f>
        <v/>
      </c>
      <c r="O1118" s="27"/>
      <c r="P1118" s="27" t="s">
        <v>2614</v>
      </c>
      <c r="Q1118" s="27"/>
      <c r="R1118" s="27" t="str">
        <f>LEFT('2012-2022'!$P1118,4)</f>
        <v>2013</v>
      </c>
      <c r="S1118" s="27" t="s">
        <v>49</v>
      </c>
      <c r="T1118" s="27" t="str">
        <f t="shared" ref="T1118:T1121" si="433">IFERROR(VLOOKUP(A1118,BD_aux,2,FALSE),"")</f>
        <v/>
      </c>
      <c r="U1118" s="27"/>
      <c r="V1118" s="29"/>
      <c r="W1118" s="30"/>
      <c r="X1118" s="30"/>
      <c r="Y1118" s="31"/>
    </row>
    <row r="1119" spans="1:25" ht="15.75" hidden="1" customHeight="1" x14ac:dyDescent="0.25">
      <c r="A1119" s="32">
        <v>25352692</v>
      </c>
      <c r="B1119" s="32" t="s">
        <v>7253</v>
      </c>
      <c r="C1119" s="32" t="s">
        <v>7254</v>
      </c>
      <c r="D1119" s="32" t="s">
        <v>7255</v>
      </c>
      <c r="E1119" s="32" t="s">
        <v>7256</v>
      </c>
      <c r="F1119" s="32" t="s">
        <v>393</v>
      </c>
      <c r="G1119" s="32">
        <v>2015</v>
      </c>
      <c r="H1119" s="33">
        <v>41942</v>
      </c>
      <c r="I1119" s="32"/>
      <c r="J1119" s="32"/>
      <c r="K1119" s="32" t="s">
        <v>7257</v>
      </c>
      <c r="L1119" s="32" t="str">
        <f t="shared" si="431"/>
        <v>Excluido</v>
      </c>
      <c r="M1119" s="32" t="str">
        <f t="shared" si="426"/>
        <v>C/PalabrasClaves</v>
      </c>
      <c r="N1119" s="32" t="str">
        <f t="shared" si="432"/>
        <v/>
      </c>
      <c r="O1119" s="32"/>
      <c r="P1119" s="32" t="s">
        <v>989</v>
      </c>
      <c r="Q1119" s="32"/>
      <c r="R1119" s="32" t="str">
        <f>LEFT('2012-2022'!$P1119,4)</f>
        <v>2015</v>
      </c>
      <c r="S1119" s="32" t="s">
        <v>60</v>
      </c>
      <c r="T1119" s="32" t="str">
        <f t="shared" si="433"/>
        <v/>
      </c>
      <c r="U1119" s="32"/>
      <c r="V1119" s="34"/>
      <c r="W1119" s="35"/>
      <c r="X1119" s="35"/>
      <c r="Y1119" s="32"/>
    </row>
    <row r="1120" spans="1:25" ht="15.75" hidden="1" customHeight="1" x14ac:dyDescent="0.25">
      <c r="A1120" s="27">
        <v>22874837</v>
      </c>
      <c r="B1120" s="27" t="s">
        <v>7258</v>
      </c>
      <c r="C1120" s="27" t="s">
        <v>7259</v>
      </c>
      <c r="D1120" s="27" t="s">
        <v>7260</v>
      </c>
      <c r="E1120" s="27" t="s">
        <v>7261</v>
      </c>
      <c r="F1120" s="27" t="s">
        <v>2808</v>
      </c>
      <c r="G1120" s="27">
        <v>2012</v>
      </c>
      <c r="H1120" s="28">
        <v>41131</v>
      </c>
      <c r="I1120" s="27"/>
      <c r="J1120" s="27"/>
      <c r="K1120" s="27"/>
      <c r="L1120" s="27" t="str">
        <f t="shared" si="431"/>
        <v>PreAlerta</v>
      </c>
      <c r="M1120" s="27" t="str">
        <f t="shared" si="426"/>
        <v>C/PalabrasClaves</v>
      </c>
      <c r="N1120" s="27"/>
      <c r="O1120" s="27"/>
      <c r="P1120" s="27" t="s">
        <v>7262</v>
      </c>
      <c r="Q1120" s="27"/>
      <c r="R1120" s="27" t="str">
        <f>LEFT('2012-2022'!$P1120,4)</f>
        <v>2012</v>
      </c>
      <c r="S1120" s="27" t="s">
        <v>65</v>
      </c>
      <c r="T1120" s="27" t="str">
        <f t="shared" si="433"/>
        <v/>
      </c>
      <c r="U1120" s="27"/>
      <c r="V1120" s="29"/>
      <c r="W1120" s="30"/>
      <c r="X1120" s="30"/>
      <c r="Y1120" s="31"/>
    </row>
    <row r="1121" spans="1:25" ht="15.75" hidden="1" customHeight="1" x14ac:dyDescent="0.25">
      <c r="A1121" s="32">
        <v>27506628</v>
      </c>
      <c r="B1121" s="32" t="s">
        <v>7263</v>
      </c>
      <c r="C1121" s="32" t="s">
        <v>7264</v>
      </c>
      <c r="D1121" s="32" t="s">
        <v>7265</v>
      </c>
      <c r="E1121" s="32" t="s">
        <v>7266</v>
      </c>
      <c r="F1121" s="32" t="s">
        <v>7267</v>
      </c>
      <c r="G1121" s="32">
        <v>2016</v>
      </c>
      <c r="H1121" s="33">
        <v>42593</v>
      </c>
      <c r="I1121" s="32"/>
      <c r="J1121" s="32"/>
      <c r="K1121" s="32" t="s">
        <v>7268</v>
      </c>
      <c r="L1121" s="32" t="str">
        <f t="shared" si="431"/>
        <v>PreAlerta</v>
      </c>
      <c r="M1121" s="32" t="str">
        <f t="shared" si="426"/>
        <v>C/PalabrasClaves</v>
      </c>
      <c r="N1121" s="32" t="str">
        <f>IF(ISNUMBER(SEARCH("TREATMENT", B1121)), "4) Nuevos tratamientos", "")</f>
        <v/>
      </c>
      <c r="O1121" s="32"/>
      <c r="P1121" s="32" t="s">
        <v>745</v>
      </c>
      <c r="Q1121" s="32"/>
      <c r="R1121" s="32" t="str">
        <f>LEFT('2012-2022'!$P1121,4)</f>
        <v>2016</v>
      </c>
      <c r="S1121" s="32" t="s">
        <v>70</v>
      </c>
      <c r="T1121" s="32" t="str">
        <f t="shared" si="433"/>
        <v/>
      </c>
      <c r="U1121" s="32"/>
      <c r="V1121" s="34"/>
      <c r="W1121" s="35"/>
      <c r="X1121" s="35"/>
      <c r="Y1121" s="32"/>
    </row>
    <row r="1122" spans="1:25" ht="15.75" customHeight="1" x14ac:dyDescent="0.25">
      <c r="A1122" s="27">
        <v>32363389</v>
      </c>
      <c r="B1122" s="27" t="s">
        <v>7269</v>
      </c>
      <c r="C1122" s="27" t="s">
        <v>7270</v>
      </c>
      <c r="D1122" s="27" t="s">
        <v>7271</v>
      </c>
      <c r="E1122" s="27" t="s">
        <v>7272</v>
      </c>
      <c r="F1122" s="27" t="s">
        <v>493</v>
      </c>
      <c r="G1122" s="27">
        <v>2020</v>
      </c>
      <c r="H1122" s="28">
        <v>43956</v>
      </c>
      <c r="I1122" s="27"/>
      <c r="J1122" s="27"/>
      <c r="K1122" s="27" t="s">
        <v>7273</v>
      </c>
      <c r="L1122" s="27" t="str">
        <f t="shared" si="431"/>
        <v>PostAlerta</v>
      </c>
      <c r="M1122" s="27" t="str">
        <f t="shared" si="426"/>
        <v>S/PalabrasClaves</v>
      </c>
      <c r="N1122" s="27" t="s">
        <v>9</v>
      </c>
      <c r="O1122" s="27"/>
      <c r="P1122" s="27" t="s">
        <v>3636</v>
      </c>
      <c r="Q1122" s="27"/>
      <c r="R1122" s="27" t="str">
        <f>LEFT('2012-2022'!$P1122,4)</f>
        <v>2020</v>
      </c>
      <c r="S1122" s="27" t="s">
        <v>68</v>
      </c>
      <c r="T1122" s="27" t="s">
        <v>7274</v>
      </c>
      <c r="U1122" s="27" t="s">
        <v>123</v>
      </c>
      <c r="V1122" s="29" t="s">
        <v>124</v>
      </c>
      <c r="W1122" s="30" t="s">
        <v>124</v>
      </c>
      <c r="X1122" s="30" t="s">
        <v>7275</v>
      </c>
      <c r="Y1122" s="31" t="str">
        <f>IFERROR(VLOOKUP(A1120,BD_aux,3,FALSE),"")</f>
        <v/>
      </c>
    </row>
    <row r="1123" spans="1:25" ht="15.75" hidden="1" customHeight="1" x14ac:dyDescent="0.25">
      <c r="A1123" s="32">
        <v>33871442</v>
      </c>
      <c r="B1123" s="32" t="s">
        <v>7276</v>
      </c>
      <c r="C1123" s="32" t="s">
        <v>7277</v>
      </c>
      <c r="D1123" s="32" t="s">
        <v>7278</v>
      </c>
      <c r="E1123" s="32" t="s">
        <v>7279</v>
      </c>
      <c r="F1123" s="32" t="s">
        <v>1755</v>
      </c>
      <c r="G1123" s="32">
        <v>2021</v>
      </c>
      <c r="H1123" s="33">
        <v>44305</v>
      </c>
      <c r="I1123" s="32"/>
      <c r="J1123" s="32"/>
      <c r="K1123" s="32" t="s">
        <v>7280</v>
      </c>
      <c r="L1123" s="32" t="str">
        <f t="shared" si="431"/>
        <v>PostAlerta</v>
      </c>
      <c r="M1123" s="32" t="str">
        <f t="shared" si="426"/>
        <v>S/PalabrasClaves</v>
      </c>
      <c r="N1123" s="32" t="str">
        <f t="shared" ref="N1123:N1125" si="434">IF(ISNUMBER(SEARCH("TREATMENT", B1123)), "4) Nuevos tratamientos", "")</f>
        <v/>
      </c>
      <c r="O1123" s="32"/>
      <c r="P1123" s="32" t="s">
        <v>7281</v>
      </c>
      <c r="Q1123" s="32"/>
      <c r="R1123" s="32" t="str">
        <f>LEFT('2012-2022'!$P1123,4)</f>
        <v>2021</v>
      </c>
      <c r="S1123" s="32" t="s">
        <v>49</v>
      </c>
      <c r="T1123" s="32" t="str">
        <f t="shared" ref="T1123:T1125" si="435">IFERROR(VLOOKUP(A1123,BD_aux,2,FALSE),"")</f>
        <v/>
      </c>
      <c r="U1123" s="32"/>
      <c r="V1123" s="34"/>
      <c r="W1123" s="35"/>
      <c r="X1123" s="35"/>
      <c r="Y1123" s="32"/>
    </row>
    <row r="1124" spans="1:25" ht="15.75" hidden="1" customHeight="1" x14ac:dyDescent="0.25">
      <c r="A1124" s="27">
        <v>31710445</v>
      </c>
      <c r="B1124" s="27" t="s">
        <v>7282</v>
      </c>
      <c r="C1124" s="27" t="s">
        <v>7283</v>
      </c>
      <c r="D1124" s="27" t="s">
        <v>7284</v>
      </c>
      <c r="E1124" s="27" t="s">
        <v>7285</v>
      </c>
      <c r="F1124" s="27" t="s">
        <v>7286</v>
      </c>
      <c r="G1124" s="27">
        <v>2019</v>
      </c>
      <c r="H1124" s="28">
        <v>43781</v>
      </c>
      <c r="I1124" s="27"/>
      <c r="J1124" s="27"/>
      <c r="K1124" s="27" t="s">
        <v>7287</v>
      </c>
      <c r="L1124" s="27" t="str">
        <f t="shared" si="431"/>
        <v>PostAlerta</v>
      </c>
      <c r="M1124" s="27" t="str">
        <f t="shared" si="426"/>
        <v>S/PalabrasClaves</v>
      </c>
      <c r="N1124" s="27" t="str">
        <f t="shared" si="434"/>
        <v/>
      </c>
      <c r="O1124" s="27"/>
      <c r="P1124" s="27" t="s">
        <v>5808</v>
      </c>
      <c r="Q1124" s="27"/>
      <c r="R1124" s="27" t="str">
        <f>LEFT('2012-2022'!$P1124,4)</f>
        <v>2019</v>
      </c>
      <c r="S1124" s="27" t="s">
        <v>72</v>
      </c>
      <c r="T1124" s="27" t="str">
        <f t="shared" si="435"/>
        <v/>
      </c>
      <c r="U1124" s="27"/>
      <c r="V1124" s="29"/>
      <c r="W1124" s="30"/>
      <c r="X1124" s="30"/>
      <c r="Y1124" s="31"/>
    </row>
    <row r="1125" spans="1:25" ht="15.75" hidden="1" customHeight="1" x14ac:dyDescent="0.25">
      <c r="A1125" s="32">
        <v>26415750</v>
      </c>
      <c r="B1125" s="32" t="s">
        <v>7288</v>
      </c>
      <c r="C1125" s="32" t="s">
        <v>7289</v>
      </c>
      <c r="D1125" s="32" t="s">
        <v>7290</v>
      </c>
      <c r="E1125" s="32" t="s">
        <v>2255</v>
      </c>
      <c r="F1125" s="32" t="s">
        <v>387</v>
      </c>
      <c r="G1125" s="32">
        <v>2017</v>
      </c>
      <c r="H1125" s="33">
        <v>42277</v>
      </c>
      <c r="I1125" s="32"/>
      <c r="J1125" s="32"/>
      <c r="K1125" s="32" t="s">
        <v>7291</v>
      </c>
      <c r="L1125" s="32" t="str">
        <f t="shared" si="431"/>
        <v>PostAlerta</v>
      </c>
      <c r="M1125" s="32" t="str">
        <f t="shared" si="426"/>
        <v>S/PalabrasClaves</v>
      </c>
      <c r="N1125" s="32" t="str">
        <f t="shared" si="434"/>
        <v/>
      </c>
      <c r="O1125" s="32"/>
      <c r="P1125" s="32" t="s">
        <v>7292</v>
      </c>
      <c r="Q1125" s="32"/>
      <c r="R1125" s="32" t="str">
        <f>LEFT('2012-2022'!$P1125,4)</f>
        <v>2017</v>
      </c>
      <c r="S1125" s="32" t="s">
        <v>60</v>
      </c>
      <c r="T1125" s="32" t="str">
        <f t="shared" si="435"/>
        <v/>
      </c>
      <c r="U1125" s="32"/>
      <c r="V1125" s="34"/>
      <c r="W1125" s="35"/>
      <c r="X1125" s="35"/>
      <c r="Y1125" s="32"/>
    </row>
    <row r="1126" spans="1:25" ht="15.75" customHeight="1" x14ac:dyDescent="0.25">
      <c r="A1126" s="27">
        <v>31113904</v>
      </c>
      <c r="B1126" s="27" t="s">
        <v>7293</v>
      </c>
      <c r="C1126" s="27" t="s">
        <v>7294</v>
      </c>
      <c r="D1126" s="27" t="s">
        <v>7295</v>
      </c>
      <c r="E1126" s="27" t="s">
        <v>4228</v>
      </c>
      <c r="F1126" s="27" t="s">
        <v>393</v>
      </c>
      <c r="G1126" s="27">
        <v>2019</v>
      </c>
      <c r="H1126" s="28">
        <v>43608</v>
      </c>
      <c r="I1126" s="27"/>
      <c r="J1126" s="27"/>
      <c r="K1126" s="27" t="s">
        <v>7296</v>
      </c>
      <c r="L1126" s="27" t="str">
        <f t="shared" si="431"/>
        <v>PostAlerta</v>
      </c>
      <c r="M1126" s="27" t="str">
        <f t="shared" si="426"/>
        <v>S/PalabrasClaves</v>
      </c>
      <c r="N1126" s="27" t="s">
        <v>9</v>
      </c>
      <c r="O1126" s="27"/>
      <c r="P1126" s="27" t="s">
        <v>220</v>
      </c>
      <c r="Q1126" s="27"/>
      <c r="R1126" s="27" t="str">
        <f>LEFT('2012-2022'!$P1126,4)</f>
        <v>2019</v>
      </c>
      <c r="S1126" s="27" t="s">
        <v>68</v>
      </c>
      <c r="T1126" s="27" t="s">
        <v>7297</v>
      </c>
      <c r="U1126" s="27" t="s">
        <v>123</v>
      </c>
      <c r="V1126" s="29" t="s">
        <v>124</v>
      </c>
      <c r="W1126" s="30" t="s">
        <v>124</v>
      </c>
      <c r="X1126" s="30" t="s">
        <v>7298</v>
      </c>
      <c r="Y1126" s="31" t="str">
        <f t="shared" ref="Y1126:Y1127" si="436">IFERROR(VLOOKUP(A1124,BD_aux,3,FALSE),"")</f>
        <v/>
      </c>
    </row>
    <row r="1127" spans="1:25" ht="15.75" customHeight="1" x14ac:dyDescent="0.25">
      <c r="A1127" s="32">
        <v>33029766</v>
      </c>
      <c r="B1127" s="32" t="s">
        <v>7299</v>
      </c>
      <c r="C1127" s="32" t="s">
        <v>7300</v>
      </c>
      <c r="D1127" s="32" t="s">
        <v>7301</v>
      </c>
      <c r="E1127" s="32" t="s">
        <v>7302</v>
      </c>
      <c r="F1127" s="32" t="s">
        <v>164</v>
      </c>
      <c r="G1127" s="32">
        <v>2021</v>
      </c>
      <c r="H1127" s="33">
        <v>44112</v>
      </c>
      <c r="I1127" s="32"/>
      <c r="J1127" s="32"/>
      <c r="K1127" s="32" t="s">
        <v>7303</v>
      </c>
      <c r="L1127" s="32" t="str">
        <f t="shared" si="431"/>
        <v>PostAlerta</v>
      </c>
      <c r="M1127" s="32" t="str">
        <f t="shared" si="426"/>
        <v>C/PalabrasClaves</v>
      </c>
      <c r="N1127" s="32" t="s">
        <v>9</v>
      </c>
      <c r="O1127" s="32"/>
      <c r="P1127" s="32" t="s">
        <v>4859</v>
      </c>
      <c r="Q1127" s="32"/>
      <c r="R1127" s="32" t="str">
        <f>LEFT('2012-2022'!$P1127,4)</f>
        <v>2021</v>
      </c>
      <c r="S1127" s="32" t="s">
        <v>49</v>
      </c>
      <c r="T1127" s="32" t="s">
        <v>7304</v>
      </c>
      <c r="U1127" s="32" t="s">
        <v>123</v>
      </c>
      <c r="V1127" s="34" t="s">
        <v>124</v>
      </c>
      <c r="W1127" s="35" t="s">
        <v>124</v>
      </c>
      <c r="X1127" s="35" t="s">
        <v>7305</v>
      </c>
      <c r="Y1127" s="36" t="str">
        <f t="shared" si="436"/>
        <v/>
      </c>
    </row>
    <row r="1128" spans="1:25" ht="15.75" hidden="1" customHeight="1" x14ac:dyDescent="0.25">
      <c r="A1128" s="27">
        <v>27353397</v>
      </c>
      <c r="B1128" s="27" t="s">
        <v>7306</v>
      </c>
      <c r="C1128" s="27" t="s">
        <v>7307</v>
      </c>
      <c r="D1128" s="27" t="s">
        <v>7308</v>
      </c>
      <c r="E1128" s="27" t="s">
        <v>4361</v>
      </c>
      <c r="F1128" s="27" t="s">
        <v>2293</v>
      </c>
      <c r="G1128" s="27">
        <v>2016</v>
      </c>
      <c r="H1128" s="28">
        <v>42551</v>
      </c>
      <c r="I1128" s="27" t="s">
        <v>7309</v>
      </c>
      <c r="J1128" s="27" t="s">
        <v>7310</v>
      </c>
      <c r="K1128" s="27" t="s">
        <v>7311</v>
      </c>
      <c r="L1128" s="27" t="str">
        <f t="shared" si="431"/>
        <v>PreAlerta</v>
      </c>
      <c r="M1128" s="27" t="str">
        <f t="shared" si="426"/>
        <v>C/PalabrasClaves</v>
      </c>
      <c r="N1128" s="27" t="str">
        <f t="shared" ref="N1128:N1129" si="437">IF(ISNUMBER(SEARCH("TREATMENT", B1128)), "4) Nuevos tratamientos", "")</f>
        <v/>
      </c>
      <c r="O1128" s="27"/>
      <c r="P1128" s="27" t="s">
        <v>745</v>
      </c>
      <c r="Q1128" s="27"/>
      <c r="R1128" s="27" t="str">
        <f>LEFT('2012-2022'!$P1128,4)</f>
        <v>2016</v>
      </c>
      <c r="S1128" s="27" t="s">
        <v>70</v>
      </c>
      <c r="T1128" s="27" t="str">
        <f t="shared" ref="T1128:T1135" si="438">IFERROR(VLOOKUP(A1128,BD_aux,2,FALSE),"")</f>
        <v/>
      </c>
      <c r="U1128" s="27"/>
      <c r="V1128" s="29"/>
      <c r="W1128" s="30"/>
      <c r="X1128" s="30"/>
      <c r="Y1128" s="31"/>
    </row>
    <row r="1129" spans="1:25" ht="15.75" hidden="1" customHeight="1" x14ac:dyDescent="0.25">
      <c r="A1129" s="32">
        <v>33388573</v>
      </c>
      <c r="B1129" s="32" t="s">
        <v>7312</v>
      </c>
      <c r="C1129" s="32" t="s">
        <v>7313</v>
      </c>
      <c r="D1129" s="32" t="s">
        <v>7314</v>
      </c>
      <c r="E1129" s="32" t="s">
        <v>7315</v>
      </c>
      <c r="F1129" s="32" t="s">
        <v>285</v>
      </c>
      <c r="G1129" s="32">
        <v>2021</v>
      </c>
      <c r="H1129" s="33">
        <v>44199</v>
      </c>
      <c r="I1129" s="32"/>
      <c r="J1129" s="32"/>
      <c r="K1129" s="32" t="s">
        <v>7316</v>
      </c>
      <c r="L1129" s="32" t="str">
        <f t="shared" si="431"/>
        <v>PostAlerta</v>
      </c>
      <c r="M1129" s="32" t="str">
        <f t="shared" si="426"/>
        <v>C/PalabrasClaves</v>
      </c>
      <c r="N1129" s="32" t="str">
        <f t="shared" si="437"/>
        <v/>
      </c>
      <c r="O1129" s="32"/>
      <c r="P1129" s="32" t="s">
        <v>7317</v>
      </c>
      <c r="Q1129" s="32"/>
      <c r="R1129" s="32" t="str">
        <f>LEFT('2012-2022'!$P1129,4)</f>
        <v>2021</v>
      </c>
      <c r="S1129" s="32" t="s">
        <v>54</v>
      </c>
      <c r="T1129" s="32" t="str">
        <f t="shared" si="438"/>
        <v/>
      </c>
      <c r="U1129" s="32"/>
      <c r="V1129" s="34"/>
      <c r="W1129" s="35"/>
      <c r="X1129" s="35"/>
      <c r="Y1129" s="32"/>
    </row>
    <row r="1130" spans="1:25" ht="15.75" hidden="1" customHeight="1" x14ac:dyDescent="0.25">
      <c r="A1130" s="27">
        <v>27179879</v>
      </c>
      <c r="B1130" s="27" t="s">
        <v>7318</v>
      </c>
      <c r="C1130" s="27" t="s">
        <v>7319</v>
      </c>
      <c r="D1130" s="27" t="s">
        <v>7320</v>
      </c>
      <c r="E1130" s="27" t="s">
        <v>7321</v>
      </c>
      <c r="F1130" s="27" t="s">
        <v>7322</v>
      </c>
      <c r="G1130" s="27">
        <v>2016</v>
      </c>
      <c r="H1130" s="28">
        <v>42506</v>
      </c>
      <c r="I1130" s="27"/>
      <c r="J1130" s="27"/>
      <c r="K1130" s="27" t="s">
        <v>7323</v>
      </c>
      <c r="L1130" s="27" t="str">
        <f t="shared" si="431"/>
        <v>PreAlerta</v>
      </c>
      <c r="M1130" s="27" t="str">
        <f t="shared" si="426"/>
        <v>C/PalabrasClaves</v>
      </c>
      <c r="N1130" s="27"/>
      <c r="O1130" s="27"/>
      <c r="P1130" s="27" t="s">
        <v>2384</v>
      </c>
      <c r="Q1130" s="27"/>
      <c r="R1130" s="27" t="str">
        <f>LEFT('2012-2022'!$P1130,4)</f>
        <v>2016</v>
      </c>
      <c r="S1130" s="27" t="s">
        <v>62</v>
      </c>
      <c r="T1130" s="27" t="str">
        <f t="shared" si="438"/>
        <v/>
      </c>
      <c r="U1130" s="27"/>
      <c r="V1130" s="29"/>
      <c r="W1130" s="30"/>
      <c r="X1130" s="30"/>
      <c r="Y1130" s="31"/>
    </row>
    <row r="1131" spans="1:25" ht="15.75" hidden="1" customHeight="1" x14ac:dyDescent="0.25">
      <c r="A1131" s="32">
        <v>25792538</v>
      </c>
      <c r="B1131" s="32" t="s">
        <v>7324</v>
      </c>
      <c r="C1131" s="32" t="s">
        <v>7325</v>
      </c>
      <c r="D1131" s="32" t="s">
        <v>7326</v>
      </c>
      <c r="E1131" s="32" t="s">
        <v>7327</v>
      </c>
      <c r="F1131" s="32" t="s">
        <v>393</v>
      </c>
      <c r="G1131" s="32">
        <v>2015</v>
      </c>
      <c r="H1131" s="33">
        <v>42084</v>
      </c>
      <c r="I1131" s="32"/>
      <c r="J1131" s="32"/>
      <c r="K1131" s="32" t="s">
        <v>7328</v>
      </c>
      <c r="L1131" s="32" t="str">
        <f t="shared" si="431"/>
        <v>PreAlerta</v>
      </c>
      <c r="M1131" s="32" t="str">
        <f t="shared" si="426"/>
        <v>S/PalabrasClaves</v>
      </c>
      <c r="N1131" s="32" t="str">
        <f t="shared" ref="N1131:N1133" si="439">IF(ISNUMBER(SEARCH("TREATMENT", B1131)), "4) Nuevos tratamientos", "")</f>
        <v/>
      </c>
      <c r="O1131" s="32"/>
      <c r="P1131" s="32" t="s">
        <v>882</v>
      </c>
      <c r="Q1131" s="32"/>
      <c r="R1131" s="32" t="str">
        <f>LEFT('2012-2022'!$P1131,4)</f>
        <v>2015</v>
      </c>
      <c r="S1131" s="32" t="s">
        <v>72</v>
      </c>
      <c r="T1131" s="32" t="str">
        <f t="shared" si="438"/>
        <v/>
      </c>
      <c r="U1131" s="32"/>
      <c r="V1131" s="34"/>
      <c r="W1131" s="35"/>
      <c r="X1131" s="35"/>
      <c r="Y1131" s="32"/>
    </row>
    <row r="1132" spans="1:25" ht="15.75" hidden="1" customHeight="1" x14ac:dyDescent="0.25">
      <c r="A1132" s="27">
        <v>28427377</v>
      </c>
      <c r="B1132" s="27" t="s">
        <v>7329</v>
      </c>
      <c r="C1132" s="27" t="s">
        <v>7330</v>
      </c>
      <c r="D1132" s="27" t="s">
        <v>7331</v>
      </c>
      <c r="E1132" s="27" t="s">
        <v>7332</v>
      </c>
      <c r="F1132" s="27" t="s">
        <v>1066</v>
      </c>
      <c r="G1132" s="27">
        <v>2017</v>
      </c>
      <c r="H1132" s="28">
        <v>42847</v>
      </c>
      <c r="I1132" s="27" t="s">
        <v>7333</v>
      </c>
      <c r="J1132" s="27"/>
      <c r="K1132" s="27" t="s">
        <v>7334</v>
      </c>
      <c r="L1132" s="27" t="str">
        <f t="shared" si="431"/>
        <v>PostAlerta</v>
      </c>
      <c r="M1132" s="27" t="str">
        <f t="shared" si="426"/>
        <v>S/PalabrasClaves</v>
      </c>
      <c r="N1132" s="27" t="str">
        <f t="shared" si="439"/>
        <v/>
      </c>
      <c r="O1132" s="27"/>
      <c r="P1132" s="27" t="s">
        <v>7335</v>
      </c>
      <c r="Q1132" s="27"/>
      <c r="R1132" s="27" t="str">
        <f>LEFT('2012-2022'!$P1132,4)</f>
        <v>2017</v>
      </c>
      <c r="S1132" s="27" t="s">
        <v>54</v>
      </c>
      <c r="T1132" s="27" t="str">
        <f t="shared" si="438"/>
        <v/>
      </c>
      <c r="U1132" s="27"/>
      <c r="V1132" s="29"/>
      <c r="W1132" s="30"/>
      <c r="X1132" s="30"/>
      <c r="Y1132" s="31"/>
    </row>
    <row r="1133" spans="1:25" ht="15.75" hidden="1" customHeight="1" x14ac:dyDescent="0.25">
      <c r="A1133" s="32">
        <v>33205903</v>
      </c>
      <c r="B1133" s="32" t="s">
        <v>7336</v>
      </c>
      <c r="C1133" s="32" t="s">
        <v>7337</v>
      </c>
      <c r="D1133" s="32" t="s">
        <v>7338</v>
      </c>
      <c r="E1133" s="32" t="s">
        <v>7339</v>
      </c>
      <c r="F1133" s="32" t="s">
        <v>6297</v>
      </c>
      <c r="G1133" s="32">
        <v>2020</v>
      </c>
      <c r="H1133" s="33">
        <v>44153</v>
      </c>
      <c r="I1133" s="32" t="s">
        <v>7340</v>
      </c>
      <c r="J1133" s="32"/>
      <c r="K1133" s="32" t="s">
        <v>7341</v>
      </c>
      <c r="L1133" s="32" t="str">
        <f t="shared" si="431"/>
        <v>PostAlerta</v>
      </c>
      <c r="M1133" s="32" t="str">
        <f t="shared" si="426"/>
        <v>S/PalabrasClaves</v>
      </c>
      <c r="N1133" s="32" t="str">
        <f t="shared" si="439"/>
        <v/>
      </c>
      <c r="O1133" s="32"/>
      <c r="P1133" s="32" t="s">
        <v>800</v>
      </c>
      <c r="Q1133" s="32"/>
      <c r="R1133" s="32" t="str">
        <f>LEFT('2012-2022'!$P1133,4)</f>
        <v>2020</v>
      </c>
      <c r="S1133" s="32" t="s">
        <v>74</v>
      </c>
      <c r="T1133" s="32" t="str">
        <f t="shared" si="438"/>
        <v/>
      </c>
      <c r="U1133" s="32"/>
      <c r="V1133" s="34"/>
      <c r="W1133" s="35"/>
      <c r="X1133" s="35"/>
      <c r="Y1133" s="32"/>
    </row>
    <row r="1134" spans="1:25" ht="15.75" hidden="1" customHeight="1" x14ac:dyDescent="0.25">
      <c r="A1134" s="27">
        <v>29420445</v>
      </c>
      <c r="B1134" s="27" t="s">
        <v>7342</v>
      </c>
      <c r="C1134" s="27" t="s">
        <v>7343</v>
      </c>
      <c r="D1134" s="27" t="s">
        <v>7344</v>
      </c>
      <c r="E1134" s="27" t="s">
        <v>7345</v>
      </c>
      <c r="F1134" s="27" t="s">
        <v>304</v>
      </c>
      <c r="G1134" s="27">
        <v>2018</v>
      </c>
      <c r="H1134" s="28">
        <v>43140</v>
      </c>
      <c r="I1134" s="27"/>
      <c r="J1134" s="27"/>
      <c r="K1134" s="27" t="s">
        <v>7346</v>
      </c>
      <c r="L1134" s="27" t="str">
        <f t="shared" si="431"/>
        <v>PostAlerta</v>
      </c>
      <c r="M1134" s="27" t="str">
        <f t="shared" si="426"/>
        <v>S/PalabrasClaves</v>
      </c>
      <c r="N1134" s="27"/>
      <c r="O1134" s="27"/>
      <c r="P1134" s="27" t="s">
        <v>1214</v>
      </c>
      <c r="Q1134" s="27"/>
      <c r="R1134" s="27" t="str">
        <f>LEFT('2012-2022'!$P1134,4)</f>
        <v>2018</v>
      </c>
      <c r="S1134" s="27" t="s">
        <v>49</v>
      </c>
      <c r="T1134" s="27" t="str">
        <f t="shared" si="438"/>
        <v/>
      </c>
      <c r="U1134" s="27"/>
      <c r="V1134" s="29"/>
      <c r="W1134" s="30"/>
      <c r="X1134" s="30"/>
      <c r="Y1134" s="31"/>
    </row>
    <row r="1135" spans="1:25" ht="15.75" hidden="1" customHeight="1" x14ac:dyDescent="0.25">
      <c r="A1135" s="32">
        <v>32877526</v>
      </c>
      <c r="B1135" s="32" t="s">
        <v>7347</v>
      </c>
      <c r="C1135" s="32" t="s">
        <v>7348</v>
      </c>
      <c r="D1135" s="32" t="s">
        <v>7349</v>
      </c>
      <c r="E1135" s="32" t="s">
        <v>7350</v>
      </c>
      <c r="F1135" s="32" t="s">
        <v>2140</v>
      </c>
      <c r="G1135" s="32">
        <v>2021</v>
      </c>
      <c r="H1135" s="33">
        <v>44077</v>
      </c>
      <c r="I1135" s="32" t="s">
        <v>7351</v>
      </c>
      <c r="J1135" s="32"/>
      <c r="K1135" s="32" t="s">
        <v>7352</v>
      </c>
      <c r="L1135" s="32" t="str">
        <f t="shared" si="431"/>
        <v>PostAlerta</v>
      </c>
      <c r="M1135" s="32" t="str">
        <f t="shared" si="426"/>
        <v>S/PalabrasClaves</v>
      </c>
      <c r="N1135" s="32" t="str">
        <f>IF(ISNUMBER(SEARCH("TREATMENT", B1135)), "4) Nuevos tratamientos", "")</f>
        <v/>
      </c>
      <c r="O1135" s="32"/>
      <c r="P1135" s="32" t="s">
        <v>7353</v>
      </c>
      <c r="Q1135" s="32"/>
      <c r="R1135" s="32" t="str">
        <f>LEFT('2012-2022'!$P1135,4)</f>
        <v>2021</v>
      </c>
      <c r="S1135" s="32" t="s">
        <v>72</v>
      </c>
      <c r="T1135" s="32" t="str">
        <f t="shared" si="438"/>
        <v/>
      </c>
      <c r="U1135" s="32"/>
      <c r="V1135" s="34"/>
      <c r="W1135" s="35"/>
      <c r="X1135" s="35"/>
      <c r="Y1135" s="32"/>
    </row>
    <row r="1136" spans="1:25" ht="15.75" customHeight="1" x14ac:dyDescent="0.25">
      <c r="A1136" s="27">
        <v>24462211</v>
      </c>
      <c r="B1136" s="27" t="s">
        <v>7354</v>
      </c>
      <c r="C1136" s="27" t="s">
        <v>7355</v>
      </c>
      <c r="D1136" s="27" t="s">
        <v>7356</v>
      </c>
      <c r="E1136" s="27" t="s">
        <v>3351</v>
      </c>
      <c r="F1136" s="27" t="s">
        <v>679</v>
      </c>
      <c r="G1136" s="27">
        <v>2014</v>
      </c>
      <c r="H1136" s="28">
        <v>41667</v>
      </c>
      <c r="I1136" s="27" t="s">
        <v>7357</v>
      </c>
      <c r="J1136" s="27"/>
      <c r="K1136" s="27" t="s">
        <v>7358</v>
      </c>
      <c r="L1136" s="27" t="str">
        <f t="shared" si="431"/>
        <v>PreAlerta</v>
      </c>
      <c r="M1136" s="27" t="str">
        <f t="shared" si="426"/>
        <v>C/PalabrasClaves</v>
      </c>
      <c r="N1136" s="27" t="s">
        <v>9</v>
      </c>
      <c r="O1136" s="27"/>
      <c r="P1136" s="27" t="s">
        <v>2519</v>
      </c>
      <c r="Q1136" s="27"/>
      <c r="R1136" s="27" t="str">
        <f>LEFT('2012-2022'!$P1136,4)</f>
        <v>2014</v>
      </c>
      <c r="S1136" s="27" t="s">
        <v>49</v>
      </c>
      <c r="T1136" s="27" t="s">
        <v>7359</v>
      </c>
      <c r="U1136" s="27" t="s">
        <v>123</v>
      </c>
      <c r="V1136" s="29" t="s">
        <v>124</v>
      </c>
      <c r="W1136" s="30" t="s">
        <v>124</v>
      </c>
      <c r="X1136" s="30" t="s">
        <v>7360</v>
      </c>
      <c r="Y1136" s="31" t="str">
        <f>IFERROR(VLOOKUP(A1134,BD_aux,3,FALSE),"")</f>
        <v/>
      </c>
    </row>
    <row r="1137" spans="1:25" ht="15.75" hidden="1" customHeight="1" x14ac:dyDescent="0.25">
      <c r="A1137" s="32">
        <v>27381912</v>
      </c>
      <c r="B1137" s="32" t="s">
        <v>7361</v>
      </c>
      <c r="C1137" s="32" t="s">
        <v>7362</v>
      </c>
      <c r="D1137" s="32" t="s">
        <v>7363</v>
      </c>
      <c r="E1137" s="32" t="s">
        <v>908</v>
      </c>
      <c r="F1137" s="32" t="s">
        <v>373</v>
      </c>
      <c r="G1137" s="32">
        <v>2016</v>
      </c>
      <c r="H1137" s="33">
        <v>42558</v>
      </c>
      <c r="I1137" s="32" t="s">
        <v>7364</v>
      </c>
      <c r="J1137" s="32"/>
      <c r="K1137" s="32" t="s">
        <v>7365</v>
      </c>
      <c r="L1137" s="32" t="str">
        <f t="shared" si="431"/>
        <v>PreAlerta</v>
      </c>
      <c r="M1137" s="32" t="str">
        <f t="shared" si="426"/>
        <v>S/PalabrasClaves</v>
      </c>
      <c r="N1137" s="32" t="str">
        <f t="shared" ref="N1137:N1138" si="440">IF(ISNUMBER(SEARCH("TREATMENT", B1137)), "4) Nuevos tratamientos", "")</f>
        <v/>
      </c>
      <c r="O1137" s="32"/>
      <c r="P1137" s="32" t="s">
        <v>1127</v>
      </c>
      <c r="Q1137" s="32"/>
      <c r="R1137" s="32" t="str">
        <f>LEFT('2012-2022'!$P1137,4)</f>
        <v>2016</v>
      </c>
      <c r="S1137" s="32" t="s">
        <v>65</v>
      </c>
      <c r="T1137" s="32" t="str">
        <f t="shared" ref="T1137:T1138" si="441">IFERROR(VLOOKUP(A1137,BD_aux,2,FALSE),"")</f>
        <v/>
      </c>
      <c r="U1137" s="32"/>
      <c r="V1137" s="34"/>
      <c r="W1137" s="35"/>
      <c r="X1137" s="35"/>
      <c r="Y1137" s="32"/>
    </row>
    <row r="1138" spans="1:25" ht="15.75" hidden="1" customHeight="1" x14ac:dyDescent="0.25">
      <c r="A1138" s="27">
        <v>35061780</v>
      </c>
      <c r="B1138" s="27" t="s">
        <v>7366</v>
      </c>
      <c r="C1138" s="27" t="s">
        <v>7367</v>
      </c>
      <c r="D1138" s="27" t="s">
        <v>7368</v>
      </c>
      <c r="E1138" s="27" t="s">
        <v>7369</v>
      </c>
      <c r="F1138" s="27" t="s">
        <v>424</v>
      </c>
      <c r="G1138" s="27">
        <v>2022</v>
      </c>
      <c r="H1138" s="28">
        <v>44582</v>
      </c>
      <c r="I1138" s="27" t="s">
        <v>7370</v>
      </c>
      <c r="J1138" s="27"/>
      <c r="K1138" s="27" t="s">
        <v>7371</v>
      </c>
      <c r="L1138" s="27" t="str">
        <f t="shared" si="431"/>
        <v>PostAlerta</v>
      </c>
      <c r="M1138" s="27" t="str">
        <f t="shared" si="426"/>
        <v>C/PalabrasClaves</v>
      </c>
      <c r="N1138" s="27" t="str">
        <f t="shared" si="440"/>
        <v/>
      </c>
      <c r="O1138" s="27"/>
      <c r="P1138" s="27" t="s">
        <v>540</v>
      </c>
      <c r="Q1138" s="27"/>
      <c r="R1138" s="27" t="str">
        <f>LEFT('2012-2022'!$P1138,4)</f>
        <v>2022</v>
      </c>
      <c r="S1138" s="27" t="s">
        <v>39</v>
      </c>
      <c r="T1138" s="27" t="str">
        <f t="shared" si="441"/>
        <v/>
      </c>
      <c r="U1138" s="27"/>
      <c r="V1138" s="29"/>
      <c r="W1138" s="30"/>
      <c r="X1138" s="30"/>
      <c r="Y1138" s="31"/>
    </row>
    <row r="1139" spans="1:25" ht="15.75" customHeight="1" x14ac:dyDescent="0.25">
      <c r="A1139" s="32">
        <v>31415041</v>
      </c>
      <c r="B1139" s="32" t="s">
        <v>7372</v>
      </c>
      <c r="C1139" s="32" t="s">
        <v>7373</v>
      </c>
      <c r="D1139" s="32" t="s">
        <v>7374</v>
      </c>
      <c r="E1139" s="32" t="s">
        <v>7375</v>
      </c>
      <c r="F1139" s="32" t="s">
        <v>304</v>
      </c>
      <c r="G1139" s="32">
        <v>2019</v>
      </c>
      <c r="H1139" s="33">
        <v>43693</v>
      </c>
      <c r="I1139" s="32"/>
      <c r="J1139" s="32"/>
      <c r="K1139" s="32" t="s">
        <v>7376</v>
      </c>
      <c r="L1139" s="32" t="str">
        <f t="shared" si="431"/>
        <v>PostAlerta</v>
      </c>
      <c r="M1139" s="32" t="str">
        <f t="shared" si="426"/>
        <v>C/PalabrasClaves</v>
      </c>
      <c r="N1139" s="32" t="s">
        <v>9</v>
      </c>
      <c r="O1139" s="32"/>
      <c r="P1139" s="32" t="s">
        <v>220</v>
      </c>
      <c r="Q1139" s="32"/>
      <c r="R1139" s="32" t="str">
        <f>LEFT('2012-2022'!$P1139,4)</f>
        <v>2019</v>
      </c>
      <c r="S1139" s="32" t="s">
        <v>68</v>
      </c>
      <c r="T1139" s="32" t="s">
        <v>7377</v>
      </c>
      <c r="U1139" s="32" t="s">
        <v>123</v>
      </c>
      <c r="V1139" s="34" t="s">
        <v>124</v>
      </c>
      <c r="W1139" s="35" t="s">
        <v>124</v>
      </c>
      <c r="X1139" s="35" t="s">
        <v>7378</v>
      </c>
      <c r="Y1139" s="36" t="str">
        <f t="shared" ref="Y1139:Y1140" si="442">IFERROR(VLOOKUP(A1137,BD_aux,3,FALSE),"")</f>
        <v/>
      </c>
    </row>
    <row r="1140" spans="1:25" ht="15.75" customHeight="1" x14ac:dyDescent="0.25">
      <c r="A1140" s="27">
        <v>30205870</v>
      </c>
      <c r="B1140" s="27" t="s">
        <v>7379</v>
      </c>
      <c r="C1140" s="27" t="s">
        <v>7380</v>
      </c>
      <c r="D1140" s="27" t="s">
        <v>7381</v>
      </c>
      <c r="E1140" s="27" t="s">
        <v>7382</v>
      </c>
      <c r="F1140" s="27" t="s">
        <v>1046</v>
      </c>
      <c r="G1140" s="27">
        <v>2018</v>
      </c>
      <c r="H1140" s="28">
        <v>43356</v>
      </c>
      <c r="I1140" s="27" t="s">
        <v>7383</v>
      </c>
      <c r="J1140" s="27"/>
      <c r="K1140" s="27" t="s">
        <v>7384</v>
      </c>
      <c r="L1140" s="27" t="str">
        <f t="shared" si="431"/>
        <v>PostAlerta</v>
      </c>
      <c r="M1140" s="27" t="str">
        <f t="shared" si="426"/>
        <v>C/PalabrasClaves</v>
      </c>
      <c r="N1140" s="27" t="s">
        <v>9</v>
      </c>
      <c r="O1140" s="27"/>
      <c r="P1140" s="27" t="s">
        <v>417</v>
      </c>
      <c r="Q1140" s="27"/>
      <c r="R1140" s="27" t="str">
        <f>LEFT('2012-2022'!$P1140,4)</f>
        <v>2018</v>
      </c>
      <c r="S1140" s="27" t="s">
        <v>68</v>
      </c>
      <c r="T1140" s="27" t="s">
        <v>7385</v>
      </c>
      <c r="U1140" s="27" t="s">
        <v>123</v>
      </c>
      <c r="V1140" s="29" t="s">
        <v>124</v>
      </c>
      <c r="W1140" s="30" t="s">
        <v>124</v>
      </c>
      <c r="X1140" s="30" t="s">
        <v>7386</v>
      </c>
      <c r="Y1140" s="31" t="str">
        <f t="shared" si="442"/>
        <v/>
      </c>
    </row>
    <row r="1141" spans="1:25" ht="15.75" hidden="1" customHeight="1" x14ac:dyDescent="0.25">
      <c r="A1141" s="32">
        <v>30692169</v>
      </c>
      <c r="B1141" s="32" t="s">
        <v>7387</v>
      </c>
      <c r="C1141" s="32" t="s">
        <v>7388</v>
      </c>
      <c r="D1141" s="32" t="s">
        <v>7389</v>
      </c>
      <c r="E1141" s="32" t="s">
        <v>3215</v>
      </c>
      <c r="F1141" s="32" t="s">
        <v>373</v>
      </c>
      <c r="G1141" s="32">
        <v>2019</v>
      </c>
      <c r="H1141" s="33">
        <v>43495</v>
      </c>
      <c r="I1141" s="32" t="s">
        <v>7390</v>
      </c>
      <c r="J1141" s="32"/>
      <c r="K1141" s="32" t="s">
        <v>7391</v>
      </c>
      <c r="L1141" s="32" t="str">
        <f t="shared" si="431"/>
        <v>PostAlerta</v>
      </c>
      <c r="M1141" s="32" t="str">
        <f t="shared" si="426"/>
        <v>S/PalabrasClaves</v>
      </c>
      <c r="N1141" s="32" t="str">
        <f>IF(ISNUMBER(SEARCH("TREATMENT", B1141)), "4) Nuevos tratamientos", "")</f>
        <v/>
      </c>
      <c r="O1141" s="32"/>
      <c r="P1141" s="32" t="s">
        <v>7392</v>
      </c>
      <c r="Q1141" s="32"/>
      <c r="R1141" s="32" t="str">
        <f>LEFT('2012-2022'!$P1141,4)</f>
        <v>2019</v>
      </c>
      <c r="S1141" s="32" t="s">
        <v>65</v>
      </c>
      <c r="T1141" s="32" t="str">
        <f>IFERROR(VLOOKUP(A1141,BD_aux,2,FALSE),"")</f>
        <v/>
      </c>
      <c r="U1141" s="32"/>
      <c r="V1141" s="34"/>
      <c r="W1141" s="35"/>
      <c r="X1141" s="35"/>
      <c r="Y1141" s="32"/>
    </row>
    <row r="1142" spans="1:25" ht="15.75" customHeight="1" x14ac:dyDescent="0.25">
      <c r="A1142" s="37">
        <v>23407126</v>
      </c>
      <c r="B1142" s="27" t="s">
        <v>7393</v>
      </c>
      <c r="C1142" s="27" t="s">
        <v>7259</v>
      </c>
      <c r="D1142" s="27" t="s">
        <v>7394</v>
      </c>
      <c r="E1142" s="27" t="s">
        <v>7261</v>
      </c>
      <c r="F1142" s="27" t="s">
        <v>2808</v>
      </c>
      <c r="G1142" s="27">
        <v>2013</v>
      </c>
      <c r="H1142" s="28">
        <v>41320</v>
      </c>
      <c r="I1142" s="27" t="s">
        <v>7395</v>
      </c>
      <c r="J1142" s="27"/>
      <c r="K1142" s="27"/>
      <c r="L1142" s="27" t="str">
        <f t="shared" si="431"/>
        <v>PreAlerta</v>
      </c>
      <c r="M1142" s="27" t="str">
        <f t="shared" si="426"/>
        <v>C/PalabrasClaves</v>
      </c>
      <c r="N1142" s="27" t="s">
        <v>9</v>
      </c>
      <c r="O1142" s="27"/>
      <c r="P1142" s="27" t="s">
        <v>7396</v>
      </c>
      <c r="Q1142" s="27"/>
      <c r="R1142" s="27" t="str">
        <f>LEFT('2012-2022'!$P1142,4)</f>
        <v>2013</v>
      </c>
      <c r="S1142" s="27" t="s">
        <v>45</v>
      </c>
      <c r="T1142" s="27" t="s">
        <v>7397</v>
      </c>
      <c r="U1142" s="27" t="s">
        <v>124</v>
      </c>
      <c r="V1142" s="29" t="s">
        <v>124</v>
      </c>
      <c r="W1142" s="30" t="s">
        <v>124</v>
      </c>
      <c r="X1142" s="30" t="s">
        <v>7398</v>
      </c>
      <c r="Y1142" s="31" t="str">
        <f t="shared" ref="Y1142:Y1143" si="443">IFERROR(VLOOKUP(A1140,BD_aux,3,FALSE),"")</f>
        <v/>
      </c>
    </row>
    <row r="1143" spans="1:25" ht="15.75" customHeight="1" x14ac:dyDescent="0.25">
      <c r="A1143" s="32">
        <v>28079519</v>
      </c>
      <c r="B1143" s="32" t="s">
        <v>7399</v>
      </c>
      <c r="C1143" s="32" t="s">
        <v>7400</v>
      </c>
      <c r="D1143" s="32" t="s">
        <v>7401</v>
      </c>
      <c r="E1143" s="32" t="s">
        <v>2184</v>
      </c>
      <c r="F1143" s="32" t="s">
        <v>1046</v>
      </c>
      <c r="G1143" s="32">
        <v>2017</v>
      </c>
      <c r="H1143" s="33">
        <v>42748</v>
      </c>
      <c r="I1143" s="32" t="s">
        <v>7402</v>
      </c>
      <c r="J1143" s="32"/>
      <c r="K1143" s="32" t="s">
        <v>7403</v>
      </c>
      <c r="L1143" s="32" t="str">
        <f t="shared" si="431"/>
        <v>PreAlerta</v>
      </c>
      <c r="M1143" s="32" t="str">
        <f t="shared" si="426"/>
        <v>C/PalabrasClaves</v>
      </c>
      <c r="N1143" s="32" t="s">
        <v>9</v>
      </c>
      <c r="O1143" s="32"/>
      <c r="P1143" s="32" t="s">
        <v>7404</v>
      </c>
      <c r="Q1143" s="32"/>
      <c r="R1143" s="32" t="str">
        <f>LEFT('2012-2022'!$P1143,4)</f>
        <v>2017</v>
      </c>
      <c r="S1143" s="32" t="s">
        <v>39</v>
      </c>
      <c r="T1143" s="32" t="s">
        <v>7405</v>
      </c>
      <c r="U1143" s="32" t="s">
        <v>123</v>
      </c>
      <c r="V1143" s="34" t="s">
        <v>124</v>
      </c>
      <c r="W1143" s="35" t="s">
        <v>124</v>
      </c>
      <c r="X1143" s="35" t="s">
        <v>7406</v>
      </c>
      <c r="Y1143" s="36" t="str">
        <f t="shared" si="443"/>
        <v/>
      </c>
    </row>
    <row r="1144" spans="1:25" ht="15.75" hidden="1" customHeight="1" x14ac:dyDescent="0.25">
      <c r="A1144" s="27">
        <v>31734695</v>
      </c>
      <c r="B1144" s="27" t="s">
        <v>7407</v>
      </c>
      <c r="C1144" s="27" t="s">
        <v>7408</v>
      </c>
      <c r="D1144" s="27" t="s">
        <v>7409</v>
      </c>
      <c r="E1144" s="27" t="s">
        <v>7410</v>
      </c>
      <c r="F1144" s="27" t="s">
        <v>2140</v>
      </c>
      <c r="G1144" s="27">
        <v>2020</v>
      </c>
      <c r="H1144" s="28">
        <v>43787</v>
      </c>
      <c r="I1144" s="27" t="s">
        <v>7411</v>
      </c>
      <c r="J1144" s="27"/>
      <c r="K1144" s="27" t="s">
        <v>7412</v>
      </c>
      <c r="L1144" s="27" t="str">
        <f t="shared" si="431"/>
        <v>PostAlerta</v>
      </c>
      <c r="M1144" s="27" t="str">
        <f t="shared" si="426"/>
        <v>S/PalabrasClaves</v>
      </c>
      <c r="N1144" s="27" t="str">
        <f t="shared" ref="N1144:N1152" si="444">IF(ISNUMBER(SEARCH("TREATMENT", B1144)), "4) Nuevos tratamientos", "")</f>
        <v/>
      </c>
      <c r="O1144" s="27"/>
      <c r="P1144" s="27" t="s">
        <v>5356</v>
      </c>
      <c r="Q1144" s="27"/>
      <c r="R1144" s="27" t="str">
        <f>LEFT('2012-2022'!$P1144,4)</f>
        <v>2020</v>
      </c>
      <c r="S1144" s="27" t="s">
        <v>74</v>
      </c>
      <c r="T1144" s="27" t="str">
        <f t="shared" ref="T1144:T1152" si="445">IFERROR(VLOOKUP(A1144,BD_aux,2,FALSE),"")</f>
        <v/>
      </c>
      <c r="U1144" s="27"/>
      <c r="V1144" s="29"/>
      <c r="W1144" s="30"/>
      <c r="X1144" s="30"/>
      <c r="Y1144" s="31"/>
    </row>
    <row r="1145" spans="1:25" ht="15.75" hidden="1" customHeight="1" x14ac:dyDescent="0.25">
      <c r="A1145" s="32">
        <v>26589091</v>
      </c>
      <c r="B1145" s="32" t="s">
        <v>7413</v>
      </c>
      <c r="C1145" s="32" t="s">
        <v>7414</v>
      </c>
      <c r="D1145" s="32" t="s">
        <v>7415</v>
      </c>
      <c r="E1145" s="32" t="s">
        <v>3865</v>
      </c>
      <c r="F1145" s="32" t="s">
        <v>7416</v>
      </c>
      <c r="G1145" s="32">
        <v>2016</v>
      </c>
      <c r="H1145" s="33">
        <v>42330</v>
      </c>
      <c r="I1145" s="32"/>
      <c r="J1145" s="32"/>
      <c r="K1145" s="32" t="s">
        <v>7417</v>
      </c>
      <c r="L1145" s="32" t="str">
        <f t="shared" si="431"/>
        <v>PreAlerta</v>
      </c>
      <c r="M1145" s="32" t="str">
        <f t="shared" si="426"/>
        <v>S/PalabrasClaves</v>
      </c>
      <c r="N1145" s="32" t="str">
        <f t="shared" si="444"/>
        <v/>
      </c>
      <c r="O1145" s="32"/>
      <c r="P1145" s="32" t="s">
        <v>3417</v>
      </c>
      <c r="Q1145" s="32"/>
      <c r="R1145" s="32" t="str">
        <f>LEFT('2012-2022'!$P1145,4)</f>
        <v>2016</v>
      </c>
      <c r="S1145" s="32" t="s">
        <v>45</v>
      </c>
      <c r="T1145" s="32" t="str">
        <f t="shared" si="445"/>
        <v/>
      </c>
      <c r="U1145" s="32"/>
      <c r="V1145" s="34"/>
      <c r="W1145" s="35"/>
      <c r="X1145" s="35"/>
      <c r="Y1145" s="32"/>
    </row>
    <row r="1146" spans="1:25" ht="15.75" hidden="1" customHeight="1" x14ac:dyDescent="0.25">
      <c r="A1146" s="27">
        <v>23884152</v>
      </c>
      <c r="B1146" s="27" t="s">
        <v>7418</v>
      </c>
      <c r="C1146" s="27" t="s">
        <v>7419</v>
      </c>
      <c r="D1146" s="27" t="s">
        <v>7420</v>
      </c>
      <c r="E1146" s="27" t="s">
        <v>6552</v>
      </c>
      <c r="F1146" s="27" t="s">
        <v>3889</v>
      </c>
      <c r="G1146" s="27">
        <v>2013</v>
      </c>
      <c r="H1146" s="28">
        <v>41481</v>
      </c>
      <c r="I1146" s="27"/>
      <c r="J1146" s="27"/>
      <c r="K1146" s="27" t="s">
        <v>7421</v>
      </c>
      <c r="L1146" s="27" t="str">
        <f t="shared" si="431"/>
        <v>PreAlerta</v>
      </c>
      <c r="M1146" s="27" t="str">
        <f t="shared" si="426"/>
        <v>S/PalabrasClaves</v>
      </c>
      <c r="N1146" s="27" t="str">
        <f t="shared" si="444"/>
        <v/>
      </c>
      <c r="O1146" s="27"/>
      <c r="P1146" s="27" t="s">
        <v>2364</v>
      </c>
      <c r="Q1146" s="27"/>
      <c r="R1146" s="27" t="str">
        <f>LEFT('2012-2022'!$P1146,4)</f>
        <v>2013</v>
      </c>
      <c r="S1146" s="27" t="s">
        <v>70</v>
      </c>
      <c r="T1146" s="27" t="str">
        <f t="shared" si="445"/>
        <v/>
      </c>
      <c r="U1146" s="27"/>
      <c r="V1146" s="29"/>
      <c r="W1146" s="30"/>
      <c r="X1146" s="30"/>
      <c r="Y1146" s="31"/>
    </row>
    <row r="1147" spans="1:25" ht="15.75" hidden="1" customHeight="1" x14ac:dyDescent="0.25">
      <c r="A1147" s="32">
        <v>29182773</v>
      </c>
      <c r="B1147" s="32" t="s">
        <v>7422</v>
      </c>
      <c r="C1147" s="32" t="s">
        <v>7423</v>
      </c>
      <c r="D1147" s="32" t="s">
        <v>7424</v>
      </c>
      <c r="E1147" s="32" t="s">
        <v>7425</v>
      </c>
      <c r="F1147" s="32" t="s">
        <v>648</v>
      </c>
      <c r="G1147" s="32">
        <v>2018</v>
      </c>
      <c r="H1147" s="33">
        <v>43068</v>
      </c>
      <c r="I1147" s="32" t="s">
        <v>7426</v>
      </c>
      <c r="J1147" s="32"/>
      <c r="K1147" s="32" t="s">
        <v>7427</v>
      </c>
      <c r="L1147" s="32" t="str">
        <f t="shared" si="431"/>
        <v>PostAlerta</v>
      </c>
      <c r="M1147" s="32" t="str">
        <f t="shared" si="426"/>
        <v>S/PalabrasClaves</v>
      </c>
      <c r="N1147" s="32" t="str">
        <f t="shared" si="444"/>
        <v/>
      </c>
      <c r="O1147" s="32"/>
      <c r="P1147" s="32" t="s">
        <v>7428</v>
      </c>
      <c r="Q1147" s="32"/>
      <c r="R1147" s="32" t="str">
        <f>LEFT('2012-2022'!$P1147,4)</f>
        <v>2018</v>
      </c>
      <c r="S1147" s="32" t="s">
        <v>39</v>
      </c>
      <c r="T1147" s="32" t="str">
        <f t="shared" si="445"/>
        <v/>
      </c>
      <c r="U1147" s="32"/>
      <c r="V1147" s="34"/>
      <c r="W1147" s="35"/>
      <c r="X1147" s="35"/>
      <c r="Y1147" s="32"/>
    </row>
    <row r="1148" spans="1:25" ht="15.75" hidden="1" customHeight="1" x14ac:dyDescent="0.25">
      <c r="A1148" s="27">
        <v>28876323</v>
      </c>
      <c r="B1148" s="27" t="s">
        <v>7429</v>
      </c>
      <c r="C1148" s="27" t="s">
        <v>7430</v>
      </c>
      <c r="D1148" s="27" t="s">
        <v>7431</v>
      </c>
      <c r="E1148" s="27" t="s">
        <v>7432</v>
      </c>
      <c r="F1148" s="27" t="s">
        <v>304</v>
      </c>
      <c r="G1148" s="27">
        <v>2017</v>
      </c>
      <c r="H1148" s="28">
        <v>42985</v>
      </c>
      <c r="I1148" s="27"/>
      <c r="J1148" s="27"/>
      <c r="K1148" s="27" t="s">
        <v>7433</v>
      </c>
      <c r="L1148" s="27" t="str">
        <f t="shared" si="431"/>
        <v>PostAlerta</v>
      </c>
      <c r="M1148" s="27" t="str">
        <f t="shared" si="426"/>
        <v>S/PalabrasClaves</v>
      </c>
      <c r="N1148" s="27" t="str">
        <f t="shared" si="444"/>
        <v/>
      </c>
      <c r="O1148" s="27"/>
      <c r="P1148" s="27" t="s">
        <v>3730</v>
      </c>
      <c r="Q1148" s="27"/>
      <c r="R1148" s="27" t="str">
        <f>LEFT('2012-2022'!$P1148,4)</f>
        <v>2017</v>
      </c>
      <c r="S1148" s="27" t="s">
        <v>70</v>
      </c>
      <c r="T1148" s="27" t="str">
        <f t="shared" si="445"/>
        <v/>
      </c>
      <c r="U1148" s="27"/>
      <c r="V1148" s="29"/>
      <c r="W1148" s="30"/>
      <c r="X1148" s="30"/>
      <c r="Y1148" s="31"/>
    </row>
    <row r="1149" spans="1:25" ht="15.75" hidden="1" customHeight="1" x14ac:dyDescent="0.25">
      <c r="A1149" s="32">
        <v>29536365</v>
      </c>
      <c r="B1149" s="32" t="s">
        <v>7434</v>
      </c>
      <c r="C1149" s="32" t="s">
        <v>7435</v>
      </c>
      <c r="D1149" s="32" t="s">
        <v>7436</v>
      </c>
      <c r="E1149" s="32" t="s">
        <v>4844</v>
      </c>
      <c r="F1149" s="32" t="s">
        <v>7437</v>
      </c>
      <c r="G1149" s="32">
        <v>2017</v>
      </c>
      <c r="H1149" s="33">
        <v>43174</v>
      </c>
      <c r="I1149" s="32" t="s">
        <v>7438</v>
      </c>
      <c r="J1149" s="32" t="s">
        <v>7439</v>
      </c>
      <c r="K1149" s="32" t="s">
        <v>7440</v>
      </c>
      <c r="L1149" s="32" t="str">
        <f t="shared" si="431"/>
        <v>PreAlerta</v>
      </c>
      <c r="M1149" s="32" t="str">
        <f t="shared" si="426"/>
        <v>S/PalabrasClaves</v>
      </c>
      <c r="N1149" s="32" t="str">
        <f t="shared" si="444"/>
        <v/>
      </c>
      <c r="O1149" s="32"/>
      <c r="P1149" s="32">
        <v>2017</v>
      </c>
      <c r="Q1149" s="32"/>
      <c r="R1149" s="32" t="str">
        <f>LEFT('2012-2022'!$P1149,4)</f>
        <v>2017</v>
      </c>
      <c r="S1149" s="32"/>
      <c r="T1149" s="32" t="str">
        <f t="shared" si="445"/>
        <v/>
      </c>
      <c r="U1149" s="32"/>
      <c r="V1149" s="34"/>
      <c r="W1149" s="35"/>
      <c r="X1149" s="35"/>
      <c r="Y1149" s="32"/>
    </row>
    <row r="1150" spans="1:25" ht="15.75" hidden="1" customHeight="1" x14ac:dyDescent="0.25">
      <c r="A1150" s="27">
        <v>31811739</v>
      </c>
      <c r="B1150" s="27" t="s">
        <v>7441</v>
      </c>
      <c r="C1150" s="27" t="s">
        <v>7442</v>
      </c>
      <c r="D1150" s="27" t="s">
        <v>7443</v>
      </c>
      <c r="E1150" s="27" t="s">
        <v>6283</v>
      </c>
      <c r="F1150" s="27" t="s">
        <v>1376</v>
      </c>
      <c r="G1150" s="27">
        <v>2020</v>
      </c>
      <c r="H1150" s="28">
        <v>43807</v>
      </c>
      <c r="I1150" s="27"/>
      <c r="J1150" s="27"/>
      <c r="K1150" s="27" t="s">
        <v>7444</v>
      </c>
      <c r="L1150" s="27" t="str">
        <f t="shared" si="431"/>
        <v>PostAlerta</v>
      </c>
      <c r="M1150" s="27" t="str">
        <f t="shared" si="426"/>
        <v>C/PalabrasClaves</v>
      </c>
      <c r="N1150" s="27" t="str">
        <f t="shared" si="444"/>
        <v/>
      </c>
      <c r="O1150" s="27"/>
      <c r="P1150" s="27" t="s">
        <v>336</v>
      </c>
      <c r="Q1150" s="27"/>
      <c r="R1150" s="27" t="str">
        <f>LEFT('2012-2022'!$P1150,4)</f>
        <v>2020</v>
      </c>
      <c r="S1150" s="27" t="s">
        <v>49</v>
      </c>
      <c r="T1150" s="27" t="str">
        <f t="shared" si="445"/>
        <v/>
      </c>
      <c r="U1150" s="27"/>
      <c r="V1150" s="29"/>
      <c r="W1150" s="30"/>
      <c r="X1150" s="30"/>
      <c r="Y1150" s="31"/>
    </row>
    <row r="1151" spans="1:25" ht="15.75" hidden="1" customHeight="1" x14ac:dyDescent="0.25">
      <c r="A1151" s="32">
        <v>34741618</v>
      </c>
      <c r="B1151" s="32" t="s">
        <v>7445</v>
      </c>
      <c r="C1151" s="32" t="s">
        <v>6533</v>
      </c>
      <c r="D1151" s="32" t="s">
        <v>7446</v>
      </c>
      <c r="E1151" s="32" t="s">
        <v>194</v>
      </c>
      <c r="F1151" s="32" t="s">
        <v>493</v>
      </c>
      <c r="G1151" s="32">
        <v>2022</v>
      </c>
      <c r="H1151" s="33">
        <v>44506</v>
      </c>
      <c r="I1151" s="32" t="s">
        <v>7447</v>
      </c>
      <c r="J1151" s="32"/>
      <c r="K1151" s="32" t="s">
        <v>7448</v>
      </c>
      <c r="L1151" s="32" t="str">
        <f t="shared" si="431"/>
        <v>PostAlerta</v>
      </c>
      <c r="M1151" s="32" t="str">
        <f t="shared" si="426"/>
        <v>S/PalabrasClaves</v>
      </c>
      <c r="N1151" s="32" t="str">
        <f t="shared" si="444"/>
        <v/>
      </c>
      <c r="O1151" s="32"/>
      <c r="P1151" s="32" t="s">
        <v>4701</v>
      </c>
      <c r="Q1151" s="32"/>
      <c r="R1151" s="32" t="str">
        <f>LEFT('2012-2022'!$P1151,4)</f>
        <v>2022</v>
      </c>
      <c r="S1151" s="32" t="s">
        <v>45</v>
      </c>
      <c r="T1151" s="32" t="str">
        <f t="shared" si="445"/>
        <v/>
      </c>
      <c r="U1151" s="32"/>
      <c r="V1151" s="34"/>
      <c r="W1151" s="35"/>
      <c r="X1151" s="35"/>
      <c r="Y1151" s="32"/>
    </row>
    <row r="1152" spans="1:25" ht="15.75" hidden="1" customHeight="1" x14ac:dyDescent="0.25">
      <c r="A1152" s="27">
        <v>35811666</v>
      </c>
      <c r="B1152" s="27" t="s">
        <v>7449</v>
      </c>
      <c r="C1152" s="27" t="s">
        <v>7450</v>
      </c>
      <c r="D1152" s="27" t="s">
        <v>7451</v>
      </c>
      <c r="E1152" s="27" t="s">
        <v>7452</v>
      </c>
      <c r="F1152" s="27" t="s">
        <v>5193</v>
      </c>
      <c r="G1152" s="27">
        <v>2022</v>
      </c>
      <c r="H1152" s="28">
        <v>44753</v>
      </c>
      <c r="I1152" s="27" t="s">
        <v>7453</v>
      </c>
      <c r="J1152" s="27"/>
      <c r="K1152" s="27" t="s">
        <v>7454</v>
      </c>
      <c r="L1152" s="27" t="str">
        <f t="shared" si="431"/>
        <v>Excluido</v>
      </c>
      <c r="M1152" s="27" t="str">
        <f t="shared" si="426"/>
        <v>S/PalabrasClaves</v>
      </c>
      <c r="N1152" s="27" t="str">
        <f t="shared" si="444"/>
        <v/>
      </c>
      <c r="O1152" s="27"/>
      <c r="P1152" s="27" t="s">
        <v>7455</v>
      </c>
      <c r="Q1152" s="27"/>
      <c r="R1152" s="27" t="str">
        <f>LEFT('2012-2022'!$P1152,4)</f>
        <v>2022</v>
      </c>
      <c r="S1152" s="27" t="s">
        <v>60</v>
      </c>
      <c r="T1152" s="27" t="str">
        <f t="shared" si="445"/>
        <v/>
      </c>
      <c r="U1152" s="27"/>
      <c r="V1152" s="29"/>
      <c r="W1152" s="30"/>
      <c r="X1152" s="30"/>
      <c r="Y1152" s="31"/>
    </row>
    <row r="1153" spans="1:25" ht="15.75" customHeight="1" x14ac:dyDescent="0.25">
      <c r="A1153" s="32">
        <v>25585061</v>
      </c>
      <c r="B1153" s="32" t="s">
        <v>7456</v>
      </c>
      <c r="C1153" s="32" t="s">
        <v>7457</v>
      </c>
      <c r="D1153" s="32" t="s">
        <v>7458</v>
      </c>
      <c r="E1153" s="32" t="s">
        <v>7459</v>
      </c>
      <c r="F1153" s="32" t="s">
        <v>304</v>
      </c>
      <c r="G1153" s="32">
        <v>2015</v>
      </c>
      <c r="H1153" s="33">
        <v>42018</v>
      </c>
      <c r="I1153" s="32"/>
      <c r="J1153" s="32"/>
      <c r="K1153" s="32" t="s">
        <v>7460</v>
      </c>
      <c r="L1153" s="32" t="str">
        <f t="shared" si="431"/>
        <v>PreAlerta</v>
      </c>
      <c r="M1153" s="32" t="str">
        <f t="shared" si="426"/>
        <v>C/PalabrasClaves</v>
      </c>
      <c r="N1153" s="32" t="s">
        <v>9</v>
      </c>
      <c r="O1153" s="32"/>
      <c r="P1153" s="32" t="s">
        <v>2635</v>
      </c>
      <c r="Q1153" s="32"/>
      <c r="R1153" s="32" t="str">
        <f>LEFT('2012-2022'!$P1153,4)</f>
        <v>2015</v>
      </c>
      <c r="S1153" s="32" t="s">
        <v>45</v>
      </c>
      <c r="T1153" s="32" t="s">
        <v>7461</v>
      </c>
      <c r="U1153" s="32" t="s">
        <v>123</v>
      </c>
      <c r="V1153" s="34" t="s">
        <v>124</v>
      </c>
      <c r="W1153" s="35" t="s">
        <v>124</v>
      </c>
      <c r="X1153" s="35" t="s">
        <v>7462</v>
      </c>
      <c r="Y1153" s="36" t="str">
        <f>IFERROR(VLOOKUP(A1151,BD_aux,3,FALSE),"")</f>
        <v/>
      </c>
    </row>
    <row r="1154" spans="1:25" ht="15.75" hidden="1" customHeight="1" x14ac:dyDescent="0.25">
      <c r="A1154" s="27">
        <v>27530264</v>
      </c>
      <c r="B1154" s="27" t="s">
        <v>7463</v>
      </c>
      <c r="C1154" s="27" t="s">
        <v>7464</v>
      </c>
      <c r="D1154" s="27" t="s">
        <v>7465</v>
      </c>
      <c r="E1154" s="27" t="s">
        <v>7466</v>
      </c>
      <c r="F1154" s="27" t="s">
        <v>218</v>
      </c>
      <c r="G1154" s="27">
        <v>2016</v>
      </c>
      <c r="H1154" s="28">
        <v>42600</v>
      </c>
      <c r="I1154" s="27"/>
      <c r="J1154" s="27"/>
      <c r="K1154" s="27" t="s">
        <v>7467</v>
      </c>
      <c r="L1154" s="27" t="str">
        <f t="shared" si="431"/>
        <v>PreAlerta</v>
      </c>
      <c r="M1154" s="27" t="str">
        <f t="shared" si="426"/>
        <v>S/PalabrasClaves</v>
      </c>
      <c r="N1154" s="27" t="str">
        <f t="shared" ref="N1154:N1155" si="446">IF(ISNUMBER(SEARCH("TREATMENT", B1154)), "4) Nuevos tratamientos", "")</f>
        <v/>
      </c>
      <c r="O1154" s="27"/>
      <c r="P1154" s="27" t="s">
        <v>745</v>
      </c>
      <c r="Q1154" s="27"/>
      <c r="R1154" s="27" t="str">
        <f>LEFT('2012-2022'!$P1154,4)</f>
        <v>2016</v>
      </c>
      <c r="S1154" s="27" t="s">
        <v>70</v>
      </c>
      <c r="T1154" s="27" t="str">
        <f t="shared" ref="T1154:T1155" si="447">IFERROR(VLOOKUP(A1154,BD_aux,2,FALSE),"")</f>
        <v/>
      </c>
      <c r="U1154" s="27"/>
      <c r="V1154" s="29"/>
      <c r="W1154" s="30"/>
      <c r="X1154" s="30"/>
      <c r="Y1154" s="31"/>
    </row>
    <row r="1155" spans="1:25" ht="15.75" hidden="1" customHeight="1" x14ac:dyDescent="0.25">
      <c r="A1155" s="32">
        <v>33724756</v>
      </c>
      <c r="B1155" s="32" t="s">
        <v>7468</v>
      </c>
      <c r="C1155" s="32" t="s">
        <v>7469</v>
      </c>
      <c r="D1155" s="32" t="s">
        <v>7470</v>
      </c>
      <c r="E1155" s="32" t="s">
        <v>7471</v>
      </c>
      <c r="F1155" s="32" t="s">
        <v>1132</v>
      </c>
      <c r="G1155" s="32">
        <v>2021</v>
      </c>
      <c r="H1155" s="33">
        <v>44271</v>
      </c>
      <c r="I1155" s="32" t="s">
        <v>7472</v>
      </c>
      <c r="J1155" s="32"/>
      <c r="K1155" s="32" t="s">
        <v>7473</v>
      </c>
      <c r="L1155" s="32" t="str">
        <f t="shared" si="431"/>
        <v>PostAlerta</v>
      </c>
      <c r="M1155" s="32" t="str">
        <f t="shared" si="426"/>
        <v>S/PalabrasClaves</v>
      </c>
      <c r="N1155" s="32" t="str">
        <f t="shared" si="446"/>
        <v/>
      </c>
      <c r="O1155" s="32"/>
      <c r="P1155" s="32" t="s">
        <v>4404</v>
      </c>
      <c r="Q1155" s="32"/>
      <c r="R1155" s="32" t="str">
        <f>LEFT('2012-2022'!$P1155,4)</f>
        <v>2021</v>
      </c>
      <c r="S1155" s="32" t="s">
        <v>60</v>
      </c>
      <c r="T1155" s="32" t="str">
        <f t="shared" si="447"/>
        <v/>
      </c>
      <c r="U1155" s="32"/>
      <c r="V1155" s="34"/>
      <c r="W1155" s="35"/>
      <c r="X1155" s="35"/>
      <c r="Y1155" s="32"/>
    </row>
    <row r="1156" spans="1:25" ht="15.75" customHeight="1" x14ac:dyDescent="0.25">
      <c r="A1156" s="27">
        <v>34737332</v>
      </c>
      <c r="B1156" s="27" t="s">
        <v>7474</v>
      </c>
      <c r="C1156" s="27" t="s">
        <v>7475</v>
      </c>
      <c r="D1156" s="27" t="s">
        <v>7476</v>
      </c>
      <c r="E1156" s="27" t="s">
        <v>7477</v>
      </c>
      <c r="F1156" s="27" t="s">
        <v>2202</v>
      </c>
      <c r="G1156" s="27">
        <v>2021</v>
      </c>
      <c r="H1156" s="28">
        <v>44505</v>
      </c>
      <c r="I1156" s="27" t="s">
        <v>7478</v>
      </c>
      <c r="J1156" s="27"/>
      <c r="K1156" s="27" t="s">
        <v>7479</v>
      </c>
      <c r="L1156" s="27" t="str">
        <f t="shared" si="431"/>
        <v>PostAlerta</v>
      </c>
      <c r="M1156" s="27" t="str">
        <f t="shared" ref="M1156:M1219" si="448">IF(ISNUMBER(A1156),(IF(ISNUMBER(VLOOKUP(A1156,KEYWORDS,1,FALSE)),"C/PalabrasClaves","S/PalabrasClaves")),"")</f>
        <v>C/PalabrasClaves</v>
      </c>
      <c r="N1156" s="27" t="s">
        <v>9</v>
      </c>
      <c r="O1156" s="27"/>
      <c r="P1156" s="27" t="s">
        <v>7480</v>
      </c>
      <c r="Q1156" s="27"/>
      <c r="R1156" s="27" t="str">
        <f>LEFT('2012-2022'!$P1156,4)</f>
        <v>2021</v>
      </c>
      <c r="S1156" s="27" t="s">
        <v>72</v>
      </c>
      <c r="T1156" s="27" t="s">
        <v>7481</v>
      </c>
      <c r="U1156" s="27" t="s">
        <v>123</v>
      </c>
      <c r="V1156" s="29" t="s">
        <v>124</v>
      </c>
      <c r="W1156" s="30" t="s">
        <v>124</v>
      </c>
      <c r="X1156" s="30" t="s">
        <v>7482</v>
      </c>
      <c r="Y1156" s="31" t="str">
        <f t="shared" ref="Y1156:Y1157" si="449">IFERROR(VLOOKUP(A1154,BD_aux,3,FALSE),"")</f>
        <v/>
      </c>
    </row>
    <row r="1157" spans="1:25" ht="15.75" customHeight="1" x14ac:dyDescent="0.25">
      <c r="A1157" s="32">
        <v>25411689</v>
      </c>
      <c r="B1157" s="32" t="s">
        <v>7483</v>
      </c>
      <c r="C1157" s="32" t="s">
        <v>7484</v>
      </c>
      <c r="D1157" s="32" t="s">
        <v>7485</v>
      </c>
      <c r="E1157" s="32" t="s">
        <v>2103</v>
      </c>
      <c r="F1157" s="32" t="s">
        <v>1046</v>
      </c>
      <c r="G1157" s="32">
        <v>2014</v>
      </c>
      <c r="H1157" s="33">
        <v>41964</v>
      </c>
      <c r="I1157" s="32"/>
      <c r="J1157" s="32"/>
      <c r="K1157" s="32" t="s">
        <v>7486</v>
      </c>
      <c r="L1157" s="32" t="str">
        <f t="shared" si="431"/>
        <v>PreAlerta</v>
      </c>
      <c r="M1157" s="32" t="str">
        <f t="shared" si="448"/>
        <v>C/PalabrasClaves</v>
      </c>
      <c r="N1157" s="32" t="s">
        <v>9</v>
      </c>
      <c r="O1157" s="32"/>
      <c r="P1157" s="32" t="s">
        <v>7487</v>
      </c>
      <c r="Q1157" s="32"/>
      <c r="R1157" s="32" t="str">
        <f>LEFT('2012-2022'!$P1157,4)</f>
        <v>2014</v>
      </c>
      <c r="S1157" s="32" t="s">
        <v>72</v>
      </c>
      <c r="T1157" s="32" t="s">
        <v>7488</v>
      </c>
      <c r="U1157" s="32" t="s">
        <v>123</v>
      </c>
      <c r="V1157" s="34" t="s">
        <v>124</v>
      </c>
      <c r="W1157" s="35" t="s">
        <v>124</v>
      </c>
      <c r="X1157" s="35" t="s">
        <v>7489</v>
      </c>
      <c r="Y1157" s="36" t="str">
        <f t="shared" si="449"/>
        <v/>
      </c>
    </row>
    <row r="1158" spans="1:25" ht="15.75" hidden="1" customHeight="1" x14ac:dyDescent="0.25">
      <c r="A1158" s="27">
        <v>24571973</v>
      </c>
      <c r="B1158" s="27" t="s">
        <v>7490</v>
      </c>
      <c r="C1158" s="27" t="s">
        <v>7491</v>
      </c>
      <c r="D1158" s="27" t="s">
        <v>7492</v>
      </c>
      <c r="E1158" s="27" t="s">
        <v>1808</v>
      </c>
      <c r="F1158" s="27" t="s">
        <v>679</v>
      </c>
      <c r="G1158" s="27">
        <v>2014</v>
      </c>
      <c r="H1158" s="28">
        <v>41698</v>
      </c>
      <c r="I1158" s="27"/>
      <c r="J1158" s="27"/>
      <c r="K1158" s="27" t="s">
        <v>7493</v>
      </c>
      <c r="L1158" s="27" t="str">
        <f t="shared" si="431"/>
        <v>PreAlerta</v>
      </c>
      <c r="M1158" s="27" t="str">
        <f t="shared" si="448"/>
        <v>C/PalabrasClaves</v>
      </c>
      <c r="N1158" s="27" t="str">
        <f t="shared" ref="N1158:N1159" si="450">IF(ISNUMBER(SEARCH("TREATMENT", B1158)), "4) Nuevos tratamientos", "")</f>
        <v/>
      </c>
      <c r="O1158" s="27"/>
      <c r="P1158" s="27" t="s">
        <v>2519</v>
      </c>
      <c r="Q1158" s="27"/>
      <c r="R1158" s="27" t="str">
        <f>LEFT('2012-2022'!$P1158,4)</f>
        <v>2014</v>
      </c>
      <c r="S1158" s="27" t="s">
        <v>49</v>
      </c>
      <c r="T1158" s="27" t="str">
        <f t="shared" ref="T1158:T1159" si="451">IFERROR(VLOOKUP(A1158,BD_aux,2,FALSE),"")</f>
        <v/>
      </c>
      <c r="U1158" s="27"/>
      <c r="V1158" s="29"/>
      <c r="W1158" s="30"/>
      <c r="X1158" s="30"/>
      <c r="Y1158" s="31"/>
    </row>
    <row r="1159" spans="1:25" ht="15.75" hidden="1" customHeight="1" x14ac:dyDescent="0.25">
      <c r="A1159" s="32">
        <v>23108670</v>
      </c>
      <c r="B1159" s="32" t="s">
        <v>7494</v>
      </c>
      <c r="C1159" s="32" t="s">
        <v>7495</v>
      </c>
      <c r="D1159" s="32" t="s">
        <v>7496</v>
      </c>
      <c r="E1159" s="32" t="s">
        <v>7497</v>
      </c>
      <c r="F1159" s="32" t="s">
        <v>7498</v>
      </c>
      <c r="G1159" s="32">
        <v>2013</v>
      </c>
      <c r="H1159" s="33">
        <v>41213</v>
      </c>
      <c r="I1159" s="32"/>
      <c r="J1159" s="32"/>
      <c r="K1159" s="32" t="s">
        <v>7499</v>
      </c>
      <c r="L1159" s="32" t="str">
        <f t="shared" si="431"/>
        <v>PreAlerta</v>
      </c>
      <c r="M1159" s="32" t="str">
        <f t="shared" si="448"/>
        <v>S/PalabrasClaves</v>
      </c>
      <c r="N1159" s="32" t="str">
        <f t="shared" si="450"/>
        <v/>
      </c>
      <c r="O1159" s="32"/>
      <c r="P1159" s="32" t="s">
        <v>7500</v>
      </c>
      <c r="Q1159" s="32"/>
      <c r="R1159" s="32" t="str">
        <f>LEFT('2012-2022'!$P1159,4)</f>
        <v>2013</v>
      </c>
      <c r="S1159" s="32" t="s">
        <v>39</v>
      </c>
      <c r="T1159" s="32" t="str">
        <f t="shared" si="451"/>
        <v/>
      </c>
      <c r="U1159" s="32"/>
      <c r="V1159" s="34"/>
      <c r="W1159" s="35"/>
      <c r="X1159" s="35"/>
      <c r="Y1159" s="32"/>
    </row>
    <row r="1160" spans="1:25" ht="15.75" customHeight="1" x14ac:dyDescent="0.25">
      <c r="A1160" s="37">
        <v>24702589</v>
      </c>
      <c r="B1160" s="27" t="s">
        <v>7501</v>
      </c>
      <c r="C1160" s="27" t="s">
        <v>7502</v>
      </c>
      <c r="D1160" s="27" t="s">
        <v>7503</v>
      </c>
      <c r="E1160" s="27" t="s">
        <v>119</v>
      </c>
      <c r="F1160" s="27" t="s">
        <v>4670</v>
      </c>
      <c r="G1160" s="27">
        <v>2014</v>
      </c>
      <c r="H1160" s="28">
        <v>41737</v>
      </c>
      <c r="I1160" s="27" t="s">
        <v>7504</v>
      </c>
      <c r="J1160" s="27" t="s">
        <v>7505</v>
      </c>
      <c r="K1160" s="27" t="s">
        <v>7506</v>
      </c>
      <c r="L1160" s="27" t="str">
        <f t="shared" si="431"/>
        <v>PreAlerta</v>
      </c>
      <c r="M1160" s="27" t="str">
        <f t="shared" si="448"/>
        <v>C/PalabrasClaves</v>
      </c>
      <c r="N1160" s="27" t="s">
        <v>9</v>
      </c>
      <c r="O1160" s="27"/>
      <c r="P1160" s="27" t="s">
        <v>2482</v>
      </c>
      <c r="Q1160" s="27"/>
      <c r="R1160" s="27" t="str">
        <f>LEFT('2012-2022'!$P1160,4)</f>
        <v>2014</v>
      </c>
      <c r="S1160" s="27" t="s">
        <v>60</v>
      </c>
      <c r="T1160" s="27" t="s">
        <v>7507</v>
      </c>
      <c r="U1160" s="27" t="s">
        <v>124</v>
      </c>
      <c r="V1160" s="29" t="s">
        <v>124</v>
      </c>
      <c r="W1160" s="30" t="s">
        <v>124</v>
      </c>
      <c r="X1160" s="30" t="s">
        <v>7508</v>
      </c>
      <c r="Y1160" s="31" t="str">
        <f t="shared" ref="Y1160:Y1161" si="452">IFERROR(VLOOKUP(A1158,BD_aux,3,FALSE),"")</f>
        <v/>
      </c>
    </row>
    <row r="1161" spans="1:25" ht="15.75" customHeight="1" x14ac:dyDescent="0.25">
      <c r="A1161" s="32">
        <v>28137938</v>
      </c>
      <c r="B1161" s="32" t="s">
        <v>7509</v>
      </c>
      <c r="C1161" s="32" t="s">
        <v>7510</v>
      </c>
      <c r="D1161" s="32" t="s">
        <v>7511</v>
      </c>
      <c r="E1161" s="32" t="s">
        <v>6980</v>
      </c>
      <c r="F1161" s="32" t="s">
        <v>493</v>
      </c>
      <c r="G1161" s="32">
        <v>2017</v>
      </c>
      <c r="H1161" s="33">
        <v>42767</v>
      </c>
      <c r="I1161" s="32"/>
      <c r="J1161" s="32"/>
      <c r="K1161" s="32" t="s">
        <v>7512</v>
      </c>
      <c r="L1161" s="32" t="str">
        <f t="shared" si="431"/>
        <v>PostAlerta</v>
      </c>
      <c r="M1161" s="32" t="str">
        <f t="shared" si="448"/>
        <v>C/PalabrasClaves</v>
      </c>
      <c r="N1161" s="32" t="s">
        <v>12</v>
      </c>
      <c r="O1161" s="32" t="s">
        <v>16</v>
      </c>
      <c r="P1161" s="32" t="s">
        <v>2442</v>
      </c>
      <c r="Q1161" s="32"/>
      <c r="R1161" s="32" t="str">
        <f>LEFT('2012-2022'!$P1161,4)</f>
        <v>2017</v>
      </c>
      <c r="S1161" s="32" t="s">
        <v>57</v>
      </c>
      <c r="T1161" s="32" t="s">
        <v>7513</v>
      </c>
      <c r="U1161" s="32" t="s">
        <v>124</v>
      </c>
      <c r="V1161" s="34" t="s">
        <v>123</v>
      </c>
      <c r="W1161" s="35" t="s">
        <v>124</v>
      </c>
      <c r="X1161" s="35" t="s">
        <v>7514</v>
      </c>
      <c r="Y1161" s="36" t="str">
        <f t="shared" si="452"/>
        <v/>
      </c>
    </row>
    <row r="1162" spans="1:25" ht="15.75" hidden="1" customHeight="1" x14ac:dyDescent="0.25">
      <c r="A1162" s="27">
        <v>24275266</v>
      </c>
      <c r="B1162" s="27" t="s">
        <v>7515</v>
      </c>
      <c r="C1162" s="27" t="s">
        <v>7516</v>
      </c>
      <c r="D1162" s="27" t="s">
        <v>7517</v>
      </c>
      <c r="E1162" s="27" t="s">
        <v>2564</v>
      </c>
      <c r="F1162" s="27" t="s">
        <v>7518</v>
      </c>
      <c r="G1162" s="27">
        <v>2013</v>
      </c>
      <c r="H1162" s="28">
        <v>41605</v>
      </c>
      <c r="I1162" s="27" t="s">
        <v>7519</v>
      </c>
      <c r="J1162" s="27" t="s">
        <v>7520</v>
      </c>
      <c r="K1162" s="27" t="s">
        <v>7521</v>
      </c>
      <c r="L1162" s="27" t="str">
        <f t="shared" si="431"/>
        <v>Excluido</v>
      </c>
      <c r="M1162" s="27" t="str">
        <f t="shared" si="448"/>
        <v>C/PalabrasClaves</v>
      </c>
      <c r="N1162" s="27" t="str">
        <f t="shared" ref="N1162:N1164" si="453">IF(ISNUMBER(SEARCH("TREATMENT", B1162)), "4) Nuevos tratamientos", "")</f>
        <v/>
      </c>
      <c r="O1162" s="27"/>
      <c r="P1162" s="27" t="s">
        <v>1467</v>
      </c>
      <c r="Q1162" s="27"/>
      <c r="R1162" s="27" t="str">
        <f>LEFT('2012-2022'!$P1162,4)</f>
        <v>2013</v>
      </c>
      <c r="S1162" s="27" t="s">
        <v>74</v>
      </c>
      <c r="T1162" s="27" t="str">
        <f t="shared" ref="T1162:T1164" si="454">IFERROR(VLOOKUP(A1162,BD_aux,2,FALSE),"")</f>
        <v/>
      </c>
      <c r="U1162" s="27"/>
      <c r="V1162" s="29"/>
      <c r="W1162" s="30"/>
      <c r="X1162" s="30"/>
      <c r="Y1162" s="31"/>
    </row>
    <row r="1163" spans="1:25" ht="15.75" hidden="1" customHeight="1" x14ac:dyDescent="0.25">
      <c r="A1163" s="32">
        <v>31781772</v>
      </c>
      <c r="B1163" s="32" t="s">
        <v>7522</v>
      </c>
      <c r="C1163" s="32" t="s">
        <v>7523</v>
      </c>
      <c r="D1163" s="32" t="s">
        <v>7524</v>
      </c>
      <c r="E1163" s="32" t="s">
        <v>580</v>
      </c>
      <c r="F1163" s="32" t="s">
        <v>195</v>
      </c>
      <c r="G1163" s="32">
        <v>2020</v>
      </c>
      <c r="H1163" s="33">
        <v>43799</v>
      </c>
      <c r="I1163" s="32" t="s">
        <v>7525</v>
      </c>
      <c r="J1163" s="32"/>
      <c r="K1163" s="32" t="s">
        <v>7526</v>
      </c>
      <c r="L1163" s="32" t="str">
        <f t="shared" si="431"/>
        <v>PostAlerta</v>
      </c>
      <c r="M1163" s="32" t="str">
        <f t="shared" si="448"/>
        <v>C/PalabrasClaves</v>
      </c>
      <c r="N1163" s="32" t="str">
        <f t="shared" si="453"/>
        <v/>
      </c>
      <c r="O1163" s="32"/>
      <c r="P1163" s="32" t="s">
        <v>7527</v>
      </c>
      <c r="Q1163" s="32"/>
      <c r="R1163" s="32" t="str">
        <f>LEFT('2012-2022'!$P1163,4)</f>
        <v>2020</v>
      </c>
      <c r="S1163" s="32" t="s">
        <v>54</v>
      </c>
      <c r="T1163" s="32" t="str">
        <f t="shared" si="454"/>
        <v/>
      </c>
      <c r="U1163" s="32"/>
      <c r="V1163" s="34"/>
      <c r="W1163" s="35"/>
      <c r="X1163" s="35"/>
      <c r="Y1163" s="32"/>
    </row>
    <row r="1164" spans="1:25" ht="15.75" hidden="1" customHeight="1" x14ac:dyDescent="0.25">
      <c r="A1164" s="27">
        <v>24515768</v>
      </c>
      <c r="B1164" s="27" t="s">
        <v>7528</v>
      </c>
      <c r="C1164" s="27" t="s">
        <v>7529</v>
      </c>
      <c r="D1164" s="27" t="s">
        <v>7530</v>
      </c>
      <c r="E1164" s="27" t="s">
        <v>7531</v>
      </c>
      <c r="F1164" s="27" t="s">
        <v>7532</v>
      </c>
      <c r="G1164" s="27">
        <v>2014</v>
      </c>
      <c r="H1164" s="28">
        <v>41682</v>
      </c>
      <c r="I1164" s="27"/>
      <c r="J1164" s="27"/>
      <c r="K1164" s="27" t="s">
        <v>7533</v>
      </c>
      <c r="L1164" s="27" t="str">
        <f t="shared" si="431"/>
        <v>PreAlerta</v>
      </c>
      <c r="M1164" s="27" t="str">
        <f t="shared" si="448"/>
        <v>S/PalabrasClaves</v>
      </c>
      <c r="N1164" s="27" t="str">
        <f t="shared" si="453"/>
        <v/>
      </c>
      <c r="O1164" s="27"/>
      <c r="P1164" s="27" t="s">
        <v>2519</v>
      </c>
      <c r="Q1164" s="27"/>
      <c r="R1164" s="27" t="str">
        <f>LEFT('2012-2022'!$P1164,4)</f>
        <v>2014</v>
      </c>
      <c r="S1164" s="27" t="s">
        <v>49</v>
      </c>
      <c r="T1164" s="27" t="str">
        <f t="shared" si="454"/>
        <v/>
      </c>
      <c r="U1164" s="27"/>
      <c r="V1164" s="29"/>
      <c r="W1164" s="30"/>
      <c r="X1164" s="30"/>
      <c r="Y1164" s="31"/>
    </row>
    <row r="1165" spans="1:25" ht="15.75" customHeight="1" x14ac:dyDescent="0.25">
      <c r="A1165" s="32">
        <v>24622633</v>
      </c>
      <c r="B1165" s="32" t="s">
        <v>7534</v>
      </c>
      <c r="C1165" s="32" t="s">
        <v>7535</v>
      </c>
      <c r="D1165" s="32" t="s">
        <v>7536</v>
      </c>
      <c r="E1165" s="32" t="s">
        <v>7537</v>
      </c>
      <c r="F1165" s="32" t="s">
        <v>304</v>
      </c>
      <c r="G1165" s="32">
        <v>2014</v>
      </c>
      <c r="H1165" s="33">
        <v>41712</v>
      </c>
      <c r="I1165" s="32"/>
      <c r="J1165" s="32"/>
      <c r="K1165" s="32" t="s">
        <v>7538</v>
      </c>
      <c r="L1165" s="32" t="str">
        <f t="shared" si="431"/>
        <v>PreAlerta</v>
      </c>
      <c r="M1165" s="32" t="str">
        <f t="shared" si="448"/>
        <v>C/PalabrasClaves</v>
      </c>
      <c r="N1165" s="32" t="s">
        <v>9</v>
      </c>
      <c r="O1165" s="32"/>
      <c r="P1165" s="32" t="s">
        <v>3856</v>
      </c>
      <c r="Q1165" s="32"/>
      <c r="R1165" s="32" t="str">
        <f>LEFT('2012-2022'!$P1165,4)</f>
        <v>2014</v>
      </c>
      <c r="S1165" s="32" t="s">
        <v>54</v>
      </c>
      <c r="T1165" s="32" t="s">
        <v>7539</v>
      </c>
      <c r="U1165" s="32" t="s">
        <v>123</v>
      </c>
      <c r="V1165" s="34" t="s">
        <v>124</v>
      </c>
      <c r="W1165" s="35" t="s">
        <v>124</v>
      </c>
      <c r="X1165" s="35" t="s">
        <v>7540</v>
      </c>
      <c r="Y1165" s="36" t="str">
        <f>IFERROR(VLOOKUP(A1163,BD_aux,3,FALSE),"")</f>
        <v/>
      </c>
    </row>
    <row r="1166" spans="1:25" ht="15.75" hidden="1" customHeight="1" x14ac:dyDescent="0.25">
      <c r="A1166" s="27">
        <v>30995376</v>
      </c>
      <c r="B1166" s="27" t="s">
        <v>7541</v>
      </c>
      <c r="C1166" s="27" t="s">
        <v>7542</v>
      </c>
      <c r="D1166" s="27" t="s">
        <v>7543</v>
      </c>
      <c r="E1166" s="27" t="s">
        <v>7544</v>
      </c>
      <c r="F1166" s="27" t="s">
        <v>3450</v>
      </c>
      <c r="G1166" s="27">
        <v>2019</v>
      </c>
      <c r="H1166" s="28">
        <v>43573</v>
      </c>
      <c r="I1166" s="27"/>
      <c r="J1166" s="27"/>
      <c r="K1166" s="27" t="s">
        <v>7545</v>
      </c>
      <c r="L1166" s="27" t="str">
        <f t="shared" si="431"/>
        <v>PostAlerta</v>
      </c>
      <c r="M1166" s="27" t="str">
        <f t="shared" si="448"/>
        <v>S/PalabrasClaves</v>
      </c>
      <c r="N1166" s="27" t="str">
        <f t="shared" ref="N1166:N1167" si="455">IF(ISNUMBER(SEARCH("TREATMENT", B1166)), "4) Nuevos tratamientos", "")</f>
        <v/>
      </c>
      <c r="O1166" s="27"/>
      <c r="P1166" s="27" t="s">
        <v>7546</v>
      </c>
      <c r="Q1166" s="27"/>
      <c r="R1166" s="27" t="str">
        <f>LEFT('2012-2022'!$P1166,4)</f>
        <v>2019</v>
      </c>
      <c r="S1166" s="27" t="s">
        <v>54</v>
      </c>
      <c r="T1166" s="27" t="str">
        <f t="shared" ref="T1166:T1167" si="456">IFERROR(VLOOKUP(A1166,BD_aux,2,FALSE),"")</f>
        <v/>
      </c>
      <c r="U1166" s="27"/>
      <c r="V1166" s="29"/>
      <c r="W1166" s="30"/>
      <c r="X1166" s="30"/>
      <c r="Y1166" s="31"/>
    </row>
    <row r="1167" spans="1:25" ht="15.75" hidden="1" customHeight="1" x14ac:dyDescent="0.25">
      <c r="A1167" s="32">
        <v>34817203</v>
      </c>
      <c r="B1167" s="32" t="s">
        <v>7547</v>
      </c>
      <c r="C1167" s="32" t="s">
        <v>7548</v>
      </c>
      <c r="D1167" s="32" t="s">
        <v>7549</v>
      </c>
      <c r="E1167" s="32" t="s">
        <v>7550</v>
      </c>
      <c r="F1167" s="32" t="s">
        <v>502</v>
      </c>
      <c r="G1167" s="32">
        <v>2022</v>
      </c>
      <c r="H1167" s="33">
        <v>44524</v>
      </c>
      <c r="I1167" s="32" t="s">
        <v>7551</v>
      </c>
      <c r="J1167" s="32"/>
      <c r="K1167" s="32" t="s">
        <v>7552</v>
      </c>
      <c r="L1167" s="32" t="str">
        <f t="shared" si="431"/>
        <v>PostAlerta</v>
      </c>
      <c r="M1167" s="32" t="str">
        <f t="shared" si="448"/>
        <v>S/PalabrasClaves</v>
      </c>
      <c r="N1167" s="32" t="str">
        <f t="shared" si="455"/>
        <v/>
      </c>
      <c r="O1167" s="32"/>
      <c r="P1167" s="32" t="s">
        <v>7553</v>
      </c>
      <c r="Q1167" s="32"/>
      <c r="R1167" s="32" t="str">
        <f>LEFT('2012-2022'!$P1167,4)</f>
        <v>2022</v>
      </c>
      <c r="S1167" s="32" t="s">
        <v>45</v>
      </c>
      <c r="T1167" s="32" t="str">
        <f t="shared" si="456"/>
        <v/>
      </c>
      <c r="U1167" s="32"/>
      <c r="V1167" s="34"/>
      <c r="W1167" s="35"/>
      <c r="X1167" s="35"/>
      <c r="Y1167" s="32"/>
    </row>
    <row r="1168" spans="1:25" ht="15.75" customHeight="1" x14ac:dyDescent="0.25">
      <c r="A1168" s="37">
        <v>35047416</v>
      </c>
      <c r="B1168" s="27" t="s">
        <v>7554</v>
      </c>
      <c r="C1168" s="27" t="s">
        <v>7555</v>
      </c>
      <c r="D1168" s="27" t="s">
        <v>7556</v>
      </c>
      <c r="E1168" s="27" t="s">
        <v>7557</v>
      </c>
      <c r="F1168" s="27" t="s">
        <v>5193</v>
      </c>
      <c r="G1168" s="27">
        <v>2022</v>
      </c>
      <c r="H1168" s="28">
        <v>44581</v>
      </c>
      <c r="I1168" s="27" t="s">
        <v>7558</v>
      </c>
      <c r="J1168" s="27"/>
      <c r="K1168" s="27" t="s">
        <v>7559</v>
      </c>
      <c r="L1168" s="27" t="str">
        <f t="shared" si="431"/>
        <v>PostAlerta</v>
      </c>
      <c r="M1168" s="27" t="str">
        <f t="shared" si="448"/>
        <v>S/PalabrasClaves</v>
      </c>
      <c r="N1168" s="27" t="s">
        <v>9</v>
      </c>
      <c r="O1168" s="27"/>
      <c r="P1168" s="27" t="s">
        <v>7560</v>
      </c>
      <c r="Q1168" s="27"/>
      <c r="R1168" s="27" t="str">
        <f>LEFT('2012-2022'!$P1168,4)</f>
        <v>2022</v>
      </c>
      <c r="S1168" s="27" t="s">
        <v>39</v>
      </c>
      <c r="T1168" s="27" t="s">
        <v>7561</v>
      </c>
      <c r="U1168" s="27" t="s">
        <v>124</v>
      </c>
      <c r="V1168" s="29" t="s">
        <v>124</v>
      </c>
      <c r="W1168" s="30" t="s">
        <v>124</v>
      </c>
      <c r="X1168" s="30" t="s">
        <v>7562</v>
      </c>
      <c r="Y1168" s="31" t="str">
        <f t="shared" ref="Y1168:Y1170" si="457">IFERROR(VLOOKUP(A1166,BD_aux,3,FALSE),"")</f>
        <v/>
      </c>
    </row>
    <row r="1169" spans="1:25" ht="15.75" customHeight="1" x14ac:dyDescent="0.25">
      <c r="A1169" s="37">
        <v>32830242</v>
      </c>
      <c r="B1169" s="32" t="s">
        <v>7563</v>
      </c>
      <c r="C1169" s="32" t="s">
        <v>7564</v>
      </c>
      <c r="D1169" s="32" t="s">
        <v>7565</v>
      </c>
      <c r="E1169" s="32" t="s">
        <v>3736</v>
      </c>
      <c r="F1169" s="32" t="s">
        <v>493</v>
      </c>
      <c r="G1169" s="32">
        <v>2020</v>
      </c>
      <c r="H1169" s="33">
        <v>44068</v>
      </c>
      <c r="I1169" s="32"/>
      <c r="J1169" s="32"/>
      <c r="K1169" s="32" t="s">
        <v>7566</v>
      </c>
      <c r="L1169" s="32" t="str">
        <f t="shared" si="431"/>
        <v>PostAlerta</v>
      </c>
      <c r="M1169" s="32" t="str">
        <f t="shared" si="448"/>
        <v>C/PalabrasClaves</v>
      </c>
      <c r="N1169" s="32" t="s">
        <v>9</v>
      </c>
      <c r="O1169" s="32"/>
      <c r="P1169" s="32" t="s">
        <v>7567</v>
      </c>
      <c r="Q1169" s="32"/>
      <c r="R1169" s="32" t="str">
        <f>LEFT('2012-2022'!$P1169,4)</f>
        <v>2020</v>
      </c>
      <c r="S1169" s="32" t="s">
        <v>74</v>
      </c>
      <c r="T1169" s="32" t="s">
        <v>7568</v>
      </c>
      <c r="U1169" s="32" t="s">
        <v>124</v>
      </c>
      <c r="V1169" s="34" t="s">
        <v>124</v>
      </c>
      <c r="W1169" s="35" t="s">
        <v>124</v>
      </c>
      <c r="X1169" s="35" t="s">
        <v>7569</v>
      </c>
      <c r="Y1169" s="36" t="str">
        <f t="shared" si="457"/>
        <v/>
      </c>
    </row>
    <row r="1170" spans="1:25" ht="15.75" customHeight="1" x14ac:dyDescent="0.25">
      <c r="A1170" s="27">
        <v>33139288</v>
      </c>
      <c r="B1170" s="27" t="s">
        <v>7570</v>
      </c>
      <c r="C1170" s="27" t="s">
        <v>7571</v>
      </c>
      <c r="D1170" s="27" t="s">
        <v>7572</v>
      </c>
      <c r="E1170" s="27" t="s">
        <v>5205</v>
      </c>
      <c r="F1170" s="27" t="s">
        <v>573</v>
      </c>
      <c r="G1170" s="27">
        <v>2021</v>
      </c>
      <c r="H1170" s="28">
        <v>44138</v>
      </c>
      <c r="I1170" s="27" t="s">
        <v>7573</v>
      </c>
      <c r="J1170" s="27"/>
      <c r="K1170" s="27" t="s">
        <v>7574</v>
      </c>
      <c r="L1170" s="27" t="str">
        <f t="shared" si="431"/>
        <v>PostAlerta</v>
      </c>
      <c r="M1170" s="27" t="str">
        <f t="shared" si="448"/>
        <v>C/PalabrasClaves</v>
      </c>
      <c r="N1170" s="27" t="s">
        <v>9</v>
      </c>
      <c r="O1170" s="27"/>
      <c r="P1170" s="27" t="s">
        <v>7575</v>
      </c>
      <c r="Q1170" s="27"/>
      <c r="R1170" s="27" t="str">
        <f>LEFT('2012-2022'!$P1170,4)</f>
        <v>2021</v>
      </c>
      <c r="S1170" s="27" t="s">
        <v>39</v>
      </c>
      <c r="T1170" s="27" t="s">
        <v>7576</v>
      </c>
      <c r="U1170" s="27" t="s">
        <v>123</v>
      </c>
      <c r="V1170" s="29" t="s">
        <v>124</v>
      </c>
      <c r="W1170" s="30" t="s">
        <v>124</v>
      </c>
      <c r="X1170" s="30" t="s">
        <v>7577</v>
      </c>
      <c r="Y1170" s="31" t="str">
        <f t="shared" si="457"/>
        <v/>
      </c>
    </row>
    <row r="1171" spans="1:25" ht="15.75" hidden="1" customHeight="1" x14ac:dyDescent="0.25">
      <c r="A1171" s="32">
        <v>30954953</v>
      </c>
      <c r="B1171" s="32" t="s">
        <v>7578</v>
      </c>
      <c r="C1171" s="32" t="s">
        <v>7579</v>
      </c>
      <c r="D1171" s="32" t="s">
        <v>7580</v>
      </c>
      <c r="E1171" s="32" t="s">
        <v>4609</v>
      </c>
      <c r="F1171" s="32" t="s">
        <v>393</v>
      </c>
      <c r="G1171" s="32">
        <v>2019</v>
      </c>
      <c r="H1171" s="33">
        <v>43563</v>
      </c>
      <c r="I1171" s="32" t="s">
        <v>7581</v>
      </c>
      <c r="J1171" s="32" t="s">
        <v>7582</v>
      </c>
      <c r="K1171" s="32" t="s">
        <v>7583</v>
      </c>
      <c r="L1171" s="32" t="str">
        <f t="shared" si="431"/>
        <v>PostAlerta</v>
      </c>
      <c r="M1171" s="32" t="str">
        <f t="shared" si="448"/>
        <v>S/PalabrasClaves</v>
      </c>
      <c r="N1171" s="32" t="str">
        <f>IF(ISNUMBER(SEARCH("TREATMENT", B1171)), "4) Nuevos tratamientos", "")</f>
        <v/>
      </c>
      <c r="O1171" s="32"/>
      <c r="P1171" s="32" t="s">
        <v>2323</v>
      </c>
      <c r="Q1171" s="32"/>
      <c r="R1171" s="32" t="str">
        <f>LEFT('2012-2022'!$P1171,4)</f>
        <v>2019</v>
      </c>
      <c r="S1171" s="32" t="s">
        <v>65</v>
      </c>
      <c r="T1171" s="32" t="str">
        <f t="shared" ref="T1171:T1175" si="458">IFERROR(VLOOKUP(A1171,BD_aux,2,FALSE),"")</f>
        <v/>
      </c>
      <c r="U1171" s="32"/>
      <c r="V1171" s="34"/>
      <c r="W1171" s="35"/>
      <c r="X1171" s="35"/>
      <c r="Y1171" s="32"/>
    </row>
    <row r="1172" spans="1:25" ht="15.75" hidden="1" customHeight="1" x14ac:dyDescent="0.25">
      <c r="A1172" s="27">
        <v>29856349</v>
      </c>
      <c r="B1172" s="27" t="s">
        <v>7584</v>
      </c>
      <c r="C1172" s="27" t="s">
        <v>7585</v>
      </c>
      <c r="D1172" s="27" t="s">
        <v>7586</v>
      </c>
      <c r="E1172" s="27" t="s">
        <v>7587</v>
      </c>
      <c r="F1172" s="27" t="s">
        <v>679</v>
      </c>
      <c r="G1172" s="27">
        <v>2018</v>
      </c>
      <c r="H1172" s="28">
        <v>43253</v>
      </c>
      <c r="I1172" s="27"/>
      <c r="J1172" s="27"/>
      <c r="K1172" s="27" t="s">
        <v>7588</v>
      </c>
      <c r="L1172" s="27" t="str">
        <f t="shared" si="431"/>
        <v>PostAlerta</v>
      </c>
      <c r="M1172" s="27" t="str">
        <f t="shared" si="448"/>
        <v>S/PalabrasClaves</v>
      </c>
      <c r="N1172" s="27"/>
      <c r="O1172" s="27"/>
      <c r="P1172" s="27" t="s">
        <v>590</v>
      </c>
      <c r="Q1172" s="27"/>
      <c r="R1172" s="27" t="str">
        <f>LEFT('2012-2022'!$P1172,4)</f>
        <v>2018</v>
      </c>
      <c r="S1172" s="27" t="s">
        <v>60</v>
      </c>
      <c r="T1172" s="27" t="str">
        <f t="shared" si="458"/>
        <v/>
      </c>
      <c r="U1172" s="27"/>
      <c r="V1172" s="29"/>
      <c r="W1172" s="30"/>
      <c r="X1172" s="30"/>
      <c r="Y1172" s="31"/>
    </row>
    <row r="1173" spans="1:25" ht="15.75" hidden="1" customHeight="1" x14ac:dyDescent="0.25">
      <c r="A1173" s="32">
        <v>29428256</v>
      </c>
      <c r="B1173" s="32" t="s">
        <v>7589</v>
      </c>
      <c r="C1173" s="32" t="s">
        <v>7590</v>
      </c>
      <c r="D1173" s="32" t="s">
        <v>7591</v>
      </c>
      <c r="E1173" s="32" t="s">
        <v>7592</v>
      </c>
      <c r="F1173" s="32" t="s">
        <v>7593</v>
      </c>
      <c r="G1173" s="32">
        <v>2018</v>
      </c>
      <c r="H1173" s="33">
        <v>43143</v>
      </c>
      <c r="I1173" s="32"/>
      <c r="J1173" s="32"/>
      <c r="K1173" s="32" t="s">
        <v>7594</v>
      </c>
      <c r="L1173" s="32" t="str">
        <f t="shared" si="431"/>
        <v>PostAlerta</v>
      </c>
      <c r="M1173" s="32" t="str">
        <f t="shared" si="448"/>
        <v>S/PalabrasClaves</v>
      </c>
      <c r="N1173" s="32" t="str">
        <f t="shared" ref="N1173:N1175" si="459">IF(ISNUMBER(SEARCH("TREATMENT", B1173)), "4) Nuevos tratamientos", "")</f>
        <v/>
      </c>
      <c r="O1173" s="32"/>
      <c r="P1173" s="32" t="s">
        <v>417</v>
      </c>
      <c r="Q1173" s="40"/>
      <c r="R1173" s="32" t="str">
        <f>LEFT('2012-2022'!$P1173,4)</f>
        <v>2018</v>
      </c>
      <c r="S1173" s="32" t="s">
        <v>68</v>
      </c>
      <c r="T1173" s="32" t="str">
        <f t="shared" si="458"/>
        <v/>
      </c>
      <c r="U1173" s="32"/>
      <c r="V1173" s="34"/>
      <c r="W1173" s="35"/>
      <c r="X1173" s="35"/>
      <c r="Y1173" s="32"/>
    </row>
    <row r="1174" spans="1:25" ht="15.75" hidden="1" customHeight="1" x14ac:dyDescent="0.25">
      <c r="A1174" s="27">
        <v>25060698</v>
      </c>
      <c r="B1174" s="27" t="s">
        <v>7595</v>
      </c>
      <c r="C1174" s="27" t="s">
        <v>7596</v>
      </c>
      <c r="D1174" s="27" t="s">
        <v>7597</v>
      </c>
      <c r="E1174" s="27" t="s">
        <v>7598</v>
      </c>
      <c r="F1174" s="27" t="s">
        <v>735</v>
      </c>
      <c r="G1174" s="27">
        <v>2015</v>
      </c>
      <c r="H1174" s="28">
        <v>41846</v>
      </c>
      <c r="I1174" s="27"/>
      <c r="J1174" s="27"/>
      <c r="K1174" s="27" t="s">
        <v>7599</v>
      </c>
      <c r="L1174" s="27" t="str">
        <f t="shared" si="431"/>
        <v>PreAlerta</v>
      </c>
      <c r="M1174" s="27" t="str">
        <f t="shared" si="448"/>
        <v>S/PalabrasClaves</v>
      </c>
      <c r="N1174" s="27" t="str">
        <f t="shared" si="459"/>
        <v/>
      </c>
      <c r="O1174" s="27"/>
      <c r="P1174" s="27" t="s">
        <v>3407</v>
      </c>
      <c r="Q1174" s="27"/>
      <c r="R1174" s="27" t="str">
        <f>LEFT('2012-2022'!$P1174,4)</f>
        <v>2015</v>
      </c>
      <c r="S1174" s="27" t="s">
        <v>62</v>
      </c>
      <c r="T1174" s="27" t="str">
        <f t="shared" si="458"/>
        <v/>
      </c>
      <c r="U1174" s="27"/>
      <c r="V1174" s="29"/>
      <c r="W1174" s="30"/>
      <c r="X1174" s="30"/>
      <c r="Y1174" s="31"/>
    </row>
    <row r="1175" spans="1:25" ht="15.75" hidden="1" customHeight="1" x14ac:dyDescent="0.25">
      <c r="A1175" s="32">
        <v>34930626</v>
      </c>
      <c r="B1175" s="32" t="s">
        <v>7600</v>
      </c>
      <c r="C1175" s="32" t="s">
        <v>7601</v>
      </c>
      <c r="D1175" s="32" t="s">
        <v>7602</v>
      </c>
      <c r="E1175" s="32" t="s">
        <v>7603</v>
      </c>
      <c r="F1175" s="32" t="s">
        <v>1328</v>
      </c>
      <c r="G1175" s="32">
        <v>2022</v>
      </c>
      <c r="H1175" s="33">
        <v>44551</v>
      </c>
      <c r="I1175" s="32"/>
      <c r="J1175" s="32"/>
      <c r="K1175" s="32" t="s">
        <v>7604</v>
      </c>
      <c r="L1175" s="32" t="str">
        <f t="shared" si="431"/>
        <v>PostAlerta</v>
      </c>
      <c r="M1175" s="32" t="str">
        <f t="shared" si="448"/>
        <v>S/PalabrasClaves</v>
      </c>
      <c r="N1175" s="32" t="str">
        <f t="shared" si="459"/>
        <v/>
      </c>
      <c r="O1175" s="32"/>
      <c r="P1175" s="32" t="s">
        <v>410</v>
      </c>
      <c r="Q1175" s="40"/>
      <c r="R1175" s="32" t="str">
        <f>LEFT('2012-2022'!$P1175,4)</f>
        <v>2022</v>
      </c>
      <c r="S1175" s="32" t="s">
        <v>54</v>
      </c>
      <c r="T1175" s="32" t="str">
        <f t="shared" si="458"/>
        <v/>
      </c>
      <c r="U1175" s="32"/>
      <c r="V1175" s="34"/>
      <c r="W1175" s="35"/>
      <c r="X1175" s="35"/>
      <c r="Y1175" s="32"/>
    </row>
    <row r="1176" spans="1:25" ht="15.75" customHeight="1" x14ac:dyDescent="0.25">
      <c r="A1176" s="27">
        <v>29902495</v>
      </c>
      <c r="B1176" s="27" t="s">
        <v>7605</v>
      </c>
      <c r="C1176" s="27" t="s">
        <v>7606</v>
      </c>
      <c r="D1176" s="27" t="s">
        <v>7607</v>
      </c>
      <c r="E1176" s="27" t="s">
        <v>7608</v>
      </c>
      <c r="F1176" s="27" t="s">
        <v>587</v>
      </c>
      <c r="G1176" s="27">
        <v>2018</v>
      </c>
      <c r="H1176" s="28">
        <v>43266</v>
      </c>
      <c r="I1176" s="27"/>
      <c r="J1176" s="27"/>
      <c r="K1176" s="27" t="s">
        <v>7609</v>
      </c>
      <c r="L1176" s="27" t="str">
        <f t="shared" si="431"/>
        <v>PostAlerta</v>
      </c>
      <c r="M1176" s="27" t="str">
        <f t="shared" si="448"/>
        <v>S/PalabrasClaves</v>
      </c>
      <c r="N1176" s="27" t="s">
        <v>12</v>
      </c>
      <c r="O1176" s="27" t="s">
        <v>19</v>
      </c>
      <c r="P1176" s="27" t="s">
        <v>417</v>
      </c>
      <c r="Q1176" s="27"/>
      <c r="R1176" s="27" t="str">
        <f>LEFT('2012-2022'!$P1176,4)</f>
        <v>2018</v>
      </c>
      <c r="S1176" s="27" t="s">
        <v>68</v>
      </c>
      <c r="T1176" s="27" t="s">
        <v>7610</v>
      </c>
      <c r="U1176" s="27" t="s">
        <v>124</v>
      </c>
      <c r="V1176" s="29" t="s">
        <v>124</v>
      </c>
      <c r="W1176" s="30" t="s">
        <v>123</v>
      </c>
      <c r="X1176" s="30" t="s">
        <v>7611</v>
      </c>
      <c r="Y1176" s="31" t="str">
        <f t="shared" ref="Y1176:Y1179" si="460">IFERROR(VLOOKUP(A1174,BD_aux,3,FALSE),"")</f>
        <v/>
      </c>
    </row>
    <row r="1177" spans="1:25" ht="15.75" customHeight="1" x14ac:dyDescent="0.25">
      <c r="A1177" s="32">
        <v>33736608</v>
      </c>
      <c r="B1177" s="32" t="s">
        <v>7612</v>
      </c>
      <c r="C1177" s="32" t="s">
        <v>7613</v>
      </c>
      <c r="D1177" s="32" t="s">
        <v>7614</v>
      </c>
      <c r="E1177" s="32" t="s">
        <v>2176</v>
      </c>
      <c r="F1177" s="32" t="s">
        <v>1066</v>
      </c>
      <c r="G1177" s="32">
        <v>2021</v>
      </c>
      <c r="H1177" s="33">
        <v>44274</v>
      </c>
      <c r="I1177" s="32" t="s">
        <v>7615</v>
      </c>
      <c r="J1177" s="32"/>
      <c r="K1177" s="32" t="s">
        <v>7616</v>
      </c>
      <c r="L1177" s="32" t="str">
        <f t="shared" ref="L1177:L1240" si="461">IF(ISNUMBER(VLOOKUP(A1177,EXCL,1,FALSE)),"Excluido",IF(ISNUMBER(VLOOKUP(A1177,POST,1,FALSE)),"PostAlerta",IF(ISNUMBER(VLOOKUP(A1177,PRE,1,FALSE)),"PreAlerta","")))</f>
        <v>PostAlerta</v>
      </c>
      <c r="M1177" s="32" t="str">
        <f t="shared" si="448"/>
        <v>C/PalabrasClaves</v>
      </c>
      <c r="N1177" s="32" t="s">
        <v>9</v>
      </c>
      <c r="O1177" s="32"/>
      <c r="P1177" s="32" t="s">
        <v>7617</v>
      </c>
      <c r="Q1177" s="32"/>
      <c r="R1177" s="32" t="str">
        <f>LEFT('2012-2022'!$P1177,4)</f>
        <v>2021</v>
      </c>
      <c r="S1177" s="32" t="s">
        <v>49</v>
      </c>
      <c r="T1177" s="32" t="s">
        <v>7618</v>
      </c>
      <c r="U1177" s="32" t="s">
        <v>123</v>
      </c>
      <c r="V1177" s="34" t="s">
        <v>124</v>
      </c>
      <c r="W1177" s="35" t="s">
        <v>124</v>
      </c>
      <c r="X1177" s="35" t="s">
        <v>7619</v>
      </c>
      <c r="Y1177" s="36" t="str">
        <f t="shared" si="460"/>
        <v/>
      </c>
    </row>
    <row r="1178" spans="1:25" ht="15.75" customHeight="1" x14ac:dyDescent="0.25">
      <c r="A1178" s="27">
        <v>30357408</v>
      </c>
      <c r="B1178" s="27" t="s">
        <v>7620</v>
      </c>
      <c r="C1178" s="27" t="s">
        <v>7621</v>
      </c>
      <c r="D1178" s="27" t="s">
        <v>7622</v>
      </c>
      <c r="E1178" s="27" t="s">
        <v>7623</v>
      </c>
      <c r="F1178" s="27" t="s">
        <v>7624</v>
      </c>
      <c r="G1178" s="27">
        <v>2018</v>
      </c>
      <c r="H1178" s="28">
        <v>43399</v>
      </c>
      <c r="I1178" s="27" t="s">
        <v>7625</v>
      </c>
      <c r="J1178" s="27"/>
      <c r="K1178" s="27" t="s">
        <v>7626</v>
      </c>
      <c r="L1178" s="27" t="str">
        <f t="shared" si="461"/>
        <v>PostAlerta</v>
      </c>
      <c r="M1178" s="27" t="str">
        <f t="shared" si="448"/>
        <v>C/PalabrasClaves</v>
      </c>
      <c r="N1178" s="27" t="s">
        <v>12</v>
      </c>
      <c r="O1178" s="27" t="s">
        <v>13</v>
      </c>
      <c r="P1178" s="27" t="s">
        <v>7627</v>
      </c>
      <c r="Q1178" s="27"/>
      <c r="R1178" s="27" t="str">
        <f>LEFT('2012-2022'!$P1178,4)</f>
        <v>2018</v>
      </c>
      <c r="S1178" s="27" t="s">
        <v>74</v>
      </c>
      <c r="T1178" s="27" t="s">
        <v>7628</v>
      </c>
      <c r="U1178" s="27" t="s">
        <v>124</v>
      </c>
      <c r="V1178" s="29" t="s">
        <v>123</v>
      </c>
      <c r="W1178" s="30" t="s">
        <v>124</v>
      </c>
      <c r="X1178" s="30" t="s">
        <v>7629</v>
      </c>
      <c r="Y1178" s="31" t="str">
        <f t="shared" si="460"/>
        <v/>
      </c>
    </row>
    <row r="1179" spans="1:25" ht="15.75" customHeight="1" x14ac:dyDescent="0.25">
      <c r="A1179" s="32">
        <v>29279442</v>
      </c>
      <c r="B1179" s="32" t="s">
        <v>7630</v>
      </c>
      <c r="C1179" s="32" t="s">
        <v>7631</v>
      </c>
      <c r="D1179" s="32" t="s">
        <v>7632</v>
      </c>
      <c r="E1179" s="32" t="s">
        <v>7633</v>
      </c>
      <c r="F1179" s="32" t="s">
        <v>1936</v>
      </c>
      <c r="G1179" s="32">
        <v>2018</v>
      </c>
      <c r="H1179" s="33">
        <v>43097</v>
      </c>
      <c r="I1179" s="32"/>
      <c r="J1179" s="32"/>
      <c r="K1179" s="32" t="s">
        <v>7634</v>
      </c>
      <c r="L1179" s="32" t="str">
        <f t="shared" si="461"/>
        <v>PostAlerta</v>
      </c>
      <c r="M1179" s="32" t="str">
        <f t="shared" si="448"/>
        <v>C/PalabrasClaves</v>
      </c>
      <c r="N1179" s="32" t="s">
        <v>9</v>
      </c>
      <c r="O1179" s="32"/>
      <c r="P1179" s="32" t="s">
        <v>7635</v>
      </c>
      <c r="Q1179" s="40"/>
      <c r="R1179" s="32" t="str">
        <f>LEFT('2012-2022'!$P1179,4)</f>
        <v>2018</v>
      </c>
      <c r="S1179" s="32" t="s">
        <v>49</v>
      </c>
      <c r="T1179" s="32" t="s">
        <v>7636</v>
      </c>
      <c r="U1179" s="32" t="s">
        <v>123</v>
      </c>
      <c r="V1179" s="34" t="s">
        <v>124</v>
      </c>
      <c r="W1179" s="35" t="s">
        <v>124</v>
      </c>
      <c r="X1179" s="35" t="s">
        <v>7637</v>
      </c>
      <c r="Y1179" s="36" t="str">
        <f t="shared" si="460"/>
        <v/>
      </c>
    </row>
    <row r="1180" spans="1:25" ht="15.75" hidden="1" customHeight="1" x14ac:dyDescent="0.25">
      <c r="A1180" s="27">
        <v>27381919</v>
      </c>
      <c r="B1180" s="27" t="s">
        <v>7638</v>
      </c>
      <c r="C1180" s="27" t="s">
        <v>7639</v>
      </c>
      <c r="D1180" s="27" t="s">
        <v>7640</v>
      </c>
      <c r="E1180" s="27" t="s">
        <v>5485</v>
      </c>
      <c r="F1180" s="27" t="s">
        <v>373</v>
      </c>
      <c r="G1180" s="27">
        <v>2016</v>
      </c>
      <c r="H1180" s="28">
        <v>42558</v>
      </c>
      <c r="I1180" s="27" t="s">
        <v>7641</v>
      </c>
      <c r="J1180" s="27"/>
      <c r="K1180" s="27" t="s">
        <v>7642</v>
      </c>
      <c r="L1180" s="27" t="str">
        <f t="shared" si="461"/>
        <v>PreAlerta</v>
      </c>
      <c r="M1180" s="27" t="str">
        <f t="shared" si="448"/>
        <v>S/PalabrasClaves</v>
      </c>
      <c r="N1180" s="27" t="str">
        <f>IF(ISNUMBER(SEARCH("TREATMENT", B1180)), "4) Nuevos tratamientos", "")</f>
        <v/>
      </c>
      <c r="O1180" s="27"/>
      <c r="P1180" s="27" t="s">
        <v>1127</v>
      </c>
      <c r="Q1180" s="27"/>
      <c r="R1180" s="27" t="str">
        <f>LEFT('2012-2022'!$P1180,4)</f>
        <v>2016</v>
      </c>
      <c r="S1180" s="27" t="s">
        <v>65</v>
      </c>
      <c r="T1180" s="27" t="str">
        <f t="shared" ref="T1180:T1182" si="462">IFERROR(VLOOKUP(A1180,BD_aux,2,FALSE),"")</f>
        <v/>
      </c>
      <c r="U1180" s="27"/>
      <c r="V1180" s="29"/>
      <c r="W1180" s="30"/>
      <c r="X1180" s="30"/>
      <c r="Y1180" s="31"/>
    </row>
    <row r="1181" spans="1:25" ht="15.75" hidden="1" customHeight="1" x14ac:dyDescent="0.25">
      <c r="A1181" s="32">
        <v>34609833</v>
      </c>
      <c r="B1181" s="32" t="s">
        <v>7643</v>
      </c>
      <c r="C1181" s="32" t="s">
        <v>7644</v>
      </c>
      <c r="D1181" s="32" t="s">
        <v>7645</v>
      </c>
      <c r="E1181" s="32" t="s">
        <v>7646</v>
      </c>
      <c r="F1181" s="32" t="s">
        <v>2838</v>
      </c>
      <c r="G1181" s="32">
        <v>2021</v>
      </c>
      <c r="H1181" s="33">
        <v>44474</v>
      </c>
      <c r="I1181" s="32"/>
      <c r="J1181" s="32"/>
      <c r="K1181" s="32" t="s">
        <v>7647</v>
      </c>
      <c r="L1181" s="32" t="str">
        <f t="shared" si="461"/>
        <v>PostAlerta</v>
      </c>
      <c r="M1181" s="32" t="str">
        <f t="shared" si="448"/>
        <v>S/PalabrasClaves</v>
      </c>
      <c r="N1181" s="32" t="s">
        <v>18</v>
      </c>
      <c r="O1181" s="32" t="s">
        <v>2842</v>
      </c>
      <c r="P1181" s="32" t="s">
        <v>7648</v>
      </c>
      <c r="Q1181" s="32"/>
      <c r="R1181" s="32" t="str">
        <f>LEFT('2012-2022'!$P1181,4)</f>
        <v>2021</v>
      </c>
      <c r="S1181" s="32" t="s">
        <v>70</v>
      </c>
      <c r="T1181" s="32" t="str">
        <f t="shared" si="462"/>
        <v/>
      </c>
      <c r="U1181" s="32"/>
      <c r="V1181" s="34"/>
      <c r="W1181" s="35"/>
      <c r="X1181" s="35"/>
      <c r="Y1181" s="32"/>
    </row>
    <row r="1182" spans="1:25" ht="15.75" hidden="1" customHeight="1" x14ac:dyDescent="0.25">
      <c r="A1182" s="27">
        <v>33763825</v>
      </c>
      <c r="B1182" s="27" t="s">
        <v>7649</v>
      </c>
      <c r="C1182" s="27" t="s">
        <v>7650</v>
      </c>
      <c r="D1182" s="27" t="s">
        <v>7651</v>
      </c>
      <c r="E1182" s="27" t="s">
        <v>7652</v>
      </c>
      <c r="F1182" s="27" t="s">
        <v>7653</v>
      </c>
      <c r="G1182" s="27">
        <v>2021</v>
      </c>
      <c r="H1182" s="28">
        <v>44280</v>
      </c>
      <c r="I1182" s="27"/>
      <c r="J1182" s="27"/>
      <c r="K1182" s="27" t="s">
        <v>7654</v>
      </c>
      <c r="L1182" s="27" t="str">
        <f t="shared" si="461"/>
        <v>PostAlerta</v>
      </c>
      <c r="M1182" s="27" t="str">
        <f t="shared" si="448"/>
        <v>S/PalabrasClaves</v>
      </c>
      <c r="N1182" s="27" t="str">
        <f>IF(ISNUMBER(SEARCH("TREATMENT", B1182)), "4) Nuevos tratamientos", "")</f>
        <v/>
      </c>
      <c r="O1182" s="27"/>
      <c r="P1182" s="27" t="s">
        <v>4404</v>
      </c>
      <c r="Q1182" s="27"/>
      <c r="R1182" s="27" t="str">
        <f>LEFT('2012-2022'!$P1182,4)</f>
        <v>2021</v>
      </c>
      <c r="S1182" s="27" t="s">
        <v>60</v>
      </c>
      <c r="T1182" s="27" t="str">
        <f t="shared" si="462"/>
        <v/>
      </c>
      <c r="U1182" s="27"/>
      <c r="V1182" s="29"/>
      <c r="W1182" s="30"/>
      <c r="X1182" s="30"/>
      <c r="Y1182" s="31"/>
    </row>
    <row r="1183" spans="1:25" ht="15.75" customHeight="1" x14ac:dyDescent="0.25">
      <c r="A1183" s="32">
        <v>33658263</v>
      </c>
      <c r="B1183" s="32" t="s">
        <v>7655</v>
      </c>
      <c r="C1183" s="32" t="s">
        <v>7656</v>
      </c>
      <c r="D1183" s="32" t="s">
        <v>7657</v>
      </c>
      <c r="E1183" s="32" t="s">
        <v>7658</v>
      </c>
      <c r="F1183" s="32" t="s">
        <v>502</v>
      </c>
      <c r="G1183" s="32">
        <v>2021</v>
      </c>
      <c r="H1183" s="33">
        <v>44259</v>
      </c>
      <c r="I1183" s="32" t="s">
        <v>7659</v>
      </c>
      <c r="J1183" s="32"/>
      <c r="K1183" s="32" t="s">
        <v>7660</v>
      </c>
      <c r="L1183" s="32" t="str">
        <f t="shared" si="461"/>
        <v>PostAlerta</v>
      </c>
      <c r="M1183" s="32" t="str">
        <f t="shared" si="448"/>
        <v>C/PalabrasClaves</v>
      </c>
      <c r="N1183" s="32" t="s">
        <v>9</v>
      </c>
      <c r="O1183" s="32"/>
      <c r="P1183" s="32" t="s">
        <v>7661</v>
      </c>
      <c r="Q1183" s="32"/>
      <c r="R1183" s="32" t="str">
        <f>LEFT('2012-2022'!$P1183,4)</f>
        <v>2021</v>
      </c>
      <c r="S1183" s="32" t="s">
        <v>54</v>
      </c>
      <c r="T1183" s="32" t="s">
        <v>7662</v>
      </c>
      <c r="U1183" s="32" t="s">
        <v>123</v>
      </c>
      <c r="V1183" s="34" t="s">
        <v>124</v>
      </c>
      <c r="W1183" s="35" t="s">
        <v>124</v>
      </c>
      <c r="X1183" s="35" t="s">
        <v>7663</v>
      </c>
      <c r="Y1183" s="36" t="str">
        <f t="shared" ref="Y1183:Y1184" si="463">IFERROR(VLOOKUP(A1181,BD_aux,3,FALSE),"")</f>
        <v/>
      </c>
    </row>
    <row r="1184" spans="1:25" ht="15.75" customHeight="1" x14ac:dyDescent="0.25">
      <c r="A1184" s="27">
        <v>25712352</v>
      </c>
      <c r="B1184" s="27" t="s">
        <v>7664</v>
      </c>
      <c r="C1184" s="27" t="s">
        <v>7665</v>
      </c>
      <c r="D1184" s="27" t="s">
        <v>7666</v>
      </c>
      <c r="E1184" s="27" t="s">
        <v>202</v>
      </c>
      <c r="F1184" s="27" t="s">
        <v>573</v>
      </c>
      <c r="G1184" s="27">
        <v>2015</v>
      </c>
      <c r="H1184" s="28">
        <v>42061</v>
      </c>
      <c r="I1184" s="27" t="s">
        <v>7667</v>
      </c>
      <c r="J1184" s="27"/>
      <c r="K1184" s="27" t="s">
        <v>7668</v>
      </c>
      <c r="L1184" s="27" t="str">
        <f t="shared" si="461"/>
        <v>PreAlerta</v>
      </c>
      <c r="M1184" s="27" t="str">
        <f t="shared" si="448"/>
        <v>C/PalabrasClaves</v>
      </c>
      <c r="N1184" s="27" t="s">
        <v>9</v>
      </c>
      <c r="O1184" s="27"/>
      <c r="P1184" s="27" t="s">
        <v>911</v>
      </c>
      <c r="Q1184" s="27"/>
      <c r="R1184" s="27" t="str">
        <f>LEFT('2012-2022'!$P1184,4)</f>
        <v>2015</v>
      </c>
      <c r="S1184" s="27" t="s">
        <v>57</v>
      </c>
      <c r="T1184" s="27" t="s">
        <v>7669</v>
      </c>
      <c r="U1184" s="27" t="s">
        <v>123</v>
      </c>
      <c r="V1184" s="29" t="s">
        <v>124</v>
      </c>
      <c r="W1184" s="30" t="s">
        <v>124</v>
      </c>
      <c r="X1184" s="30" t="s">
        <v>7670</v>
      </c>
      <c r="Y1184" s="31" t="str">
        <f t="shared" si="463"/>
        <v/>
      </c>
    </row>
    <row r="1185" spans="1:25" ht="15.75" hidden="1" customHeight="1" x14ac:dyDescent="0.25">
      <c r="A1185" s="32">
        <v>27371346</v>
      </c>
      <c r="B1185" s="32" t="s">
        <v>7671</v>
      </c>
      <c r="C1185" s="32" t="s">
        <v>7672</v>
      </c>
      <c r="D1185" s="32" t="s">
        <v>7673</v>
      </c>
      <c r="E1185" s="32" t="s">
        <v>7674</v>
      </c>
      <c r="F1185" s="32" t="s">
        <v>1845</v>
      </c>
      <c r="G1185" s="32">
        <v>2016</v>
      </c>
      <c r="H1185" s="33">
        <v>42554</v>
      </c>
      <c r="I1185" s="32"/>
      <c r="J1185" s="32"/>
      <c r="K1185" s="32" t="s">
        <v>7675</v>
      </c>
      <c r="L1185" s="32" t="str">
        <f t="shared" si="461"/>
        <v>PreAlerta</v>
      </c>
      <c r="M1185" s="32" t="str">
        <f t="shared" si="448"/>
        <v>S/PalabrasClaves</v>
      </c>
      <c r="N1185" s="32" t="str">
        <f>IF(ISNUMBER(SEARCH("TREATMENT", B1185)), "4) Nuevos tratamientos", "")</f>
        <v/>
      </c>
      <c r="O1185" s="32"/>
      <c r="P1185" s="32" t="s">
        <v>1055</v>
      </c>
      <c r="Q1185" s="32"/>
      <c r="R1185" s="32" t="str">
        <f>LEFT('2012-2022'!$P1185,4)</f>
        <v>2016</v>
      </c>
      <c r="S1185" s="32" t="s">
        <v>68</v>
      </c>
      <c r="T1185" s="32" t="str">
        <f>IFERROR(VLOOKUP(A1185,BD_aux,2,FALSE),"")</f>
        <v/>
      </c>
      <c r="U1185" s="32"/>
      <c r="V1185" s="34"/>
      <c r="W1185" s="35"/>
      <c r="X1185" s="35"/>
      <c r="Y1185" s="32"/>
    </row>
    <row r="1186" spans="1:25" ht="15.75" customHeight="1" x14ac:dyDescent="0.25">
      <c r="A1186" s="27">
        <v>30100098</v>
      </c>
      <c r="B1186" s="27" t="s">
        <v>7676</v>
      </c>
      <c r="C1186" s="27" t="s">
        <v>7677</v>
      </c>
      <c r="D1186" s="27" t="s">
        <v>7678</v>
      </c>
      <c r="E1186" s="27" t="s">
        <v>1053</v>
      </c>
      <c r="F1186" s="27" t="s">
        <v>1995</v>
      </c>
      <c r="G1186" s="27">
        <v>2019</v>
      </c>
      <c r="H1186" s="28">
        <v>43326</v>
      </c>
      <c r="I1186" s="27"/>
      <c r="J1186" s="27"/>
      <c r="K1186" s="27" t="s">
        <v>7679</v>
      </c>
      <c r="L1186" s="27" t="str">
        <f t="shared" si="461"/>
        <v>PostAlerta</v>
      </c>
      <c r="M1186" s="27" t="str">
        <f t="shared" si="448"/>
        <v>S/PalabrasClaves</v>
      </c>
      <c r="N1186" s="27" t="s">
        <v>9</v>
      </c>
      <c r="O1186" s="27"/>
      <c r="P1186" s="27" t="s">
        <v>730</v>
      </c>
      <c r="Q1186" s="27"/>
      <c r="R1186" s="27" t="str">
        <f>LEFT('2012-2022'!$P1186,4)</f>
        <v>2019</v>
      </c>
      <c r="S1186" s="27" t="s">
        <v>45</v>
      </c>
      <c r="T1186" s="27" t="s">
        <v>7676</v>
      </c>
      <c r="U1186" s="27" t="s">
        <v>123</v>
      </c>
      <c r="V1186" s="29" t="s">
        <v>124</v>
      </c>
      <c r="W1186" s="30" t="s">
        <v>124</v>
      </c>
      <c r="X1186" s="30"/>
      <c r="Y1186" s="31" t="str">
        <f>IFERROR(VLOOKUP(A1184,BD_aux,3,FALSE),"")</f>
        <v/>
      </c>
    </row>
    <row r="1187" spans="1:25" ht="15.75" hidden="1" customHeight="1" x14ac:dyDescent="0.25">
      <c r="A1187" s="32">
        <v>25251852</v>
      </c>
      <c r="B1187" s="32" t="s">
        <v>7680</v>
      </c>
      <c r="C1187" s="32" t="s">
        <v>906</v>
      </c>
      <c r="D1187" s="32" t="s">
        <v>7681</v>
      </c>
      <c r="E1187" s="32" t="s">
        <v>908</v>
      </c>
      <c r="F1187" s="32" t="s">
        <v>7682</v>
      </c>
      <c r="G1187" s="32">
        <v>2014</v>
      </c>
      <c r="H1187" s="33">
        <v>41907</v>
      </c>
      <c r="I1187" s="32"/>
      <c r="J1187" s="32"/>
      <c r="K1187" s="32" t="s">
        <v>7683</v>
      </c>
      <c r="L1187" s="32" t="str">
        <f t="shared" si="461"/>
        <v>Excluido</v>
      </c>
      <c r="M1187" s="32" t="str">
        <f t="shared" si="448"/>
        <v>S/PalabrasClaves</v>
      </c>
      <c r="N1187" s="32" t="str">
        <f t="shared" ref="N1187:N1189" si="464">IF(ISNUMBER(SEARCH("TREATMENT", B1187)), "4) Nuevos tratamientos", "")</f>
        <v/>
      </c>
      <c r="O1187" s="32"/>
      <c r="P1187" s="32">
        <v>2014</v>
      </c>
      <c r="Q1187" s="32"/>
      <c r="R1187" s="32" t="str">
        <f>LEFT('2012-2022'!$P1187,4)</f>
        <v>2014</v>
      </c>
      <c r="S1187" s="32"/>
      <c r="T1187" s="32" t="str">
        <f t="shared" ref="T1187:T1189" si="465">IFERROR(VLOOKUP(A1187,BD_aux,2,FALSE),"")</f>
        <v/>
      </c>
      <c r="U1187" s="32"/>
      <c r="V1187" s="34"/>
      <c r="W1187" s="35"/>
      <c r="X1187" s="35"/>
      <c r="Y1187" s="32"/>
    </row>
    <row r="1188" spans="1:25" ht="15.75" hidden="1" customHeight="1" x14ac:dyDescent="0.25">
      <c r="A1188" s="27">
        <v>23970741</v>
      </c>
      <c r="B1188" s="27" t="s">
        <v>7684</v>
      </c>
      <c r="C1188" s="27" t="s">
        <v>7685</v>
      </c>
      <c r="D1188" s="27" t="s">
        <v>7686</v>
      </c>
      <c r="E1188" s="27" t="s">
        <v>7687</v>
      </c>
      <c r="F1188" s="27" t="s">
        <v>735</v>
      </c>
      <c r="G1188" s="27">
        <v>2013</v>
      </c>
      <c r="H1188" s="28">
        <v>41510</v>
      </c>
      <c r="I1188" s="27"/>
      <c r="J1188" s="27"/>
      <c r="K1188" s="27" t="s">
        <v>7688</v>
      </c>
      <c r="L1188" s="27" t="str">
        <f t="shared" si="461"/>
        <v>PreAlerta</v>
      </c>
      <c r="M1188" s="27" t="str">
        <f t="shared" si="448"/>
        <v>C/PalabrasClaves</v>
      </c>
      <c r="N1188" s="27" t="str">
        <f t="shared" si="464"/>
        <v/>
      </c>
      <c r="O1188" s="27"/>
      <c r="P1188" s="27" t="s">
        <v>479</v>
      </c>
      <c r="Q1188" s="27"/>
      <c r="R1188" s="27" t="str">
        <f>LEFT('2012-2022'!$P1188,4)</f>
        <v>2013</v>
      </c>
      <c r="S1188" s="27" t="s">
        <v>60</v>
      </c>
      <c r="T1188" s="27" t="str">
        <f t="shared" si="465"/>
        <v/>
      </c>
      <c r="U1188" s="27"/>
      <c r="V1188" s="29"/>
      <c r="W1188" s="30"/>
      <c r="X1188" s="30"/>
      <c r="Y1188" s="31"/>
    </row>
    <row r="1189" spans="1:25" ht="15.75" hidden="1" customHeight="1" x14ac:dyDescent="0.25">
      <c r="A1189" s="32">
        <v>31578246</v>
      </c>
      <c r="B1189" s="32" t="s">
        <v>7689</v>
      </c>
      <c r="C1189" s="32" t="s">
        <v>7690</v>
      </c>
      <c r="D1189" s="32" t="s">
        <v>7691</v>
      </c>
      <c r="E1189" s="32" t="s">
        <v>7692</v>
      </c>
      <c r="F1189" s="32" t="s">
        <v>296</v>
      </c>
      <c r="G1189" s="32">
        <v>2019</v>
      </c>
      <c r="H1189" s="33">
        <v>43742</v>
      </c>
      <c r="I1189" s="32" t="s">
        <v>7693</v>
      </c>
      <c r="J1189" s="32"/>
      <c r="K1189" s="32" t="s">
        <v>7694</v>
      </c>
      <c r="L1189" s="32" t="str">
        <f t="shared" si="461"/>
        <v>PostAlerta</v>
      </c>
      <c r="M1189" s="32" t="str">
        <f t="shared" si="448"/>
        <v>S/PalabrasClaves</v>
      </c>
      <c r="N1189" s="32" t="str">
        <f t="shared" si="464"/>
        <v/>
      </c>
      <c r="O1189" s="32"/>
      <c r="P1189" s="32" t="s">
        <v>7695</v>
      </c>
      <c r="Q1189" s="32"/>
      <c r="R1189" s="32" t="str">
        <f>LEFT('2012-2022'!$P1189,4)</f>
        <v>2019</v>
      </c>
      <c r="S1189" s="32" t="s">
        <v>70</v>
      </c>
      <c r="T1189" s="32" t="str">
        <f t="shared" si="465"/>
        <v/>
      </c>
      <c r="U1189" s="32"/>
      <c r="V1189" s="34"/>
      <c r="W1189" s="35"/>
      <c r="X1189" s="35"/>
      <c r="Y1189" s="32"/>
    </row>
    <row r="1190" spans="1:25" ht="15.75" customHeight="1" x14ac:dyDescent="0.25">
      <c r="A1190" s="27">
        <v>33632090</v>
      </c>
      <c r="B1190" s="27" t="s">
        <v>7696</v>
      </c>
      <c r="C1190" s="27" t="s">
        <v>7697</v>
      </c>
      <c r="D1190" s="27" t="s">
        <v>7698</v>
      </c>
      <c r="E1190" s="27" t="s">
        <v>7699</v>
      </c>
      <c r="F1190" s="27" t="s">
        <v>4579</v>
      </c>
      <c r="G1190" s="27">
        <v>2021</v>
      </c>
      <c r="H1190" s="28">
        <v>44253</v>
      </c>
      <c r="I1190" s="27"/>
      <c r="J1190" s="27"/>
      <c r="K1190" s="27" t="s">
        <v>7700</v>
      </c>
      <c r="L1190" s="27" t="str">
        <f t="shared" si="461"/>
        <v>PostAlerta</v>
      </c>
      <c r="M1190" s="27" t="str">
        <f t="shared" si="448"/>
        <v>C/PalabrasClaves</v>
      </c>
      <c r="N1190" s="27" t="s">
        <v>12</v>
      </c>
      <c r="O1190" s="27" t="s">
        <v>16</v>
      </c>
      <c r="P1190" s="27" t="s">
        <v>267</v>
      </c>
      <c r="Q1190" s="27"/>
      <c r="R1190" s="27" t="str">
        <f>LEFT('2012-2022'!$P1190,4)</f>
        <v>2021</v>
      </c>
      <c r="S1190" s="27" t="s">
        <v>45</v>
      </c>
      <c r="T1190" s="27" t="s">
        <v>7701</v>
      </c>
      <c r="U1190" s="27" t="s">
        <v>124</v>
      </c>
      <c r="V1190" s="29" t="s">
        <v>123</v>
      </c>
      <c r="W1190" s="30" t="s">
        <v>124</v>
      </c>
      <c r="X1190" s="30" t="s">
        <v>7702</v>
      </c>
      <c r="Y1190" s="31" t="str">
        <f t="shared" ref="Y1190:Y1192" si="466">IFERROR(VLOOKUP(A1188,BD_aux,3,FALSE),"")</f>
        <v/>
      </c>
    </row>
    <row r="1191" spans="1:25" ht="15.75" customHeight="1" x14ac:dyDescent="0.25">
      <c r="A1191" s="32">
        <v>30800666</v>
      </c>
      <c r="B1191" s="32" t="s">
        <v>7703</v>
      </c>
      <c r="C1191" s="32" t="s">
        <v>7704</v>
      </c>
      <c r="D1191" s="32" t="s">
        <v>7705</v>
      </c>
      <c r="E1191" s="32" t="s">
        <v>7706</v>
      </c>
      <c r="F1191" s="32" t="s">
        <v>5164</v>
      </c>
      <c r="G1191" s="32">
        <v>2019</v>
      </c>
      <c r="H1191" s="33">
        <v>43522</v>
      </c>
      <c r="I1191" s="32" t="s">
        <v>7707</v>
      </c>
      <c r="J1191" s="32"/>
      <c r="K1191" s="32" t="s">
        <v>7708</v>
      </c>
      <c r="L1191" s="32" t="str">
        <f t="shared" si="461"/>
        <v>PostAlerta</v>
      </c>
      <c r="M1191" s="32" t="str">
        <f t="shared" si="448"/>
        <v>C/PalabrasClaves</v>
      </c>
      <c r="N1191" s="32" t="s">
        <v>9</v>
      </c>
      <c r="O1191" s="32"/>
      <c r="P1191" s="32" t="s">
        <v>7709</v>
      </c>
      <c r="Q1191" s="32"/>
      <c r="R1191" s="32" t="str">
        <f>LEFT('2012-2022'!$P1191,4)</f>
        <v>2019</v>
      </c>
      <c r="S1191" s="32" t="s">
        <v>39</v>
      </c>
      <c r="T1191" s="32" t="s">
        <v>7710</v>
      </c>
      <c r="U1191" s="32" t="s">
        <v>123</v>
      </c>
      <c r="V1191" s="34" t="s">
        <v>124</v>
      </c>
      <c r="W1191" s="35" t="s">
        <v>124</v>
      </c>
      <c r="X1191" s="35" t="s">
        <v>7711</v>
      </c>
      <c r="Y1191" s="36" t="str">
        <f t="shared" si="466"/>
        <v/>
      </c>
    </row>
    <row r="1192" spans="1:25" ht="15.75" customHeight="1" x14ac:dyDescent="0.25">
      <c r="A1192" s="37">
        <v>29155673</v>
      </c>
      <c r="B1192" s="27" t="s">
        <v>7712</v>
      </c>
      <c r="C1192" s="27" t="s">
        <v>7713</v>
      </c>
      <c r="D1192" s="27" t="s">
        <v>7714</v>
      </c>
      <c r="E1192" s="27" t="s">
        <v>7715</v>
      </c>
      <c r="F1192" s="27" t="s">
        <v>145</v>
      </c>
      <c r="G1192" s="27">
        <v>2017</v>
      </c>
      <c r="H1192" s="28">
        <v>43060</v>
      </c>
      <c r="I1192" s="27" t="s">
        <v>7716</v>
      </c>
      <c r="J1192" s="27"/>
      <c r="K1192" s="27" t="s">
        <v>7717</v>
      </c>
      <c r="L1192" s="27" t="str">
        <f t="shared" si="461"/>
        <v>PostAlerta</v>
      </c>
      <c r="M1192" s="27" t="str">
        <f t="shared" si="448"/>
        <v>C/PalabrasClaves</v>
      </c>
      <c r="N1192" s="27" t="s">
        <v>9</v>
      </c>
      <c r="O1192" s="27"/>
      <c r="P1192" s="27" t="s">
        <v>3730</v>
      </c>
      <c r="Q1192" s="27"/>
      <c r="R1192" s="27" t="str">
        <f>LEFT('2012-2022'!$P1192,4)</f>
        <v>2017</v>
      </c>
      <c r="S1192" s="27" t="s">
        <v>70</v>
      </c>
      <c r="T1192" s="27" t="s">
        <v>7718</v>
      </c>
      <c r="U1192" s="27" t="s">
        <v>124</v>
      </c>
      <c r="V1192" s="29" t="s">
        <v>124</v>
      </c>
      <c r="W1192" s="30" t="s">
        <v>124</v>
      </c>
      <c r="X1192" s="30" t="s">
        <v>7719</v>
      </c>
      <c r="Y1192" s="31" t="str">
        <f t="shared" si="466"/>
        <v/>
      </c>
    </row>
    <row r="1193" spans="1:25" ht="15.75" hidden="1" customHeight="1" x14ac:dyDescent="0.25">
      <c r="A1193" s="32">
        <v>31119638</v>
      </c>
      <c r="B1193" s="32" t="s">
        <v>7720</v>
      </c>
      <c r="C1193" s="32" t="s">
        <v>7721</v>
      </c>
      <c r="D1193" s="32" t="s">
        <v>7722</v>
      </c>
      <c r="E1193" s="32" t="s">
        <v>1838</v>
      </c>
      <c r="F1193" s="32" t="s">
        <v>120</v>
      </c>
      <c r="G1193" s="32">
        <v>2019</v>
      </c>
      <c r="H1193" s="33">
        <v>43609</v>
      </c>
      <c r="I1193" s="32" t="s">
        <v>7723</v>
      </c>
      <c r="J1193" s="32" t="s">
        <v>7724</v>
      </c>
      <c r="K1193" s="32" t="s">
        <v>7725</v>
      </c>
      <c r="L1193" s="32" t="str">
        <f t="shared" si="461"/>
        <v>PostAlerta</v>
      </c>
      <c r="M1193" s="32" t="str">
        <f t="shared" si="448"/>
        <v>S/PalabrasClaves</v>
      </c>
      <c r="N1193" s="32" t="str">
        <f>IF(ISNUMBER(SEARCH("TREATMENT", B1193)), "4) Nuevos tratamientos", "")</f>
        <v/>
      </c>
      <c r="O1193" s="32"/>
      <c r="P1193" s="32">
        <v>2019</v>
      </c>
      <c r="Q1193" s="32"/>
      <c r="R1193" s="32" t="str">
        <f>LEFT('2012-2022'!$P1193,4)</f>
        <v>2019</v>
      </c>
      <c r="S1193" s="32"/>
      <c r="T1193" s="32" t="str">
        <f t="shared" ref="T1193:T1196" si="467">IFERROR(VLOOKUP(A1193,BD_aux,2,FALSE),"")</f>
        <v/>
      </c>
      <c r="U1193" s="32"/>
      <c r="V1193" s="34"/>
      <c r="W1193" s="35"/>
      <c r="X1193" s="35"/>
      <c r="Y1193" s="32"/>
    </row>
    <row r="1194" spans="1:25" ht="15.75" hidden="1" customHeight="1" x14ac:dyDescent="0.25">
      <c r="A1194" s="27">
        <v>27999043</v>
      </c>
      <c r="B1194" s="27" t="s">
        <v>7726</v>
      </c>
      <c r="C1194" s="27" t="s">
        <v>7727</v>
      </c>
      <c r="D1194" s="27" t="s">
        <v>7728</v>
      </c>
      <c r="E1194" s="27" t="s">
        <v>655</v>
      </c>
      <c r="F1194" s="27" t="s">
        <v>493</v>
      </c>
      <c r="G1194" s="27">
        <v>2017</v>
      </c>
      <c r="H1194" s="28">
        <v>42726</v>
      </c>
      <c r="I1194" s="27"/>
      <c r="J1194" s="27"/>
      <c r="K1194" s="27" t="s">
        <v>7729</v>
      </c>
      <c r="L1194" s="27" t="str">
        <f t="shared" si="461"/>
        <v>PostAlerta</v>
      </c>
      <c r="M1194" s="27" t="str">
        <f t="shared" si="448"/>
        <v>C/PalabrasClaves</v>
      </c>
      <c r="N1194" s="27" t="s">
        <v>18</v>
      </c>
      <c r="O1194" s="27" t="s">
        <v>2842</v>
      </c>
      <c r="P1194" s="27" t="s">
        <v>7730</v>
      </c>
      <c r="Q1194" s="38"/>
      <c r="R1194" s="27" t="str">
        <f>LEFT('2012-2022'!$P1194,4)</f>
        <v>2017</v>
      </c>
      <c r="S1194" s="27" t="s">
        <v>49</v>
      </c>
      <c r="T1194" s="27" t="str">
        <f t="shared" si="467"/>
        <v/>
      </c>
      <c r="U1194" s="27"/>
      <c r="V1194" s="29"/>
      <c r="W1194" s="30"/>
      <c r="X1194" s="30"/>
      <c r="Y1194" s="31"/>
    </row>
    <row r="1195" spans="1:25" ht="15.75" hidden="1" customHeight="1" x14ac:dyDescent="0.25">
      <c r="A1195" s="32">
        <v>27119076</v>
      </c>
      <c r="B1195" s="32" t="s">
        <v>7731</v>
      </c>
      <c r="C1195" s="32" t="s">
        <v>7732</v>
      </c>
      <c r="D1195" s="32" t="s">
        <v>7733</v>
      </c>
      <c r="E1195" s="32" t="s">
        <v>7734</v>
      </c>
      <c r="F1195" s="32" t="s">
        <v>5164</v>
      </c>
      <c r="G1195" s="32">
        <v>2016</v>
      </c>
      <c r="H1195" s="33">
        <v>42488</v>
      </c>
      <c r="I1195" s="32" t="s">
        <v>7735</v>
      </c>
      <c r="J1195" s="32"/>
      <c r="K1195" s="32" t="s">
        <v>7736</v>
      </c>
      <c r="L1195" s="32" t="str">
        <f t="shared" si="461"/>
        <v>PreAlerta</v>
      </c>
      <c r="M1195" s="32" t="str">
        <f t="shared" si="448"/>
        <v>S/PalabrasClaves</v>
      </c>
      <c r="N1195" s="32"/>
      <c r="O1195" s="32"/>
      <c r="P1195" s="32">
        <v>2016</v>
      </c>
      <c r="Q1195" s="32"/>
      <c r="R1195" s="32" t="str">
        <f>LEFT('2012-2022'!$P1195,4)</f>
        <v>2016</v>
      </c>
      <c r="S1195" s="32"/>
      <c r="T1195" s="32" t="str">
        <f t="shared" si="467"/>
        <v/>
      </c>
      <c r="U1195" s="32"/>
      <c r="V1195" s="34"/>
      <c r="W1195" s="35"/>
      <c r="X1195" s="35"/>
      <c r="Y1195" s="32"/>
    </row>
    <row r="1196" spans="1:25" ht="15.75" hidden="1" customHeight="1" x14ac:dyDescent="0.25">
      <c r="A1196" s="27">
        <v>22993183</v>
      </c>
      <c r="B1196" s="27" t="s">
        <v>7737</v>
      </c>
      <c r="C1196" s="27" t="s">
        <v>7738</v>
      </c>
      <c r="D1196" s="27" t="s">
        <v>7739</v>
      </c>
      <c r="E1196" s="27" t="s">
        <v>7740</v>
      </c>
      <c r="F1196" s="27" t="s">
        <v>502</v>
      </c>
      <c r="G1196" s="27">
        <v>2012</v>
      </c>
      <c r="H1196" s="28">
        <v>41173</v>
      </c>
      <c r="I1196" s="27" t="s">
        <v>7741</v>
      </c>
      <c r="J1196" s="27"/>
      <c r="K1196" s="27" t="s">
        <v>7742</v>
      </c>
      <c r="L1196" s="27" t="str">
        <f t="shared" si="461"/>
        <v>PreAlerta</v>
      </c>
      <c r="M1196" s="27" t="str">
        <f t="shared" si="448"/>
        <v>S/PalabrasClaves</v>
      </c>
      <c r="N1196" s="27" t="str">
        <f>IF(ISNUMBER(SEARCH("TREATMENT", B1196)), "4) Nuevos tratamientos", "")</f>
        <v/>
      </c>
      <c r="O1196" s="27"/>
      <c r="P1196" s="27" t="s">
        <v>2097</v>
      </c>
      <c r="Q1196" s="27"/>
      <c r="R1196" s="27" t="str">
        <f>LEFT('2012-2022'!$P1196,4)</f>
        <v>2012</v>
      </c>
      <c r="S1196" s="27" t="s">
        <v>74</v>
      </c>
      <c r="T1196" s="27" t="str">
        <f t="shared" si="467"/>
        <v/>
      </c>
      <c r="U1196" s="27"/>
      <c r="V1196" s="29"/>
      <c r="W1196" s="30"/>
      <c r="X1196" s="30"/>
      <c r="Y1196" s="31"/>
    </row>
    <row r="1197" spans="1:25" ht="15.75" customHeight="1" x14ac:dyDescent="0.25">
      <c r="A1197" s="37">
        <v>29458552</v>
      </c>
      <c r="B1197" s="32" t="s">
        <v>7743</v>
      </c>
      <c r="C1197" s="32" t="s">
        <v>7744</v>
      </c>
      <c r="D1197" s="32" t="s">
        <v>7745</v>
      </c>
      <c r="E1197" s="32" t="s">
        <v>7746</v>
      </c>
      <c r="F1197" s="32" t="s">
        <v>1312</v>
      </c>
      <c r="G1197" s="32">
        <v>2018</v>
      </c>
      <c r="H1197" s="33">
        <v>43152</v>
      </c>
      <c r="I1197" s="32"/>
      <c r="J1197" s="32"/>
      <c r="K1197" s="32" t="s">
        <v>7747</v>
      </c>
      <c r="L1197" s="32" t="str">
        <f t="shared" si="461"/>
        <v>PostAlerta</v>
      </c>
      <c r="M1197" s="32" t="str">
        <f t="shared" si="448"/>
        <v>C/PalabrasClaves</v>
      </c>
      <c r="N1197" s="32" t="s">
        <v>9</v>
      </c>
      <c r="O1197" s="32"/>
      <c r="P1197" s="32" t="s">
        <v>108</v>
      </c>
      <c r="Q1197" s="32"/>
      <c r="R1197" s="32" t="str">
        <f>LEFT('2012-2022'!$P1197,4)</f>
        <v>2018</v>
      </c>
      <c r="S1197" s="32" t="s">
        <v>54</v>
      </c>
      <c r="T1197" s="32" t="s">
        <v>7748</v>
      </c>
      <c r="U1197" s="32" t="s">
        <v>124</v>
      </c>
      <c r="V1197" s="34" t="s">
        <v>124</v>
      </c>
      <c r="W1197" s="35" t="s">
        <v>124</v>
      </c>
      <c r="X1197" s="35" t="s">
        <v>7749</v>
      </c>
      <c r="Y1197" s="36" t="str">
        <f>IFERROR(VLOOKUP(A1195,BD_aux,3,FALSE),"")</f>
        <v/>
      </c>
    </row>
    <row r="1198" spans="1:25" ht="15.75" hidden="1" customHeight="1" x14ac:dyDescent="0.25">
      <c r="A1198" s="27">
        <v>28094065</v>
      </c>
      <c r="B1198" s="27" t="s">
        <v>7676</v>
      </c>
      <c r="C1198" s="27" t="s">
        <v>7750</v>
      </c>
      <c r="D1198" s="27" t="s">
        <v>7751</v>
      </c>
      <c r="E1198" s="27" t="s">
        <v>7752</v>
      </c>
      <c r="F1198" s="27" t="s">
        <v>1995</v>
      </c>
      <c r="G1198" s="27">
        <v>2018</v>
      </c>
      <c r="H1198" s="28">
        <v>42753</v>
      </c>
      <c r="I1198" s="27"/>
      <c r="J1198" s="27"/>
      <c r="K1198" s="27" t="s">
        <v>7753</v>
      </c>
      <c r="L1198" s="27" t="str">
        <f t="shared" si="461"/>
        <v>PostAlerta</v>
      </c>
      <c r="M1198" s="27" t="str">
        <f t="shared" si="448"/>
        <v>C/PalabrasClaves</v>
      </c>
      <c r="N1198" s="27" t="str">
        <f t="shared" ref="N1198:N1200" si="468">IF(ISNUMBER(SEARCH("TREATMENT", B1198)), "4) Nuevos tratamientos", "")</f>
        <v/>
      </c>
      <c r="O1198" s="27"/>
      <c r="P1198" s="27" t="s">
        <v>1214</v>
      </c>
      <c r="Q1198" s="27"/>
      <c r="R1198" s="27" t="str">
        <f>LEFT('2012-2022'!$P1198,4)</f>
        <v>2018</v>
      </c>
      <c r="S1198" s="27" t="s">
        <v>49</v>
      </c>
      <c r="T1198" s="27" t="str">
        <f t="shared" ref="T1198:T1200" si="469">IFERROR(VLOOKUP(A1198,BD_aux,2,FALSE),"")</f>
        <v/>
      </c>
      <c r="U1198" s="27"/>
      <c r="V1198" s="29"/>
      <c r="W1198" s="30"/>
      <c r="X1198" s="30"/>
      <c r="Y1198" s="31"/>
    </row>
    <row r="1199" spans="1:25" ht="15.75" hidden="1" customHeight="1" x14ac:dyDescent="0.25">
      <c r="A1199" s="32">
        <v>28404675</v>
      </c>
      <c r="B1199" s="32" t="s">
        <v>7754</v>
      </c>
      <c r="C1199" s="32" t="s">
        <v>7755</v>
      </c>
      <c r="D1199" s="32" t="s">
        <v>7756</v>
      </c>
      <c r="E1199" s="32" t="s">
        <v>7757</v>
      </c>
      <c r="F1199" s="32" t="s">
        <v>502</v>
      </c>
      <c r="G1199" s="32">
        <v>2017</v>
      </c>
      <c r="H1199" s="33">
        <v>42839</v>
      </c>
      <c r="I1199" s="32" t="s">
        <v>7758</v>
      </c>
      <c r="J1199" s="32"/>
      <c r="K1199" s="32" t="s">
        <v>7759</v>
      </c>
      <c r="L1199" s="32" t="str">
        <f t="shared" si="461"/>
        <v>PostAlerta</v>
      </c>
      <c r="M1199" s="32" t="str">
        <f t="shared" si="448"/>
        <v>S/PalabrasClaves</v>
      </c>
      <c r="N1199" s="32" t="str">
        <f t="shared" si="468"/>
        <v/>
      </c>
      <c r="O1199" s="32"/>
      <c r="P1199" s="32" t="s">
        <v>115</v>
      </c>
      <c r="Q1199" s="32"/>
      <c r="R1199" s="32" t="str">
        <f>LEFT('2012-2022'!$P1199,4)</f>
        <v>2017</v>
      </c>
      <c r="S1199" s="32" t="s">
        <v>60</v>
      </c>
      <c r="T1199" s="32" t="str">
        <f t="shared" si="469"/>
        <v/>
      </c>
      <c r="U1199" s="32"/>
      <c r="V1199" s="34"/>
      <c r="W1199" s="35"/>
      <c r="X1199" s="35"/>
      <c r="Y1199" s="32"/>
    </row>
    <row r="1200" spans="1:25" ht="15.75" hidden="1" customHeight="1" x14ac:dyDescent="0.25">
      <c r="A1200" s="27">
        <v>28384279</v>
      </c>
      <c r="B1200" s="27" t="s">
        <v>7760</v>
      </c>
      <c r="C1200" s="27" t="s">
        <v>7761</v>
      </c>
      <c r="D1200" s="27" t="s">
        <v>7762</v>
      </c>
      <c r="E1200" s="27" t="s">
        <v>7763</v>
      </c>
      <c r="F1200" s="27" t="s">
        <v>1251</v>
      </c>
      <c r="G1200" s="27">
        <v>2017</v>
      </c>
      <c r="H1200" s="28">
        <v>42832</v>
      </c>
      <c r="I1200" s="27" t="s">
        <v>7764</v>
      </c>
      <c r="J1200" s="27"/>
      <c r="K1200" s="27" t="s">
        <v>7765</v>
      </c>
      <c r="L1200" s="27" t="str">
        <f t="shared" si="461"/>
        <v>PostAlerta</v>
      </c>
      <c r="M1200" s="27" t="str">
        <f t="shared" si="448"/>
        <v>S/PalabrasClaves</v>
      </c>
      <c r="N1200" s="27" t="str">
        <f t="shared" si="468"/>
        <v/>
      </c>
      <c r="O1200" s="27"/>
      <c r="P1200" s="27" t="s">
        <v>7766</v>
      </c>
      <c r="Q1200" s="27"/>
      <c r="R1200" s="27" t="str">
        <f>LEFT('2012-2022'!$P1200,4)</f>
        <v>2017</v>
      </c>
      <c r="S1200" s="27" t="s">
        <v>54</v>
      </c>
      <c r="T1200" s="27" t="str">
        <f t="shared" si="469"/>
        <v/>
      </c>
      <c r="U1200" s="27"/>
      <c r="V1200" s="29"/>
      <c r="W1200" s="30"/>
      <c r="X1200" s="30"/>
      <c r="Y1200" s="31"/>
    </row>
    <row r="1201" spans="1:25" ht="15.75" customHeight="1" x14ac:dyDescent="0.25">
      <c r="A1201" s="32">
        <v>24571974</v>
      </c>
      <c r="B1201" s="32" t="s">
        <v>7032</v>
      </c>
      <c r="C1201" s="32" t="s">
        <v>7767</v>
      </c>
      <c r="D1201" s="32" t="s">
        <v>7768</v>
      </c>
      <c r="E1201" s="32" t="s">
        <v>655</v>
      </c>
      <c r="F1201" s="32" t="s">
        <v>679</v>
      </c>
      <c r="G1201" s="32">
        <v>2014</v>
      </c>
      <c r="H1201" s="33">
        <v>41698</v>
      </c>
      <c r="I1201" s="32"/>
      <c r="J1201" s="32"/>
      <c r="K1201" s="32" t="s">
        <v>7769</v>
      </c>
      <c r="L1201" s="32" t="str">
        <f t="shared" si="461"/>
        <v>PreAlerta</v>
      </c>
      <c r="M1201" s="32" t="str">
        <f t="shared" si="448"/>
        <v>C/PalabrasClaves</v>
      </c>
      <c r="N1201" s="32" t="s">
        <v>9</v>
      </c>
      <c r="O1201" s="32"/>
      <c r="P1201" s="32" t="s">
        <v>2519</v>
      </c>
      <c r="Q1201" s="32"/>
      <c r="R1201" s="32" t="str">
        <f>LEFT('2012-2022'!$P1201,4)</f>
        <v>2014</v>
      </c>
      <c r="S1201" s="32" t="s">
        <v>49</v>
      </c>
      <c r="T1201" s="32" t="s">
        <v>7770</v>
      </c>
      <c r="U1201" s="32" t="s">
        <v>123</v>
      </c>
      <c r="V1201" s="34" t="s">
        <v>124</v>
      </c>
      <c r="W1201" s="35" t="s">
        <v>124</v>
      </c>
      <c r="X1201" s="35" t="s">
        <v>7771</v>
      </c>
      <c r="Y1201" s="36" t="str">
        <f t="shared" ref="Y1201:Y1203" si="470">IFERROR(VLOOKUP(A1199,BD_aux,3,FALSE),"")</f>
        <v/>
      </c>
    </row>
    <row r="1202" spans="1:25" ht="15.75" customHeight="1" x14ac:dyDescent="0.25">
      <c r="A1202" s="27">
        <v>24571971</v>
      </c>
      <c r="B1202" s="27" t="s">
        <v>7032</v>
      </c>
      <c r="C1202" s="27" t="s">
        <v>7772</v>
      </c>
      <c r="D1202" s="27" t="s">
        <v>7773</v>
      </c>
      <c r="E1202" s="27" t="s">
        <v>5687</v>
      </c>
      <c r="F1202" s="27" t="s">
        <v>679</v>
      </c>
      <c r="G1202" s="27">
        <v>2014</v>
      </c>
      <c r="H1202" s="28">
        <v>41698</v>
      </c>
      <c r="I1202" s="27"/>
      <c r="J1202" s="27"/>
      <c r="K1202" s="27" t="s">
        <v>7774</v>
      </c>
      <c r="L1202" s="27" t="str">
        <f t="shared" si="461"/>
        <v>PreAlerta</v>
      </c>
      <c r="M1202" s="27" t="str">
        <f t="shared" si="448"/>
        <v>C/PalabrasClaves</v>
      </c>
      <c r="N1202" s="27" t="s">
        <v>9</v>
      </c>
      <c r="O1202" s="27"/>
      <c r="P1202" s="27" t="s">
        <v>2519</v>
      </c>
      <c r="Q1202" s="27"/>
      <c r="R1202" s="27" t="str">
        <f>LEFT('2012-2022'!$P1202,4)</f>
        <v>2014</v>
      </c>
      <c r="S1202" s="27" t="s">
        <v>49</v>
      </c>
      <c r="T1202" s="27" t="s">
        <v>7775</v>
      </c>
      <c r="U1202" s="27" t="s">
        <v>123</v>
      </c>
      <c r="V1202" s="29" t="s">
        <v>124</v>
      </c>
      <c r="W1202" s="30" t="s">
        <v>124</v>
      </c>
      <c r="X1202" s="30" t="s">
        <v>7776</v>
      </c>
      <c r="Y1202" s="31" t="str">
        <f t="shared" si="470"/>
        <v/>
      </c>
    </row>
    <row r="1203" spans="1:25" ht="15.75" customHeight="1" x14ac:dyDescent="0.25">
      <c r="A1203" s="32">
        <v>30788502</v>
      </c>
      <c r="B1203" s="32" t="s">
        <v>7777</v>
      </c>
      <c r="C1203" s="32" t="s">
        <v>7778</v>
      </c>
      <c r="D1203" s="32" t="s">
        <v>7779</v>
      </c>
      <c r="E1203" s="32" t="s">
        <v>7780</v>
      </c>
      <c r="F1203" s="32" t="s">
        <v>195</v>
      </c>
      <c r="G1203" s="32">
        <v>2019</v>
      </c>
      <c r="H1203" s="33">
        <v>43518</v>
      </c>
      <c r="I1203" s="32" t="s">
        <v>7781</v>
      </c>
      <c r="J1203" s="32"/>
      <c r="K1203" s="32" t="s">
        <v>7782</v>
      </c>
      <c r="L1203" s="32" t="str">
        <f t="shared" si="461"/>
        <v>PostAlerta</v>
      </c>
      <c r="M1203" s="32" t="str">
        <f t="shared" si="448"/>
        <v>C/PalabrasClaves</v>
      </c>
      <c r="N1203" s="32" t="s">
        <v>9</v>
      </c>
      <c r="O1203" s="32"/>
      <c r="P1203" s="32" t="s">
        <v>7783</v>
      </c>
      <c r="Q1203" s="32"/>
      <c r="R1203" s="32" t="str">
        <f>LEFT('2012-2022'!$P1203,4)</f>
        <v>2019</v>
      </c>
      <c r="S1203" s="32" t="s">
        <v>60</v>
      </c>
      <c r="T1203" s="32" t="s">
        <v>7784</v>
      </c>
      <c r="U1203" s="32" t="s">
        <v>123</v>
      </c>
      <c r="V1203" s="34" t="s">
        <v>124</v>
      </c>
      <c r="W1203" s="35" t="s">
        <v>124</v>
      </c>
      <c r="X1203" s="35" t="s">
        <v>7785</v>
      </c>
      <c r="Y1203" s="36" t="str">
        <f t="shared" si="470"/>
        <v/>
      </c>
    </row>
    <row r="1204" spans="1:25" ht="15.75" hidden="1" customHeight="1" x14ac:dyDescent="0.25">
      <c r="A1204" s="27">
        <v>28333355</v>
      </c>
      <c r="B1204" s="27" t="s">
        <v>7786</v>
      </c>
      <c r="C1204" s="27" t="s">
        <v>7787</v>
      </c>
      <c r="D1204" s="27" t="s">
        <v>7788</v>
      </c>
      <c r="E1204" s="27" t="s">
        <v>2861</v>
      </c>
      <c r="F1204" s="27" t="s">
        <v>493</v>
      </c>
      <c r="G1204" s="27">
        <v>2017</v>
      </c>
      <c r="H1204" s="28">
        <v>42818</v>
      </c>
      <c r="I1204" s="27" t="s">
        <v>7789</v>
      </c>
      <c r="J1204" s="27"/>
      <c r="K1204" s="27" t="s">
        <v>7790</v>
      </c>
      <c r="L1204" s="27" t="str">
        <f t="shared" si="461"/>
        <v>PostAlerta</v>
      </c>
      <c r="M1204" s="27" t="str">
        <f t="shared" si="448"/>
        <v>C/PalabrasClaves</v>
      </c>
      <c r="N1204" s="27" t="str">
        <f t="shared" ref="N1204:N1205" si="471">IF(ISNUMBER(SEARCH("TREATMENT", B1204)), "4) Nuevos tratamientos", "")</f>
        <v/>
      </c>
      <c r="O1204" s="27"/>
      <c r="P1204" s="27" t="s">
        <v>6286</v>
      </c>
      <c r="Q1204" s="27"/>
      <c r="R1204" s="27" t="str">
        <f>LEFT('2012-2022'!$P1204,4)</f>
        <v>2017</v>
      </c>
      <c r="S1204" s="27" t="s">
        <v>62</v>
      </c>
      <c r="T1204" s="27" t="str">
        <f t="shared" ref="T1204:T1206" si="472">IFERROR(VLOOKUP(A1204,BD_aux,2,FALSE),"")</f>
        <v/>
      </c>
      <c r="U1204" s="27"/>
      <c r="V1204" s="29"/>
      <c r="W1204" s="30"/>
      <c r="X1204" s="30"/>
      <c r="Y1204" s="31"/>
    </row>
    <row r="1205" spans="1:25" ht="15.75" hidden="1" customHeight="1" x14ac:dyDescent="0.25">
      <c r="A1205" s="32">
        <v>33848042</v>
      </c>
      <c r="B1205" s="32" t="s">
        <v>7791</v>
      </c>
      <c r="C1205" s="32" t="s">
        <v>7792</v>
      </c>
      <c r="D1205" s="32" t="s">
        <v>7793</v>
      </c>
      <c r="E1205" s="32" t="s">
        <v>7794</v>
      </c>
      <c r="F1205" s="32" t="s">
        <v>7795</v>
      </c>
      <c r="G1205" s="32">
        <v>2021</v>
      </c>
      <c r="H1205" s="33">
        <v>44299</v>
      </c>
      <c r="I1205" s="32"/>
      <c r="J1205" s="32"/>
      <c r="K1205" s="32" t="s">
        <v>7796</v>
      </c>
      <c r="L1205" s="32" t="str">
        <f t="shared" si="461"/>
        <v>PostAlerta</v>
      </c>
      <c r="M1205" s="32" t="str">
        <f t="shared" si="448"/>
        <v>S/PalabrasClaves</v>
      </c>
      <c r="N1205" s="32" t="str">
        <f t="shared" si="471"/>
        <v/>
      </c>
      <c r="O1205" s="32"/>
      <c r="P1205" s="32" t="s">
        <v>7317</v>
      </c>
      <c r="Q1205" s="32"/>
      <c r="R1205" s="32" t="str">
        <f>LEFT('2012-2022'!$P1205,4)</f>
        <v>2021</v>
      </c>
      <c r="S1205" s="32" t="s">
        <v>54</v>
      </c>
      <c r="T1205" s="32" t="str">
        <f t="shared" si="472"/>
        <v/>
      </c>
      <c r="U1205" s="32"/>
      <c r="V1205" s="34"/>
      <c r="W1205" s="35"/>
      <c r="X1205" s="35"/>
      <c r="Y1205" s="32"/>
    </row>
    <row r="1206" spans="1:25" ht="15.75" hidden="1" customHeight="1" x14ac:dyDescent="0.25">
      <c r="A1206" s="27">
        <v>30063202</v>
      </c>
      <c r="B1206" s="27" t="s">
        <v>7797</v>
      </c>
      <c r="C1206" s="27" t="s">
        <v>7798</v>
      </c>
      <c r="D1206" s="27" t="s">
        <v>7799</v>
      </c>
      <c r="E1206" s="27" t="s">
        <v>766</v>
      </c>
      <c r="F1206" s="27" t="s">
        <v>249</v>
      </c>
      <c r="G1206" s="27">
        <v>2018</v>
      </c>
      <c r="H1206" s="28">
        <v>43313</v>
      </c>
      <c r="I1206" s="27" t="s">
        <v>7800</v>
      </c>
      <c r="J1206" s="27"/>
      <c r="K1206" s="27" t="s">
        <v>7801</v>
      </c>
      <c r="L1206" s="27" t="str">
        <f t="shared" si="461"/>
        <v>PostAlerta</v>
      </c>
      <c r="M1206" s="27" t="str">
        <f t="shared" si="448"/>
        <v>C/PalabrasClaves</v>
      </c>
      <c r="N1206" s="27" t="s">
        <v>18</v>
      </c>
      <c r="O1206" s="27" t="s">
        <v>2842</v>
      </c>
      <c r="P1206" s="27" t="s">
        <v>1179</v>
      </c>
      <c r="Q1206" s="27"/>
      <c r="R1206" s="27" t="str">
        <f>LEFT('2012-2022'!$P1206,4)</f>
        <v>2018</v>
      </c>
      <c r="S1206" s="27" t="s">
        <v>65</v>
      </c>
      <c r="T1206" s="27" t="str">
        <f t="shared" si="472"/>
        <v/>
      </c>
      <c r="U1206" s="27"/>
      <c r="V1206" s="29"/>
      <c r="W1206" s="30"/>
      <c r="X1206" s="30"/>
      <c r="Y1206" s="31"/>
    </row>
    <row r="1207" spans="1:25" ht="15.75" customHeight="1" x14ac:dyDescent="0.25">
      <c r="A1207" s="32">
        <v>30260702</v>
      </c>
      <c r="B1207" s="32" t="s">
        <v>7802</v>
      </c>
      <c r="C1207" s="32" t="s">
        <v>7803</v>
      </c>
      <c r="D1207" s="32" t="s">
        <v>7804</v>
      </c>
      <c r="E1207" s="32" t="s">
        <v>7805</v>
      </c>
      <c r="F1207" s="32" t="s">
        <v>6688</v>
      </c>
      <c r="G1207" s="32">
        <v>2019</v>
      </c>
      <c r="H1207" s="33">
        <v>43371</v>
      </c>
      <c r="I1207" s="32" t="s">
        <v>7806</v>
      </c>
      <c r="J1207" s="32"/>
      <c r="K1207" s="32" t="s">
        <v>7807</v>
      </c>
      <c r="L1207" s="32" t="str">
        <f t="shared" si="461"/>
        <v>PostAlerta</v>
      </c>
      <c r="M1207" s="32" t="str">
        <f t="shared" si="448"/>
        <v>C/PalabrasClaves</v>
      </c>
      <c r="N1207" s="32" t="s">
        <v>12</v>
      </c>
      <c r="O1207" s="32" t="s">
        <v>13</v>
      </c>
      <c r="P1207" s="32" t="s">
        <v>730</v>
      </c>
      <c r="Q1207" s="32"/>
      <c r="R1207" s="32" t="str">
        <f>LEFT('2012-2022'!$P1207,4)</f>
        <v>2019</v>
      </c>
      <c r="S1207" s="32" t="s">
        <v>45</v>
      </c>
      <c r="T1207" s="32" t="s">
        <v>7808</v>
      </c>
      <c r="U1207" s="32" t="s">
        <v>124</v>
      </c>
      <c r="V1207" s="34" t="s">
        <v>123</v>
      </c>
      <c r="W1207" s="35" t="s">
        <v>124</v>
      </c>
      <c r="X1207" s="35" t="s">
        <v>7809</v>
      </c>
      <c r="Y1207" s="36" t="str">
        <f t="shared" ref="Y1207:Y1208" si="473">IFERROR(VLOOKUP(A1205,BD_aux,3,FALSE),"")</f>
        <v/>
      </c>
    </row>
    <row r="1208" spans="1:25" ht="15.75" customHeight="1" x14ac:dyDescent="0.25">
      <c r="A1208" s="27">
        <v>29617982</v>
      </c>
      <c r="B1208" s="27" t="s">
        <v>7810</v>
      </c>
      <c r="C1208" s="27" t="s">
        <v>7811</v>
      </c>
      <c r="D1208" s="27" t="s">
        <v>7812</v>
      </c>
      <c r="E1208" s="27" t="s">
        <v>7813</v>
      </c>
      <c r="F1208" s="27" t="s">
        <v>2140</v>
      </c>
      <c r="G1208" s="27">
        <v>2018</v>
      </c>
      <c r="H1208" s="28">
        <v>43195</v>
      </c>
      <c r="I1208" s="27" t="s">
        <v>7814</v>
      </c>
      <c r="J1208" s="27"/>
      <c r="K1208" s="27" t="s">
        <v>7815</v>
      </c>
      <c r="L1208" s="27" t="str">
        <f t="shared" si="461"/>
        <v>Excluido</v>
      </c>
      <c r="M1208" s="27" t="str">
        <f t="shared" si="448"/>
        <v>C/PalabrasClaves</v>
      </c>
      <c r="N1208" s="27" t="s">
        <v>12</v>
      </c>
      <c r="O1208" s="27" t="s">
        <v>16</v>
      </c>
      <c r="P1208" s="27" t="s">
        <v>4989</v>
      </c>
      <c r="Q1208" s="27"/>
      <c r="R1208" s="27" t="str">
        <f>LEFT('2012-2022'!$P1208,4)</f>
        <v>2018</v>
      </c>
      <c r="S1208" s="27" t="s">
        <v>65</v>
      </c>
      <c r="T1208" s="27" t="s">
        <v>7816</v>
      </c>
      <c r="U1208" s="27" t="s">
        <v>124</v>
      </c>
      <c r="V1208" s="29" t="s">
        <v>123</v>
      </c>
      <c r="W1208" s="30" t="s">
        <v>124</v>
      </c>
      <c r="X1208" s="30" t="s">
        <v>7817</v>
      </c>
      <c r="Y1208" s="31" t="str">
        <f t="shared" si="473"/>
        <v/>
      </c>
    </row>
    <row r="1209" spans="1:25" ht="15.75" hidden="1" customHeight="1" x14ac:dyDescent="0.25">
      <c r="A1209" s="32">
        <v>23030644</v>
      </c>
      <c r="B1209" s="32" t="s">
        <v>7818</v>
      </c>
      <c r="C1209" s="32" t="s">
        <v>7819</v>
      </c>
      <c r="D1209" s="32" t="s">
        <v>7820</v>
      </c>
      <c r="E1209" s="32" t="s">
        <v>4216</v>
      </c>
      <c r="F1209" s="32" t="s">
        <v>7821</v>
      </c>
      <c r="G1209" s="32">
        <v>2012</v>
      </c>
      <c r="H1209" s="33">
        <v>41186</v>
      </c>
      <c r="I1209" s="32"/>
      <c r="J1209" s="32"/>
      <c r="K1209" s="32" t="s">
        <v>7822</v>
      </c>
      <c r="L1209" s="32" t="str">
        <f t="shared" si="461"/>
        <v>PreAlerta</v>
      </c>
      <c r="M1209" s="32" t="str">
        <f t="shared" si="448"/>
        <v>S/PalabrasClaves</v>
      </c>
      <c r="N1209" s="32" t="str">
        <f t="shared" ref="N1209:N1211" si="474">IF(ISNUMBER(SEARCH("TREATMENT", B1209)), "4) Nuevos tratamientos", "")</f>
        <v/>
      </c>
      <c r="O1209" s="32"/>
      <c r="P1209" s="32" t="s">
        <v>7823</v>
      </c>
      <c r="Q1209" s="32"/>
      <c r="R1209" s="32" t="str">
        <f>LEFT('2012-2022'!$P1209,4)</f>
        <v>2012</v>
      </c>
      <c r="S1209" s="32" t="s">
        <v>74</v>
      </c>
      <c r="T1209" s="32" t="str">
        <f t="shared" ref="T1209:T1211" si="475">IFERROR(VLOOKUP(A1209,BD_aux,2,FALSE),"")</f>
        <v/>
      </c>
      <c r="U1209" s="32"/>
      <c r="V1209" s="34"/>
      <c r="W1209" s="35"/>
      <c r="X1209" s="35"/>
      <c r="Y1209" s="32"/>
    </row>
    <row r="1210" spans="1:25" ht="15.75" hidden="1" customHeight="1" x14ac:dyDescent="0.25">
      <c r="A1210" s="27">
        <v>30165819</v>
      </c>
      <c r="B1210" s="27" t="s">
        <v>7824</v>
      </c>
      <c r="C1210" s="27" t="s">
        <v>7825</v>
      </c>
      <c r="D1210" s="27" t="s">
        <v>7826</v>
      </c>
      <c r="E1210" s="27" t="s">
        <v>7827</v>
      </c>
      <c r="F1210" s="27" t="s">
        <v>759</v>
      </c>
      <c r="G1210" s="27">
        <v>2018</v>
      </c>
      <c r="H1210" s="28">
        <v>43344</v>
      </c>
      <c r="I1210" s="27" t="s">
        <v>7828</v>
      </c>
      <c r="J1210" s="27"/>
      <c r="K1210" s="27" t="s">
        <v>7829</v>
      </c>
      <c r="L1210" s="27" t="str">
        <f t="shared" si="461"/>
        <v>PostAlerta</v>
      </c>
      <c r="M1210" s="27" t="str">
        <f t="shared" si="448"/>
        <v>S/PalabrasClaves</v>
      </c>
      <c r="N1210" s="27" t="str">
        <f t="shared" si="474"/>
        <v/>
      </c>
      <c r="O1210" s="27"/>
      <c r="P1210" s="27" t="s">
        <v>7830</v>
      </c>
      <c r="Q1210" s="27"/>
      <c r="R1210" s="27" t="str">
        <f>LEFT('2012-2022'!$P1210,4)</f>
        <v>2018</v>
      </c>
      <c r="S1210" s="27" t="s">
        <v>65</v>
      </c>
      <c r="T1210" s="27" t="str">
        <f t="shared" si="475"/>
        <v/>
      </c>
      <c r="U1210" s="27"/>
      <c r="V1210" s="29"/>
      <c r="W1210" s="30"/>
      <c r="X1210" s="30"/>
      <c r="Y1210" s="31"/>
    </row>
    <row r="1211" spans="1:25" ht="15.75" hidden="1" customHeight="1" x14ac:dyDescent="0.25">
      <c r="A1211" s="32">
        <v>31119634</v>
      </c>
      <c r="B1211" s="32" t="s">
        <v>7831</v>
      </c>
      <c r="C1211" s="32" t="s">
        <v>7832</v>
      </c>
      <c r="D1211" s="32" t="s">
        <v>7833</v>
      </c>
      <c r="E1211" s="32" t="s">
        <v>4959</v>
      </c>
      <c r="F1211" s="32" t="s">
        <v>120</v>
      </c>
      <c r="G1211" s="32">
        <v>2019</v>
      </c>
      <c r="H1211" s="33">
        <v>43609</v>
      </c>
      <c r="I1211" s="32"/>
      <c r="J1211" s="32"/>
      <c r="K1211" s="32" t="s">
        <v>7834</v>
      </c>
      <c r="L1211" s="32" t="str">
        <f t="shared" si="461"/>
        <v>PostAlerta</v>
      </c>
      <c r="M1211" s="32" t="str">
        <f t="shared" si="448"/>
        <v>C/PalabrasClaves</v>
      </c>
      <c r="N1211" s="32" t="str">
        <f t="shared" si="474"/>
        <v/>
      </c>
      <c r="O1211" s="32"/>
      <c r="P1211" s="32">
        <v>2019</v>
      </c>
      <c r="Q1211" s="32"/>
      <c r="R1211" s="32" t="str">
        <f>LEFT('2012-2022'!$P1211,4)</f>
        <v>2019</v>
      </c>
      <c r="S1211" s="32"/>
      <c r="T1211" s="32" t="str">
        <f t="shared" si="475"/>
        <v/>
      </c>
      <c r="U1211" s="32"/>
      <c r="V1211" s="34"/>
      <c r="W1211" s="35"/>
      <c r="X1211" s="35"/>
      <c r="Y1211" s="32"/>
    </row>
    <row r="1212" spans="1:25" ht="15.75" customHeight="1" x14ac:dyDescent="0.25">
      <c r="A1212" s="27">
        <v>34755593</v>
      </c>
      <c r="B1212" s="27" t="s">
        <v>7835</v>
      </c>
      <c r="C1212" s="27" t="s">
        <v>7836</v>
      </c>
      <c r="D1212" s="27" t="s">
        <v>7837</v>
      </c>
      <c r="E1212" s="27" t="s">
        <v>7838</v>
      </c>
      <c r="F1212" s="27" t="s">
        <v>249</v>
      </c>
      <c r="G1212" s="27">
        <v>2021</v>
      </c>
      <c r="H1212" s="28">
        <v>44510</v>
      </c>
      <c r="I1212" s="27" t="s">
        <v>7839</v>
      </c>
      <c r="J1212" s="27"/>
      <c r="K1212" s="27" t="s">
        <v>7840</v>
      </c>
      <c r="L1212" s="27" t="str">
        <f t="shared" si="461"/>
        <v>PostAlerta</v>
      </c>
      <c r="M1212" s="27" t="str">
        <f t="shared" si="448"/>
        <v>C/PalabrasClaves</v>
      </c>
      <c r="N1212" s="27" t="s">
        <v>9</v>
      </c>
      <c r="O1212" s="27"/>
      <c r="P1212" s="27" t="s">
        <v>5444</v>
      </c>
      <c r="Q1212" s="27"/>
      <c r="R1212" s="27" t="str">
        <f>LEFT('2012-2022'!$P1212,4)</f>
        <v>2021</v>
      </c>
      <c r="S1212" s="27" t="s">
        <v>72</v>
      </c>
      <c r="T1212" s="27" t="s">
        <v>7841</v>
      </c>
      <c r="U1212" s="27" t="s">
        <v>123</v>
      </c>
      <c r="V1212" s="29" t="s">
        <v>124</v>
      </c>
      <c r="W1212" s="30" t="s">
        <v>124</v>
      </c>
      <c r="X1212" s="30" t="s">
        <v>7842</v>
      </c>
      <c r="Y1212" s="31" t="str">
        <f t="shared" ref="Y1212:Y1213" si="476">IFERROR(VLOOKUP(A1210,BD_aux,3,FALSE),"")</f>
        <v/>
      </c>
    </row>
    <row r="1213" spans="1:25" ht="15.75" customHeight="1" x14ac:dyDescent="0.25">
      <c r="A1213" s="32">
        <v>32692363</v>
      </c>
      <c r="B1213" s="32" t="s">
        <v>7843</v>
      </c>
      <c r="C1213" s="32" t="s">
        <v>7844</v>
      </c>
      <c r="D1213" s="32" t="s">
        <v>7845</v>
      </c>
      <c r="E1213" s="32" t="s">
        <v>7065</v>
      </c>
      <c r="F1213" s="32" t="s">
        <v>195</v>
      </c>
      <c r="G1213" s="32">
        <v>2020</v>
      </c>
      <c r="H1213" s="33">
        <v>44034</v>
      </c>
      <c r="I1213" s="32" t="s">
        <v>7846</v>
      </c>
      <c r="J1213" s="32"/>
      <c r="K1213" s="32" t="s">
        <v>7847</v>
      </c>
      <c r="L1213" s="32" t="str">
        <f t="shared" si="461"/>
        <v>PostAlerta</v>
      </c>
      <c r="M1213" s="32" t="str">
        <f t="shared" si="448"/>
        <v>S/PalabrasClaves</v>
      </c>
      <c r="N1213" s="32" t="s">
        <v>12</v>
      </c>
      <c r="O1213" s="32" t="s">
        <v>16</v>
      </c>
      <c r="P1213" s="32" t="s">
        <v>4310</v>
      </c>
      <c r="Q1213" s="32"/>
      <c r="R1213" s="32" t="str">
        <f>LEFT('2012-2022'!$P1213,4)</f>
        <v>2020</v>
      </c>
      <c r="S1213" s="32" t="s">
        <v>70</v>
      </c>
      <c r="T1213" s="32" t="s">
        <v>7848</v>
      </c>
      <c r="U1213" s="32" t="s">
        <v>124</v>
      </c>
      <c r="V1213" s="34" t="s">
        <v>123</v>
      </c>
      <c r="W1213" s="35" t="s">
        <v>124</v>
      </c>
      <c r="X1213" s="35" t="s">
        <v>7849</v>
      </c>
      <c r="Y1213" s="36" t="str">
        <f t="shared" si="476"/>
        <v/>
      </c>
    </row>
    <row r="1214" spans="1:25" ht="15.75" hidden="1" customHeight="1" x14ac:dyDescent="0.25">
      <c r="A1214" s="27">
        <v>28490486</v>
      </c>
      <c r="B1214" s="27" t="s">
        <v>7850</v>
      </c>
      <c r="C1214" s="27" t="s">
        <v>7851</v>
      </c>
      <c r="D1214" s="27" t="s">
        <v>7852</v>
      </c>
      <c r="E1214" s="27" t="s">
        <v>7853</v>
      </c>
      <c r="F1214" s="27" t="s">
        <v>502</v>
      </c>
      <c r="G1214" s="27">
        <v>2017</v>
      </c>
      <c r="H1214" s="28">
        <v>42867</v>
      </c>
      <c r="I1214" s="27" t="s">
        <v>7854</v>
      </c>
      <c r="J1214" s="27"/>
      <c r="K1214" s="27" t="s">
        <v>7855</v>
      </c>
      <c r="L1214" s="27" t="str">
        <f t="shared" si="461"/>
        <v>PostAlerta</v>
      </c>
      <c r="M1214" s="27" t="str">
        <f t="shared" si="448"/>
        <v>S/PalabrasClaves</v>
      </c>
      <c r="N1214" s="27" t="str">
        <f>IF(ISNUMBER(SEARCH("TREATMENT", B1214)), "4) Nuevos tratamientos", "")</f>
        <v/>
      </c>
      <c r="O1214" s="27"/>
      <c r="P1214" s="27" t="s">
        <v>166</v>
      </c>
      <c r="Q1214" s="27"/>
      <c r="R1214" s="27" t="str">
        <f>LEFT('2012-2022'!$P1214,4)</f>
        <v>2017</v>
      </c>
      <c r="S1214" s="27" t="s">
        <v>62</v>
      </c>
      <c r="T1214" s="27" t="str">
        <f>IFERROR(VLOOKUP(A1214,BD_aux,2,FALSE),"")</f>
        <v/>
      </c>
      <c r="U1214" s="27"/>
      <c r="V1214" s="29"/>
      <c r="W1214" s="30"/>
      <c r="X1214" s="30"/>
      <c r="Y1214" s="31"/>
    </row>
    <row r="1215" spans="1:25" ht="15.75" customHeight="1" x14ac:dyDescent="0.25">
      <c r="A1215" s="32">
        <v>25372111</v>
      </c>
      <c r="B1215" s="32" t="s">
        <v>7856</v>
      </c>
      <c r="C1215" s="32" t="s">
        <v>7857</v>
      </c>
      <c r="D1215" s="32" t="s">
        <v>7858</v>
      </c>
      <c r="E1215" s="32" t="s">
        <v>655</v>
      </c>
      <c r="F1215" s="32" t="s">
        <v>3450</v>
      </c>
      <c r="G1215" s="32">
        <v>2014</v>
      </c>
      <c r="H1215" s="33">
        <v>41949</v>
      </c>
      <c r="I1215" s="32"/>
      <c r="J1215" s="32"/>
      <c r="K1215" s="32" t="s">
        <v>7859</v>
      </c>
      <c r="L1215" s="32" t="str">
        <f t="shared" si="461"/>
        <v>PreAlerta</v>
      </c>
      <c r="M1215" s="32" t="str">
        <f t="shared" si="448"/>
        <v>C/PalabrasClaves</v>
      </c>
      <c r="N1215" s="32" t="s">
        <v>9</v>
      </c>
      <c r="O1215" s="32"/>
      <c r="P1215" s="32" t="s">
        <v>2715</v>
      </c>
      <c r="Q1215" s="32"/>
      <c r="R1215" s="32" t="str">
        <f>LEFT('2012-2022'!$P1215,4)</f>
        <v>2014</v>
      </c>
      <c r="S1215" s="32" t="s">
        <v>72</v>
      </c>
      <c r="T1215" s="32" t="s">
        <v>7856</v>
      </c>
      <c r="U1215" s="32" t="s">
        <v>123</v>
      </c>
      <c r="V1215" s="34" t="s">
        <v>124</v>
      </c>
      <c r="W1215" s="35" t="s">
        <v>124</v>
      </c>
      <c r="X1215" s="35"/>
      <c r="Y1215" s="36" t="str">
        <f>IFERROR(VLOOKUP(A1213,BD_aux,3,FALSE),"")</f>
        <v/>
      </c>
    </row>
    <row r="1216" spans="1:25" ht="15.75" hidden="1" customHeight="1" x14ac:dyDescent="0.25">
      <c r="A1216" s="27">
        <v>32423944</v>
      </c>
      <c r="B1216" s="27" t="s">
        <v>7860</v>
      </c>
      <c r="C1216" s="27" t="s">
        <v>7861</v>
      </c>
      <c r="D1216" s="27" t="s">
        <v>7862</v>
      </c>
      <c r="E1216" s="27" t="s">
        <v>6492</v>
      </c>
      <c r="F1216" s="27" t="s">
        <v>393</v>
      </c>
      <c r="G1216" s="27">
        <v>2021</v>
      </c>
      <c r="H1216" s="28">
        <v>43971</v>
      </c>
      <c r="I1216" s="27" t="s">
        <v>7863</v>
      </c>
      <c r="J1216" s="27"/>
      <c r="K1216" s="27" t="s">
        <v>7864</v>
      </c>
      <c r="L1216" s="27" t="str">
        <f t="shared" si="461"/>
        <v>Excluido</v>
      </c>
      <c r="M1216" s="27" t="str">
        <f t="shared" si="448"/>
        <v>S/PalabrasClaves</v>
      </c>
      <c r="N1216" s="27" t="str">
        <f t="shared" ref="N1216:N1223" si="477">IF(ISNUMBER(SEARCH("TREATMENT", B1216)), "4) Nuevos tratamientos", "")</f>
        <v/>
      </c>
      <c r="O1216" s="27"/>
      <c r="P1216" s="27" t="s">
        <v>4859</v>
      </c>
      <c r="Q1216" s="27"/>
      <c r="R1216" s="27" t="str">
        <f>LEFT('2012-2022'!$P1216,4)</f>
        <v>2021</v>
      </c>
      <c r="S1216" s="27" t="s">
        <v>49</v>
      </c>
      <c r="T1216" s="27" t="str">
        <f t="shared" ref="T1216:T1223" si="478">IFERROR(VLOOKUP(A1216,BD_aux,2,FALSE),"")</f>
        <v/>
      </c>
      <c r="U1216" s="27"/>
      <c r="V1216" s="29"/>
      <c r="W1216" s="30"/>
      <c r="X1216" s="30"/>
      <c r="Y1216" s="31"/>
    </row>
    <row r="1217" spans="1:25" ht="15.75" hidden="1" customHeight="1" x14ac:dyDescent="0.25">
      <c r="A1217" s="32">
        <v>31681634</v>
      </c>
      <c r="B1217" s="32" t="s">
        <v>7865</v>
      </c>
      <c r="C1217" s="32" t="s">
        <v>7866</v>
      </c>
      <c r="D1217" s="32" t="s">
        <v>7867</v>
      </c>
      <c r="E1217" s="32" t="s">
        <v>7868</v>
      </c>
      <c r="F1217" s="32" t="s">
        <v>5193</v>
      </c>
      <c r="G1217" s="32">
        <v>2019</v>
      </c>
      <c r="H1217" s="33">
        <v>43774</v>
      </c>
      <c r="I1217" s="32" t="s">
        <v>7869</v>
      </c>
      <c r="J1217" s="32"/>
      <c r="K1217" s="32" t="s">
        <v>7870</v>
      </c>
      <c r="L1217" s="32" t="str">
        <f t="shared" si="461"/>
        <v>PostAlerta</v>
      </c>
      <c r="M1217" s="32" t="str">
        <f t="shared" si="448"/>
        <v>S/PalabrasClaves</v>
      </c>
      <c r="N1217" s="32" t="str">
        <f t="shared" si="477"/>
        <v/>
      </c>
      <c r="O1217" s="32"/>
      <c r="P1217" s="32" t="s">
        <v>7871</v>
      </c>
      <c r="Q1217" s="32"/>
      <c r="R1217" s="32" t="str">
        <f>LEFT('2012-2022'!$P1217,4)</f>
        <v>2019</v>
      </c>
      <c r="S1217" s="32" t="s">
        <v>70</v>
      </c>
      <c r="T1217" s="32" t="str">
        <f t="shared" si="478"/>
        <v/>
      </c>
      <c r="U1217" s="32"/>
      <c r="V1217" s="34"/>
      <c r="W1217" s="35"/>
      <c r="X1217" s="35"/>
      <c r="Y1217" s="32"/>
    </row>
    <row r="1218" spans="1:25" ht="15.75" hidden="1" customHeight="1" x14ac:dyDescent="0.25">
      <c r="A1218" s="27">
        <v>28460033</v>
      </c>
      <c r="B1218" s="27" t="s">
        <v>7872</v>
      </c>
      <c r="C1218" s="27" t="s">
        <v>7873</v>
      </c>
      <c r="D1218" s="27" t="s">
        <v>7874</v>
      </c>
      <c r="E1218" s="27" t="s">
        <v>1872</v>
      </c>
      <c r="F1218" s="27" t="s">
        <v>188</v>
      </c>
      <c r="G1218" s="27">
        <v>2017</v>
      </c>
      <c r="H1218" s="28">
        <v>42857</v>
      </c>
      <c r="I1218" s="27" t="s">
        <v>7875</v>
      </c>
      <c r="J1218" s="27"/>
      <c r="K1218" s="27" t="s">
        <v>7876</v>
      </c>
      <c r="L1218" s="27" t="str">
        <f t="shared" si="461"/>
        <v>PostAlerta</v>
      </c>
      <c r="M1218" s="27" t="str">
        <f t="shared" si="448"/>
        <v>C/PalabrasClaves</v>
      </c>
      <c r="N1218" s="27" t="str">
        <f t="shared" si="477"/>
        <v/>
      </c>
      <c r="O1218" s="27"/>
      <c r="P1218" s="27" t="s">
        <v>237</v>
      </c>
      <c r="Q1218" s="27"/>
      <c r="R1218" s="27" t="str">
        <f>LEFT('2012-2022'!$P1218,4)</f>
        <v>2017</v>
      </c>
      <c r="S1218" s="27" t="s">
        <v>60</v>
      </c>
      <c r="T1218" s="27" t="str">
        <f t="shared" si="478"/>
        <v/>
      </c>
      <c r="U1218" s="27"/>
      <c r="V1218" s="29"/>
      <c r="W1218" s="30"/>
      <c r="X1218" s="30"/>
      <c r="Y1218" s="31"/>
    </row>
    <row r="1219" spans="1:25" ht="15.75" hidden="1" customHeight="1" x14ac:dyDescent="0.25">
      <c r="A1219" s="32">
        <v>31790511</v>
      </c>
      <c r="B1219" s="32" t="s">
        <v>7877</v>
      </c>
      <c r="C1219" s="32" t="s">
        <v>7878</v>
      </c>
      <c r="D1219" s="32" t="s">
        <v>7879</v>
      </c>
      <c r="E1219" s="32" t="s">
        <v>5977</v>
      </c>
      <c r="F1219" s="32" t="s">
        <v>1251</v>
      </c>
      <c r="G1219" s="32">
        <v>2019</v>
      </c>
      <c r="H1219" s="33">
        <v>43802</v>
      </c>
      <c r="I1219" s="32" t="s">
        <v>7880</v>
      </c>
      <c r="J1219" s="32"/>
      <c r="K1219" s="32" t="s">
        <v>7881</v>
      </c>
      <c r="L1219" s="32" t="str">
        <f t="shared" si="461"/>
        <v>PostAlerta</v>
      </c>
      <c r="M1219" s="32" t="str">
        <f t="shared" si="448"/>
        <v>S/PalabrasClaves</v>
      </c>
      <c r="N1219" s="32" t="str">
        <f t="shared" si="477"/>
        <v/>
      </c>
      <c r="O1219" s="32"/>
      <c r="P1219" s="32" t="s">
        <v>7882</v>
      </c>
      <c r="Q1219" s="32"/>
      <c r="R1219" s="32" t="str">
        <f>LEFT('2012-2022'!$P1219,4)</f>
        <v>2019</v>
      </c>
      <c r="S1219" s="32" t="s">
        <v>74</v>
      </c>
      <c r="T1219" s="32" t="str">
        <f t="shared" si="478"/>
        <v/>
      </c>
      <c r="U1219" s="32"/>
      <c r="V1219" s="34"/>
      <c r="W1219" s="35"/>
      <c r="X1219" s="35"/>
      <c r="Y1219" s="32"/>
    </row>
    <row r="1220" spans="1:25" ht="15.75" hidden="1" customHeight="1" x14ac:dyDescent="0.25">
      <c r="A1220" s="27">
        <v>22706217</v>
      </c>
      <c r="B1220" s="27" t="s">
        <v>7883</v>
      </c>
      <c r="C1220" s="27" t="s">
        <v>7884</v>
      </c>
      <c r="D1220" s="27" t="s">
        <v>7885</v>
      </c>
      <c r="E1220" s="27" t="s">
        <v>7813</v>
      </c>
      <c r="F1220" s="27" t="s">
        <v>304</v>
      </c>
      <c r="G1220" s="27">
        <v>2012</v>
      </c>
      <c r="H1220" s="28">
        <v>41079</v>
      </c>
      <c r="I1220" s="27"/>
      <c r="J1220" s="27"/>
      <c r="K1220" s="27" t="s">
        <v>7886</v>
      </c>
      <c r="L1220" s="27" t="str">
        <f t="shared" si="461"/>
        <v>PreAlerta</v>
      </c>
      <c r="M1220" s="27" t="str">
        <f t="shared" ref="M1220:M1283" si="479">IF(ISNUMBER(A1220),(IF(ISNUMBER(VLOOKUP(A1220,KEYWORDS,1,FALSE)),"C/PalabrasClaves","S/PalabrasClaves")),"")</f>
        <v>S/PalabrasClaves</v>
      </c>
      <c r="N1220" s="27" t="str">
        <f t="shared" si="477"/>
        <v/>
      </c>
      <c r="O1220" s="27"/>
      <c r="P1220" s="27" t="s">
        <v>2931</v>
      </c>
      <c r="Q1220" s="27"/>
      <c r="R1220" s="27" t="str">
        <f>LEFT('2012-2022'!$P1220,4)</f>
        <v>2012</v>
      </c>
      <c r="S1220" s="27" t="s">
        <v>62</v>
      </c>
      <c r="T1220" s="27" t="str">
        <f t="shared" si="478"/>
        <v/>
      </c>
      <c r="U1220" s="27"/>
      <c r="V1220" s="29"/>
      <c r="W1220" s="30"/>
      <c r="X1220" s="30"/>
      <c r="Y1220" s="31"/>
    </row>
    <row r="1221" spans="1:25" ht="15.75" hidden="1" customHeight="1" x14ac:dyDescent="0.25">
      <c r="A1221" s="32">
        <v>27427203</v>
      </c>
      <c r="B1221" s="32" t="s">
        <v>7887</v>
      </c>
      <c r="C1221" s="32" t="s">
        <v>7888</v>
      </c>
      <c r="D1221" s="32" t="s">
        <v>7889</v>
      </c>
      <c r="E1221" s="32" t="s">
        <v>7890</v>
      </c>
      <c r="F1221" s="32" t="s">
        <v>679</v>
      </c>
      <c r="G1221" s="32">
        <v>2016</v>
      </c>
      <c r="H1221" s="33">
        <v>42570</v>
      </c>
      <c r="I1221" s="32" t="s">
        <v>7891</v>
      </c>
      <c r="J1221" s="32" t="s">
        <v>7892</v>
      </c>
      <c r="K1221" s="32" t="s">
        <v>7893</v>
      </c>
      <c r="L1221" s="32" t="str">
        <f t="shared" si="461"/>
        <v>PreAlerta</v>
      </c>
      <c r="M1221" s="32" t="str">
        <f t="shared" si="479"/>
        <v>C/PalabrasClaves</v>
      </c>
      <c r="N1221" s="32" t="str">
        <f t="shared" si="477"/>
        <v/>
      </c>
      <c r="O1221" s="32"/>
      <c r="P1221" s="32" t="s">
        <v>597</v>
      </c>
      <c r="Q1221" s="32"/>
      <c r="R1221" s="32" t="str">
        <f>LEFT('2012-2022'!$P1221,4)</f>
        <v>2016</v>
      </c>
      <c r="S1221" s="32" t="s">
        <v>72</v>
      </c>
      <c r="T1221" s="32" t="str">
        <f t="shared" si="478"/>
        <v/>
      </c>
      <c r="U1221" s="32"/>
      <c r="V1221" s="34"/>
      <c r="W1221" s="35"/>
      <c r="X1221" s="35"/>
      <c r="Y1221" s="32"/>
    </row>
    <row r="1222" spans="1:25" ht="15.75" hidden="1" customHeight="1" x14ac:dyDescent="0.25">
      <c r="A1222" s="27">
        <v>29066619</v>
      </c>
      <c r="B1222" s="27" t="s">
        <v>7894</v>
      </c>
      <c r="C1222" s="27" t="s">
        <v>7895</v>
      </c>
      <c r="D1222" s="27" t="s">
        <v>7896</v>
      </c>
      <c r="E1222" s="27" t="s">
        <v>7897</v>
      </c>
      <c r="F1222" s="27" t="s">
        <v>1038</v>
      </c>
      <c r="G1222" s="27">
        <v>2017</v>
      </c>
      <c r="H1222" s="28">
        <v>43034</v>
      </c>
      <c r="I1222" s="27" t="s">
        <v>7898</v>
      </c>
      <c r="J1222" s="27"/>
      <c r="K1222" s="27" t="s">
        <v>7899</v>
      </c>
      <c r="L1222" s="27" t="str">
        <f t="shared" si="461"/>
        <v>PostAlerta</v>
      </c>
      <c r="M1222" s="27" t="str">
        <f t="shared" si="479"/>
        <v>S/PalabrasClaves</v>
      </c>
      <c r="N1222" s="27" t="str">
        <f t="shared" si="477"/>
        <v/>
      </c>
      <c r="O1222" s="27"/>
      <c r="P1222" s="27" t="s">
        <v>7900</v>
      </c>
      <c r="Q1222" s="27"/>
      <c r="R1222" s="27" t="str">
        <f>LEFT('2012-2022'!$P1222,4)</f>
        <v>2017</v>
      </c>
      <c r="S1222" s="27" t="s">
        <v>74</v>
      </c>
      <c r="T1222" s="27" t="str">
        <f t="shared" si="478"/>
        <v/>
      </c>
      <c r="U1222" s="27"/>
      <c r="V1222" s="29"/>
      <c r="W1222" s="30"/>
      <c r="X1222" s="30"/>
      <c r="Y1222" s="31"/>
    </row>
    <row r="1223" spans="1:25" ht="15.75" hidden="1" customHeight="1" x14ac:dyDescent="0.25">
      <c r="A1223" s="32">
        <v>26766527</v>
      </c>
      <c r="B1223" s="32" t="s">
        <v>7901</v>
      </c>
      <c r="C1223" s="32" t="s">
        <v>7902</v>
      </c>
      <c r="D1223" s="32" t="s">
        <v>7903</v>
      </c>
      <c r="E1223" s="32" t="s">
        <v>7904</v>
      </c>
      <c r="F1223" s="32" t="s">
        <v>304</v>
      </c>
      <c r="G1223" s="32">
        <v>2016</v>
      </c>
      <c r="H1223" s="33">
        <v>42384</v>
      </c>
      <c r="I1223" s="32" t="s">
        <v>7905</v>
      </c>
      <c r="J1223" s="32" t="s">
        <v>7906</v>
      </c>
      <c r="K1223" s="32" t="s">
        <v>7907</v>
      </c>
      <c r="L1223" s="32" t="str">
        <f t="shared" si="461"/>
        <v>PreAlerta</v>
      </c>
      <c r="M1223" s="32" t="str">
        <f t="shared" si="479"/>
        <v>S/PalabrasClaves</v>
      </c>
      <c r="N1223" s="32" t="str">
        <f t="shared" si="477"/>
        <v/>
      </c>
      <c r="O1223" s="32"/>
      <c r="P1223" s="32" t="s">
        <v>3417</v>
      </c>
      <c r="Q1223" s="32"/>
      <c r="R1223" s="32" t="str">
        <f>LEFT('2012-2022'!$P1223,4)</f>
        <v>2016</v>
      </c>
      <c r="S1223" s="32" t="s">
        <v>45</v>
      </c>
      <c r="T1223" s="32" t="str">
        <f t="shared" si="478"/>
        <v/>
      </c>
      <c r="U1223" s="32"/>
      <c r="V1223" s="34"/>
      <c r="W1223" s="35"/>
      <c r="X1223" s="35"/>
      <c r="Y1223" s="32"/>
    </row>
    <row r="1224" spans="1:25" ht="15.75" customHeight="1" x14ac:dyDescent="0.25">
      <c r="A1224" s="27">
        <v>30266769</v>
      </c>
      <c r="B1224" s="27" t="s">
        <v>7908</v>
      </c>
      <c r="C1224" s="27" t="s">
        <v>7909</v>
      </c>
      <c r="D1224" s="27" t="s">
        <v>7910</v>
      </c>
      <c r="E1224" s="27" t="s">
        <v>5536</v>
      </c>
      <c r="F1224" s="27" t="s">
        <v>7066</v>
      </c>
      <c r="G1224" s="27">
        <v>2018</v>
      </c>
      <c r="H1224" s="28">
        <v>43373</v>
      </c>
      <c r="I1224" s="27" t="s">
        <v>7911</v>
      </c>
      <c r="J1224" s="27" t="s">
        <v>7912</v>
      </c>
      <c r="K1224" s="27" t="s">
        <v>7913</v>
      </c>
      <c r="L1224" s="27" t="str">
        <f t="shared" si="461"/>
        <v>PostAlerta</v>
      </c>
      <c r="M1224" s="27" t="str">
        <f t="shared" si="479"/>
        <v>S/PalabrasClaves</v>
      </c>
      <c r="N1224" s="27" t="s">
        <v>12</v>
      </c>
      <c r="O1224" s="27" t="s">
        <v>19</v>
      </c>
      <c r="P1224" s="27" t="s">
        <v>7914</v>
      </c>
      <c r="Q1224" s="27"/>
      <c r="R1224" s="27" t="str">
        <f>LEFT('2012-2022'!$P1224,4)</f>
        <v>2018</v>
      </c>
      <c r="S1224" s="27" t="s">
        <v>72</v>
      </c>
      <c r="T1224" s="27" t="s">
        <v>7915</v>
      </c>
      <c r="U1224" s="27" t="s">
        <v>124</v>
      </c>
      <c r="V1224" s="29" t="s">
        <v>123</v>
      </c>
      <c r="W1224" s="30" t="s">
        <v>124</v>
      </c>
      <c r="X1224" s="30" t="s">
        <v>7916</v>
      </c>
      <c r="Y1224" s="31" t="str">
        <f>IFERROR(VLOOKUP(A1222,BD_aux,3,FALSE),"")</f>
        <v/>
      </c>
    </row>
    <row r="1225" spans="1:25" ht="15.75" hidden="1" customHeight="1" x14ac:dyDescent="0.25">
      <c r="A1225" s="32">
        <v>29659749</v>
      </c>
      <c r="B1225" s="32" t="s">
        <v>7917</v>
      </c>
      <c r="C1225" s="32" t="s">
        <v>7918</v>
      </c>
      <c r="D1225" s="32" t="s">
        <v>7919</v>
      </c>
      <c r="E1225" s="32" t="s">
        <v>5415</v>
      </c>
      <c r="F1225" s="32" t="s">
        <v>2140</v>
      </c>
      <c r="G1225" s="32">
        <v>2018</v>
      </c>
      <c r="H1225" s="33">
        <v>43207</v>
      </c>
      <c r="I1225" s="32" t="s">
        <v>7920</v>
      </c>
      <c r="J1225" s="32" t="s">
        <v>7921</v>
      </c>
      <c r="K1225" s="32" t="s">
        <v>7922</v>
      </c>
      <c r="L1225" s="32" t="str">
        <f t="shared" si="461"/>
        <v>Excluido</v>
      </c>
      <c r="M1225" s="32" t="str">
        <f t="shared" si="479"/>
        <v>C/PalabrasClaves</v>
      </c>
      <c r="N1225" s="32" t="str">
        <f t="shared" ref="N1225:N1230" si="480">IF(ISNUMBER(SEARCH("TREATMENT", B1225)), "4) Nuevos tratamientos", "")</f>
        <v/>
      </c>
      <c r="O1225" s="32"/>
      <c r="P1225" s="32" t="s">
        <v>7923</v>
      </c>
      <c r="Q1225" s="32"/>
      <c r="R1225" s="32" t="str">
        <f>LEFT('2012-2022'!$P1225,4)</f>
        <v>2018</v>
      </c>
      <c r="S1225" s="32" t="s">
        <v>68</v>
      </c>
      <c r="T1225" s="32" t="str">
        <f t="shared" ref="T1225:T1230" si="481">IFERROR(VLOOKUP(A1225,BD_aux,2,FALSE),"")</f>
        <v/>
      </c>
      <c r="U1225" s="32"/>
      <c r="V1225" s="34"/>
      <c r="W1225" s="35"/>
      <c r="X1225" s="35"/>
      <c r="Y1225" s="32"/>
    </row>
    <row r="1226" spans="1:25" ht="15.75" hidden="1" customHeight="1" x14ac:dyDescent="0.25">
      <c r="A1226" s="27">
        <v>22493096</v>
      </c>
      <c r="B1226" s="27" t="s">
        <v>7924</v>
      </c>
      <c r="C1226" s="27" t="s">
        <v>7925</v>
      </c>
      <c r="D1226" s="27" t="s">
        <v>7926</v>
      </c>
      <c r="E1226" s="27" t="s">
        <v>7927</v>
      </c>
      <c r="F1226" s="27" t="s">
        <v>7928</v>
      </c>
      <c r="G1226" s="27">
        <v>2012</v>
      </c>
      <c r="H1226" s="28">
        <v>41011</v>
      </c>
      <c r="I1226" s="27" t="s">
        <v>7929</v>
      </c>
      <c r="J1226" s="27"/>
      <c r="K1226" s="27" t="s">
        <v>7930</v>
      </c>
      <c r="L1226" s="27" t="str">
        <f t="shared" si="461"/>
        <v>PreAlerta</v>
      </c>
      <c r="M1226" s="27" t="str">
        <f t="shared" si="479"/>
        <v>S/PalabrasClaves</v>
      </c>
      <c r="N1226" s="27" t="str">
        <f t="shared" si="480"/>
        <v/>
      </c>
      <c r="O1226" s="27"/>
      <c r="P1226" s="27" t="s">
        <v>2931</v>
      </c>
      <c r="Q1226" s="27"/>
      <c r="R1226" s="27" t="str">
        <f>LEFT('2012-2022'!$P1226,4)</f>
        <v>2012</v>
      </c>
      <c r="S1226" s="27" t="s">
        <v>62</v>
      </c>
      <c r="T1226" s="27" t="str">
        <f t="shared" si="481"/>
        <v/>
      </c>
      <c r="U1226" s="27"/>
      <c r="V1226" s="29"/>
      <c r="W1226" s="30"/>
      <c r="X1226" s="30"/>
      <c r="Y1226" s="31"/>
    </row>
    <row r="1227" spans="1:25" ht="15.75" hidden="1" customHeight="1" x14ac:dyDescent="0.25">
      <c r="A1227" s="32">
        <v>25211252</v>
      </c>
      <c r="B1227" s="32" t="s">
        <v>7931</v>
      </c>
      <c r="C1227" s="32" t="s">
        <v>7932</v>
      </c>
      <c r="D1227" s="32" t="s">
        <v>7933</v>
      </c>
      <c r="E1227" s="32" t="s">
        <v>6200</v>
      </c>
      <c r="F1227" s="32" t="s">
        <v>304</v>
      </c>
      <c r="G1227" s="32">
        <v>2014</v>
      </c>
      <c r="H1227" s="33">
        <v>41894</v>
      </c>
      <c r="I1227" s="32"/>
      <c r="J1227" s="32"/>
      <c r="K1227" s="32" t="s">
        <v>7934</v>
      </c>
      <c r="L1227" s="32" t="str">
        <f t="shared" si="461"/>
        <v>PreAlerta</v>
      </c>
      <c r="M1227" s="32" t="str">
        <f t="shared" si="479"/>
        <v>S/PalabrasClaves</v>
      </c>
      <c r="N1227" s="32" t="str">
        <f t="shared" si="480"/>
        <v/>
      </c>
      <c r="O1227" s="32"/>
      <c r="P1227" s="32" t="s">
        <v>2430</v>
      </c>
      <c r="Q1227" s="32"/>
      <c r="R1227" s="32" t="str">
        <f>LEFT('2012-2022'!$P1227,4)</f>
        <v>2014</v>
      </c>
      <c r="S1227" s="32" t="s">
        <v>70</v>
      </c>
      <c r="T1227" s="32" t="str">
        <f t="shared" si="481"/>
        <v/>
      </c>
      <c r="U1227" s="32"/>
      <c r="V1227" s="34"/>
      <c r="W1227" s="35"/>
      <c r="X1227" s="35"/>
      <c r="Y1227" s="32"/>
    </row>
    <row r="1228" spans="1:25" ht="15.75" hidden="1" customHeight="1" x14ac:dyDescent="0.25">
      <c r="A1228" s="27">
        <v>34110758</v>
      </c>
      <c r="B1228" s="27" t="s">
        <v>7935</v>
      </c>
      <c r="C1228" s="27" t="s">
        <v>7936</v>
      </c>
      <c r="D1228" s="27" t="s">
        <v>7937</v>
      </c>
      <c r="E1228" s="27" t="s">
        <v>7938</v>
      </c>
      <c r="F1228" s="27" t="s">
        <v>304</v>
      </c>
      <c r="G1228" s="27">
        <v>2021</v>
      </c>
      <c r="H1228" s="28">
        <v>44357</v>
      </c>
      <c r="I1228" s="27"/>
      <c r="J1228" s="27"/>
      <c r="K1228" s="27" t="s">
        <v>7939</v>
      </c>
      <c r="L1228" s="27" t="str">
        <f t="shared" si="461"/>
        <v>PostAlerta</v>
      </c>
      <c r="M1228" s="27" t="str">
        <f t="shared" si="479"/>
        <v>S/PalabrasClaves</v>
      </c>
      <c r="N1228" s="27" t="str">
        <f t="shared" si="480"/>
        <v/>
      </c>
      <c r="O1228" s="27"/>
      <c r="P1228" s="27" t="s">
        <v>7940</v>
      </c>
      <c r="Q1228" s="27"/>
      <c r="R1228" s="27" t="str">
        <f>LEFT('2012-2022'!$P1228,4)</f>
        <v>2021</v>
      </c>
      <c r="S1228" s="27" t="s">
        <v>65</v>
      </c>
      <c r="T1228" s="27" t="str">
        <f t="shared" si="481"/>
        <v/>
      </c>
      <c r="U1228" s="27"/>
      <c r="V1228" s="29"/>
      <c r="W1228" s="30"/>
      <c r="X1228" s="30"/>
      <c r="Y1228" s="31"/>
    </row>
    <row r="1229" spans="1:25" ht="15.75" hidden="1" customHeight="1" x14ac:dyDescent="0.25">
      <c r="A1229" s="32">
        <v>22361030</v>
      </c>
      <c r="B1229" s="32" t="s">
        <v>7941</v>
      </c>
      <c r="C1229" s="32" t="s">
        <v>7942</v>
      </c>
      <c r="D1229" s="32" t="s">
        <v>7943</v>
      </c>
      <c r="E1229" s="32" t="s">
        <v>7084</v>
      </c>
      <c r="F1229" s="32" t="s">
        <v>4850</v>
      </c>
      <c r="G1229" s="32">
        <v>2012</v>
      </c>
      <c r="H1229" s="33">
        <v>40964</v>
      </c>
      <c r="I1229" s="32" t="s">
        <v>7944</v>
      </c>
      <c r="J1229" s="32" t="s">
        <v>7945</v>
      </c>
      <c r="K1229" s="32" t="s">
        <v>7946</v>
      </c>
      <c r="L1229" s="32" t="str">
        <f t="shared" si="461"/>
        <v>PreAlerta</v>
      </c>
      <c r="M1229" s="32" t="str">
        <f t="shared" si="479"/>
        <v>S/PalabrasClaves</v>
      </c>
      <c r="N1229" s="32" t="str">
        <f t="shared" si="480"/>
        <v/>
      </c>
      <c r="O1229" s="32"/>
      <c r="P1229" s="32" t="s">
        <v>7947</v>
      </c>
      <c r="Q1229" s="32"/>
      <c r="R1229" s="32" t="str">
        <f>LEFT('2012-2022'!$P1229,4)</f>
        <v>2012</v>
      </c>
      <c r="S1229" s="32" t="s">
        <v>54</v>
      </c>
      <c r="T1229" s="32" t="str">
        <f t="shared" si="481"/>
        <v/>
      </c>
      <c r="U1229" s="32"/>
      <c r="V1229" s="34"/>
      <c r="W1229" s="35"/>
      <c r="X1229" s="35"/>
      <c r="Y1229" s="32"/>
    </row>
    <row r="1230" spans="1:25" ht="15.75" hidden="1" customHeight="1" x14ac:dyDescent="0.25">
      <c r="A1230" s="27">
        <v>33436503</v>
      </c>
      <c r="B1230" s="27" t="s">
        <v>7948</v>
      </c>
      <c r="C1230" s="27" t="s">
        <v>7949</v>
      </c>
      <c r="D1230" s="27" t="s">
        <v>7950</v>
      </c>
      <c r="E1230" s="27" t="s">
        <v>7951</v>
      </c>
      <c r="F1230" s="27" t="s">
        <v>393</v>
      </c>
      <c r="G1230" s="27">
        <v>2022</v>
      </c>
      <c r="H1230" s="28">
        <v>44209</v>
      </c>
      <c r="I1230" s="27"/>
      <c r="J1230" s="27"/>
      <c r="K1230" s="27" t="s">
        <v>7952</v>
      </c>
      <c r="L1230" s="27" t="str">
        <f t="shared" si="461"/>
        <v>PostAlerta</v>
      </c>
      <c r="M1230" s="27" t="str">
        <f t="shared" si="479"/>
        <v>S/PalabrasClaves</v>
      </c>
      <c r="N1230" s="27" t="str">
        <f t="shared" si="480"/>
        <v/>
      </c>
      <c r="O1230" s="27"/>
      <c r="P1230" s="27" t="s">
        <v>289</v>
      </c>
      <c r="Q1230" s="27"/>
      <c r="R1230" s="27" t="str">
        <f>LEFT('2012-2022'!$P1230,4)</f>
        <v>2022</v>
      </c>
      <c r="S1230" s="27" t="s">
        <v>45</v>
      </c>
      <c r="T1230" s="27" t="str">
        <f t="shared" si="481"/>
        <v/>
      </c>
      <c r="U1230" s="27"/>
      <c r="V1230" s="29"/>
      <c r="W1230" s="30"/>
      <c r="X1230" s="30"/>
      <c r="Y1230" s="31"/>
    </row>
    <row r="1231" spans="1:25" ht="15.75" customHeight="1" x14ac:dyDescent="0.25">
      <c r="A1231" s="32">
        <v>33318010</v>
      </c>
      <c r="B1231" s="32" t="s">
        <v>7953</v>
      </c>
      <c r="C1231" s="32" t="s">
        <v>7954</v>
      </c>
      <c r="D1231" s="32" t="s">
        <v>7955</v>
      </c>
      <c r="E1231" s="32" t="s">
        <v>7956</v>
      </c>
      <c r="F1231" s="32" t="s">
        <v>573</v>
      </c>
      <c r="G1231" s="32">
        <v>2021</v>
      </c>
      <c r="H1231" s="33">
        <v>44180</v>
      </c>
      <c r="I1231" s="32" t="s">
        <v>7957</v>
      </c>
      <c r="J1231" s="32"/>
      <c r="K1231" s="32" t="s">
        <v>7958</v>
      </c>
      <c r="L1231" s="32" t="str">
        <f t="shared" si="461"/>
        <v>PostAlerta</v>
      </c>
      <c r="M1231" s="32" t="str">
        <f t="shared" si="479"/>
        <v>C/PalabrasClaves</v>
      </c>
      <c r="N1231" s="32" t="s">
        <v>9</v>
      </c>
      <c r="O1231" s="32"/>
      <c r="P1231" s="32" t="s">
        <v>7959</v>
      </c>
      <c r="Q1231" s="32"/>
      <c r="R1231" s="32" t="str">
        <f>LEFT('2012-2022'!$P1231,4)</f>
        <v>2021</v>
      </c>
      <c r="S1231" s="32" t="s">
        <v>45</v>
      </c>
      <c r="T1231" s="32" t="s">
        <v>7960</v>
      </c>
      <c r="U1231" s="32" t="s">
        <v>124</v>
      </c>
      <c r="V1231" s="34" t="s">
        <v>123</v>
      </c>
      <c r="W1231" s="35" t="s">
        <v>124</v>
      </c>
      <c r="X1231" s="35" t="s">
        <v>7961</v>
      </c>
      <c r="Y1231" s="36" t="str">
        <f>IFERROR(VLOOKUP(A1229,BD_aux,3,FALSE),"")</f>
        <v/>
      </c>
    </row>
    <row r="1232" spans="1:25" ht="15.75" hidden="1" customHeight="1" x14ac:dyDescent="0.25">
      <c r="A1232" s="27">
        <v>28701270</v>
      </c>
      <c r="B1232" s="27" t="s">
        <v>7962</v>
      </c>
      <c r="C1232" s="27" t="s">
        <v>7963</v>
      </c>
      <c r="D1232" s="27" t="s">
        <v>7964</v>
      </c>
      <c r="E1232" s="27" t="s">
        <v>7965</v>
      </c>
      <c r="F1232" s="27" t="s">
        <v>679</v>
      </c>
      <c r="G1232" s="27">
        <v>2017</v>
      </c>
      <c r="H1232" s="28">
        <v>42930</v>
      </c>
      <c r="I1232" s="27"/>
      <c r="J1232" s="27"/>
      <c r="K1232" s="27" t="s">
        <v>7966</v>
      </c>
      <c r="L1232" s="27" t="str">
        <f t="shared" si="461"/>
        <v>PostAlerta</v>
      </c>
      <c r="M1232" s="27" t="str">
        <f t="shared" si="479"/>
        <v>S/PalabrasClaves</v>
      </c>
      <c r="N1232" s="27" t="str">
        <f>IF(ISNUMBER(SEARCH("TREATMENT", B1232)), "4) Nuevos tratamientos", "")</f>
        <v/>
      </c>
      <c r="O1232" s="27"/>
      <c r="P1232" s="27" t="s">
        <v>3071</v>
      </c>
      <c r="Q1232" s="27"/>
      <c r="R1232" s="27" t="str">
        <f>LEFT('2012-2022'!$P1232,4)</f>
        <v>2017</v>
      </c>
      <c r="S1232" s="27" t="s">
        <v>65</v>
      </c>
      <c r="T1232" s="27" t="str">
        <f>IFERROR(VLOOKUP(A1232,BD_aux,2,FALSE),"")</f>
        <v/>
      </c>
      <c r="U1232" s="27"/>
      <c r="V1232" s="29"/>
      <c r="W1232" s="30"/>
      <c r="X1232" s="30"/>
      <c r="Y1232" s="31"/>
    </row>
    <row r="1233" spans="1:25" ht="15.75" customHeight="1" x14ac:dyDescent="0.25">
      <c r="A1233" s="32">
        <v>27132316</v>
      </c>
      <c r="B1233" s="32" t="s">
        <v>7967</v>
      </c>
      <c r="C1233" s="32" t="s">
        <v>7968</v>
      </c>
      <c r="D1233" s="32" t="s">
        <v>7969</v>
      </c>
      <c r="E1233" s="32" t="s">
        <v>4669</v>
      </c>
      <c r="F1233" s="32" t="s">
        <v>7970</v>
      </c>
      <c r="G1233" s="32">
        <v>2014</v>
      </c>
      <c r="H1233" s="33">
        <v>42493</v>
      </c>
      <c r="I1233" s="32" t="s">
        <v>7971</v>
      </c>
      <c r="J1233" s="32" t="s">
        <v>7972</v>
      </c>
      <c r="K1233" s="32"/>
      <c r="L1233" s="32" t="str">
        <f t="shared" si="461"/>
        <v>PreAlerta</v>
      </c>
      <c r="M1233" s="32" t="str">
        <f t="shared" si="479"/>
        <v>C/PalabrasClaves</v>
      </c>
      <c r="N1233" s="32" t="s">
        <v>9</v>
      </c>
      <c r="O1233" s="32"/>
      <c r="P1233" s="32" t="s">
        <v>1736</v>
      </c>
      <c r="Q1233" s="32"/>
      <c r="R1233" s="32" t="str">
        <f>LEFT('2012-2022'!$P1233,4)</f>
        <v>2014</v>
      </c>
      <c r="S1233" s="32" t="s">
        <v>65</v>
      </c>
      <c r="T1233" s="32" t="s">
        <v>7967</v>
      </c>
      <c r="U1233" s="32" t="s">
        <v>123</v>
      </c>
      <c r="V1233" s="34" t="s">
        <v>124</v>
      </c>
      <c r="W1233" s="35" t="s">
        <v>124</v>
      </c>
      <c r="X1233" s="35"/>
      <c r="Y1233" s="36" t="str">
        <f t="shared" ref="Y1233:Y1236" si="482">IFERROR(VLOOKUP(A1231,BD_aux,3,FALSE),"")</f>
        <v/>
      </c>
    </row>
    <row r="1234" spans="1:25" ht="15.75" customHeight="1" x14ac:dyDescent="0.25">
      <c r="A1234" s="27">
        <v>34355690</v>
      </c>
      <c r="B1234" s="27" t="s">
        <v>7973</v>
      </c>
      <c r="C1234" s="27" t="s">
        <v>7974</v>
      </c>
      <c r="D1234" s="27" t="s">
        <v>7975</v>
      </c>
      <c r="E1234" s="27" t="s">
        <v>7976</v>
      </c>
      <c r="F1234" s="27" t="s">
        <v>1046</v>
      </c>
      <c r="G1234" s="27">
        <v>2021</v>
      </c>
      <c r="H1234" s="28">
        <v>44414</v>
      </c>
      <c r="I1234" s="27" t="s">
        <v>7977</v>
      </c>
      <c r="J1234" s="27"/>
      <c r="K1234" s="27" t="s">
        <v>7978</v>
      </c>
      <c r="L1234" s="27" t="str">
        <f t="shared" si="461"/>
        <v>PostAlerta</v>
      </c>
      <c r="M1234" s="27" t="str">
        <f t="shared" si="479"/>
        <v>C/PalabrasClaves</v>
      </c>
      <c r="N1234" s="27" t="s">
        <v>9</v>
      </c>
      <c r="O1234" s="27"/>
      <c r="P1234" s="27" t="s">
        <v>7979</v>
      </c>
      <c r="Q1234" s="27"/>
      <c r="R1234" s="27" t="str">
        <f>LEFT('2012-2022'!$P1234,4)</f>
        <v>2021</v>
      </c>
      <c r="S1234" s="27" t="s">
        <v>65</v>
      </c>
      <c r="T1234" s="27" t="s">
        <v>7980</v>
      </c>
      <c r="U1234" s="27" t="s">
        <v>123</v>
      </c>
      <c r="V1234" s="29" t="s">
        <v>124</v>
      </c>
      <c r="W1234" s="30" t="s">
        <v>124</v>
      </c>
      <c r="X1234" s="30" t="s">
        <v>7981</v>
      </c>
      <c r="Y1234" s="31" t="str">
        <f t="shared" si="482"/>
        <v/>
      </c>
    </row>
    <row r="1235" spans="1:25" ht="15.75" customHeight="1" x14ac:dyDescent="0.25">
      <c r="A1235" s="32">
        <v>31809690</v>
      </c>
      <c r="B1235" s="32" t="s">
        <v>7982</v>
      </c>
      <c r="C1235" s="32" t="s">
        <v>7983</v>
      </c>
      <c r="D1235" s="32" t="s">
        <v>7984</v>
      </c>
      <c r="E1235" s="32" t="s">
        <v>7985</v>
      </c>
      <c r="F1235" s="32" t="s">
        <v>6425</v>
      </c>
      <c r="G1235" s="32">
        <v>2019</v>
      </c>
      <c r="H1235" s="33">
        <v>43806</v>
      </c>
      <c r="I1235" s="32" t="s">
        <v>7986</v>
      </c>
      <c r="J1235" s="32"/>
      <c r="K1235" s="32" t="s">
        <v>7987</v>
      </c>
      <c r="L1235" s="32" t="str">
        <f t="shared" si="461"/>
        <v>PostAlerta</v>
      </c>
      <c r="M1235" s="32" t="str">
        <f t="shared" si="479"/>
        <v>C/PalabrasClaves</v>
      </c>
      <c r="N1235" s="32" t="s">
        <v>9</v>
      </c>
      <c r="O1235" s="32"/>
      <c r="P1235" s="32" t="s">
        <v>533</v>
      </c>
      <c r="Q1235" s="32"/>
      <c r="R1235" s="32" t="str">
        <f>LEFT('2012-2022'!$P1235,4)</f>
        <v>2019</v>
      </c>
      <c r="S1235" s="32" t="s">
        <v>74</v>
      </c>
      <c r="T1235" s="32" t="s">
        <v>7988</v>
      </c>
      <c r="U1235" s="32" t="s">
        <v>123</v>
      </c>
      <c r="V1235" s="34" t="s">
        <v>124</v>
      </c>
      <c r="W1235" s="35" t="s">
        <v>124</v>
      </c>
      <c r="X1235" s="35" t="s">
        <v>7989</v>
      </c>
      <c r="Y1235" s="36" t="str">
        <f t="shared" si="482"/>
        <v/>
      </c>
    </row>
    <row r="1236" spans="1:25" ht="15.75" customHeight="1" x14ac:dyDescent="0.25">
      <c r="A1236" s="27">
        <v>32766713</v>
      </c>
      <c r="B1236" s="27" t="s">
        <v>7990</v>
      </c>
      <c r="C1236" s="27" t="s">
        <v>7991</v>
      </c>
      <c r="D1236" s="27" t="s">
        <v>7992</v>
      </c>
      <c r="E1236" s="27" t="s">
        <v>7993</v>
      </c>
      <c r="F1236" s="27" t="s">
        <v>2140</v>
      </c>
      <c r="G1236" s="27">
        <v>2021</v>
      </c>
      <c r="H1236" s="28">
        <v>44052</v>
      </c>
      <c r="I1236" s="27"/>
      <c r="J1236" s="27"/>
      <c r="K1236" s="27" t="s">
        <v>7994</v>
      </c>
      <c r="L1236" s="27" t="str">
        <f t="shared" si="461"/>
        <v>PostAlerta</v>
      </c>
      <c r="M1236" s="27" t="str">
        <f t="shared" si="479"/>
        <v>C/PalabrasClaves</v>
      </c>
      <c r="N1236" s="27" t="s">
        <v>9</v>
      </c>
      <c r="O1236" s="27"/>
      <c r="P1236" s="27" t="s">
        <v>7136</v>
      </c>
      <c r="Q1236" s="27"/>
      <c r="R1236" s="27" t="str">
        <f>LEFT('2012-2022'!$P1236,4)</f>
        <v>2021</v>
      </c>
      <c r="S1236" s="27" t="s">
        <v>62</v>
      </c>
      <c r="T1236" s="27" t="s">
        <v>7990</v>
      </c>
      <c r="U1236" s="27" t="s">
        <v>123</v>
      </c>
      <c r="V1236" s="29" t="s">
        <v>124</v>
      </c>
      <c r="W1236" s="30" t="s">
        <v>124</v>
      </c>
      <c r="X1236" s="30" t="s">
        <v>390</v>
      </c>
      <c r="Y1236" s="31" t="str">
        <f t="shared" si="482"/>
        <v/>
      </c>
    </row>
    <row r="1237" spans="1:25" ht="15.75" hidden="1" customHeight="1" x14ac:dyDescent="0.25">
      <c r="A1237" s="32">
        <v>34458918</v>
      </c>
      <c r="B1237" s="32" t="s">
        <v>7995</v>
      </c>
      <c r="C1237" s="32" t="s">
        <v>7996</v>
      </c>
      <c r="D1237" s="32" t="s">
        <v>7997</v>
      </c>
      <c r="E1237" s="32" t="s">
        <v>414</v>
      </c>
      <c r="F1237" s="32" t="s">
        <v>493</v>
      </c>
      <c r="G1237" s="32">
        <v>2021</v>
      </c>
      <c r="H1237" s="33">
        <v>44438</v>
      </c>
      <c r="I1237" s="32"/>
      <c r="J1237" s="32"/>
      <c r="K1237" s="32" t="s">
        <v>7998</v>
      </c>
      <c r="L1237" s="32" t="str">
        <f t="shared" si="461"/>
        <v>PostAlerta</v>
      </c>
      <c r="M1237" s="32" t="str">
        <f t="shared" si="479"/>
        <v>C/PalabrasClaves</v>
      </c>
      <c r="N1237" s="32" t="str">
        <f t="shared" ref="N1237:N1238" si="483">IF(ISNUMBER(SEARCH("TREATMENT", B1237)), "4) Nuevos tratamientos", "")</f>
        <v/>
      </c>
      <c r="O1237" s="32"/>
      <c r="P1237" s="32" t="s">
        <v>7999</v>
      </c>
      <c r="Q1237" s="32"/>
      <c r="R1237" s="32" t="str">
        <f>LEFT('2012-2022'!$P1237,4)</f>
        <v>2021</v>
      </c>
      <c r="S1237" s="32" t="s">
        <v>72</v>
      </c>
      <c r="T1237" s="32" t="str">
        <f t="shared" ref="T1237:T1238" si="484">IFERROR(VLOOKUP(A1237,BD_aux,2,FALSE),"")</f>
        <v/>
      </c>
      <c r="U1237" s="32"/>
      <c r="V1237" s="34"/>
      <c r="W1237" s="35"/>
      <c r="X1237" s="35"/>
      <c r="Y1237" s="32"/>
    </row>
    <row r="1238" spans="1:25" ht="15.75" hidden="1" customHeight="1" x14ac:dyDescent="0.25">
      <c r="A1238" s="27">
        <v>24987099</v>
      </c>
      <c r="B1238" s="27" t="s">
        <v>8000</v>
      </c>
      <c r="C1238" s="27" t="s">
        <v>8001</v>
      </c>
      <c r="D1238" s="27" t="s">
        <v>8002</v>
      </c>
      <c r="E1238" s="27" t="s">
        <v>8003</v>
      </c>
      <c r="F1238" s="27" t="s">
        <v>1312</v>
      </c>
      <c r="G1238" s="27">
        <v>2014</v>
      </c>
      <c r="H1238" s="28">
        <v>41823</v>
      </c>
      <c r="I1238" s="27"/>
      <c r="J1238" s="27"/>
      <c r="K1238" s="27" t="s">
        <v>8004</v>
      </c>
      <c r="L1238" s="27" t="str">
        <f t="shared" si="461"/>
        <v>PreAlerta</v>
      </c>
      <c r="M1238" s="27" t="str">
        <f t="shared" si="479"/>
        <v>S/PalabrasClaves</v>
      </c>
      <c r="N1238" s="27" t="str">
        <f t="shared" si="483"/>
        <v/>
      </c>
      <c r="O1238" s="27"/>
      <c r="P1238" s="27" t="s">
        <v>2903</v>
      </c>
      <c r="Q1238" s="27"/>
      <c r="R1238" s="27" t="str">
        <f>LEFT('2012-2022'!$P1238,4)</f>
        <v>2014</v>
      </c>
      <c r="S1238" s="27" t="s">
        <v>68</v>
      </c>
      <c r="T1238" s="27" t="str">
        <f t="shared" si="484"/>
        <v/>
      </c>
      <c r="U1238" s="27"/>
      <c r="V1238" s="29"/>
      <c r="W1238" s="30"/>
      <c r="X1238" s="30"/>
      <c r="Y1238" s="31"/>
    </row>
    <row r="1239" spans="1:25" ht="15.75" customHeight="1" x14ac:dyDescent="0.25">
      <c r="A1239" s="32">
        <v>28876284</v>
      </c>
      <c r="B1239" s="32" t="s">
        <v>8005</v>
      </c>
      <c r="C1239" s="32" t="s">
        <v>8006</v>
      </c>
      <c r="D1239" s="32" t="s">
        <v>8007</v>
      </c>
      <c r="E1239" s="32" t="s">
        <v>8008</v>
      </c>
      <c r="F1239" s="32" t="s">
        <v>304</v>
      </c>
      <c r="G1239" s="32">
        <v>2018</v>
      </c>
      <c r="H1239" s="33">
        <v>42985</v>
      </c>
      <c r="I1239" s="32"/>
      <c r="J1239" s="32"/>
      <c r="K1239" s="32" t="s">
        <v>8009</v>
      </c>
      <c r="L1239" s="32" t="str">
        <f t="shared" si="461"/>
        <v>PostAlerta</v>
      </c>
      <c r="M1239" s="32" t="str">
        <f t="shared" si="479"/>
        <v>C/PalabrasClaves</v>
      </c>
      <c r="N1239" s="32" t="s">
        <v>12</v>
      </c>
      <c r="O1239" s="32" t="s">
        <v>16</v>
      </c>
      <c r="P1239" s="32" t="s">
        <v>350</v>
      </c>
      <c r="Q1239" s="40"/>
      <c r="R1239" s="32" t="str">
        <f>LEFT('2012-2022'!$P1239,4)</f>
        <v>2018</v>
      </c>
      <c r="S1239" s="32" t="s">
        <v>45</v>
      </c>
      <c r="T1239" s="32" t="s">
        <v>8010</v>
      </c>
      <c r="U1239" s="32" t="s">
        <v>124</v>
      </c>
      <c r="V1239" s="34" t="s">
        <v>123</v>
      </c>
      <c r="W1239" s="35" t="s">
        <v>124</v>
      </c>
      <c r="X1239" s="35" t="s">
        <v>8011</v>
      </c>
      <c r="Y1239" s="36" t="str">
        <f t="shared" ref="Y1239:Y1240" si="485">IFERROR(VLOOKUP(A1237,BD_aux,3,FALSE),"")</f>
        <v/>
      </c>
    </row>
    <row r="1240" spans="1:25" ht="15.75" customHeight="1" x14ac:dyDescent="0.25">
      <c r="A1240" s="27">
        <v>30903707</v>
      </c>
      <c r="B1240" s="27" t="s">
        <v>8012</v>
      </c>
      <c r="C1240" s="27" t="s">
        <v>8013</v>
      </c>
      <c r="D1240" s="27" t="s">
        <v>8014</v>
      </c>
      <c r="E1240" s="27" t="s">
        <v>1375</v>
      </c>
      <c r="F1240" s="27" t="s">
        <v>1376</v>
      </c>
      <c r="G1240" s="27">
        <v>2019</v>
      </c>
      <c r="H1240" s="28">
        <v>43548</v>
      </c>
      <c r="I1240" s="27"/>
      <c r="J1240" s="27"/>
      <c r="K1240" s="27" t="s">
        <v>8015</v>
      </c>
      <c r="L1240" s="27" t="str">
        <f t="shared" si="461"/>
        <v>PostAlerta</v>
      </c>
      <c r="M1240" s="27" t="str">
        <f t="shared" si="479"/>
        <v>C/PalabrasClaves</v>
      </c>
      <c r="N1240" s="27" t="s">
        <v>9</v>
      </c>
      <c r="O1240" s="27"/>
      <c r="P1240" s="27" t="s">
        <v>148</v>
      </c>
      <c r="Q1240" s="27"/>
      <c r="R1240" s="27" t="str">
        <f>LEFT('2012-2022'!$P1240,4)</f>
        <v>2019</v>
      </c>
      <c r="S1240" s="27" t="s">
        <v>62</v>
      </c>
      <c r="T1240" s="27" t="s">
        <v>8016</v>
      </c>
      <c r="U1240" s="27" t="s">
        <v>123</v>
      </c>
      <c r="V1240" s="29" t="s">
        <v>124</v>
      </c>
      <c r="W1240" s="30" t="s">
        <v>124</v>
      </c>
      <c r="X1240" s="30" t="s">
        <v>8017</v>
      </c>
      <c r="Y1240" s="31" t="str">
        <f t="shared" si="485"/>
        <v/>
      </c>
    </row>
    <row r="1241" spans="1:25" ht="15.75" hidden="1" customHeight="1" x14ac:dyDescent="0.25">
      <c r="A1241" s="32">
        <v>30659036</v>
      </c>
      <c r="B1241" s="32" t="s">
        <v>8018</v>
      </c>
      <c r="C1241" s="32" t="s">
        <v>8019</v>
      </c>
      <c r="D1241" s="32" t="s">
        <v>8020</v>
      </c>
      <c r="E1241" s="32" t="s">
        <v>8021</v>
      </c>
      <c r="F1241" s="32" t="s">
        <v>5111</v>
      </c>
      <c r="G1241" s="32">
        <v>2019</v>
      </c>
      <c r="H1241" s="33">
        <v>43485</v>
      </c>
      <c r="I1241" s="32" t="s">
        <v>8022</v>
      </c>
      <c r="J1241" s="32"/>
      <c r="K1241" s="32" t="s">
        <v>8023</v>
      </c>
      <c r="L1241" s="32" t="str">
        <f t="shared" ref="L1241:L1304" si="486">IF(ISNUMBER(VLOOKUP(A1241,EXCL,1,FALSE)),"Excluido",IF(ISNUMBER(VLOOKUP(A1241,POST,1,FALSE)),"PostAlerta",IF(ISNUMBER(VLOOKUP(A1241,PRE,1,FALSE)),"PreAlerta","")))</f>
        <v>Excluido</v>
      </c>
      <c r="M1241" s="32" t="str">
        <f t="shared" si="479"/>
        <v>S/PalabrasClaves</v>
      </c>
      <c r="N1241" s="32" t="str">
        <f t="shared" ref="N1241:N1249" si="487">IF(ISNUMBER(SEARCH("TREATMENT", B1241)), "4) Nuevos tratamientos", "")</f>
        <v/>
      </c>
      <c r="O1241" s="32"/>
      <c r="P1241" s="32" t="s">
        <v>8024</v>
      </c>
      <c r="Q1241" s="32"/>
      <c r="R1241" s="32" t="str">
        <f>LEFT('2012-2022'!$P1241,4)</f>
        <v>2019</v>
      </c>
      <c r="S1241" s="32" t="s">
        <v>39</v>
      </c>
      <c r="T1241" s="32" t="str">
        <f t="shared" ref="T1241:T1249" si="488">IFERROR(VLOOKUP(A1241,BD_aux,2,FALSE),"")</f>
        <v/>
      </c>
      <c r="U1241" s="32"/>
      <c r="V1241" s="34"/>
      <c r="W1241" s="35"/>
      <c r="X1241" s="35"/>
      <c r="Y1241" s="32"/>
    </row>
    <row r="1242" spans="1:25" ht="15.75" hidden="1" customHeight="1" x14ac:dyDescent="0.25">
      <c r="A1242" s="27">
        <v>30249196</v>
      </c>
      <c r="B1242" s="27" t="s">
        <v>8025</v>
      </c>
      <c r="C1242" s="27" t="s">
        <v>8026</v>
      </c>
      <c r="D1242" s="27" t="s">
        <v>8027</v>
      </c>
      <c r="E1242" s="27" t="s">
        <v>8028</v>
      </c>
      <c r="F1242" s="27" t="s">
        <v>1066</v>
      </c>
      <c r="G1242" s="27">
        <v>2018</v>
      </c>
      <c r="H1242" s="28">
        <v>43369</v>
      </c>
      <c r="I1242" s="27" t="s">
        <v>8029</v>
      </c>
      <c r="J1242" s="27"/>
      <c r="K1242" s="27" t="s">
        <v>8030</v>
      </c>
      <c r="L1242" s="27" t="str">
        <f t="shared" si="486"/>
        <v>PostAlerta</v>
      </c>
      <c r="M1242" s="27" t="str">
        <f t="shared" si="479"/>
        <v>S/PalabrasClaves</v>
      </c>
      <c r="N1242" s="27" t="str">
        <f t="shared" si="487"/>
        <v/>
      </c>
      <c r="O1242" s="27"/>
      <c r="P1242" s="27" t="s">
        <v>8031</v>
      </c>
      <c r="Q1242" s="27"/>
      <c r="R1242" s="27" t="str">
        <f>LEFT('2012-2022'!$P1242,4)</f>
        <v>2018</v>
      </c>
      <c r="S1242" s="27" t="s">
        <v>68</v>
      </c>
      <c r="T1242" s="27" t="str">
        <f t="shared" si="488"/>
        <v/>
      </c>
      <c r="U1242" s="27"/>
      <c r="V1242" s="29"/>
      <c r="W1242" s="30"/>
      <c r="X1242" s="30"/>
      <c r="Y1242" s="31"/>
    </row>
    <row r="1243" spans="1:25" ht="15.75" hidden="1" customHeight="1" x14ac:dyDescent="0.25">
      <c r="A1243" s="32">
        <v>27532335</v>
      </c>
      <c r="B1243" s="32" t="s">
        <v>8032</v>
      </c>
      <c r="C1243" s="32" t="s">
        <v>8033</v>
      </c>
      <c r="D1243" s="32" t="s">
        <v>8034</v>
      </c>
      <c r="E1243" s="32" t="s">
        <v>2774</v>
      </c>
      <c r="F1243" s="32" t="s">
        <v>424</v>
      </c>
      <c r="G1243" s="32">
        <v>2016</v>
      </c>
      <c r="H1243" s="33">
        <v>42600</v>
      </c>
      <c r="I1243" s="32" t="s">
        <v>8035</v>
      </c>
      <c r="J1243" s="32"/>
      <c r="K1243" s="32" t="s">
        <v>8036</v>
      </c>
      <c r="L1243" s="32" t="str">
        <f t="shared" si="486"/>
        <v>PreAlerta</v>
      </c>
      <c r="M1243" s="32" t="str">
        <f t="shared" si="479"/>
        <v>S/PalabrasClaves</v>
      </c>
      <c r="N1243" s="32" t="str">
        <f t="shared" si="487"/>
        <v/>
      </c>
      <c r="O1243" s="32"/>
      <c r="P1243" s="32" t="s">
        <v>8037</v>
      </c>
      <c r="Q1243" s="32"/>
      <c r="R1243" s="32" t="str">
        <f>LEFT('2012-2022'!$P1243,4)</f>
        <v>2016</v>
      </c>
      <c r="S1243" s="32" t="s">
        <v>65</v>
      </c>
      <c r="T1243" s="32" t="str">
        <f t="shared" si="488"/>
        <v/>
      </c>
      <c r="U1243" s="32"/>
      <c r="V1243" s="34"/>
      <c r="W1243" s="35"/>
      <c r="X1243" s="35"/>
      <c r="Y1243" s="32"/>
    </row>
    <row r="1244" spans="1:25" ht="15.75" hidden="1" customHeight="1" x14ac:dyDescent="0.25">
      <c r="A1244" s="27">
        <v>26457488</v>
      </c>
      <c r="B1244" s="27" t="s">
        <v>8038</v>
      </c>
      <c r="C1244" s="27" t="s">
        <v>8039</v>
      </c>
      <c r="D1244" s="27" t="s">
        <v>8040</v>
      </c>
      <c r="E1244" s="27" t="s">
        <v>6290</v>
      </c>
      <c r="F1244" s="27" t="s">
        <v>304</v>
      </c>
      <c r="G1244" s="27">
        <v>2015</v>
      </c>
      <c r="H1244" s="28">
        <v>42290</v>
      </c>
      <c r="I1244" s="27"/>
      <c r="J1244" s="27"/>
      <c r="K1244" s="27" t="s">
        <v>8041</v>
      </c>
      <c r="L1244" s="27" t="str">
        <f t="shared" si="486"/>
        <v>PreAlerta</v>
      </c>
      <c r="M1244" s="27" t="str">
        <f t="shared" si="479"/>
        <v>S/PalabrasClaves</v>
      </c>
      <c r="N1244" s="27" t="str">
        <f t="shared" si="487"/>
        <v/>
      </c>
      <c r="O1244" s="27"/>
      <c r="P1244" s="27" t="s">
        <v>882</v>
      </c>
      <c r="Q1244" s="27"/>
      <c r="R1244" s="27" t="str">
        <f>LEFT('2012-2022'!$P1244,4)</f>
        <v>2015</v>
      </c>
      <c r="S1244" s="27" t="s">
        <v>72</v>
      </c>
      <c r="T1244" s="27" t="str">
        <f t="shared" si="488"/>
        <v/>
      </c>
      <c r="U1244" s="27"/>
      <c r="V1244" s="29"/>
      <c r="W1244" s="30"/>
      <c r="X1244" s="30"/>
      <c r="Y1244" s="31"/>
    </row>
    <row r="1245" spans="1:25" ht="15.75" hidden="1" customHeight="1" x14ac:dyDescent="0.25">
      <c r="A1245" s="32">
        <v>32870912</v>
      </c>
      <c r="B1245" s="32" t="s">
        <v>8042</v>
      </c>
      <c r="C1245" s="32" t="s">
        <v>8043</v>
      </c>
      <c r="D1245" s="32" t="s">
        <v>8044</v>
      </c>
      <c r="E1245" s="32" t="s">
        <v>8045</v>
      </c>
      <c r="F1245" s="32" t="s">
        <v>424</v>
      </c>
      <c r="G1245" s="32">
        <v>2020</v>
      </c>
      <c r="H1245" s="33">
        <v>44076</v>
      </c>
      <c r="I1245" s="32" t="s">
        <v>8046</v>
      </c>
      <c r="J1245" s="32"/>
      <c r="K1245" s="32" t="s">
        <v>8047</v>
      </c>
      <c r="L1245" s="32" t="str">
        <f t="shared" si="486"/>
        <v>PostAlerta</v>
      </c>
      <c r="M1245" s="32" t="str">
        <f t="shared" si="479"/>
        <v>C/PalabrasClaves</v>
      </c>
      <c r="N1245" s="32" t="str">
        <f t="shared" si="487"/>
        <v/>
      </c>
      <c r="O1245" s="32"/>
      <c r="P1245" s="32" t="s">
        <v>3636</v>
      </c>
      <c r="Q1245" s="32"/>
      <c r="R1245" s="32" t="str">
        <f>LEFT('2012-2022'!$P1245,4)</f>
        <v>2020</v>
      </c>
      <c r="S1245" s="32" t="s">
        <v>68</v>
      </c>
      <c r="T1245" s="32" t="str">
        <f t="shared" si="488"/>
        <v/>
      </c>
      <c r="U1245" s="32"/>
      <c r="V1245" s="34"/>
      <c r="W1245" s="35"/>
      <c r="X1245" s="35"/>
      <c r="Y1245" s="32"/>
    </row>
    <row r="1246" spans="1:25" ht="15.75" hidden="1" customHeight="1" x14ac:dyDescent="0.25">
      <c r="A1246" s="27">
        <v>33188803</v>
      </c>
      <c r="B1246" s="27" t="s">
        <v>8048</v>
      </c>
      <c r="C1246" s="27" t="s">
        <v>8049</v>
      </c>
      <c r="D1246" s="27" t="s">
        <v>8050</v>
      </c>
      <c r="E1246" s="27" t="s">
        <v>8051</v>
      </c>
      <c r="F1246" s="27" t="s">
        <v>728</v>
      </c>
      <c r="G1246" s="27">
        <v>2021</v>
      </c>
      <c r="H1246" s="28">
        <v>44149</v>
      </c>
      <c r="I1246" s="27"/>
      <c r="J1246" s="27"/>
      <c r="K1246" s="27" t="s">
        <v>8052</v>
      </c>
      <c r="L1246" s="27" t="str">
        <f t="shared" si="486"/>
        <v>PostAlerta</v>
      </c>
      <c r="M1246" s="27" t="str">
        <f t="shared" si="479"/>
        <v>S/PalabrasClaves</v>
      </c>
      <c r="N1246" s="27" t="str">
        <f t="shared" si="487"/>
        <v/>
      </c>
      <c r="O1246" s="27"/>
      <c r="P1246" s="27" t="s">
        <v>6305</v>
      </c>
      <c r="Q1246" s="27"/>
      <c r="R1246" s="27" t="str">
        <f>LEFT('2012-2022'!$P1246,4)</f>
        <v>2021</v>
      </c>
      <c r="S1246" s="27" t="s">
        <v>39</v>
      </c>
      <c r="T1246" s="27" t="str">
        <f t="shared" si="488"/>
        <v/>
      </c>
      <c r="U1246" s="27"/>
      <c r="V1246" s="29"/>
      <c r="W1246" s="30"/>
      <c r="X1246" s="30"/>
      <c r="Y1246" s="31"/>
    </row>
    <row r="1247" spans="1:25" ht="15.75" hidden="1" customHeight="1" x14ac:dyDescent="0.25">
      <c r="A1247" s="32">
        <v>34022392</v>
      </c>
      <c r="B1247" s="32" t="s">
        <v>8053</v>
      </c>
      <c r="C1247" s="32" t="s">
        <v>8054</v>
      </c>
      <c r="D1247" s="32" t="s">
        <v>8055</v>
      </c>
      <c r="E1247" s="32" t="s">
        <v>7652</v>
      </c>
      <c r="F1247" s="32" t="s">
        <v>8056</v>
      </c>
      <c r="G1247" s="32">
        <v>2021</v>
      </c>
      <c r="H1247" s="33">
        <v>44338</v>
      </c>
      <c r="I1247" s="32"/>
      <c r="J1247" s="32"/>
      <c r="K1247" s="32" t="s">
        <v>8057</v>
      </c>
      <c r="L1247" s="32" t="str">
        <f t="shared" si="486"/>
        <v>PostAlerta</v>
      </c>
      <c r="M1247" s="32" t="str">
        <f t="shared" si="479"/>
        <v>S/PalabrasClaves</v>
      </c>
      <c r="N1247" s="32" t="str">
        <f t="shared" si="487"/>
        <v/>
      </c>
      <c r="O1247" s="32"/>
      <c r="P1247" s="32" t="s">
        <v>1041</v>
      </c>
      <c r="Q1247" s="32"/>
      <c r="R1247" s="32" t="str">
        <f>LEFT('2012-2022'!$P1247,4)</f>
        <v>2021</v>
      </c>
      <c r="S1247" s="32" t="s">
        <v>70</v>
      </c>
      <c r="T1247" s="32" t="str">
        <f t="shared" si="488"/>
        <v/>
      </c>
      <c r="U1247" s="32"/>
      <c r="V1247" s="34"/>
      <c r="W1247" s="35"/>
      <c r="X1247" s="35"/>
      <c r="Y1247" s="32"/>
    </row>
    <row r="1248" spans="1:25" ht="15.75" hidden="1" customHeight="1" x14ac:dyDescent="0.25">
      <c r="A1248" s="27">
        <v>32279277</v>
      </c>
      <c r="B1248" s="27" t="s">
        <v>8058</v>
      </c>
      <c r="C1248" s="27" t="s">
        <v>8059</v>
      </c>
      <c r="D1248" s="27" t="s">
        <v>8060</v>
      </c>
      <c r="E1248" s="27" t="s">
        <v>8061</v>
      </c>
      <c r="F1248" s="27" t="s">
        <v>8062</v>
      </c>
      <c r="G1248" s="27">
        <v>2020</v>
      </c>
      <c r="H1248" s="28">
        <v>43934</v>
      </c>
      <c r="I1248" s="27"/>
      <c r="J1248" s="27"/>
      <c r="K1248" s="27" t="s">
        <v>8063</v>
      </c>
      <c r="L1248" s="27" t="str">
        <f t="shared" si="486"/>
        <v>PostAlerta</v>
      </c>
      <c r="M1248" s="27" t="str">
        <f t="shared" si="479"/>
        <v>S/PalabrasClaves</v>
      </c>
      <c r="N1248" s="27" t="str">
        <f t="shared" si="487"/>
        <v/>
      </c>
      <c r="O1248" s="27"/>
      <c r="P1248" s="27" t="s">
        <v>737</v>
      </c>
      <c r="Q1248" s="27"/>
      <c r="R1248" s="27" t="str">
        <f>LEFT('2012-2022'!$P1248,4)</f>
        <v>2020</v>
      </c>
      <c r="S1248" s="27" t="s">
        <v>57</v>
      </c>
      <c r="T1248" s="27" t="str">
        <f t="shared" si="488"/>
        <v/>
      </c>
      <c r="U1248" s="27"/>
      <c r="V1248" s="29"/>
      <c r="W1248" s="30"/>
      <c r="X1248" s="30"/>
      <c r="Y1248" s="31"/>
    </row>
    <row r="1249" spans="1:25" ht="15.75" hidden="1" customHeight="1" x14ac:dyDescent="0.25">
      <c r="A1249" s="32">
        <v>33570465</v>
      </c>
      <c r="B1249" s="32" t="s">
        <v>8064</v>
      </c>
      <c r="C1249" s="32" t="s">
        <v>8065</v>
      </c>
      <c r="D1249" s="32" t="s">
        <v>8066</v>
      </c>
      <c r="E1249" s="32" t="s">
        <v>8067</v>
      </c>
      <c r="F1249" s="32" t="s">
        <v>735</v>
      </c>
      <c r="G1249" s="32">
        <v>2021</v>
      </c>
      <c r="H1249" s="33">
        <v>44238</v>
      </c>
      <c r="I1249" s="32"/>
      <c r="J1249" s="32"/>
      <c r="K1249" s="32" t="s">
        <v>8068</v>
      </c>
      <c r="L1249" s="32" t="str">
        <f t="shared" si="486"/>
        <v>PostAlerta</v>
      </c>
      <c r="M1249" s="32" t="str">
        <f t="shared" si="479"/>
        <v>S/PalabrasClaves</v>
      </c>
      <c r="N1249" s="32" t="str">
        <f t="shared" si="487"/>
        <v/>
      </c>
      <c r="O1249" s="32"/>
      <c r="P1249" s="32" t="s">
        <v>7317</v>
      </c>
      <c r="Q1249" s="32"/>
      <c r="R1249" s="32" t="str">
        <f>LEFT('2012-2022'!$P1249,4)</f>
        <v>2021</v>
      </c>
      <c r="S1249" s="32" t="s">
        <v>54</v>
      </c>
      <c r="T1249" s="32" t="str">
        <f t="shared" si="488"/>
        <v/>
      </c>
      <c r="U1249" s="32"/>
      <c r="V1249" s="34"/>
      <c r="W1249" s="35"/>
      <c r="X1249" s="35"/>
      <c r="Y1249" s="32"/>
    </row>
    <row r="1250" spans="1:25" ht="15.75" customHeight="1" x14ac:dyDescent="0.25">
      <c r="A1250" s="27">
        <v>25371490</v>
      </c>
      <c r="B1250" s="27" t="s">
        <v>8069</v>
      </c>
      <c r="C1250" s="27" t="s">
        <v>8070</v>
      </c>
      <c r="D1250" s="27" t="s">
        <v>8071</v>
      </c>
      <c r="E1250" s="27" t="s">
        <v>879</v>
      </c>
      <c r="F1250" s="27" t="s">
        <v>2140</v>
      </c>
      <c r="G1250" s="27">
        <v>2015</v>
      </c>
      <c r="H1250" s="28">
        <v>41949</v>
      </c>
      <c r="I1250" s="27"/>
      <c r="J1250" s="27"/>
      <c r="K1250" s="27" t="s">
        <v>8072</v>
      </c>
      <c r="L1250" s="27" t="str">
        <f t="shared" si="486"/>
        <v>PreAlerta</v>
      </c>
      <c r="M1250" s="27" t="str">
        <f t="shared" si="479"/>
        <v>S/PalabrasClaves</v>
      </c>
      <c r="N1250" s="27" t="s">
        <v>9</v>
      </c>
      <c r="O1250" s="27"/>
      <c r="P1250" s="27" t="s">
        <v>5422</v>
      </c>
      <c r="Q1250" s="27"/>
      <c r="R1250" s="27" t="str">
        <f>LEFT('2012-2022'!$P1250,4)</f>
        <v>2015</v>
      </c>
      <c r="S1250" s="27" t="s">
        <v>45</v>
      </c>
      <c r="T1250" s="27" t="s">
        <v>8073</v>
      </c>
      <c r="U1250" s="27" t="s">
        <v>123</v>
      </c>
      <c r="V1250" s="29" t="s">
        <v>124</v>
      </c>
      <c r="W1250" s="30" t="s">
        <v>124</v>
      </c>
      <c r="X1250" s="30" t="s">
        <v>7061</v>
      </c>
      <c r="Y1250" s="31" t="str">
        <f t="shared" ref="Y1250:Y1251" si="489">IFERROR(VLOOKUP(A1248,BD_aux,3,FALSE),"")</f>
        <v/>
      </c>
    </row>
    <row r="1251" spans="1:25" ht="15.75" customHeight="1" x14ac:dyDescent="0.25">
      <c r="A1251" s="32">
        <v>33094716</v>
      </c>
      <c r="B1251" s="32" t="s">
        <v>8074</v>
      </c>
      <c r="C1251" s="32" t="s">
        <v>8075</v>
      </c>
      <c r="D1251" s="32" t="s">
        <v>8076</v>
      </c>
      <c r="E1251" s="32" t="s">
        <v>8077</v>
      </c>
      <c r="F1251" s="32" t="s">
        <v>1046</v>
      </c>
      <c r="G1251" s="32">
        <v>2020</v>
      </c>
      <c r="H1251" s="33">
        <v>44127</v>
      </c>
      <c r="I1251" s="32" t="s">
        <v>8078</v>
      </c>
      <c r="J1251" s="32"/>
      <c r="K1251" s="32" t="s">
        <v>8079</v>
      </c>
      <c r="L1251" s="32" t="str">
        <f t="shared" si="486"/>
        <v>PostAlerta</v>
      </c>
      <c r="M1251" s="32" t="str">
        <f t="shared" si="479"/>
        <v>C/PalabrasClaves</v>
      </c>
      <c r="N1251" s="32" t="s">
        <v>9</v>
      </c>
      <c r="O1251" s="32"/>
      <c r="P1251" s="32" t="s">
        <v>1049</v>
      </c>
      <c r="Q1251" s="32"/>
      <c r="R1251" s="32" t="str">
        <f>LEFT('2012-2022'!$P1251,4)</f>
        <v>2020</v>
      </c>
      <c r="S1251" s="32" t="s">
        <v>70</v>
      </c>
      <c r="T1251" s="32" t="s">
        <v>8080</v>
      </c>
      <c r="U1251" s="32" t="s">
        <v>123</v>
      </c>
      <c r="V1251" s="34" t="s">
        <v>124</v>
      </c>
      <c r="W1251" s="35" t="s">
        <v>124</v>
      </c>
      <c r="X1251" s="35" t="s">
        <v>8081</v>
      </c>
      <c r="Y1251" s="36" t="str">
        <f t="shared" si="489"/>
        <v/>
      </c>
    </row>
    <row r="1252" spans="1:25" ht="15.75" hidden="1" customHeight="1" x14ac:dyDescent="0.25">
      <c r="A1252" s="27">
        <v>31662418</v>
      </c>
      <c r="B1252" s="27" t="s">
        <v>8082</v>
      </c>
      <c r="C1252" s="27" t="s">
        <v>8083</v>
      </c>
      <c r="D1252" s="27" t="s">
        <v>8084</v>
      </c>
      <c r="E1252" s="27" t="s">
        <v>8085</v>
      </c>
      <c r="F1252" s="27" t="s">
        <v>393</v>
      </c>
      <c r="G1252" s="27">
        <v>2020</v>
      </c>
      <c r="H1252" s="28">
        <v>43769</v>
      </c>
      <c r="I1252" s="27" t="s">
        <v>8086</v>
      </c>
      <c r="J1252" s="27"/>
      <c r="K1252" s="27" t="s">
        <v>8087</v>
      </c>
      <c r="L1252" s="27" t="str">
        <f t="shared" si="486"/>
        <v>PostAlerta</v>
      </c>
      <c r="M1252" s="27" t="str">
        <f t="shared" si="479"/>
        <v>S/PalabrasClaves</v>
      </c>
      <c r="N1252" s="27" t="str">
        <f>IF(ISNUMBER(SEARCH("TREATMENT", B1252)), "4) Nuevos tratamientos", "")</f>
        <v/>
      </c>
      <c r="O1252" s="27"/>
      <c r="P1252" s="27" t="s">
        <v>336</v>
      </c>
      <c r="Q1252" s="27"/>
      <c r="R1252" s="27" t="str">
        <f>LEFT('2012-2022'!$P1252,4)</f>
        <v>2020</v>
      </c>
      <c r="S1252" s="27" t="s">
        <v>49</v>
      </c>
      <c r="T1252" s="27" t="str">
        <f>IFERROR(VLOOKUP(A1252,BD_aux,2,FALSE),"")</f>
        <v/>
      </c>
      <c r="U1252" s="27"/>
      <c r="V1252" s="29"/>
      <c r="W1252" s="30"/>
      <c r="X1252" s="30"/>
      <c r="Y1252" s="31"/>
    </row>
    <row r="1253" spans="1:25" ht="15.75" customHeight="1" x14ac:dyDescent="0.25">
      <c r="A1253" s="32">
        <v>22882265</v>
      </c>
      <c r="B1253" s="32" t="s">
        <v>8088</v>
      </c>
      <c r="C1253" s="32" t="s">
        <v>8089</v>
      </c>
      <c r="D1253" s="32" t="s">
        <v>8090</v>
      </c>
      <c r="E1253" s="32" t="s">
        <v>8091</v>
      </c>
      <c r="F1253" s="32" t="s">
        <v>1376</v>
      </c>
      <c r="G1253" s="32">
        <v>2012</v>
      </c>
      <c r="H1253" s="33">
        <v>41135</v>
      </c>
      <c r="I1253" s="32"/>
      <c r="J1253" s="32"/>
      <c r="K1253" s="32" t="s">
        <v>8092</v>
      </c>
      <c r="L1253" s="32" t="str">
        <f t="shared" si="486"/>
        <v>PreAlerta</v>
      </c>
      <c r="M1253" s="32" t="str">
        <f t="shared" si="479"/>
        <v>S/PalabrasClaves</v>
      </c>
      <c r="N1253" s="32" t="s">
        <v>15</v>
      </c>
      <c r="O1253" s="32" t="s">
        <v>1622</v>
      </c>
      <c r="P1253" s="32" t="s">
        <v>2024</v>
      </c>
      <c r="Q1253" s="32"/>
      <c r="R1253" s="32" t="str">
        <f>LEFT('2012-2022'!$P1253,4)</f>
        <v>2012</v>
      </c>
      <c r="S1253" s="32" t="s">
        <v>68</v>
      </c>
      <c r="T1253" s="32" t="s">
        <v>8093</v>
      </c>
      <c r="U1253" s="32" t="s">
        <v>124</v>
      </c>
      <c r="V1253" s="34" t="s">
        <v>124</v>
      </c>
      <c r="W1253" s="35" t="s">
        <v>123</v>
      </c>
      <c r="X1253" s="35" t="s">
        <v>8094</v>
      </c>
      <c r="Y1253" s="36" t="str">
        <f>IFERROR(VLOOKUP(A1251,BD_aux,3,FALSE),"")</f>
        <v/>
      </c>
    </row>
    <row r="1254" spans="1:25" ht="15.75" hidden="1" customHeight="1" x14ac:dyDescent="0.25">
      <c r="A1254" s="27">
        <v>30072794</v>
      </c>
      <c r="B1254" s="27" t="s">
        <v>8095</v>
      </c>
      <c r="C1254" s="27" t="s">
        <v>8096</v>
      </c>
      <c r="D1254" s="27" t="s">
        <v>8097</v>
      </c>
      <c r="E1254" s="27" t="s">
        <v>8098</v>
      </c>
      <c r="F1254" s="27" t="s">
        <v>2202</v>
      </c>
      <c r="G1254" s="27">
        <v>2018</v>
      </c>
      <c r="H1254" s="28">
        <v>43316</v>
      </c>
      <c r="I1254" s="27" t="s">
        <v>8099</v>
      </c>
      <c r="J1254" s="27"/>
      <c r="K1254" s="27" t="s">
        <v>8100</v>
      </c>
      <c r="L1254" s="27" t="str">
        <f t="shared" si="486"/>
        <v>PostAlerta</v>
      </c>
      <c r="M1254" s="27" t="str">
        <f t="shared" si="479"/>
        <v>C/PalabrasClaves</v>
      </c>
      <c r="N1254" s="27" t="str">
        <f t="shared" ref="N1254:N1256" si="490">IF(ISNUMBER(SEARCH("TREATMENT", B1254)), "4) Nuevos tratamientos", "")</f>
        <v/>
      </c>
      <c r="O1254" s="27"/>
      <c r="P1254" s="27" t="s">
        <v>8101</v>
      </c>
      <c r="Q1254" s="27"/>
      <c r="R1254" s="27" t="str">
        <f>LEFT('2012-2022'!$P1254,4)</f>
        <v>2018</v>
      </c>
      <c r="S1254" s="27" t="s">
        <v>65</v>
      </c>
      <c r="T1254" s="27" t="str">
        <f t="shared" ref="T1254:T1256" si="491">IFERROR(VLOOKUP(A1254,BD_aux,2,FALSE),"")</f>
        <v/>
      </c>
      <c r="U1254" s="27"/>
      <c r="V1254" s="29"/>
      <c r="W1254" s="30"/>
      <c r="X1254" s="30"/>
      <c r="Y1254" s="31"/>
    </row>
    <row r="1255" spans="1:25" ht="15.75" hidden="1" customHeight="1" x14ac:dyDescent="0.25">
      <c r="A1255" s="32">
        <v>31978352</v>
      </c>
      <c r="B1255" s="32" t="s">
        <v>8102</v>
      </c>
      <c r="C1255" s="32" t="s">
        <v>8103</v>
      </c>
      <c r="D1255" s="32" t="s">
        <v>8104</v>
      </c>
      <c r="E1255" s="32" t="s">
        <v>8105</v>
      </c>
      <c r="F1255" s="32" t="s">
        <v>679</v>
      </c>
      <c r="G1255" s="32">
        <v>2020</v>
      </c>
      <c r="H1255" s="33">
        <v>43855</v>
      </c>
      <c r="I1255" s="32"/>
      <c r="J1255" s="32"/>
      <c r="K1255" s="32" t="s">
        <v>8106</v>
      </c>
      <c r="L1255" s="32" t="str">
        <f t="shared" si="486"/>
        <v>PostAlerta</v>
      </c>
      <c r="M1255" s="32" t="str">
        <f t="shared" si="479"/>
        <v>S/PalabrasClaves</v>
      </c>
      <c r="N1255" s="32" t="str">
        <f t="shared" si="490"/>
        <v/>
      </c>
      <c r="O1255" s="32"/>
      <c r="P1255" s="32" t="s">
        <v>132</v>
      </c>
      <c r="Q1255" s="32"/>
      <c r="R1255" s="32" t="str">
        <f>LEFT('2012-2022'!$P1255,4)</f>
        <v>2020</v>
      </c>
      <c r="S1255" s="32" t="s">
        <v>54</v>
      </c>
      <c r="T1255" s="32" t="str">
        <f t="shared" si="491"/>
        <v/>
      </c>
      <c r="U1255" s="32"/>
      <c r="V1255" s="34"/>
      <c r="W1255" s="35"/>
      <c r="X1255" s="35"/>
      <c r="Y1255" s="32"/>
    </row>
    <row r="1256" spans="1:25" ht="15.75" hidden="1" customHeight="1" x14ac:dyDescent="0.25">
      <c r="A1256" s="27">
        <v>32304528</v>
      </c>
      <c r="B1256" s="27" t="s">
        <v>8107</v>
      </c>
      <c r="C1256" s="27" t="s">
        <v>8108</v>
      </c>
      <c r="D1256" s="27" t="s">
        <v>8109</v>
      </c>
      <c r="E1256" s="27" t="s">
        <v>8110</v>
      </c>
      <c r="F1256" s="27" t="s">
        <v>304</v>
      </c>
      <c r="G1256" s="27">
        <v>2020</v>
      </c>
      <c r="H1256" s="28">
        <v>43940</v>
      </c>
      <c r="I1256" s="27" t="s">
        <v>8111</v>
      </c>
      <c r="J1256" s="27" t="s">
        <v>8112</v>
      </c>
      <c r="K1256" s="27" t="s">
        <v>8113</v>
      </c>
      <c r="L1256" s="27" t="str">
        <f t="shared" si="486"/>
        <v>PostAlerta</v>
      </c>
      <c r="M1256" s="27" t="str">
        <f t="shared" si="479"/>
        <v>C/PalabrasClaves</v>
      </c>
      <c r="N1256" s="27" t="str">
        <f t="shared" si="490"/>
        <v/>
      </c>
      <c r="O1256" s="27"/>
      <c r="P1256" s="27" t="s">
        <v>737</v>
      </c>
      <c r="Q1256" s="27"/>
      <c r="R1256" s="27" t="str">
        <f>LEFT('2012-2022'!$P1256,4)</f>
        <v>2020</v>
      </c>
      <c r="S1256" s="27" t="s">
        <v>57</v>
      </c>
      <c r="T1256" s="27" t="str">
        <f t="shared" si="491"/>
        <v/>
      </c>
      <c r="U1256" s="27"/>
      <c r="V1256" s="29"/>
      <c r="W1256" s="30"/>
      <c r="X1256" s="30"/>
      <c r="Y1256" s="31"/>
    </row>
    <row r="1257" spans="1:25" ht="15.75" customHeight="1" x14ac:dyDescent="0.25">
      <c r="A1257" s="32">
        <v>33005903</v>
      </c>
      <c r="B1257" s="32" t="s">
        <v>8114</v>
      </c>
      <c r="C1257" s="32" t="s">
        <v>8115</v>
      </c>
      <c r="D1257" s="32" t="s">
        <v>8116</v>
      </c>
      <c r="E1257" s="32" t="s">
        <v>8117</v>
      </c>
      <c r="F1257" s="32" t="s">
        <v>8118</v>
      </c>
      <c r="G1257" s="32">
        <v>2020</v>
      </c>
      <c r="H1257" s="33">
        <v>44106</v>
      </c>
      <c r="I1257" s="32" t="s">
        <v>8119</v>
      </c>
      <c r="J1257" s="32" t="s">
        <v>8120</v>
      </c>
      <c r="K1257" s="32" t="s">
        <v>8121</v>
      </c>
      <c r="L1257" s="32" t="str">
        <f t="shared" si="486"/>
        <v>PostAlerta</v>
      </c>
      <c r="M1257" s="32" t="str">
        <f t="shared" si="479"/>
        <v>C/PalabrasClaves</v>
      </c>
      <c r="N1257" s="32" t="s">
        <v>9</v>
      </c>
      <c r="O1257" s="32"/>
      <c r="P1257" s="32" t="s">
        <v>2992</v>
      </c>
      <c r="Q1257" s="32"/>
      <c r="R1257" s="32" t="str">
        <f>LEFT('2012-2022'!$P1257,4)</f>
        <v>2020</v>
      </c>
      <c r="S1257" s="32" t="s">
        <v>65</v>
      </c>
      <c r="T1257" s="32" t="s">
        <v>8122</v>
      </c>
      <c r="U1257" s="32" t="s">
        <v>123</v>
      </c>
      <c r="V1257" s="34" t="s">
        <v>124</v>
      </c>
      <c r="W1257" s="35" t="s">
        <v>124</v>
      </c>
      <c r="X1257" s="35" t="s">
        <v>8123</v>
      </c>
      <c r="Y1257" s="36" t="str">
        <f>IFERROR(VLOOKUP(A1255,BD_aux,3,FALSE),"")</f>
        <v/>
      </c>
    </row>
    <row r="1258" spans="1:25" ht="15.75" hidden="1" customHeight="1" x14ac:dyDescent="0.25">
      <c r="A1258" s="27">
        <v>33045162</v>
      </c>
      <c r="B1258" s="27" t="s">
        <v>8124</v>
      </c>
      <c r="C1258" s="27" t="s">
        <v>8125</v>
      </c>
      <c r="D1258" s="27" t="s">
        <v>8126</v>
      </c>
      <c r="E1258" s="27" t="s">
        <v>8127</v>
      </c>
      <c r="F1258" s="27" t="s">
        <v>304</v>
      </c>
      <c r="G1258" s="27">
        <v>2020</v>
      </c>
      <c r="H1258" s="28">
        <v>44116</v>
      </c>
      <c r="I1258" s="27"/>
      <c r="J1258" s="27"/>
      <c r="K1258" s="27" t="s">
        <v>8128</v>
      </c>
      <c r="L1258" s="27" t="str">
        <f t="shared" si="486"/>
        <v>PostAlerta</v>
      </c>
      <c r="M1258" s="27" t="str">
        <f t="shared" si="479"/>
        <v>C/PalabrasClaves</v>
      </c>
      <c r="N1258" s="27"/>
      <c r="O1258" s="27"/>
      <c r="P1258" s="27" t="s">
        <v>341</v>
      </c>
      <c r="Q1258" s="27"/>
      <c r="R1258" s="27" t="str">
        <f>LEFT('2012-2022'!$P1258,4)</f>
        <v>2020</v>
      </c>
      <c r="S1258" s="27" t="s">
        <v>72</v>
      </c>
      <c r="T1258" s="27" t="str">
        <f t="shared" ref="T1258:T1260" si="492">IFERROR(VLOOKUP(A1258,BD_aux,2,FALSE),"")</f>
        <v/>
      </c>
      <c r="U1258" s="27"/>
      <c r="V1258" s="29"/>
      <c r="W1258" s="30"/>
      <c r="X1258" s="30"/>
      <c r="Y1258" s="31"/>
    </row>
    <row r="1259" spans="1:25" ht="15.75" hidden="1" customHeight="1" x14ac:dyDescent="0.25">
      <c r="A1259" s="32">
        <v>22491994</v>
      </c>
      <c r="B1259" s="32" t="s">
        <v>8129</v>
      </c>
      <c r="C1259" s="32" t="s">
        <v>8130</v>
      </c>
      <c r="D1259" s="32" t="s">
        <v>8131</v>
      </c>
      <c r="E1259" s="32" t="s">
        <v>8132</v>
      </c>
      <c r="F1259" s="32" t="s">
        <v>1328</v>
      </c>
      <c r="G1259" s="32">
        <v>2012</v>
      </c>
      <c r="H1259" s="33">
        <v>41011</v>
      </c>
      <c r="I1259" s="32"/>
      <c r="J1259" s="32"/>
      <c r="K1259" s="32" t="s">
        <v>8133</v>
      </c>
      <c r="L1259" s="32" t="str">
        <f t="shared" si="486"/>
        <v>PreAlerta</v>
      </c>
      <c r="M1259" s="32" t="str">
        <f t="shared" si="479"/>
        <v>S/PalabrasClaves</v>
      </c>
      <c r="N1259" s="32" t="str">
        <f t="shared" ref="N1259:N1260" si="493">IF(ISNUMBER(SEARCH("TREATMENT", B1259)), "4) Nuevos tratamientos", "")</f>
        <v/>
      </c>
      <c r="O1259" s="32"/>
      <c r="P1259" s="32" t="s">
        <v>1916</v>
      </c>
      <c r="Q1259" s="32"/>
      <c r="R1259" s="32" t="str">
        <f>LEFT('2012-2022'!$P1259,4)</f>
        <v>2012</v>
      </c>
      <c r="S1259" s="32" t="s">
        <v>70</v>
      </c>
      <c r="T1259" s="32" t="str">
        <f t="shared" si="492"/>
        <v/>
      </c>
      <c r="U1259" s="32"/>
      <c r="V1259" s="34"/>
      <c r="W1259" s="35"/>
      <c r="X1259" s="35"/>
      <c r="Y1259" s="32"/>
    </row>
    <row r="1260" spans="1:25" ht="15.75" hidden="1" customHeight="1" x14ac:dyDescent="0.25">
      <c r="A1260" s="27">
        <v>30779755</v>
      </c>
      <c r="B1260" s="27" t="s">
        <v>8134</v>
      </c>
      <c r="C1260" s="27" t="s">
        <v>8135</v>
      </c>
      <c r="D1260" s="27" t="s">
        <v>8136</v>
      </c>
      <c r="E1260" s="27" t="s">
        <v>8137</v>
      </c>
      <c r="F1260" s="27" t="s">
        <v>424</v>
      </c>
      <c r="G1260" s="27">
        <v>2019</v>
      </c>
      <c r="H1260" s="28">
        <v>43516</v>
      </c>
      <c r="I1260" s="27" t="s">
        <v>8138</v>
      </c>
      <c r="J1260" s="27"/>
      <c r="K1260" s="27" t="s">
        <v>8139</v>
      </c>
      <c r="L1260" s="27" t="str">
        <f t="shared" si="486"/>
        <v>PostAlerta</v>
      </c>
      <c r="M1260" s="27" t="str">
        <f t="shared" si="479"/>
        <v>S/PalabrasClaves</v>
      </c>
      <c r="N1260" s="27" t="str">
        <f t="shared" si="493"/>
        <v/>
      </c>
      <c r="O1260" s="27"/>
      <c r="P1260" s="27" t="s">
        <v>6655</v>
      </c>
      <c r="Q1260" s="27"/>
      <c r="R1260" s="27" t="str">
        <f>LEFT('2012-2022'!$P1260,4)</f>
        <v>2019</v>
      </c>
      <c r="S1260" s="27" t="s">
        <v>45</v>
      </c>
      <c r="T1260" s="27" t="str">
        <f t="shared" si="492"/>
        <v/>
      </c>
      <c r="U1260" s="27"/>
      <c r="V1260" s="29"/>
      <c r="W1260" s="30"/>
      <c r="X1260" s="30"/>
      <c r="Y1260" s="31"/>
    </row>
    <row r="1261" spans="1:25" ht="15.75" customHeight="1" x14ac:dyDescent="0.25">
      <c r="A1261" s="32">
        <v>29897041</v>
      </c>
      <c r="B1261" s="32" t="s">
        <v>8140</v>
      </c>
      <c r="C1261" s="32" t="s">
        <v>8141</v>
      </c>
      <c r="D1261" s="32" t="s">
        <v>8142</v>
      </c>
      <c r="E1261" s="32" t="s">
        <v>6444</v>
      </c>
      <c r="F1261" s="32" t="s">
        <v>1046</v>
      </c>
      <c r="G1261" s="32">
        <v>2018</v>
      </c>
      <c r="H1261" s="33">
        <v>43265</v>
      </c>
      <c r="I1261" s="32" t="s">
        <v>8143</v>
      </c>
      <c r="J1261" s="32"/>
      <c r="K1261" s="32" t="s">
        <v>8144</v>
      </c>
      <c r="L1261" s="32" t="str">
        <f t="shared" si="486"/>
        <v>PostAlerta</v>
      </c>
      <c r="M1261" s="32" t="str">
        <f t="shared" si="479"/>
        <v>C/PalabrasClaves</v>
      </c>
      <c r="N1261" s="32" t="s">
        <v>9</v>
      </c>
      <c r="O1261" s="32"/>
      <c r="P1261" s="32" t="s">
        <v>590</v>
      </c>
      <c r="Q1261" s="32"/>
      <c r="R1261" s="32" t="str">
        <f>LEFT('2012-2022'!$P1261,4)</f>
        <v>2018</v>
      </c>
      <c r="S1261" s="32" t="s">
        <v>60</v>
      </c>
      <c r="T1261" s="32" t="s">
        <v>8145</v>
      </c>
      <c r="U1261" s="32" t="s">
        <v>123</v>
      </c>
      <c r="V1261" s="34" t="s">
        <v>124</v>
      </c>
      <c r="W1261" s="35" t="s">
        <v>124</v>
      </c>
      <c r="X1261" s="35" t="s">
        <v>8146</v>
      </c>
      <c r="Y1261" s="36" t="str">
        <f>IFERROR(VLOOKUP(A1259,BD_aux,3,FALSE),"")</f>
        <v/>
      </c>
    </row>
    <row r="1262" spans="1:25" ht="15.75" hidden="1" customHeight="1" x14ac:dyDescent="0.25">
      <c r="A1262" s="27">
        <v>35102276</v>
      </c>
      <c r="B1262" s="27" t="s">
        <v>8147</v>
      </c>
      <c r="C1262" s="27" t="s">
        <v>8148</v>
      </c>
      <c r="D1262" s="27" t="s">
        <v>8149</v>
      </c>
      <c r="E1262" s="27" t="s">
        <v>8150</v>
      </c>
      <c r="F1262" s="27" t="s">
        <v>8151</v>
      </c>
      <c r="G1262" s="27">
        <v>2022</v>
      </c>
      <c r="H1262" s="28">
        <v>44593</v>
      </c>
      <c r="I1262" s="27" t="s">
        <v>8152</v>
      </c>
      <c r="J1262" s="27"/>
      <c r="K1262" s="27" t="s">
        <v>8153</v>
      </c>
      <c r="L1262" s="27" t="str">
        <f t="shared" si="486"/>
        <v>PostAlerta</v>
      </c>
      <c r="M1262" s="27" t="str">
        <f t="shared" si="479"/>
        <v>S/PalabrasClaves</v>
      </c>
      <c r="N1262" s="27" t="str">
        <f t="shared" ref="N1262:N1263" si="494">IF(ISNUMBER(SEARCH("TREATMENT", B1262)), "4) Nuevos tratamientos", "")</f>
        <v/>
      </c>
      <c r="O1262" s="27"/>
      <c r="P1262" s="27" t="s">
        <v>8154</v>
      </c>
      <c r="Q1262" s="27"/>
      <c r="R1262" s="27" t="str">
        <f>LEFT('2012-2022'!$P1262,4)</f>
        <v>2022</v>
      </c>
      <c r="S1262" s="27" t="s">
        <v>39</v>
      </c>
      <c r="T1262" s="27" t="str">
        <f t="shared" ref="T1262:T1263" si="495">IFERROR(VLOOKUP(A1262,BD_aux,2,FALSE),"")</f>
        <v/>
      </c>
      <c r="U1262" s="27"/>
      <c r="V1262" s="29"/>
      <c r="W1262" s="30"/>
      <c r="X1262" s="30"/>
      <c r="Y1262" s="31"/>
    </row>
    <row r="1263" spans="1:25" ht="15.75" hidden="1" customHeight="1" x14ac:dyDescent="0.25">
      <c r="A1263" s="32">
        <v>23970742</v>
      </c>
      <c r="B1263" s="32" t="s">
        <v>8155</v>
      </c>
      <c r="C1263" s="32" t="s">
        <v>8156</v>
      </c>
      <c r="D1263" s="32" t="s">
        <v>8157</v>
      </c>
      <c r="E1263" s="32" t="s">
        <v>119</v>
      </c>
      <c r="F1263" s="32" t="s">
        <v>735</v>
      </c>
      <c r="G1263" s="32">
        <v>2013</v>
      </c>
      <c r="H1263" s="33">
        <v>41510</v>
      </c>
      <c r="I1263" s="32"/>
      <c r="J1263" s="32"/>
      <c r="K1263" s="32" t="s">
        <v>8158</v>
      </c>
      <c r="L1263" s="32" t="str">
        <f t="shared" si="486"/>
        <v>PreAlerta</v>
      </c>
      <c r="M1263" s="32" t="str">
        <f t="shared" si="479"/>
        <v>S/PalabrasClaves</v>
      </c>
      <c r="N1263" s="32" t="str">
        <f t="shared" si="494"/>
        <v/>
      </c>
      <c r="O1263" s="32"/>
      <c r="P1263" s="32" t="s">
        <v>479</v>
      </c>
      <c r="Q1263" s="32"/>
      <c r="R1263" s="32" t="str">
        <f>LEFT('2012-2022'!$P1263,4)</f>
        <v>2013</v>
      </c>
      <c r="S1263" s="32" t="s">
        <v>60</v>
      </c>
      <c r="T1263" s="32" t="str">
        <f t="shared" si="495"/>
        <v/>
      </c>
      <c r="U1263" s="32"/>
      <c r="V1263" s="34"/>
      <c r="W1263" s="35"/>
      <c r="X1263" s="35"/>
      <c r="Y1263" s="32"/>
    </row>
    <row r="1264" spans="1:25" ht="15.75" customHeight="1" x14ac:dyDescent="0.25">
      <c r="A1264" s="27">
        <v>30985632</v>
      </c>
      <c r="B1264" s="27" t="s">
        <v>8159</v>
      </c>
      <c r="C1264" s="27" t="s">
        <v>8160</v>
      </c>
      <c r="D1264" s="27" t="s">
        <v>8161</v>
      </c>
      <c r="E1264" s="27" t="s">
        <v>5415</v>
      </c>
      <c r="F1264" s="27" t="s">
        <v>304</v>
      </c>
      <c r="G1264" s="27">
        <v>2019</v>
      </c>
      <c r="H1264" s="28">
        <v>43571</v>
      </c>
      <c r="I1264" s="27"/>
      <c r="J1264" s="27"/>
      <c r="K1264" s="27" t="s">
        <v>8162</v>
      </c>
      <c r="L1264" s="27" t="str">
        <f t="shared" si="486"/>
        <v>Excluido</v>
      </c>
      <c r="M1264" s="27" t="str">
        <f t="shared" si="479"/>
        <v>S/PalabrasClaves</v>
      </c>
      <c r="N1264" s="27" t="s">
        <v>12</v>
      </c>
      <c r="O1264" s="27" t="s">
        <v>25</v>
      </c>
      <c r="P1264" s="27" t="s">
        <v>3530</v>
      </c>
      <c r="Q1264" s="27"/>
      <c r="R1264" s="27" t="str">
        <f>LEFT('2012-2022'!$P1264,4)</f>
        <v>2019</v>
      </c>
      <c r="S1264" s="27" t="s">
        <v>57</v>
      </c>
      <c r="T1264" s="27" t="s">
        <v>8163</v>
      </c>
      <c r="U1264" s="27" t="s">
        <v>124</v>
      </c>
      <c r="V1264" s="29" t="s">
        <v>123</v>
      </c>
      <c r="W1264" s="30" t="s">
        <v>124</v>
      </c>
      <c r="X1264" s="30" t="s">
        <v>8164</v>
      </c>
      <c r="Y1264" s="31" t="str">
        <f>IFERROR(VLOOKUP(A1262,BD_aux,3,FALSE),"")</f>
        <v/>
      </c>
    </row>
    <row r="1265" spans="1:25" ht="15.75" hidden="1" customHeight="1" x14ac:dyDescent="0.25">
      <c r="A1265" s="32">
        <v>30403946</v>
      </c>
      <c r="B1265" s="32" t="s">
        <v>8165</v>
      </c>
      <c r="C1265" s="32" t="s">
        <v>8166</v>
      </c>
      <c r="D1265" s="32" t="s">
        <v>8167</v>
      </c>
      <c r="E1265" s="32" t="s">
        <v>8168</v>
      </c>
      <c r="F1265" s="32" t="s">
        <v>3450</v>
      </c>
      <c r="G1265" s="32">
        <v>2018</v>
      </c>
      <c r="H1265" s="33">
        <v>43412</v>
      </c>
      <c r="I1265" s="32"/>
      <c r="J1265" s="32"/>
      <c r="K1265" s="32" t="s">
        <v>8169</v>
      </c>
      <c r="L1265" s="32" t="str">
        <f t="shared" si="486"/>
        <v>PostAlerta</v>
      </c>
      <c r="M1265" s="32" t="str">
        <f t="shared" si="479"/>
        <v>C/PalabrasClaves</v>
      </c>
      <c r="N1265" s="32"/>
      <c r="O1265" s="32"/>
      <c r="P1265" s="32" t="s">
        <v>3301</v>
      </c>
      <c r="Q1265" s="32"/>
      <c r="R1265" s="32" t="str">
        <f>LEFT('2012-2022'!$P1265,4)</f>
        <v>2018</v>
      </c>
      <c r="S1265" s="32" t="s">
        <v>72</v>
      </c>
      <c r="T1265" s="32" t="str">
        <f t="shared" ref="T1265:T1268" si="496">IFERROR(VLOOKUP(A1265,BD_aux,2,FALSE),"")</f>
        <v/>
      </c>
      <c r="U1265" s="32"/>
      <c r="V1265" s="34"/>
      <c r="W1265" s="35"/>
      <c r="X1265" s="35"/>
      <c r="Y1265" s="32"/>
    </row>
    <row r="1266" spans="1:25" ht="15.75" hidden="1" customHeight="1" x14ac:dyDescent="0.25">
      <c r="A1266" s="27">
        <v>25392357</v>
      </c>
      <c r="B1266" s="27" t="s">
        <v>8170</v>
      </c>
      <c r="C1266" s="27" t="s">
        <v>8171</v>
      </c>
      <c r="D1266" s="27" t="s">
        <v>8172</v>
      </c>
      <c r="E1266" s="27" t="s">
        <v>5251</v>
      </c>
      <c r="F1266" s="27" t="s">
        <v>502</v>
      </c>
      <c r="G1266" s="27">
        <v>2015</v>
      </c>
      <c r="H1266" s="28">
        <v>41957</v>
      </c>
      <c r="I1266" s="27" t="s">
        <v>8173</v>
      </c>
      <c r="J1266" s="27"/>
      <c r="K1266" s="27" t="s">
        <v>8174</v>
      </c>
      <c r="L1266" s="27" t="str">
        <f t="shared" si="486"/>
        <v>PreAlerta</v>
      </c>
      <c r="M1266" s="27" t="str">
        <f t="shared" si="479"/>
        <v>S/PalabrasClaves</v>
      </c>
      <c r="N1266" s="27" t="str">
        <f t="shared" ref="N1266:N1267" si="497">IF(ISNUMBER(SEARCH("TREATMENT", B1266)), "4) Nuevos tratamientos", "")</f>
        <v/>
      </c>
      <c r="O1266" s="27"/>
      <c r="P1266" s="27" t="s">
        <v>2289</v>
      </c>
      <c r="Q1266" s="27"/>
      <c r="R1266" s="27" t="str">
        <f>LEFT('2012-2022'!$P1266,4)</f>
        <v>2015</v>
      </c>
      <c r="S1266" s="27" t="s">
        <v>39</v>
      </c>
      <c r="T1266" s="27" t="str">
        <f t="shared" si="496"/>
        <v/>
      </c>
      <c r="U1266" s="27"/>
      <c r="V1266" s="29"/>
      <c r="W1266" s="30"/>
      <c r="X1266" s="30"/>
      <c r="Y1266" s="31"/>
    </row>
    <row r="1267" spans="1:25" ht="15.75" hidden="1" customHeight="1" x14ac:dyDescent="0.25">
      <c r="A1267" s="32">
        <v>24077312</v>
      </c>
      <c r="B1267" s="32" t="s">
        <v>8175</v>
      </c>
      <c r="C1267" s="32" t="s">
        <v>8176</v>
      </c>
      <c r="D1267" s="32" t="s">
        <v>8177</v>
      </c>
      <c r="E1267" s="32" t="s">
        <v>8178</v>
      </c>
      <c r="F1267" s="32" t="s">
        <v>8179</v>
      </c>
      <c r="G1267" s="32">
        <v>2013</v>
      </c>
      <c r="H1267" s="33">
        <v>41548</v>
      </c>
      <c r="I1267" s="32"/>
      <c r="J1267" s="32"/>
      <c r="K1267" s="32" t="s">
        <v>8180</v>
      </c>
      <c r="L1267" s="32" t="str">
        <f t="shared" si="486"/>
        <v>PreAlerta</v>
      </c>
      <c r="M1267" s="32" t="str">
        <f t="shared" si="479"/>
        <v>S/PalabrasClaves</v>
      </c>
      <c r="N1267" s="32" t="str">
        <f t="shared" si="497"/>
        <v/>
      </c>
      <c r="O1267" s="32"/>
      <c r="P1267" s="32" t="s">
        <v>2364</v>
      </c>
      <c r="Q1267" s="32"/>
      <c r="R1267" s="32" t="str">
        <f>LEFT('2012-2022'!$P1267,4)</f>
        <v>2013</v>
      </c>
      <c r="S1267" s="32" t="s">
        <v>70</v>
      </c>
      <c r="T1267" s="32" t="str">
        <f t="shared" si="496"/>
        <v/>
      </c>
      <c r="U1267" s="32"/>
      <c r="V1267" s="34"/>
      <c r="W1267" s="35"/>
      <c r="X1267" s="35"/>
      <c r="Y1267" s="32"/>
    </row>
    <row r="1268" spans="1:25" ht="15.75" hidden="1" customHeight="1" x14ac:dyDescent="0.25">
      <c r="A1268" s="27">
        <v>31292063</v>
      </c>
      <c r="B1268" s="27" t="s">
        <v>8181</v>
      </c>
      <c r="C1268" s="27" t="s">
        <v>254</v>
      </c>
      <c r="D1268" s="27" t="s">
        <v>8182</v>
      </c>
      <c r="E1268" s="27" t="s">
        <v>256</v>
      </c>
      <c r="F1268" s="27" t="s">
        <v>595</v>
      </c>
      <c r="G1268" s="27">
        <v>2019</v>
      </c>
      <c r="H1268" s="28">
        <v>43658</v>
      </c>
      <c r="I1268" s="27"/>
      <c r="J1268" s="27"/>
      <c r="K1268" s="27" t="s">
        <v>8183</v>
      </c>
      <c r="L1268" s="27" t="str">
        <f t="shared" si="486"/>
        <v>Excluido</v>
      </c>
      <c r="M1268" s="27" t="str">
        <f t="shared" si="479"/>
        <v>C/PalabrasClaves</v>
      </c>
      <c r="N1268" s="27"/>
      <c r="O1268" s="27"/>
      <c r="P1268" s="27" t="s">
        <v>220</v>
      </c>
      <c r="Q1268" s="27"/>
      <c r="R1268" s="27" t="str">
        <f>LEFT('2012-2022'!$P1268,4)</f>
        <v>2019</v>
      </c>
      <c r="S1268" s="27" t="s">
        <v>68</v>
      </c>
      <c r="T1268" s="27" t="str">
        <f t="shared" si="496"/>
        <v/>
      </c>
      <c r="U1268" s="27"/>
      <c r="V1268" s="29"/>
      <c r="W1268" s="30"/>
      <c r="X1268" s="30"/>
      <c r="Y1268" s="31"/>
    </row>
    <row r="1269" spans="1:25" ht="15.75" customHeight="1" x14ac:dyDescent="0.25">
      <c r="A1269" s="32">
        <v>32530591</v>
      </c>
      <c r="B1269" s="32" t="s">
        <v>8184</v>
      </c>
      <c r="C1269" s="32" t="s">
        <v>8185</v>
      </c>
      <c r="D1269" s="32" t="s">
        <v>8186</v>
      </c>
      <c r="E1269" s="32" t="s">
        <v>8187</v>
      </c>
      <c r="F1269" s="32" t="s">
        <v>8188</v>
      </c>
      <c r="G1269" s="32">
        <v>2020</v>
      </c>
      <c r="H1269" s="33">
        <v>43995</v>
      </c>
      <c r="I1269" s="32"/>
      <c r="J1269" s="32"/>
      <c r="K1269" s="32" t="s">
        <v>8189</v>
      </c>
      <c r="L1269" s="32" t="str">
        <f t="shared" si="486"/>
        <v>PostAlerta</v>
      </c>
      <c r="M1269" s="32" t="str">
        <f t="shared" si="479"/>
        <v>C/PalabrasClaves</v>
      </c>
      <c r="N1269" s="32" t="s">
        <v>12</v>
      </c>
      <c r="O1269" s="32" t="s">
        <v>16</v>
      </c>
      <c r="P1269" s="32" t="s">
        <v>8190</v>
      </c>
      <c r="Q1269" s="32"/>
      <c r="R1269" s="32" t="str">
        <f>LEFT('2012-2022'!$P1269,4)</f>
        <v>2020</v>
      </c>
      <c r="S1269" s="32" t="s">
        <v>60</v>
      </c>
      <c r="T1269" s="32" t="s">
        <v>8191</v>
      </c>
      <c r="U1269" s="32" t="s">
        <v>124</v>
      </c>
      <c r="V1269" s="34" t="s">
        <v>123</v>
      </c>
      <c r="W1269" s="35" t="s">
        <v>124</v>
      </c>
      <c r="X1269" s="35" t="s">
        <v>8192</v>
      </c>
      <c r="Y1269" s="36" t="str">
        <f>IFERROR(VLOOKUP(A1267,BD_aux,3,FALSE),"")</f>
        <v/>
      </c>
    </row>
    <row r="1270" spans="1:25" ht="15.75" hidden="1" customHeight="1" x14ac:dyDescent="0.25">
      <c r="A1270" s="27">
        <v>23261468</v>
      </c>
      <c r="B1270" s="27" t="s">
        <v>8193</v>
      </c>
      <c r="C1270" s="27" t="s">
        <v>8194</v>
      </c>
      <c r="D1270" s="27" t="s">
        <v>8195</v>
      </c>
      <c r="E1270" s="27" t="s">
        <v>8196</v>
      </c>
      <c r="F1270" s="27" t="s">
        <v>6008</v>
      </c>
      <c r="G1270" s="27">
        <v>2013</v>
      </c>
      <c r="H1270" s="28">
        <v>41268</v>
      </c>
      <c r="I1270" s="27" t="s">
        <v>8197</v>
      </c>
      <c r="J1270" s="27" t="s">
        <v>8198</v>
      </c>
      <c r="K1270" s="27" t="s">
        <v>8199</v>
      </c>
      <c r="L1270" s="27" t="str">
        <f t="shared" si="486"/>
        <v>PreAlerta</v>
      </c>
      <c r="M1270" s="27" t="str">
        <f t="shared" si="479"/>
        <v>S/PalabrasClaves</v>
      </c>
      <c r="N1270" s="27" t="str">
        <f t="shared" ref="N1270:N1274" si="498">IF(ISNUMBER(SEARCH("TREATMENT", B1270)), "4) Nuevos tratamientos", "")</f>
        <v/>
      </c>
      <c r="O1270" s="27"/>
      <c r="P1270" s="27" t="s">
        <v>1369</v>
      </c>
      <c r="Q1270" s="27"/>
      <c r="R1270" s="27" t="str">
        <f>LEFT('2012-2022'!$P1270,4)</f>
        <v>2013</v>
      </c>
      <c r="S1270" s="27" t="s">
        <v>39</v>
      </c>
      <c r="T1270" s="27" t="str">
        <f t="shared" ref="T1270:T1274" si="499">IFERROR(VLOOKUP(A1270,BD_aux,2,FALSE),"")</f>
        <v/>
      </c>
      <c r="U1270" s="27"/>
      <c r="V1270" s="29"/>
      <c r="W1270" s="30"/>
      <c r="X1270" s="30"/>
      <c r="Y1270" s="31"/>
    </row>
    <row r="1271" spans="1:25" ht="15.75" hidden="1" customHeight="1" x14ac:dyDescent="0.25">
      <c r="A1271" s="32">
        <v>32897327</v>
      </c>
      <c r="B1271" s="32" t="s">
        <v>8200</v>
      </c>
      <c r="C1271" s="32" t="s">
        <v>6806</v>
      </c>
      <c r="D1271" s="32" t="s">
        <v>8201</v>
      </c>
      <c r="E1271" s="32" t="s">
        <v>6808</v>
      </c>
      <c r="F1271" s="32" t="s">
        <v>4413</v>
      </c>
      <c r="G1271" s="32">
        <v>2020</v>
      </c>
      <c r="H1271" s="33">
        <v>44082</v>
      </c>
      <c r="I1271" s="32"/>
      <c r="J1271" s="32"/>
      <c r="K1271" s="32" t="s">
        <v>8202</v>
      </c>
      <c r="L1271" s="32" t="str">
        <f t="shared" si="486"/>
        <v>PostAlerta</v>
      </c>
      <c r="M1271" s="32" t="str">
        <f t="shared" si="479"/>
        <v>C/PalabrasClaves</v>
      </c>
      <c r="N1271" s="32" t="str">
        <f t="shared" si="498"/>
        <v/>
      </c>
      <c r="O1271" s="32"/>
      <c r="P1271" s="32" t="s">
        <v>8203</v>
      </c>
      <c r="Q1271" s="32"/>
      <c r="R1271" s="32" t="str">
        <f>LEFT('2012-2022'!$P1271,4)</f>
        <v>2020</v>
      </c>
      <c r="S1271" s="32" t="s">
        <v>68</v>
      </c>
      <c r="T1271" s="32" t="str">
        <f t="shared" si="499"/>
        <v/>
      </c>
      <c r="U1271" s="32"/>
      <c r="V1271" s="34"/>
      <c r="W1271" s="35"/>
      <c r="X1271" s="35"/>
      <c r="Y1271" s="32"/>
    </row>
    <row r="1272" spans="1:25" ht="15.75" hidden="1" customHeight="1" x14ac:dyDescent="0.25">
      <c r="A1272" s="27">
        <v>28957453</v>
      </c>
      <c r="B1272" s="27" t="s">
        <v>8204</v>
      </c>
      <c r="C1272" s="27" t="s">
        <v>8205</v>
      </c>
      <c r="D1272" s="27" t="s">
        <v>8206</v>
      </c>
      <c r="E1272" s="27" t="s">
        <v>276</v>
      </c>
      <c r="F1272" s="27" t="s">
        <v>188</v>
      </c>
      <c r="G1272" s="27">
        <v>2017</v>
      </c>
      <c r="H1272" s="28">
        <v>43007</v>
      </c>
      <c r="I1272" s="27"/>
      <c r="J1272" s="27"/>
      <c r="K1272" s="27" t="s">
        <v>8207</v>
      </c>
      <c r="L1272" s="27" t="str">
        <f t="shared" si="486"/>
        <v>PostAlerta</v>
      </c>
      <c r="M1272" s="27" t="str">
        <f t="shared" si="479"/>
        <v>C/PalabrasClaves</v>
      </c>
      <c r="N1272" s="27" t="str">
        <f t="shared" si="498"/>
        <v/>
      </c>
      <c r="O1272" s="27"/>
      <c r="P1272" s="27" t="s">
        <v>8208</v>
      </c>
      <c r="Q1272" s="27"/>
      <c r="R1272" s="27" t="str">
        <f>LEFT('2012-2022'!$P1272,4)</f>
        <v>2017</v>
      </c>
      <c r="S1272" s="27" t="s">
        <v>72</v>
      </c>
      <c r="T1272" s="27" t="str">
        <f t="shared" si="499"/>
        <v/>
      </c>
      <c r="U1272" s="27"/>
      <c r="V1272" s="29"/>
      <c r="W1272" s="30"/>
      <c r="X1272" s="30"/>
      <c r="Y1272" s="31"/>
    </row>
    <row r="1273" spans="1:25" ht="15.75" hidden="1" customHeight="1" x14ac:dyDescent="0.25">
      <c r="A1273" s="32">
        <v>33208513</v>
      </c>
      <c r="B1273" s="32" t="s">
        <v>8209</v>
      </c>
      <c r="C1273" s="32" t="s">
        <v>8210</v>
      </c>
      <c r="D1273" s="32" t="s">
        <v>8211</v>
      </c>
      <c r="E1273" s="32" t="s">
        <v>8212</v>
      </c>
      <c r="F1273" s="32" t="s">
        <v>393</v>
      </c>
      <c r="G1273" s="32">
        <v>2021</v>
      </c>
      <c r="H1273" s="33">
        <v>44154</v>
      </c>
      <c r="I1273" s="32"/>
      <c r="J1273" s="32"/>
      <c r="K1273" s="32" t="s">
        <v>8213</v>
      </c>
      <c r="L1273" s="32" t="str">
        <f t="shared" si="486"/>
        <v>PostAlerta</v>
      </c>
      <c r="M1273" s="32" t="str">
        <f t="shared" si="479"/>
        <v>S/PalabrasClaves</v>
      </c>
      <c r="N1273" s="32" t="str">
        <f t="shared" si="498"/>
        <v/>
      </c>
      <c r="O1273" s="32"/>
      <c r="P1273" s="32" t="s">
        <v>4404</v>
      </c>
      <c r="Q1273" s="32"/>
      <c r="R1273" s="32" t="str">
        <f>LEFT('2012-2022'!$P1273,4)</f>
        <v>2021</v>
      </c>
      <c r="S1273" s="32" t="s">
        <v>60</v>
      </c>
      <c r="T1273" s="32" t="str">
        <f t="shared" si="499"/>
        <v/>
      </c>
      <c r="U1273" s="32"/>
      <c r="V1273" s="34"/>
      <c r="W1273" s="35"/>
      <c r="X1273" s="35"/>
      <c r="Y1273" s="32"/>
    </row>
    <row r="1274" spans="1:25" ht="15.75" hidden="1" customHeight="1" x14ac:dyDescent="0.25">
      <c r="A1274" s="27">
        <v>32929254</v>
      </c>
      <c r="B1274" s="27" t="s">
        <v>8214</v>
      </c>
      <c r="C1274" s="27" t="s">
        <v>5638</v>
      </c>
      <c r="D1274" s="27" t="s">
        <v>8215</v>
      </c>
      <c r="E1274" s="27" t="s">
        <v>119</v>
      </c>
      <c r="F1274" s="27" t="s">
        <v>218</v>
      </c>
      <c r="G1274" s="27">
        <v>2020</v>
      </c>
      <c r="H1274" s="28">
        <v>44089</v>
      </c>
      <c r="I1274" s="27"/>
      <c r="J1274" s="27"/>
      <c r="K1274" s="27" t="s">
        <v>8216</v>
      </c>
      <c r="L1274" s="27" t="str">
        <f t="shared" si="486"/>
        <v>PostAlerta</v>
      </c>
      <c r="M1274" s="27" t="str">
        <f t="shared" si="479"/>
        <v>C/PalabrasClaves</v>
      </c>
      <c r="N1274" s="27" t="str">
        <f t="shared" si="498"/>
        <v/>
      </c>
      <c r="O1274" s="27"/>
      <c r="P1274" s="27" t="s">
        <v>341</v>
      </c>
      <c r="Q1274" s="27"/>
      <c r="R1274" s="27" t="str">
        <f>LEFT('2012-2022'!$P1274,4)</f>
        <v>2020</v>
      </c>
      <c r="S1274" s="27" t="s">
        <v>72</v>
      </c>
      <c r="T1274" s="27" t="str">
        <f t="shared" si="499"/>
        <v/>
      </c>
      <c r="U1274" s="27"/>
      <c r="V1274" s="29"/>
      <c r="W1274" s="30"/>
      <c r="X1274" s="30"/>
      <c r="Y1274" s="31"/>
    </row>
    <row r="1275" spans="1:25" ht="15.75" customHeight="1" x14ac:dyDescent="0.25">
      <c r="A1275" s="32">
        <v>25504297</v>
      </c>
      <c r="B1275" s="32" t="s">
        <v>8217</v>
      </c>
      <c r="C1275" s="32" t="s">
        <v>8218</v>
      </c>
      <c r="D1275" s="32" t="s">
        <v>8219</v>
      </c>
      <c r="E1275" s="32" t="s">
        <v>8220</v>
      </c>
      <c r="F1275" s="32" t="s">
        <v>304</v>
      </c>
      <c r="G1275" s="32">
        <v>2015</v>
      </c>
      <c r="H1275" s="33">
        <v>41989</v>
      </c>
      <c r="I1275" s="32"/>
      <c r="J1275" s="32"/>
      <c r="K1275" s="32" t="s">
        <v>8221</v>
      </c>
      <c r="L1275" s="32" t="str">
        <f t="shared" si="486"/>
        <v>PreAlerta</v>
      </c>
      <c r="M1275" s="32" t="str">
        <f t="shared" si="479"/>
        <v>C/PalabrasClaves</v>
      </c>
      <c r="N1275" s="32" t="s">
        <v>9</v>
      </c>
      <c r="O1275" s="32"/>
      <c r="P1275" s="32" t="s">
        <v>2289</v>
      </c>
      <c r="Q1275" s="32"/>
      <c r="R1275" s="32" t="str">
        <f>LEFT('2012-2022'!$P1275,4)</f>
        <v>2015</v>
      </c>
      <c r="S1275" s="32" t="s">
        <v>39</v>
      </c>
      <c r="T1275" s="32" t="s">
        <v>8222</v>
      </c>
      <c r="U1275" s="32" t="s">
        <v>123</v>
      </c>
      <c r="V1275" s="34" t="s">
        <v>124</v>
      </c>
      <c r="W1275" s="35" t="s">
        <v>124</v>
      </c>
      <c r="X1275" s="35" t="s">
        <v>8223</v>
      </c>
      <c r="Y1275" s="36" t="str">
        <f>IFERROR(VLOOKUP(A1273,BD_aux,3,FALSE),"")</f>
        <v/>
      </c>
    </row>
    <row r="1276" spans="1:25" ht="15.75" hidden="1" customHeight="1" x14ac:dyDescent="0.25">
      <c r="A1276" s="27">
        <v>35076010</v>
      </c>
      <c r="B1276" s="27" t="s">
        <v>8224</v>
      </c>
      <c r="C1276" s="27" t="s">
        <v>8225</v>
      </c>
      <c r="D1276" s="27" t="s">
        <v>8226</v>
      </c>
      <c r="E1276" s="27" t="s">
        <v>8227</v>
      </c>
      <c r="F1276" s="27" t="s">
        <v>145</v>
      </c>
      <c r="G1276" s="27">
        <v>2022</v>
      </c>
      <c r="H1276" s="28">
        <v>44586</v>
      </c>
      <c r="I1276" s="27" t="s">
        <v>8228</v>
      </c>
      <c r="J1276" s="27"/>
      <c r="K1276" s="27" t="s">
        <v>8229</v>
      </c>
      <c r="L1276" s="27" t="str">
        <f t="shared" si="486"/>
        <v>PostAlerta</v>
      </c>
      <c r="M1276" s="27" t="str">
        <f t="shared" si="479"/>
        <v>C/PalabrasClaves</v>
      </c>
      <c r="N1276" s="27" t="str">
        <f>IF(ISNUMBER(SEARCH("TREATMENT", B1276)), "4) Nuevos tratamientos", "")</f>
        <v/>
      </c>
      <c r="O1276" s="27"/>
      <c r="P1276" s="27" t="s">
        <v>289</v>
      </c>
      <c r="Q1276" s="27"/>
      <c r="R1276" s="27" t="str">
        <f>LEFT('2012-2022'!$P1276,4)</f>
        <v>2022</v>
      </c>
      <c r="S1276" s="27" t="s">
        <v>45</v>
      </c>
      <c r="T1276" s="27" t="str">
        <f>IFERROR(VLOOKUP(A1276,BD_aux,2,FALSE),"")</f>
        <v/>
      </c>
      <c r="U1276" s="27"/>
      <c r="V1276" s="29"/>
      <c r="W1276" s="30"/>
      <c r="X1276" s="30"/>
      <c r="Y1276" s="31"/>
    </row>
    <row r="1277" spans="1:25" ht="15.75" customHeight="1" x14ac:dyDescent="0.25">
      <c r="A1277" s="32">
        <v>24007340</v>
      </c>
      <c r="B1277" s="32" t="s">
        <v>8230</v>
      </c>
      <c r="C1277" s="32" t="s">
        <v>8231</v>
      </c>
      <c r="D1277" s="32" t="s">
        <v>8232</v>
      </c>
      <c r="E1277" s="32" t="s">
        <v>8233</v>
      </c>
      <c r="F1277" s="32" t="s">
        <v>1066</v>
      </c>
      <c r="G1277" s="32">
        <v>2013</v>
      </c>
      <c r="H1277" s="33">
        <v>41524</v>
      </c>
      <c r="I1277" s="32" t="s">
        <v>8234</v>
      </c>
      <c r="J1277" s="32"/>
      <c r="K1277" s="32" t="s">
        <v>8235</v>
      </c>
      <c r="L1277" s="32" t="str">
        <f t="shared" si="486"/>
        <v>PreAlerta</v>
      </c>
      <c r="M1277" s="32" t="str">
        <f t="shared" si="479"/>
        <v>C/PalabrasClaves</v>
      </c>
      <c r="N1277" s="32" t="s">
        <v>9</v>
      </c>
      <c r="O1277" s="32"/>
      <c r="P1277" s="32" t="s">
        <v>5055</v>
      </c>
      <c r="Q1277" s="32"/>
      <c r="R1277" s="32" t="str">
        <f>LEFT('2012-2022'!$P1277,4)</f>
        <v>2013</v>
      </c>
      <c r="S1277" s="32" t="s">
        <v>68</v>
      </c>
      <c r="T1277" s="32" t="s">
        <v>8236</v>
      </c>
      <c r="U1277" s="32" t="s">
        <v>123</v>
      </c>
      <c r="V1277" s="34" t="s">
        <v>124</v>
      </c>
      <c r="W1277" s="35" t="s">
        <v>124</v>
      </c>
      <c r="X1277" s="35" t="s">
        <v>8237</v>
      </c>
      <c r="Y1277" s="36" t="str">
        <f>IFERROR(VLOOKUP(A1275,BD_aux,3,FALSE),"")</f>
        <v/>
      </c>
    </row>
    <row r="1278" spans="1:25" ht="15.75" hidden="1" customHeight="1" x14ac:dyDescent="0.25">
      <c r="A1278" s="27">
        <v>22706212</v>
      </c>
      <c r="B1278" s="27" t="s">
        <v>8238</v>
      </c>
      <c r="C1278" s="27" t="s">
        <v>8239</v>
      </c>
      <c r="D1278" s="27" t="s">
        <v>8240</v>
      </c>
      <c r="E1278" s="27" t="s">
        <v>8241</v>
      </c>
      <c r="F1278" s="27" t="s">
        <v>304</v>
      </c>
      <c r="G1278" s="27">
        <v>2012</v>
      </c>
      <c r="H1278" s="28">
        <v>41079</v>
      </c>
      <c r="I1278" s="27"/>
      <c r="J1278" s="27"/>
      <c r="K1278" s="27" t="s">
        <v>8242</v>
      </c>
      <c r="L1278" s="27" t="str">
        <f t="shared" si="486"/>
        <v>PreAlerta</v>
      </c>
      <c r="M1278" s="27" t="str">
        <f t="shared" si="479"/>
        <v>S/PalabrasClaves</v>
      </c>
      <c r="N1278" s="27" t="str">
        <f t="shared" ref="N1278:N1279" si="500">IF(ISNUMBER(SEARCH("TREATMENT", B1278)), "4) Nuevos tratamientos", "")</f>
        <v/>
      </c>
      <c r="O1278" s="27"/>
      <c r="P1278" s="27" t="s">
        <v>2931</v>
      </c>
      <c r="Q1278" s="27"/>
      <c r="R1278" s="27" t="str">
        <f>LEFT('2012-2022'!$P1278,4)</f>
        <v>2012</v>
      </c>
      <c r="S1278" s="27" t="s">
        <v>62</v>
      </c>
      <c r="T1278" s="27" t="str">
        <f t="shared" ref="T1278:T1279" si="501">IFERROR(VLOOKUP(A1278,BD_aux,2,FALSE),"")</f>
        <v/>
      </c>
      <c r="U1278" s="27"/>
      <c r="V1278" s="29"/>
      <c r="W1278" s="30"/>
      <c r="X1278" s="30"/>
      <c r="Y1278" s="31"/>
    </row>
    <row r="1279" spans="1:25" ht="15.75" hidden="1" customHeight="1" x14ac:dyDescent="0.25">
      <c r="A1279" s="32">
        <v>27130478</v>
      </c>
      <c r="B1279" s="32" t="s">
        <v>8243</v>
      </c>
      <c r="C1279" s="32" t="s">
        <v>8244</v>
      </c>
      <c r="D1279" s="32" t="s">
        <v>8245</v>
      </c>
      <c r="E1279" s="32" t="s">
        <v>8246</v>
      </c>
      <c r="F1279" s="32" t="s">
        <v>285</v>
      </c>
      <c r="G1279" s="32">
        <v>2016</v>
      </c>
      <c r="H1279" s="33">
        <v>42491</v>
      </c>
      <c r="I1279" s="32"/>
      <c r="J1279" s="32"/>
      <c r="K1279" s="32" t="s">
        <v>8247</v>
      </c>
      <c r="L1279" s="32" t="str">
        <f t="shared" si="486"/>
        <v>PreAlerta</v>
      </c>
      <c r="M1279" s="32" t="str">
        <f t="shared" si="479"/>
        <v>S/PalabrasClaves</v>
      </c>
      <c r="N1279" s="32" t="str">
        <f t="shared" si="500"/>
        <v/>
      </c>
      <c r="O1279" s="32"/>
      <c r="P1279" s="32" t="s">
        <v>2384</v>
      </c>
      <c r="Q1279" s="32"/>
      <c r="R1279" s="32" t="str">
        <f>LEFT('2012-2022'!$P1279,4)</f>
        <v>2016</v>
      </c>
      <c r="S1279" s="32" t="s">
        <v>62</v>
      </c>
      <c r="T1279" s="32" t="str">
        <f t="shared" si="501"/>
        <v/>
      </c>
      <c r="U1279" s="32"/>
      <c r="V1279" s="34"/>
      <c r="W1279" s="35"/>
      <c r="X1279" s="35"/>
      <c r="Y1279" s="32"/>
    </row>
    <row r="1280" spans="1:25" ht="15.75" customHeight="1" x14ac:dyDescent="0.25">
      <c r="A1280" s="27">
        <v>25868141</v>
      </c>
      <c r="B1280" s="27" t="s">
        <v>8248</v>
      </c>
      <c r="C1280" s="27" t="s">
        <v>8249</v>
      </c>
      <c r="D1280" s="27" t="s">
        <v>8250</v>
      </c>
      <c r="E1280" s="27" t="s">
        <v>8251</v>
      </c>
      <c r="F1280" s="27" t="s">
        <v>304</v>
      </c>
      <c r="G1280" s="27">
        <v>2015</v>
      </c>
      <c r="H1280" s="28">
        <v>42108</v>
      </c>
      <c r="I1280" s="27" t="s">
        <v>8252</v>
      </c>
      <c r="J1280" s="27" t="s">
        <v>8253</v>
      </c>
      <c r="K1280" s="27" t="s">
        <v>8254</v>
      </c>
      <c r="L1280" s="27" t="str">
        <f t="shared" si="486"/>
        <v>PreAlerta</v>
      </c>
      <c r="M1280" s="27" t="str">
        <f t="shared" si="479"/>
        <v>C/PalabrasClaves</v>
      </c>
      <c r="N1280" s="27" t="s">
        <v>9</v>
      </c>
      <c r="O1280" s="27"/>
      <c r="P1280" s="27" t="s">
        <v>911</v>
      </c>
      <c r="Q1280" s="27"/>
      <c r="R1280" s="27" t="str">
        <f>LEFT('2012-2022'!$P1280,4)</f>
        <v>2015</v>
      </c>
      <c r="S1280" s="27" t="s">
        <v>57</v>
      </c>
      <c r="T1280" s="27" t="s">
        <v>8255</v>
      </c>
      <c r="U1280" s="27" t="s">
        <v>123</v>
      </c>
      <c r="V1280" s="29" t="s">
        <v>124</v>
      </c>
      <c r="W1280" s="30" t="s">
        <v>124</v>
      </c>
      <c r="X1280" s="30" t="s">
        <v>8256</v>
      </c>
      <c r="Y1280" s="31" t="str">
        <f>IFERROR(VLOOKUP(A1278,BD_aux,3,FALSE),"")</f>
        <v/>
      </c>
    </row>
    <row r="1281" spans="1:25" ht="15.75" hidden="1" customHeight="1" x14ac:dyDescent="0.25">
      <c r="A1281" s="32">
        <v>28108699</v>
      </c>
      <c r="B1281" s="32" t="s">
        <v>8257</v>
      </c>
      <c r="C1281" s="32" t="s">
        <v>8258</v>
      </c>
      <c r="D1281" s="32" t="s">
        <v>8259</v>
      </c>
      <c r="E1281" s="32" t="s">
        <v>8260</v>
      </c>
      <c r="F1281" s="32" t="s">
        <v>393</v>
      </c>
      <c r="G1281" s="32">
        <v>2018</v>
      </c>
      <c r="H1281" s="33">
        <v>42757</v>
      </c>
      <c r="I1281" s="32"/>
      <c r="J1281" s="32"/>
      <c r="K1281" s="32" t="s">
        <v>8261</v>
      </c>
      <c r="L1281" s="32" t="str">
        <f t="shared" si="486"/>
        <v>PostAlerta</v>
      </c>
      <c r="M1281" s="32" t="str">
        <f t="shared" si="479"/>
        <v>S/PalabrasClaves</v>
      </c>
      <c r="N1281" s="32" t="str">
        <f t="shared" ref="N1281:N1284" si="502">IF(ISNUMBER(SEARCH("TREATMENT", B1281)), "4) Nuevos tratamientos", "")</f>
        <v/>
      </c>
      <c r="O1281" s="32"/>
      <c r="P1281" s="32" t="s">
        <v>1179</v>
      </c>
      <c r="Q1281" s="32"/>
      <c r="R1281" s="32" t="str">
        <f>LEFT('2012-2022'!$P1281,4)</f>
        <v>2018</v>
      </c>
      <c r="S1281" s="32" t="s">
        <v>65</v>
      </c>
      <c r="T1281" s="32" t="str">
        <f t="shared" ref="T1281:T1284" si="503">IFERROR(VLOOKUP(A1281,BD_aux,2,FALSE),"")</f>
        <v/>
      </c>
      <c r="U1281" s="32"/>
      <c r="V1281" s="34"/>
      <c r="W1281" s="35"/>
      <c r="X1281" s="35"/>
      <c r="Y1281" s="32"/>
    </row>
    <row r="1282" spans="1:25" ht="15.75" hidden="1" customHeight="1" x14ac:dyDescent="0.25">
      <c r="A1282" s="27">
        <v>34731020</v>
      </c>
      <c r="B1282" s="27" t="s">
        <v>8262</v>
      </c>
      <c r="C1282" s="27" t="s">
        <v>8263</v>
      </c>
      <c r="D1282" s="27" t="s">
        <v>8264</v>
      </c>
      <c r="E1282" s="27" t="s">
        <v>4166</v>
      </c>
      <c r="F1282" s="27" t="s">
        <v>502</v>
      </c>
      <c r="G1282" s="27">
        <v>2022</v>
      </c>
      <c r="H1282" s="28">
        <v>44503</v>
      </c>
      <c r="I1282" s="27" t="s">
        <v>8265</v>
      </c>
      <c r="J1282" s="27"/>
      <c r="K1282" s="27" t="s">
        <v>8266</v>
      </c>
      <c r="L1282" s="27" t="str">
        <f t="shared" si="486"/>
        <v>PostAlerta</v>
      </c>
      <c r="M1282" s="27" t="str">
        <f t="shared" si="479"/>
        <v>S/PalabrasClaves</v>
      </c>
      <c r="N1282" s="27" t="str">
        <f t="shared" si="502"/>
        <v/>
      </c>
      <c r="O1282" s="27"/>
      <c r="P1282" s="27" t="s">
        <v>8267</v>
      </c>
      <c r="Q1282" s="27"/>
      <c r="R1282" s="27" t="str">
        <f>LEFT('2012-2022'!$P1282,4)</f>
        <v>2022</v>
      </c>
      <c r="S1282" s="27" t="s">
        <v>39</v>
      </c>
      <c r="T1282" s="27" t="str">
        <f t="shared" si="503"/>
        <v/>
      </c>
      <c r="U1282" s="27"/>
      <c r="V1282" s="29"/>
      <c r="W1282" s="30"/>
      <c r="X1282" s="30"/>
      <c r="Y1282" s="31"/>
    </row>
    <row r="1283" spans="1:25" ht="15.75" hidden="1" customHeight="1" x14ac:dyDescent="0.25">
      <c r="A1283" s="32">
        <v>31320599</v>
      </c>
      <c r="B1283" s="32" t="s">
        <v>8268</v>
      </c>
      <c r="C1283" s="32" t="s">
        <v>8269</v>
      </c>
      <c r="D1283" s="32" t="s">
        <v>8270</v>
      </c>
      <c r="E1283" s="32" t="s">
        <v>8271</v>
      </c>
      <c r="F1283" s="32" t="s">
        <v>393</v>
      </c>
      <c r="G1283" s="32">
        <v>2019</v>
      </c>
      <c r="H1283" s="33">
        <v>43666</v>
      </c>
      <c r="I1283" s="32"/>
      <c r="J1283" s="32"/>
      <c r="K1283" s="32" t="s">
        <v>8272</v>
      </c>
      <c r="L1283" s="32" t="str">
        <f t="shared" si="486"/>
        <v>PostAlerta</v>
      </c>
      <c r="M1283" s="32" t="str">
        <f t="shared" si="479"/>
        <v>C/PalabrasClaves</v>
      </c>
      <c r="N1283" s="32" t="str">
        <f t="shared" si="502"/>
        <v/>
      </c>
      <c r="O1283" s="32"/>
      <c r="P1283" s="32" t="s">
        <v>2323</v>
      </c>
      <c r="Q1283" s="32"/>
      <c r="R1283" s="32" t="str">
        <f>LEFT('2012-2022'!$P1283,4)</f>
        <v>2019</v>
      </c>
      <c r="S1283" s="32" t="s">
        <v>65</v>
      </c>
      <c r="T1283" s="32" t="str">
        <f t="shared" si="503"/>
        <v/>
      </c>
      <c r="U1283" s="32"/>
      <c r="V1283" s="34"/>
      <c r="W1283" s="35"/>
      <c r="X1283" s="35"/>
      <c r="Y1283" s="32"/>
    </row>
    <row r="1284" spans="1:25" ht="15.75" hidden="1" customHeight="1" x14ac:dyDescent="0.25">
      <c r="A1284" s="27">
        <v>26084073</v>
      </c>
      <c r="B1284" s="27" t="s">
        <v>8273</v>
      </c>
      <c r="C1284" s="27" t="s">
        <v>8274</v>
      </c>
      <c r="D1284" s="27" t="s">
        <v>8275</v>
      </c>
      <c r="E1284" s="27" t="s">
        <v>8276</v>
      </c>
      <c r="F1284" s="27" t="s">
        <v>2333</v>
      </c>
      <c r="G1284" s="27">
        <v>2015</v>
      </c>
      <c r="H1284" s="28">
        <v>42174</v>
      </c>
      <c r="I1284" s="27"/>
      <c r="J1284" s="27"/>
      <c r="K1284" s="27"/>
      <c r="L1284" s="27" t="str">
        <f t="shared" si="486"/>
        <v>PreAlerta</v>
      </c>
      <c r="M1284" s="27" t="str">
        <f t="shared" ref="M1284:M1347" si="504">IF(ISNUMBER(A1284),(IF(ISNUMBER(VLOOKUP(A1284,KEYWORDS,1,FALSE)),"C/PalabrasClaves","S/PalabrasClaves")),"")</f>
        <v>S/PalabrasClaves</v>
      </c>
      <c r="N1284" s="27" t="str">
        <f t="shared" si="502"/>
        <v/>
      </c>
      <c r="O1284" s="27"/>
      <c r="P1284" s="27">
        <v>2015</v>
      </c>
      <c r="Q1284" s="27"/>
      <c r="R1284" s="27" t="str">
        <f>LEFT('2012-2022'!$P1284,4)</f>
        <v>2015</v>
      </c>
      <c r="S1284" s="27"/>
      <c r="T1284" s="27" t="str">
        <f t="shared" si="503"/>
        <v/>
      </c>
      <c r="U1284" s="27"/>
      <c r="V1284" s="29"/>
      <c r="W1284" s="30"/>
      <c r="X1284" s="30"/>
      <c r="Y1284" s="31"/>
    </row>
    <row r="1285" spans="1:25" ht="15.75" customHeight="1" x14ac:dyDescent="0.25">
      <c r="A1285" s="32">
        <v>23416957</v>
      </c>
      <c r="B1285" s="32" t="s">
        <v>8277</v>
      </c>
      <c r="C1285" s="32" t="s">
        <v>8278</v>
      </c>
      <c r="D1285" s="32" t="s">
        <v>8279</v>
      </c>
      <c r="E1285" s="32" t="s">
        <v>256</v>
      </c>
      <c r="F1285" s="32" t="s">
        <v>493</v>
      </c>
      <c r="G1285" s="32">
        <v>2013</v>
      </c>
      <c r="H1285" s="33">
        <v>41324</v>
      </c>
      <c r="I1285" s="32"/>
      <c r="J1285" s="32"/>
      <c r="K1285" s="32" t="s">
        <v>8280</v>
      </c>
      <c r="L1285" s="32" t="str">
        <f t="shared" si="486"/>
        <v>PreAlerta</v>
      </c>
      <c r="M1285" s="32" t="str">
        <f t="shared" si="504"/>
        <v>C/PalabrasClaves</v>
      </c>
      <c r="N1285" s="32" t="s">
        <v>9</v>
      </c>
      <c r="O1285" s="32"/>
      <c r="P1285" s="32" t="s">
        <v>479</v>
      </c>
      <c r="Q1285" s="32"/>
      <c r="R1285" s="32" t="str">
        <f>LEFT('2012-2022'!$P1285,4)</f>
        <v>2013</v>
      </c>
      <c r="S1285" s="32" t="s">
        <v>60</v>
      </c>
      <c r="T1285" s="32" t="s">
        <v>8281</v>
      </c>
      <c r="U1285" s="32" t="s">
        <v>123</v>
      </c>
      <c r="V1285" s="34" t="s">
        <v>124</v>
      </c>
      <c r="W1285" s="35" t="s">
        <v>124</v>
      </c>
      <c r="X1285" s="35" t="s">
        <v>8282</v>
      </c>
      <c r="Y1285" s="36" t="str">
        <f t="shared" ref="Y1285:Y1288" si="505">IFERROR(VLOOKUP(A1283,BD_aux,3,FALSE),"")</f>
        <v/>
      </c>
    </row>
    <row r="1286" spans="1:25" ht="15.75" customHeight="1" x14ac:dyDescent="0.25">
      <c r="A1286" s="27">
        <v>24964277</v>
      </c>
      <c r="B1286" s="27" t="s">
        <v>8283</v>
      </c>
      <c r="C1286" s="27" t="s">
        <v>8284</v>
      </c>
      <c r="D1286" s="27" t="s">
        <v>8285</v>
      </c>
      <c r="E1286" s="27" t="s">
        <v>8286</v>
      </c>
      <c r="F1286" s="27" t="s">
        <v>145</v>
      </c>
      <c r="G1286" s="27">
        <v>2014</v>
      </c>
      <c r="H1286" s="28">
        <v>41816</v>
      </c>
      <c r="I1286" s="27" t="s">
        <v>8287</v>
      </c>
      <c r="J1286" s="27"/>
      <c r="K1286" s="27" t="s">
        <v>8288</v>
      </c>
      <c r="L1286" s="27" t="str">
        <f t="shared" si="486"/>
        <v>PreAlerta</v>
      </c>
      <c r="M1286" s="27" t="str">
        <f t="shared" si="504"/>
        <v>C/PalabrasClaves</v>
      </c>
      <c r="N1286" s="27" t="s">
        <v>9</v>
      </c>
      <c r="O1286" s="27"/>
      <c r="P1286" s="27" t="s">
        <v>1207</v>
      </c>
      <c r="Q1286" s="27"/>
      <c r="R1286" s="27" t="str">
        <f>LEFT('2012-2022'!$P1286,4)</f>
        <v>2014</v>
      </c>
      <c r="S1286" s="27" t="s">
        <v>62</v>
      </c>
      <c r="T1286" s="27" t="s">
        <v>8289</v>
      </c>
      <c r="U1286" s="27" t="s">
        <v>123</v>
      </c>
      <c r="V1286" s="29" t="s">
        <v>124</v>
      </c>
      <c r="W1286" s="30" t="s">
        <v>124</v>
      </c>
      <c r="X1286" s="30" t="s">
        <v>8290</v>
      </c>
      <c r="Y1286" s="31" t="str">
        <f t="shared" si="505"/>
        <v/>
      </c>
    </row>
    <row r="1287" spans="1:25" ht="15.75" customHeight="1" x14ac:dyDescent="0.25">
      <c r="A1287" s="32">
        <v>32571818</v>
      </c>
      <c r="B1287" s="32" t="s">
        <v>8291</v>
      </c>
      <c r="C1287" s="32" t="s">
        <v>8292</v>
      </c>
      <c r="D1287" s="32" t="s">
        <v>8293</v>
      </c>
      <c r="E1287" s="32" t="s">
        <v>4204</v>
      </c>
      <c r="F1287" s="32" t="s">
        <v>573</v>
      </c>
      <c r="G1287" s="32">
        <v>2020</v>
      </c>
      <c r="H1287" s="33">
        <v>44006</v>
      </c>
      <c r="I1287" s="32" t="s">
        <v>8294</v>
      </c>
      <c r="J1287" s="32"/>
      <c r="K1287" s="32" t="s">
        <v>8295</v>
      </c>
      <c r="L1287" s="32" t="str">
        <f t="shared" si="486"/>
        <v>PostAlerta</v>
      </c>
      <c r="M1287" s="32" t="str">
        <f t="shared" si="504"/>
        <v>C/PalabrasClaves</v>
      </c>
      <c r="N1287" s="32" t="s">
        <v>9</v>
      </c>
      <c r="O1287" s="32"/>
      <c r="P1287" s="32" t="s">
        <v>8296</v>
      </c>
      <c r="Q1287" s="32"/>
      <c r="R1287" s="32" t="str">
        <f>LEFT('2012-2022'!$P1287,4)</f>
        <v>2020</v>
      </c>
      <c r="S1287" s="32" t="s">
        <v>65</v>
      </c>
      <c r="T1287" s="32" t="s">
        <v>8297</v>
      </c>
      <c r="U1287" s="32" t="s">
        <v>123</v>
      </c>
      <c r="V1287" s="34" t="s">
        <v>124</v>
      </c>
      <c r="W1287" s="35" t="s">
        <v>124</v>
      </c>
      <c r="X1287" s="35" t="s">
        <v>8298</v>
      </c>
      <c r="Y1287" s="36" t="str">
        <f t="shared" si="505"/>
        <v/>
      </c>
    </row>
    <row r="1288" spans="1:25" ht="15.75" customHeight="1" x14ac:dyDescent="0.25">
      <c r="A1288" s="27">
        <v>23949591</v>
      </c>
      <c r="B1288" s="27" t="s">
        <v>8299</v>
      </c>
      <c r="C1288" s="27" t="s">
        <v>8300</v>
      </c>
      <c r="D1288" s="27" t="s">
        <v>8301</v>
      </c>
      <c r="E1288" s="27" t="s">
        <v>4669</v>
      </c>
      <c r="F1288" s="27" t="s">
        <v>304</v>
      </c>
      <c r="G1288" s="27">
        <v>2013</v>
      </c>
      <c r="H1288" s="28">
        <v>41503</v>
      </c>
      <c r="I1288" s="27" t="s">
        <v>8302</v>
      </c>
      <c r="J1288" s="27" t="s">
        <v>8303</v>
      </c>
      <c r="K1288" s="27" t="s">
        <v>8304</v>
      </c>
      <c r="L1288" s="27" t="str">
        <f t="shared" si="486"/>
        <v>PreAlerta</v>
      </c>
      <c r="M1288" s="27" t="str">
        <f t="shared" si="504"/>
        <v>C/PalabrasClaves</v>
      </c>
      <c r="N1288" s="27" t="s">
        <v>9</v>
      </c>
      <c r="O1288" s="27"/>
      <c r="P1288" s="27" t="s">
        <v>1077</v>
      </c>
      <c r="Q1288" s="27"/>
      <c r="R1288" s="27" t="str">
        <f>LEFT('2012-2022'!$P1288,4)</f>
        <v>2013</v>
      </c>
      <c r="S1288" s="27" t="s">
        <v>68</v>
      </c>
      <c r="T1288" s="27" t="s">
        <v>8305</v>
      </c>
      <c r="U1288" s="27" t="s">
        <v>123</v>
      </c>
      <c r="V1288" s="29" t="s">
        <v>124</v>
      </c>
      <c r="W1288" s="30" t="s">
        <v>124</v>
      </c>
      <c r="X1288" s="30" t="s">
        <v>8306</v>
      </c>
      <c r="Y1288" s="31" t="str">
        <f t="shared" si="505"/>
        <v/>
      </c>
    </row>
    <row r="1289" spans="1:25" ht="15.75" hidden="1" customHeight="1" x14ac:dyDescent="0.25">
      <c r="A1289" s="32">
        <v>31276596</v>
      </c>
      <c r="B1289" s="32" t="s">
        <v>8307</v>
      </c>
      <c r="C1289" s="32" t="s">
        <v>8308</v>
      </c>
      <c r="D1289" s="32" t="s">
        <v>8309</v>
      </c>
      <c r="E1289" s="32" t="s">
        <v>8310</v>
      </c>
      <c r="F1289" s="32" t="s">
        <v>648</v>
      </c>
      <c r="G1289" s="32">
        <v>2019</v>
      </c>
      <c r="H1289" s="33">
        <v>43652</v>
      </c>
      <c r="I1289" s="32" t="s">
        <v>8311</v>
      </c>
      <c r="J1289" s="32"/>
      <c r="K1289" s="32" t="s">
        <v>8312</v>
      </c>
      <c r="L1289" s="32" t="str">
        <f t="shared" si="486"/>
        <v>PostAlerta</v>
      </c>
      <c r="M1289" s="32" t="str">
        <f t="shared" si="504"/>
        <v>S/PalabrasClaves</v>
      </c>
      <c r="N1289" s="32" t="str">
        <f t="shared" ref="N1289:N1296" si="506">IF(ISNUMBER(SEARCH("TREATMENT", B1289)), "4) Nuevos tratamientos", "")</f>
        <v/>
      </c>
      <c r="O1289" s="32"/>
      <c r="P1289" s="32" t="s">
        <v>8313</v>
      </c>
      <c r="Q1289" s="32"/>
      <c r="R1289" s="32" t="str">
        <f>LEFT('2012-2022'!$P1289,4)</f>
        <v>2019</v>
      </c>
      <c r="S1289" s="32" t="s">
        <v>68</v>
      </c>
      <c r="T1289" s="32" t="str">
        <f t="shared" ref="T1289:T1296" si="507">IFERROR(VLOOKUP(A1289,BD_aux,2,FALSE),"")</f>
        <v/>
      </c>
      <c r="U1289" s="32"/>
      <c r="V1289" s="34"/>
      <c r="W1289" s="35"/>
      <c r="X1289" s="35"/>
      <c r="Y1289" s="32"/>
    </row>
    <row r="1290" spans="1:25" ht="15.75" hidden="1" customHeight="1" x14ac:dyDescent="0.25">
      <c r="A1290" s="27">
        <v>32298551</v>
      </c>
      <c r="B1290" s="27" t="s">
        <v>8314</v>
      </c>
      <c r="C1290" s="27" t="s">
        <v>8315</v>
      </c>
      <c r="D1290" s="27" t="s">
        <v>8316</v>
      </c>
      <c r="E1290" s="27" t="s">
        <v>8317</v>
      </c>
      <c r="F1290" s="27" t="s">
        <v>840</v>
      </c>
      <c r="G1290" s="27">
        <v>2020</v>
      </c>
      <c r="H1290" s="28">
        <v>43938</v>
      </c>
      <c r="I1290" s="27"/>
      <c r="J1290" s="27"/>
      <c r="K1290" s="27" t="s">
        <v>8318</v>
      </c>
      <c r="L1290" s="27" t="str">
        <f t="shared" si="486"/>
        <v>PostAlerta</v>
      </c>
      <c r="M1290" s="27" t="str">
        <f t="shared" si="504"/>
        <v>S/PalabrasClaves</v>
      </c>
      <c r="N1290" s="27" t="str">
        <f t="shared" si="506"/>
        <v/>
      </c>
      <c r="O1290" s="27"/>
      <c r="P1290" s="27">
        <v>2020</v>
      </c>
      <c r="Q1290" s="27"/>
      <c r="R1290" s="27" t="str">
        <f>LEFT('2012-2022'!$P1290,4)</f>
        <v>2020</v>
      </c>
      <c r="S1290" s="27"/>
      <c r="T1290" s="27" t="str">
        <f t="shared" si="507"/>
        <v/>
      </c>
      <c r="U1290" s="27"/>
      <c r="V1290" s="29"/>
      <c r="W1290" s="30"/>
      <c r="X1290" s="30"/>
      <c r="Y1290" s="31"/>
    </row>
    <row r="1291" spans="1:25" ht="15.75" hidden="1" customHeight="1" x14ac:dyDescent="0.25">
      <c r="A1291" s="32">
        <v>25016599</v>
      </c>
      <c r="B1291" s="32" t="s">
        <v>8319</v>
      </c>
      <c r="C1291" s="32" t="s">
        <v>8320</v>
      </c>
      <c r="D1291" s="32" t="s">
        <v>8321</v>
      </c>
      <c r="E1291" s="32" t="s">
        <v>8322</v>
      </c>
      <c r="F1291" s="32" t="s">
        <v>735</v>
      </c>
      <c r="G1291" s="32">
        <v>2014</v>
      </c>
      <c r="H1291" s="33">
        <v>41834</v>
      </c>
      <c r="I1291" s="32"/>
      <c r="J1291" s="32"/>
      <c r="K1291" s="32" t="s">
        <v>8323</v>
      </c>
      <c r="L1291" s="32" t="str">
        <f t="shared" si="486"/>
        <v>PreAlerta</v>
      </c>
      <c r="M1291" s="32" t="str">
        <f t="shared" si="504"/>
        <v>S/PalabrasClaves</v>
      </c>
      <c r="N1291" s="32" t="str">
        <f t="shared" si="506"/>
        <v/>
      </c>
      <c r="O1291" s="32"/>
      <c r="P1291" s="32" t="s">
        <v>1736</v>
      </c>
      <c r="Q1291" s="32"/>
      <c r="R1291" s="32" t="str">
        <f>LEFT('2012-2022'!$P1291,4)</f>
        <v>2014</v>
      </c>
      <c r="S1291" s="32" t="s">
        <v>65</v>
      </c>
      <c r="T1291" s="32" t="str">
        <f t="shared" si="507"/>
        <v/>
      </c>
      <c r="U1291" s="32"/>
      <c r="V1291" s="34"/>
      <c r="W1291" s="35"/>
      <c r="X1291" s="35"/>
      <c r="Y1291" s="32"/>
    </row>
    <row r="1292" spans="1:25" ht="15.75" hidden="1" customHeight="1" x14ac:dyDescent="0.25">
      <c r="A1292" s="27">
        <v>34029611</v>
      </c>
      <c r="B1292" s="27" t="s">
        <v>8324</v>
      </c>
      <c r="C1292" s="27" t="s">
        <v>8325</v>
      </c>
      <c r="D1292" s="27" t="s">
        <v>8326</v>
      </c>
      <c r="E1292" s="27" t="s">
        <v>8327</v>
      </c>
      <c r="F1292" s="27" t="s">
        <v>728</v>
      </c>
      <c r="G1292" s="27">
        <v>2021</v>
      </c>
      <c r="H1292" s="28">
        <v>44340</v>
      </c>
      <c r="I1292" s="27"/>
      <c r="J1292" s="27"/>
      <c r="K1292" s="27" t="s">
        <v>8328</v>
      </c>
      <c r="L1292" s="27" t="str">
        <f t="shared" si="486"/>
        <v>PostAlerta</v>
      </c>
      <c r="M1292" s="27" t="str">
        <f t="shared" si="504"/>
        <v>S/PalabrasClaves</v>
      </c>
      <c r="N1292" s="27" t="str">
        <f t="shared" si="506"/>
        <v/>
      </c>
      <c r="O1292" s="27"/>
      <c r="P1292" s="27" t="s">
        <v>6538</v>
      </c>
      <c r="Q1292" s="27"/>
      <c r="R1292" s="27" t="str">
        <f>LEFT('2012-2022'!$P1292,4)</f>
        <v>2021</v>
      </c>
      <c r="S1292" s="27" t="s">
        <v>62</v>
      </c>
      <c r="T1292" s="27" t="str">
        <f t="shared" si="507"/>
        <v/>
      </c>
      <c r="U1292" s="27"/>
      <c r="V1292" s="29"/>
      <c r="W1292" s="30"/>
      <c r="X1292" s="30"/>
      <c r="Y1292" s="31"/>
    </row>
    <row r="1293" spans="1:25" ht="15.75" hidden="1" customHeight="1" x14ac:dyDescent="0.25">
      <c r="A1293" s="32">
        <v>32624359</v>
      </c>
      <c r="B1293" s="32" t="s">
        <v>8329</v>
      </c>
      <c r="C1293" s="32" t="s">
        <v>8330</v>
      </c>
      <c r="D1293" s="32" t="s">
        <v>8331</v>
      </c>
      <c r="E1293" s="32" t="s">
        <v>8332</v>
      </c>
      <c r="F1293" s="32" t="s">
        <v>5245</v>
      </c>
      <c r="G1293" s="32">
        <v>2020</v>
      </c>
      <c r="H1293" s="33">
        <v>44019</v>
      </c>
      <c r="I1293" s="32"/>
      <c r="J1293" s="32"/>
      <c r="K1293" s="32" t="s">
        <v>8333</v>
      </c>
      <c r="L1293" s="32" t="str">
        <f t="shared" si="486"/>
        <v>PostAlerta</v>
      </c>
      <c r="M1293" s="32" t="str">
        <f t="shared" si="504"/>
        <v>C/PalabrasClaves</v>
      </c>
      <c r="N1293" s="32" t="str">
        <f t="shared" si="506"/>
        <v/>
      </c>
      <c r="O1293" s="32"/>
      <c r="P1293" s="32" t="s">
        <v>2992</v>
      </c>
      <c r="Q1293" s="32"/>
      <c r="R1293" s="32" t="str">
        <f>LEFT('2012-2022'!$P1293,4)</f>
        <v>2020</v>
      </c>
      <c r="S1293" s="32" t="s">
        <v>65</v>
      </c>
      <c r="T1293" s="32" t="str">
        <f t="shared" si="507"/>
        <v/>
      </c>
      <c r="U1293" s="32"/>
      <c r="V1293" s="34"/>
      <c r="W1293" s="35"/>
      <c r="X1293" s="35"/>
      <c r="Y1293" s="32"/>
    </row>
    <row r="1294" spans="1:25" ht="15.75" hidden="1" customHeight="1" x14ac:dyDescent="0.25">
      <c r="A1294" s="27">
        <v>31705704</v>
      </c>
      <c r="B1294" s="27" t="s">
        <v>8334</v>
      </c>
      <c r="C1294" s="27" t="s">
        <v>8335</v>
      </c>
      <c r="D1294" s="27" t="s">
        <v>8336</v>
      </c>
      <c r="E1294" s="27" t="s">
        <v>8337</v>
      </c>
      <c r="F1294" s="27" t="s">
        <v>8338</v>
      </c>
      <c r="G1294" s="27">
        <v>2020</v>
      </c>
      <c r="H1294" s="28">
        <v>43779</v>
      </c>
      <c r="I1294" s="27"/>
      <c r="J1294" s="27"/>
      <c r="K1294" s="27" t="s">
        <v>8339</v>
      </c>
      <c r="L1294" s="27" t="str">
        <f t="shared" si="486"/>
        <v>PostAlerta</v>
      </c>
      <c r="M1294" s="27" t="str">
        <f t="shared" si="504"/>
        <v>S/PalabrasClaves</v>
      </c>
      <c r="N1294" s="27" t="str">
        <f t="shared" si="506"/>
        <v/>
      </c>
      <c r="O1294" s="27"/>
      <c r="P1294" s="27" t="s">
        <v>8340</v>
      </c>
      <c r="Q1294" s="27"/>
      <c r="R1294" s="27" t="str">
        <f>LEFT('2012-2022'!$P1294,4)</f>
        <v>2020</v>
      </c>
      <c r="S1294" s="27" t="s">
        <v>54</v>
      </c>
      <c r="T1294" s="27" t="str">
        <f t="shared" si="507"/>
        <v/>
      </c>
      <c r="U1294" s="27"/>
      <c r="V1294" s="29"/>
      <c r="W1294" s="30"/>
      <c r="X1294" s="30"/>
      <c r="Y1294" s="31"/>
    </row>
    <row r="1295" spans="1:25" ht="15.75" hidden="1" customHeight="1" x14ac:dyDescent="0.25">
      <c r="A1295" s="32">
        <v>26837460</v>
      </c>
      <c r="B1295" s="32" t="s">
        <v>8341</v>
      </c>
      <c r="C1295" s="32" t="s">
        <v>8342</v>
      </c>
      <c r="D1295" s="32" t="s">
        <v>8343</v>
      </c>
      <c r="E1295" s="32" t="s">
        <v>4288</v>
      </c>
      <c r="F1295" s="32" t="s">
        <v>2202</v>
      </c>
      <c r="G1295" s="32">
        <v>2016</v>
      </c>
      <c r="H1295" s="33">
        <v>42404</v>
      </c>
      <c r="I1295" s="32" t="s">
        <v>8344</v>
      </c>
      <c r="J1295" s="32"/>
      <c r="K1295" s="32" t="s">
        <v>8345</v>
      </c>
      <c r="L1295" s="32" t="str">
        <f t="shared" si="486"/>
        <v>PreAlerta</v>
      </c>
      <c r="M1295" s="32" t="str">
        <f t="shared" si="504"/>
        <v>S/PalabrasClaves</v>
      </c>
      <c r="N1295" s="32" t="str">
        <f t="shared" si="506"/>
        <v/>
      </c>
      <c r="O1295" s="32"/>
      <c r="P1295" s="32" t="s">
        <v>8346</v>
      </c>
      <c r="Q1295" s="32"/>
      <c r="R1295" s="32" t="str">
        <f>LEFT('2012-2022'!$P1295,4)</f>
        <v>2016</v>
      </c>
      <c r="S1295" s="32" t="s">
        <v>45</v>
      </c>
      <c r="T1295" s="32" t="str">
        <f t="shared" si="507"/>
        <v/>
      </c>
      <c r="U1295" s="32"/>
      <c r="V1295" s="34"/>
      <c r="W1295" s="35"/>
      <c r="X1295" s="35"/>
      <c r="Y1295" s="32"/>
    </row>
    <row r="1296" spans="1:25" ht="15.75" hidden="1" customHeight="1" x14ac:dyDescent="0.25">
      <c r="A1296" s="27">
        <v>34510008</v>
      </c>
      <c r="B1296" s="27" t="s">
        <v>8347</v>
      </c>
      <c r="C1296" s="27" t="s">
        <v>8348</v>
      </c>
      <c r="D1296" s="27" t="s">
        <v>8349</v>
      </c>
      <c r="E1296" s="27" t="s">
        <v>2103</v>
      </c>
      <c r="F1296" s="27" t="s">
        <v>393</v>
      </c>
      <c r="G1296" s="27">
        <v>2022</v>
      </c>
      <c r="H1296" s="28">
        <v>44451</v>
      </c>
      <c r="I1296" s="27"/>
      <c r="J1296" s="27"/>
      <c r="K1296" s="27" t="s">
        <v>8350</v>
      </c>
      <c r="L1296" s="27" t="str">
        <f t="shared" si="486"/>
        <v>PostAlerta</v>
      </c>
      <c r="M1296" s="27" t="str">
        <f t="shared" si="504"/>
        <v>S/PalabrasClaves</v>
      </c>
      <c r="N1296" s="27" t="str">
        <f t="shared" si="506"/>
        <v/>
      </c>
      <c r="O1296" s="27"/>
      <c r="P1296" s="27" t="s">
        <v>8351</v>
      </c>
      <c r="Q1296" s="27"/>
      <c r="R1296" s="27" t="str">
        <f>LEFT('2012-2022'!$P1296,4)</f>
        <v>2022</v>
      </c>
      <c r="S1296" s="27" t="s">
        <v>65</v>
      </c>
      <c r="T1296" s="27" t="str">
        <f t="shared" si="507"/>
        <v/>
      </c>
      <c r="U1296" s="27"/>
      <c r="V1296" s="29"/>
      <c r="W1296" s="30"/>
      <c r="X1296" s="30"/>
      <c r="Y1296" s="31"/>
    </row>
    <row r="1297" spans="1:25" ht="15.75" customHeight="1" x14ac:dyDescent="0.25">
      <c r="A1297" s="32">
        <v>31670808</v>
      </c>
      <c r="B1297" s="32" t="s">
        <v>8352</v>
      </c>
      <c r="C1297" s="32" t="s">
        <v>8353</v>
      </c>
      <c r="D1297" s="32" t="s">
        <v>8354</v>
      </c>
      <c r="E1297" s="32" t="s">
        <v>2103</v>
      </c>
      <c r="F1297" s="32" t="s">
        <v>493</v>
      </c>
      <c r="G1297" s="32">
        <v>2020</v>
      </c>
      <c r="H1297" s="33">
        <v>43770</v>
      </c>
      <c r="I1297" s="32"/>
      <c r="J1297" s="32"/>
      <c r="K1297" s="32" t="s">
        <v>8355</v>
      </c>
      <c r="L1297" s="32" t="str">
        <f t="shared" si="486"/>
        <v>Excluido</v>
      </c>
      <c r="M1297" s="32" t="str">
        <f t="shared" si="504"/>
        <v>C/PalabrasClaves</v>
      </c>
      <c r="N1297" s="32" t="s">
        <v>12</v>
      </c>
      <c r="O1297" s="32" t="s">
        <v>25</v>
      </c>
      <c r="P1297" s="32" t="s">
        <v>6365</v>
      </c>
      <c r="Q1297" s="32"/>
      <c r="R1297" s="32" t="str">
        <f>LEFT('2012-2022'!$P1297,4)</f>
        <v>2020</v>
      </c>
      <c r="S1297" s="32" t="s">
        <v>45</v>
      </c>
      <c r="T1297" s="32" t="s">
        <v>8356</v>
      </c>
      <c r="U1297" s="32" t="s">
        <v>124</v>
      </c>
      <c r="V1297" s="34" t="s">
        <v>124</v>
      </c>
      <c r="W1297" s="35" t="s">
        <v>124</v>
      </c>
      <c r="X1297" s="35" t="s">
        <v>8357</v>
      </c>
      <c r="Y1297" s="36" t="str">
        <f t="shared" ref="Y1297:Y1298" si="508">IFERROR(VLOOKUP(A1295,BD_aux,3,FALSE),"")</f>
        <v/>
      </c>
    </row>
    <row r="1298" spans="1:25" ht="15.75" customHeight="1" x14ac:dyDescent="0.25">
      <c r="A1298" s="27">
        <v>34492693</v>
      </c>
      <c r="B1298" s="27" t="s">
        <v>8358</v>
      </c>
      <c r="C1298" s="27" t="s">
        <v>8359</v>
      </c>
      <c r="D1298" s="27" t="s">
        <v>8360</v>
      </c>
      <c r="E1298" s="27" t="s">
        <v>8361</v>
      </c>
      <c r="F1298" s="27" t="s">
        <v>2140</v>
      </c>
      <c r="G1298" s="27">
        <v>2021</v>
      </c>
      <c r="H1298" s="28">
        <v>44446</v>
      </c>
      <c r="I1298" s="27"/>
      <c r="J1298" s="27"/>
      <c r="K1298" s="27" t="s">
        <v>8362</v>
      </c>
      <c r="L1298" s="27" t="str">
        <f t="shared" si="486"/>
        <v>PostAlerta</v>
      </c>
      <c r="M1298" s="27" t="str">
        <f t="shared" si="504"/>
        <v>C/PalabrasClaves</v>
      </c>
      <c r="N1298" s="27" t="s">
        <v>9</v>
      </c>
      <c r="O1298" s="27"/>
      <c r="P1298" s="27" t="s">
        <v>8363</v>
      </c>
      <c r="Q1298" s="27"/>
      <c r="R1298" s="27" t="str">
        <f>LEFT('2012-2022'!$P1298,4)</f>
        <v>2021</v>
      </c>
      <c r="S1298" s="27" t="s">
        <v>68</v>
      </c>
      <c r="T1298" s="27" t="s">
        <v>8364</v>
      </c>
      <c r="U1298" s="27" t="s">
        <v>123</v>
      </c>
      <c r="V1298" s="29" t="s">
        <v>124</v>
      </c>
      <c r="W1298" s="30" t="s">
        <v>124</v>
      </c>
      <c r="X1298" s="30" t="s">
        <v>8365</v>
      </c>
      <c r="Y1298" s="31" t="str">
        <f t="shared" si="508"/>
        <v/>
      </c>
    </row>
    <row r="1299" spans="1:25" ht="15.75" hidden="1" customHeight="1" x14ac:dyDescent="0.25">
      <c r="A1299" s="32">
        <v>31319352</v>
      </c>
      <c r="B1299" s="32" t="s">
        <v>8366</v>
      </c>
      <c r="C1299" s="32" t="s">
        <v>8367</v>
      </c>
      <c r="D1299" s="32" t="s">
        <v>8368</v>
      </c>
      <c r="E1299" s="32" t="s">
        <v>8369</v>
      </c>
      <c r="F1299" s="32" t="s">
        <v>8370</v>
      </c>
      <c r="G1299" s="32">
        <v>2019</v>
      </c>
      <c r="H1299" s="33">
        <v>43665</v>
      </c>
      <c r="I1299" s="32"/>
      <c r="J1299" s="32"/>
      <c r="K1299" s="32" t="s">
        <v>8371</v>
      </c>
      <c r="L1299" s="32" t="str">
        <f t="shared" si="486"/>
        <v>PostAlerta</v>
      </c>
      <c r="M1299" s="32" t="str">
        <f t="shared" si="504"/>
        <v>S/PalabrasClaves</v>
      </c>
      <c r="N1299" s="32" t="str">
        <f t="shared" ref="N1299:N1300" si="509">IF(ISNUMBER(SEARCH("TREATMENT", B1299)), "4) Nuevos tratamientos", "")</f>
        <v/>
      </c>
      <c r="O1299" s="32"/>
      <c r="P1299" s="32" t="s">
        <v>220</v>
      </c>
      <c r="Q1299" s="32"/>
      <c r="R1299" s="32" t="str">
        <f>LEFT('2012-2022'!$P1299,4)</f>
        <v>2019</v>
      </c>
      <c r="S1299" s="32" t="s">
        <v>68</v>
      </c>
      <c r="T1299" s="32" t="str">
        <f t="shared" ref="T1299:T1300" si="510">IFERROR(VLOOKUP(A1299,BD_aux,2,FALSE),"")</f>
        <v/>
      </c>
      <c r="U1299" s="32"/>
      <c r="V1299" s="34"/>
      <c r="W1299" s="35"/>
      <c r="X1299" s="35"/>
      <c r="Y1299" s="32"/>
    </row>
    <row r="1300" spans="1:25" ht="15.75" hidden="1" customHeight="1" x14ac:dyDescent="0.25">
      <c r="A1300" s="27">
        <v>24126735</v>
      </c>
      <c r="B1300" s="27" t="s">
        <v>8372</v>
      </c>
      <c r="C1300" s="27" t="s">
        <v>8373</v>
      </c>
      <c r="D1300" s="27" t="s">
        <v>8374</v>
      </c>
      <c r="E1300" s="27" t="s">
        <v>8375</v>
      </c>
      <c r="F1300" s="27" t="s">
        <v>218</v>
      </c>
      <c r="G1300" s="27">
        <v>2013</v>
      </c>
      <c r="H1300" s="28">
        <v>41563</v>
      </c>
      <c r="I1300" s="27"/>
      <c r="J1300" s="27"/>
      <c r="K1300" s="27" t="s">
        <v>8376</v>
      </c>
      <c r="L1300" s="27" t="str">
        <f t="shared" si="486"/>
        <v>PreAlerta</v>
      </c>
      <c r="M1300" s="27" t="str">
        <f t="shared" si="504"/>
        <v>S/PalabrasClaves</v>
      </c>
      <c r="N1300" s="27" t="str">
        <f t="shared" si="509"/>
        <v/>
      </c>
      <c r="O1300" s="27"/>
      <c r="P1300" s="27" t="s">
        <v>389</v>
      </c>
      <c r="Q1300" s="27"/>
      <c r="R1300" s="27" t="str">
        <f>LEFT('2012-2022'!$P1300,4)</f>
        <v>2013</v>
      </c>
      <c r="S1300" s="27" t="s">
        <v>72</v>
      </c>
      <c r="T1300" s="27" t="str">
        <f t="shared" si="510"/>
        <v/>
      </c>
      <c r="U1300" s="27"/>
      <c r="V1300" s="29"/>
      <c r="W1300" s="30"/>
      <c r="X1300" s="30"/>
      <c r="Y1300" s="31"/>
    </row>
    <row r="1301" spans="1:25" ht="15.75" customHeight="1" x14ac:dyDescent="0.25">
      <c r="A1301" s="32">
        <v>29674407</v>
      </c>
      <c r="B1301" s="32" t="s">
        <v>8377</v>
      </c>
      <c r="C1301" s="32" t="s">
        <v>8378</v>
      </c>
      <c r="D1301" s="32" t="s">
        <v>8379</v>
      </c>
      <c r="E1301" s="32" t="s">
        <v>5765</v>
      </c>
      <c r="F1301" s="32" t="s">
        <v>393</v>
      </c>
      <c r="G1301" s="32">
        <v>2018</v>
      </c>
      <c r="H1301" s="33">
        <v>43211</v>
      </c>
      <c r="I1301" s="32"/>
      <c r="J1301" s="32"/>
      <c r="K1301" s="32" t="s">
        <v>8380</v>
      </c>
      <c r="L1301" s="32" t="str">
        <f t="shared" si="486"/>
        <v>PostAlerta</v>
      </c>
      <c r="M1301" s="32" t="str">
        <f t="shared" si="504"/>
        <v>C/PalabrasClaves</v>
      </c>
      <c r="N1301" s="32" t="s">
        <v>9</v>
      </c>
      <c r="O1301" s="32"/>
      <c r="P1301" s="32" t="s">
        <v>1267</v>
      </c>
      <c r="Q1301" s="32"/>
      <c r="R1301" s="32" t="str">
        <f>LEFT('2012-2022'!$P1301,4)</f>
        <v>2018</v>
      </c>
      <c r="S1301" s="32" t="s">
        <v>72</v>
      </c>
      <c r="T1301" s="32" t="s">
        <v>8381</v>
      </c>
      <c r="U1301" s="32" t="s">
        <v>124</v>
      </c>
      <c r="V1301" s="34" t="s">
        <v>124</v>
      </c>
      <c r="W1301" s="35" t="s">
        <v>124</v>
      </c>
      <c r="X1301" s="35" t="s">
        <v>8382</v>
      </c>
      <c r="Y1301" s="36" t="str">
        <f>IFERROR(VLOOKUP(A1299,BD_aux,3,FALSE),"")</f>
        <v/>
      </c>
    </row>
    <row r="1302" spans="1:25" ht="15.75" hidden="1" customHeight="1" x14ac:dyDescent="0.25">
      <c r="A1302" s="27">
        <v>23036167</v>
      </c>
      <c r="B1302" s="27" t="s">
        <v>8383</v>
      </c>
      <c r="C1302" s="27" t="s">
        <v>8384</v>
      </c>
      <c r="D1302" s="27" t="s">
        <v>8385</v>
      </c>
      <c r="E1302" s="27" t="s">
        <v>1700</v>
      </c>
      <c r="F1302" s="27" t="s">
        <v>595</v>
      </c>
      <c r="G1302" s="27">
        <v>2012</v>
      </c>
      <c r="H1302" s="28">
        <v>41188</v>
      </c>
      <c r="I1302" s="27"/>
      <c r="J1302" s="27"/>
      <c r="K1302" s="27" t="s">
        <v>8386</v>
      </c>
      <c r="L1302" s="27" t="str">
        <f t="shared" si="486"/>
        <v>PreAlerta</v>
      </c>
      <c r="M1302" s="27" t="str">
        <f t="shared" si="504"/>
        <v>C/PalabrasClaves</v>
      </c>
      <c r="N1302" s="27" t="str">
        <f>IF(ISNUMBER(SEARCH("TREATMENT", B1302)), "4) Nuevos tratamientos", "")</f>
        <v/>
      </c>
      <c r="O1302" s="27"/>
      <c r="P1302" s="27" t="s">
        <v>2213</v>
      </c>
      <c r="Q1302" s="27"/>
      <c r="R1302" s="27" t="str">
        <f>LEFT('2012-2022'!$P1302,4)</f>
        <v>2012</v>
      </c>
      <c r="S1302" s="27" t="s">
        <v>72</v>
      </c>
      <c r="T1302" s="27" t="str">
        <f>IFERROR(VLOOKUP(A1302,BD_aux,2,FALSE),"")</f>
        <v/>
      </c>
      <c r="U1302" s="27"/>
      <c r="V1302" s="29"/>
      <c r="W1302" s="30"/>
      <c r="X1302" s="30"/>
      <c r="Y1302" s="31"/>
    </row>
    <row r="1303" spans="1:25" ht="15.75" customHeight="1" x14ac:dyDescent="0.25">
      <c r="A1303" s="32">
        <v>33168608</v>
      </c>
      <c r="B1303" s="32" t="s">
        <v>8387</v>
      </c>
      <c r="C1303" s="32" t="s">
        <v>8388</v>
      </c>
      <c r="D1303" s="32" t="s">
        <v>8389</v>
      </c>
      <c r="E1303" s="32" t="s">
        <v>8390</v>
      </c>
      <c r="F1303" s="32" t="s">
        <v>573</v>
      </c>
      <c r="G1303" s="32">
        <v>2021</v>
      </c>
      <c r="H1303" s="33">
        <v>44145</v>
      </c>
      <c r="I1303" s="32" t="s">
        <v>8391</v>
      </c>
      <c r="J1303" s="32"/>
      <c r="K1303" s="32" t="s">
        <v>8392</v>
      </c>
      <c r="L1303" s="32" t="str">
        <f t="shared" si="486"/>
        <v>PostAlerta</v>
      </c>
      <c r="M1303" s="32" t="str">
        <f t="shared" si="504"/>
        <v>C/PalabrasClaves</v>
      </c>
      <c r="N1303" s="32" t="s">
        <v>12</v>
      </c>
      <c r="O1303" s="32" t="s">
        <v>16</v>
      </c>
      <c r="P1303" s="32" t="s">
        <v>7575</v>
      </c>
      <c r="Q1303" s="32"/>
      <c r="R1303" s="32" t="str">
        <f>LEFT('2012-2022'!$P1303,4)</f>
        <v>2021</v>
      </c>
      <c r="S1303" s="32" t="s">
        <v>39</v>
      </c>
      <c r="T1303" s="32" t="s">
        <v>8393</v>
      </c>
      <c r="U1303" s="32" t="s">
        <v>124</v>
      </c>
      <c r="V1303" s="34" t="s">
        <v>123</v>
      </c>
      <c r="W1303" s="35" t="s">
        <v>124</v>
      </c>
      <c r="X1303" s="35" t="s">
        <v>8394</v>
      </c>
      <c r="Y1303" s="36" t="str">
        <f t="shared" ref="Y1303:Y1304" si="511">IFERROR(VLOOKUP(A1301,BD_aux,3,FALSE),"")</f>
        <v/>
      </c>
    </row>
    <row r="1304" spans="1:25" ht="15.75" customHeight="1" x14ac:dyDescent="0.25">
      <c r="A1304" s="27">
        <v>22244992</v>
      </c>
      <c r="B1304" s="27" t="s">
        <v>8395</v>
      </c>
      <c r="C1304" s="27" t="s">
        <v>8396</v>
      </c>
      <c r="D1304" s="27" t="s">
        <v>8397</v>
      </c>
      <c r="E1304" s="27" t="s">
        <v>8398</v>
      </c>
      <c r="F1304" s="27" t="s">
        <v>387</v>
      </c>
      <c r="G1304" s="27">
        <v>2012</v>
      </c>
      <c r="H1304" s="28">
        <v>40925</v>
      </c>
      <c r="I1304" s="27"/>
      <c r="J1304" s="27"/>
      <c r="K1304" s="27" t="s">
        <v>8399</v>
      </c>
      <c r="L1304" s="27" t="str">
        <f t="shared" si="486"/>
        <v>PreAlerta</v>
      </c>
      <c r="M1304" s="27" t="str">
        <f t="shared" si="504"/>
        <v>C/PalabrasClaves</v>
      </c>
      <c r="N1304" s="27" t="s">
        <v>9</v>
      </c>
      <c r="O1304" s="27"/>
      <c r="P1304" s="27" t="s">
        <v>1702</v>
      </c>
      <c r="Q1304" s="27"/>
      <c r="R1304" s="27" t="str">
        <f>LEFT('2012-2022'!$P1304,4)</f>
        <v>2012</v>
      </c>
      <c r="S1304" s="27" t="s">
        <v>54</v>
      </c>
      <c r="T1304" s="27" t="s">
        <v>8395</v>
      </c>
      <c r="U1304" s="27" t="s">
        <v>123</v>
      </c>
      <c r="V1304" s="29" t="s">
        <v>124</v>
      </c>
      <c r="W1304" s="30" t="s">
        <v>124</v>
      </c>
      <c r="X1304" s="30"/>
      <c r="Y1304" s="31" t="str">
        <f t="shared" si="511"/>
        <v/>
      </c>
    </row>
    <row r="1305" spans="1:25" ht="15.75" hidden="1" customHeight="1" x14ac:dyDescent="0.25">
      <c r="A1305" s="32">
        <v>31651709</v>
      </c>
      <c r="B1305" s="32" t="s">
        <v>8400</v>
      </c>
      <c r="C1305" s="32" t="s">
        <v>8401</v>
      </c>
      <c r="D1305" s="32" t="s">
        <v>8402</v>
      </c>
      <c r="E1305" s="32" t="s">
        <v>6948</v>
      </c>
      <c r="F1305" s="32" t="s">
        <v>304</v>
      </c>
      <c r="G1305" s="32">
        <v>2020</v>
      </c>
      <c r="H1305" s="33">
        <v>43764</v>
      </c>
      <c r="I1305" s="32" t="s">
        <v>8403</v>
      </c>
      <c r="J1305" s="32" t="s">
        <v>8404</v>
      </c>
      <c r="K1305" s="32" t="s">
        <v>8405</v>
      </c>
      <c r="L1305" s="32" t="str">
        <f t="shared" ref="L1305:L1368" si="512">IF(ISNUMBER(VLOOKUP(A1305,EXCL,1,FALSE)),"Excluido",IF(ISNUMBER(VLOOKUP(A1305,POST,1,FALSE)),"PostAlerta",IF(ISNUMBER(VLOOKUP(A1305,PRE,1,FALSE)),"PreAlerta","")))</f>
        <v>PostAlerta</v>
      </c>
      <c r="M1305" s="32" t="str">
        <f t="shared" si="504"/>
        <v>S/PalabrasClaves</v>
      </c>
      <c r="N1305" s="32" t="str">
        <f t="shared" ref="N1305:N1308" si="513">IF(ISNUMBER(SEARCH("TREATMENT", B1305)), "4) Nuevos tratamientos", "")</f>
        <v/>
      </c>
      <c r="O1305" s="32"/>
      <c r="P1305" s="32" t="s">
        <v>1006</v>
      </c>
      <c r="Q1305" s="32"/>
      <c r="R1305" s="32" t="str">
        <f>LEFT('2012-2022'!$P1305,4)</f>
        <v>2020</v>
      </c>
      <c r="S1305" s="32" t="s">
        <v>39</v>
      </c>
      <c r="T1305" s="32" t="str">
        <f t="shared" ref="T1305:T1308" si="514">IFERROR(VLOOKUP(A1305,BD_aux,2,FALSE),"")</f>
        <v/>
      </c>
      <c r="U1305" s="32"/>
      <c r="V1305" s="34"/>
      <c r="W1305" s="35"/>
      <c r="X1305" s="35"/>
      <c r="Y1305" s="32"/>
    </row>
    <row r="1306" spans="1:25" ht="15.75" hidden="1" customHeight="1" x14ac:dyDescent="0.25">
      <c r="A1306" s="27">
        <v>31217322</v>
      </c>
      <c r="B1306" s="27" t="s">
        <v>8406</v>
      </c>
      <c r="C1306" s="27" t="s">
        <v>8407</v>
      </c>
      <c r="D1306" s="27" t="s">
        <v>8408</v>
      </c>
      <c r="E1306" s="27" t="s">
        <v>8409</v>
      </c>
      <c r="F1306" s="27" t="s">
        <v>393</v>
      </c>
      <c r="G1306" s="27">
        <v>2020</v>
      </c>
      <c r="H1306" s="28">
        <v>43637</v>
      </c>
      <c r="I1306" s="27"/>
      <c r="J1306" s="27"/>
      <c r="K1306" s="27" t="s">
        <v>8410</v>
      </c>
      <c r="L1306" s="27" t="str">
        <f t="shared" si="512"/>
        <v>PostAlerta</v>
      </c>
      <c r="M1306" s="27" t="str">
        <f t="shared" si="504"/>
        <v>S/PalabrasClaves</v>
      </c>
      <c r="N1306" s="27" t="str">
        <f t="shared" si="513"/>
        <v/>
      </c>
      <c r="O1306" s="27"/>
      <c r="P1306" s="27" t="s">
        <v>3128</v>
      </c>
      <c r="Q1306" s="27"/>
      <c r="R1306" s="27" t="str">
        <f>LEFT('2012-2022'!$P1306,4)</f>
        <v>2020</v>
      </c>
      <c r="S1306" s="27" t="s">
        <v>45</v>
      </c>
      <c r="T1306" s="27" t="str">
        <f t="shared" si="514"/>
        <v/>
      </c>
      <c r="U1306" s="27"/>
      <c r="V1306" s="29"/>
      <c r="W1306" s="30"/>
      <c r="X1306" s="30"/>
      <c r="Y1306" s="31"/>
    </row>
    <row r="1307" spans="1:25" ht="15.75" hidden="1" customHeight="1" x14ac:dyDescent="0.25">
      <c r="A1307" s="32">
        <v>29601324</v>
      </c>
      <c r="B1307" s="32" t="s">
        <v>8411</v>
      </c>
      <c r="C1307" s="32" t="s">
        <v>8412</v>
      </c>
      <c r="D1307" s="32" t="s">
        <v>8413</v>
      </c>
      <c r="E1307" s="32" t="s">
        <v>2937</v>
      </c>
      <c r="F1307" s="32" t="s">
        <v>257</v>
      </c>
      <c r="G1307" s="32">
        <v>2018</v>
      </c>
      <c r="H1307" s="33">
        <v>43190</v>
      </c>
      <c r="I1307" s="32"/>
      <c r="J1307" s="32"/>
      <c r="K1307" s="32" t="s">
        <v>8414</v>
      </c>
      <c r="L1307" s="32" t="str">
        <f t="shared" si="512"/>
        <v>Excluido</v>
      </c>
      <c r="M1307" s="32" t="str">
        <f t="shared" si="504"/>
        <v>C/PalabrasClaves</v>
      </c>
      <c r="N1307" s="32" t="str">
        <f t="shared" si="513"/>
        <v/>
      </c>
      <c r="O1307" s="32"/>
      <c r="P1307" s="32" t="s">
        <v>590</v>
      </c>
      <c r="Q1307" s="32"/>
      <c r="R1307" s="32" t="str">
        <f>LEFT('2012-2022'!$P1307,4)</f>
        <v>2018</v>
      </c>
      <c r="S1307" s="32" t="s">
        <v>60</v>
      </c>
      <c r="T1307" s="32" t="str">
        <f t="shared" si="514"/>
        <v/>
      </c>
      <c r="U1307" s="32"/>
      <c r="V1307" s="34"/>
      <c r="W1307" s="35"/>
      <c r="X1307" s="35"/>
      <c r="Y1307" s="32"/>
    </row>
    <row r="1308" spans="1:25" ht="15.75" hidden="1" customHeight="1" x14ac:dyDescent="0.25">
      <c r="A1308" s="27">
        <v>26518045</v>
      </c>
      <c r="B1308" s="27" t="s">
        <v>8415</v>
      </c>
      <c r="C1308" s="27" t="s">
        <v>8416</v>
      </c>
      <c r="D1308" s="27" t="s">
        <v>8417</v>
      </c>
      <c r="E1308" s="27" t="s">
        <v>3351</v>
      </c>
      <c r="F1308" s="27" t="s">
        <v>195</v>
      </c>
      <c r="G1308" s="27">
        <v>2016</v>
      </c>
      <c r="H1308" s="28">
        <v>42309</v>
      </c>
      <c r="I1308" s="27" t="s">
        <v>8418</v>
      </c>
      <c r="J1308" s="27"/>
      <c r="K1308" s="27" t="s">
        <v>8419</v>
      </c>
      <c r="L1308" s="27" t="str">
        <f t="shared" si="512"/>
        <v>Excluido</v>
      </c>
      <c r="M1308" s="27" t="str">
        <f t="shared" si="504"/>
        <v>C/PalabrasClaves</v>
      </c>
      <c r="N1308" s="27" t="str">
        <f t="shared" si="513"/>
        <v/>
      </c>
      <c r="O1308" s="27"/>
      <c r="P1308" s="27" t="s">
        <v>8420</v>
      </c>
      <c r="Q1308" s="27"/>
      <c r="R1308" s="27" t="str">
        <f>LEFT('2012-2022'!$P1308,4)</f>
        <v>2016</v>
      </c>
      <c r="S1308" s="27" t="s">
        <v>49</v>
      </c>
      <c r="T1308" s="27" t="str">
        <f t="shared" si="514"/>
        <v/>
      </c>
      <c r="U1308" s="27"/>
      <c r="V1308" s="29"/>
      <c r="W1308" s="30"/>
      <c r="X1308" s="30"/>
      <c r="Y1308" s="31"/>
    </row>
    <row r="1309" spans="1:25" ht="15.75" customHeight="1" x14ac:dyDescent="0.25">
      <c r="A1309" s="32">
        <v>35306445</v>
      </c>
      <c r="B1309" s="32" t="s">
        <v>8421</v>
      </c>
      <c r="C1309" s="32" t="s">
        <v>8422</v>
      </c>
      <c r="D1309" s="32" t="s">
        <v>8423</v>
      </c>
      <c r="E1309" s="32" t="s">
        <v>8424</v>
      </c>
      <c r="F1309" s="32" t="s">
        <v>285</v>
      </c>
      <c r="G1309" s="32">
        <v>2022</v>
      </c>
      <c r="H1309" s="33">
        <v>44640</v>
      </c>
      <c r="I1309" s="32"/>
      <c r="J1309" s="32"/>
      <c r="K1309" s="32" t="s">
        <v>8425</v>
      </c>
      <c r="L1309" s="32" t="str">
        <f t="shared" si="512"/>
        <v>PostAlerta</v>
      </c>
      <c r="M1309" s="32" t="str">
        <f t="shared" si="504"/>
        <v>S/PalabrasClaves</v>
      </c>
      <c r="N1309" s="32" t="s">
        <v>9</v>
      </c>
      <c r="O1309" s="32"/>
      <c r="P1309" s="32" t="s">
        <v>8426</v>
      </c>
      <c r="Q1309" s="32"/>
      <c r="R1309" s="32" t="str">
        <f>LEFT('2012-2022'!$P1309,4)</f>
        <v>2022</v>
      </c>
      <c r="S1309" s="32" t="s">
        <v>57</v>
      </c>
      <c r="T1309" s="32" t="s">
        <v>8427</v>
      </c>
      <c r="U1309" s="32" t="s">
        <v>124</v>
      </c>
      <c r="V1309" s="34" t="s">
        <v>124</v>
      </c>
      <c r="W1309" s="35" t="s">
        <v>124</v>
      </c>
      <c r="X1309" s="35" t="s">
        <v>8428</v>
      </c>
      <c r="Y1309" s="36" t="str">
        <f>IFERROR(VLOOKUP(A1307,BD_aux,3,FALSE),"")</f>
        <v/>
      </c>
    </row>
    <row r="1310" spans="1:25" ht="15.75" hidden="1" customHeight="1" x14ac:dyDescent="0.25">
      <c r="A1310" s="27">
        <v>30181210</v>
      </c>
      <c r="B1310" s="27" t="s">
        <v>8429</v>
      </c>
      <c r="C1310" s="27" t="s">
        <v>8430</v>
      </c>
      <c r="D1310" s="27" t="s">
        <v>8431</v>
      </c>
      <c r="E1310" s="27" t="s">
        <v>8432</v>
      </c>
      <c r="F1310" s="27" t="s">
        <v>1038</v>
      </c>
      <c r="G1310" s="27">
        <v>2018</v>
      </c>
      <c r="H1310" s="28">
        <v>43349</v>
      </c>
      <c r="I1310" s="27" t="s">
        <v>8433</v>
      </c>
      <c r="J1310" s="27"/>
      <c r="K1310" s="27" t="s">
        <v>8434</v>
      </c>
      <c r="L1310" s="27" t="str">
        <f t="shared" si="512"/>
        <v>PostAlerta</v>
      </c>
      <c r="M1310" s="27" t="str">
        <f t="shared" si="504"/>
        <v>C/PalabrasClaves</v>
      </c>
      <c r="N1310" s="27" t="str">
        <f t="shared" ref="N1310:N1311" si="515">IF(ISNUMBER(SEARCH("TREATMENT", B1310)), "4) Nuevos tratamientos", "")</f>
        <v/>
      </c>
      <c r="O1310" s="27"/>
      <c r="P1310" s="27" t="s">
        <v>8435</v>
      </c>
      <c r="Q1310" s="27"/>
      <c r="R1310" s="27" t="str">
        <f>LEFT('2012-2022'!$P1310,4)</f>
        <v>2018</v>
      </c>
      <c r="S1310" s="27" t="s">
        <v>70</v>
      </c>
      <c r="T1310" s="27" t="str">
        <f t="shared" ref="T1310:T1324" si="516">IFERROR(VLOOKUP(A1310,BD_aux,2,FALSE),"")</f>
        <v/>
      </c>
      <c r="U1310" s="27"/>
      <c r="V1310" s="29"/>
      <c r="W1310" s="30"/>
      <c r="X1310" s="30"/>
      <c r="Y1310" s="31"/>
    </row>
    <row r="1311" spans="1:25" ht="15.75" hidden="1" customHeight="1" x14ac:dyDescent="0.25">
      <c r="A1311" s="32">
        <v>30647161</v>
      </c>
      <c r="B1311" s="32" t="s">
        <v>8436</v>
      </c>
      <c r="C1311" s="32" t="s">
        <v>8437</v>
      </c>
      <c r="D1311" s="32" t="s">
        <v>8438</v>
      </c>
      <c r="E1311" s="32" t="s">
        <v>8439</v>
      </c>
      <c r="F1311" s="32" t="s">
        <v>277</v>
      </c>
      <c r="G1311" s="32">
        <v>2019</v>
      </c>
      <c r="H1311" s="33">
        <v>43482</v>
      </c>
      <c r="I1311" s="32" t="s">
        <v>8440</v>
      </c>
      <c r="J1311" s="32"/>
      <c r="K1311" s="32" t="s">
        <v>8441</v>
      </c>
      <c r="L1311" s="32" t="str">
        <f t="shared" si="512"/>
        <v>PostAlerta</v>
      </c>
      <c r="M1311" s="32" t="str">
        <f t="shared" si="504"/>
        <v>S/PalabrasClaves</v>
      </c>
      <c r="N1311" s="32" t="str">
        <f t="shared" si="515"/>
        <v/>
      </c>
      <c r="O1311" s="32"/>
      <c r="P1311" s="32" t="s">
        <v>8442</v>
      </c>
      <c r="Q1311" s="32"/>
      <c r="R1311" s="32" t="str">
        <f>LEFT('2012-2022'!$P1311,4)</f>
        <v>2019</v>
      </c>
      <c r="S1311" s="32" t="s">
        <v>39</v>
      </c>
      <c r="T1311" s="32" t="str">
        <f t="shared" si="516"/>
        <v/>
      </c>
      <c r="U1311" s="32"/>
      <c r="V1311" s="34"/>
      <c r="W1311" s="35"/>
      <c r="X1311" s="35"/>
      <c r="Y1311" s="32"/>
    </row>
    <row r="1312" spans="1:25" ht="15.75" hidden="1" customHeight="1" x14ac:dyDescent="0.25">
      <c r="A1312" s="27">
        <v>28073612</v>
      </c>
      <c r="B1312" s="27" t="s">
        <v>8443</v>
      </c>
      <c r="C1312" s="27" t="s">
        <v>8444</v>
      </c>
      <c r="D1312" s="27" t="s">
        <v>8445</v>
      </c>
      <c r="E1312" s="27" t="s">
        <v>8446</v>
      </c>
      <c r="F1312" s="27" t="s">
        <v>8447</v>
      </c>
      <c r="G1312" s="27">
        <v>2017</v>
      </c>
      <c r="H1312" s="28">
        <v>42747</v>
      </c>
      <c r="I1312" s="27"/>
      <c r="J1312" s="27"/>
      <c r="K1312" s="27" t="s">
        <v>8448</v>
      </c>
      <c r="L1312" s="27" t="str">
        <f t="shared" si="512"/>
        <v>PostAlerta</v>
      </c>
      <c r="M1312" s="27" t="str">
        <f t="shared" si="504"/>
        <v>S/PalabrasClaves</v>
      </c>
      <c r="N1312" s="27"/>
      <c r="O1312" s="27"/>
      <c r="P1312" s="27" t="s">
        <v>308</v>
      </c>
      <c r="Q1312" s="27"/>
      <c r="R1312" s="27" t="str">
        <f>LEFT('2012-2022'!$P1312,4)</f>
        <v>2017</v>
      </c>
      <c r="S1312" s="27" t="s">
        <v>57</v>
      </c>
      <c r="T1312" s="27" t="str">
        <f t="shared" si="516"/>
        <v/>
      </c>
      <c r="U1312" s="27"/>
      <c r="V1312" s="29"/>
      <c r="W1312" s="30"/>
      <c r="X1312" s="30"/>
      <c r="Y1312" s="31"/>
    </row>
    <row r="1313" spans="1:25" ht="15.75" hidden="1" customHeight="1" x14ac:dyDescent="0.25">
      <c r="A1313" s="32">
        <v>24113196</v>
      </c>
      <c r="B1313" s="32" t="s">
        <v>8449</v>
      </c>
      <c r="C1313" s="32" t="s">
        <v>8450</v>
      </c>
      <c r="D1313" s="32" t="s">
        <v>8451</v>
      </c>
      <c r="E1313" s="32" t="s">
        <v>8452</v>
      </c>
      <c r="F1313" s="32" t="s">
        <v>8453</v>
      </c>
      <c r="G1313" s="32">
        <v>2014</v>
      </c>
      <c r="H1313" s="33">
        <v>41559</v>
      </c>
      <c r="I1313" s="32"/>
      <c r="J1313" s="32"/>
      <c r="K1313" s="32" t="s">
        <v>8454</v>
      </c>
      <c r="L1313" s="32" t="str">
        <f t="shared" si="512"/>
        <v>PreAlerta</v>
      </c>
      <c r="M1313" s="32" t="str">
        <f t="shared" si="504"/>
        <v>S/PalabrasClaves</v>
      </c>
      <c r="N1313" s="32" t="str">
        <f t="shared" ref="N1313:N1324" si="517">IF(ISNUMBER(SEARCH("TREATMENT", B1313)), "4) Nuevos tratamientos", "")</f>
        <v/>
      </c>
      <c r="O1313" s="32"/>
      <c r="P1313" s="32">
        <v>2014</v>
      </c>
      <c r="Q1313" s="32"/>
      <c r="R1313" s="32" t="str">
        <f>LEFT('2012-2022'!$P1313,4)</f>
        <v>2014</v>
      </c>
      <c r="S1313" s="32"/>
      <c r="T1313" s="32" t="str">
        <f t="shared" si="516"/>
        <v/>
      </c>
      <c r="U1313" s="32"/>
      <c r="V1313" s="34"/>
      <c r="W1313" s="35"/>
      <c r="X1313" s="35"/>
      <c r="Y1313" s="32"/>
    </row>
    <row r="1314" spans="1:25" ht="15.75" hidden="1" customHeight="1" x14ac:dyDescent="0.25">
      <c r="A1314" s="27">
        <v>25868134</v>
      </c>
      <c r="B1314" s="27" t="s">
        <v>8455</v>
      </c>
      <c r="C1314" s="27" t="s">
        <v>8456</v>
      </c>
      <c r="D1314" s="27" t="s">
        <v>8457</v>
      </c>
      <c r="E1314" s="27" t="s">
        <v>8458</v>
      </c>
      <c r="F1314" s="27" t="s">
        <v>304</v>
      </c>
      <c r="G1314" s="27">
        <v>2015</v>
      </c>
      <c r="H1314" s="28">
        <v>42108</v>
      </c>
      <c r="I1314" s="27"/>
      <c r="J1314" s="27"/>
      <c r="K1314" s="27" t="s">
        <v>8459</v>
      </c>
      <c r="L1314" s="27" t="str">
        <f t="shared" si="512"/>
        <v>PreAlerta</v>
      </c>
      <c r="M1314" s="27" t="str">
        <f t="shared" si="504"/>
        <v>S/PalabrasClaves</v>
      </c>
      <c r="N1314" s="27" t="str">
        <f t="shared" si="517"/>
        <v/>
      </c>
      <c r="O1314" s="27"/>
      <c r="P1314" s="27" t="s">
        <v>911</v>
      </c>
      <c r="Q1314" s="27"/>
      <c r="R1314" s="27" t="str">
        <f>LEFT('2012-2022'!$P1314,4)</f>
        <v>2015</v>
      </c>
      <c r="S1314" s="27" t="s">
        <v>57</v>
      </c>
      <c r="T1314" s="27" t="str">
        <f t="shared" si="516"/>
        <v/>
      </c>
      <c r="U1314" s="27"/>
      <c r="V1314" s="29"/>
      <c r="W1314" s="30"/>
      <c r="X1314" s="30"/>
      <c r="Y1314" s="31"/>
    </row>
    <row r="1315" spans="1:25" ht="15.75" hidden="1" customHeight="1" x14ac:dyDescent="0.25">
      <c r="A1315" s="32">
        <v>24567444</v>
      </c>
      <c r="B1315" s="32" t="s">
        <v>8460</v>
      </c>
      <c r="C1315" s="32" t="s">
        <v>8461</v>
      </c>
      <c r="D1315" s="32" t="s">
        <v>8462</v>
      </c>
      <c r="E1315" s="32" t="s">
        <v>8463</v>
      </c>
      <c r="F1315" s="32" t="s">
        <v>735</v>
      </c>
      <c r="G1315" s="32">
        <v>2014</v>
      </c>
      <c r="H1315" s="33">
        <v>41696</v>
      </c>
      <c r="I1315" s="32"/>
      <c r="J1315" s="32"/>
      <c r="K1315" s="32" t="s">
        <v>8464</v>
      </c>
      <c r="L1315" s="32" t="str">
        <f t="shared" si="512"/>
        <v>PreAlerta</v>
      </c>
      <c r="M1315" s="32" t="str">
        <f t="shared" si="504"/>
        <v>S/PalabrasClaves</v>
      </c>
      <c r="N1315" s="32" t="str">
        <f t="shared" si="517"/>
        <v/>
      </c>
      <c r="O1315" s="32"/>
      <c r="P1315" s="32" t="s">
        <v>2430</v>
      </c>
      <c r="Q1315" s="32"/>
      <c r="R1315" s="32" t="str">
        <f>LEFT('2012-2022'!$P1315,4)</f>
        <v>2014</v>
      </c>
      <c r="S1315" s="32" t="s">
        <v>70</v>
      </c>
      <c r="T1315" s="32" t="str">
        <f t="shared" si="516"/>
        <v/>
      </c>
      <c r="U1315" s="32"/>
      <c r="V1315" s="34"/>
      <c r="W1315" s="35"/>
      <c r="X1315" s="35"/>
      <c r="Y1315" s="32"/>
    </row>
    <row r="1316" spans="1:25" ht="15.75" hidden="1" customHeight="1" x14ac:dyDescent="0.25">
      <c r="A1316" s="27">
        <v>31109850</v>
      </c>
      <c r="B1316" s="27" t="s">
        <v>8465</v>
      </c>
      <c r="C1316" s="27" t="s">
        <v>8466</v>
      </c>
      <c r="D1316" s="27" t="s">
        <v>8467</v>
      </c>
      <c r="E1316" s="27" t="s">
        <v>8468</v>
      </c>
      <c r="F1316" s="27" t="s">
        <v>8469</v>
      </c>
      <c r="G1316" s="27">
        <v>2019</v>
      </c>
      <c r="H1316" s="28">
        <v>43607</v>
      </c>
      <c r="I1316" s="27"/>
      <c r="J1316" s="27"/>
      <c r="K1316" s="27" t="s">
        <v>8470</v>
      </c>
      <c r="L1316" s="27" t="str">
        <f t="shared" si="512"/>
        <v>PostAlerta</v>
      </c>
      <c r="M1316" s="27" t="str">
        <f t="shared" si="504"/>
        <v>S/PalabrasClaves</v>
      </c>
      <c r="N1316" s="27" t="str">
        <f t="shared" si="517"/>
        <v/>
      </c>
      <c r="O1316" s="27"/>
      <c r="P1316" s="27" t="s">
        <v>2323</v>
      </c>
      <c r="Q1316" s="27"/>
      <c r="R1316" s="27" t="str">
        <f>LEFT('2012-2022'!$P1316,4)</f>
        <v>2019</v>
      </c>
      <c r="S1316" s="27" t="s">
        <v>65</v>
      </c>
      <c r="T1316" s="27" t="str">
        <f t="shared" si="516"/>
        <v/>
      </c>
      <c r="U1316" s="27"/>
      <c r="V1316" s="29"/>
      <c r="W1316" s="30"/>
      <c r="X1316" s="30"/>
      <c r="Y1316" s="31"/>
    </row>
    <row r="1317" spans="1:25" ht="15.75" hidden="1" customHeight="1" x14ac:dyDescent="0.25">
      <c r="A1317" s="32">
        <v>33170275</v>
      </c>
      <c r="B1317" s="32" t="s">
        <v>8471</v>
      </c>
      <c r="C1317" s="32" t="s">
        <v>8472</v>
      </c>
      <c r="D1317" s="32" t="s">
        <v>8473</v>
      </c>
      <c r="E1317" s="32" t="s">
        <v>8474</v>
      </c>
      <c r="F1317" s="32" t="s">
        <v>195</v>
      </c>
      <c r="G1317" s="32">
        <v>2021</v>
      </c>
      <c r="H1317" s="33">
        <v>44145</v>
      </c>
      <c r="I1317" s="32"/>
      <c r="J1317" s="32"/>
      <c r="K1317" s="32" t="s">
        <v>8475</v>
      </c>
      <c r="L1317" s="32" t="str">
        <f t="shared" si="512"/>
        <v>PostAlerta</v>
      </c>
      <c r="M1317" s="32" t="str">
        <f t="shared" si="504"/>
        <v>S/PalabrasClaves</v>
      </c>
      <c r="N1317" s="32" t="str">
        <f t="shared" si="517"/>
        <v/>
      </c>
      <c r="O1317" s="32"/>
      <c r="P1317" s="32" t="s">
        <v>8476</v>
      </c>
      <c r="Q1317" s="32"/>
      <c r="R1317" s="32" t="str">
        <f>LEFT('2012-2022'!$P1317,4)</f>
        <v>2021</v>
      </c>
      <c r="S1317" s="32" t="s">
        <v>62</v>
      </c>
      <c r="T1317" s="32" t="str">
        <f t="shared" si="516"/>
        <v/>
      </c>
      <c r="U1317" s="32"/>
      <c r="V1317" s="34"/>
      <c r="W1317" s="35"/>
      <c r="X1317" s="35"/>
      <c r="Y1317" s="32"/>
    </row>
    <row r="1318" spans="1:25" ht="15.75" hidden="1" customHeight="1" x14ac:dyDescent="0.25">
      <c r="A1318" s="27">
        <v>28052997</v>
      </c>
      <c r="B1318" s="27" t="s">
        <v>8477</v>
      </c>
      <c r="C1318" s="27" t="s">
        <v>8478</v>
      </c>
      <c r="D1318" s="27" t="s">
        <v>8479</v>
      </c>
      <c r="E1318" s="27" t="s">
        <v>8480</v>
      </c>
      <c r="F1318" s="27" t="s">
        <v>624</v>
      </c>
      <c r="G1318" s="27">
        <v>2017</v>
      </c>
      <c r="H1318" s="28">
        <v>42741</v>
      </c>
      <c r="I1318" s="27" t="s">
        <v>8481</v>
      </c>
      <c r="J1318" s="27"/>
      <c r="K1318" s="27" t="s">
        <v>8482</v>
      </c>
      <c r="L1318" s="27" t="str">
        <f t="shared" si="512"/>
        <v>PostAlerta</v>
      </c>
      <c r="M1318" s="27" t="str">
        <f t="shared" si="504"/>
        <v>S/PalabrasClaves</v>
      </c>
      <c r="N1318" s="27" t="str">
        <f t="shared" si="517"/>
        <v/>
      </c>
      <c r="O1318" s="27"/>
      <c r="P1318" s="27" t="s">
        <v>721</v>
      </c>
      <c r="Q1318" s="27"/>
      <c r="R1318" s="27" t="str">
        <f>LEFT('2012-2022'!$P1318,4)</f>
        <v>2017</v>
      </c>
      <c r="S1318" s="27" t="s">
        <v>45</v>
      </c>
      <c r="T1318" s="27" t="str">
        <f t="shared" si="516"/>
        <v/>
      </c>
      <c r="U1318" s="27"/>
      <c r="V1318" s="29"/>
      <c r="W1318" s="30"/>
      <c r="X1318" s="30"/>
      <c r="Y1318" s="31"/>
    </row>
    <row r="1319" spans="1:25" ht="15.75" hidden="1" customHeight="1" x14ac:dyDescent="0.25">
      <c r="A1319" s="32">
        <v>28253939</v>
      </c>
      <c r="B1319" s="32" t="s">
        <v>8483</v>
      </c>
      <c r="C1319" s="32" t="s">
        <v>8484</v>
      </c>
      <c r="D1319" s="32" t="s">
        <v>8485</v>
      </c>
      <c r="E1319" s="32" t="s">
        <v>333</v>
      </c>
      <c r="F1319" s="32" t="s">
        <v>1451</v>
      </c>
      <c r="G1319" s="32">
        <v>2017</v>
      </c>
      <c r="H1319" s="33">
        <v>42798</v>
      </c>
      <c r="I1319" s="32" t="s">
        <v>8486</v>
      </c>
      <c r="J1319" s="32"/>
      <c r="K1319" s="32" t="s">
        <v>8487</v>
      </c>
      <c r="L1319" s="32" t="str">
        <f t="shared" si="512"/>
        <v>PostAlerta</v>
      </c>
      <c r="M1319" s="32" t="str">
        <f t="shared" si="504"/>
        <v>S/PalabrasClaves</v>
      </c>
      <c r="N1319" s="32" t="str">
        <f t="shared" si="517"/>
        <v/>
      </c>
      <c r="O1319" s="32"/>
      <c r="P1319" s="32" t="s">
        <v>115</v>
      </c>
      <c r="Q1319" s="32"/>
      <c r="R1319" s="32" t="str">
        <f>LEFT('2012-2022'!$P1319,4)</f>
        <v>2017</v>
      </c>
      <c r="S1319" s="32" t="s">
        <v>60</v>
      </c>
      <c r="T1319" s="32" t="str">
        <f t="shared" si="516"/>
        <v/>
      </c>
      <c r="U1319" s="32"/>
      <c r="V1319" s="34"/>
      <c r="W1319" s="35"/>
      <c r="X1319" s="35"/>
      <c r="Y1319" s="32"/>
    </row>
    <row r="1320" spans="1:25" ht="15.75" hidden="1" customHeight="1" x14ac:dyDescent="0.25">
      <c r="A1320" s="27">
        <v>23245412</v>
      </c>
      <c r="B1320" s="27" t="s">
        <v>8488</v>
      </c>
      <c r="C1320" s="27" t="s">
        <v>8489</v>
      </c>
      <c r="D1320" s="27" t="s">
        <v>8490</v>
      </c>
      <c r="E1320" s="27" t="s">
        <v>3583</v>
      </c>
      <c r="F1320" s="27" t="s">
        <v>8491</v>
      </c>
      <c r="G1320" s="27">
        <v>2012</v>
      </c>
      <c r="H1320" s="28">
        <v>41262</v>
      </c>
      <c r="I1320" s="27"/>
      <c r="J1320" s="27"/>
      <c r="K1320" s="27" t="s">
        <v>8492</v>
      </c>
      <c r="L1320" s="27" t="str">
        <f t="shared" si="512"/>
        <v>PreAlerta</v>
      </c>
      <c r="M1320" s="27" t="str">
        <f t="shared" si="504"/>
        <v>C/PalabrasClaves</v>
      </c>
      <c r="N1320" s="27" t="str">
        <f t="shared" si="517"/>
        <v/>
      </c>
      <c r="O1320" s="27"/>
      <c r="P1320" s="27" t="s">
        <v>2097</v>
      </c>
      <c r="Q1320" s="27"/>
      <c r="R1320" s="27" t="str">
        <f>LEFT('2012-2022'!$P1320,4)</f>
        <v>2012</v>
      </c>
      <c r="S1320" s="27" t="s">
        <v>74</v>
      </c>
      <c r="T1320" s="27" t="str">
        <f t="shared" si="516"/>
        <v/>
      </c>
      <c r="U1320" s="27"/>
      <c r="V1320" s="29"/>
      <c r="W1320" s="30"/>
      <c r="X1320" s="30"/>
      <c r="Y1320" s="31"/>
    </row>
    <row r="1321" spans="1:25" ht="15.75" hidden="1" customHeight="1" x14ac:dyDescent="0.25">
      <c r="A1321" s="32">
        <v>30564232</v>
      </c>
      <c r="B1321" s="32" t="s">
        <v>8493</v>
      </c>
      <c r="C1321" s="32" t="s">
        <v>8494</v>
      </c>
      <c r="D1321" s="32" t="s">
        <v>8495</v>
      </c>
      <c r="E1321" s="32" t="s">
        <v>295</v>
      </c>
      <c r="F1321" s="32" t="s">
        <v>460</v>
      </c>
      <c r="G1321" s="32">
        <v>2018</v>
      </c>
      <c r="H1321" s="33">
        <v>43454</v>
      </c>
      <c r="I1321" s="32" t="s">
        <v>8496</v>
      </c>
      <c r="J1321" s="32"/>
      <c r="K1321" s="32" t="s">
        <v>8497</v>
      </c>
      <c r="L1321" s="32" t="str">
        <f t="shared" si="512"/>
        <v>Excluido</v>
      </c>
      <c r="M1321" s="32" t="str">
        <f t="shared" si="504"/>
        <v>S/PalabrasClaves</v>
      </c>
      <c r="N1321" s="32" t="str">
        <f t="shared" si="517"/>
        <v/>
      </c>
      <c r="O1321" s="32"/>
      <c r="P1321" s="32" t="s">
        <v>2205</v>
      </c>
      <c r="Q1321" s="32"/>
      <c r="R1321" s="32" t="str">
        <f>LEFT('2012-2022'!$P1321,4)</f>
        <v>2018</v>
      </c>
      <c r="S1321" s="32" t="s">
        <v>74</v>
      </c>
      <c r="T1321" s="32" t="str">
        <f t="shared" si="516"/>
        <v/>
      </c>
      <c r="U1321" s="32"/>
      <c r="V1321" s="34"/>
      <c r="W1321" s="35"/>
      <c r="X1321" s="35"/>
      <c r="Y1321" s="32"/>
    </row>
    <row r="1322" spans="1:25" ht="15.75" hidden="1" customHeight="1" x14ac:dyDescent="0.25">
      <c r="A1322" s="27">
        <v>33242473</v>
      </c>
      <c r="B1322" s="27" t="s">
        <v>8498</v>
      </c>
      <c r="C1322" s="27" t="s">
        <v>8499</v>
      </c>
      <c r="D1322" s="27" t="s">
        <v>8500</v>
      </c>
      <c r="E1322" s="27" t="s">
        <v>8501</v>
      </c>
      <c r="F1322" s="27" t="s">
        <v>679</v>
      </c>
      <c r="G1322" s="27">
        <v>2021</v>
      </c>
      <c r="H1322" s="28">
        <v>44161</v>
      </c>
      <c r="I1322" s="27" t="s">
        <v>8502</v>
      </c>
      <c r="J1322" s="27" t="s">
        <v>8503</v>
      </c>
      <c r="K1322" s="27" t="s">
        <v>8504</v>
      </c>
      <c r="L1322" s="27" t="str">
        <f t="shared" si="512"/>
        <v>PostAlerta</v>
      </c>
      <c r="M1322" s="27" t="str">
        <f t="shared" si="504"/>
        <v>S/PalabrasClaves</v>
      </c>
      <c r="N1322" s="27" t="str">
        <f t="shared" si="517"/>
        <v/>
      </c>
      <c r="O1322" s="27"/>
      <c r="P1322" s="27" t="s">
        <v>934</v>
      </c>
      <c r="Q1322" s="27"/>
      <c r="R1322" s="27" t="str">
        <f>LEFT('2012-2022'!$P1322,4)</f>
        <v>2021</v>
      </c>
      <c r="S1322" s="27" t="s">
        <v>57</v>
      </c>
      <c r="T1322" s="27" t="str">
        <f t="shared" si="516"/>
        <v/>
      </c>
      <c r="U1322" s="27"/>
      <c r="V1322" s="29"/>
      <c r="W1322" s="30"/>
      <c r="X1322" s="30"/>
      <c r="Y1322" s="31"/>
    </row>
    <row r="1323" spans="1:25" ht="15.75" hidden="1" customHeight="1" x14ac:dyDescent="0.25">
      <c r="A1323" s="32">
        <v>34407013</v>
      </c>
      <c r="B1323" s="32" t="s">
        <v>8505</v>
      </c>
      <c r="C1323" s="32" t="s">
        <v>8506</v>
      </c>
      <c r="D1323" s="32" t="s">
        <v>8507</v>
      </c>
      <c r="E1323" s="32" t="s">
        <v>8508</v>
      </c>
      <c r="F1323" s="32" t="s">
        <v>304</v>
      </c>
      <c r="G1323" s="32">
        <v>2021</v>
      </c>
      <c r="H1323" s="33">
        <v>44426</v>
      </c>
      <c r="I1323" s="32"/>
      <c r="J1323" s="32"/>
      <c r="K1323" s="32" t="s">
        <v>8509</v>
      </c>
      <c r="L1323" s="32" t="str">
        <f t="shared" si="512"/>
        <v>PostAlerta</v>
      </c>
      <c r="M1323" s="32" t="str">
        <f t="shared" si="504"/>
        <v>C/PalabrasClaves</v>
      </c>
      <c r="N1323" s="32" t="str">
        <f t="shared" si="517"/>
        <v/>
      </c>
      <c r="O1323" s="32"/>
      <c r="P1323" s="32" t="s">
        <v>5980</v>
      </c>
      <c r="Q1323" s="32"/>
      <c r="R1323" s="32" t="str">
        <f>LEFT('2012-2022'!$P1323,4)</f>
        <v>2021</v>
      </c>
      <c r="S1323" s="32" t="s">
        <v>74</v>
      </c>
      <c r="T1323" s="32" t="str">
        <f t="shared" si="516"/>
        <v/>
      </c>
      <c r="U1323" s="32"/>
      <c r="V1323" s="34"/>
      <c r="W1323" s="35"/>
      <c r="X1323" s="35"/>
      <c r="Y1323" s="32"/>
    </row>
    <row r="1324" spans="1:25" ht="15.75" hidden="1" customHeight="1" x14ac:dyDescent="0.25">
      <c r="A1324" s="27">
        <v>29240781</v>
      </c>
      <c r="B1324" s="27" t="s">
        <v>8510</v>
      </c>
      <c r="C1324" s="27" t="s">
        <v>8511</v>
      </c>
      <c r="D1324" s="27" t="s">
        <v>8512</v>
      </c>
      <c r="E1324" s="27" t="s">
        <v>8513</v>
      </c>
      <c r="F1324" s="27" t="s">
        <v>424</v>
      </c>
      <c r="G1324" s="27">
        <v>2017</v>
      </c>
      <c r="H1324" s="28">
        <v>43084</v>
      </c>
      <c r="I1324" s="27" t="s">
        <v>8514</v>
      </c>
      <c r="J1324" s="27"/>
      <c r="K1324" s="27" t="s">
        <v>8515</v>
      </c>
      <c r="L1324" s="27" t="str">
        <f t="shared" si="512"/>
        <v>PostAlerta</v>
      </c>
      <c r="M1324" s="27" t="str">
        <f t="shared" si="504"/>
        <v>S/PalabrasClaves</v>
      </c>
      <c r="N1324" s="27" t="str">
        <f t="shared" si="517"/>
        <v/>
      </c>
      <c r="O1324" s="27"/>
      <c r="P1324" s="27" t="s">
        <v>6073</v>
      </c>
      <c r="Q1324" s="27"/>
      <c r="R1324" s="27" t="str">
        <f>LEFT('2012-2022'!$P1324,4)</f>
        <v>2017</v>
      </c>
      <c r="S1324" s="27" t="s">
        <v>74</v>
      </c>
      <c r="T1324" s="27" t="str">
        <f t="shared" si="516"/>
        <v/>
      </c>
      <c r="U1324" s="27"/>
      <c r="V1324" s="29"/>
      <c r="W1324" s="30"/>
      <c r="X1324" s="30"/>
      <c r="Y1324" s="31"/>
    </row>
    <row r="1325" spans="1:25" ht="15.75" customHeight="1" x14ac:dyDescent="0.25">
      <c r="A1325" s="32">
        <v>27382010</v>
      </c>
      <c r="B1325" s="32" t="s">
        <v>8516</v>
      </c>
      <c r="C1325" s="32" t="s">
        <v>8517</v>
      </c>
      <c r="D1325" s="32" t="s">
        <v>8518</v>
      </c>
      <c r="E1325" s="32" t="s">
        <v>333</v>
      </c>
      <c r="F1325" s="32" t="s">
        <v>393</v>
      </c>
      <c r="G1325" s="32">
        <v>2017</v>
      </c>
      <c r="H1325" s="33">
        <v>42558</v>
      </c>
      <c r="I1325" s="32"/>
      <c r="J1325" s="32"/>
      <c r="K1325" s="32" t="s">
        <v>8519</v>
      </c>
      <c r="L1325" s="32" t="str">
        <f t="shared" si="512"/>
        <v>PreAlerta</v>
      </c>
      <c r="M1325" s="32" t="str">
        <f t="shared" si="504"/>
        <v>C/PalabrasClaves</v>
      </c>
      <c r="N1325" s="32" t="s">
        <v>9</v>
      </c>
      <c r="O1325" s="32"/>
      <c r="P1325" s="32" t="s">
        <v>1424</v>
      </c>
      <c r="Q1325" s="32"/>
      <c r="R1325" s="32" t="str">
        <f>LEFT('2012-2022'!$P1325,4)</f>
        <v>2017</v>
      </c>
      <c r="S1325" s="32" t="s">
        <v>45</v>
      </c>
      <c r="T1325" s="32" t="s">
        <v>8520</v>
      </c>
      <c r="U1325" s="32" t="s">
        <v>123</v>
      </c>
      <c r="V1325" s="34" t="s">
        <v>124</v>
      </c>
      <c r="W1325" s="35" t="s">
        <v>124</v>
      </c>
      <c r="X1325" s="35" t="s">
        <v>8521</v>
      </c>
      <c r="Y1325" s="36" t="str">
        <f>IFERROR(VLOOKUP(A1323,BD_aux,3,FALSE),"")</f>
        <v/>
      </c>
    </row>
    <row r="1326" spans="1:25" ht="15.75" hidden="1" customHeight="1" x14ac:dyDescent="0.25">
      <c r="A1326" s="27">
        <v>28659133</v>
      </c>
      <c r="B1326" s="27" t="s">
        <v>8522</v>
      </c>
      <c r="C1326" s="27" t="s">
        <v>8523</v>
      </c>
      <c r="D1326" s="27" t="s">
        <v>8524</v>
      </c>
      <c r="E1326" s="27" t="s">
        <v>7432</v>
      </c>
      <c r="F1326" s="27" t="s">
        <v>1066</v>
      </c>
      <c r="G1326" s="27">
        <v>2017</v>
      </c>
      <c r="H1326" s="28">
        <v>42916</v>
      </c>
      <c r="I1326" s="27" t="s">
        <v>8525</v>
      </c>
      <c r="J1326" s="27"/>
      <c r="K1326" s="27" t="s">
        <v>8526</v>
      </c>
      <c r="L1326" s="27" t="str">
        <f t="shared" si="512"/>
        <v>Excluido</v>
      </c>
      <c r="M1326" s="27" t="str">
        <f t="shared" si="504"/>
        <v>C/PalabrasClaves</v>
      </c>
      <c r="N1326" s="27" t="str">
        <f>IF(ISNUMBER(SEARCH("TREATMENT", B1326)), "4) Nuevos tratamientos", "")</f>
        <v/>
      </c>
      <c r="O1326" s="27"/>
      <c r="P1326" s="27" t="s">
        <v>8527</v>
      </c>
      <c r="Q1326" s="27"/>
      <c r="R1326" s="27" t="str">
        <f>LEFT('2012-2022'!$P1326,4)</f>
        <v>2017</v>
      </c>
      <c r="S1326" s="27" t="s">
        <v>60</v>
      </c>
      <c r="T1326" s="27" t="str">
        <f>IFERROR(VLOOKUP(A1326,BD_aux,2,FALSE),"")</f>
        <v/>
      </c>
      <c r="U1326" s="27"/>
      <c r="V1326" s="29"/>
      <c r="W1326" s="30"/>
      <c r="X1326" s="30"/>
      <c r="Y1326" s="31"/>
    </row>
    <row r="1327" spans="1:25" ht="15.75" customHeight="1" x14ac:dyDescent="0.25">
      <c r="A1327" s="32">
        <v>23313483</v>
      </c>
      <c r="B1327" s="32" t="s">
        <v>8528</v>
      </c>
      <c r="C1327" s="32" t="s">
        <v>8529</v>
      </c>
      <c r="D1327" s="32" t="s">
        <v>8530</v>
      </c>
      <c r="E1327" s="32" t="s">
        <v>6172</v>
      </c>
      <c r="F1327" s="32" t="s">
        <v>6008</v>
      </c>
      <c r="G1327" s="32">
        <v>2013</v>
      </c>
      <c r="H1327" s="33">
        <v>41289</v>
      </c>
      <c r="I1327" s="32" t="s">
        <v>8531</v>
      </c>
      <c r="J1327" s="32" t="s">
        <v>8532</v>
      </c>
      <c r="K1327" s="32" t="s">
        <v>8533</v>
      </c>
      <c r="L1327" s="32" t="str">
        <f t="shared" si="512"/>
        <v>PreAlerta</v>
      </c>
      <c r="M1327" s="32" t="str">
        <f t="shared" si="504"/>
        <v>S/PalabrasClaves</v>
      </c>
      <c r="N1327" s="32" t="s">
        <v>15</v>
      </c>
      <c r="O1327" s="32" t="s">
        <v>1622</v>
      </c>
      <c r="P1327" s="32" t="s">
        <v>8534</v>
      </c>
      <c r="Q1327" s="32"/>
      <c r="R1327" s="32" t="str">
        <f>LEFT('2012-2022'!$P1327,4)</f>
        <v>2013</v>
      </c>
      <c r="S1327" s="32" t="s">
        <v>45</v>
      </c>
      <c r="T1327" s="32" t="s">
        <v>8535</v>
      </c>
      <c r="U1327" s="32" t="s">
        <v>124</v>
      </c>
      <c r="V1327" s="34" t="s">
        <v>124</v>
      </c>
      <c r="W1327" s="35" t="s">
        <v>123</v>
      </c>
      <c r="X1327" s="35" t="s">
        <v>8536</v>
      </c>
      <c r="Y1327" s="36" t="str">
        <f t="shared" ref="Y1327:Y1328" si="518">IFERROR(VLOOKUP(A1325,BD_aux,3,FALSE),"")</f>
        <v/>
      </c>
    </row>
    <row r="1328" spans="1:25" ht="15.75" customHeight="1" x14ac:dyDescent="0.25">
      <c r="A1328" s="27">
        <v>26652855</v>
      </c>
      <c r="B1328" s="27" t="s">
        <v>8537</v>
      </c>
      <c r="C1328" s="27" t="s">
        <v>8538</v>
      </c>
      <c r="D1328" s="27" t="s">
        <v>8539</v>
      </c>
      <c r="E1328" s="27" t="s">
        <v>8540</v>
      </c>
      <c r="F1328" s="27" t="s">
        <v>759</v>
      </c>
      <c r="G1328" s="27">
        <v>2015</v>
      </c>
      <c r="H1328" s="28">
        <v>42353</v>
      </c>
      <c r="I1328" s="27" t="s">
        <v>8541</v>
      </c>
      <c r="J1328" s="27"/>
      <c r="K1328" s="27" t="s">
        <v>8542</v>
      </c>
      <c r="L1328" s="27" t="str">
        <f t="shared" si="512"/>
        <v>PreAlerta</v>
      </c>
      <c r="M1328" s="27" t="str">
        <f t="shared" si="504"/>
        <v>S/PalabrasClaves</v>
      </c>
      <c r="N1328" s="27" t="s">
        <v>12</v>
      </c>
      <c r="O1328" s="27" t="s">
        <v>10</v>
      </c>
      <c r="P1328" s="27" t="s">
        <v>8543</v>
      </c>
      <c r="Q1328" s="27"/>
      <c r="R1328" s="27" t="str">
        <f>LEFT('2012-2022'!$P1328,4)</f>
        <v>2015</v>
      </c>
      <c r="S1328" s="27" t="s">
        <v>74</v>
      </c>
      <c r="T1328" s="27" t="s">
        <v>8544</v>
      </c>
      <c r="U1328" s="27" t="s">
        <v>124</v>
      </c>
      <c r="V1328" s="29" t="s">
        <v>124</v>
      </c>
      <c r="W1328" s="30" t="s">
        <v>124</v>
      </c>
      <c r="X1328" s="30" t="s">
        <v>8545</v>
      </c>
      <c r="Y1328" s="31" t="str">
        <f t="shared" si="518"/>
        <v/>
      </c>
    </row>
    <row r="1329" spans="1:25" ht="15.75" hidden="1" customHeight="1" x14ac:dyDescent="0.25">
      <c r="A1329" s="32">
        <v>28805699</v>
      </c>
      <c r="B1329" s="32" t="s">
        <v>8546</v>
      </c>
      <c r="C1329" s="32" t="s">
        <v>8547</v>
      </c>
      <c r="D1329" s="32" t="s">
        <v>8548</v>
      </c>
      <c r="E1329" s="32" t="s">
        <v>8549</v>
      </c>
      <c r="F1329" s="32" t="s">
        <v>3809</v>
      </c>
      <c r="G1329" s="32">
        <v>2017</v>
      </c>
      <c r="H1329" s="33">
        <v>42962</v>
      </c>
      <c r="I1329" s="32" t="s">
        <v>8550</v>
      </c>
      <c r="J1329" s="32"/>
      <c r="K1329" s="32" t="s">
        <v>8551</v>
      </c>
      <c r="L1329" s="32" t="str">
        <f t="shared" si="512"/>
        <v>PostAlerta</v>
      </c>
      <c r="M1329" s="32" t="str">
        <f t="shared" si="504"/>
        <v>S/PalabrasClaves</v>
      </c>
      <c r="N1329" s="32" t="str">
        <f t="shared" ref="N1329:N1330" si="519">IF(ISNUMBER(SEARCH("TREATMENT", B1329)), "4) Nuevos tratamientos", "")</f>
        <v/>
      </c>
      <c r="O1329" s="32"/>
      <c r="P1329" s="32" t="s">
        <v>8552</v>
      </c>
      <c r="Q1329" s="32"/>
      <c r="R1329" s="32" t="str">
        <f>LEFT('2012-2022'!$P1329,4)</f>
        <v>2017</v>
      </c>
      <c r="S1329" s="32" t="s">
        <v>65</v>
      </c>
      <c r="T1329" s="32" t="str">
        <f t="shared" ref="T1329:T1330" si="520">IFERROR(VLOOKUP(A1329,BD_aux,2,FALSE),"")</f>
        <v/>
      </c>
      <c r="U1329" s="32"/>
      <c r="V1329" s="34"/>
      <c r="W1329" s="35"/>
      <c r="X1329" s="35"/>
      <c r="Y1329" s="32"/>
    </row>
    <row r="1330" spans="1:25" ht="15.75" hidden="1" customHeight="1" x14ac:dyDescent="0.25">
      <c r="A1330" s="27">
        <v>33765392</v>
      </c>
      <c r="B1330" s="27" t="s">
        <v>8553</v>
      </c>
      <c r="C1330" s="27" t="s">
        <v>8554</v>
      </c>
      <c r="D1330" s="27" t="s">
        <v>8555</v>
      </c>
      <c r="E1330" s="27" t="s">
        <v>8556</v>
      </c>
      <c r="F1330" s="27" t="s">
        <v>959</v>
      </c>
      <c r="G1330" s="27">
        <v>2021</v>
      </c>
      <c r="H1330" s="28">
        <v>44280</v>
      </c>
      <c r="I1330" s="27" t="s">
        <v>8557</v>
      </c>
      <c r="J1330" s="27" t="s">
        <v>8558</v>
      </c>
      <c r="K1330" s="27" t="s">
        <v>8559</v>
      </c>
      <c r="L1330" s="27" t="str">
        <f t="shared" si="512"/>
        <v>PostAlerta</v>
      </c>
      <c r="M1330" s="27" t="str">
        <f t="shared" si="504"/>
        <v>S/PalabrasClaves</v>
      </c>
      <c r="N1330" s="27" t="str">
        <f t="shared" si="519"/>
        <v/>
      </c>
      <c r="O1330" s="27"/>
      <c r="P1330" s="27" t="s">
        <v>8560</v>
      </c>
      <c r="Q1330" s="27"/>
      <c r="R1330" s="27" t="str">
        <f>LEFT('2012-2022'!$P1330,4)</f>
        <v>2021</v>
      </c>
      <c r="S1330" s="27" t="s">
        <v>62</v>
      </c>
      <c r="T1330" s="27" t="str">
        <f t="shared" si="520"/>
        <v/>
      </c>
      <c r="U1330" s="27"/>
      <c r="V1330" s="29"/>
      <c r="W1330" s="30"/>
      <c r="X1330" s="30"/>
      <c r="Y1330" s="31"/>
    </row>
    <row r="1331" spans="1:25" ht="15.75" customHeight="1" x14ac:dyDescent="0.25">
      <c r="A1331" s="32">
        <v>30778550</v>
      </c>
      <c r="B1331" s="32" t="s">
        <v>8561</v>
      </c>
      <c r="C1331" s="32" t="s">
        <v>8562</v>
      </c>
      <c r="D1331" s="32" t="s">
        <v>8563</v>
      </c>
      <c r="E1331" s="32" t="s">
        <v>2176</v>
      </c>
      <c r="F1331" s="32" t="s">
        <v>493</v>
      </c>
      <c r="G1331" s="32">
        <v>2019</v>
      </c>
      <c r="H1331" s="33">
        <v>43516</v>
      </c>
      <c r="I1331" s="32" t="s">
        <v>8564</v>
      </c>
      <c r="J1331" s="32"/>
      <c r="K1331" s="32" t="s">
        <v>8565</v>
      </c>
      <c r="L1331" s="32" t="str">
        <f t="shared" si="512"/>
        <v>PostAlerta</v>
      </c>
      <c r="M1331" s="32" t="str">
        <f t="shared" si="504"/>
        <v>C/PalabrasClaves</v>
      </c>
      <c r="N1331" s="32" t="s">
        <v>12</v>
      </c>
      <c r="O1331" s="32" t="s">
        <v>16</v>
      </c>
      <c r="P1331" s="32" t="s">
        <v>3958</v>
      </c>
      <c r="Q1331" s="32"/>
      <c r="R1331" s="32" t="str">
        <f>LEFT('2012-2022'!$P1331,4)</f>
        <v>2019</v>
      </c>
      <c r="S1331" s="32" t="s">
        <v>60</v>
      </c>
      <c r="T1331" s="32" t="s">
        <v>8566</v>
      </c>
      <c r="U1331" s="32" t="s">
        <v>124</v>
      </c>
      <c r="V1331" s="34" t="s">
        <v>123</v>
      </c>
      <c r="W1331" s="35" t="s">
        <v>124</v>
      </c>
      <c r="X1331" s="35" t="s">
        <v>8567</v>
      </c>
      <c r="Y1331" s="36" t="str">
        <f>IFERROR(VLOOKUP(A1329,BD_aux,3,FALSE),"")</f>
        <v/>
      </c>
    </row>
    <row r="1332" spans="1:25" ht="15.75" hidden="1" customHeight="1" x14ac:dyDescent="0.25">
      <c r="A1332" s="27">
        <v>26423658</v>
      </c>
      <c r="B1332" s="27" t="s">
        <v>8568</v>
      </c>
      <c r="C1332" s="27" t="s">
        <v>8569</v>
      </c>
      <c r="D1332" s="27" t="s">
        <v>8570</v>
      </c>
      <c r="E1332" s="27" t="s">
        <v>8571</v>
      </c>
      <c r="F1332" s="27" t="s">
        <v>285</v>
      </c>
      <c r="G1332" s="27">
        <v>2015</v>
      </c>
      <c r="H1332" s="28">
        <v>42279</v>
      </c>
      <c r="I1332" s="27"/>
      <c r="J1332" s="27"/>
      <c r="K1332" s="27" t="s">
        <v>8572</v>
      </c>
      <c r="L1332" s="27" t="str">
        <f t="shared" si="512"/>
        <v>PreAlerta</v>
      </c>
      <c r="M1332" s="27" t="str">
        <f t="shared" si="504"/>
        <v>S/PalabrasClaves</v>
      </c>
      <c r="N1332" s="27" t="str">
        <f t="shared" ref="N1332:N1339" si="521">IF(ISNUMBER(SEARCH("TREATMENT", B1332)), "4) Nuevos tratamientos", "")</f>
        <v/>
      </c>
      <c r="O1332" s="27"/>
      <c r="P1332" s="27" t="s">
        <v>1409</v>
      </c>
      <c r="Q1332" s="27"/>
      <c r="R1332" s="27" t="str">
        <f>LEFT('2012-2022'!$P1332,4)</f>
        <v>2015</v>
      </c>
      <c r="S1332" s="27" t="s">
        <v>74</v>
      </c>
      <c r="T1332" s="27" t="str">
        <f t="shared" ref="T1332:T1339" si="522">IFERROR(VLOOKUP(A1332,BD_aux,2,FALSE),"")</f>
        <v/>
      </c>
      <c r="U1332" s="27"/>
      <c r="V1332" s="29"/>
      <c r="W1332" s="30"/>
      <c r="X1332" s="30"/>
      <c r="Y1332" s="31"/>
    </row>
    <row r="1333" spans="1:25" ht="15.75" hidden="1" customHeight="1" x14ac:dyDescent="0.25">
      <c r="A1333" s="32">
        <v>31511332</v>
      </c>
      <c r="B1333" s="32" t="s">
        <v>8573</v>
      </c>
      <c r="C1333" s="32" t="s">
        <v>8574</v>
      </c>
      <c r="D1333" s="32" t="s">
        <v>8575</v>
      </c>
      <c r="E1333" s="32" t="s">
        <v>8576</v>
      </c>
      <c r="F1333" s="32" t="s">
        <v>502</v>
      </c>
      <c r="G1333" s="32">
        <v>2019</v>
      </c>
      <c r="H1333" s="33">
        <v>43721</v>
      </c>
      <c r="I1333" s="32" t="s">
        <v>8577</v>
      </c>
      <c r="J1333" s="32"/>
      <c r="K1333" s="32" t="s">
        <v>8578</v>
      </c>
      <c r="L1333" s="32" t="str">
        <f t="shared" si="512"/>
        <v>PostAlerta</v>
      </c>
      <c r="M1333" s="32" t="str">
        <f t="shared" si="504"/>
        <v>S/PalabrasClaves</v>
      </c>
      <c r="N1333" s="32" t="str">
        <f t="shared" si="521"/>
        <v/>
      </c>
      <c r="O1333" s="32"/>
      <c r="P1333" s="32" t="s">
        <v>8579</v>
      </c>
      <c r="Q1333" s="32"/>
      <c r="R1333" s="32" t="str">
        <f>LEFT('2012-2022'!$P1333,4)</f>
        <v>2019</v>
      </c>
      <c r="S1333" s="32" t="s">
        <v>70</v>
      </c>
      <c r="T1333" s="32" t="str">
        <f t="shared" si="522"/>
        <v/>
      </c>
      <c r="U1333" s="32"/>
      <c r="V1333" s="34"/>
      <c r="W1333" s="35"/>
      <c r="X1333" s="35"/>
      <c r="Y1333" s="32"/>
    </row>
    <row r="1334" spans="1:25" ht="15.75" hidden="1" customHeight="1" x14ac:dyDescent="0.25">
      <c r="A1334" s="27">
        <v>28910265</v>
      </c>
      <c r="B1334" s="27" t="s">
        <v>8580</v>
      </c>
      <c r="C1334" s="27" t="s">
        <v>8581</v>
      </c>
      <c r="D1334" s="27" t="s">
        <v>8582</v>
      </c>
      <c r="E1334" s="27" t="s">
        <v>4195</v>
      </c>
      <c r="F1334" s="27" t="s">
        <v>304</v>
      </c>
      <c r="G1334" s="27">
        <v>2017</v>
      </c>
      <c r="H1334" s="28">
        <v>42993</v>
      </c>
      <c r="I1334" s="27" t="s">
        <v>8583</v>
      </c>
      <c r="J1334" s="27" t="s">
        <v>8584</v>
      </c>
      <c r="K1334" s="27" t="s">
        <v>8585</v>
      </c>
      <c r="L1334" s="27" t="str">
        <f t="shared" si="512"/>
        <v>PostAlerta</v>
      </c>
      <c r="M1334" s="27" t="str">
        <f t="shared" si="504"/>
        <v>S/PalabrasClaves</v>
      </c>
      <c r="N1334" s="27" t="str">
        <f t="shared" si="521"/>
        <v/>
      </c>
      <c r="O1334" s="27"/>
      <c r="P1334" s="27" t="s">
        <v>3730</v>
      </c>
      <c r="Q1334" s="27"/>
      <c r="R1334" s="27" t="str">
        <f>LEFT('2012-2022'!$P1334,4)</f>
        <v>2017</v>
      </c>
      <c r="S1334" s="27" t="s">
        <v>70</v>
      </c>
      <c r="T1334" s="27" t="str">
        <f t="shared" si="522"/>
        <v/>
      </c>
      <c r="U1334" s="27"/>
      <c r="V1334" s="29"/>
      <c r="W1334" s="30"/>
      <c r="X1334" s="30"/>
      <c r="Y1334" s="31"/>
    </row>
    <row r="1335" spans="1:25" ht="15.75" hidden="1" customHeight="1" x14ac:dyDescent="0.25">
      <c r="A1335" s="32">
        <v>29465637</v>
      </c>
      <c r="B1335" s="32" t="s">
        <v>8586</v>
      </c>
      <c r="C1335" s="32" t="s">
        <v>8587</v>
      </c>
      <c r="D1335" s="32" t="s">
        <v>8588</v>
      </c>
      <c r="E1335" s="32" t="s">
        <v>1638</v>
      </c>
      <c r="F1335" s="32" t="s">
        <v>304</v>
      </c>
      <c r="G1335" s="32">
        <v>2018</v>
      </c>
      <c r="H1335" s="33">
        <v>43153</v>
      </c>
      <c r="I1335" s="32" t="s">
        <v>8589</v>
      </c>
      <c r="J1335" s="32" t="s">
        <v>8590</v>
      </c>
      <c r="K1335" s="32" t="s">
        <v>8591</v>
      </c>
      <c r="L1335" s="32" t="str">
        <f t="shared" si="512"/>
        <v>PostAlerta</v>
      </c>
      <c r="M1335" s="32" t="str">
        <f t="shared" si="504"/>
        <v>C/PalabrasClaves</v>
      </c>
      <c r="N1335" s="32" t="str">
        <f t="shared" si="521"/>
        <v/>
      </c>
      <c r="O1335" s="32"/>
      <c r="P1335" s="32" t="s">
        <v>590</v>
      </c>
      <c r="Q1335" s="40"/>
      <c r="R1335" s="32" t="str">
        <f>LEFT('2012-2022'!$P1335,4)</f>
        <v>2018</v>
      </c>
      <c r="S1335" s="32" t="s">
        <v>60</v>
      </c>
      <c r="T1335" s="32" t="str">
        <f t="shared" si="522"/>
        <v/>
      </c>
      <c r="U1335" s="32"/>
      <c r="V1335" s="34"/>
      <c r="W1335" s="35"/>
      <c r="X1335" s="35"/>
      <c r="Y1335" s="32"/>
    </row>
    <row r="1336" spans="1:25" ht="15.75" hidden="1" customHeight="1" x14ac:dyDescent="0.25">
      <c r="A1336" s="27">
        <v>27264171</v>
      </c>
      <c r="B1336" s="27" t="s">
        <v>8592</v>
      </c>
      <c r="C1336" s="27" t="s">
        <v>8593</v>
      </c>
      <c r="D1336" s="27" t="s">
        <v>8594</v>
      </c>
      <c r="E1336" s="27" t="s">
        <v>8595</v>
      </c>
      <c r="F1336" s="27" t="s">
        <v>1652</v>
      </c>
      <c r="G1336" s="27">
        <v>2016</v>
      </c>
      <c r="H1336" s="28">
        <v>42528</v>
      </c>
      <c r="I1336" s="27" t="s">
        <v>8596</v>
      </c>
      <c r="J1336" s="27" t="s">
        <v>8597</v>
      </c>
      <c r="K1336" s="27" t="s">
        <v>8598</v>
      </c>
      <c r="L1336" s="27" t="str">
        <f t="shared" si="512"/>
        <v>PreAlerta</v>
      </c>
      <c r="M1336" s="27" t="str">
        <f t="shared" si="504"/>
        <v>S/PalabrasClaves</v>
      </c>
      <c r="N1336" s="27" t="str">
        <f t="shared" si="521"/>
        <v/>
      </c>
      <c r="O1336" s="27"/>
      <c r="P1336" s="27" t="s">
        <v>8599</v>
      </c>
      <c r="Q1336" s="27"/>
      <c r="R1336" s="27" t="str">
        <f>LEFT('2012-2022'!$P1336,4)</f>
        <v>2016</v>
      </c>
      <c r="S1336" s="27" t="s">
        <v>60</v>
      </c>
      <c r="T1336" s="27" t="str">
        <f t="shared" si="522"/>
        <v/>
      </c>
      <c r="U1336" s="27"/>
      <c r="V1336" s="29"/>
      <c r="W1336" s="30"/>
      <c r="X1336" s="30"/>
      <c r="Y1336" s="31"/>
    </row>
    <row r="1337" spans="1:25" ht="15.75" hidden="1" customHeight="1" x14ac:dyDescent="0.25">
      <c r="A1337" s="32">
        <v>32009570</v>
      </c>
      <c r="B1337" s="32" t="s">
        <v>8600</v>
      </c>
      <c r="C1337" s="32" t="s">
        <v>8601</v>
      </c>
      <c r="D1337" s="32" t="s">
        <v>8602</v>
      </c>
      <c r="E1337" s="32" t="s">
        <v>8603</v>
      </c>
      <c r="F1337" s="32" t="s">
        <v>735</v>
      </c>
      <c r="G1337" s="32">
        <v>2020</v>
      </c>
      <c r="H1337" s="33">
        <v>43865</v>
      </c>
      <c r="I1337" s="32"/>
      <c r="J1337" s="32"/>
      <c r="K1337" s="32" t="s">
        <v>8604</v>
      </c>
      <c r="L1337" s="32" t="str">
        <f t="shared" si="512"/>
        <v>Excluido</v>
      </c>
      <c r="M1337" s="32" t="str">
        <f t="shared" si="504"/>
        <v>S/PalabrasClaves</v>
      </c>
      <c r="N1337" s="32" t="str">
        <f t="shared" si="521"/>
        <v/>
      </c>
      <c r="O1337" s="32"/>
      <c r="P1337" s="32" t="s">
        <v>336</v>
      </c>
      <c r="Q1337" s="32"/>
      <c r="R1337" s="32" t="str">
        <f>LEFT('2012-2022'!$P1337,4)</f>
        <v>2020</v>
      </c>
      <c r="S1337" s="32" t="s">
        <v>49</v>
      </c>
      <c r="T1337" s="32" t="str">
        <f t="shared" si="522"/>
        <v/>
      </c>
      <c r="U1337" s="32"/>
      <c r="V1337" s="34"/>
      <c r="W1337" s="35"/>
      <c r="X1337" s="35"/>
      <c r="Y1337" s="32"/>
    </row>
    <row r="1338" spans="1:25" ht="15.75" hidden="1" customHeight="1" x14ac:dyDescent="0.25">
      <c r="A1338" s="27">
        <v>32517577</v>
      </c>
      <c r="B1338" s="27" t="s">
        <v>8605</v>
      </c>
      <c r="C1338" s="27" t="s">
        <v>8606</v>
      </c>
      <c r="D1338" s="27" t="s">
        <v>8607</v>
      </c>
      <c r="E1338" s="27" t="s">
        <v>8608</v>
      </c>
      <c r="F1338" s="27" t="s">
        <v>735</v>
      </c>
      <c r="G1338" s="27">
        <v>2020</v>
      </c>
      <c r="H1338" s="28">
        <v>43993</v>
      </c>
      <c r="I1338" s="27"/>
      <c r="J1338" s="27"/>
      <c r="K1338" s="27" t="s">
        <v>8609</v>
      </c>
      <c r="L1338" s="27" t="str">
        <f t="shared" si="512"/>
        <v>PostAlerta</v>
      </c>
      <c r="M1338" s="27" t="str">
        <f t="shared" si="504"/>
        <v>S/PalabrasClaves</v>
      </c>
      <c r="N1338" s="27" t="str">
        <f t="shared" si="521"/>
        <v/>
      </c>
      <c r="O1338" s="27"/>
      <c r="P1338" s="27" t="s">
        <v>1240</v>
      </c>
      <c r="Q1338" s="27"/>
      <c r="R1338" s="27" t="str">
        <f>LEFT('2012-2022'!$P1338,4)</f>
        <v>2020</v>
      </c>
      <c r="S1338" s="27" t="s">
        <v>62</v>
      </c>
      <c r="T1338" s="27" t="str">
        <f t="shared" si="522"/>
        <v/>
      </c>
      <c r="U1338" s="27"/>
      <c r="V1338" s="29"/>
      <c r="W1338" s="30"/>
      <c r="X1338" s="30"/>
      <c r="Y1338" s="31"/>
    </row>
    <row r="1339" spans="1:25" ht="15.75" hidden="1" customHeight="1" x14ac:dyDescent="0.25">
      <c r="A1339" s="32">
        <v>29021154</v>
      </c>
      <c r="B1339" s="32" t="s">
        <v>8610</v>
      </c>
      <c r="C1339" s="32" t="s">
        <v>8611</v>
      </c>
      <c r="D1339" s="32" t="s">
        <v>8612</v>
      </c>
      <c r="E1339" s="32" t="s">
        <v>8613</v>
      </c>
      <c r="F1339" s="32" t="s">
        <v>502</v>
      </c>
      <c r="G1339" s="32">
        <v>2017</v>
      </c>
      <c r="H1339" s="33">
        <v>43021</v>
      </c>
      <c r="I1339" s="32" t="s">
        <v>8614</v>
      </c>
      <c r="J1339" s="32"/>
      <c r="K1339" s="32" t="s">
        <v>8615</v>
      </c>
      <c r="L1339" s="32" t="str">
        <f t="shared" si="512"/>
        <v>PostAlerta</v>
      </c>
      <c r="M1339" s="32" t="str">
        <f t="shared" si="504"/>
        <v>S/PalabrasClaves</v>
      </c>
      <c r="N1339" s="32" t="str">
        <f t="shared" si="521"/>
        <v/>
      </c>
      <c r="O1339" s="32"/>
      <c r="P1339" s="32" t="s">
        <v>3020</v>
      </c>
      <c r="Q1339" s="32"/>
      <c r="R1339" s="32" t="str">
        <f>LEFT('2012-2022'!$P1339,4)</f>
        <v>2017</v>
      </c>
      <c r="S1339" s="32" t="s">
        <v>74</v>
      </c>
      <c r="T1339" s="32" t="str">
        <f t="shared" si="522"/>
        <v/>
      </c>
      <c r="U1339" s="32"/>
      <c r="V1339" s="34"/>
      <c r="W1339" s="35"/>
      <c r="X1339" s="35"/>
      <c r="Y1339" s="32"/>
    </row>
    <row r="1340" spans="1:25" ht="15.75" customHeight="1" x14ac:dyDescent="0.25">
      <c r="A1340" s="27">
        <v>33077658</v>
      </c>
      <c r="B1340" s="27" t="s">
        <v>8616</v>
      </c>
      <c r="C1340" s="27" t="s">
        <v>8617</v>
      </c>
      <c r="D1340" s="27" t="s">
        <v>8618</v>
      </c>
      <c r="E1340" s="27" t="s">
        <v>2564</v>
      </c>
      <c r="F1340" s="27" t="s">
        <v>573</v>
      </c>
      <c r="G1340" s="27">
        <v>2020</v>
      </c>
      <c r="H1340" s="28">
        <v>44124</v>
      </c>
      <c r="I1340" s="27" t="s">
        <v>8619</v>
      </c>
      <c r="J1340" s="27"/>
      <c r="K1340" s="27" t="s">
        <v>8620</v>
      </c>
      <c r="L1340" s="27" t="str">
        <f t="shared" si="512"/>
        <v>PostAlerta</v>
      </c>
      <c r="M1340" s="27" t="str">
        <f t="shared" si="504"/>
        <v>S/PalabrasClaves</v>
      </c>
      <c r="N1340" s="27" t="s">
        <v>12</v>
      </c>
      <c r="O1340" s="27" t="s">
        <v>16</v>
      </c>
      <c r="P1340" s="27" t="s">
        <v>8621</v>
      </c>
      <c r="Q1340" s="27"/>
      <c r="R1340" s="27" t="str">
        <f>LEFT('2012-2022'!$P1340,4)</f>
        <v>2020</v>
      </c>
      <c r="S1340" s="27" t="s">
        <v>74</v>
      </c>
      <c r="T1340" s="27" t="s">
        <v>8622</v>
      </c>
      <c r="U1340" s="27" t="s">
        <v>124</v>
      </c>
      <c r="V1340" s="29" t="s">
        <v>123</v>
      </c>
      <c r="W1340" s="30" t="s">
        <v>124</v>
      </c>
      <c r="X1340" s="30" t="s">
        <v>8623</v>
      </c>
      <c r="Y1340" s="31" t="str">
        <f>IFERROR(VLOOKUP(A1338,BD_aux,3,FALSE),"")</f>
        <v/>
      </c>
    </row>
    <row r="1341" spans="1:25" ht="15.75" hidden="1" customHeight="1" x14ac:dyDescent="0.25">
      <c r="A1341" s="32">
        <v>32484607</v>
      </c>
      <c r="B1341" s="32" t="s">
        <v>8624</v>
      </c>
      <c r="C1341" s="32" t="s">
        <v>8625</v>
      </c>
      <c r="D1341" s="32" t="s">
        <v>8626</v>
      </c>
      <c r="E1341" s="32" t="s">
        <v>8627</v>
      </c>
      <c r="F1341" s="32" t="s">
        <v>8628</v>
      </c>
      <c r="G1341" s="32">
        <v>2020</v>
      </c>
      <c r="H1341" s="33">
        <v>43985</v>
      </c>
      <c r="I1341" s="32" t="s">
        <v>8629</v>
      </c>
      <c r="J1341" s="32" t="s">
        <v>8630</v>
      </c>
      <c r="K1341" s="32" t="s">
        <v>8631</v>
      </c>
      <c r="L1341" s="32" t="str">
        <f t="shared" si="512"/>
        <v>PostAlerta</v>
      </c>
      <c r="M1341" s="32" t="str">
        <f t="shared" si="504"/>
        <v>S/PalabrasClaves</v>
      </c>
      <c r="N1341" s="32" t="str">
        <f>IF(ISNUMBER(SEARCH("TREATMENT", B1341)), "4) Nuevos tratamientos", "")</f>
        <v/>
      </c>
      <c r="O1341" s="32"/>
      <c r="P1341" s="32" t="s">
        <v>1049</v>
      </c>
      <c r="Q1341" s="32"/>
      <c r="R1341" s="32" t="str">
        <f>LEFT('2012-2022'!$P1341,4)</f>
        <v>2020</v>
      </c>
      <c r="S1341" s="32" t="s">
        <v>70</v>
      </c>
      <c r="T1341" s="32" t="str">
        <f>IFERROR(VLOOKUP(A1341,BD_aux,2,FALSE),"")</f>
        <v/>
      </c>
      <c r="U1341" s="32"/>
      <c r="V1341" s="34"/>
      <c r="W1341" s="35"/>
      <c r="X1341" s="35"/>
      <c r="Y1341" s="32"/>
    </row>
    <row r="1342" spans="1:25" ht="15.75" customHeight="1" x14ac:dyDescent="0.25">
      <c r="A1342" s="27">
        <v>33162204</v>
      </c>
      <c r="B1342" s="27" t="s">
        <v>8632</v>
      </c>
      <c r="C1342" s="27" t="s">
        <v>8633</v>
      </c>
      <c r="D1342" s="27" t="s">
        <v>8634</v>
      </c>
      <c r="E1342" s="27" t="s">
        <v>2161</v>
      </c>
      <c r="F1342" s="27" t="s">
        <v>8635</v>
      </c>
      <c r="G1342" s="27">
        <v>2020</v>
      </c>
      <c r="H1342" s="28">
        <v>44144</v>
      </c>
      <c r="I1342" s="27" t="s">
        <v>8636</v>
      </c>
      <c r="J1342" s="27" t="s">
        <v>8637</v>
      </c>
      <c r="K1342" s="27" t="s">
        <v>8638</v>
      </c>
      <c r="L1342" s="27" t="str">
        <f t="shared" si="512"/>
        <v>PostAlerta</v>
      </c>
      <c r="M1342" s="27" t="str">
        <f t="shared" si="504"/>
        <v>S/PalabrasClaves</v>
      </c>
      <c r="N1342" s="27" t="s">
        <v>15</v>
      </c>
      <c r="O1342" s="27" t="s">
        <v>1622</v>
      </c>
      <c r="P1342" s="27" t="s">
        <v>5356</v>
      </c>
      <c r="Q1342" s="27"/>
      <c r="R1342" s="27" t="str">
        <f>LEFT('2012-2022'!$P1342,4)</f>
        <v>2020</v>
      </c>
      <c r="S1342" s="27" t="s">
        <v>74</v>
      </c>
      <c r="T1342" s="27" t="s">
        <v>8639</v>
      </c>
      <c r="U1342" s="27" t="s">
        <v>124</v>
      </c>
      <c r="V1342" s="29" t="s">
        <v>124</v>
      </c>
      <c r="W1342" s="30" t="s">
        <v>123</v>
      </c>
      <c r="X1342" s="30" t="s">
        <v>8640</v>
      </c>
      <c r="Y1342" s="31" t="str">
        <f t="shared" ref="Y1342:Y1344" si="523">IFERROR(VLOOKUP(A1340,BD_aux,3,FALSE),"")</f>
        <v/>
      </c>
    </row>
    <row r="1343" spans="1:25" ht="15.75" customHeight="1" x14ac:dyDescent="0.25">
      <c r="A1343" s="32">
        <v>23609458</v>
      </c>
      <c r="B1343" s="32" t="s">
        <v>8641</v>
      </c>
      <c r="C1343" s="32" t="s">
        <v>8642</v>
      </c>
      <c r="D1343" s="32" t="s">
        <v>8643</v>
      </c>
      <c r="E1343" s="32" t="s">
        <v>8644</v>
      </c>
      <c r="F1343" s="32" t="s">
        <v>1082</v>
      </c>
      <c r="G1343" s="32">
        <v>2013</v>
      </c>
      <c r="H1343" s="33">
        <v>41388</v>
      </c>
      <c r="I1343" s="32" t="s">
        <v>8645</v>
      </c>
      <c r="J1343" s="32"/>
      <c r="K1343" s="32" t="s">
        <v>8646</v>
      </c>
      <c r="L1343" s="32" t="str">
        <f t="shared" si="512"/>
        <v>PreAlerta</v>
      </c>
      <c r="M1343" s="32" t="str">
        <f t="shared" si="504"/>
        <v>C/PalabrasClaves</v>
      </c>
      <c r="N1343" s="32" t="s">
        <v>12</v>
      </c>
      <c r="O1343" s="32" t="s">
        <v>10</v>
      </c>
      <c r="P1343" s="32" t="s">
        <v>8647</v>
      </c>
      <c r="Q1343" s="32"/>
      <c r="R1343" s="32" t="str">
        <f>LEFT('2012-2022'!$P1343,4)</f>
        <v>2013</v>
      </c>
      <c r="S1343" s="32" t="s">
        <v>54</v>
      </c>
      <c r="T1343" s="32" t="s">
        <v>8648</v>
      </c>
      <c r="U1343" s="32" t="s">
        <v>124</v>
      </c>
      <c r="V1343" s="34" t="s">
        <v>123</v>
      </c>
      <c r="W1343" s="35" t="s">
        <v>124</v>
      </c>
      <c r="X1343" s="35" t="s">
        <v>8649</v>
      </c>
      <c r="Y1343" s="36" t="str">
        <f t="shared" si="523"/>
        <v/>
      </c>
    </row>
    <row r="1344" spans="1:25" ht="15.75" customHeight="1" x14ac:dyDescent="0.25">
      <c r="A1344" s="27">
        <v>32977759</v>
      </c>
      <c r="B1344" s="27" t="s">
        <v>8650</v>
      </c>
      <c r="C1344" s="27" t="s">
        <v>8651</v>
      </c>
      <c r="D1344" s="27" t="s">
        <v>8652</v>
      </c>
      <c r="E1344" s="27" t="s">
        <v>5834</v>
      </c>
      <c r="F1344" s="27" t="s">
        <v>1066</v>
      </c>
      <c r="G1344" s="27">
        <v>2020</v>
      </c>
      <c r="H1344" s="28">
        <v>44100</v>
      </c>
      <c r="I1344" s="27" t="s">
        <v>8653</v>
      </c>
      <c r="J1344" s="27"/>
      <c r="K1344" s="27" t="s">
        <v>8654</v>
      </c>
      <c r="L1344" s="27" t="str">
        <f t="shared" si="512"/>
        <v>PostAlerta</v>
      </c>
      <c r="M1344" s="27" t="str">
        <f t="shared" si="504"/>
        <v>C/PalabrasClaves</v>
      </c>
      <c r="N1344" s="27" t="s">
        <v>9</v>
      </c>
      <c r="O1344" s="27"/>
      <c r="P1344" s="27" t="s">
        <v>8655</v>
      </c>
      <c r="Q1344" s="27"/>
      <c r="R1344" s="27" t="str">
        <f>LEFT('2012-2022'!$P1344,4)</f>
        <v>2020</v>
      </c>
      <c r="S1344" s="27" t="s">
        <v>68</v>
      </c>
      <c r="T1344" s="27" t="s">
        <v>8656</v>
      </c>
      <c r="U1344" s="27" t="s">
        <v>123</v>
      </c>
      <c r="V1344" s="29" t="s">
        <v>124</v>
      </c>
      <c r="W1344" s="30" t="s">
        <v>124</v>
      </c>
      <c r="X1344" s="30" t="s">
        <v>8657</v>
      </c>
      <c r="Y1344" s="31" t="str">
        <f t="shared" si="523"/>
        <v/>
      </c>
    </row>
    <row r="1345" spans="1:25" ht="15.75" hidden="1" customHeight="1" x14ac:dyDescent="0.25">
      <c r="A1345" s="32">
        <v>34872437</v>
      </c>
      <c r="B1345" s="32" t="s">
        <v>8658</v>
      </c>
      <c r="C1345" s="32" t="s">
        <v>8659</v>
      </c>
      <c r="D1345" s="32" t="s">
        <v>8660</v>
      </c>
      <c r="E1345" s="32" t="s">
        <v>863</v>
      </c>
      <c r="F1345" s="32" t="s">
        <v>2988</v>
      </c>
      <c r="G1345" s="32">
        <v>2022</v>
      </c>
      <c r="H1345" s="33">
        <v>44537</v>
      </c>
      <c r="I1345" s="32"/>
      <c r="J1345" s="32"/>
      <c r="K1345" s="32" t="s">
        <v>8661</v>
      </c>
      <c r="L1345" s="32" t="str">
        <f t="shared" si="512"/>
        <v>PostAlerta</v>
      </c>
      <c r="M1345" s="32" t="str">
        <f t="shared" si="504"/>
        <v>C/PalabrasClaves</v>
      </c>
      <c r="N1345" s="32" t="str">
        <f t="shared" ref="N1345:N1356" si="524">IF(ISNUMBER(SEARCH("TREATMENT", B1345)), "4) Nuevos tratamientos", "")</f>
        <v/>
      </c>
      <c r="O1345" s="32"/>
      <c r="P1345" s="32" t="s">
        <v>211</v>
      </c>
      <c r="Q1345" s="32"/>
      <c r="R1345" s="32" t="str">
        <f>LEFT('2012-2022'!$P1345,4)</f>
        <v>2022</v>
      </c>
      <c r="S1345" s="32" t="s">
        <v>39</v>
      </c>
      <c r="T1345" s="32" t="str">
        <f t="shared" ref="T1345:T1356" si="525">IFERROR(VLOOKUP(A1345,BD_aux,2,FALSE),"")</f>
        <v/>
      </c>
      <c r="U1345" s="32"/>
      <c r="V1345" s="34"/>
      <c r="W1345" s="35"/>
      <c r="X1345" s="35"/>
      <c r="Y1345" s="32"/>
    </row>
    <row r="1346" spans="1:25" ht="15.75" hidden="1" customHeight="1" x14ac:dyDescent="0.25">
      <c r="A1346" s="27">
        <v>25609726</v>
      </c>
      <c r="B1346" s="27" t="s">
        <v>8662</v>
      </c>
      <c r="C1346" s="27" t="s">
        <v>8663</v>
      </c>
      <c r="D1346" s="27" t="s">
        <v>8664</v>
      </c>
      <c r="E1346" s="27" t="s">
        <v>8665</v>
      </c>
      <c r="F1346" s="27" t="s">
        <v>502</v>
      </c>
      <c r="G1346" s="27">
        <v>2015</v>
      </c>
      <c r="H1346" s="28">
        <v>42027</v>
      </c>
      <c r="I1346" s="27" t="s">
        <v>8666</v>
      </c>
      <c r="J1346" s="27"/>
      <c r="K1346" s="27" t="s">
        <v>8667</v>
      </c>
      <c r="L1346" s="27" t="str">
        <f t="shared" si="512"/>
        <v>PreAlerta</v>
      </c>
      <c r="M1346" s="27" t="str">
        <f t="shared" si="504"/>
        <v>S/PalabrasClaves</v>
      </c>
      <c r="N1346" s="27" t="str">
        <f t="shared" si="524"/>
        <v/>
      </c>
      <c r="O1346" s="27"/>
      <c r="P1346" s="27" t="s">
        <v>495</v>
      </c>
      <c r="Q1346" s="27"/>
      <c r="R1346" s="27" t="str">
        <f>LEFT('2012-2022'!$P1346,4)</f>
        <v>2015</v>
      </c>
      <c r="S1346" s="27" t="s">
        <v>54</v>
      </c>
      <c r="T1346" s="27" t="str">
        <f t="shared" si="525"/>
        <v/>
      </c>
      <c r="U1346" s="27"/>
      <c r="V1346" s="29"/>
      <c r="W1346" s="30"/>
      <c r="X1346" s="30"/>
      <c r="Y1346" s="31"/>
    </row>
    <row r="1347" spans="1:25" ht="15.75" hidden="1" customHeight="1" x14ac:dyDescent="0.25">
      <c r="A1347" s="32">
        <v>23692878</v>
      </c>
      <c r="B1347" s="32" t="s">
        <v>8668</v>
      </c>
      <c r="C1347" s="32" t="s">
        <v>8669</v>
      </c>
      <c r="D1347" s="32" t="s">
        <v>8670</v>
      </c>
      <c r="E1347" s="32" t="s">
        <v>8671</v>
      </c>
      <c r="F1347" s="32" t="s">
        <v>750</v>
      </c>
      <c r="G1347" s="32">
        <v>2013</v>
      </c>
      <c r="H1347" s="33">
        <v>41417</v>
      </c>
      <c r="I1347" s="32"/>
      <c r="J1347" s="32"/>
      <c r="K1347" s="32" t="s">
        <v>8672</v>
      </c>
      <c r="L1347" s="32" t="str">
        <f t="shared" si="512"/>
        <v>PreAlerta</v>
      </c>
      <c r="M1347" s="32" t="str">
        <f t="shared" si="504"/>
        <v>S/PalabrasClaves</v>
      </c>
      <c r="N1347" s="32" t="str">
        <f t="shared" si="524"/>
        <v/>
      </c>
      <c r="O1347" s="32"/>
      <c r="P1347" s="32" t="s">
        <v>8673</v>
      </c>
      <c r="Q1347" s="32"/>
      <c r="R1347" s="32" t="str">
        <f>LEFT('2012-2022'!$P1347,4)</f>
        <v>2013</v>
      </c>
      <c r="S1347" s="32" t="s">
        <v>57</v>
      </c>
      <c r="T1347" s="32" t="str">
        <f t="shared" si="525"/>
        <v/>
      </c>
      <c r="U1347" s="32"/>
      <c r="V1347" s="34"/>
      <c r="W1347" s="35"/>
      <c r="X1347" s="35"/>
      <c r="Y1347" s="32"/>
    </row>
    <row r="1348" spans="1:25" ht="15.75" hidden="1" customHeight="1" x14ac:dyDescent="0.25">
      <c r="A1348" s="27">
        <v>32798687</v>
      </c>
      <c r="B1348" s="27" t="s">
        <v>8674</v>
      </c>
      <c r="C1348" s="27" t="s">
        <v>8675</v>
      </c>
      <c r="D1348" s="27" t="s">
        <v>8676</v>
      </c>
      <c r="E1348" s="27" t="s">
        <v>8677</v>
      </c>
      <c r="F1348" s="27" t="s">
        <v>1845</v>
      </c>
      <c r="G1348" s="27">
        <v>2020</v>
      </c>
      <c r="H1348" s="28">
        <v>44061</v>
      </c>
      <c r="I1348" s="27"/>
      <c r="J1348" s="27"/>
      <c r="K1348" s="27" t="s">
        <v>8678</v>
      </c>
      <c r="L1348" s="27" t="str">
        <f t="shared" si="512"/>
        <v>Excluido</v>
      </c>
      <c r="M1348" s="27" t="str">
        <f t="shared" ref="M1348:M1411" si="526">IF(ISNUMBER(A1348),(IF(ISNUMBER(VLOOKUP(A1348,KEYWORDS,1,FALSE)),"C/PalabrasClaves","S/PalabrasClaves")),"")</f>
        <v>C/PalabrasClaves</v>
      </c>
      <c r="N1348" s="27" t="str">
        <f t="shared" si="524"/>
        <v/>
      </c>
      <c r="O1348" s="27"/>
      <c r="P1348" s="27" t="s">
        <v>800</v>
      </c>
      <c r="Q1348" s="27"/>
      <c r="R1348" s="27" t="str">
        <f>LEFT('2012-2022'!$P1348,4)</f>
        <v>2020</v>
      </c>
      <c r="S1348" s="27" t="s">
        <v>74</v>
      </c>
      <c r="T1348" s="27" t="str">
        <f t="shared" si="525"/>
        <v/>
      </c>
      <c r="U1348" s="27"/>
      <c r="V1348" s="29"/>
      <c r="W1348" s="30"/>
      <c r="X1348" s="30"/>
      <c r="Y1348" s="31"/>
    </row>
    <row r="1349" spans="1:25" ht="15.75" hidden="1" customHeight="1" x14ac:dyDescent="0.25">
      <c r="A1349" s="32">
        <v>28407651</v>
      </c>
      <c r="B1349" s="32" t="s">
        <v>8679</v>
      </c>
      <c r="C1349" s="32" t="s">
        <v>7744</v>
      </c>
      <c r="D1349" s="32" t="s">
        <v>8680</v>
      </c>
      <c r="E1349" s="32" t="s">
        <v>7746</v>
      </c>
      <c r="F1349" s="32" t="s">
        <v>304</v>
      </c>
      <c r="G1349" s="32">
        <v>2017</v>
      </c>
      <c r="H1349" s="33">
        <v>42839</v>
      </c>
      <c r="I1349" s="32"/>
      <c r="J1349" s="32"/>
      <c r="K1349" s="32" t="s">
        <v>8681</v>
      </c>
      <c r="L1349" s="32" t="str">
        <f t="shared" si="512"/>
        <v>PostAlerta</v>
      </c>
      <c r="M1349" s="32" t="str">
        <f t="shared" si="526"/>
        <v>S/PalabrasClaves</v>
      </c>
      <c r="N1349" s="32" t="str">
        <f t="shared" si="524"/>
        <v/>
      </c>
      <c r="O1349" s="32"/>
      <c r="P1349" s="32" t="s">
        <v>308</v>
      </c>
      <c r="Q1349" s="32"/>
      <c r="R1349" s="32" t="str">
        <f>LEFT('2012-2022'!$P1349,4)</f>
        <v>2017</v>
      </c>
      <c r="S1349" s="32" t="s">
        <v>57</v>
      </c>
      <c r="T1349" s="32" t="str">
        <f t="shared" si="525"/>
        <v/>
      </c>
      <c r="U1349" s="32"/>
      <c r="V1349" s="34"/>
      <c r="W1349" s="35"/>
      <c r="X1349" s="35"/>
      <c r="Y1349" s="32"/>
    </row>
    <row r="1350" spans="1:25" ht="15.75" hidden="1" customHeight="1" x14ac:dyDescent="0.25">
      <c r="A1350" s="27">
        <v>22337114</v>
      </c>
      <c r="B1350" s="27" t="s">
        <v>8682</v>
      </c>
      <c r="C1350" s="27" t="s">
        <v>8683</v>
      </c>
      <c r="D1350" s="27" t="s">
        <v>8684</v>
      </c>
      <c r="E1350" s="27" t="s">
        <v>8685</v>
      </c>
      <c r="F1350" s="27" t="s">
        <v>304</v>
      </c>
      <c r="G1350" s="27">
        <v>2012</v>
      </c>
      <c r="H1350" s="28">
        <v>40956</v>
      </c>
      <c r="I1350" s="27"/>
      <c r="J1350" s="27"/>
      <c r="K1350" s="27" t="s">
        <v>8686</v>
      </c>
      <c r="L1350" s="27" t="str">
        <f t="shared" si="512"/>
        <v>PreAlerta</v>
      </c>
      <c r="M1350" s="27" t="str">
        <f t="shared" si="526"/>
        <v>S/PalabrasClaves</v>
      </c>
      <c r="N1350" s="27" t="str">
        <f t="shared" si="524"/>
        <v/>
      </c>
      <c r="O1350" s="27"/>
      <c r="P1350" s="27" t="s">
        <v>1866</v>
      </c>
      <c r="Q1350" s="27"/>
      <c r="R1350" s="27" t="str">
        <f>LEFT('2012-2022'!$P1350,4)</f>
        <v>2012</v>
      </c>
      <c r="S1350" s="27" t="s">
        <v>49</v>
      </c>
      <c r="T1350" s="27" t="str">
        <f t="shared" si="525"/>
        <v/>
      </c>
      <c r="U1350" s="27"/>
      <c r="V1350" s="29"/>
      <c r="W1350" s="30"/>
      <c r="X1350" s="30"/>
      <c r="Y1350" s="31"/>
    </row>
    <row r="1351" spans="1:25" ht="15.75" hidden="1" customHeight="1" x14ac:dyDescent="0.25">
      <c r="A1351" s="32">
        <v>32929456</v>
      </c>
      <c r="B1351" s="32" t="s">
        <v>8687</v>
      </c>
      <c r="C1351" s="32" t="s">
        <v>8688</v>
      </c>
      <c r="D1351" s="32" t="s">
        <v>8689</v>
      </c>
      <c r="E1351" s="32" t="s">
        <v>8091</v>
      </c>
      <c r="F1351" s="32" t="s">
        <v>493</v>
      </c>
      <c r="G1351" s="32">
        <v>2021</v>
      </c>
      <c r="H1351" s="33">
        <v>44089</v>
      </c>
      <c r="I1351" s="32"/>
      <c r="J1351" s="32"/>
      <c r="K1351" s="32" t="s">
        <v>8690</v>
      </c>
      <c r="L1351" s="32" t="str">
        <f t="shared" si="512"/>
        <v>PostAlerta</v>
      </c>
      <c r="M1351" s="32" t="str">
        <f t="shared" si="526"/>
        <v>C/PalabrasClaves</v>
      </c>
      <c r="N1351" s="32" t="str">
        <f t="shared" si="524"/>
        <v/>
      </c>
      <c r="O1351" s="32"/>
      <c r="P1351" s="32" t="s">
        <v>8691</v>
      </c>
      <c r="Q1351" s="32"/>
      <c r="R1351" s="32" t="str">
        <f>LEFT('2012-2022'!$P1351,4)</f>
        <v>2021</v>
      </c>
      <c r="S1351" s="32" t="s">
        <v>39</v>
      </c>
      <c r="T1351" s="32" t="str">
        <f t="shared" si="525"/>
        <v/>
      </c>
      <c r="U1351" s="32"/>
      <c r="V1351" s="34"/>
      <c r="W1351" s="35"/>
      <c r="X1351" s="35"/>
      <c r="Y1351" s="32"/>
    </row>
    <row r="1352" spans="1:25" ht="15.75" hidden="1" customHeight="1" x14ac:dyDescent="0.25">
      <c r="A1352" s="27">
        <v>28858332</v>
      </c>
      <c r="B1352" s="27" t="s">
        <v>8692</v>
      </c>
      <c r="C1352" s="27" t="s">
        <v>8693</v>
      </c>
      <c r="D1352" s="27" t="s">
        <v>8694</v>
      </c>
      <c r="E1352" s="27" t="s">
        <v>119</v>
      </c>
      <c r="F1352" s="27" t="s">
        <v>218</v>
      </c>
      <c r="G1352" s="27">
        <v>2017</v>
      </c>
      <c r="H1352" s="28">
        <v>42979</v>
      </c>
      <c r="I1352" s="27" t="s">
        <v>8695</v>
      </c>
      <c r="J1352" s="27" t="s">
        <v>8696</v>
      </c>
      <c r="K1352" s="27" t="s">
        <v>8697</v>
      </c>
      <c r="L1352" s="27" t="str">
        <f t="shared" si="512"/>
        <v>PostAlerta</v>
      </c>
      <c r="M1352" s="27" t="str">
        <f t="shared" si="526"/>
        <v>S/PalabrasClaves</v>
      </c>
      <c r="N1352" s="27" t="str">
        <f t="shared" si="524"/>
        <v/>
      </c>
      <c r="O1352" s="27"/>
      <c r="P1352" s="27" t="s">
        <v>1483</v>
      </c>
      <c r="Q1352" s="27"/>
      <c r="R1352" s="27" t="str">
        <f>LEFT('2012-2022'!$P1352,4)</f>
        <v>2017</v>
      </c>
      <c r="S1352" s="27" t="s">
        <v>72</v>
      </c>
      <c r="T1352" s="27" t="str">
        <f t="shared" si="525"/>
        <v/>
      </c>
      <c r="U1352" s="27"/>
      <c r="V1352" s="29"/>
      <c r="W1352" s="30"/>
      <c r="X1352" s="30"/>
      <c r="Y1352" s="31"/>
    </row>
    <row r="1353" spans="1:25" ht="15.75" hidden="1" customHeight="1" x14ac:dyDescent="0.25">
      <c r="A1353" s="32">
        <v>27698424</v>
      </c>
      <c r="B1353" s="32" t="s">
        <v>8698</v>
      </c>
      <c r="C1353" s="32" t="s">
        <v>8699</v>
      </c>
      <c r="D1353" s="32" t="s">
        <v>8700</v>
      </c>
      <c r="E1353" s="32" t="s">
        <v>8701</v>
      </c>
      <c r="F1353" s="32" t="s">
        <v>3262</v>
      </c>
      <c r="G1353" s="32">
        <v>2016</v>
      </c>
      <c r="H1353" s="33">
        <v>42648</v>
      </c>
      <c r="I1353" s="32" t="s">
        <v>8702</v>
      </c>
      <c r="J1353" s="32"/>
      <c r="K1353" s="32" t="s">
        <v>8703</v>
      </c>
      <c r="L1353" s="32" t="str">
        <f t="shared" si="512"/>
        <v>PreAlerta</v>
      </c>
      <c r="M1353" s="32" t="str">
        <f t="shared" si="526"/>
        <v>S/PalabrasClaves</v>
      </c>
      <c r="N1353" s="32" t="str">
        <f t="shared" si="524"/>
        <v/>
      </c>
      <c r="O1353" s="32"/>
      <c r="P1353" s="32" t="s">
        <v>8704</v>
      </c>
      <c r="Q1353" s="32"/>
      <c r="R1353" s="32" t="str">
        <f>LEFT('2012-2022'!$P1353,4)</f>
        <v>2016</v>
      </c>
      <c r="S1353" s="32" t="s">
        <v>70</v>
      </c>
      <c r="T1353" s="32" t="str">
        <f t="shared" si="525"/>
        <v/>
      </c>
      <c r="U1353" s="32"/>
      <c r="V1353" s="34"/>
      <c r="W1353" s="35"/>
      <c r="X1353" s="35"/>
      <c r="Y1353" s="32"/>
    </row>
    <row r="1354" spans="1:25" ht="15.75" hidden="1" customHeight="1" x14ac:dyDescent="0.25">
      <c r="A1354" s="27">
        <v>26498786</v>
      </c>
      <c r="B1354" s="27" t="s">
        <v>8705</v>
      </c>
      <c r="C1354" s="27" t="s">
        <v>7207</v>
      </c>
      <c r="D1354" s="27" t="s">
        <v>8706</v>
      </c>
      <c r="E1354" s="27" t="s">
        <v>7209</v>
      </c>
      <c r="F1354" s="27" t="s">
        <v>120</v>
      </c>
      <c r="G1354" s="27">
        <v>2016</v>
      </c>
      <c r="H1354" s="28">
        <v>42304</v>
      </c>
      <c r="I1354" s="27"/>
      <c r="J1354" s="27"/>
      <c r="K1354" s="27" t="s">
        <v>8707</v>
      </c>
      <c r="L1354" s="27" t="str">
        <f t="shared" si="512"/>
        <v>PreAlerta</v>
      </c>
      <c r="M1354" s="27" t="str">
        <f t="shared" si="526"/>
        <v>S/PalabrasClaves</v>
      </c>
      <c r="N1354" s="27" t="str">
        <f t="shared" si="524"/>
        <v/>
      </c>
      <c r="O1354" s="27"/>
      <c r="P1354" s="27">
        <v>2016</v>
      </c>
      <c r="Q1354" s="27"/>
      <c r="R1354" s="27" t="str">
        <f>LEFT('2012-2022'!$P1354,4)</f>
        <v>2016</v>
      </c>
      <c r="S1354" s="27"/>
      <c r="T1354" s="27" t="str">
        <f t="shared" si="525"/>
        <v/>
      </c>
      <c r="U1354" s="27"/>
      <c r="V1354" s="29"/>
      <c r="W1354" s="30"/>
      <c r="X1354" s="30"/>
      <c r="Y1354" s="31"/>
    </row>
    <row r="1355" spans="1:25" ht="15.75" hidden="1" customHeight="1" x14ac:dyDescent="0.25">
      <c r="A1355" s="32">
        <v>32730397</v>
      </c>
      <c r="B1355" s="32" t="s">
        <v>8708</v>
      </c>
      <c r="C1355" s="32" t="s">
        <v>8709</v>
      </c>
      <c r="D1355" s="32" t="s">
        <v>8710</v>
      </c>
      <c r="E1355" s="32" t="s">
        <v>8711</v>
      </c>
      <c r="F1355" s="32" t="s">
        <v>113</v>
      </c>
      <c r="G1355" s="32">
        <v>2020</v>
      </c>
      <c r="H1355" s="33">
        <v>44043</v>
      </c>
      <c r="I1355" s="32"/>
      <c r="J1355" s="32"/>
      <c r="K1355" s="32" t="s">
        <v>8712</v>
      </c>
      <c r="L1355" s="32" t="str">
        <f t="shared" si="512"/>
        <v>PostAlerta</v>
      </c>
      <c r="M1355" s="32" t="str">
        <f t="shared" si="526"/>
        <v>S/PalabrasClaves</v>
      </c>
      <c r="N1355" s="32" t="str">
        <f t="shared" si="524"/>
        <v/>
      </c>
      <c r="O1355" s="32"/>
      <c r="P1355" s="32" t="s">
        <v>3128</v>
      </c>
      <c r="Q1355" s="32"/>
      <c r="R1355" s="32" t="str">
        <f>LEFT('2012-2022'!$P1355,4)</f>
        <v>2020</v>
      </c>
      <c r="S1355" s="32" t="s">
        <v>45</v>
      </c>
      <c r="T1355" s="32" t="str">
        <f t="shared" si="525"/>
        <v/>
      </c>
      <c r="U1355" s="32"/>
      <c r="V1355" s="34"/>
      <c r="W1355" s="35"/>
      <c r="X1355" s="35"/>
      <c r="Y1355" s="32"/>
    </row>
    <row r="1356" spans="1:25" ht="15.75" hidden="1" customHeight="1" x14ac:dyDescent="0.25">
      <c r="A1356" s="27">
        <v>32770820</v>
      </c>
      <c r="B1356" s="27" t="s">
        <v>8713</v>
      </c>
      <c r="C1356" s="27" t="s">
        <v>8714</v>
      </c>
      <c r="D1356" s="27" t="s">
        <v>8715</v>
      </c>
      <c r="E1356" s="27" t="s">
        <v>8716</v>
      </c>
      <c r="F1356" s="27" t="s">
        <v>932</v>
      </c>
      <c r="G1356" s="27">
        <v>2021</v>
      </c>
      <c r="H1356" s="28">
        <v>44053</v>
      </c>
      <c r="I1356" s="27"/>
      <c r="J1356" s="27"/>
      <c r="K1356" s="27" t="s">
        <v>8717</v>
      </c>
      <c r="L1356" s="27" t="str">
        <f t="shared" si="512"/>
        <v>PostAlerta</v>
      </c>
      <c r="M1356" s="27" t="str">
        <f t="shared" si="526"/>
        <v>C/PalabrasClaves</v>
      </c>
      <c r="N1356" s="27" t="str">
        <f t="shared" si="524"/>
        <v/>
      </c>
      <c r="O1356" s="27"/>
      <c r="P1356" s="27" t="s">
        <v>934</v>
      </c>
      <c r="Q1356" s="27"/>
      <c r="R1356" s="27" t="str">
        <f>LEFT('2012-2022'!$P1356,4)</f>
        <v>2021</v>
      </c>
      <c r="S1356" s="27" t="s">
        <v>57</v>
      </c>
      <c r="T1356" s="27" t="str">
        <f t="shared" si="525"/>
        <v/>
      </c>
      <c r="U1356" s="27"/>
      <c r="V1356" s="29"/>
      <c r="W1356" s="30"/>
      <c r="X1356" s="30"/>
      <c r="Y1356" s="31"/>
    </row>
    <row r="1357" spans="1:25" ht="15.75" customHeight="1" x14ac:dyDescent="0.25">
      <c r="A1357" s="32">
        <v>29343220</v>
      </c>
      <c r="B1357" s="32" t="s">
        <v>8718</v>
      </c>
      <c r="C1357" s="32" t="s">
        <v>8719</v>
      </c>
      <c r="D1357" s="32" t="s">
        <v>8720</v>
      </c>
      <c r="E1357" s="32" t="s">
        <v>8721</v>
      </c>
      <c r="F1357" s="32" t="s">
        <v>1066</v>
      </c>
      <c r="G1357" s="32">
        <v>2018</v>
      </c>
      <c r="H1357" s="33">
        <v>43119</v>
      </c>
      <c r="I1357" s="32" t="s">
        <v>8722</v>
      </c>
      <c r="J1357" s="32"/>
      <c r="K1357" s="32" t="s">
        <v>8723</v>
      </c>
      <c r="L1357" s="32" t="str">
        <f t="shared" si="512"/>
        <v>PostAlerta</v>
      </c>
      <c r="M1357" s="32" t="str">
        <f t="shared" si="526"/>
        <v>C/PalabrasClaves</v>
      </c>
      <c r="N1357" s="32" t="s">
        <v>9</v>
      </c>
      <c r="O1357" s="32"/>
      <c r="P1357" s="32" t="s">
        <v>8724</v>
      </c>
      <c r="Q1357" s="32"/>
      <c r="R1357" s="32" t="str">
        <f>LEFT('2012-2022'!$P1357,4)</f>
        <v>2018</v>
      </c>
      <c r="S1357" s="32" t="s">
        <v>39</v>
      </c>
      <c r="T1357" s="32" t="s">
        <v>8725</v>
      </c>
      <c r="U1357" s="32" t="s">
        <v>123</v>
      </c>
      <c r="V1357" s="34" t="s">
        <v>124</v>
      </c>
      <c r="W1357" s="35" t="s">
        <v>124</v>
      </c>
      <c r="X1357" s="35" t="s">
        <v>7981</v>
      </c>
      <c r="Y1357" s="36" t="str">
        <f>IFERROR(VLOOKUP(A1355,BD_aux,3,FALSE),"")</f>
        <v/>
      </c>
    </row>
    <row r="1358" spans="1:25" ht="15.75" hidden="1" customHeight="1" x14ac:dyDescent="0.25">
      <c r="A1358" s="27">
        <v>23739605</v>
      </c>
      <c r="B1358" s="27" t="s">
        <v>8726</v>
      </c>
      <c r="C1358" s="27" t="s">
        <v>8727</v>
      </c>
      <c r="D1358" s="27" t="s">
        <v>8728</v>
      </c>
      <c r="E1358" s="27" t="s">
        <v>8729</v>
      </c>
      <c r="F1358" s="27" t="s">
        <v>8730</v>
      </c>
      <c r="G1358" s="27">
        <v>2013</v>
      </c>
      <c r="H1358" s="28">
        <v>41432</v>
      </c>
      <c r="I1358" s="27"/>
      <c r="J1358" s="27"/>
      <c r="K1358" s="27"/>
      <c r="L1358" s="27" t="str">
        <f t="shared" si="512"/>
        <v>PreAlerta</v>
      </c>
      <c r="M1358" s="27" t="str">
        <f t="shared" si="526"/>
        <v>S/PalabrasClaves</v>
      </c>
      <c r="N1358" s="27" t="str">
        <f t="shared" ref="N1358:N1360" si="527">IF(ISNUMBER(SEARCH("TREATMENT", B1358)), "4) Nuevos tratamientos", "")</f>
        <v/>
      </c>
      <c r="O1358" s="27"/>
      <c r="P1358" s="27">
        <v>2013</v>
      </c>
      <c r="Q1358" s="27"/>
      <c r="R1358" s="27" t="str">
        <f>LEFT('2012-2022'!$P1358,4)</f>
        <v>2013</v>
      </c>
      <c r="S1358" s="27"/>
      <c r="T1358" s="27" t="str">
        <f t="shared" ref="T1358:T1374" si="528">IFERROR(VLOOKUP(A1358,BD_aux,2,FALSE),"")</f>
        <v/>
      </c>
      <c r="U1358" s="27"/>
      <c r="V1358" s="29"/>
      <c r="W1358" s="30"/>
      <c r="X1358" s="30"/>
      <c r="Y1358" s="31"/>
    </row>
    <row r="1359" spans="1:25" ht="15.75" hidden="1" customHeight="1" x14ac:dyDescent="0.25">
      <c r="A1359" s="32">
        <v>31157731</v>
      </c>
      <c r="B1359" s="32" t="s">
        <v>8731</v>
      </c>
      <c r="C1359" s="32" t="s">
        <v>8732</v>
      </c>
      <c r="D1359" s="32" t="s">
        <v>8733</v>
      </c>
      <c r="E1359" s="32" t="s">
        <v>8734</v>
      </c>
      <c r="F1359" s="32" t="s">
        <v>304</v>
      </c>
      <c r="G1359" s="32">
        <v>2019</v>
      </c>
      <c r="H1359" s="33">
        <v>43620</v>
      </c>
      <c r="I1359" s="32" t="s">
        <v>8735</v>
      </c>
      <c r="J1359" s="32" t="s">
        <v>8736</v>
      </c>
      <c r="K1359" s="32" t="s">
        <v>8737</v>
      </c>
      <c r="L1359" s="32" t="str">
        <f t="shared" si="512"/>
        <v>PostAlerta</v>
      </c>
      <c r="M1359" s="32" t="str">
        <f t="shared" si="526"/>
        <v>S/PalabrasClaves</v>
      </c>
      <c r="N1359" s="32" t="str">
        <f t="shared" si="527"/>
        <v/>
      </c>
      <c r="O1359" s="32"/>
      <c r="P1359" s="32" t="s">
        <v>850</v>
      </c>
      <c r="Q1359" s="32"/>
      <c r="R1359" s="32" t="str">
        <f>LEFT('2012-2022'!$P1359,4)</f>
        <v>2019</v>
      </c>
      <c r="S1359" s="32" t="s">
        <v>72</v>
      </c>
      <c r="T1359" s="32" t="str">
        <f t="shared" si="528"/>
        <v/>
      </c>
      <c r="U1359" s="32"/>
      <c r="V1359" s="34"/>
      <c r="W1359" s="35"/>
      <c r="X1359" s="35"/>
      <c r="Y1359" s="32"/>
    </row>
    <row r="1360" spans="1:25" ht="15.75" hidden="1" customHeight="1" x14ac:dyDescent="0.25">
      <c r="A1360" s="27">
        <v>29270390</v>
      </c>
      <c r="B1360" s="27" t="s">
        <v>8738</v>
      </c>
      <c r="C1360" s="27" t="s">
        <v>8739</v>
      </c>
      <c r="D1360" s="27" t="s">
        <v>8740</v>
      </c>
      <c r="E1360" s="27" t="s">
        <v>1238</v>
      </c>
      <c r="F1360" s="27" t="s">
        <v>5193</v>
      </c>
      <c r="G1360" s="27">
        <v>2017</v>
      </c>
      <c r="H1360" s="28">
        <v>43092</v>
      </c>
      <c r="I1360" s="27" t="s">
        <v>8741</v>
      </c>
      <c r="J1360" s="27"/>
      <c r="K1360" s="27" t="s">
        <v>8742</v>
      </c>
      <c r="L1360" s="27" t="str">
        <f t="shared" si="512"/>
        <v>PostAlerta</v>
      </c>
      <c r="M1360" s="27" t="str">
        <f t="shared" si="526"/>
        <v>C/PalabrasClaves</v>
      </c>
      <c r="N1360" s="27" t="str">
        <f t="shared" si="527"/>
        <v/>
      </c>
      <c r="O1360" s="27"/>
      <c r="P1360" s="27" t="s">
        <v>8743</v>
      </c>
      <c r="Q1360" s="27"/>
      <c r="R1360" s="27" t="str">
        <f>LEFT('2012-2022'!$P1360,4)</f>
        <v>2017</v>
      </c>
      <c r="S1360" s="27" t="s">
        <v>74</v>
      </c>
      <c r="T1360" s="27" t="str">
        <f t="shared" si="528"/>
        <v/>
      </c>
      <c r="U1360" s="27"/>
      <c r="V1360" s="29"/>
      <c r="W1360" s="30"/>
      <c r="X1360" s="30"/>
      <c r="Y1360" s="31"/>
    </row>
    <row r="1361" spans="1:25" ht="15.75" hidden="1" customHeight="1" x14ac:dyDescent="0.25">
      <c r="A1361" s="32">
        <v>32795850</v>
      </c>
      <c r="B1361" s="32" t="s">
        <v>8744</v>
      </c>
      <c r="C1361" s="32" t="s">
        <v>8745</v>
      </c>
      <c r="D1361" s="32" t="s">
        <v>8746</v>
      </c>
      <c r="E1361" s="32" t="s">
        <v>8747</v>
      </c>
      <c r="F1361" s="32" t="s">
        <v>285</v>
      </c>
      <c r="G1361" s="32">
        <v>2020</v>
      </c>
      <c r="H1361" s="33">
        <v>44059</v>
      </c>
      <c r="I1361" s="32"/>
      <c r="J1361" s="32"/>
      <c r="K1361" s="32" t="s">
        <v>8748</v>
      </c>
      <c r="L1361" s="32" t="str">
        <f t="shared" si="512"/>
        <v>PostAlerta</v>
      </c>
      <c r="M1361" s="32" t="str">
        <f t="shared" si="526"/>
        <v>C/PalabrasClaves</v>
      </c>
      <c r="N1361" s="32"/>
      <c r="O1361" s="32"/>
      <c r="P1361" s="32" t="s">
        <v>1049</v>
      </c>
      <c r="Q1361" s="32"/>
      <c r="R1361" s="32" t="str">
        <f>LEFT('2012-2022'!$P1361,4)</f>
        <v>2020</v>
      </c>
      <c r="S1361" s="32" t="s">
        <v>70</v>
      </c>
      <c r="T1361" s="32" t="str">
        <f t="shared" si="528"/>
        <v/>
      </c>
      <c r="U1361" s="32"/>
      <c r="V1361" s="34"/>
      <c r="W1361" s="35"/>
      <c r="X1361" s="35"/>
      <c r="Y1361" s="32"/>
    </row>
    <row r="1362" spans="1:25" ht="15.75" hidden="1" customHeight="1" x14ac:dyDescent="0.25">
      <c r="A1362" s="27">
        <v>23856883</v>
      </c>
      <c r="B1362" s="27" t="s">
        <v>8749</v>
      </c>
      <c r="C1362" s="27" t="s">
        <v>8750</v>
      </c>
      <c r="D1362" s="27" t="s">
        <v>8751</v>
      </c>
      <c r="E1362" s="27" t="s">
        <v>8752</v>
      </c>
      <c r="F1362" s="27" t="s">
        <v>164</v>
      </c>
      <c r="G1362" s="27">
        <v>2014</v>
      </c>
      <c r="H1362" s="28">
        <v>41472</v>
      </c>
      <c r="I1362" s="27"/>
      <c r="J1362" s="27"/>
      <c r="K1362" s="27" t="s">
        <v>8753</v>
      </c>
      <c r="L1362" s="27" t="str">
        <f t="shared" si="512"/>
        <v>Excluido</v>
      </c>
      <c r="M1362" s="27" t="str">
        <f t="shared" si="526"/>
        <v>S/PalabrasClaves</v>
      </c>
      <c r="N1362" s="27"/>
      <c r="O1362" s="27"/>
      <c r="P1362" s="27" t="s">
        <v>1314</v>
      </c>
      <c r="Q1362" s="27"/>
      <c r="R1362" s="27" t="str">
        <f>LEFT('2012-2022'!$P1362,4)</f>
        <v>2014</v>
      </c>
      <c r="S1362" s="27" t="s">
        <v>39</v>
      </c>
      <c r="T1362" s="27" t="str">
        <f t="shared" si="528"/>
        <v/>
      </c>
      <c r="U1362" s="27"/>
      <c r="V1362" s="29"/>
      <c r="W1362" s="30"/>
      <c r="X1362" s="30"/>
      <c r="Y1362" s="31"/>
    </row>
    <row r="1363" spans="1:25" ht="15.75" hidden="1" customHeight="1" x14ac:dyDescent="0.25">
      <c r="A1363" s="32">
        <v>31823768</v>
      </c>
      <c r="B1363" s="32" t="s">
        <v>8754</v>
      </c>
      <c r="C1363" s="32" t="s">
        <v>8755</v>
      </c>
      <c r="D1363" s="32" t="s">
        <v>8756</v>
      </c>
      <c r="E1363" s="32" t="s">
        <v>8757</v>
      </c>
      <c r="F1363" s="32" t="s">
        <v>1066</v>
      </c>
      <c r="G1363" s="32">
        <v>2019</v>
      </c>
      <c r="H1363" s="33">
        <v>43811</v>
      </c>
      <c r="I1363" s="32" t="s">
        <v>8758</v>
      </c>
      <c r="J1363" s="32"/>
      <c r="K1363" s="32" t="s">
        <v>8759</v>
      </c>
      <c r="L1363" s="32" t="str">
        <f t="shared" si="512"/>
        <v>PostAlerta</v>
      </c>
      <c r="M1363" s="32" t="str">
        <f t="shared" si="526"/>
        <v>S/PalabrasClaves</v>
      </c>
      <c r="N1363" s="32" t="str">
        <f t="shared" ref="N1363:N1374" si="529">IF(ISNUMBER(SEARCH("TREATMENT", B1363)), "4) Nuevos tratamientos", "")</f>
        <v/>
      </c>
      <c r="O1363" s="32"/>
      <c r="P1363" s="32" t="s">
        <v>6974</v>
      </c>
      <c r="Q1363" s="32"/>
      <c r="R1363" s="32" t="str">
        <f>LEFT('2012-2022'!$P1363,4)</f>
        <v>2019</v>
      </c>
      <c r="S1363" s="32" t="s">
        <v>74</v>
      </c>
      <c r="T1363" s="32" t="str">
        <f t="shared" si="528"/>
        <v/>
      </c>
      <c r="U1363" s="32"/>
      <c r="V1363" s="34"/>
      <c r="W1363" s="35"/>
      <c r="X1363" s="35"/>
      <c r="Y1363" s="32"/>
    </row>
    <row r="1364" spans="1:25" ht="15.75" hidden="1" customHeight="1" x14ac:dyDescent="0.25">
      <c r="A1364" s="27">
        <v>33177123</v>
      </c>
      <c r="B1364" s="27" t="s">
        <v>8760</v>
      </c>
      <c r="C1364" s="27" t="s">
        <v>8761</v>
      </c>
      <c r="D1364" s="27" t="s">
        <v>8762</v>
      </c>
      <c r="E1364" s="27" t="s">
        <v>8763</v>
      </c>
      <c r="F1364" s="27" t="s">
        <v>502</v>
      </c>
      <c r="G1364" s="27">
        <v>2021</v>
      </c>
      <c r="H1364" s="28">
        <v>44147</v>
      </c>
      <c r="I1364" s="27" t="s">
        <v>8764</v>
      </c>
      <c r="J1364" s="27"/>
      <c r="K1364" s="27" t="s">
        <v>8765</v>
      </c>
      <c r="L1364" s="27" t="str">
        <f t="shared" si="512"/>
        <v>PostAlerta</v>
      </c>
      <c r="M1364" s="27" t="str">
        <f t="shared" si="526"/>
        <v>C/PalabrasClaves</v>
      </c>
      <c r="N1364" s="27" t="str">
        <f t="shared" si="529"/>
        <v/>
      </c>
      <c r="O1364" s="27"/>
      <c r="P1364" s="27" t="s">
        <v>6589</v>
      </c>
      <c r="Q1364" s="27"/>
      <c r="R1364" s="27" t="str">
        <f>LEFT('2012-2022'!$P1364,4)</f>
        <v>2021</v>
      </c>
      <c r="S1364" s="27" t="s">
        <v>39</v>
      </c>
      <c r="T1364" s="27" t="str">
        <f t="shared" si="528"/>
        <v/>
      </c>
      <c r="U1364" s="27"/>
      <c r="V1364" s="29"/>
      <c r="W1364" s="30"/>
      <c r="X1364" s="30"/>
      <c r="Y1364" s="31"/>
    </row>
    <row r="1365" spans="1:25" ht="15.75" hidden="1" customHeight="1" x14ac:dyDescent="0.25">
      <c r="A1365" s="32">
        <v>27932616</v>
      </c>
      <c r="B1365" s="32" t="s">
        <v>8766</v>
      </c>
      <c r="C1365" s="32" t="s">
        <v>8767</v>
      </c>
      <c r="D1365" s="32" t="s">
        <v>8768</v>
      </c>
      <c r="E1365" s="32" t="s">
        <v>1538</v>
      </c>
      <c r="F1365" s="32" t="s">
        <v>195</v>
      </c>
      <c r="G1365" s="32">
        <v>2017</v>
      </c>
      <c r="H1365" s="33">
        <v>42714</v>
      </c>
      <c r="I1365" s="32" t="s">
        <v>8769</v>
      </c>
      <c r="J1365" s="32"/>
      <c r="K1365" s="32" t="s">
        <v>8770</v>
      </c>
      <c r="L1365" s="32" t="str">
        <f t="shared" si="512"/>
        <v>PreAlerta</v>
      </c>
      <c r="M1365" s="32" t="str">
        <f t="shared" si="526"/>
        <v>S/PalabrasClaves</v>
      </c>
      <c r="N1365" s="32" t="str">
        <f t="shared" si="529"/>
        <v/>
      </c>
      <c r="O1365" s="32"/>
      <c r="P1365" s="32" t="s">
        <v>6602</v>
      </c>
      <c r="Q1365" s="32"/>
      <c r="R1365" s="32" t="str">
        <f>LEFT('2012-2022'!$P1365,4)</f>
        <v>2017</v>
      </c>
      <c r="S1365" s="32" t="s">
        <v>45</v>
      </c>
      <c r="T1365" s="32" t="str">
        <f t="shared" si="528"/>
        <v/>
      </c>
      <c r="U1365" s="32"/>
      <c r="V1365" s="34"/>
      <c r="W1365" s="35"/>
      <c r="X1365" s="35"/>
      <c r="Y1365" s="32"/>
    </row>
    <row r="1366" spans="1:25" ht="15.75" hidden="1" customHeight="1" x14ac:dyDescent="0.25">
      <c r="A1366" s="27">
        <v>30364212</v>
      </c>
      <c r="B1366" s="27" t="s">
        <v>8771</v>
      </c>
      <c r="C1366" s="27" t="s">
        <v>8772</v>
      </c>
      <c r="D1366" s="27" t="s">
        <v>8773</v>
      </c>
      <c r="E1366" s="27" t="s">
        <v>8774</v>
      </c>
      <c r="F1366" s="27" t="s">
        <v>1727</v>
      </c>
      <c r="G1366" s="27">
        <v>2018</v>
      </c>
      <c r="H1366" s="28">
        <v>43403</v>
      </c>
      <c r="I1366" s="27" t="s">
        <v>8775</v>
      </c>
      <c r="J1366" s="27"/>
      <c r="K1366" s="27" t="s">
        <v>8776</v>
      </c>
      <c r="L1366" s="27" t="str">
        <f t="shared" si="512"/>
        <v>PostAlerta</v>
      </c>
      <c r="M1366" s="27" t="str">
        <f t="shared" si="526"/>
        <v>C/PalabrasClaves</v>
      </c>
      <c r="N1366" s="27" t="str">
        <f t="shared" si="529"/>
        <v/>
      </c>
      <c r="O1366" s="27"/>
      <c r="P1366" s="27" t="s">
        <v>8777</v>
      </c>
      <c r="Q1366" s="27"/>
      <c r="R1366" s="27" t="str">
        <f>LEFT('2012-2022'!$P1366,4)</f>
        <v>2018</v>
      </c>
      <c r="S1366" s="27" t="s">
        <v>57</v>
      </c>
      <c r="T1366" s="27" t="str">
        <f t="shared" si="528"/>
        <v/>
      </c>
      <c r="U1366" s="27"/>
      <c r="V1366" s="29"/>
      <c r="W1366" s="30"/>
      <c r="X1366" s="30"/>
      <c r="Y1366" s="31"/>
    </row>
    <row r="1367" spans="1:25" ht="15.75" hidden="1" customHeight="1" x14ac:dyDescent="0.25">
      <c r="A1367" s="32">
        <v>24077311</v>
      </c>
      <c r="B1367" s="32" t="s">
        <v>8778</v>
      </c>
      <c r="C1367" s="32" t="s">
        <v>8779</v>
      </c>
      <c r="D1367" s="32" t="s">
        <v>8780</v>
      </c>
      <c r="E1367" s="32" t="s">
        <v>8781</v>
      </c>
      <c r="F1367" s="32" t="s">
        <v>8179</v>
      </c>
      <c r="G1367" s="32">
        <v>2013</v>
      </c>
      <c r="H1367" s="33">
        <v>41548</v>
      </c>
      <c r="I1367" s="32"/>
      <c r="J1367" s="32"/>
      <c r="K1367" s="32" t="s">
        <v>8782</v>
      </c>
      <c r="L1367" s="32" t="str">
        <f t="shared" si="512"/>
        <v>PreAlerta</v>
      </c>
      <c r="M1367" s="32" t="str">
        <f t="shared" si="526"/>
        <v>S/PalabrasClaves</v>
      </c>
      <c r="N1367" s="32" t="str">
        <f t="shared" si="529"/>
        <v/>
      </c>
      <c r="O1367" s="32"/>
      <c r="P1367" s="32" t="s">
        <v>2364</v>
      </c>
      <c r="Q1367" s="32"/>
      <c r="R1367" s="32" t="str">
        <f>LEFT('2012-2022'!$P1367,4)</f>
        <v>2013</v>
      </c>
      <c r="S1367" s="32" t="s">
        <v>70</v>
      </c>
      <c r="T1367" s="32" t="str">
        <f t="shared" si="528"/>
        <v/>
      </c>
      <c r="U1367" s="32"/>
      <c r="V1367" s="34"/>
      <c r="W1367" s="35"/>
      <c r="X1367" s="35"/>
      <c r="Y1367" s="32"/>
    </row>
    <row r="1368" spans="1:25" ht="15.75" hidden="1" customHeight="1" x14ac:dyDescent="0.25">
      <c r="A1368" s="27">
        <v>26023809</v>
      </c>
      <c r="B1368" s="27" t="s">
        <v>8783</v>
      </c>
      <c r="C1368" s="27" t="s">
        <v>8784</v>
      </c>
      <c r="D1368" s="27" t="s">
        <v>8785</v>
      </c>
      <c r="E1368" s="27" t="s">
        <v>8786</v>
      </c>
      <c r="F1368" s="27" t="s">
        <v>8787</v>
      </c>
      <c r="G1368" s="27">
        <v>2015</v>
      </c>
      <c r="H1368" s="28">
        <v>42154</v>
      </c>
      <c r="I1368" s="27" t="s">
        <v>8788</v>
      </c>
      <c r="J1368" s="27"/>
      <c r="K1368" s="27" t="s">
        <v>8789</v>
      </c>
      <c r="L1368" s="27" t="str">
        <f t="shared" si="512"/>
        <v>Excluido</v>
      </c>
      <c r="M1368" s="27" t="str">
        <f t="shared" si="526"/>
        <v>S/PalabrasClaves</v>
      </c>
      <c r="N1368" s="27" t="str">
        <f t="shared" si="529"/>
        <v/>
      </c>
      <c r="O1368" s="27"/>
      <c r="P1368" s="27">
        <v>2015</v>
      </c>
      <c r="Q1368" s="27"/>
      <c r="R1368" s="27" t="str">
        <f>LEFT('2012-2022'!$P1368,4)</f>
        <v>2015</v>
      </c>
      <c r="S1368" s="27"/>
      <c r="T1368" s="27" t="str">
        <f t="shared" si="528"/>
        <v/>
      </c>
      <c r="U1368" s="27"/>
      <c r="V1368" s="29"/>
      <c r="W1368" s="30"/>
      <c r="X1368" s="30"/>
      <c r="Y1368" s="31"/>
    </row>
    <row r="1369" spans="1:25" ht="15.75" hidden="1" customHeight="1" x14ac:dyDescent="0.25">
      <c r="A1369" s="32">
        <v>34524062</v>
      </c>
      <c r="B1369" s="32" t="s">
        <v>8790</v>
      </c>
      <c r="C1369" s="32" t="s">
        <v>8791</v>
      </c>
      <c r="D1369" s="32" t="s">
        <v>8792</v>
      </c>
      <c r="E1369" s="32" t="s">
        <v>328</v>
      </c>
      <c r="F1369" s="32" t="s">
        <v>8793</v>
      </c>
      <c r="G1369" s="32">
        <v>2021</v>
      </c>
      <c r="H1369" s="33">
        <v>44454</v>
      </c>
      <c r="I1369" s="32"/>
      <c r="J1369" s="32"/>
      <c r="K1369" s="32" t="s">
        <v>8794</v>
      </c>
      <c r="L1369" s="32" t="str">
        <f t="shared" ref="L1369:L1432" si="530">IF(ISNUMBER(VLOOKUP(A1369,EXCL,1,FALSE)),"Excluido",IF(ISNUMBER(VLOOKUP(A1369,POST,1,FALSE)),"PostAlerta",IF(ISNUMBER(VLOOKUP(A1369,PRE,1,FALSE)),"PreAlerta","")))</f>
        <v>Excluido</v>
      </c>
      <c r="M1369" s="32" t="str">
        <f t="shared" si="526"/>
        <v>C/PalabrasClaves</v>
      </c>
      <c r="N1369" s="32" t="str">
        <f t="shared" si="529"/>
        <v/>
      </c>
      <c r="O1369" s="32"/>
      <c r="P1369" s="32" t="s">
        <v>1041</v>
      </c>
      <c r="Q1369" s="32"/>
      <c r="R1369" s="32" t="str">
        <f>LEFT('2012-2022'!$P1369,4)</f>
        <v>2021</v>
      </c>
      <c r="S1369" s="32" t="s">
        <v>70</v>
      </c>
      <c r="T1369" s="32" t="str">
        <f t="shared" si="528"/>
        <v/>
      </c>
      <c r="U1369" s="32"/>
      <c r="V1369" s="34"/>
      <c r="W1369" s="35"/>
      <c r="X1369" s="35"/>
      <c r="Y1369" s="32"/>
    </row>
    <row r="1370" spans="1:25" ht="15.75" hidden="1" customHeight="1" x14ac:dyDescent="0.25">
      <c r="A1370" s="27">
        <v>34497776</v>
      </c>
      <c r="B1370" s="27" t="s">
        <v>8795</v>
      </c>
      <c r="C1370" s="27" t="s">
        <v>8796</v>
      </c>
      <c r="D1370" s="27" t="s">
        <v>8797</v>
      </c>
      <c r="E1370" s="27" t="s">
        <v>8798</v>
      </c>
      <c r="F1370" s="27" t="s">
        <v>5193</v>
      </c>
      <c r="G1370" s="27">
        <v>2021</v>
      </c>
      <c r="H1370" s="28">
        <v>44448</v>
      </c>
      <c r="I1370" s="27" t="s">
        <v>8799</v>
      </c>
      <c r="J1370" s="27"/>
      <c r="K1370" s="27" t="s">
        <v>8800</v>
      </c>
      <c r="L1370" s="27" t="str">
        <f t="shared" si="530"/>
        <v>PostAlerta</v>
      </c>
      <c r="M1370" s="27" t="str">
        <f t="shared" si="526"/>
        <v>S/PalabrasClaves</v>
      </c>
      <c r="N1370" s="27" t="str">
        <f t="shared" si="529"/>
        <v/>
      </c>
      <c r="O1370" s="27"/>
      <c r="P1370" s="27" t="s">
        <v>8801</v>
      </c>
      <c r="Q1370" s="27"/>
      <c r="R1370" s="27" t="str">
        <f>LEFT('2012-2022'!$P1370,4)</f>
        <v>2021</v>
      </c>
      <c r="S1370" s="27" t="s">
        <v>65</v>
      </c>
      <c r="T1370" s="27" t="str">
        <f t="shared" si="528"/>
        <v/>
      </c>
      <c r="U1370" s="27"/>
      <c r="V1370" s="29"/>
      <c r="W1370" s="30"/>
      <c r="X1370" s="30"/>
      <c r="Y1370" s="31"/>
    </row>
    <row r="1371" spans="1:25" ht="15.75" hidden="1" customHeight="1" x14ac:dyDescent="0.25">
      <c r="A1371" s="32">
        <v>24813921</v>
      </c>
      <c r="B1371" s="32" t="s">
        <v>8802</v>
      </c>
      <c r="C1371" s="32" t="s">
        <v>8803</v>
      </c>
      <c r="D1371" s="32" t="s">
        <v>8804</v>
      </c>
      <c r="E1371" s="32" t="s">
        <v>6905</v>
      </c>
      <c r="F1371" s="32" t="s">
        <v>8805</v>
      </c>
      <c r="G1371" s="32">
        <v>2014</v>
      </c>
      <c r="H1371" s="33">
        <v>41772</v>
      </c>
      <c r="I1371" s="32" t="s">
        <v>8806</v>
      </c>
      <c r="J1371" s="32"/>
      <c r="K1371" s="32" t="s">
        <v>8807</v>
      </c>
      <c r="L1371" s="32" t="str">
        <f t="shared" si="530"/>
        <v>PreAlerta</v>
      </c>
      <c r="M1371" s="32" t="str">
        <f t="shared" si="526"/>
        <v>S/PalabrasClaves</v>
      </c>
      <c r="N1371" s="32" t="str">
        <f t="shared" si="529"/>
        <v/>
      </c>
      <c r="O1371" s="32"/>
      <c r="P1371" s="32" t="s">
        <v>8808</v>
      </c>
      <c r="Q1371" s="32"/>
      <c r="R1371" s="32" t="str">
        <f>LEFT('2012-2022'!$P1371,4)</f>
        <v>2014</v>
      </c>
      <c r="S1371" s="32" t="s">
        <v>62</v>
      </c>
      <c r="T1371" s="32" t="str">
        <f t="shared" si="528"/>
        <v/>
      </c>
      <c r="U1371" s="32"/>
      <c r="V1371" s="34"/>
      <c r="W1371" s="35"/>
      <c r="X1371" s="35"/>
      <c r="Y1371" s="32"/>
    </row>
    <row r="1372" spans="1:25" ht="15.75" hidden="1" customHeight="1" x14ac:dyDescent="0.25">
      <c r="A1372" s="27">
        <v>32024723</v>
      </c>
      <c r="B1372" s="27" t="s">
        <v>8809</v>
      </c>
      <c r="C1372" s="27" t="s">
        <v>8810</v>
      </c>
      <c r="D1372" s="27" t="s">
        <v>8811</v>
      </c>
      <c r="E1372" s="27" t="s">
        <v>8812</v>
      </c>
      <c r="F1372" s="27" t="s">
        <v>502</v>
      </c>
      <c r="G1372" s="27">
        <v>2020</v>
      </c>
      <c r="H1372" s="28">
        <v>43868</v>
      </c>
      <c r="I1372" s="27" t="s">
        <v>8813</v>
      </c>
      <c r="J1372" s="27"/>
      <c r="K1372" s="27" t="s">
        <v>8814</v>
      </c>
      <c r="L1372" s="27" t="str">
        <f t="shared" si="530"/>
        <v>Excluido</v>
      </c>
      <c r="M1372" s="27" t="str">
        <f t="shared" si="526"/>
        <v>C/PalabrasClaves</v>
      </c>
      <c r="N1372" s="27" t="str">
        <f t="shared" si="529"/>
        <v/>
      </c>
      <c r="O1372" s="27"/>
      <c r="P1372" s="27" t="s">
        <v>8815</v>
      </c>
      <c r="Q1372" s="27"/>
      <c r="R1372" s="27" t="str">
        <f>LEFT('2012-2022'!$P1372,4)</f>
        <v>2020</v>
      </c>
      <c r="S1372" s="27" t="s">
        <v>49</v>
      </c>
      <c r="T1372" s="27" t="str">
        <f t="shared" si="528"/>
        <v/>
      </c>
      <c r="U1372" s="27"/>
      <c r="V1372" s="29"/>
      <c r="W1372" s="30"/>
      <c r="X1372" s="30"/>
      <c r="Y1372" s="31"/>
    </row>
    <row r="1373" spans="1:25" ht="15.75" hidden="1" customHeight="1" x14ac:dyDescent="0.25">
      <c r="A1373" s="32">
        <v>23209280</v>
      </c>
      <c r="B1373" s="32" t="s">
        <v>8816</v>
      </c>
      <c r="C1373" s="32" t="s">
        <v>8817</v>
      </c>
      <c r="D1373" s="32" t="s">
        <v>8818</v>
      </c>
      <c r="E1373" s="32" t="s">
        <v>8819</v>
      </c>
      <c r="F1373" s="32" t="s">
        <v>1038</v>
      </c>
      <c r="G1373" s="32">
        <v>2013</v>
      </c>
      <c r="H1373" s="33">
        <v>41248</v>
      </c>
      <c r="I1373" s="32" t="s">
        <v>8820</v>
      </c>
      <c r="J1373" s="32"/>
      <c r="K1373" s="32" t="s">
        <v>8821</v>
      </c>
      <c r="L1373" s="32" t="str">
        <f t="shared" si="530"/>
        <v>PreAlerta</v>
      </c>
      <c r="M1373" s="32" t="str">
        <f t="shared" si="526"/>
        <v>S/PalabrasClaves</v>
      </c>
      <c r="N1373" s="32" t="str">
        <f t="shared" si="529"/>
        <v/>
      </c>
      <c r="O1373" s="32"/>
      <c r="P1373" s="32" t="s">
        <v>1369</v>
      </c>
      <c r="Q1373" s="32"/>
      <c r="R1373" s="32" t="str">
        <f>LEFT('2012-2022'!$P1373,4)</f>
        <v>2013</v>
      </c>
      <c r="S1373" s="32" t="s">
        <v>39</v>
      </c>
      <c r="T1373" s="32" t="str">
        <f t="shared" si="528"/>
        <v/>
      </c>
      <c r="U1373" s="32"/>
      <c r="V1373" s="34"/>
      <c r="W1373" s="35"/>
      <c r="X1373" s="35"/>
      <c r="Y1373" s="32"/>
    </row>
    <row r="1374" spans="1:25" ht="15.75" hidden="1" customHeight="1" x14ac:dyDescent="0.25">
      <c r="A1374" s="27">
        <v>30909883</v>
      </c>
      <c r="B1374" s="27" t="s">
        <v>8822</v>
      </c>
      <c r="C1374" s="27" t="s">
        <v>8823</v>
      </c>
      <c r="D1374" s="27" t="s">
        <v>8824</v>
      </c>
      <c r="E1374" s="27" t="s">
        <v>2103</v>
      </c>
      <c r="F1374" s="27" t="s">
        <v>1066</v>
      </c>
      <c r="G1374" s="27">
        <v>2019</v>
      </c>
      <c r="H1374" s="28">
        <v>43551</v>
      </c>
      <c r="I1374" s="27" t="s">
        <v>8825</v>
      </c>
      <c r="J1374" s="27"/>
      <c r="K1374" s="27" t="s">
        <v>8826</v>
      </c>
      <c r="L1374" s="27" t="str">
        <f t="shared" si="530"/>
        <v>PostAlerta</v>
      </c>
      <c r="M1374" s="27" t="str">
        <f t="shared" si="526"/>
        <v>C/PalabrasClaves</v>
      </c>
      <c r="N1374" s="27" t="str">
        <f t="shared" si="529"/>
        <v/>
      </c>
      <c r="O1374" s="27"/>
      <c r="P1374" s="27" t="s">
        <v>816</v>
      </c>
      <c r="Q1374" s="27"/>
      <c r="R1374" s="27" t="str">
        <f>LEFT('2012-2022'!$P1374,4)</f>
        <v>2019</v>
      </c>
      <c r="S1374" s="27" t="s">
        <v>49</v>
      </c>
      <c r="T1374" s="27" t="str">
        <f t="shared" si="528"/>
        <v/>
      </c>
      <c r="U1374" s="27"/>
      <c r="V1374" s="29"/>
      <c r="W1374" s="30"/>
      <c r="X1374" s="30"/>
      <c r="Y1374" s="31"/>
    </row>
    <row r="1375" spans="1:25" ht="15.75" customHeight="1" x14ac:dyDescent="0.25">
      <c r="A1375" s="32">
        <v>25013979</v>
      </c>
      <c r="B1375" s="32" t="s">
        <v>8827</v>
      </c>
      <c r="C1375" s="32" t="s">
        <v>8828</v>
      </c>
      <c r="D1375" s="32" t="s">
        <v>8829</v>
      </c>
      <c r="E1375" s="32" t="s">
        <v>8830</v>
      </c>
      <c r="F1375" s="32" t="s">
        <v>304</v>
      </c>
      <c r="G1375" s="32">
        <v>2014</v>
      </c>
      <c r="H1375" s="33">
        <v>41832</v>
      </c>
      <c r="I1375" s="32"/>
      <c r="J1375" s="32"/>
      <c r="K1375" s="32" t="s">
        <v>8831</v>
      </c>
      <c r="L1375" s="32" t="str">
        <f t="shared" si="530"/>
        <v>PreAlerta</v>
      </c>
      <c r="M1375" s="32" t="str">
        <f t="shared" si="526"/>
        <v>C/PalabrasClaves</v>
      </c>
      <c r="N1375" s="32" t="s">
        <v>9</v>
      </c>
      <c r="O1375" s="32"/>
      <c r="P1375" s="32" t="s">
        <v>1736</v>
      </c>
      <c r="Q1375" s="32"/>
      <c r="R1375" s="32" t="str">
        <f>LEFT('2012-2022'!$P1375,4)</f>
        <v>2014</v>
      </c>
      <c r="S1375" s="32" t="s">
        <v>65</v>
      </c>
      <c r="T1375" s="32" t="s">
        <v>8832</v>
      </c>
      <c r="U1375" s="32" t="s">
        <v>123</v>
      </c>
      <c r="V1375" s="34" t="s">
        <v>124</v>
      </c>
      <c r="W1375" s="35" t="s">
        <v>124</v>
      </c>
      <c r="X1375" s="35" t="s">
        <v>8833</v>
      </c>
      <c r="Y1375" s="36" t="str">
        <f t="shared" ref="Y1375:Y1377" si="531">IFERROR(VLOOKUP(A1373,BD_aux,3,FALSE),"")</f>
        <v/>
      </c>
    </row>
    <row r="1376" spans="1:25" ht="15.75" customHeight="1" x14ac:dyDescent="0.25">
      <c r="A1376" s="27">
        <v>29776807</v>
      </c>
      <c r="B1376" s="27" t="s">
        <v>8834</v>
      </c>
      <c r="C1376" s="27" t="s">
        <v>8835</v>
      </c>
      <c r="D1376" s="27" t="s">
        <v>8836</v>
      </c>
      <c r="E1376" s="27" t="s">
        <v>8837</v>
      </c>
      <c r="F1376" s="27" t="s">
        <v>679</v>
      </c>
      <c r="G1376" s="27">
        <v>2018</v>
      </c>
      <c r="H1376" s="28">
        <v>43240</v>
      </c>
      <c r="I1376" s="27" t="s">
        <v>8838</v>
      </c>
      <c r="J1376" s="27"/>
      <c r="K1376" s="27" t="s">
        <v>8839</v>
      </c>
      <c r="L1376" s="27" t="str">
        <f t="shared" si="530"/>
        <v>PostAlerta</v>
      </c>
      <c r="M1376" s="27" t="str">
        <f t="shared" si="526"/>
        <v>C/PalabrasClaves</v>
      </c>
      <c r="N1376" s="27" t="s">
        <v>9</v>
      </c>
      <c r="O1376" s="27"/>
      <c r="P1376" s="27" t="s">
        <v>682</v>
      </c>
      <c r="Q1376" s="27"/>
      <c r="R1376" s="27" t="str">
        <f>LEFT('2012-2022'!$P1376,4)</f>
        <v>2018</v>
      </c>
      <c r="S1376" s="27" t="s">
        <v>62</v>
      </c>
      <c r="T1376" s="27" t="s">
        <v>8840</v>
      </c>
      <c r="U1376" s="27" t="s">
        <v>123</v>
      </c>
      <c r="V1376" s="29" t="s">
        <v>124</v>
      </c>
      <c r="W1376" s="30" t="s">
        <v>124</v>
      </c>
      <c r="X1376" s="30" t="s">
        <v>8841</v>
      </c>
      <c r="Y1376" s="31" t="str">
        <f t="shared" si="531"/>
        <v/>
      </c>
    </row>
    <row r="1377" spans="1:25" ht="15.75" customHeight="1" x14ac:dyDescent="0.25">
      <c r="A1377" s="32">
        <v>34694413</v>
      </c>
      <c r="B1377" s="32" t="s">
        <v>8842</v>
      </c>
      <c r="C1377" s="32" t="s">
        <v>8843</v>
      </c>
      <c r="D1377" s="32" t="s">
        <v>8844</v>
      </c>
      <c r="E1377" s="32" t="s">
        <v>8845</v>
      </c>
      <c r="F1377" s="32" t="s">
        <v>1239</v>
      </c>
      <c r="G1377" s="32">
        <v>2021</v>
      </c>
      <c r="H1377" s="33">
        <v>44494</v>
      </c>
      <c r="I1377" s="32"/>
      <c r="J1377" s="32"/>
      <c r="K1377" s="32"/>
      <c r="L1377" s="32" t="str">
        <f t="shared" si="530"/>
        <v>PostAlerta</v>
      </c>
      <c r="M1377" s="32" t="str">
        <f t="shared" si="526"/>
        <v>C/PalabrasClaves</v>
      </c>
      <c r="N1377" s="32" t="s">
        <v>12</v>
      </c>
      <c r="O1377" s="32" t="s">
        <v>10</v>
      </c>
      <c r="P1377" s="32" t="s">
        <v>6538</v>
      </c>
      <c r="Q1377" s="32"/>
      <c r="R1377" s="32" t="str">
        <f>LEFT('2012-2022'!$P1377,4)</f>
        <v>2021</v>
      </c>
      <c r="S1377" s="32" t="s">
        <v>62</v>
      </c>
      <c r="T1377" s="32" t="s">
        <v>8846</v>
      </c>
      <c r="U1377" s="32" t="s">
        <v>124</v>
      </c>
      <c r="V1377" s="34" t="s">
        <v>123</v>
      </c>
      <c r="W1377" s="35" t="s">
        <v>124</v>
      </c>
      <c r="X1377" s="35" t="s">
        <v>8847</v>
      </c>
      <c r="Y1377" s="36" t="str">
        <f t="shared" si="531"/>
        <v/>
      </c>
    </row>
    <row r="1378" spans="1:25" ht="15.75" hidden="1" customHeight="1" x14ac:dyDescent="0.25">
      <c r="A1378" s="27">
        <v>29406492</v>
      </c>
      <c r="B1378" s="27" t="s">
        <v>8848</v>
      </c>
      <c r="C1378" s="27" t="s">
        <v>8849</v>
      </c>
      <c r="D1378" s="27" t="s">
        <v>8850</v>
      </c>
      <c r="E1378" s="27" t="s">
        <v>8851</v>
      </c>
      <c r="F1378" s="27" t="s">
        <v>8852</v>
      </c>
      <c r="G1378" s="27">
        <v>2018</v>
      </c>
      <c r="H1378" s="28">
        <v>43138</v>
      </c>
      <c r="I1378" s="27"/>
      <c r="J1378" s="27"/>
      <c r="K1378" s="27" t="s">
        <v>8853</v>
      </c>
      <c r="L1378" s="27" t="str">
        <f t="shared" si="530"/>
        <v>PostAlerta</v>
      </c>
      <c r="M1378" s="27" t="str">
        <f t="shared" si="526"/>
        <v>S/PalabrasClaves</v>
      </c>
      <c r="N1378" s="27" t="str">
        <f t="shared" ref="N1378:N1381" si="532">IF(ISNUMBER(SEARCH("TREATMENT", B1378)), "4) Nuevos tratamientos", "")</f>
        <v/>
      </c>
      <c r="O1378" s="27"/>
      <c r="P1378" s="27" t="s">
        <v>1671</v>
      </c>
      <c r="Q1378" s="27"/>
      <c r="R1378" s="27" t="str">
        <f>LEFT('2012-2022'!$P1378,4)</f>
        <v>2018</v>
      </c>
      <c r="S1378" s="27" t="s">
        <v>57</v>
      </c>
      <c r="T1378" s="27" t="str">
        <f t="shared" ref="T1378:T1381" si="533">IFERROR(VLOOKUP(A1378,BD_aux,2,FALSE),"")</f>
        <v/>
      </c>
      <c r="U1378" s="27"/>
      <c r="V1378" s="29"/>
      <c r="W1378" s="30"/>
      <c r="X1378" s="30"/>
      <c r="Y1378" s="31"/>
    </row>
    <row r="1379" spans="1:25" ht="15.75" hidden="1" customHeight="1" x14ac:dyDescent="0.25">
      <c r="A1379" s="32">
        <v>26939573</v>
      </c>
      <c r="B1379" s="32" t="s">
        <v>8854</v>
      </c>
      <c r="C1379" s="32" t="s">
        <v>8855</v>
      </c>
      <c r="D1379" s="32" t="s">
        <v>8856</v>
      </c>
      <c r="E1379" s="32" t="s">
        <v>1740</v>
      </c>
      <c r="F1379" s="32" t="s">
        <v>2202</v>
      </c>
      <c r="G1379" s="32">
        <v>2016</v>
      </c>
      <c r="H1379" s="33">
        <v>42434</v>
      </c>
      <c r="I1379" s="32" t="s">
        <v>8857</v>
      </c>
      <c r="J1379" s="32"/>
      <c r="K1379" s="32" t="s">
        <v>8858</v>
      </c>
      <c r="L1379" s="32" t="str">
        <f t="shared" si="530"/>
        <v>PreAlerta</v>
      </c>
      <c r="M1379" s="32" t="str">
        <f t="shared" si="526"/>
        <v>S/PalabrasClaves</v>
      </c>
      <c r="N1379" s="32" t="str">
        <f t="shared" si="532"/>
        <v/>
      </c>
      <c r="O1379" s="32"/>
      <c r="P1379" s="32" t="s">
        <v>8859</v>
      </c>
      <c r="Q1379" s="32"/>
      <c r="R1379" s="32" t="str">
        <f>LEFT('2012-2022'!$P1379,4)</f>
        <v>2016</v>
      </c>
      <c r="S1379" s="32" t="s">
        <v>49</v>
      </c>
      <c r="T1379" s="32" t="str">
        <f t="shared" si="533"/>
        <v/>
      </c>
      <c r="U1379" s="32"/>
      <c r="V1379" s="34"/>
      <c r="W1379" s="35"/>
      <c r="X1379" s="35"/>
      <c r="Y1379" s="32"/>
    </row>
    <row r="1380" spans="1:25" ht="15.75" hidden="1" customHeight="1" x14ac:dyDescent="0.25">
      <c r="A1380" s="27">
        <v>32068837</v>
      </c>
      <c r="B1380" s="27" t="s">
        <v>8860</v>
      </c>
      <c r="C1380" s="27" t="s">
        <v>8861</v>
      </c>
      <c r="D1380" s="27" t="s">
        <v>8862</v>
      </c>
      <c r="E1380" s="27" t="s">
        <v>8863</v>
      </c>
      <c r="F1380" s="27" t="s">
        <v>493</v>
      </c>
      <c r="G1380" s="27">
        <v>2020</v>
      </c>
      <c r="H1380" s="28">
        <v>43880</v>
      </c>
      <c r="I1380" s="27" t="s">
        <v>8864</v>
      </c>
      <c r="J1380" s="27"/>
      <c r="K1380" s="27" t="s">
        <v>8865</v>
      </c>
      <c r="L1380" s="27" t="str">
        <f t="shared" si="530"/>
        <v>PostAlerta</v>
      </c>
      <c r="M1380" s="27" t="str">
        <f t="shared" si="526"/>
        <v>C/PalabrasClaves</v>
      </c>
      <c r="N1380" s="27" t="str">
        <f t="shared" si="532"/>
        <v/>
      </c>
      <c r="O1380" s="27"/>
      <c r="P1380" s="27" t="s">
        <v>4510</v>
      </c>
      <c r="Q1380" s="27"/>
      <c r="R1380" s="27" t="str">
        <f>LEFT('2012-2022'!$P1380,4)</f>
        <v>2020</v>
      </c>
      <c r="S1380" s="27" t="s">
        <v>60</v>
      </c>
      <c r="T1380" s="27" t="str">
        <f t="shared" si="533"/>
        <v/>
      </c>
      <c r="U1380" s="27"/>
      <c r="V1380" s="29"/>
      <c r="W1380" s="30"/>
      <c r="X1380" s="30"/>
      <c r="Y1380" s="31"/>
    </row>
    <row r="1381" spans="1:25" ht="15.75" hidden="1" customHeight="1" x14ac:dyDescent="0.25">
      <c r="A1381" s="32">
        <v>25670773</v>
      </c>
      <c r="B1381" s="32" t="s">
        <v>8866</v>
      </c>
      <c r="C1381" s="32" t="s">
        <v>8867</v>
      </c>
      <c r="D1381" s="32" t="s">
        <v>8868</v>
      </c>
      <c r="E1381" s="32" t="s">
        <v>8869</v>
      </c>
      <c r="F1381" s="32" t="s">
        <v>277</v>
      </c>
      <c r="G1381" s="32">
        <v>2015</v>
      </c>
      <c r="H1381" s="33">
        <v>42047</v>
      </c>
      <c r="I1381" s="32" t="s">
        <v>8870</v>
      </c>
      <c r="J1381" s="32"/>
      <c r="K1381" s="32" t="s">
        <v>8871</v>
      </c>
      <c r="L1381" s="32" t="str">
        <f t="shared" si="530"/>
        <v>PreAlerta</v>
      </c>
      <c r="M1381" s="32" t="str">
        <f t="shared" si="526"/>
        <v>S/PalabrasClaves</v>
      </c>
      <c r="N1381" s="32" t="str">
        <f t="shared" si="532"/>
        <v/>
      </c>
      <c r="O1381" s="32"/>
      <c r="P1381" s="32" t="s">
        <v>8872</v>
      </c>
      <c r="Q1381" s="32"/>
      <c r="R1381" s="32" t="str">
        <f>LEFT('2012-2022'!$P1381,4)</f>
        <v>2015</v>
      </c>
      <c r="S1381" s="32" t="s">
        <v>45</v>
      </c>
      <c r="T1381" s="32" t="str">
        <f t="shared" si="533"/>
        <v/>
      </c>
      <c r="U1381" s="32"/>
      <c r="V1381" s="34"/>
      <c r="W1381" s="35"/>
      <c r="X1381" s="35"/>
      <c r="Y1381" s="32"/>
    </row>
    <row r="1382" spans="1:25" ht="15.75" customHeight="1" x14ac:dyDescent="0.25">
      <c r="A1382" s="27">
        <v>26941028</v>
      </c>
      <c r="B1382" s="27" t="s">
        <v>8873</v>
      </c>
      <c r="C1382" s="27" t="s">
        <v>8874</v>
      </c>
      <c r="D1382" s="27" t="s">
        <v>8875</v>
      </c>
      <c r="E1382" s="27" t="s">
        <v>8876</v>
      </c>
      <c r="F1382" s="27" t="s">
        <v>1066</v>
      </c>
      <c r="G1382" s="27">
        <v>2016</v>
      </c>
      <c r="H1382" s="28">
        <v>42434</v>
      </c>
      <c r="I1382" s="27" t="s">
        <v>8877</v>
      </c>
      <c r="J1382" s="27"/>
      <c r="K1382" s="27" t="s">
        <v>8878</v>
      </c>
      <c r="L1382" s="27" t="str">
        <f t="shared" si="530"/>
        <v>PreAlerta</v>
      </c>
      <c r="M1382" s="27" t="str">
        <f t="shared" si="526"/>
        <v>C/PalabrasClaves</v>
      </c>
      <c r="N1382" s="27" t="s">
        <v>9</v>
      </c>
      <c r="O1382" s="27"/>
      <c r="P1382" s="27" t="s">
        <v>8879</v>
      </c>
      <c r="Q1382" s="27"/>
      <c r="R1382" s="27" t="str">
        <f>LEFT('2012-2022'!$P1382,4)</f>
        <v>2016</v>
      </c>
      <c r="S1382" s="27" t="s">
        <v>49</v>
      </c>
      <c r="T1382" s="27" t="s">
        <v>8880</v>
      </c>
      <c r="U1382" s="27" t="s">
        <v>123</v>
      </c>
      <c r="V1382" s="29" t="s">
        <v>124</v>
      </c>
      <c r="W1382" s="30" t="s">
        <v>124</v>
      </c>
      <c r="X1382" s="30" t="s">
        <v>8881</v>
      </c>
      <c r="Y1382" s="31" t="str">
        <f>IFERROR(VLOOKUP(A1380,BD_aux,3,FALSE),"")</f>
        <v/>
      </c>
    </row>
    <row r="1383" spans="1:25" ht="15.75" hidden="1" customHeight="1" x14ac:dyDescent="0.25">
      <c r="A1383" s="32">
        <v>27116008</v>
      </c>
      <c r="B1383" s="32" t="s">
        <v>8882</v>
      </c>
      <c r="C1383" s="32" t="s">
        <v>8883</v>
      </c>
      <c r="D1383" s="32" t="s">
        <v>8884</v>
      </c>
      <c r="E1383" s="32" t="s">
        <v>8885</v>
      </c>
      <c r="F1383" s="32" t="s">
        <v>164</v>
      </c>
      <c r="G1383" s="32">
        <v>2016</v>
      </c>
      <c r="H1383" s="33">
        <v>42487</v>
      </c>
      <c r="I1383" s="32"/>
      <c r="J1383" s="32"/>
      <c r="K1383" s="32" t="s">
        <v>8886</v>
      </c>
      <c r="L1383" s="32" t="str">
        <f t="shared" si="530"/>
        <v>PreAlerta</v>
      </c>
      <c r="M1383" s="32" t="str">
        <f t="shared" si="526"/>
        <v>S/PalabrasClaves</v>
      </c>
      <c r="N1383" s="32" t="str">
        <f t="shared" ref="N1383:N1384" si="534">IF(ISNUMBER(SEARCH("TREATMENT", B1383)), "4) Nuevos tratamientos", "")</f>
        <v/>
      </c>
      <c r="O1383" s="32"/>
      <c r="P1383" s="32" t="s">
        <v>2384</v>
      </c>
      <c r="Q1383" s="32"/>
      <c r="R1383" s="32" t="str">
        <f>LEFT('2012-2022'!$P1383,4)</f>
        <v>2016</v>
      </c>
      <c r="S1383" s="32" t="s">
        <v>62</v>
      </c>
      <c r="T1383" s="32" t="str">
        <f t="shared" ref="T1383:T1384" si="535">IFERROR(VLOOKUP(A1383,BD_aux,2,FALSE),"")</f>
        <v/>
      </c>
      <c r="U1383" s="32"/>
      <c r="V1383" s="34"/>
      <c r="W1383" s="35"/>
      <c r="X1383" s="35"/>
      <c r="Y1383" s="32"/>
    </row>
    <row r="1384" spans="1:25" ht="15.75" hidden="1" customHeight="1" x14ac:dyDescent="0.25">
      <c r="A1384" s="27">
        <v>22397838</v>
      </c>
      <c r="B1384" s="27" t="s">
        <v>8887</v>
      </c>
      <c r="C1384" s="27" t="s">
        <v>8888</v>
      </c>
      <c r="D1384" s="27" t="s">
        <v>8889</v>
      </c>
      <c r="E1384" s="27" t="s">
        <v>8890</v>
      </c>
      <c r="F1384" s="27" t="s">
        <v>8891</v>
      </c>
      <c r="G1384" s="27">
        <v>2012</v>
      </c>
      <c r="H1384" s="28">
        <v>40977</v>
      </c>
      <c r="I1384" s="27"/>
      <c r="J1384" s="27"/>
      <c r="K1384" s="27" t="s">
        <v>8892</v>
      </c>
      <c r="L1384" s="27" t="str">
        <f t="shared" si="530"/>
        <v>PreAlerta</v>
      </c>
      <c r="M1384" s="27" t="str">
        <f t="shared" si="526"/>
        <v>S/PalabrasClaves</v>
      </c>
      <c r="N1384" s="27" t="str">
        <f t="shared" si="534"/>
        <v/>
      </c>
      <c r="O1384" s="27"/>
      <c r="P1384" s="27" t="s">
        <v>1847</v>
      </c>
      <c r="Q1384" s="27"/>
      <c r="R1384" s="27" t="str">
        <f>LEFT('2012-2022'!$P1384,4)</f>
        <v>2012</v>
      </c>
      <c r="S1384" s="27" t="s">
        <v>60</v>
      </c>
      <c r="T1384" s="27" t="str">
        <f t="shared" si="535"/>
        <v/>
      </c>
      <c r="U1384" s="27"/>
      <c r="V1384" s="29"/>
      <c r="W1384" s="30"/>
      <c r="X1384" s="30"/>
      <c r="Y1384" s="31"/>
    </row>
    <row r="1385" spans="1:25" ht="15.75" customHeight="1" x14ac:dyDescent="0.25">
      <c r="A1385" s="32">
        <v>24123871</v>
      </c>
      <c r="B1385" s="32" t="s">
        <v>8893</v>
      </c>
      <c r="C1385" s="32" t="s">
        <v>8894</v>
      </c>
      <c r="D1385" s="32" t="s">
        <v>8895</v>
      </c>
      <c r="E1385" s="32" t="s">
        <v>4777</v>
      </c>
      <c r="F1385" s="32" t="s">
        <v>393</v>
      </c>
      <c r="G1385" s="32">
        <v>2013</v>
      </c>
      <c r="H1385" s="33">
        <v>41562</v>
      </c>
      <c r="I1385" s="32"/>
      <c r="J1385" s="32"/>
      <c r="K1385" s="32" t="s">
        <v>8896</v>
      </c>
      <c r="L1385" s="32" t="str">
        <f t="shared" si="530"/>
        <v>PreAlerta</v>
      </c>
      <c r="M1385" s="32" t="str">
        <f t="shared" si="526"/>
        <v>C/PalabrasClaves</v>
      </c>
      <c r="N1385" s="32" t="s">
        <v>9</v>
      </c>
      <c r="O1385" s="32"/>
      <c r="P1385" s="32" t="s">
        <v>389</v>
      </c>
      <c r="Q1385" s="32"/>
      <c r="R1385" s="32" t="str">
        <f>LEFT('2012-2022'!$P1385,4)</f>
        <v>2013</v>
      </c>
      <c r="S1385" s="32" t="s">
        <v>72</v>
      </c>
      <c r="T1385" s="32" t="s">
        <v>8893</v>
      </c>
      <c r="U1385" s="32" t="s">
        <v>123</v>
      </c>
      <c r="V1385" s="34" t="s">
        <v>124</v>
      </c>
      <c r="W1385" s="35" t="s">
        <v>124</v>
      </c>
      <c r="X1385" s="35"/>
      <c r="Y1385" s="36" t="str">
        <f>IFERROR(VLOOKUP(A1383,BD_aux,3,FALSE),"")</f>
        <v/>
      </c>
    </row>
    <row r="1386" spans="1:25" ht="15.75" hidden="1" customHeight="1" x14ac:dyDescent="0.25">
      <c r="A1386" s="27">
        <v>24740081</v>
      </c>
      <c r="B1386" s="27" t="s">
        <v>8897</v>
      </c>
      <c r="C1386" s="27" t="s">
        <v>8898</v>
      </c>
      <c r="D1386" s="27" t="s">
        <v>8899</v>
      </c>
      <c r="E1386" s="27" t="s">
        <v>8900</v>
      </c>
      <c r="F1386" s="27" t="s">
        <v>502</v>
      </c>
      <c r="G1386" s="27">
        <v>2014</v>
      </c>
      <c r="H1386" s="28">
        <v>41747</v>
      </c>
      <c r="I1386" s="27" t="s">
        <v>8901</v>
      </c>
      <c r="J1386" s="27"/>
      <c r="K1386" s="27" t="s">
        <v>8902</v>
      </c>
      <c r="L1386" s="27" t="str">
        <f t="shared" si="530"/>
        <v>PreAlerta</v>
      </c>
      <c r="M1386" s="27" t="str">
        <f t="shared" si="526"/>
        <v>S/PalabrasClaves</v>
      </c>
      <c r="N1386" s="27" t="str">
        <f t="shared" ref="N1386:N1392" si="536">IF(ISNUMBER(SEARCH("TREATMENT", B1386)), "4) Nuevos tratamientos", "")</f>
        <v/>
      </c>
      <c r="O1386" s="27"/>
      <c r="P1386" s="27" t="s">
        <v>1207</v>
      </c>
      <c r="Q1386" s="27"/>
      <c r="R1386" s="27" t="str">
        <f>LEFT('2012-2022'!$P1386,4)</f>
        <v>2014</v>
      </c>
      <c r="S1386" s="27" t="s">
        <v>62</v>
      </c>
      <c r="T1386" s="27" t="str">
        <f t="shared" ref="T1386:T1392" si="537">IFERROR(VLOOKUP(A1386,BD_aux,2,FALSE),"")</f>
        <v/>
      </c>
      <c r="U1386" s="27"/>
      <c r="V1386" s="29"/>
      <c r="W1386" s="30"/>
      <c r="X1386" s="30"/>
      <c r="Y1386" s="31"/>
    </row>
    <row r="1387" spans="1:25" ht="15.75" hidden="1" customHeight="1" x14ac:dyDescent="0.25">
      <c r="A1387" s="32">
        <v>31119629</v>
      </c>
      <c r="B1387" s="32" t="s">
        <v>8903</v>
      </c>
      <c r="C1387" s="32" t="s">
        <v>8904</v>
      </c>
      <c r="D1387" s="32" t="s">
        <v>8905</v>
      </c>
      <c r="E1387" s="32" t="s">
        <v>7065</v>
      </c>
      <c r="F1387" s="32" t="s">
        <v>120</v>
      </c>
      <c r="G1387" s="32">
        <v>2019</v>
      </c>
      <c r="H1387" s="33">
        <v>43609</v>
      </c>
      <c r="I1387" s="32"/>
      <c r="J1387" s="32"/>
      <c r="K1387" s="32" t="s">
        <v>8906</v>
      </c>
      <c r="L1387" s="32" t="str">
        <f t="shared" si="530"/>
        <v>PostAlerta</v>
      </c>
      <c r="M1387" s="32" t="str">
        <f t="shared" si="526"/>
        <v>S/PalabrasClaves</v>
      </c>
      <c r="N1387" s="32" t="str">
        <f t="shared" si="536"/>
        <v/>
      </c>
      <c r="O1387" s="32"/>
      <c r="P1387" s="32">
        <v>2019</v>
      </c>
      <c r="Q1387" s="32"/>
      <c r="R1387" s="32" t="str">
        <f>LEFT('2012-2022'!$P1387,4)</f>
        <v>2019</v>
      </c>
      <c r="S1387" s="32"/>
      <c r="T1387" s="32" t="str">
        <f t="shared" si="537"/>
        <v/>
      </c>
      <c r="U1387" s="32"/>
      <c r="V1387" s="34"/>
      <c r="W1387" s="35"/>
      <c r="X1387" s="35"/>
      <c r="Y1387" s="32"/>
    </row>
    <row r="1388" spans="1:25" ht="15.75" hidden="1" customHeight="1" x14ac:dyDescent="0.25">
      <c r="A1388" s="27">
        <v>28827305</v>
      </c>
      <c r="B1388" s="27" t="s">
        <v>8907</v>
      </c>
      <c r="C1388" s="27" t="s">
        <v>8908</v>
      </c>
      <c r="D1388" s="27" t="s">
        <v>8909</v>
      </c>
      <c r="E1388" s="27" t="s">
        <v>7432</v>
      </c>
      <c r="F1388" s="27" t="s">
        <v>393</v>
      </c>
      <c r="G1388" s="27">
        <v>2017</v>
      </c>
      <c r="H1388" s="28">
        <v>42970</v>
      </c>
      <c r="I1388" s="27"/>
      <c r="J1388" s="27"/>
      <c r="K1388" s="27" t="s">
        <v>8910</v>
      </c>
      <c r="L1388" s="27" t="str">
        <f t="shared" si="530"/>
        <v>PostAlerta</v>
      </c>
      <c r="M1388" s="27" t="str">
        <f t="shared" si="526"/>
        <v>S/PalabrasClaves</v>
      </c>
      <c r="N1388" s="27" t="str">
        <f t="shared" si="536"/>
        <v/>
      </c>
      <c r="O1388" s="27"/>
      <c r="P1388" s="27" t="s">
        <v>3906</v>
      </c>
      <c r="Q1388" s="27"/>
      <c r="R1388" s="27" t="str">
        <f>LEFT('2012-2022'!$P1388,4)</f>
        <v>2017</v>
      </c>
      <c r="S1388" s="27" t="s">
        <v>68</v>
      </c>
      <c r="T1388" s="27" t="str">
        <f t="shared" si="537"/>
        <v/>
      </c>
      <c r="U1388" s="27"/>
      <c r="V1388" s="29"/>
      <c r="W1388" s="30"/>
      <c r="X1388" s="30"/>
      <c r="Y1388" s="31"/>
    </row>
    <row r="1389" spans="1:25" ht="15.75" hidden="1" customHeight="1" x14ac:dyDescent="0.25">
      <c r="A1389" s="32">
        <v>31307183</v>
      </c>
      <c r="B1389" s="32" t="s">
        <v>8911</v>
      </c>
      <c r="C1389" s="32" t="s">
        <v>8912</v>
      </c>
      <c r="D1389" s="32" t="s">
        <v>8913</v>
      </c>
      <c r="E1389" s="32" t="s">
        <v>8914</v>
      </c>
      <c r="F1389" s="32" t="s">
        <v>7286</v>
      </c>
      <c r="G1389" s="32">
        <v>2019</v>
      </c>
      <c r="H1389" s="33">
        <v>43663</v>
      </c>
      <c r="I1389" s="32"/>
      <c r="J1389" s="32"/>
      <c r="K1389" s="32" t="s">
        <v>8915</v>
      </c>
      <c r="L1389" s="32" t="str">
        <f t="shared" si="530"/>
        <v>PostAlerta</v>
      </c>
      <c r="M1389" s="32" t="str">
        <f t="shared" si="526"/>
        <v>S/PalabrasClaves</v>
      </c>
      <c r="N1389" s="32" t="str">
        <f t="shared" si="536"/>
        <v/>
      </c>
      <c r="O1389" s="32"/>
      <c r="P1389" s="32" t="s">
        <v>633</v>
      </c>
      <c r="Q1389" s="32"/>
      <c r="R1389" s="32" t="str">
        <f>LEFT('2012-2022'!$P1389,4)</f>
        <v>2019</v>
      </c>
      <c r="S1389" s="32" t="s">
        <v>62</v>
      </c>
      <c r="T1389" s="32" t="str">
        <f t="shared" si="537"/>
        <v/>
      </c>
      <c r="U1389" s="32"/>
      <c r="V1389" s="34"/>
      <c r="W1389" s="35"/>
      <c r="X1389" s="35"/>
      <c r="Y1389" s="32"/>
    </row>
    <row r="1390" spans="1:25" ht="15.75" hidden="1" customHeight="1" x14ac:dyDescent="0.25">
      <c r="A1390" s="27">
        <v>23002192</v>
      </c>
      <c r="B1390" s="27" t="s">
        <v>8916</v>
      </c>
      <c r="C1390" s="27" t="s">
        <v>8917</v>
      </c>
      <c r="D1390" s="27" t="s">
        <v>8918</v>
      </c>
      <c r="E1390" s="27" t="s">
        <v>8919</v>
      </c>
      <c r="F1390" s="27" t="s">
        <v>393</v>
      </c>
      <c r="G1390" s="27">
        <v>2012</v>
      </c>
      <c r="H1390" s="28">
        <v>41177</v>
      </c>
      <c r="I1390" s="27" t="s">
        <v>8920</v>
      </c>
      <c r="J1390" s="27" t="s">
        <v>8921</v>
      </c>
      <c r="K1390" s="27" t="s">
        <v>8922</v>
      </c>
      <c r="L1390" s="27" t="str">
        <f t="shared" si="530"/>
        <v>PreAlerta</v>
      </c>
      <c r="M1390" s="27" t="str">
        <f t="shared" si="526"/>
        <v>S/PalabrasClaves</v>
      </c>
      <c r="N1390" s="27" t="str">
        <f t="shared" si="536"/>
        <v/>
      </c>
      <c r="O1390" s="27"/>
      <c r="P1390" s="27" t="s">
        <v>2213</v>
      </c>
      <c r="Q1390" s="27"/>
      <c r="R1390" s="27" t="str">
        <f>LEFT('2012-2022'!$P1390,4)</f>
        <v>2012</v>
      </c>
      <c r="S1390" s="27" t="s">
        <v>72</v>
      </c>
      <c r="T1390" s="27" t="str">
        <f t="shared" si="537"/>
        <v/>
      </c>
      <c r="U1390" s="27"/>
      <c r="V1390" s="29"/>
      <c r="W1390" s="30"/>
      <c r="X1390" s="30"/>
      <c r="Y1390" s="31"/>
    </row>
    <row r="1391" spans="1:25" ht="15.75" hidden="1" customHeight="1" x14ac:dyDescent="0.25">
      <c r="A1391" s="32">
        <v>32605597</v>
      </c>
      <c r="B1391" s="32" t="s">
        <v>8923</v>
      </c>
      <c r="C1391" s="32" t="s">
        <v>8924</v>
      </c>
      <c r="D1391" s="32" t="s">
        <v>8925</v>
      </c>
      <c r="E1391" s="32" t="s">
        <v>6760</v>
      </c>
      <c r="F1391" s="32" t="s">
        <v>2604</v>
      </c>
      <c r="G1391" s="32">
        <v>2020</v>
      </c>
      <c r="H1391" s="33">
        <v>44014</v>
      </c>
      <c r="I1391" s="32" t="s">
        <v>8926</v>
      </c>
      <c r="J1391" s="32"/>
      <c r="K1391" s="32" t="s">
        <v>8927</v>
      </c>
      <c r="L1391" s="32" t="str">
        <f t="shared" si="530"/>
        <v>PostAlerta</v>
      </c>
      <c r="M1391" s="32" t="str">
        <f t="shared" si="526"/>
        <v>C/PalabrasClaves</v>
      </c>
      <c r="N1391" s="32" t="str">
        <f t="shared" si="536"/>
        <v/>
      </c>
      <c r="O1391" s="32"/>
      <c r="P1391" s="32" t="s">
        <v>3147</v>
      </c>
      <c r="Q1391" s="32"/>
      <c r="R1391" s="32" t="str">
        <f>LEFT('2012-2022'!$P1391,4)</f>
        <v>2020</v>
      </c>
      <c r="S1391" s="32" t="s">
        <v>60</v>
      </c>
      <c r="T1391" s="32" t="str">
        <f t="shared" si="537"/>
        <v/>
      </c>
      <c r="U1391" s="32"/>
      <c r="V1391" s="34"/>
      <c r="W1391" s="35"/>
      <c r="X1391" s="35"/>
      <c r="Y1391" s="32"/>
    </row>
    <row r="1392" spans="1:25" ht="15.75" hidden="1" customHeight="1" x14ac:dyDescent="0.25">
      <c r="A1392" s="27">
        <v>27984552</v>
      </c>
      <c r="B1392" s="27" t="s">
        <v>8928</v>
      </c>
      <c r="C1392" s="27" t="s">
        <v>8929</v>
      </c>
      <c r="D1392" s="27" t="s">
        <v>8930</v>
      </c>
      <c r="E1392" s="27" t="s">
        <v>2338</v>
      </c>
      <c r="F1392" s="27" t="s">
        <v>304</v>
      </c>
      <c r="G1392" s="27">
        <v>2017</v>
      </c>
      <c r="H1392" s="28">
        <v>42721</v>
      </c>
      <c r="I1392" s="27"/>
      <c r="J1392" s="27"/>
      <c r="K1392" s="27" t="s">
        <v>8931</v>
      </c>
      <c r="L1392" s="27" t="str">
        <f t="shared" si="530"/>
        <v>PreAlerta</v>
      </c>
      <c r="M1392" s="27" t="str">
        <f t="shared" si="526"/>
        <v>S/PalabrasClaves</v>
      </c>
      <c r="N1392" s="27" t="str">
        <f t="shared" si="536"/>
        <v/>
      </c>
      <c r="O1392" s="27"/>
      <c r="P1392" s="27" t="s">
        <v>1424</v>
      </c>
      <c r="Q1392" s="27"/>
      <c r="R1392" s="27" t="str">
        <f>LEFT('2012-2022'!$P1392,4)</f>
        <v>2017</v>
      </c>
      <c r="S1392" s="27" t="s">
        <v>45</v>
      </c>
      <c r="T1392" s="27" t="str">
        <f t="shared" si="537"/>
        <v/>
      </c>
      <c r="U1392" s="27"/>
      <c r="V1392" s="29"/>
      <c r="W1392" s="30"/>
      <c r="X1392" s="30"/>
      <c r="Y1392" s="31"/>
    </row>
    <row r="1393" spans="1:25" ht="15.75" customHeight="1" x14ac:dyDescent="0.25">
      <c r="A1393" s="32">
        <v>32073548</v>
      </c>
      <c r="B1393" s="32" t="s">
        <v>8932</v>
      </c>
      <c r="C1393" s="32" t="s">
        <v>8933</v>
      </c>
      <c r="D1393" s="32" t="s">
        <v>8934</v>
      </c>
      <c r="E1393" s="32" t="s">
        <v>8935</v>
      </c>
      <c r="F1393" s="32" t="s">
        <v>304</v>
      </c>
      <c r="G1393" s="32">
        <v>2020</v>
      </c>
      <c r="H1393" s="33">
        <v>43881</v>
      </c>
      <c r="I1393" s="32"/>
      <c r="J1393" s="32"/>
      <c r="K1393" s="32" t="s">
        <v>8936</v>
      </c>
      <c r="L1393" s="32" t="str">
        <f t="shared" si="530"/>
        <v>PostAlerta</v>
      </c>
      <c r="M1393" s="32" t="str">
        <f t="shared" si="526"/>
        <v>C/PalabrasClaves</v>
      </c>
      <c r="N1393" s="32" t="s">
        <v>9</v>
      </c>
      <c r="O1393" s="32"/>
      <c r="P1393" s="32" t="s">
        <v>737</v>
      </c>
      <c r="Q1393" s="32"/>
      <c r="R1393" s="32" t="str">
        <f>LEFT('2012-2022'!$P1393,4)</f>
        <v>2020</v>
      </c>
      <c r="S1393" s="32" t="s">
        <v>57</v>
      </c>
      <c r="T1393" s="32" t="s">
        <v>8937</v>
      </c>
      <c r="U1393" s="32" t="s">
        <v>123</v>
      </c>
      <c r="V1393" s="34" t="s">
        <v>124</v>
      </c>
      <c r="W1393" s="35" t="s">
        <v>124</v>
      </c>
      <c r="X1393" s="35" t="s">
        <v>8938</v>
      </c>
      <c r="Y1393" s="36" t="str">
        <f t="shared" ref="Y1393:Y1396" si="538">IFERROR(VLOOKUP(A1391,BD_aux,3,FALSE),"")</f>
        <v/>
      </c>
    </row>
    <row r="1394" spans="1:25" ht="15.75" customHeight="1" x14ac:dyDescent="0.25">
      <c r="A1394" s="27">
        <v>30509194</v>
      </c>
      <c r="B1394" s="27" t="s">
        <v>8939</v>
      </c>
      <c r="C1394" s="27" t="s">
        <v>8940</v>
      </c>
      <c r="D1394" s="27" t="s">
        <v>8941</v>
      </c>
      <c r="E1394" s="27" t="s">
        <v>8942</v>
      </c>
      <c r="F1394" s="27" t="s">
        <v>1066</v>
      </c>
      <c r="G1394" s="27">
        <v>2018</v>
      </c>
      <c r="H1394" s="28">
        <v>43439</v>
      </c>
      <c r="I1394" s="27" t="s">
        <v>8943</v>
      </c>
      <c r="J1394" s="27"/>
      <c r="K1394" s="27" t="s">
        <v>8944</v>
      </c>
      <c r="L1394" s="27" t="str">
        <f t="shared" si="530"/>
        <v>PostAlerta</v>
      </c>
      <c r="M1394" s="27" t="str">
        <f t="shared" si="526"/>
        <v>C/PalabrasClaves</v>
      </c>
      <c r="N1394" s="27" t="s">
        <v>9</v>
      </c>
      <c r="O1394" s="27"/>
      <c r="P1394" s="27" t="s">
        <v>8945</v>
      </c>
      <c r="Q1394" s="27"/>
      <c r="R1394" s="27" t="str">
        <f>LEFT('2012-2022'!$P1394,4)</f>
        <v>2018</v>
      </c>
      <c r="S1394" s="27" t="s">
        <v>74</v>
      </c>
      <c r="T1394" s="27" t="s">
        <v>8946</v>
      </c>
      <c r="U1394" s="27" t="s">
        <v>123</v>
      </c>
      <c r="V1394" s="29" t="s">
        <v>124</v>
      </c>
      <c r="W1394" s="30" t="s">
        <v>124</v>
      </c>
      <c r="X1394" s="30" t="s">
        <v>8947</v>
      </c>
      <c r="Y1394" s="31" t="str">
        <f t="shared" si="538"/>
        <v/>
      </c>
    </row>
    <row r="1395" spans="1:25" ht="15.75" customHeight="1" x14ac:dyDescent="0.25">
      <c r="A1395" s="32">
        <v>34187371</v>
      </c>
      <c r="B1395" s="32" t="s">
        <v>8948</v>
      </c>
      <c r="C1395" s="32" t="s">
        <v>8949</v>
      </c>
      <c r="D1395" s="32" t="s">
        <v>8950</v>
      </c>
      <c r="E1395" s="32" t="s">
        <v>8951</v>
      </c>
      <c r="F1395" s="32" t="s">
        <v>759</v>
      </c>
      <c r="G1395" s="32">
        <v>2021</v>
      </c>
      <c r="H1395" s="33">
        <v>44377</v>
      </c>
      <c r="I1395" s="32" t="s">
        <v>8952</v>
      </c>
      <c r="J1395" s="32"/>
      <c r="K1395" s="32" t="s">
        <v>8953</v>
      </c>
      <c r="L1395" s="32" t="str">
        <f t="shared" si="530"/>
        <v>PostAlerta</v>
      </c>
      <c r="M1395" s="32" t="str">
        <f t="shared" si="526"/>
        <v>C/PalabrasClaves</v>
      </c>
      <c r="N1395" s="32" t="s">
        <v>12</v>
      </c>
      <c r="O1395" s="32" t="s">
        <v>10</v>
      </c>
      <c r="P1395" s="32" t="s">
        <v>280</v>
      </c>
      <c r="Q1395" s="32"/>
      <c r="R1395" s="32" t="str">
        <f>LEFT('2012-2022'!$P1395,4)</f>
        <v>2021</v>
      </c>
      <c r="S1395" s="32" t="s">
        <v>60</v>
      </c>
      <c r="T1395" s="32" t="s">
        <v>8954</v>
      </c>
      <c r="U1395" s="32" t="s">
        <v>124</v>
      </c>
      <c r="V1395" s="34" t="s">
        <v>123</v>
      </c>
      <c r="W1395" s="35" t="s">
        <v>124</v>
      </c>
      <c r="X1395" s="35" t="s">
        <v>8955</v>
      </c>
      <c r="Y1395" s="36" t="str">
        <f t="shared" si="538"/>
        <v/>
      </c>
    </row>
    <row r="1396" spans="1:25" ht="15.75" customHeight="1" x14ac:dyDescent="0.25">
      <c r="A1396" s="27">
        <v>33207228</v>
      </c>
      <c r="B1396" s="27" t="s">
        <v>8956</v>
      </c>
      <c r="C1396" s="27" t="s">
        <v>8957</v>
      </c>
      <c r="D1396" s="27" t="s">
        <v>8958</v>
      </c>
      <c r="E1396" s="27" t="s">
        <v>6760</v>
      </c>
      <c r="F1396" s="27" t="s">
        <v>977</v>
      </c>
      <c r="G1396" s="27">
        <v>2020</v>
      </c>
      <c r="H1396" s="28">
        <v>44153</v>
      </c>
      <c r="I1396" s="27"/>
      <c r="J1396" s="27"/>
      <c r="K1396" s="27" t="s">
        <v>8959</v>
      </c>
      <c r="L1396" s="27" t="str">
        <f t="shared" si="530"/>
        <v>PostAlerta</v>
      </c>
      <c r="M1396" s="27" t="str">
        <f t="shared" si="526"/>
        <v>C/PalabrasClaves</v>
      </c>
      <c r="N1396" s="27" t="s">
        <v>12</v>
      </c>
      <c r="O1396" s="27" t="s">
        <v>25</v>
      </c>
      <c r="P1396" s="27" t="s">
        <v>800</v>
      </c>
      <c r="Q1396" s="27"/>
      <c r="R1396" s="27" t="str">
        <f>LEFT('2012-2022'!$P1396,4)</f>
        <v>2020</v>
      </c>
      <c r="S1396" s="27" t="s">
        <v>74</v>
      </c>
      <c r="T1396" s="27" t="s">
        <v>8960</v>
      </c>
      <c r="U1396" s="27" t="s">
        <v>124</v>
      </c>
      <c r="V1396" s="29" t="s">
        <v>124</v>
      </c>
      <c r="W1396" s="30" t="s">
        <v>124</v>
      </c>
      <c r="X1396" s="30" t="s">
        <v>8961</v>
      </c>
      <c r="Y1396" s="31" t="str">
        <f t="shared" si="538"/>
        <v/>
      </c>
    </row>
    <row r="1397" spans="1:25" ht="15.75" hidden="1" customHeight="1" x14ac:dyDescent="0.25">
      <c r="A1397" s="32">
        <v>27122199</v>
      </c>
      <c r="B1397" s="32" t="s">
        <v>8962</v>
      </c>
      <c r="C1397" s="32" t="s">
        <v>8963</v>
      </c>
      <c r="D1397" s="32" t="s">
        <v>8964</v>
      </c>
      <c r="E1397" s="32" t="s">
        <v>8965</v>
      </c>
      <c r="F1397" s="32" t="s">
        <v>8966</v>
      </c>
      <c r="G1397" s="32">
        <v>2016</v>
      </c>
      <c r="H1397" s="33">
        <v>42489</v>
      </c>
      <c r="I1397" s="32"/>
      <c r="J1397" s="32"/>
      <c r="K1397" s="32" t="s">
        <v>8967</v>
      </c>
      <c r="L1397" s="32" t="str">
        <f t="shared" si="530"/>
        <v>PreAlerta</v>
      </c>
      <c r="M1397" s="32" t="str">
        <f t="shared" si="526"/>
        <v>S/PalabrasClaves</v>
      </c>
      <c r="N1397" s="32" t="str">
        <f t="shared" ref="N1397:N1398" si="539">IF(ISNUMBER(SEARCH("TREATMENT", B1397)), "4) Nuevos tratamientos", "")</f>
        <v/>
      </c>
      <c r="O1397" s="32"/>
      <c r="P1397" s="32" t="s">
        <v>8968</v>
      </c>
      <c r="Q1397" s="32"/>
      <c r="R1397" s="32" t="str">
        <f>LEFT('2012-2022'!$P1397,4)</f>
        <v>2016</v>
      </c>
      <c r="S1397" s="32" t="s">
        <v>57</v>
      </c>
      <c r="T1397" s="32" t="str">
        <f t="shared" ref="T1397:T1398" si="540">IFERROR(VLOOKUP(A1397,BD_aux,2,FALSE),"")</f>
        <v/>
      </c>
      <c r="U1397" s="32"/>
      <c r="V1397" s="34"/>
      <c r="W1397" s="35"/>
      <c r="X1397" s="35"/>
      <c r="Y1397" s="32"/>
    </row>
    <row r="1398" spans="1:25" ht="15.75" hidden="1" customHeight="1" x14ac:dyDescent="0.25">
      <c r="A1398" s="27">
        <v>24202206</v>
      </c>
      <c r="B1398" s="27" t="s">
        <v>8969</v>
      </c>
      <c r="C1398" s="27" t="s">
        <v>8970</v>
      </c>
      <c r="D1398" s="27" t="s">
        <v>8971</v>
      </c>
      <c r="E1398" s="27" t="s">
        <v>8972</v>
      </c>
      <c r="F1398" s="27" t="s">
        <v>393</v>
      </c>
      <c r="G1398" s="27">
        <v>2013</v>
      </c>
      <c r="H1398" s="28">
        <v>41587</v>
      </c>
      <c r="I1398" s="27"/>
      <c r="J1398" s="27"/>
      <c r="K1398" s="27" t="s">
        <v>8973</v>
      </c>
      <c r="L1398" s="27" t="str">
        <f t="shared" si="530"/>
        <v>Excluido</v>
      </c>
      <c r="M1398" s="27" t="str">
        <f t="shared" si="526"/>
        <v>C/PalabrasClaves</v>
      </c>
      <c r="N1398" s="27" t="str">
        <f t="shared" si="539"/>
        <v/>
      </c>
      <c r="O1398" s="27"/>
      <c r="P1398" s="27" t="s">
        <v>1467</v>
      </c>
      <c r="Q1398" s="27"/>
      <c r="R1398" s="27" t="str">
        <f>LEFT('2012-2022'!$P1398,4)</f>
        <v>2013</v>
      </c>
      <c r="S1398" s="27" t="s">
        <v>74</v>
      </c>
      <c r="T1398" s="27" t="str">
        <f t="shared" si="540"/>
        <v/>
      </c>
      <c r="U1398" s="27"/>
      <c r="V1398" s="29"/>
      <c r="W1398" s="30"/>
      <c r="X1398" s="30"/>
      <c r="Y1398" s="31"/>
    </row>
    <row r="1399" spans="1:25" ht="15.75" customHeight="1" x14ac:dyDescent="0.25">
      <c r="A1399" s="32">
        <v>26601852</v>
      </c>
      <c r="B1399" s="32" t="s">
        <v>8974</v>
      </c>
      <c r="C1399" s="32" t="s">
        <v>8975</v>
      </c>
      <c r="D1399" s="32" t="s">
        <v>8976</v>
      </c>
      <c r="E1399" s="32" t="s">
        <v>4387</v>
      </c>
      <c r="F1399" s="32" t="s">
        <v>393</v>
      </c>
      <c r="G1399" s="32">
        <v>2016</v>
      </c>
      <c r="H1399" s="33">
        <v>42334</v>
      </c>
      <c r="I1399" s="32"/>
      <c r="J1399" s="32"/>
      <c r="K1399" s="32" t="s">
        <v>8977</v>
      </c>
      <c r="L1399" s="32" t="str">
        <f t="shared" si="530"/>
        <v>PreAlerta</v>
      </c>
      <c r="M1399" s="32" t="str">
        <f t="shared" si="526"/>
        <v>C/PalabrasClaves</v>
      </c>
      <c r="N1399" s="32" t="s">
        <v>9</v>
      </c>
      <c r="O1399" s="32"/>
      <c r="P1399" s="32" t="s">
        <v>1025</v>
      </c>
      <c r="Q1399" s="32"/>
      <c r="R1399" s="32" t="str">
        <f>LEFT('2012-2022'!$P1399,4)</f>
        <v>2016</v>
      </c>
      <c r="S1399" s="32" t="s">
        <v>65</v>
      </c>
      <c r="T1399" s="32" t="s">
        <v>8978</v>
      </c>
      <c r="U1399" s="32" t="s">
        <v>123</v>
      </c>
      <c r="V1399" s="34" t="s">
        <v>124</v>
      </c>
      <c r="W1399" s="35" t="s">
        <v>124</v>
      </c>
      <c r="X1399" s="35" t="s">
        <v>8979</v>
      </c>
      <c r="Y1399" s="36" t="str">
        <f>IFERROR(VLOOKUP(A1397,BD_aux,3,FALSE),"")</f>
        <v/>
      </c>
    </row>
    <row r="1400" spans="1:25" ht="15.75" hidden="1" customHeight="1" x14ac:dyDescent="0.25">
      <c r="A1400" s="27">
        <v>26412834</v>
      </c>
      <c r="B1400" s="27" t="s">
        <v>8980</v>
      </c>
      <c r="C1400" s="27" t="s">
        <v>8981</v>
      </c>
      <c r="D1400" s="27" t="s">
        <v>8982</v>
      </c>
      <c r="E1400" s="27" t="s">
        <v>8983</v>
      </c>
      <c r="F1400" s="27" t="s">
        <v>8984</v>
      </c>
      <c r="G1400" s="27">
        <v>2015</v>
      </c>
      <c r="H1400" s="28">
        <v>42276</v>
      </c>
      <c r="I1400" s="27" t="s">
        <v>8985</v>
      </c>
      <c r="J1400" s="27"/>
      <c r="K1400" s="27" t="s">
        <v>8986</v>
      </c>
      <c r="L1400" s="27" t="str">
        <f t="shared" si="530"/>
        <v>PreAlerta</v>
      </c>
      <c r="M1400" s="27" t="str">
        <f t="shared" si="526"/>
        <v>S/PalabrasClaves</v>
      </c>
      <c r="N1400" s="27" t="str">
        <f t="shared" ref="N1400:N1404" si="541">IF(ISNUMBER(SEARCH("TREATMENT", B1400)), "4) Nuevos tratamientos", "")</f>
        <v/>
      </c>
      <c r="O1400" s="27"/>
      <c r="P1400" s="27" t="s">
        <v>5560</v>
      </c>
      <c r="Q1400" s="27"/>
      <c r="R1400" s="27" t="str">
        <f>LEFT('2012-2022'!$P1400,4)</f>
        <v>2015</v>
      </c>
      <c r="S1400" s="27" t="s">
        <v>70</v>
      </c>
      <c r="T1400" s="27" t="str">
        <f t="shared" ref="T1400:T1404" si="542">IFERROR(VLOOKUP(A1400,BD_aux,2,FALSE),"")</f>
        <v/>
      </c>
      <c r="U1400" s="27"/>
      <c r="V1400" s="29"/>
      <c r="W1400" s="30"/>
      <c r="X1400" s="30"/>
      <c r="Y1400" s="31"/>
    </row>
    <row r="1401" spans="1:25" ht="15.75" hidden="1" customHeight="1" x14ac:dyDescent="0.25">
      <c r="A1401" s="32">
        <v>27471322</v>
      </c>
      <c r="B1401" s="32" t="s">
        <v>8987</v>
      </c>
      <c r="C1401" s="32" t="s">
        <v>8988</v>
      </c>
      <c r="D1401" s="32" t="s">
        <v>8989</v>
      </c>
      <c r="E1401" s="32" t="s">
        <v>8990</v>
      </c>
      <c r="F1401" s="32" t="s">
        <v>195</v>
      </c>
      <c r="G1401" s="32">
        <v>2016</v>
      </c>
      <c r="H1401" s="33">
        <v>42581</v>
      </c>
      <c r="I1401" s="32" t="s">
        <v>8991</v>
      </c>
      <c r="J1401" s="32"/>
      <c r="K1401" s="32" t="s">
        <v>8992</v>
      </c>
      <c r="L1401" s="32" t="str">
        <f t="shared" si="530"/>
        <v>PreAlerta</v>
      </c>
      <c r="M1401" s="32" t="str">
        <f t="shared" si="526"/>
        <v>S/PalabrasClaves</v>
      </c>
      <c r="N1401" s="32" t="str">
        <f t="shared" si="541"/>
        <v/>
      </c>
      <c r="O1401" s="32"/>
      <c r="P1401" s="32" t="s">
        <v>4212</v>
      </c>
      <c r="Q1401" s="32"/>
      <c r="R1401" s="32" t="str">
        <f>LEFT('2012-2022'!$P1401,4)</f>
        <v>2016</v>
      </c>
      <c r="S1401" s="32" t="s">
        <v>74</v>
      </c>
      <c r="T1401" s="32" t="str">
        <f t="shared" si="542"/>
        <v/>
      </c>
      <c r="U1401" s="32"/>
      <c r="V1401" s="34"/>
      <c r="W1401" s="35"/>
      <c r="X1401" s="35"/>
      <c r="Y1401" s="32"/>
    </row>
    <row r="1402" spans="1:25" ht="15.75" hidden="1" customHeight="1" x14ac:dyDescent="0.25">
      <c r="A1402" s="27">
        <v>26119074</v>
      </c>
      <c r="B1402" s="27" t="s">
        <v>8993</v>
      </c>
      <c r="C1402" s="27" t="s">
        <v>8994</v>
      </c>
      <c r="D1402" s="27" t="s">
        <v>8995</v>
      </c>
      <c r="E1402" s="27" t="s">
        <v>8996</v>
      </c>
      <c r="F1402" s="27" t="s">
        <v>8997</v>
      </c>
      <c r="G1402" s="27">
        <v>2015</v>
      </c>
      <c r="H1402" s="28">
        <v>42185</v>
      </c>
      <c r="I1402" s="27"/>
      <c r="J1402" s="27"/>
      <c r="K1402" s="27" t="s">
        <v>8998</v>
      </c>
      <c r="L1402" s="27" t="str">
        <f t="shared" si="530"/>
        <v>PreAlerta</v>
      </c>
      <c r="M1402" s="27" t="str">
        <f t="shared" si="526"/>
        <v>S/PalabrasClaves</v>
      </c>
      <c r="N1402" s="27" t="str">
        <f t="shared" si="541"/>
        <v/>
      </c>
      <c r="O1402" s="27"/>
      <c r="P1402" s="27" t="s">
        <v>2470</v>
      </c>
      <c r="Q1402" s="27"/>
      <c r="R1402" s="27" t="str">
        <f>LEFT('2012-2022'!$P1402,4)</f>
        <v>2015</v>
      </c>
      <c r="S1402" s="27" t="s">
        <v>65</v>
      </c>
      <c r="T1402" s="27" t="str">
        <f t="shared" si="542"/>
        <v/>
      </c>
      <c r="U1402" s="27"/>
      <c r="V1402" s="29"/>
      <c r="W1402" s="30"/>
      <c r="X1402" s="30"/>
      <c r="Y1402" s="31"/>
    </row>
    <row r="1403" spans="1:25" ht="15.75" hidden="1" customHeight="1" x14ac:dyDescent="0.25">
      <c r="A1403" s="32">
        <v>22581892</v>
      </c>
      <c r="B1403" s="32" t="s">
        <v>8999</v>
      </c>
      <c r="C1403" s="32" t="s">
        <v>9000</v>
      </c>
      <c r="D1403" s="32" t="s">
        <v>9001</v>
      </c>
      <c r="E1403" s="32" t="s">
        <v>9002</v>
      </c>
      <c r="F1403" s="32" t="s">
        <v>735</v>
      </c>
      <c r="G1403" s="32">
        <v>2012</v>
      </c>
      <c r="H1403" s="33">
        <v>41044</v>
      </c>
      <c r="I1403" s="32"/>
      <c r="J1403" s="32"/>
      <c r="K1403" s="32" t="s">
        <v>9003</v>
      </c>
      <c r="L1403" s="32" t="str">
        <f t="shared" si="530"/>
        <v>PreAlerta</v>
      </c>
      <c r="M1403" s="32" t="str">
        <f t="shared" si="526"/>
        <v>S/PalabrasClaves</v>
      </c>
      <c r="N1403" s="32" t="str">
        <f t="shared" si="541"/>
        <v/>
      </c>
      <c r="O1403" s="32"/>
      <c r="P1403" s="32" t="s">
        <v>1866</v>
      </c>
      <c r="Q1403" s="32"/>
      <c r="R1403" s="32" t="str">
        <f>LEFT('2012-2022'!$P1403,4)</f>
        <v>2012</v>
      </c>
      <c r="S1403" s="32" t="s">
        <v>49</v>
      </c>
      <c r="T1403" s="32" t="str">
        <f t="shared" si="542"/>
        <v/>
      </c>
      <c r="U1403" s="32"/>
      <c r="V1403" s="34"/>
      <c r="W1403" s="35"/>
      <c r="X1403" s="35"/>
      <c r="Y1403" s="32"/>
    </row>
    <row r="1404" spans="1:25" ht="15.75" hidden="1" customHeight="1" x14ac:dyDescent="0.25">
      <c r="A1404" s="27">
        <v>22518864</v>
      </c>
      <c r="B1404" s="27" t="s">
        <v>9004</v>
      </c>
      <c r="C1404" s="27" t="s">
        <v>9005</v>
      </c>
      <c r="D1404" s="27" t="s">
        <v>9006</v>
      </c>
      <c r="E1404" s="27" t="s">
        <v>4166</v>
      </c>
      <c r="F1404" s="27" t="s">
        <v>502</v>
      </c>
      <c r="G1404" s="27">
        <v>2012</v>
      </c>
      <c r="H1404" s="28">
        <v>41020</v>
      </c>
      <c r="I1404" s="27" t="s">
        <v>9007</v>
      </c>
      <c r="J1404" s="27"/>
      <c r="K1404" s="27" t="s">
        <v>9008</v>
      </c>
      <c r="L1404" s="27" t="str">
        <f t="shared" si="530"/>
        <v>PreAlerta</v>
      </c>
      <c r="M1404" s="27" t="str">
        <f t="shared" si="526"/>
        <v>S/PalabrasClaves</v>
      </c>
      <c r="N1404" s="27" t="str">
        <f t="shared" si="541"/>
        <v/>
      </c>
      <c r="O1404" s="27"/>
      <c r="P1404" s="27" t="s">
        <v>2931</v>
      </c>
      <c r="Q1404" s="27"/>
      <c r="R1404" s="27" t="str">
        <f>LEFT('2012-2022'!$P1404,4)</f>
        <v>2012</v>
      </c>
      <c r="S1404" s="27" t="s">
        <v>62</v>
      </c>
      <c r="T1404" s="27" t="str">
        <f t="shared" si="542"/>
        <v/>
      </c>
      <c r="U1404" s="27"/>
      <c r="V1404" s="29"/>
      <c r="W1404" s="30"/>
      <c r="X1404" s="30"/>
      <c r="Y1404" s="31"/>
    </row>
    <row r="1405" spans="1:25" ht="15.75" customHeight="1" x14ac:dyDescent="0.25">
      <c r="A1405" s="32">
        <v>34013864</v>
      </c>
      <c r="B1405" s="32" t="s">
        <v>9009</v>
      </c>
      <c r="C1405" s="32" t="s">
        <v>9010</v>
      </c>
      <c r="D1405" s="32" t="s">
        <v>9011</v>
      </c>
      <c r="E1405" s="32" t="s">
        <v>1075</v>
      </c>
      <c r="F1405" s="32" t="s">
        <v>145</v>
      </c>
      <c r="G1405" s="32">
        <v>2021</v>
      </c>
      <c r="H1405" s="33">
        <v>44336</v>
      </c>
      <c r="I1405" s="32" t="s">
        <v>9012</v>
      </c>
      <c r="J1405" s="32"/>
      <c r="K1405" s="32" t="s">
        <v>9013</v>
      </c>
      <c r="L1405" s="32" t="str">
        <f t="shared" si="530"/>
        <v>PostAlerta</v>
      </c>
      <c r="M1405" s="32" t="str">
        <f t="shared" si="526"/>
        <v>C/PalabrasClaves</v>
      </c>
      <c r="N1405" s="32" t="s">
        <v>9</v>
      </c>
      <c r="O1405" s="32"/>
      <c r="P1405" s="32" t="s">
        <v>4404</v>
      </c>
      <c r="Q1405" s="32"/>
      <c r="R1405" s="32" t="str">
        <f>LEFT('2012-2022'!$P1405,4)</f>
        <v>2021</v>
      </c>
      <c r="S1405" s="32" t="s">
        <v>60</v>
      </c>
      <c r="T1405" s="32" t="s">
        <v>9014</v>
      </c>
      <c r="U1405" s="32" t="s">
        <v>123</v>
      </c>
      <c r="V1405" s="34" t="s">
        <v>124</v>
      </c>
      <c r="W1405" s="35" t="s">
        <v>124</v>
      </c>
      <c r="X1405" s="35" t="s">
        <v>9015</v>
      </c>
      <c r="Y1405" s="36" t="str">
        <f t="shared" ref="Y1405:Y1407" si="543">IFERROR(VLOOKUP(A1403,BD_aux,3,FALSE),"")</f>
        <v/>
      </c>
    </row>
    <row r="1406" spans="1:25" ht="15.75" customHeight="1" x14ac:dyDescent="0.25">
      <c r="A1406" s="27">
        <v>25547354</v>
      </c>
      <c r="B1406" s="27" t="s">
        <v>9016</v>
      </c>
      <c r="C1406" s="27" t="s">
        <v>9017</v>
      </c>
      <c r="D1406" s="27" t="s">
        <v>9018</v>
      </c>
      <c r="E1406" s="27" t="s">
        <v>9019</v>
      </c>
      <c r="F1406" s="27" t="s">
        <v>573</v>
      </c>
      <c r="G1406" s="27">
        <v>2015</v>
      </c>
      <c r="H1406" s="28">
        <v>42004</v>
      </c>
      <c r="I1406" s="27" t="s">
        <v>9020</v>
      </c>
      <c r="J1406" s="27"/>
      <c r="K1406" s="27" t="s">
        <v>9021</v>
      </c>
      <c r="L1406" s="27" t="str">
        <f t="shared" si="530"/>
        <v>PreAlerta</v>
      </c>
      <c r="M1406" s="27" t="str">
        <f t="shared" si="526"/>
        <v>C/PalabrasClaves</v>
      </c>
      <c r="N1406" s="27" t="s">
        <v>12</v>
      </c>
      <c r="O1406" s="27" t="s">
        <v>25</v>
      </c>
      <c r="P1406" s="27" t="s">
        <v>701</v>
      </c>
      <c r="Q1406" s="27"/>
      <c r="R1406" s="27" t="str">
        <f>LEFT('2012-2022'!$P1406,4)</f>
        <v>2015</v>
      </c>
      <c r="S1406" s="27" t="s">
        <v>49</v>
      </c>
      <c r="T1406" s="27" t="s">
        <v>9022</v>
      </c>
      <c r="U1406" s="27" t="s">
        <v>124</v>
      </c>
      <c r="V1406" s="29" t="s">
        <v>123</v>
      </c>
      <c r="W1406" s="30" t="s">
        <v>124</v>
      </c>
      <c r="X1406" s="30" t="s">
        <v>9023</v>
      </c>
      <c r="Y1406" s="31" t="str">
        <f t="shared" si="543"/>
        <v/>
      </c>
    </row>
    <row r="1407" spans="1:25" ht="15.75" customHeight="1" x14ac:dyDescent="0.25">
      <c r="A1407" s="32">
        <v>30443344</v>
      </c>
      <c r="B1407" s="32" t="s">
        <v>9024</v>
      </c>
      <c r="C1407" s="32" t="s">
        <v>9025</v>
      </c>
      <c r="D1407" s="32" t="s">
        <v>9026</v>
      </c>
      <c r="E1407" s="32" t="s">
        <v>8774</v>
      </c>
      <c r="F1407" s="32" t="s">
        <v>1727</v>
      </c>
      <c r="G1407" s="32">
        <v>2018</v>
      </c>
      <c r="H1407" s="33">
        <v>43476</v>
      </c>
      <c r="I1407" s="32" t="s">
        <v>9027</v>
      </c>
      <c r="J1407" s="32"/>
      <c r="K1407" s="32" t="s">
        <v>9028</v>
      </c>
      <c r="L1407" s="32" t="str">
        <f t="shared" si="530"/>
        <v>PostAlerta</v>
      </c>
      <c r="M1407" s="32" t="str">
        <f t="shared" si="526"/>
        <v>C/PalabrasClaves</v>
      </c>
      <c r="N1407" s="32" t="s">
        <v>9</v>
      </c>
      <c r="O1407" s="32"/>
      <c r="P1407" s="32" t="s">
        <v>9029</v>
      </c>
      <c r="Q1407" s="32"/>
      <c r="R1407" s="32" t="str">
        <f>LEFT('2012-2022'!$P1407,4)</f>
        <v>2018</v>
      </c>
      <c r="S1407" s="32" t="s">
        <v>65</v>
      </c>
      <c r="T1407" s="32" t="s">
        <v>9030</v>
      </c>
      <c r="U1407" s="32" t="s">
        <v>123</v>
      </c>
      <c r="V1407" s="34" t="s">
        <v>124</v>
      </c>
      <c r="W1407" s="35" t="s">
        <v>124</v>
      </c>
      <c r="X1407" s="35" t="s">
        <v>9031</v>
      </c>
      <c r="Y1407" s="36" t="str">
        <f t="shared" si="543"/>
        <v/>
      </c>
    </row>
    <row r="1408" spans="1:25" ht="15.75" hidden="1" customHeight="1" x14ac:dyDescent="0.25">
      <c r="A1408" s="27">
        <v>33508084</v>
      </c>
      <c r="B1408" s="27" t="s">
        <v>9032</v>
      </c>
      <c r="C1408" s="27" t="s">
        <v>9033</v>
      </c>
      <c r="D1408" s="27" t="s">
        <v>9034</v>
      </c>
      <c r="E1408" s="27" t="s">
        <v>529</v>
      </c>
      <c r="F1408" s="27" t="s">
        <v>2140</v>
      </c>
      <c r="G1408" s="27">
        <v>2021</v>
      </c>
      <c r="H1408" s="28">
        <v>44224</v>
      </c>
      <c r="I1408" s="27" t="s">
        <v>9035</v>
      </c>
      <c r="J1408" s="27"/>
      <c r="K1408" s="27" t="s">
        <v>9036</v>
      </c>
      <c r="L1408" s="27" t="str">
        <f t="shared" si="530"/>
        <v>PostAlerta</v>
      </c>
      <c r="M1408" s="27" t="str">
        <f t="shared" si="526"/>
        <v>C/PalabrasClaves</v>
      </c>
      <c r="N1408" s="27" t="str">
        <f t="shared" ref="N1408:N1414" si="544">IF(ISNUMBER(SEARCH("TREATMENT", B1408)), "4) Nuevos tratamientos", "")</f>
        <v/>
      </c>
      <c r="O1408" s="27"/>
      <c r="P1408" s="27" t="s">
        <v>9037</v>
      </c>
      <c r="Q1408" s="27"/>
      <c r="R1408" s="27" t="str">
        <f>LEFT('2012-2022'!$P1408,4)</f>
        <v>2021</v>
      </c>
      <c r="S1408" s="27" t="s">
        <v>65</v>
      </c>
      <c r="T1408" s="27" t="str">
        <f t="shared" ref="T1408:T1419" si="545">IFERROR(VLOOKUP(A1408,BD_aux,2,FALSE),"")</f>
        <v/>
      </c>
      <c r="U1408" s="27"/>
      <c r="V1408" s="29"/>
      <c r="W1408" s="30"/>
      <c r="X1408" s="30"/>
      <c r="Y1408" s="31"/>
    </row>
    <row r="1409" spans="1:25" ht="15.75" hidden="1" customHeight="1" x14ac:dyDescent="0.25">
      <c r="A1409" s="32">
        <v>24126526</v>
      </c>
      <c r="B1409" s="32" t="s">
        <v>9038</v>
      </c>
      <c r="C1409" s="32" t="s">
        <v>9039</v>
      </c>
      <c r="D1409" s="32" t="s">
        <v>9040</v>
      </c>
      <c r="E1409" s="32" t="s">
        <v>9041</v>
      </c>
      <c r="F1409" s="32" t="s">
        <v>624</v>
      </c>
      <c r="G1409" s="32">
        <v>2014</v>
      </c>
      <c r="H1409" s="33">
        <v>41563</v>
      </c>
      <c r="I1409" s="32" t="s">
        <v>9042</v>
      </c>
      <c r="J1409" s="32"/>
      <c r="K1409" s="32" t="s">
        <v>9043</v>
      </c>
      <c r="L1409" s="32" t="str">
        <f t="shared" si="530"/>
        <v>PreAlerta</v>
      </c>
      <c r="M1409" s="32" t="str">
        <f t="shared" si="526"/>
        <v>S/PalabrasClaves</v>
      </c>
      <c r="N1409" s="32" t="str">
        <f t="shared" si="544"/>
        <v/>
      </c>
      <c r="O1409" s="32"/>
      <c r="P1409" s="32" t="s">
        <v>1314</v>
      </c>
      <c r="Q1409" s="32"/>
      <c r="R1409" s="32" t="str">
        <f>LEFT('2012-2022'!$P1409,4)</f>
        <v>2014</v>
      </c>
      <c r="S1409" s="32" t="s">
        <v>39</v>
      </c>
      <c r="T1409" s="32" t="str">
        <f t="shared" si="545"/>
        <v/>
      </c>
      <c r="U1409" s="32"/>
      <c r="V1409" s="34"/>
      <c r="W1409" s="35"/>
      <c r="X1409" s="35"/>
      <c r="Y1409" s="32"/>
    </row>
    <row r="1410" spans="1:25" ht="15.75" hidden="1" customHeight="1" x14ac:dyDescent="0.25">
      <c r="A1410" s="27">
        <v>24337731</v>
      </c>
      <c r="B1410" s="27" t="s">
        <v>9044</v>
      </c>
      <c r="C1410" s="27" t="s">
        <v>9045</v>
      </c>
      <c r="D1410" s="27" t="s">
        <v>9046</v>
      </c>
      <c r="E1410" s="27" t="s">
        <v>9047</v>
      </c>
      <c r="F1410" s="27" t="s">
        <v>393</v>
      </c>
      <c r="G1410" s="27">
        <v>2014</v>
      </c>
      <c r="H1410" s="28">
        <v>41625</v>
      </c>
      <c r="I1410" s="27"/>
      <c r="J1410" s="27"/>
      <c r="K1410" s="27" t="s">
        <v>9048</v>
      </c>
      <c r="L1410" s="27" t="str">
        <f t="shared" si="530"/>
        <v>PreAlerta</v>
      </c>
      <c r="M1410" s="27" t="str">
        <f t="shared" si="526"/>
        <v>S/PalabrasClaves</v>
      </c>
      <c r="N1410" s="27" t="str">
        <f t="shared" si="544"/>
        <v/>
      </c>
      <c r="O1410" s="27"/>
      <c r="P1410" s="27" t="s">
        <v>2519</v>
      </c>
      <c r="Q1410" s="27"/>
      <c r="R1410" s="27" t="str">
        <f>LEFT('2012-2022'!$P1410,4)</f>
        <v>2014</v>
      </c>
      <c r="S1410" s="27" t="s">
        <v>49</v>
      </c>
      <c r="T1410" s="27" t="str">
        <f t="shared" si="545"/>
        <v/>
      </c>
      <c r="U1410" s="27"/>
      <c r="V1410" s="29"/>
      <c r="W1410" s="30"/>
      <c r="X1410" s="30"/>
      <c r="Y1410" s="31"/>
    </row>
    <row r="1411" spans="1:25" ht="15.75" hidden="1" customHeight="1" x14ac:dyDescent="0.25">
      <c r="A1411" s="32">
        <v>32811545</v>
      </c>
      <c r="B1411" s="32" t="s">
        <v>9049</v>
      </c>
      <c r="C1411" s="32" t="s">
        <v>9050</v>
      </c>
      <c r="D1411" s="32" t="s">
        <v>9051</v>
      </c>
      <c r="E1411" s="32" t="s">
        <v>9052</v>
      </c>
      <c r="F1411" s="32" t="s">
        <v>2604</v>
      </c>
      <c r="G1411" s="32">
        <v>2020</v>
      </c>
      <c r="H1411" s="33">
        <v>44063</v>
      </c>
      <c r="I1411" s="32" t="s">
        <v>9053</v>
      </c>
      <c r="J1411" s="32"/>
      <c r="K1411" s="32" t="s">
        <v>9054</v>
      </c>
      <c r="L1411" s="32" t="str">
        <f t="shared" si="530"/>
        <v>Excluido</v>
      </c>
      <c r="M1411" s="32" t="str">
        <f t="shared" si="526"/>
        <v>C/PalabrasClaves</v>
      </c>
      <c r="N1411" s="32" t="str">
        <f t="shared" si="544"/>
        <v/>
      </c>
      <c r="O1411" s="32"/>
      <c r="P1411" s="32" t="s">
        <v>9055</v>
      </c>
      <c r="Q1411" s="32"/>
      <c r="R1411" s="32" t="str">
        <f>LEFT('2012-2022'!$P1411,4)</f>
        <v>2020</v>
      </c>
      <c r="S1411" s="32" t="s">
        <v>65</v>
      </c>
      <c r="T1411" s="32" t="str">
        <f t="shared" si="545"/>
        <v/>
      </c>
      <c r="U1411" s="32"/>
      <c r="V1411" s="34"/>
      <c r="W1411" s="35"/>
      <c r="X1411" s="35"/>
      <c r="Y1411" s="32"/>
    </row>
    <row r="1412" spans="1:25" ht="15.75" hidden="1" customHeight="1" x14ac:dyDescent="0.25">
      <c r="A1412" s="27">
        <v>34581604</v>
      </c>
      <c r="B1412" s="27" t="s">
        <v>9056</v>
      </c>
      <c r="C1412" s="27" t="s">
        <v>9057</v>
      </c>
      <c r="D1412" s="27" t="s">
        <v>9058</v>
      </c>
      <c r="E1412" s="27" t="s">
        <v>4844</v>
      </c>
      <c r="F1412" s="27" t="s">
        <v>624</v>
      </c>
      <c r="G1412" s="27">
        <v>2021</v>
      </c>
      <c r="H1412" s="28">
        <v>44467</v>
      </c>
      <c r="I1412" s="27" t="s">
        <v>9059</v>
      </c>
      <c r="J1412" s="27"/>
      <c r="K1412" s="27" t="s">
        <v>9060</v>
      </c>
      <c r="L1412" s="27" t="str">
        <f t="shared" si="530"/>
        <v>PostAlerta</v>
      </c>
      <c r="M1412" s="27" t="str">
        <f t="shared" ref="M1412:M1475" si="546">IF(ISNUMBER(A1412),(IF(ISNUMBER(VLOOKUP(A1412,KEYWORDS,1,FALSE)),"C/PalabrasClaves","S/PalabrasClaves")),"")</f>
        <v>S/PalabrasClaves</v>
      </c>
      <c r="N1412" s="27" t="str">
        <f t="shared" si="544"/>
        <v/>
      </c>
      <c r="O1412" s="27"/>
      <c r="P1412" s="27" t="s">
        <v>9061</v>
      </c>
      <c r="Q1412" s="27"/>
      <c r="R1412" s="27" t="str">
        <f>LEFT('2012-2022'!$P1412,4)</f>
        <v>2021</v>
      </c>
      <c r="S1412" s="27" t="s">
        <v>72</v>
      </c>
      <c r="T1412" s="27" t="str">
        <f t="shared" si="545"/>
        <v/>
      </c>
      <c r="U1412" s="27"/>
      <c r="V1412" s="29"/>
      <c r="W1412" s="30"/>
      <c r="X1412" s="30"/>
      <c r="Y1412" s="31"/>
    </row>
    <row r="1413" spans="1:25" ht="15.75" hidden="1" customHeight="1" x14ac:dyDescent="0.25">
      <c r="A1413" s="32">
        <v>33044490</v>
      </c>
      <c r="B1413" s="32" t="s">
        <v>9062</v>
      </c>
      <c r="C1413" s="32" t="s">
        <v>9063</v>
      </c>
      <c r="D1413" s="32" t="s">
        <v>9064</v>
      </c>
      <c r="E1413" s="32" t="s">
        <v>9065</v>
      </c>
      <c r="F1413" s="32" t="s">
        <v>2140</v>
      </c>
      <c r="G1413" s="32">
        <v>2021</v>
      </c>
      <c r="H1413" s="33">
        <v>44116</v>
      </c>
      <c r="I1413" s="32"/>
      <c r="J1413" s="32"/>
      <c r="K1413" s="32" t="s">
        <v>9066</v>
      </c>
      <c r="L1413" s="32" t="str">
        <f t="shared" si="530"/>
        <v>PostAlerta</v>
      </c>
      <c r="M1413" s="32" t="str">
        <f t="shared" si="546"/>
        <v>S/PalabrasClaves</v>
      </c>
      <c r="N1413" s="32" t="str">
        <f t="shared" si="544"/>
        <v/>
      </c>
      <c r="O1413" s="32"/>
      <c r="P1413" s="32" t="s">
        <v>7353</v>
      </c>
      <c r="Q1413" s="32"/>
      <c r="R1413" s="32" t="str">
        <f>LEFT('2012-2022'!$P1413,4)</f>
        <v>2021</v>
      </c>
      <c r="S1413" s="32" t="s">
        <v>72</v>
      </c>
      <c r="T1413" s="32" t="str">
        <f t="shared" si="545"/>
        <v/>
      </c>
      <c r="U1413" s="32"/>
      <c r="V1413" s="34"/>
      <c r="W1413" s="35"/>
      <c r="X1413" s="35"/>
      <c r="Y1413" s="32"/>
    </row>
    <row r="1414" spans="1:25" ht="15.75" hidden="1" customHeight="1" x14ac:dyDescent="0.25">
      <c r="A1414" s="27">
        <v>25340397</v>
      </c>
      <c r="B1414" s="27" t="s">
        <v>9067</v>
      </c>
      <c r="C1414" s="27" t="s">
        <v>9068</v>
      </c>
      <c r="D1414" s="27" t="s">
        <v>9069</v>
      </c>
      <c r="E1414" s="27" t="s">
        <v>9070</v>
      </c>
      <c r="F1414" s="27" t="s">
        <v>424</v>
      </c>
      <c r="G1414" s="27">
        <v>2014</v>
      </c>
      <c r="H1414" s="28">
        <v>41936</v>
      </c>
      <c r="I1414" s="27" t="s">
        <v>9071</v>
      </c>
      <c r="J1414" s="27"/>
      <c r="K1414" s="27" t="s">
        <v>9072</v>
      </c>
      <c r="L1414" s="27" t="str">
        <f t="shared" si="530"/>
        <v>PreAlerta</v>
      </c>
      <c r="M1414" s="27" t="str">
        <f t="shared" si="546"/>
        <v>S/PalabrasClaves</v>
      </c>
      <c r="N1414" s="27" t="str">
        <f t="shared" si="544"/>
        <v/>
      </c>
      <c r="O1414" s="27"/>
      <c r="P1414" s="27" t="s">
        <v>9073</v>
      </c>
      <c r="Q1414" s="27"/>
      <c r="R1414" s="27" t="str">
        <f>LEFT('2012-2022'!$P1414,4)</f>
        <v>2014</v>
      </c>
      <c r="S1414" s="27" t="s">
        <v>70</v>
      </c>
      <c r="T1414" s="27" t="str">
        <f t="shared" si="545"/>
        <v/>
      </c>
      <c r="U1414" s="27"/>
      <c r="V1414" s="29"/>
      <c r="W1414" s="30"/>
      <c r="X1414" s="30"/>
      <c r="Y1414" s="31"/>
    </row>
    <row r="1415" spans="1:25" ht="15.75" hidden="1" customHeight="1" x14ac:dyDescent="0.25">
      <c r="A1415" s="32">
        <v>34324655</v>
      </c>
      <c r="B1415" s="32" t="s">
        <v>9074</v>
      </c>
      <c r="C1415" s="32" t="s">
        <v>9075</v>
      </c>
      <c r="D1415" s="32" t="s">
        <v>9076</v>
      </c>
      <c r="E1415" s="32" t="s">
        <v>529</v>
      </c>
      <c r="F1415" s="32" t="s">
        <v>493</v>
      </c>
      <c r="G1415" s="32">
        <v>2021</v>
      </c>
      <c r="H1415" s="33">
        <v>44406</v>
      </c>
      <c r="I1415" s="32" t="s">
        <v>9077</v>
      </c>
      <c r="J1415" s="32"/>
      <c r="K1415" s="32" t="s">
        <v>9078</v>
      </c>
      <c r="L1415" s="32" t="str">
        <f t="shared" si="530"/>
        <v>PostAlerta</v>
      </c>
      <c r="M1415" s="32" t="str">
        <f t="shared" si="546"/>
        <v>C/PalabrasClaves</v>
      </c>
      <c r="N1415" s="32" t="s">
        <v>18</v>
      </c>
      <c r="O1415" s="32" t="s">
        <v>2842</v>
      </c>
      <c r="P1415" s="32" t="s">
        <v>9079</v>
      </c>
      <c r="Q1415" s="32"/>
      <c r="R1415" s="32" t="str">
        <f>LEFT('2012-2022'!$P1415,4)</f>
        <v>2021</v>
      </c>
      <c r="S1415" s="32" t="s">
        <v>70</v>
      </c>
      <c r="T1415" s="32" t="str">
        <f t="shared" si="545"/>
        <v/>
      </c>
      <c r="U1415" s="32"/>
      <c r="V1415" s="34"/>
      <c r="W1415" s="35"/>
      <c r="X1415" s="35"/>
      <c r="Y1415" s="32"/>
    </row>
    <row r="1416" spans="1:25" ht="15.75" hidden="1" customHeight="1" x14ac:dyDescent="0.25">
      <c r="A1416" s="27">
        <v>27259894</v>
      </c>
      <c r="B1416" s="27" t="s">
        <v>9080</v>
      </c>
      <c r="C1416" s="27" t="s">
        <v>9081</v>
      </c>
      <c r="D1416" s="27" t="s">
        <v>9082</v>
      </c>
      <c r="E1416" s="27" t="s">
        <v>9083</v>
      </c>
      <c r="F1416" s="27" t="s">
        <v>9084</v>
      </c>
      <c r="G1416" s="27">
        <v>2016</v>
      </c>
      <c r="H1416" s="28">
        <v>42526</v>
      </c>
      <c r="I1416" s="27"/>
      <c r="J1416" s="27"/>
      <c r="K1416" s="27" t="s">
        <v>9085</v>
      </c>
      <c r="L1416" s="27" t="str">
        <f t="shared" si="530"/>
        <v>PreAlerta</v>
      </c>
      <c r="M1416" s="27" t="str">
        <f t="shared" si="546"/>
        <v>C/PalabrasClaves</v>
      </c>
      <c r="N1416" s="27" t="str">
        <f t="shared" ref="N1416:N1419" si="547">IF(ISNUMBER(SEARCH("TREATMENT", B1416)), "4) Nuevos tratamientos", "")</f>
        <v/>
      </c>
      <c r="O1416" s="27"/>
      <c r="P1416" s="27" t="s">
        <v>9086</v>
      </c>
      <c r="Q1416" s="27"/>
      <c r="R1416" s="27" t="str">
        <f>LEFT('2012-2022'!$P1416,4)</f>
        <v>2016</v>
      </c>
      <c r="S1416" s="27" t="s">
        <v>60</v>
      </c>
      <c r="T1416" s="27" t="str">
        <f t="shared" si="545"/>
        <v/>
      </c>
      <c r="U1416" s="27"/>
      <c r="V1416" s="29"/>
      <c r="W1416" s="30"/>
      <c r="X1416" s="30"/>
      <c r="Y1416" s="31"/>
    </row>
    <row r="1417" spans="1:25" ht="15.75" hidden="1" customHeight="1" x14ac:dyDescent="0.25">
      <c r="A1417" s="32">
        <v>24188598</v>
      </c>
      <c r="B1417" s="32" t="s">
        <v>9087</v>
      </c>
      <c r="C1417" s="32" t="s">
        <v>9088</v>
      </c>
      <c r="D1417" s="32" t="s">
        <v>9089</v>
      </c>
      <c r="E1417" s="32" t="s">
        <v>9090</v>
      </c>
      <c r="F1417" s="32" t="s">
        <v>9091</v>
      </c>
      <c r="G1417" s="32">
        <v>2014</v>
      </c>
      <c r="H1417" s="33">
        <v>41584</v>
      </c>
      <c r="I1417" s="32"/>
      <c r="J1417" s="32"/>
      <c r="K1417" s="32" t="s">
        <v>9092</v>
      </c>
      <c r="L1417" s="32" t="str">
        <f t="shared" si="530"/>
        <v>PreAlerta</v>
      </c>
      <c r="M1417" s="32" t="str">
        <f t="shared" si="546"/>
        <v>S/PalabrasClaves</v>
      </c>
      <c r="N1417" s="32" t="str">
        <f t="shared" si="547"/>
        <v/>
      </c>
      <c r="O1417" s="32"/>
      <c r="P1417" s="32" t="s">
        <v>1314</v>
      </c>
      <c r="Q1417" s="32"/>
      <c r="R1417" s="32" t="str">
        <f>LEFT('2012-2022'!$P1417,4)</f>
        <v>2014</v>
      </c>
      <c r="S1417" s="32" t="s">
        <v>39</v>
      </c>
      <c r="T1417" s="32" t="str">
        <f t="shared" si="545"/>
        <v/>
      </c>
      <c r="U1417" s="32"/>
      <c r="V1417" s="34"/>
      <c r="W1417" s="35"/>
      <c r="X1417" s="35"/>
      <c r="Y1417" s="32"/>
    </row>
    <row r="1418" spans="1:25" ht="15.75" hidden="1" customHeight="1" x14ac:dyDescent="0.25">
      <c r="A1418" s="27">
        <v>25330335</v>
      </c>
      <c r="B1418" s="27" t="s">
        <v>9093</v>
      </c>
      <c r="C1418" s="27" t="s">
        <v>9094</v>
      </c>
      <c r="D1418" s="27" t="s">
        <v>9095</v>
      </c>
      <c r="E1418" s="27" t="s">
        <v>9096</v>
      </c>
      <c r="F1418" s="27" t="s">
        <v>5060</v>
      </c>
      <c r="G1418" s="27">
        <v>2015</v>
      </c>
      <c r="H1418" s="28">
        <v>41933</v>
      </c>
      <c r="I1418" s="27"/>
      <c r="J1418" s="27"/>
      <c r="K1418" s="27" t="s">
        <v>9097</v>
      </c>
      <c r="L1418" s="27" t="str">
        <f t="shared" si="530"/>
        <v>PreAlerta</v>
      </c>
      <c r="M1418" s="27" t="str">
        <f t="shared" si="546"/>
        <v>S/PalabrasClaves</v>
      </c>
      <c r="N1418" s="27" t="str">
        <f t="shared" si="547"/>
        <v/>
      </c>
      <c r="O1418" s="27"/>
      <c r="P1418" s="27" t="s">
        <v>989</v>
      </c>
      <c r="Q1418" s="27"/>
      <c r="R1418" s="27" t="str">
        <f>LEFT('2012-2022'!$P1418,4)</f>
        <v>2015</v>
      </c>
      <c r="S1418" s="27" t="s">
        <v>60</v>
      </c>
      <c r="T1418" s="27" t="str">
        <f t="shared" si="545"/>
        <v/>
      </c>
      <c r="U1418" s="27"/>
      <c r="V1418" s="29"/>
      <c r="W1418" s="30"/>
      <c r="X1418" s="30"/>
      <c r="Y1418" s="31"/>
    </row>
    <row r="1419" spans="1:25" ht="15.75" hidden="1" customHeight="1" x14ac:dyDescent="0.25">
      <c r="A1419" s="32">
        <v>32295478</v>
      </c>
      <c r="B1419" s="32" t="s">
        <v>9098</v>
      </c>
      <c r="C1419" s="32" t="s">
        <v>9099</v>
      </c>
      <c r="D1419" s="32" t="s">
        <v>9100</v>
      </c>
      <c r="E1419" s="32" t="s">
        <v>9101</v>
      </c>
      <c r="F1419" s="32" t="s">
        <v>735</v>
      </c>
      <c r="G1419" s="32">
        <v>2020</v>
      </c>
      <c r="H1419" s="33">
        <v>43938</v>
      </c>
      <c r="I1419" s="32"/>
      <c r="J1419" s="32"/>
      <c r="K1419" s="32" t="s">
        <v>9102</v>
      </c>
      <c r="L1419" s="32" t="str">
        <f t="shared" si="530"/>
        <v>PostAlerta</v>
      </c>
      <c r="M1419" s="32" t="str">
        <f t="shared" si="546"/>
        <v>S/PalabrasClaves</v>
      </c>
      <c r="N1419" s="32" t="str">
        <f t="shared" si="547"/>
        <v/>
      </c>
      <c r="O1419" s="32"/>
      <c r="P1419" s="32" t="s">
        <v>737</v>
      </c>
      <c r="Q1419" s="32"/>
      <c r="R1419" s="32" t="str">
        <f>LEFT('2012-2022'!$P1419,4)</f>
        <v>2020</v>
      </c>
      <c r="S1419" s="32" t="s">
        <v>57</v>
      </c>
      <c r="T1419" s="32" t="str">
        <f t="shared" si="545"/>
        <v/>
      </c>
      <c r="U1419" s="32"/>
      <c r="V1419" s="34"/>
      <c r="W1419" s="35"/>
      <c r="X1419" s="35"/>
      <c r="Y1419" s="32"/>
    </row>
    <row r="1420" spans="1:25" ht="15.75" customHeight="1" x14ac:dyDescent="0.25">
      <c r="A1420" s="27">
        <v>28512023</v>
      </c>
      <c r="B1420" s="27" t="s">
        <v>9103</v>
      </c>
      <c r="C1420" s="27" t="s">
        <v>9104</v>
      </c>
      <c r="D1420" s="27" t="s">
        <v>9105</v>
      </c>
      <c r="E1420" s="27" t="s">
        <v>9106</v>
      </c>
      <c r="F1420" s="27" t="s">
        <v>9107</v>
      </c>
      <c r="G1420" s="27">
        <v>2017</v>
      </c>
      <c r="H1420" s="28">
        <v>42873</v>
      </c>
      <c r="I1420" s="27"/>
      <c r="J1420" s="27"/>
      <c r="K1420" s="27" t="s">
        <v>9108</v>
      </c>
      <c r="L1420" s="27" t="str">
        <f t="shared" si="530"/>
        <v>PostAlerta</v>
      </c>
      <c r="M1420" s="27" t="str">
        <f t="shared" si="546"/>
        <v>C/PalabrasClaves</v>
      </c>
      <c r="N1420" s="27" t="s">
        <v>12</v>
      </c>
      <c r="O1420" s="27" t="s">
        <v>16</v>
      </c>
      <c r="P1420" s="27" t="s">
        <v>6286</v>
      </c>
      <c r="Q1420" s="27"/>
      <c r="R1420" s="27" t="str">
        <f>LEFT('2012-2022'!$P1420,4)</f>
        <v>2017</v>
      </c>
      <c r="S1420" s="27" t="s">
        <v>62</v>
      </c>
      <c r="T1420" s="27" t="s">
        <v>9109</v>
      </c>
      <c r="U1420" s="27" t="s">
        <v>124</v>
      </c>
      <c r="V1420" s="29" t="s">
        <v>123</v>
      </c>
      <c r="W1420" s="30" t="s">
        <v>124</v>
      </c>
      <c r="X1420" s="30" t="s">
        <v>9110</v>
      </c>
      <c r="Y1420" s="31" t="str">
        <f>IFERROR(VLOOKUP(A1418,BD_aux,3,FALSE),"")</f>
        <v/>
      </c>
    </row>
    <row r="1421" spans="1:25" ht="15.75" hidden="1" customHeight="1" x14ac:dyDescent="0.25">
      <c r="A1421" s="32">
        <v>23564168</v>
      </c>
      <c r="B1421" s="32" t="s">
        <v>9111</v>
      </c>
      <c r="C1421" s="32" t="s">
        <v>9112</v>
      </c>
      <c r="D1421" s="32" t="s">
        <v>9113</v>
      </c>
      <c r="E1421" s="32" t="s">
        <v>9114</v>
      </c>
      <c r="F1421" s="32" t="s">
        <v>373</v>
      </c>
      <c r="G1421" s="32">
        <v>2013</v>
      </c>
      <c r="H1421" s="33">
        <v>41373</v>
      </c>
      <c r="I1421" s="32" t="s">
        <v>9115</v>
      </c>
      <c r="J1421" s="32"/>
      <c r="K1421" s="32" t="s">
        <v>9116</v>
      </c>
      <c r="L1421" s="32" t="str">
        <f t="shared" si="530"/>
        <v>PreAlerta</v>
      </c>
      <c r="M1421" s="32" t="str">
        <f t="shared" si="546"/>
        <v>S/PalabrasClaves</v>
      </c>
      <c r="N1421" s="32" t="str">
        <f t="shared" ref="N1421:N1423" si="548">IF(ISNUMBER(SEARCH("TREATMENT", B1421)), "4) Nuevos tratamientos", "")</f>
        <v/>
      </c>
      <c r="O1421" s="32"/>
      <c r="P1421" s="32" t="s">
        <v>479</v>
      </c>
      <c r="Q1421" s="32"/>
      <c r="R1421" s="32" t="str">
        <f>LEFT('2012-2022'!$P1421,4)</f>
        <v>2013</v>
      </c>
      <c r="S1421" s="32" t="s">
        <v>60</v>
      </c>
      <c r="T1421" s="32" t="str">
        <f t="shared" ref="T1421:T1423" si="549">IFERROR(VLOOKUP(A1421,BD_aux,2,FALSE),"")</f>
        <v/>
      </c>
      <c r="U1421" s="32"/>
      <c r="V1421" s="34"/>
      <c r="W1421" s="35"/>
      <c r="X1421" s="35"/>
      <c r="Y1421" s="32"/>
    </row>
    <row r="1422" spans="1:25" ht="15.75" hidden="1" customHeight="1" x14ac:dyDescent="0.25">
      <c r="A1422" s="27">
        <v>31213219</v>
      </c>
      <c r="B1422" s="27" t="s">
        <v>9117</v>
      </c>
      <c r="C1422" s="27" t="s">
        <v>9118</v>
      </c>
      <c r="D1422" s="27" t="s">
        <v>9119</v>
      </c>
      <c r="E1422" s="27" t="s">
        <v>119</v>
      </c>
      <c r="F1422" s="27" t="s">
        <v>1046</v>
      </c>
      <c r="G1422" s="27">
        <v>2019</v>
      </c>
      <c r="H1422" s="28">
        <v>43636</v>
      </c>
      <c r="I1422" s="27" t="s">
        <v>9120</v>
      </c>
      <c r="J1422" s="27"/>
      <c r="K1422" s="27" t="s">
        <v>9121</v>
      </c>
      <c r="L1422" s="27" t="str">
        <f t="shared" si="530"/>
        <v>PostAlerta</v>
      </c>
      <c r="M1422" s="27" t="str">
        <f t="shared" si="546"/>
        <v>S/PalabrasClaves</v>
      </c>
      <c r="N1422" s="27" t="str">
        <f t="shared" si="548"/>
        <v/>
      </c>
      <c r="O1422" s="27"/>
      <c r="P1422" s="27" t="s">
        <v>979</v>
      </c>
      <c r="Q1422" s="27"/>
      <c r="R1422" s="27" t="str">
        <f>LEFT('2012-2022'!$P1422,4)</f>
        <v>2019</v>
      </c>
      <c r="S1422" s="27" t="s">
        <v>60</v>
      </c>
      <c r="T1422" s="27" t="str">
        <f t="shared" si="549"/>
        <v/>
      </c>
      <c r="U1422" s="27"/>
      <c r="V1422" s="29"/>
      <c r="W1422" s="30"/>
      <c r="X1422" s="30"/>
      <c r="Y1422" s="31"/>
    </row>
    <row r="1423" spans="1:25" ht="15.75" hidden="1" customHeight="1" x14ac:dyDescent="0.25">
      <c r="A1423" s="32">
        <v>26826161</v>
      </c>
      <c r="B1423" s="32" t="s">
        <v>9122</v>
      </c>
      <c r="C1423" s="32" t="s">
        <v>9123</v>
      </c>
      <c r="D1423" s="32" t="s">
        <v>9124</v>
      </c>
      <c r="E1423" s="32" t="s">
        <v>9125</v>
      </c>
      <c r="F1423" s="32" t="s">
        <v>735</v>
      </c>
      <c r="G1423" s="32">
        <v>2017</v>
      </c>
      <c r="H1423" s="33">
        <v>42400</v>
      </c>
      <c r="I1423" s="32"/>
      <c r="J1423" s="32"/>
      <c r="K1423" s="32" t="s">
        <v>9126</v>
      </c>
      <c r="L1423" s="32" t="str">
        <f t="shared" si="530"/>
        <v>PreAlerta</v>
      </c>
      <c r="M1423" s="32" t="str">
        <f t="shared" si="546"/>
        <v>S/PalabrasClaves</v>
      </c>
      <c r="N1423" s="32" t="str">
        <f t="shared" si="548"/>
        <v/>
      </c>
      <c r="O1423" s="32"/>
      <c r="P1423" s="32" t="s">
        <v>1424</v>
      </c>
      <c r="Q1423" s="32"/>
      <c r="R1423" s="32" t="str">
        <f>LEFT('2012-2022'!$P1423,4)</f>
        <v>2017</v>
      </c>
      <c r="S1423" s="32" t="s">
        <v>45</v>
      </c>
      <c r="T1423" s="32" t="str">
        <f t="shared" si="549"/>
        <v/>
      </c>
      <c r="U1423" s="32"/>
      <c r="V1423" s="34"/>
      <c r="W1423" s="35"/>
      <c r="X1423" s="35"/>
      <c r="Y1423" s="32"/>
    </row>
    <row r="1424" spans="1:25" ht="15.75" customHeight="1" x14ac:dyDescent="0.25">
      <c r="A1424" s="27">
        <v>30461598</v>
      </c>
      <c r="B1424" s="27" t="s">
        <v>9127</v>
      </c>
      <c r="C1424" s="27" t="s">
        <v>9128</v>
      </c>
      <c r="D1424" s="27" t="s">
        <v>9129</v>
      </c>
      <c r="E1424" s="27" t="s">
        <v>9130</v>
      </c>
      <c r="F1424" s="27" t="s">
        <v>304</v>
      </c>
      <c r="G1424" s="27">
        <v>2019</v>
      </c>
      <c r="H1424" s="28">
        <v>43426</v>
      </c>
      <c r="I1424" s="27"/>
      <c r="J1424" s="27"/>
      <c r="K1424" s="27" t="s">
        <v>9131</v>
      </c>
      <c r="L1424" s="27" t="str">
        <f t="shared" si="530"/>
        <v>PostAlerta</v>
      </c>
      <c r="M1424" s="27" t="str">
        <f t="shared" si="546"/>
        <v>C/PalabrasClaves</v>
      </c>
      <c r="N1424" s="27" t="s">
        <v>9</v>
      </c>
      <c r="O1424" s="27"/>
      <c r="P1424" s="27" t="s">
        <v>1120</v>
      </c>
      <c r="Q1424" s="27"/>
      <c r="R1424" s="27" t="str">
        <f>LEFT('2012-2022'!$P1424,4)</f>
        <v>2019</v>
      </c>
      <c r="S1424" s="27" t="s">
        <v>49</v>
      </c>
      <c r="T1424" s="27" t="s">
        <v>9132</v>
      </c>
      <c r="U1424" s="27" t="s">
        <v>123</v>
      </c>
      <c r="V1424" s="29" t="s">
        <v>124</v>
      </c>
      <c r="W1424" s="30" t="s">
        <v>124</v>
      </c>
      <c r="X1424" s="30" t="s">
        <v>7061</v>
      </c>
      <c r="Y1424" s="31" t="str">
        <f t="shared" ref="Y1424:Y1426" si="550">IFERROR(VLOOKUP(A1422,BD_aux,3,FALSE),"")</f>
        <v/>
      </c>
    </row>
    <row r="1425" spans="1:25" ht="15.75" customHeight="1" x14ac:dyDescent="0.25">
      <c r="A1425" s="32">
        <v>22537232</v>
      </c>
      <c r="B1425" s="32" t="s">
        <v>9133</v>
      </c>
      <c r="C1425" s="32" t="s">
        <v>9134</v>
      </c>
      <c r="D1425" s="32" t="s">
        <v>9135</v>
      </c>
      <c r="E1425" s="32" t="s">
        <v>9136</v>
      </c>
      <c r="F1425" s="32" t="s">
        <v>9137</v>
      </c>
      <c r="G1425" s="32">
        <v>2012</v>
      </c>
      <c r="H1425" s="33">
        <v>41027</v>
      </c>
      <c r="I1425" s="32" t="s">
        <v>9138</v>
      </c>
      <c r="J1425" s="32" t="s">
        <v>9139</v>
      </c>
      <c r="K1425" s="32" t="s">
        <v>9140</v>
      </c>
      <c r="L1425" s="32" t="str">
        <f t="shared" si="530"/>
        <v>PreAlerta</v>
      </c>
      <c r="M1425" s="32" t="str">
        <f t="shared" si="546"/>
        <v>S/PalabrasClaves</v>
      </c>
      <c r="N1425" s="32" t="s">
        <v>12</v>
      </c>
      <c r="O1425" s="32" t="s">
        <v>10</v>
      </c>
      <c r="P1425" s="32" t="s">
        <v>2525</v>
      </c>
      <c r="Q1425" s="32"/>
      <c r="R1425" s="32" t="str">
        <f>LEFT('2012-2022'!$P1425,4)</f>
        <v>2012</v>
      </c>
      <c r="S1425" s="32" t="s">
        <v>65</v>
      </c>
      <c r="T1425" s="32" t="s">
        <v>9141</v>
      </c>
      <c r="U1425" s="32" t="s">
        <v>124</v>
      </c>
      <c r="V1425" s="34" t="s">
        <v>124</v>
      </c>
      <c r="W1425" s="35" t="s">
        <v>124</v>
      </c>
      <c r="X1425" s="35" t="s">
        <v>9142</v>
      </c>
      <c r="Y1425" s="36" t="str">
        <f t="shared" si="550"/>
        <v/>
      </c>
    </row>
    <row r="1426" spans="1:25" ht="15.75" customHeight="1" x14ac:dyDescent="0.25">
      <c r="A1426" s="27">
        <v>31119622</v>
      </c>
      <c r="B1426" s="27" t="s">
        <v>9143</v>
      </c>
      <c r="C1426" s="27" t="s">
        <v>9144</v>
      </c>
      <c r="D1426" s="27" t="s">
        <v>9145</v>
      </c>
      <c r="E1426" s="27" t="s">
        <v>9146</v>
      </c>
      <c r="F1426" s="27" t="s">
        <v>120</v>
      </c>
      <c r="G1426" s="27">
        <v>2019</v>
      </c>
      <c r="H1426" s="28">
        <v>43609</v>
      </c>
      <c r="I1426" s="27"/>
      <c r="J1426" s="27"/>
      <c r="K1426" s="27" t="s">
        <v>9147</v>
      </c>
      <c r="L1426" s="27" t="str">
        <f t="shared" si="530"/>
        <v>PostAlerta</v>
      </c>
      <c r="M1426" s="27" t="str">
        <f t="shared" si="546"/>
        <v>S/PalabrasClaves</v>
      </c>
      <c r="N1426" s="27" t="s">
        <v>15</v>
      </c>
      <c r="O1426" s="27" t="s">
        <v>1622</v>
      </c>
      <c r="P1426" s="27">
        <v>2019</v>
      </c>
      <c r="Q1426" s="27"/>
      <c r="R1426" s="27" t="str">
        <f>LEFT('2012-2022'!$P1426,4)</f>
        <v>2019</v>
      </c>
      <c r="S1426" s="27"/>
      <c r="T1426" s="27" t="s">
        <v>9148</v>
      </c>
      <c r="U1426" s="27" t="s">
        <v>124</v>
      </c>
      <c r="V1426" s="29" t="s">
        <v>124</v>
      </c>
      <c r="W1426" s="30" t="s">
        <v>123</v>
      </c>
      <c r="X1426" s="30" t="s">
        <v>9149</v>
      </c>
      <c r="Y1426" s="31" t="str">
        <f t="shared" si="550"/>
        <v/>
      </c>
    </row>
    <row r="1427" spans="1:25" ht="15.75" hidden="1" customHeight="1" x14ac:dyDescent="0.25">
      <c r="A1427" s="32">
        <v>35252037</v>
      </c>
      <c r="B1427" s="32" t="s">
        <v>9150</v>
      </c>
      <c r="C1427" s="32" t="s">
        <v>9151</v>
      </c>
      <c r="D1427" s="32" t="s">
        <v>9152</v>
      </c>
      <c r="E1427" s="32" t="s">
        <v>414</v>
      </c>
      <c r="F1427" s="32" t="s">
        <v>5193</v>
      </c>
      <c r="G1427" s="32">
        <v>2022</v>
      </c>
      <c r="H1427" s="33">
        <v>44627</v>
      </c>
      <c r="I1427" s="32" t="s">
        <v>9153</v>
      </c>
      <c r="J1427" s="32"/>
      <c r="K1427" s="32" t="s">
        <v>9154</v>
      </c>
      <c r="L1427" s="32" t="str">
        <f t="shared" si="530"/>
        <v>PostAlerta</v>
      </c>
      <c r="M1427" s="32" t="str">
        <f t="shared" si="546"/>
        <v>C/PalabrasClaves</v>
      </c>
      <c r="N1427" s="32" t="str">
        <f>IF(ISNUMBER(SEARCH("TREATMENT", B1427)), "4) Nuevos tratamientos", "")</f>
        <v/>
      </c>
      <c r="O1427" s="32"/>
      <c r="P1427" s="32" t="s">
        <v>9155</v>
      </c>
      <c r="Q1427" s="32"/>
      <c r="R1427" s="32" t="str">
        <f>LEFT('2012-2022'!$P1427,4)</f>
        <v>2022</v>
      </c>
      <c r="S1427" s="32" t="s">
        <v>45</v>
      </c>
      <c r="T1427" s="32" t="str">
        <f t="shared" ref="T1427:T1428" si="551">IFERROR(VLOOKUP(A1427,BD_aux,2,FALSE),"")</f>
        <v/>
      </c>
      <c r="U1427" s="32"/>
      <c r="V1427" s="34"/>
      <c r="W1427" s="35"/>
      <c r="X1427" s="35"/>
      <c r="Y1427" s="32"/>
    </row>
    <row r="1428" spans="1:25" ht="15.75" hidden="1" customHeight="1" x14ac:dyDescent="0.25">
      <c r="A1428" s="27">
        <v>32785692</v>
      </c>
      <c r="B1428" s="27" t="s">
        <v>9156</v>
      </c>
      <c r="C1428" s="27" t="s">
        <v>9157</v>
      </c>
      <c r="D1428" s="27" t="s">
        <v>9158</v>
      </c>
      <c r="E1428" s="27" t="s">
        <v>863</v>
      </c>
      <c r="F1428" s="27" t="s">
        <v>493</v>
      </c>
      <c r="G1428" s="27">
        <v>2020</v>
      </c>
      <c r="H1428" s="28">
        <v>44057</v>
      </c>
      <c r="I1428" s="27"/>
      <c r="J1428" s="27"/>
      <c r="K1428" s="27" t="s">
        <v>9159</v>
      </c>
      <c r="L1428" s="27" t="str">
        <f t="shared" si="530"/>
        <v>PostAlerta</v>
      </c>
      <c r="M1428" s="27" t="str">
        <f t="shared" si="546"/>
        <v>C/PalabrasClaves</v>
      </c>
      <c r="N1428" s="27" t="s">
        <v>18</v>
      </c>
      <c r="O1428" s="27" t="s">
        <v>2842</v>
      </c>
      <c r="P1428" s="27" t="s">
        <v>9160</v>
      </c>
      <c r="Q1428" s="27"/>
      <c r="R1428" s="27" t="str">
        <f>LEFT('2012-2022'!$P1428,4)</f>
        <v>2020</v>
      </c>
      <c r="S1428" s="27" t="s">
        <v>72</v>
      </c>
      <c r="T1428" s="27" t="str">
        <f t="shared" si="551"/>
        <v/>
      </c>
      <c r="U1428" s="27"/>
      <c r="V1428" s="29"/>
      <c r="W1428" s="30"/>
      <c r="X1428" s="30"/>
      <c r="Y1428" s="31"/>
    </row>
    <row r="1429" spans="1:25" ht="15.75" customHeight="1" x14ac:dyDescent="0.25">
      <c r="A1429" s="32">
        <v>23153085</v>
      </c>
      <c r="B1429" s="32" t="s">
        <v>9161</v>
      </c>
      <c r="C1429" s="32" t="s">
        <v>9162</v>
      </c>
      <c r="D1429" s="32" t="s">
        <v>9163</v>
      </c>
      <c r="E1429" s="32" t="s">
        <v>655</v>
      </c>
      <c r="F1429" s="32" t="s">
        <v>381</v>
      </c>
      <c r="G1429" s="32">
        <v>2012</v>
      </c>
      <c r="H1429" s="33">
        <v>41230</v>
      </c>
      <c r="I1429" s="32"/>
      <c r="J1429" s="32"/>
      <c r="K1429" s="32"/>
      <c r="L1429" s="32" t="str">
        <f t="shared" si="530"/>
        <v>PreAlerta</v>
      </c>
      <c r="M1429" s="32" t="str">
        <f t="shared" si="546"/>
        <v>C/PalabrasClaves</v>
      </c>
      <c r="N1429" s="32" t="s">
        <v>9</v>
      </c>
      <c r="O1429" s="32"/>
      <c r="P1429" s="32" t="s">
        <v>9164</v>
      </c>
      <c r="Q1429" s="32"/>
      <c r="R1429" s="32" t="str">
        <f>LEFT('2012-2022'!$P1429,4)</f>
        <v>2012</v>
      </c>
      <c r="S1429" s="32" t="s">
        <v>49</v>
      </c>
      <c r="T1429" s="32" t="s">
        <v>9165</v>
      </c>
      <c r="U1429" s="32" t="s">
        <v>123</v>
      </c>
      <c r="V1429" s="34" t="s">
        <v>124</v>
      </c>
      <c r="W1429" s="35" t="s">
        <v>124</v>
      </c>
      <c r="X1429" s="35" t="s">
        <v>9166</v>
      </c>
      <c r="Y1429" s="36" t="str">
        <f>IFERROR(VLOOKUP(A1427,BD_aux,3,FALSE),"")</f>
        <v/>
      </c>
    </row>
    <row r="1430" spans="1:25" ht="15.75" hidden="1" customHeight="1" x14ac:dyDescent="0.25">
      <c r="A1430" s="27">
        <v>25925502</v>
      </c>
      <c r="B1430" s="27" t="s">
        <v>9167</v>
      </c>
      <c r="C1430" s="27" t="s">
        <v>9168</v>
      </c>
      <c r="D1430" s="27" t="s">
        <v>9169</v>
      </c>
      <c r="E1430" s="27" t="s">
        <v>9170</v>
      </c>
      <c r="F1430" s="27" t="s">
        <v>759</v>
      </c>
      <c r="G1430" s="27">
        <v>2015</v>
      </c>
      <c r="H1430" s="28">
        <v>42125</v>
      </c>
      <c r="I1430" s="27" t="s">
        <v>9171</v>
      </c>
      <c r="J1430" s="27"/>
      <c r="K1430" s="27" t="s">
        <v>9172</v>
      </c>
      <c r="L1430" s="27" t="str">
        <f t="shared" si="530"/>
        <v>PreAlerta</v>
      </c>
      <c r="M1430" s="27" t="str">
        <f t="shared" si="546"/>
        <v>S/PalabrasClaves</v>
      </c>
      <c r="N1430" s="27" t="str">
        <f t="shared" ref="N1430:N1438" si="552">IF(ISNUMBER(SEARCH("TREATMENT", B1430)), "4) Nuevos tratamientos", "")</f>
        <v/>
      </c>
      <c r="O1430" s="27"/>
      <c r="P1430" s="27" t="s">
        <v>9173</v>
      </c>
      <c r="Q1430" s="27"/>
      <c r="R1430" s="27" t="str">
        <f>LEFT('2012-2022'!$P1430,4)</f>
        <v>2015</v>
      </c>
      <c r="S1430" s="27" t="s">
        <v>54</v>
      </c>
      <c r="T1430" s="27" t="str">
        <f t="shared" ref="T1430:T1438" si="553">IFERROR(VLOOKUP(A1430,BD_aux,2,FALSE),"")</f>
        <v/>
      </c>
      <c r="U1430" s="27"/>
      <c r="V1430" s="29"/>
      <c r="W1430" s="30"/>
      <c r="X1430" s="30"/>
      <c r="Y1430" s="31"/>
    </row>
    <row r="1431" spans="1:25" ht="15.75" hidden="1" customHeight="1" x14ac:dyDescent="0.25">
      <c r="A1431" s="32">
        <v>32759973</v>
      </c>
      <c r="B1431" s="32" t="s">
        <v>9174</v>
      </c>
      <c r="C1431" s="32" t="s">
        <v>9175</v>
      </c>
      <c r="D1431" s="32" t="s">
        <v>9176</v>
      </c>
      <c r="E1431" s="32" t="s">
        <v>9177</v>
      </c>
      <c r="F1431" s="32" t="s">
        <v>9178</v>
      </c>
      <c r="G1431" s="32">
        <v>2021</v>
      </c>
      <c r="H1431" s="33">
        <v>44051</v>
      </c>
      <c r="I1431" s="32"/>
      <c r="J1431" s="32"/>
      <c r="K1431" s="32" t="s">
        <v>9179</v>
      </c>
      <c r="L1431" s="32" t="str">
        <f t="shared" si="530"/>
        <v>PostAlerta</v>
      </c>
      <c r="M1431" s="32" t="str">
        <f t="shared" si="546"/>
        <v>S/PalabrasClaves</v>
      </c>
      <c r="N1431" s="32" t="str">
        <f t="shared" si="552"/>
        <v/>
      </c>
      <c r="O1431" s="32"/>
      <c r="P1431" s="32" t="s">
        <v>4859</v>
      </c>
      <c r="Q1431" s="32"/>
      <c r="R1431" s="32" t="str">
        <f>LEFT('2012-2022'!$P1431,4)</f>
        <v>2021</v>
      </c>
      <c r="S1431" s="32" t="s">
        <v>49</v>
      </c>
      <c r="T1431" s="32" t="str">
        <f t="shared" si="553"/>
        <v/>
      </c>
      <c r="U1431" s="32"/>
      <c r="V1431" s="34"/>
      <c r="W1431" s="35"/>
      <c r="X1431" s="35"/>
      <c r="Y1431" s="32"/>
    </row>
    <row r="1432" spans="1:25" ht="15.75" hidden="1" customHeight="1" x14ac:dyDescent="0.25">
      <c r="A1432" s="27">
        <v>33117493</v>
      </c>
      <c r="B1432" s="27" t="s">
        <v>9180</v>
      </c>
      <c r="C1432" s="27" t="s">
        <v>9181</v>
      </c>
      <c r="D1432" s="27" t="s">
        <v>9182</v>
      </c>
      <c r="E1432" s="27" t="s">
        <v>9183</v>
      </c>
      <c r="F1432" s="27" t="s">
        <v>9184</v>
      </c>
      <c r="G1432" s="27">
        <v>2020</v>
      </c>
      <c r="H1432" s="28">
        <v>44133</v>
      </c>
      <c r="I1432" s="27" t="s">
        <v>9185</v>
      </c>
      <c r="J1432" s="27"/>
      <c r="K1432" s="27" t="s">
        <v>9186</v>
      </c>
      <c r="L1432" s="27" t="str">
        <f t="shared" si="530"/>
        <v>PostAlerta</v>
      </c>
      <c r="M1432" s="27" t="str">
        <f t="shared" si="546"/>
        <v>S/PalabrasClaves</v>
      </c>
      <c r="N1432" s="27" t="str">
        <f t="shared" si="552"/>
        <v/>
      </c>
      <c r="O1432" s="27"/>
      <c r="P1432" s="27" t="s">
        <v>9055</v>
      </c>
      <c r="Q1432" s="27"/>
      <c r="R1432" s="27" t="str">
        <f>LEFT('2012-2022'!$P1432,4)</f>
        <v>2020</v>
      </c>
      <c r="S1432" s="27" t="s">
        <v>65</v>
      </c>
      <c r="T1432" s="27" t="str">
        <f t="shared" si="553"/>
        <v/>
      </c>
      <c r="U1432" s="27"/>
      <c r="V1432" s="29"/>
      <c r="W1432" s="30"/>
      <c r="X1432" s="30"/>
      <c r="Y1432" s="31"/>
    </row>
    <row r="1433" spans="1:25" ht="15.75" hidden="1" customHeight="1" x14ac:dyDescent="0.25">
      <c r="A1433" s="32">
        <v>24632515</v>
      </c>
      <c r="B1433" s="32" t="s">
        <v>9187</v>
      </c>
      <c r="C1433" s="32" t="s">
        <v>9188</v>
      </c>
      <c r="D1433" s="32" t="s">
        <v>9189</v>
      </c>
      <c r="E1433" s="32" t="s">
        <v>9190</v>
      </c>
      <c r="F1433" s="32" t="s">
        <v>728</v>
      </c>
      <c r="G1433" s="32">
        <v>2014</v>
      </c>
      <c r="H1433" s="33">
        <v>41716</v>
      </c>
      <c r="I1433" s="32" t="s">
        <v>9191</v>
      </c>
      <c r="J1433" s="32" t="s">
        <v>9192</v>
      </c>
      <c r="K1433" s="32" t="s">
        <v>9193</v>
      </c>
      <c r="L1433" s="32" t="str">
        <f t="shared" ref="L1433:L1496" si="554">IF(ISNUMBER(VLOOKUP(A1433,EXCL,1,FALSE)),"Excluido",IF(ISNUMBER(VLOOKUP(A1433,POST,1,FALSE)),"PostAlerta",IF(ISNUMBER(VLOOKUP(A1433,PRE,1,FALSE)),"PreAlerta","")))</f>
        <v>PreAlerta</v>
      </c>
      <c r="M1433" s="32" t="str">
        <f t="shared" si="546"/>
        <v>S/PalabrasClaves</v>
      </c>
      <c r="N1433" s="32" t="str">
        <f t="shared" si="552"/>
        <v/>
      </c>
      <c r="O1433" s="32"/>
      <c r="P1433" s="32" t="s">
        <v>1330</v>
      </c>
      <c r="Q1433" s="32"/>
      <c r="R1433" s="32" t="str">
        <f>LEFT('2012-2022'!$P1433,4)</f>
        <v>2014</v>
      </c>
      <c r="S1433" s="32" t="s">
        <v>57</v>
      </c>
      <c r="T1433" s="32" t="str">
        <f t="shared" si="553"/>
        <v/>
      </c>
      <c r="U1433" s="32"/>
      <c r="V1433" s="34"/>
      <c r="W1433" s="35"/>
      <c r="X1433" s="35"/>
      <c r="Y1433" s="32"/>
    </row>
    <row r="1434" spans="1:25" ht="15.75" hidden="1" customHeight="1" x14ac:dyDescent="0.25">
      <c r="A1434" s="27">
        <v>26466451</v>
      </c>
      <c r="B1434" s="27" t="s">
        <v>9194</v>
      </c>
      <c r="C1434" s="27" t="s">
        <v>9195</v>
      </c>
      <c r="D1434" s="27" t="s">
        <v>9196</v>
      </c>
      <c r="E1434" s="27" t="s">
        <v>9197</v>
      </c>
      <c r="F1434" s="27" t="s">
        <v>840</v>
      </c>
      <c r="G1434" s="27">
        <v>2015</v>
      </c>
      <c r="H1434" s="28">
        <v>42293</v>
      </c>
      <c r="I1434" s="27"/>
      <c r="J1434" s="27"/>
      <c r="K1434" s="27"/>
      <c r="L1434" s="27" t="str">
        <f t="shared" si="554"/>
        <v>PreAlerta</v>
      </c>
      <c r="M1434" s="27" t="str">
        <f t="shared" si="546"/>
        <v>S/PalabrasClaves</v>
      </c>
      <c r="N1434" s="27" t="str">
        <f t="shared" si="552"/>
        <v/>
      </c>
      <c r="O1434" s="27"/>
      <c r="P1434" s="27" t="s">
        <v>989</v>
      </c>
      <c r="Q1434" s="27"/>
      <c r="R1434" s="27" t="str">
        <f>LEFT('2012-2022'!$P1434,4)</f>
        <v>2015</v>
      </c>
      <c r="S1434" s="27" t="s">
        <v>60</v>
      </c>
      <c r="T1434" s="27" t="str">
        <f t="shared" si="553"/>
        <v/>
      </c>
      <c r="U1434" s="27"/>
      <c r="V1434" s="29"/>
      <c r="W1434" s="30"/>
      <c r="X1434" s="30"/>
      <c r="Y1434" s="31"/>
    </row>
    <row r="1435" spans="1:25" ht="15.75" hidden="1" customHeight="1" x14ac:dyDescent="0.25">
      <c r="A1435" s="32">
        <v>25028887</v>
      </c>
      <c r="B1435" s="32" t="s">
        <v>9198</v>
      </c>
      <c r="C1435" s="32" t="s">
        <v>9199</v>
      </c>
      <c r="D1435" s="32" t="s">
        <v>9200</v>
      </c>
      <c r="E1435" s="32" t="s">
        <v>9201</v>
      </c>
      <c r="F1435" s="32" t="s">
        <v>3216</v>
      </c>
      <c r="G1435" s="32">
        <v>2014</v>
      </c>
      <c r="H1435" s="33">
        <v>41837</v>
      </c>
      <c r="I1435" s="32" t="s">
        <v>9202</v>
      </c>
      <c r="J1435" s="32"/>
      <c r="K1435" s="32" t="s">
        <v>9203</v>
      </c>
      <c r="L1435" s="32" t="str">
        <f t="shared" si="554"/>
        <v>PreAlerta</v>
      </c>
      <c r="M1435" s="32" t="str">
        <f t="shared" si="546"/>
        <v>S/PalabrasClaves</v>
      </c>
      <c r="N1435" s="32" t="str">
        <f t="shared" si="552"/>
        <v/>
      </c>
      <c r="O1435" s="32"/>
      <c r="P1435" s="32" t="s">
        <v>9204</v>
      </c>
      <c r="Q1435" s="32"/>
      <c r="R1435" s="32" t="str">
        <f>LEFT('2012-2022'!$P1435,4)</f>
        <v>2014</v>
      </c>
      <c r="S1435" s="32" t="s">
        <v>62</v>
      </c>
      <c r="T1435" s="32" t="str">
        <f t="shared" si="553"/>
        <v/>
      </c>
      <c r="U1435" s="32"/>
      <c r="V1435" s="34"/>
      <c r="W1435" s="35"/>
      <c r="X1435" s="35"/>
      <c r="Y1435" s="32"/>
    </row>
    <row r="1436" spans="1:25" ht="15.75" hidden="1" customHeight="1" x14ac:dyDescent="0.25">
      <c r="A1436" s="27">
        <v>33268771</v>
      </c>
      <c r="B1436" s="27" t="s">
        <v>9205</v>
      </c>
      <c r="C1436" s="27" t="s">
        <v>9206</v>
      </c>
      <c r="D1436" s="27" t="s">
        <v>9207</v>
      </c>
      <c r="E1436" s="27" t="s">
        <v>9208</v>
      </c>
      <c r="F1436" s="27" t="s">
        <v>3262</v>
      </c>
      <c r="G1436" s="27">
        <v>2020</v>
      </c>
      <c r="H1436" s="28">
        <v>44168</v>
      </c>
      <c r="I1436" s="27" t="s">
        <v>9209</v>
      </c>
      <c r="J1436" s="27"/>
      <c r="K1436" s="27" t="s">
        <v>9210</v>
      </c>
      <c r="L1436" s="27" t="str">
        <f t="shared" si="554"/>
        <v>PostAlerta</v>
      </c>
      <c r="M1436" s="27" t="str">
        <f t="shared" si="546"/>
        <v>S/PalabrasClaves</v>
      </c>
      <c r="N1436" s="27" t="str">
        <f t="shared" si="552"/>
        <v/>
      </c>
      <c r="O1436" s="27"/>
      <c r="P1436" s="27" t="s">
        <v>9211</v>
      </c>
      <c r="Q1436" s="27"/>
      <c r="R1436" s="27" t="str">
        <f>LEFT('2012-2022'!$P1436,4)</f>
        <v>2020</v>
      </c>
      <c r="S1436" s="27" t="s">
        <v>74</v>
      </c>
      <c r="T1436" s="27" t="str">
        <f t="shared" si="553"/>
        <v/>
      </c>
      <c r="U1436" s="27"/>
      <c r="V1436" s="29"/>
      <c r="W1436" s="30"/>
      <c r="X1436" s="30"/>
      <c r="Y1436" s="31"/>
    </row>
    <row r="1437" spans="1:25" ht="15.75" hidden="1" customHeight="1" x14ac:dyDescent="0.25">
      <c r="A1437" s="32">
        <v>30676485</v>
      </c>
      <c r="B1437" s="32" t="s">
        <v>9212</v>
      </c>
      <c r="C1437" s="32" t="s">
        <v>9213</v>
      </c>
      <c r="D1437" s="32" t="s">
        <v>9214</v>
      </c>
      <c r="E1437" s="32" t="s">
        <v>9215</v>
      </c>
      <c r="F1437" s="32" t="s">
        <v>304</v>
      </c>
      <c r="G1437" s="32">
        <v>2019</v>
      </c>
      <c r="H1437" s="33">
        <v>43490</v>
      </c>
      <c r="I1437" s="32"/>
      <c r="J1437" s="32"/>
      <c r="K1437" s="32" t="s">
        <v>9216</v>
      </c>
      <c r="L1437" s="32" t="str">
        <f t="shared" si="554"/>
        <v>PostAlerta</v>
      </c>
      <c r="M1437" s="32" t="str">
        <f t="shared" si="546"/>
        <v>S/PalabrasClaves</v>
      </c>
      <c r="N1437" s="32" t="str">
        <f t="shared" si="552"/>
        <v/>
      </c>
      <c r="O1437" s="32"/>
      <c r="P1437" s="32" t="s">
        <v>3530</v>
      </c>
      <c r="Q1437" s="32"/>
      <c r="R1437" s="32" t="str">
        <f>LEFT('2012-2022'!$P1437,4)</f>
        <v>2019</v>
      </c>
      <c r="S1437" s="32" t="s">
        <v>57</v>
      </c>
      <c r="T1437" s="32" t="str">
        <f t="shared" si="553"/>
        <v/>
      </c>
      <c r="U1437" s="32"/>
      <c r="V1437" s="34"/>
      <c r="W1437" s="35"/>
      <c r="X1437" s="35"/>
      <c r="Y1437" s="32"/>
    </row>
    <row r="1438" spans="1:25" ht="15.75" hidden="1" customHeight="1" x14ac:dyDescent="0.25">
      <c r="A1438" s="27">
        <v>29748180</v>
      </c>
      <c r="B1438" s="27" t="s">
        <v>9217</v>
      </c>
      <c r="C1438" s="27" t="s">
        <v>9218</v>
      </c>
      <c r="D1438" s="27" t="s">
        <v>9219</v>
      </c>
      <c r="E1438" s="27" t="s">
        <v>9220</v>
      </c>
      <c r="F1438" s="27" t="s">
        <v>393</v>
      </c>
      <c r="G1438" s="27">
        <v>2018</v>
      </c>
      <c r="H1438" s="28">
        <v>43232</v>
      </c>
      <c r="I1438" s="27"/>
      <c r="J1438" s="27"/>
      <c r="K1438" s="27" t="s">
        <v>9221</v>
      </c>
      <c r="L1438" s="27" t="str">
        <f t="shared" si="554"/>
        <v>Excluido</v>
      </c>
      <c r="M1438" s="27" t="str">
        <f t="shared" si="546"/>
        <v>S/PalabrasClaves</v>
      </c>
      <c r="N1438" s="27" t="str">
        <f t="shared" si="552"/>
        <v/>
      </c>
      <c r="O1438" s="27"/>
      <c r="P1438" s="27" t="s">
        <v>1179</v>
      </c>
      <c r="Q1438" s="27"/>
      <c r="R1438" s="27" t="str">
        <f>LEFT('2012-2022'!$P1438,4)</f>
        <v>2018</v>
      </c>
      <c r="S1438" s="27" t="s">
        <v>65</v>
      </c>
      <c r="T1438" s="27" t="str">
        <f t="shared" si="553"/>
        <v/>
      </c>
      <c r="U1438" s="27"/>
      <c r="V1438" s="29"/>
      <c r="W1438" s="30"/>
      <c r="X1438" s="30"/>
      <c r="Y1438" s="31"/>
    </row>
    <row r="1439" spans="1:25" ht="15.75" customHeight="1" x14ac:dyDescent="0.25">
      <c r="A1439" s="32">
        <v>32418509</v>
      </c>
      <c r="B1439" s="32" t="s">
        <v>9222</v>
      </c>
      <c r="C1439" s="32" t="s">
        <v>9223</v>
      </c>
      <c r="D1439" s="32" t="s">
        <v>9224</v>
      </c>
      <c r="E1439" s="32" t="s">
        <v>655</v>
      </c>
      <c r="F1439" s="32" t="s">
        <v>4579</v>
      </c>
      <c r="G1439" s="32">
        <v>2020</v>
      </c>
      <c r="H1439" s="33">
        <v>43970</v>
      </c>
      <c r="I1439" s="32"/>
      <c r="J1439" s="32"/>
      <c r="K1439" s="32" t="s">
        <v>9225</v>
      </c>
      <c r="L1439" s="32" t="str">
        <f t="shared" si="554"/>
        <v>PostAlerta</v>
      </c>
      <c r="M1439" s="32" t="str">
        <f t="shared" si="546"/>
        <v>C/PalabrasClaves</v>
      </c>
      <c r="N1439" s="32" t="s">
        <v>9</v>
      </c>
      <c r="O1439" s="32"/>
      <c r="P1439" s="32" t="s">
        <v>9226</v>
      </c>
      <c r="Q1439" s="32"/>
      <c r="R1439" s="32" t="str">
        <f>LEFT('2012-2022'!$P1439,4)</f>
        <v>2020</v>
      </c>
      <c r="S1439" s="32" t="s">
        <v>57</v>
      </c>
      <c r="T1439" s="32" t="s">
        <v>9222</v>
      </c>
      <c r="U1439" s="32" t="s">
        <v>123</v>
      </c>
      <c r="V1439" s="34" t="s">
        <v>124</v>
      </c>
      <c r="W1439" s="35" t="s">
        <v>124</v>
      </c>
      <c r="X1439" s="35"/>
      <c r="Y1439" s="36" t="str">
        <f>IFERROR(VLOOKUP(A1437,BD_aux,3,FALSE),"")</f>
        <v/>
      </c>
    </row>
    <row r="1440" spans="1:25" ht="15.75" hidden="1" customHeight="1" x14ac:dyDescent="0.25">
      <c r="A1440" s="27">
        <v>31476278</v>
      </c>
      <c r="B1440" s="27" t="s">
        <v>9227</v>
      </c>
      <c r="C1440" s="27" t="s">
        <v>9228</v>
      </c>
      <c r="D1440" s="27" t="s">
        <v>9229</v>
      </c>
      <c r="E1440" s="27" t="s">
        <v>9230</v>
      </c>
      <c r="F1440" s="27" t="s">
        <v>595</v>
      </c>
      <c r="G1440" s="27">
        <v>2019</v>
      </c>
      <c r="H1440" s="28">
        <v>43711</v>
      </c>
      <c r="I1440" s="27"/>
      <c r="J1440" s="27"/>
      <c r="K1440" s="27" t="s">
        <v>9231</v>
      </c>
      <c r="L1440" s="27" t="str">
        <f t="shared" si="554"/>
        <v>Excluido</v>
      </c>
      <c r="M1440" s="27" t="str">
        <f t="shared" si="546"/>
        <v>C/PalabrasClaves</v>
      </c>
      <c r="N1440" s="27" t="str">
        <f t="shared" ref="N1440:N1444" si="555">IF(ISNUMBER(SEARCH("TREATMENT", B1440)), "4) Nuevos tratamientos", "")</f>
        <v/>
      </c>
      <c r="O1440" s="27"/>
      <c r="P1440" s="27" t="s">
        <v>220</v>
      </c>
      <c r="Q1440" s="27"/>
      <c r="R1440" s="27" t="str">
        <f>LEFT('2012-2022'!$P1440,4)</f>
        <v>2019</v>
      </c>
      <c r="S1440" s="27" t="s">
        <v>68</v>
      </c>
      <c r="T1440" s="27" t="str">
        <f t="shared" ref="T1440:T1444" si="556">IFERROR(VLOOKUP(A1440,BD_aux,2,FALSE),"")</f>
        <v/>
      </c>
      <c r="U1440" s="27"/>
      <c r="V1440" s="29"/>
      <c r="W1440" s="30"/>
      <c r="X1440" s="30"/>
      <c r="Y1440" s="31"/>
    </row>
    <row r="1441" spans="1:25" ht="15.75" hidden="1" customHeight="1" x14ac:dyDescent="0.25">
      <c r="A1441" s="32">
        <v>31930578</v>
      </c>
      <c r="B1441" s="32" t="s">
        <v>9232</v>
      </c>
      <c r="C1441" s="32" t="s">
        <v>9233</v>
      </c>
      <c r="D1441" s="32" t="s">
        <v>9234</v>
      </c>
      <c r="E1441" s="32" t="s">
        <v>9235</v>
      </c>
      <c r="F1441" s="32" t="s">
        <v>6906</v>
      </c>
      <c r="G1441" s="32">
        <v>2020</v>
      </c>
      <c r="H1441" s="33">
        <v>43844</v>
      </c>
      <c r="I1441" s="32" t="s">
        <v>9236</v>
      </c>
      <c r="J1441" s="32"/>
      <c r="K1441" s="32" t="s">
        <v>9237</v>
      </c>
      <c r="L1441" s="32" t="str">
        <f t="shared" si="554"/>
        <v>PostAlerta</v>
      </c>
      <c r="M1441" s="32" t="str">
        <f t="shared" si="546"/>
        <v>C/PalabrasClaves</v>
      </c>
      <c r="N1441" s="32" t="str">
        <f t="shared" si="555"/>
        <v/>
      </c>
      <c r="O1441" s="32"/>
      <c r="P1441" s="32" t="s">
        <v>336</v>
      </c>
      <c r="Q1441" s="32"/>
      <c r="R1441" s="32" t="str">
        <f>LEFT('2012-2022'!$P1441,4)</f>
        <v>2020</v>
      </c>
      <c r="S1441" s="32" t="s">
        <v>49</v>
      </c>
      <c r="T1441" s="32" t="str">
        <f t="shared" si="556"/>
        <v/>
      </c>
      <c r="U1441" s="32"/>
      <c r="V1441" s="34"/>
      <c r="W1441" s="35"/>
      <c r="X1441" s="35"/>
      <c r="Y1441" s="32"/>
    </row>
    <row r="1442" spans="1:25" ht="15.75" hidden="1" customHeight="1" x14ac:dyDescent="0.25">
      <c r="A1442" s="27">
        <v>24188607</v>
      </c>
      <c r="B1442" s="27" t="s">
        <v>9238</v>
      </c>
      <c r="C1442" s="27" t="s">
        <v>9239</v>
      </c>
      <c r="D1442" s="27" t="s">
        <v>9240</v>
      </c>
      <c r="E1442" s="27" t="s">
        <v>9241</v>
      </c>
      <c r="F1442" s="27" t="s">
        <v>9091</v>
      </c>
      <c r="G1442" s="27">
        <v>2014</v>
      </c>
      <c r="H1442" s="28">
        <v>41584</v>
      </c>
      <c r="I1442" s="27"/>
      <c r="J1442" s="27"/>
      <c r="K1442" s="27" t="s">
        <v>9242</v>
      </c>
      <c r="L1442" s="27" t="str">
        <f t="shared" si="554"/>
        <v>PreAlerta</v>
      </c>
      <c r="M1442" s="27" t="str">
        <f t="shared" si="546"/>
        <v>S/PalabrasClaves</v>
      </c>
      <c r="N1442" s="27" t="str">
        <f t="shared" si="555"/>
        <v/>
      </c>
      <c r="O1442" s="27"/>
      <c r="P1442" s="27" t="s">
        <v>1314</v>
      </c>
      <c r="Q1442" s="27"/>
      <c r="R1442" s="27" t="str">
        <f>LEFT('2012-2022'!$P1442,4)</f>
        <v>2014</v>
      </c>
      <c r="S1442" s="27" t="s">
        <v>39</v>
      </c>
      <c r="T1442" s="27" t="str">
        <f t="shared" si="556"/>
        <v/>
      </c>
      <c r="U1442" s="27"/>
      <c r="V1442" s="29"/>
      <c r="W1442" s="30"/>
      <c r="X1442" s="30"/>
      <c r="Y1442" s="31"/>
    </row>
    <row r="1443" spans="1:25" ht="15.75" hidden="1" customHeight="1" x14ac:dyDescent="0.25">
      <c r="A1443" s="32">
        <v>31182361</v>
      </c>
      <c r="B1443" s="32" t="s">
        <v>9243</v>
      </c>
      <c r="C1443" s="32" t="s">
        <v>9244</v>
      </c>
      <c r="D1443" s="32" t="s">
        <v>9245</v>
      </c>
      <c r="E1443" s="32" t="s">
        <v>9246</v>
      </c>
      <c r="F1443" s="32" t="s">
        <v>8447</v>
      </c>
      <c r="G1443" s="32">
        <v>2020</v>
      </c>
      <c r="H1443" s="33">
        <v>43628</v>
      </c>
      <c r="I1443" s="32"/>
      <c r="J1443" s="32"/>
      <c r="K1443" s="32" t="s">
        <v>9247</v>
      </c>
      <c r="L1443" s="32" t="str">
        <f t="shared" si="554"/>
        <v>PostAlerta</v>
      </c>
      <c r="M1443" s="32" t="str">
        <f t="shared" si="546"/>
        <v>S/PalabrasClaves</v>
      </c>
      <c r="N1443" s="32" t="str">
        <f t="shared" si="555"/>
        <v/>
      </c>
      <c r="O1443" s="32"/>
      <c r="P1443" s="32" t="s">
        <v>132</v>
      </c>
      <c r="Q1443" s="32"/>
      <c r="R1443" s="32" t="str">
        <f>LEFT('2012-2022'!$P1443,4)</f>
        <v>2020</v>
      </c>
      <c r="S1443" s="32" t="s">
        <v>54</v>
      </c>
      <c r="T1443" s="32" t="str">
        <f t="shared" si="556"/>
        <v/>
      </c>
      <c r="U1443" s="32"/>
      <c r="V1443" s="34"/>
      <c r="W1443" s="35"/>
      <c r="X1443" s="35"/>
      <c r="Y1443" s="32"/>
    </row>
    <row r="1444" spans="1:25" ht="15.75" hidden="1" customHeight="1" x14ac:dyDescent="0.25">
      <c r="A1444" s="27">
        <v>29271025</v>
      </c>
      <c r="B1444" s="27" t="s">
        <v>9248</v>
      </c>
      <c r="C1444" s="27" t="s">
        <v>9249</v>
      </c>
      <c r="D1444" s="27" t="s">
        <v>9250</v>
      </c>
      <c r="E1444" s="27" t="s">
        <v>9251</v>
      </c>
      <c r="F1444" s="27" t="s">
        <v>9252</v>
      </c>
      <c r="G1444" s="27">
        <v>2018</v>
      </c>
      <c r="H1444" s="28">
        <v>43092</v>
      </c>
      <c r="I1444" s="27"/>
      <c r="J1444" s="27"/>
      <c r="K1444" s="27" t="s">
        <v>9253</v>
      </c>
      <c r="L1444" s="27" t="str">
        <f t="shared" si="554"/>
        <v>PostAlerta</v>
      </c>
      <c r="M1444" s="27" t="str">
        <f t="shared" si="546"/>
        <v>S/PalabrasClaves</v>
      </c>
      <c r="N1444" s="27" t="str">
        <f t="shared" si="555"/>
        <v/>
      </c>
      <c r="O1444" s="27"/>
      <c r="P1444" s="27" t="s">
        <v>1214</v>
      </c>
      <c r="Q1444" s="27"/>
      <c r="R1444" s="27" t="str">
        <f>LEFT('2012-2022'!$P1444,4)</f>
        <v>2018</v>
      </c>
      <c r="S1444" s="27" t="s">
        <v>49</v>
      </c>
      <c r="T1444" s="27" t="str">
        <f t="shared" si="556"/>
        <v/>
      </c>
      <c r="U1444" s="27"/>
      <c r="V1444" s="29"/>
      <c r="W1444" s="30"/>
      <c r="X1444" s="30"/>
      <c r="Y1444" s="31"/>
    </row>
    <row r="1445" spans="1:25" ht="15.75" customHeight="1" x14ac:dyDescent="0.25">
      <c r="A1445" s="32">
        <v>35131478</v>
      </c>
      <c r="B1445" s="32" t="s">
        <v>9254</v>
      </c>
      <c r="C1445" s="32" t="s">
        <v>9255</v>
      </c>
      <c r="D1445" s="32" t="s">
        <v>9256</v>
      </c>
      <c r="E1445" s="32" t="s">
        <v>9257</v>
      </c>
      <c r="F1445" s="32" t="s">
        <v>9258</v>
      </c>
      <c r="G1445" s="32">
        <v>2022</v>
      </c>
      <c r="H1445" s="33">
        <v>44600</v>
      </c>
      <c r="I1445" s="32"/>
      <c r="J1445" s="32"/>
      <c r="K1445" s="32" t="s">
        <v>9259</v>
      </c>
      <c r="L1445" s="32" t="str">
        <f t="shared" si="554"/>
        <v>PostAlerta</v>
      </c>
      <c r="M1445" s="32" t="str">
        <f t="shared" si="546"/>
        <v>C/PalabrasClaves</v>
      </c>
      <c r="N1445" s="32" t="s">
        <v>9</v>
      </c>
      <c r="O1445" s="32"/>
      <c r="P1445" s="32" t="s">
        <v>4162</v>
      </c>
      <c r="Q1445" s="32"/>
      <c r="R1445" s="32" t="str">
        <f>LEFT('2012-2022'!$P1445,4)</f>
        <v>2022</v>
      </c>
      <c r="S1445" s="32" t="s">
        <v>49</v>
      </c>
      <c r="T1445" s="32" t="s">
        <v>9260</v>
      </c>
      <c r="U1445" s="32" t="s">
        <v>123</v>
      </c>
      <c r="V1445" s="34" t="s">
        <v>124</v>
      </c>
      <c r="W1445" s="35" t="s">
        <v>124</v>
      </c>
      <c r="X1445" s="35" t="s">
        <v>9261</v>
      </c>
      <c r="Y1445" s="36" t="str">
        <f>IFERROR(VLOOKUP(A1443,BD_aux,3,FALSE),"")</f>
        <v/>
      </c>
    </row>
    <row r="1446" spans="1:25" ht="15.75" hidden="1" customHeight="1" x14ac:dyDescent="0.25">
      <c r="A1446" s="27">
        <v>23368846</v>
      </c>
      <c r="B1446" s="27" t="s">
        <v>9262</v>
      </c>
      <c r="C1446" s="27" t="s">
        <v>9263</v>
      </c>
      <c r="D1446" s="27" t="s">
        <v>9264</v>
      </c>
      <c r="E1446" s="27" t="s">
        <v>9265</v>
      </c>
      <c r="F1446" s="27" t="s">
        <v>9266</v>
      </c>
      <c r="G1446" s="27">
        <v>2013</v>
      </c>
      <c r="H1446" s="28">
        <v>41307</v>
      </c>
      <c r="I1446" s="27" t="s">
        <v>9267</v>
      </c>
      <c r="J1446" s="27"/>
      <c r="K1446" s="27" t="s">
        <v>9268</v>
      </c>
      <c r="L1446" s="27" t="str">
        <f t="shared" si="554"/>
        <v>PreAlerta</v>
      </c>
      <c r="M1446" s="27" t="str">
        <f t="shared" si="546"/>
        <v>S/PalabrasClaves</v>
      </c>
      <c r="N1446" s="27" t="str">
        <f t="shared" ref="N1446:N1455" si="557">IF(ISNUMBER(SEARCH("TREATMENT", B1446)), "4) Nuevos tratamientos", "")</f>
        <v/>
      </c>
      <c r="O1446" s="27"/>
      <c r="P1446" s="27" t="s">
        <v>9269</v>
      </c>
      <c r="Q1446" s="27"/>
      <c r="R1446" s="27" t="str">
        <f>LEFT('2012-2022'!$P1446,4)</f>
        <v>2013</v>
      </c>
      <c r="S1446" s="27" t="s">
        <v>49</v>
      </c>
      <c r="T1446" s="27" t="str">
        <f t="shared" ref="T1446:T1455" si="558">IFERROR(VLOOKUP(A1446,BD_aux,2,FALSE),"")</f>
        <v/>
      </c>
      <c r="U1446" s="27"/>
      <c r="V1446" s="29"/>
      <c r="W1446" s="30"/>
      <c r="X1446" s="30"/>
      <c r="Y1446" s="31"/>
    </row>
    <row r="1447" spans="1:25" ht="15.75" hidden="1" customHeight="1" x14ac:dyDescent="0.25">
      <c r="A1447" s="32">
        <v>27366021</v>
      </c>
      <c r="B1447" s="32" t="s">
        <v>9270</v>
      </c>
      <c r="C1447" s="32" t="s">
        <v>9271</v>
      </c>
      <c r="D1447" s="32" t="s">
        <v>9272</v>
      </c>
      <c r="E1447" s="32" t="s">
        <v>9273</v>
      </c>
      <c r="F1447" s="32" t="s">
        <v>5548</v>
      </c>
      <c r="G1447" s="32">
        <v>2016</v>
      </c>
      <c r="H1447" s="33">
        <v>42553</v>
      </c>
      <c r="I1447" s="32" t="s">
        <v>9274</v>
      </c>
      <c r="J1447" s="32"/>
      <c r="K1447" s="32" t="s">
        <v>9275</v>
      </c>
      <c r="L1447" s="32" t="str">
        <f t="shared" si="554"/>
        <v>Excluido</v>
      </c>
      <c r="M1447" s="32" t="str">
        <f t="shared" si="546"/>
        <v>S/PalabrasClaves</v>
      </c>
      <c r="N1447" s="32" t="str">
        <f t="shared" si="557"/>
        <v/>
      </c>
      <c r="O1447" s="32"/>
      <c r="P1447" s="32">
        <v>2016</v>
      </c>
      <c r="Q1447" s="32"/>
      <c r="R1447" s="32" t="str">
        <f>LEFT('2012-2022'!$P1447,4)</f>
        <v>2016</v>
      </c>
      <c r="S1447" s="32"/>
      <c r="T1447" s="32" t="str">
        <f t="shared" si="558"/>
        <v/>
      </c>
      <c r="U1447" s="32"/>
      <c r="V1447" s="34"/>
      <c r="W1447" s="35"/>
      <c r="X1447" s="35"/>
      <c r="Y1447" s="32"/>
    </row>
    <row r="1448" spans="1:25" ht="15.75" hidden="1" customHeight="1" x14ac:dyDescent="0.25">
      <c r="A1448" s="27">
        <v>34854620</v>
      </c>
      <c r="B1448" s="27" t="s">
        <v>9276</v>
      </c>
      <c r="C1448" s="27" t="s">
        <v>9277</v>
      </c>
      <c r="D1448" s="27" t="s">
        <v>9278</v>
      </c>
      <c r="E1448" s="27" t="s">
        <v>9279</v>
      </c>
      <c r="F1448" s="27" t="s">
        <v>8730</v>
      </c>
      <c r="G1448" s="27">
        <v>2021</v>
      </c>
      <c r="H1448" s="28">
        <v>44532</v>
      </c>
      <c r="I1448" s="27"/>
      <c r="J1448" s="27"/>
      <c r="K1448" s="27"/>
      <c r="L1448" s="27" t="str">
        <f t="shared" si="554"/>
        <v>PostAlerta</v>
      </c>
      <c r="M1448" s="27" t="str">
        <f t="shared" si="546"/>
        <v>S/PalabrasClaves</v>
      </c>
      <c r="N1448" s="27" t="str">
        <f t="shared" si="557"/>
        <v/>
      </c>
      <c r="O1448" s="27"/>
      <c r="P1448" s="27" t="s">
        <v>7480</v>
      </c>
      <c r="Q1448" s="27"/>
      <c r="R1448" s="27" t="str">
        <f>LEFT('2012-2022'!$P1448,4)</f>
        <v>2021</v>
      </c>
      <c r="S1448" s="27" t="s">
        <v>72</v>
      </c>
      <c r="T1448" s="27" t="str">
        <f t="shared" si="558"/>
        <v/>
      </c>
      <c r="U1448" s="27"/>
      <c r="V1448" s="29"/>
      <c r="W1448" s="30"/>
      <c r="X1448" s="30"/>
      <c r="Y1448" s="31"/>
    </row>
    <row r="1449" spans="1:25" ht="15.75" hidden="1" customHeight="1" x14ac:dyDescent="0.25">
      <c r="A1449" s="32">
        <v>24810212</v>
      </c>
      <c r="B1449" s="32" t="s">
        <v>9280</v>
      </c>
      <c r="C1449" s="32" t="s">
        <v>9281</v>
      </c>
      <c r="D1449" s="32" t="s">
        <v>9282</v>
      </c>
      <c r="E1449" s="32" t="s">
        <v>9283</v>
      </c>
      <c r="F1449" s="32" t="s">
        <v>735</v>
      </c>
      <c r="G1449" s="32">
        <v>2014</v>
      </c>
      <c r="H1449" s="33">
        <v>41769</v>
      </c>
      <c r="I1449" s="32" t="s">
        <v>9284</v>
      </c>
      <c r="J1449" s="32"/>
      <c r="K1449" s="32" t="s">
        <v>9285</v>
      </c>
      <c r="L1449" s="32" t="str">
        <f t="shared" si="554"/>
        <v>PreAlerta</v>
      </c>
      <c r="M1449" s="32" t="str">
        <f t="shared" si="546"/>
        <v>S/PalabrasClaves</v>
      </c>
      <c r="N1449" s="32" t="str">
        <f t="shared" si="557"/>
        <v/>
      </c>
      <c r="O1449" s="32"/>
      <c r="P1449" s="32" t="s">
        <v>1736</v>
      </c>
      <c r="Q1449" s="32"/>
      <c r="R1449" s="32" t="str">
        <f>LEFT('2012-2022'!$P1449,4)</f>
        <v>2014</v>
      </c>
      <c r="S1449" s="32" t="s">
        <v>65</v>
      </c>
      <c r="T1449" s="32" t="str">
        <f t="shared" si="558"/>
        <v/>
      </c>
      <c r="U1449" s="32"/>
      <c r="V1449" s="34"/>
      <c r="W1449" s="35"/>
      <c r="X1449" s="35"/>
      <c r="Y1449" s="32"/>
    </row>
    <row r="1450" spans="1:25" ht="15.75" hidden="1" customHeight="1" x14ac:dyDescent="0.25">
      <c r="A1450" s="27">
        <v>32019756</v>
      </c>
      <c r="B1450" s="27" t="s">
        <v>9286</v>
      </c>
      <c r="C1450" s="27" t="s">
        <v>9287</v>
      </c>
      <c r="D1450" s="27" t="s">
        <v>9288</v>
      </c>
      <c r="E1450" s="27" t="s">
        <v>9289</v>
      </c>
      <c r="F1450" s="27" t="s">
        <v>9290</v>
      </c>
      <c r="G1450" s="27">
        <v>2020</v>
      </c>
      <c r="H1450" s="28">
        <v>43867</v>
      </c>
      <c r="I1450" s="27" t="s">
        <v>9291</v>
      </c>
      <c r="J1450" s="27"/>
      <c r="K1450" s="27" t="s">
        <v>9292</v>
      </c>
      <c r="L1450" s="27" t="str">
        <f t="shared" si="554"/>
        <v>PostAlerta</v>
      </c>
      <c r="M1450" s="27" t="str">
        <f t="shared" si="546"/>
        <v>S/PalabrasClaves</v>
      </c>
      <c r="N1450" s="27" t="str">
        <f t="shared" si="557"/>
        <v/>
      </c>
      <c r="O1450" s="27"/>
      <c r="P1450" s="27" t="s">
        <v>868</v>
      </c>
      <c r="Q1450" s="27"/>
      <c r="R1450" s="27" t="str">
        <f>LEFT('2012-2022'!$P1450,4)</f>
        <v>2020</v>
      </c>
      <c r="S1450" s="27" t="s">
        <v>45</v>
      </c>
      <c r="T1450" s="27" t="str">
        <f t="shared" si="558"/>
        <v/>
      </c>
      <c r="U1450" s="27"/>
      <c r="V1450" s="29"/>
      <c r="W1450" s="30"/>
      <c r="X1450" s="30"/>
      <c r="Y1450" s="31"/>
    </row>
    <row r="1451" spans="1:25" ht="15.75" hidden="1" customHeight="1" x14ac:dyDescent="0.25">
      <c r="A1451" s="32">
        <v>32031617</v>
      </c>
      <c r="B1451" s="32" t="s">
        <v>9293</v>
      </c>
      <c r="C1451" s="32" t="s">
        <v>9294</v>
      </c>
      <c r="D1451" s="32" t="s">
        <v>9295</v>
      </c>
      <c r="E1451" s="32" t="s">
        <v>6145</v>
      </c>
      <c r="F1451" s="32" t="s">
        <v>5966</v>
      </c>
      <c r="G1451" s="32">
        <v>2020</v>
      </c>
      <c r="H1451" s="33">
        <v>43869</v>
      </c>
      <c r="I1451" s="32" t="s">
        <v>9296</v>
      </c>
      <c r="J1451" s="32"/>
      <c r="K1451" s="32" t="s">
        <v>9297</v>
      </c>
      <c r="L1451" s="32" t="str">
        <f t="shared" si="554"/>
        <v>PostAlerta</v>
      </c>
      <c r="M1451" s="32" t="str">
        <f t="shared" si="546"/>
        <v>S/PalabrasClaves</v>
      </c>
      <c r="N1451" s="32" t="str">
        <f t="shared" si="557"/>
        <v/>
      </c>
      <c r="O1451" s="32"/>
      <c r="P1451" s="32" t="s">
        <v>6365</v>
      </c>
      <c r="Q1451" s="32"/>
      <c r="R1451" s="32" t="str">
        <f>LEFT('2012-2022'!$P1451,4)</f>
        <v>2020</v>
      </c>
      <c r="S1451" s="32" t="s">
        <v>45</v>
      </c>
      <c r="T1451" s="32" t="str">
        <f t="shared" si="558"/>
        <v/>
      </c>
      <c r="U1451" s="32"/>
      <c r="V1451" s="34"/>
      <c r="W1451" s="35"/>
      <c r="X1451" s="35"/>
      <c r="Y1451" s="32"/>
    </row>
    <row r="1452" spans="1:25" ht="15.75" hidden="1" customHeight="1" x14ac:dyDescent="0.25">
      <c r="A1452" s="27">
        <v>31241038</v>
      </c>
      <c r="B1452" s="27" t="s">
        <v>9298</v>
      </c>
      <c r="C1452" s="27" t="s">
        <v>9299</v>
      </c>
      <c r="D1452" s="27" t="s">
        <v>9300</v>
      </c>
      <c r="E1452" s="27" t="s">
        <v>9301</v>
      </c>
      <c r="F1452" s="27" t="s">
        <v>1046</v>
      </c>
      <c r="G1452" s="27">
        <v>2019</v>
      </c>
      <c r="H1452" s="28">
        <v>43643</v>
      </c>
      <c r="I1452" s="27" t="s">
        <v>9302</v>
      </c>
      <c r="J1452" s="27"/>
      <c r="K1452" s="27" t="s">
        <v>9303</v>
      </c>
      <c r="L1452" s="27" t="str">
        <f t="shared" si="554"/>
        <v>PostAlerta</v>
      </c>
      <c r="M1452" s="27" t="str">
        <f t="shared" si="546"/>
        <v>S/PalabrasClaves</v>
      </c>
      <c r="N1452" s="27" t="str">
        <f t="shared" si="557"/>
        <v/>
      </c>
      <c r="O1452" s="27"/>
      <c r="P1452" s="27" t="s">
        <v>979</v>
      </c>
      <c r="Q1452" s="27"/>
      <c r="R1452" s="27" t="str">
        <f>LEFT('2012-2022'!$P1452,4)</f>
        <v>2019</v>
      </c>
      <c r="S1452" s="27" t="s">
        <v>60</v>
      </c>
      <c r="T1452" s="27" t="str">
        <f t="shared" si="558"/>
        <v/>
      </c>
      <c r="U1452" s="27"/>
      <c r="V1452" s="29"/>
      <c r="W1452" s="30"/>
      <c r="X1452" s="30"/>
      <c r="Y1452" s="31"/>
    </row>
    <row r="1453" spans="1:25" ht="15.75" hidden="1" customHeight="1" x14ac:dyDescent="0.25">
      <c r="A1453" s="32">
        <v>32523077</v>
      </c>
      <c r="B1453" s="32" t="s">
        <v>9304</v>
      </c>
      <c r="C1453" s="32" t="s">
        <v>9305</v>
      </c>
      <c r="D1453" s="32" t="s">
        <v>9306</v>
      </c>
      <c r="E1453" s="32" t="s">
        <v>9307</v>
      </c>
      <c r="F1453" s="32" t="s">
        <v>2202</v>
      </c>
      <c r="G1453" s="32">
        <v>2020</v>
      </c>
      <c r="H1453" s="33">
        <v>43994</v>
      </c>
      <c r="I1453" s="32" t="s">
        <v>9308</v>
      </c>
      <c r="J1453" s="32"/>
      <c r="K1453" s="32" t="s">
        <v>9309</v>
      </c>
      <c r="L1453" s="32" t="str">
        <f t="shared" si="554"/>
        <v>PostAlerta</v>
      </c>
      <c r="M1453" s="32" t="str">
        <f t="shared" si="546"/>
        <v>C/PalabrasClaves</v>
      </c>
      <c r="N1453" s="32" t="str">
        <f t="shared" si="557"/>
        <v/>
      </c>
      <c r="O1453" s="32"/>
      <c r="P1453" s="32" t="s">
        <v>9310</v>
      </c>
      <c r="Q1453" s="32"/>
      <c r="R1453" s="32" t="str">
        <f>LEFT('2012-2022'!$P1453,4)</f>
        <v>2020</v>
      </c>
      <c r="S1453" s="32" t="s">
        <v>60</v>
      </c>
      <c r="T1453" s="32" t="str">
        <f t="shared" si="558"/>
        <v/>
      </c>
      <c r="U1453" s="32"/>
      <c r="V1453" s="34"/>
      <c r="W1453" s="35"/>
      <c r="X1453" s="35"/>
      <c r="Y1453" s="32"/>
    </row>
    <row r="1454" spans="1:25" ht="15.75" hidden="1" customHeight="1" x14ac:dyDescent="0.25">
      <c r="A1454" s="27">
        <v>31119631</v>
      </c>
      <c r="B1454" s="27" t="s">
        <v>9311</v>
      </c>
      <c r="C1454" s="27" t="s">
        <v>9312</v>
      </c>
      <c r="D1454" s="27" t="s">
        <v>9313</v>
      </c>
      <c r="E1454" s="27" t="s">
        <v>9314</v>
      </c>
      <c r="F1454" s="27" t="s">
        <v>120</v>
      </c>
      <c r="G1454" s="27">
        <v>2019</v>
      </c>
      <c r="H1454" s="28">
        <v>43609</v>
      </c>
      <c r="I1454" s="27"/>
      <c r="J1454" s="27"/>
      <c r="K1454" s="27" t="s">
        <v>9315</v>
      </c>
      <c r="L1454" s="27" t="str">
        <f t="shared" si="554"/>
        <v>PostAlerta</v>
      </c>
      <c r="M1454" s="27" t="str">
        <f t="shared" si="546"/>
        <v>S/PalabrasClaves</v>
      </c>
      <c r="N1454" s="27" t="str">
        <f t="shared" si="557"/>
        <v/>
      </c>
      <c r="O1454" s="27"/>
      <c r="P1454" s="27">
        <v>2019</v>
      </c>
      <c r="Q1454" s="27"/>
      <c r="R1454" s="27" t="str">
        <f>LEFT('2012-2022'!$P1454,4)</f>
        <v>2019</v>
      </c>
      <c r="S1454" s="27"/>
      <c r="T1454" s="27" t="str">
        <f t="shared" si="558"/>
        <v/>
      </c>
      <c r="U1454" s="27"/>
      <c r="V1454" s="29"/>
      <c r="W1454" s="30"/>
      <c r="X1454" s="30"/>
      <c r="Y1454" s="31"/>
    </row>
    <row r="1455" spans="1:25" ht="15.75" hidden="1" customHeight="1" x14ac:dyDescent="0.25">
      <c r="A1455" s="32">
        <v>29906594</v>
      </c>
      <c r="B1455" s="32" t="s">
        <v>9316</v>
      </c>
      <c r="C1455" s="32" t="s">
        <v>9317</v>
      </c>
      <c r="D1455" s="32" t="s">
        <v>9318</v>
      </c>
      <c r="E1455" s="32" t="s">
        <v>9319</v>
      </c>
      <c r="F1455" s="32" t="s">
        <v>1845</v>
      </c>
      <c r="G1455" s="32">
        <v>2019</v>
      </c>
      <c r="H1455" s="33">
        <v>43267</v>
      </c>
      <c r="I1455" s="32" t="s">
        <v>9320</v>
      </c>
      <c r="J1455" s="32"/>
      <c r="K1455" s="32" t="s">
        <v>9321</v>
      </c>
      <c r="L1455" s="32" t="str">
        <f t="shared" si="554"/>
        <v>PostAlerta</v>
      </c>
      <c r="M1455" s="32" t="str">
        <f t="shared" si="546"/>
        <v>S/PalabrasClaves</v>
      </c>
      <c r="N1455" s="32" t="str">
        <f t="shared" si="557"/>
        <v/>
      </c>
      <c r="O1455" s="32"/>
      <c r="P1455" s="32" t="s">
        <v>1120</v>
      </c>
      <c r="Q1455" s="32"/>
      <c r="R1455" s="32" t="str">
        <f>LEFT('2012-2022'!$P1455,4)</f>
        <v>2019</v>
      </c>
      <c r="S1455" s="32" t="s">
        <v>49</v>
      </c>
      <c r="T1455" s="32" t="str">
        <f t="shared" si="558"/>
        <v/>
      </c>
      <c r="U1455" s="32"/>
      <c r="V1455" s="34"/>
      <c r="W1455" s="35"/>
      <c r="X1455" s="35"/>
      <c r="Y1455" s="32"/>
    </row>
    <row r="1456" spans="1:25" ht="15.75" customHeight="1" x14ac:dyDescent="0.25">
      <c r="A1456" s="27">
        <v>32868325</v>
      </c>
      <c r="B1456" s="27" t="s">
        <v>9322</v>
      </c>
      <c r="C1456" s="27" t="s">
        <v>9323</v>
      </c>
      <c r="D1456" s="27" t="s">
        <v>9324</v>
      </c>
      <c r="E1456" s="27" t="s">
        <v>4881</v>
      </c>
      <c r="F1456" s="27" t="s">
        <v>573</v>
      </c>
      <c r="G1456" s="27">
        <v>2020</v>
      </c>
      <c r="H1456" s="28">
        <v>44076</v>
      </c>
      <c r="I1456" s="27" t="s">
        <v>9325</v>
      </c>
      <c r="J1456" s="27"/>
      <c r="K1456" s="27" t="s">
        <v>9326</v>
      </c>
      <c r="L1456" s="27" t="str">
        <f t="shared" si="554"/>
        <v>PostAlerta</v>
      </c>
      <c r="M1456" s="27" t="str">
        <f t="shared" si="546"/>
        <v>C/PalabrasClaves</v>
      </c>
      <c r="N1456" s="27" t="s">
        <v>9</v>
      </c>
      <c r="O1456" s="27"/>
      <c r="P1456" s="27" t="s">
        <v>9327</v>
      </c>
      <c r="Q1456" s="27"/>
      <c r="R1456" s="27" t="str">
        <f>LEFT('2012-2022'!$P1456,4)</f>
        <v>2020</v>
      </c>
      <c r="S1456" s="27" t="s">
        <v>70</v>
      </c>
      <c r="T1456" s="27" t="s">
        <v>9328</v>
      </c>
      <c r="U1456" s="27" t="s">
        <v>123</v>
      </c>
      <c r="V1456" s="29" t="s">
        <v>124</v>
      </c>
      <c r="W1456" s="30" t="s">
        <v>124</v>
      </c>
      <c r="X1456" s="30" t="s">
        <v>9329</v>
      </c>
      <c r="Y1456" s="31" t="str">
        <f t="shared" ref="Y1456:Y1457" si="559">IFERROR(VLOOKUP(A1454,BD_aux,3,FALSE),"")</f>
        <v/>
      </c>
    </row>
    <row r="1457" spans="1:25" ht="15.75" customHeight="1" x14ac:dyDescent="0.25">
      <c r="A1457" s="32">
        <v>34774742</v>
      </c>
      <c r="B1457" s="32" t="s">
        <v>9330</v>
      </c>
      <c r="C1457" s="32" t="s">
        <v>9331</v>
      </c>
      <c r="D1457" s="32" t="s">
        <v>9332</v>
      </c>
      <c r="E1457" s="32" t="s">
        <v>9333</v>
      </c>
      <c r="F1457" s="32" t="s">
        <v>9107</v>
      </c>
      <c r="G1457" s="32">
        <v>2022</v>
      </c>
      <c r="H1457" s="33">
        <v>44514</v>
      </c>
      <c r="I1457" s="32"/>
      <c r="J1457" s="32"/>
      <c r="K1457" s="32" t="s">
        <v>9334</v>
      </c>
      <c r="L1457" s="32" t="str">
        <f t="shared" si="554"/>
        <v>PostAlerta</v>
      </c>
      <c r="M1457" s="32" t="str">
        <f t="shared" si="546"/>
        <v>C/PalabrasClaves</v>
      </c>
      <c r="N1457" s="32" t="s">
        <v>12</v>
      </c>
      <c r="O1457" s="32" t="s">
        <v>16</v>
      </c>
      <c r="P1457" s="32" t="s">
        <v>9335</v>
      </c>
      <c r="Q1457" s="32"/>
      <c r="R1457" s="32" t="str">
        <f>LEFT('2012-2022'!$P1457,4)</f>
        <v>2022</v>
      </c>
      <c r="S1457" s="32" t="s">
        <v>39</v>
      </c>
      <c r="T1457" s="32" t="s">
        <v>9336</v>
      </c>
      <c r="U1457" s="32" t="s">
        <v>124</v>
      </c>
      <c r="V1457" s="34" t="s">
        <v>123</v>
      </c>
      <c r="W1457" s="35" t="s">
        <v>124</v>
      </c>
      <c r="X1457" s="35" t="s">
        <v>9337</v>
      </c>
      <c r="Y1457" s="36" t="str">
        <f t="shared" si="559"/>
        <v/>
      </c>
    </row>
    <row r="1458" spans="1:25" ht="15.75" hidden="1" customHeight="1" x14ac:dyDescent="0.25">
      <c r="A1458" s="27">
        <v>25552049</v>
      </c>
      <c r="B1458" s="27" t="s">
        <v>9338</v>
      </c>
      <c r="C1458" s="27" t="s">
        <v>9339</v>
      </c>
      <c r="D1458" s="27" t="s">
        <v>9340</v>
      </c>
      <c r="E1458" s="27" t="s">
        <v>9341</v>
      </c>
      <c r="F1458" s="27" t="s">
        <v>840</v>
      </c>
      <c r="G1458" s="27">
        <v>2014</v>
      </c>
      <c r="H1458" s="28">
        <v>42006</v>
      </c>
      <c r="I1458" s="27"/>
      <c r="J1458" s="27"/>
      <c r="K1458" s="27"/>
      <c r="L1458" s="27" t="str">
        <f t="shared" si="554"/>
        <v>PreAlerta</v>
      </c>
      <c r="M1458" s="27" t="str">
        <f t="shared" si="546"/>
        <v>S/PalabrasClaves</v>
      </c>
      <c r="N1458" s="27" t="str">
        <f t="shared" ref="N1458:N1462" si="560">IF(ISNUMBER(SEARCH("TREATMENT", B1458)), "4) Nuevos tratamientos", "")</f>
        <v/>
      </c>
      <c r="O1458" s="27"/>
      <c r="P1458" s="27" t="s">
        <v>1736</v>
      </c>
      <c r="Q1458" s="27"/>
      <c r="R1458" s="27" t="str">
        <f>LEFT('2012-2022'!$P1458,4)</f>
        <v>2014</v>
      </c>
      <c r="S1458" s="27" t="s">
        <v>65</v>
      </c>
      <c r="T1458" s="27" t="str">
        <f t="shared" ref="T1458:T1462" si="561">IFERROR(VLOOKUP(A1458,BD_aux,2,FALSE),"")</f>
        <v/>
      </c>
      <c r="U1458" s="27"/>
      <c r="V1458" s="29"/>
      <c r="W1458" s="30"/>
      <c r="X1458" s="30"/>
      <c r="Y1458" s="31"/>
    </row>
    <row r="1459" spans="1:25" ht="15.75" hidden="1" customHeight="1" x14ac:dyDescent="0.25">
      <c r="A1459" s="32">
        <v>23727313</v>
      </c>
      <c r="B1459" s="32" t="s">
        <v>9342</v>
      </c>
      <c r="C1459" s="32" t="s">
        <v>9343</v>
      </c>
      <c r="D1459" s="32" t="s">
        <v>9344</v>
      </c>
      <c r="E1459" s="32" t="s">
        <v>9345</v>
      </c>
      <c r="F1459" s="32" t="s">
        <v>2022</v>
      </c>
      <c r="G1459" s="32">
        <v>2013</v>
      </c>
      <c r="H1459" s="33">
        <v>41429</v>
      </c>
      <c r="I1459" s="32"/>
      <c r="J1459" s="32"/>
      <c r="K1459" s="32" t="s">
        <v>9346</v>
      </c>
      <c r="L1459" s="32" t="str">
        <f t="shared" si="554"/>
        <v>PreAlerta</v>
      </c>
      <c r="M1459" s="32" t="str">
        <f t="shared" si="546"/>
        <v>S/PalabrasClaves</v>
      </c>
      <c r="N1459" s="32" t="str">
        <f t="shared" si="560"/>
        <v/>
      </c>
      <c r="O1459" s="32"/>
      <c r="P1459" s="32" t="s">
        <v>2364</v>
      </c>
      <c r="Q1459" s="32"/>
      <c r="R1459" s="32" t="str">
        <f>LEFT('2012-2022'!$P1459,4)</f>
        <v>2013</v>
      </c>
      <c r="S1459" s="32" t="s">
        <v>70</v>
      </c>
      <c r="T1459" s="32" t="str">
        <f t="shared" si="561"/>
        <v/>
      </c>
      <c r="U1459" s="32"/>
      <c r="V1459" s="34"/>
      <c r="W1459" s="35"/>
      <c r="X1459" s="35"/>
      <c r="Y1459" s="32"/>
    </row>
    <row r="1460" spans="1:25" ht="15.75" hidden="1" customHeight="1" x14ac:dyDescent="0.25">
      <c r="A1460" s="27">
        <v>22503167</v>
      </c>
      <c r="B1460" s="27" t="s">
        <v>9347</v>
      </c>
      <c r="C1460" s="27" t="s">
        <v>9348</v>
      </c>
      <c r="D1460" s="27" t="s">
        <v>9349</v>
      </c>
      <c r="E1460" s="27" t="s">
        <v>9350</v>
      </c>
      <c r="F1460" s="27" t="s">
        <v>9351</v>
      </c>
      <c r="G1460" s="27">
        <v>2012</v>
      </c>
      <c r="H1460" s="28">
        <v>41016</v>
      </c>
      <c r="I1460" s="27"/>
      <c r="J1460" s="27"/>
      <c r="K1460" s="27" t="s">
        <v>9352</v>
      </c>
      <c r="L1460" s="27" t="str">
        <f t="shared" si="554"/>
        <v>PreAlerta</v>
      </c>
      <c r="M1460" s="27" t="str">
        <f t="shared" si="546"/>
        <v>S/PalabrasClaves</v>
      </c>
      <c r="N1460" s="27" t="str">
        <f t="shared" si="560"/>
        <v/>
      </c>
      <c r="O1460" s="27"/>
      <c r="P1460" s="27" t="s">
        <v>1916</v>
      </c>
      <c r="Q1460" s="27"/>
      <c r="R1460" s="27" t="str">
        <f>LEFT('2012-2022'!$P1460,4)</f>
        <v>2012</v>
      </c>
      <c r="S1460" s="27" t="s">
        <v>70</v>
      </c>
      <c r="T1460" s="27" t="str">
        <f t="shared" si="561"/>
        <v/>
      </c>
      <c r="U1460" s="27"/>
      <c r="V1460" s="29"/>
      <c r="W1460" s="30"/>
      <c r="X1460" s="30"/>
      <c r="Y1460" s="31"/>
    </row>
    <row r="1461" spans="1:25" ht="15.75" hidden="1" customHeight="1" x14ac:dyDescent="0.25">
      <c r="A1461" s="32">
        <v>33367806</v>
      </c>
      <c r="B1461" s="32" t="s">
        <v>9353</v>
      </c>
      <c r="C1461" s="32" t="s">
        <v>9354</v>
      </c>
      <c r="D1461" s="32" t="s">
        <v>9355</v>
      </c>
      <c r="E1461" s="32" t="s">
        <v>8077</v>
      </c>
      <c r="F1461" s="32" t="s">
        <v>493</v>
      </c>
      <c r="G1461" s="32">
        <v>2021</v>
      </c>
      <c r="H1461" s="33">
        <v>44193</v>
      </c>
      <c r="I1461" s="32"/>
      <c r="J1461" s="32"/>
      <c r="K1461" s="32" t="s">
        <v>9356</v>
      </c>
      <c r="L1461" s="32" t="str">
        <f t="shared" si="554"/>
        <v>Excluido</v>
      </c>
      <c r="M1461" s="32" t="str">
        <f t="shared" si="546"/>
        <v>C/PalabrasClaves</v>
      </c>
      <c r="N1461" s="32" t="str">
        <f t="shared" si="560"/>
        <v/>
      </c>
      <c r="O1461" s="32"/>
      <c r="P1461" s="32" t="s">
        <v>4912</v>
      </c>
      <c r="Q1461" s="32"/>
      <c r="R1461" s="32" t="str">
        <f>LEFT('2012-2022'!$P1461,4)</f>
        <v>2021</v>
      </c>
      <c r="S1461" s="32" t="s">
        <v>49</v>
      </c>
      <c r="T1461" s="32" t="str">
        <f t="shared" si="561"/>
        <v/>
      </c>
      <c r="U1461" s="32"/>
      <c r="V1461" s="34"/>
      <c r="W1461" s="35"/>
      <c r="X1461" s="35"/>
      <c r="Y1461" s="32"/>
    </row>
    <row r="1462" spans="1:25" ht="15.75" hidden="1" customHeight="1" x14ac:dyDescent="0.25">
      <c r="A1462" s="27">
        <v>30541468</v>
      </c>
      <c r="B1462" s="27" t="s">
        <v>9357</v>
      </c>
      <c r="C1462" s="27" t="s">
        <v>9358</v>
      </c>
      <c r="D1462" s="27" t="s">
        <v>9359</v>
      </c>
      <c r="E1462" s="27" t="s">
        <v>9360</v>
      </c>
      <c r="F1462" s="27" t="s">
        <v>1066</v>
      </c>
      <c r="G1462" s="27">
        <v>2018</v>
      </c>
      <c r="H1462" s="28">
        <v>43448</v>
      </c>
      <c r="I1462" s="27" t="s">
        <v>9361</v>
      </c>
      <c r="J1462" s="27"/>
      <c r="K1462" s="27" t="s">
        <v>9362</v>
      </c>
      <c r="L1462" s="27" t="str">
        <f t="shared" si="554"/>
        <v>PostAlerta</v>
      </c>
      <c r="M1462" s="27" t="str">
        <f t="shared" si="546"/>
        <v>S/PalabrasClaves</v>
      </c>
      <c r="N1462" s="27" t="str">
        <f t="shared" si="560"/>
        <v/>
      </c>
      <c r="O1462" s="27"/>
      <c r="P1462" s="27" t="s">
        <v>9363</v>
      </c>
      <c r="Q1462" s="27"/>
      <c r="R1462" s="27" t="str">
        <f>LEFT('2012-2022'!$P1462,4)</f>
        <v>2018</v>
      </c>
      <c r="S1462" s="27" t="s">
        <v>74</v>
      </c>
      <c r="T1462" s="27" t="str">
        <f t="shared" si="561"/>
        <v/>
      </c>
      <c r="U1462" s="27"/>
      <c r="V1462" s="29"/>
      <c r="W1462" s="30"/>
      <c r="X1462" s="30"/>
      <c r="Y1462" s="31"/>
    </row>
    <row r="1463" spans="1:25" ht="15.75" customHeight="1" x14ac:dyDescent="0.25">
      <c r="A1463" s="32">
        <v>32190837</v>
      </c>
      <c r="B1463" s="32" t="s">
        <v>9364</v>
      </c>
      <c r="C1463" s="32" t="s">
        <v>9365</v>
      </c>
      <c r="D1463" s="32" t="s">
        <v>9366</v>
      </c>
      <c r="E1463" s="32" t="s">
        <v>2139</v>
      </c>
      <c r="F1463" s="32" t="s">
        <v>9367</v>
      </c>
      <c r="G1463" s="32">
        <v>2020</v>
      </c>
      <c r="H1463" s="33">
        <v>43910</v>
      </c>
      <c r="I1463" s="32" t="s">
        <v>9368</v>
      </c>
      <c r="J1463" s="32"/>
      <c r="K1463" s="32"/>
      <c r="L1463" s="32" t="str">
        <f t="shared" si="554"/>
        <v>PostAlerta</v>
      </c>
      <c r="M1463" s="32" t="str">
        <f t="shared" si="546"/>
        <v>C/PalabrasClaves</v>
      </c>
      <c r="N1463" s="32" t="s">
        <v>9</v>
      </c>
      <c r="O1463" s="32"/>
      <c r="P1463" s="32" t="s">
        <v>7171</v>
      </c>
      <c r="Q1463" s="32"/>
      <c r="R1463" s="32" t="str">
        <f>LEFT('2012-2022'!$P1463,4)</f>
        <v>2020</v>
      </c>
      <c r="S1463" s="32" t="s">
        <v>49</v>
      </c>
      <c r="T1463" s="32" t="s">
        <v>9369</v>
      </c>
      <c r="U1463" s="32" t="s">
        <v>123</v>
      </c>
      <c r="V1463" s="34" t="s">
        <v>124</v>
      </c>
      <c r="W1463" s="35" t="s">
        <v>124</v>
      </c>
      <c r="X1463" s="35" t="s">
        <v>9370</v>
      </c>
      <c r="Y1463" s="36" t="str">
        <f t="shared" ref="Y1463:Y1464" si="562">IFERROR(VLOOKUP(A1461,BD_aux,3,FALSE),"")</f>
        <v/>
      </c>
    </row>
    <row r="1464" spans="1:25" ht="15.75" customHeight="1" x14ac:dyDescent="0.25">
      <c r="A1464" s="27">
        <v>26077246</v>
      </c>
      <c r="B1464" s="27" t="s">
        <v>9371</v>
      </c>
      <c r="C1464" s="27" t="s">
        <v>9372</v>
      </c>
      <c r="D1464" s="27" t="s">
        <v>9373</v>
      </c>
      <c r="E1464" s="27" t="s">
        <v>119</v>
      </c>
      <c r="F1464" s="27" t="s">
        <v>573</v>
      </c>
      <c r="G1464" s="27">
        <v>2015</v>
      </c>
      <c r="H1464" s="28">
        <v>42172</v>
      </c>
      <c r="I1464" s="27" t="s">
        <v>9374</v>
      </c>
      <c r="J1464" s="27"/>
      <c r="K1464" s="27" t="s">
        <v>9375</v>
      </c>
      <c r="L1464" s="27" t="str">
        <f t="shared" si="554"/>
        <v>PreAlerta</v>
      </c>
      <c r="M1464" s="27" t="str">
        <f t="shared" si="546"/>
        <v>C/PalabrasClaves</v>
      </c>
      <c r="N1464" s="27" t="s">
        <v>12</v>
      </c>
      <c r="O1464" s="27" t="s">
        <v>16</v>
      </c>
      <c r="P1464" s="27" t="s">
        <v>2170</v>
      </c>
      <c r="Q1464" s="27"/>
      <c r="R1464" s="27" t="str">
        <f>LEFT('2012-2022'!$P1464,4)</f>
        <v>2015</v>
      </c>
      <c r="S1464" s="27" t="s">
        <v>68</v>
      </c>
      <c r="T1464" s="27" t="s">
        <v>9376</v>
      </c>
      <c r="U1464" s="27" t="s">
        <v>124</v>
      </c>
      <c r="V1464" s="29" t="s">
        <v>123</v>
      </c>
      <c r="W1464" s="30" t="s">
        <v>123</v>
      </c>
      <c r="X1464" s="30" t="s">
        <v>9377</v>
      </c>
      <c r="Y1464" s="31" t="str">
        <f t="shared" si="562"/>
        <v/>
      </c>
    </row>
    <row r="1465" spans="1:25" ht="15.75" hidden="1" customHeight="1" x14ac:dyDescent="0.25">
      <c r="A1465" s="32">
        <v>24201828</v>
      </c>
      <c r="B1465" s="32" t="s">
        <v>9378</v>
      </c>
      <c r="C1465" s="32" t="s">
        <v>9379</v>
      </c>
      <c r="D1465" s="32" t="s">
        <v>9380</v>
      </c>
      <c r="E1465" s="32" t="s">
        <v>9381</v>
      </c>
      <c r="F1465" s="32" t="s">
        <v>9382</v>
      </c>
      <c r="G1465" s="32">
        <v>2013</v>
      </c>
      <c r="H1465" s="33">
        <v>41587</v>
      </c>
      <c r="I1465" s="32"/>
      <c r="J1465" s="32"/>
      <c r="K1465" s="32" t="s">
        <v>9383</v>
      </c>
      <c r="L1465" s="32" t="str">
        <f t="shared" si="554"/>
        <v>PreAlerta</v>
      </c>
      <c r="M1465" s="32" t="str">
        <f t="shared" si="546"/>
        <v>S/PalabrasClaves</v>
      </c>
      <c r="N1465" s="32" t="str">
        <f t="shared" ref="N1465:N1466" si="563">IF(ISNUMBER(SEARCH("TREATMENT", B1465)), "4) Nuevos tratamientos", "")</f>
        <v/>
      </c>
      <c r="O1465" s="32"/>
      <c r="P1465" s="32" t="s">
        <v>1467</v>
      </c>
      <c r="Q1465" s="32"/>
      <c r="R1465" s="32" t="str">
        <f>LEFT('2012-2022'!$P1465,4)</f>
        <v>2013</v>
      </c>
      <c r="S1465" s="32" t="s">
        <v>74</v>
      </c>
      <c r="T1465" s="32" t="str">
        <f t="shared" ref="T1465:T1468" si="564">IFERROR(VLOOKUP(A1465,BD_aux,2,FALSE),"")</f>
        <v/>
      </c>
      <c r="U1465" s="32"/>
      <c r="V1465" s="34"/>
      <c r="W1465" s="35"/>
      <c r="X1465" s="35"/>
      <c r="Y1465" s="32"/>
    </row>
    <row r="1466" spans="1:25" ht="15.75" hidden="1" customHeight="1" x14ac:dyDescent="0.25">
      <c r="A1466" s="27">
        <v>34716431</v>
      </c>
      <c r="B1466" s="27" t="s">
        <v>9384</v>
      </c>
      <c r="C1466" s="27" t="s">
        <v>3162</v>
      </c>
      <c r="D1466" s="27" t="s">
        <v>9385</v>
      </c>
      <c r="E1466" s="27" t="s">
        <v>580</v>
      </c>
      <c r="F1466" s="27" t="s">
        <v>218</v>
      </c>
      <c r="G1466" s="27">
        <v>2022</v>
      </c>
      <c r="H1466" s="28">
        <v>44499</v>
      </c>
      <c r="I1466" s="27" t="s">
        <v>9386</v>
      </c>
      <c r="J1466" s="27"/>
      <c r="K1466" s="27" t="s">
        <v>9387</v>
      </c>
      <c r="L1466" s="27" t="str">
        <f t="shared" si="554"/>
        <v>PostAlerta</v>
      </c>
      <c r="M1466" s="27" t="str">
        <f t="shared" si="546"/>
        <v>S/PalabrasClaves</v>
      </c>
      <c r="N1466" s="27" t="str">
        <f t="shared" si="563"/>
        <v/>
      </c>
      <c r="O1466" s="27"/>
      <c r="P1466" s="27" t="s">
        <v>211</v>
      </c>
      <c r="Q1466" s="27"/>
      <c r="R1466" s="27" t="str">
        <f>LEFT('2012-2022'!$P1466,4)</f>
        <v>2022</v>
      </c>
      <c r="S1466" s="27" t="s">
        <v>39</v>
      </c>
      <c r="T1466" s="27" t="str">
        <f t="shared" si="564"/>
        <v/>
      </c>
      <c r="U1466" s="27"/>
      <c r="V1466" s="29"/>
      <c r="W1466" s="30"/>
      <c r="X1466" s="30"/>
      <c r="Y1466" s="31"/>
    </row>
    <row r="1467" spans="1:25" ht="15.75" hidden="1" customHeight="1" x14ac:dyDescent="0.25">
      <c r="A1467" s="32">
        <v>25118322</v>
      </c>
      <c r="B1467" s="32" t="s">
        <v>9388</v>
      </c>
      <c r="C1467" s="32" t="s">
        <v>9389</v>
      </c>
      <c r="D1467" s="32" t="s">
        <v>9390</v>
      </c>
      <c r="E1467" s="32" t="s">
        <v>9391</v>
      </c>
      <c r="F1467" s="32" t="s">
        <v>393</v>
      </c>
      <c r="G1467" s="32">
        <v>2014</v>
      </c>
      <c r="H1467" s="33">
        <v>41865</v>
      </c>
      <c r="I1467" s="32"/>
      <c r="J1467" s="32"/>
      <c r="K1467" s="32" t="s">
        <v>9392</v>
      </c>
      <c r="L1467" s="32" t="str">
        <f t="shared" si="554"/>
        <v>PreAlerta</v>
      </c>
      <c r="M1467" s="32" t="str">
        <f t="shared" si="546"/>
        <v>S/PalabrasClaves</v>
      </c>
      <c r="N1467" s="32"/>
      <c r="O1467" s="32"/>
      <c r="P1467" s="32" t="s">
        <v>2903</v>
      </c>
      <c r="Q1467" s="32"/>
      <c r="R1467" s="32" t="str">
        <f>LEFT('2012-2022'!$P1467,4)</f>
        <v>2014</v>
      </c>
      <c r="S1467" s="32" t="s">
        <v>68</v>
      </c>
      <c r="T1467" s="32" t="str">
        <f t="shared" si="564"/>
        <v/>
      </c>
      <c r="U1467" s="32"/>
      <c r="V1467" s="34"/>
      <c r="W1467" s="35"/>
      <c r="X1467" s="35"/>
      <c r="Y1467" s="32"/>
    </row>
    <row r="1468" spans="1:25" ht="15.75" hidden="1" customHeight="1" x14ac:dyDescent="0.25">
      <c r="A1468" s="27">
        <v>32341705</v>
      </c>
      <c r="B1468" s="27" t="s">
        <v>9393</v>
      </c>
      <c r="C1468" s="27" t="s">
        <v>9394</v>
      </c>
      <c r="D1468" s="27" t="s">
        <v>9395</v>
      </c>
      <c r="E1468" s="27" t="s">
        <v>1375</v>
      </c>
      <c r="F1468" s="27" t="s">
        <v>9396</v>
      </c>
      <c r="G1468" s="27">
        <v>2020</v>
      </c>
      <c r="H1468" s="28">
        <v>43950</v>
      </c>
      <c r="I1468" s="27" t="s">
        <v>9397</v>
      </c>
      <c r="J1468" s="27"/>
      <c r="K1468" s="27" t="s">
        <v>9398</v>
      </c>
      <c r="L1468" s="27" t="str">
        <f t="shared" si="554"/>
        <v>PostAlerta</v>
      </c>
      <c r="M1468" s="27" t="str">
        <f t="shared" si="546"/>
        <v>S/PalabrasClaves</v>
      </c>
      <c r="N1468" s="27" t="str">
        <f>IF(ISNUMBER(SEARCH("TREATMENT", B1468)), "4) Nuevos tratamientos", "")</f>
        <v/>
      </c>
      <c r="O1468" s="27"/>
      <c r="P1468" s="27" t="s">
        <v>9399</v>
      </c>
      <c r="Q1468" s="27"/>
      <c r="R1468" s="27" t="str">
        <f>LEFT('2012-2022'!$P1468,4)</f>
        <v>2020</v>
      </c>
      <c r="S1468" s="27" t="s">
        <v>39</v>
      </c>
      <c r="T1468" s="27" t="str">
        <f t="shared" si="564"/>
        <v/>
      </c>
      <c r="U1468" s="27"/>
      <c r="V1468" s="29"/>
      <c r="W1468" s="30"/>
      <c r="X1468" s="30"/>
      <c r="Y1468" s="31"/>
    </row>
    <row r="1469" spans="1:25" ht="15.75" customHeight="1" x14ac:dyDescent="0.25">
      <c r="A1469" s="32">
        <v>32035231</v>
      </c>
      <c r="B1469" s="32" t="s">
        <v>9400</v>
      </c>
      <c r="C1469" s="32" t="s">
        <v>9401</v>
      </c>
      <c r="D1469" s="32" t="s">
        <v>9402</v>
      </c>
      <c r="E1469" s="32" t="s">
        <v>9403</v>
      </c>
      <c r="F1469" s="32" t="s">
        <v>1845</v>
      </c>
      <c r="G1469" s="32">
        <v>2020</v>
      </c>
      <c r="H1469" s="33">
        <v>43870</v>
      </c>
      <c r="I1469" s="32"/>
      <c r="J1469" s="32"/>
      <c r="K1469" s="32" t="s">
        <v>9404</v>
      </c>
      <c r="L1469" s="32" t="str">
        <f t="shared" si="554"/>
        <v>PostAlerta</v>
      </c>
      <c r="M1469" s="32" t="str">
        <f t="shared" si="546"/>
        <v>S/PalabrasClaves</v>
      </c>
      <c r="N1469" s="32" t="s">
        <v>12</v>
      </c>
      <c r="O1469" s="32" t="s">
        <v>25</v>
      </c>
      <c r="P1469" s="32" t="s">
        <v>175</v>
      </c>
      <c r="Q1469" s="32"/>
      <c r="R1469" s="32" t="str">
        <f>LEFT('2012-2022'!$P1469,4)</f>
        <v>2020</v>
      </c>
      <c r="S1469" s="32" t="s">
        <v>60</v>
      </c>
      <c r="T1469" s="32" t="s">
        <v>9400</v>
      </c>
      <c r="U1469" s="32" t="s">
        <v>124</v>
      </c>
      <c r="V1469" s="34" t="s">
        <v>123</v>
      </c>
      <c r="W1469" s="35" t="s">
        <v>124</v>
      </c>
      <c r="X1469" s="35"/>
      <c r="Y1469" s="36" t="str">
        <f>IFERROR(VLOOKUP(A1467,BD_aux,3,FALSE),"")</f>
        <v/>
      </c>
    </row>
    <row r="1470" spans="1:25" ht="15.75" hidden="1" customHeight="1" x14ac:dyDescent="0.25">
      <c r="A1470" s="27">
        <v>33853224</v>
      </c>
      <c r="B1470" s="27" t="s">
        <v>9405</v>
      </c>
      <c r="C1470" s="27" t="s">
        <v>9406</v>
      </c>
      <c r="D1470" s="27" t="s">
        <v>9407</v>
      </c>
      <c r="E1470" s="27" t="s">
        <v>9408</v>
      </c>
      <c r="F1470" s="27" t="s">
        <v>9409</v>
      </c>
      <c r="G1470" s="27">
        <v>2021</v>
      </c>
      <c r="H1470" s="28">
        <v>44301</v>
      </c>
      <c r="I1470" s="27"/>
      <c r="J1470" s="27"/>
      <c r="K1470" s="27" t="s">
        <v>9410</v>
      </c>
      <c r="L1470" s="27" t="str">
        <f t="shared" si="554"/>
        <v>PostAlerta</v>
      </c>
      <c r="M1470" s="27" t="str">
        <f t="shared" si="546"/>
        <v>S/PalabrasClaves</v>
      </c>
      <c r="N1470" s="27" t="str">
        <f t="shared" ref="N1470:N1472" si="565">IF(ISNUMBER(SEARCH("TREATMENT", B1470)), "4) Nuevos tratamientos", "")</f>
        <v/>
      </c>
      <c r="O1470" s="27"/>
      <c r="P1470" s="27" t="s">
        <v>9411</v>
      </c>
      <c r="Q1470" s="27"/>
      <c r="R1470" s="27" t="str">
        <f>LEFT('2012-2022'!$P1470,4)</f>
        <v>2021</v>
      </c>
      <c r="S1470" s="27" t="s">
        <v>54</v>
      </c>
      <c r="T1470" s="27" t="str">
        <f t="shared" ref="T1470:T1472" si="566">IFERROR(VLOOKUP(A1470,BD_aux,2,FALSE),"")</f>
        <v/>
      </c>
      <c r="U1470" s="27"/>
      <c r="V1470" s="29"/>
      <c r="W1470" s="30"/>
      <c r="X1470" s="30"/>
      <c r="Y1470" s="31"/>
    </row>
    <row r="1471" spans="1:25" ht="15.75" hidden="1" customHeight="1" x14ac:dyDescent="0.25">
      <c r="A1471" s="32">
        <v>31099331</v>
      </c>
      <c r="B1471" s="32" t="s">
        <v>9412</v>
      </c>
      <c r="C1471" s="32" t="s">
        <v>9413</v>
      </c>
      <c r="D1471" s="32" t="s">
        <v>9414</v>
      </c>
      <c r="E1471" s="32" t="s">
        <v>7432</v>
      </c>
      <c r="F1471" s="32" t="s">
        <v>595</v>
      </c>
      <c r="G1471" s="32">
        <v>2019</v>
      </c>
      <c r="H1471" s="33">
        <v>43603</v>
      </c>
      <c r="I1471" s="32"/>
      <c r="J1471" s="32"/>
      <c r="K1471" s="32" t="s">
        <v>9415</v>
      </c>
      <c r="L1471" s="32" t="str">
        <f t="shared" si="554"/>
        <v>Excluido</v>
      </c>
      <c r="M1471" s="32" t="str">
        <f t="shared" si="546"/>
        <v>C/PalabrasClaves</v>
      </c>
      <c r="N1471" s="32" t="str">
        <f t="shared" si="565"/>
        <v/>
      </c>
      <c r="O1471" s="32"/>
      <c r="P1471" s="32" t="s">
        <v>220</v>
      </c>
      <c r="Q1471" s="32"/>
      <c r="R1471" s="32" t="str">
        <f>LEFT('2012-2022'!$P1471,4)</f>
        <v>2019</v>
      </c>
      <c r="S1471" s="32" t="s">
        <v>68</v>
      </c>
      <c r="T1471" s="32" t="str">
        <f t="shared" si="566"/>
        <v/>
      </c>
      <c r="U1471" s="32"/>
      <c r="V1471" s="34"/>
      <c r="W1471" s="35"/>
      <c r="X1471" s="35"/>
      <c r="Y1471" s="32"/>
    </row>
    <row r="1472" spans="1:25" ht="15.75" hidden="1" customHeight="1" x14ac:dyDescent="0.25">
      <c r="A1472" s="27">
        <v>29499642</v>
      </c>
      <c r="B1472" s="27" t="s">
        <v>9416</v>
      </c>
      <c r="C1472" s="27" t="s">
        <v>9417</v>
      </c>
      <c r="D1472" s="27" t="s">
        <v>9418</v>
      </c>
      <c r="E1472" s="27" t="s">
        <v>7550</v>
      </c>
      <c r="F1472" s="27" t="s">
        <v>864</v>
      </c>
      <c r="G1472" s="27">
        <v>2018</v>
      </c>
      <c r="H1472" s="28">
        <v>43163</v>
      </c>
      <c r="I1472" s="27" t="s">
        <v>9419</v>
      </c>
      <c r="J1472" s="27"/>
      <c r="K1472" s="27" t="s">
        <v>9420</v>
      </c>
      <c r="L1472" s="27" t="str">
        <f t="shared" si="554"/>
        <v>PostAlerta</v>
      </c>
      <c r="M1472" s="27" t="str">
        <f t="shared" si="546"/>
        <v>C/PalabrasClaves</v>
      </c>
      <c r="N1472" s="27" t="str">
        <f t="shared" si="565"/>
        <v/>
      </c>
      <c r="O1472" s="27"/>
      <c r="P1472" s="27" t="s">
        <v>9421</v>
      </c>
      <c r="Q1472" s="27"/>
      <c r="R1472" s="27" t="str">
        <f>LEFT('2012-2022'!$P1472,4)</f>
        <v>2018</v>
      </c>
      <c r="S1472" s="27" t="s">
        <v>49</v>
      </c>
      <c r="T1472" s="27" t="str">
        <f t="shared" si="566"/>
        <v/>
      </c>
      <c r="U1472" s="27"/>
      <c r="V1472" s="29"/>
      <c r="W1472" s="30"/>
      <c r="X1472" s="30"/>
      <c r="Y1472" s="31"/>
    </row>
    <row r="1473" spans="1:25" ht="15.75" customHeight="1" x14ac:dyDescent="0.25">
      <c r="A1473" s="32">
        <v>33930160</v>
      </c>
      <c r="B1473" s="32" t="s">
        <v>9422</v>
      </c>
      <c r="C1473" s="32" t="s">
        <v>9423</v>
      </c>
      <c r="D1473" s="32" t="s">
        <v>9424</v>
      </c>
      <c r="E1473" s="32" t="s">
        <v>9425</v>
      </c>
      <c r="F1473" s="32" t="s">
        <v>493</v>
      </c>
      <c r="G1473" s="32">
        <v>2021</v>
      </c>
      <c r="H1473" s="33">
        <v>44316</v>
      </c>
      <c r="I1473" s="32"/>
      <c r="J1473" s="32"/>
      <c r="K1473" s="32" t="s">
        <v>9426</v>
      </c>
      <c r="L1473" s="32" t="str">
        <f t="shared" si="554"/>
        <v>PostAlerta</v>
      </c>
      <c r="M1473" s="32" t="str">
        <f t="shared" si="546"/>
        <v>C/PalabrasClaves</v>
      </c>
      <c r="N1473" s="32" t="s">
        <v>9</v>
      </c>
      <c r="O1473" s="32"/>
      <c r="P1473" s="32" t="s">
        <v>6661</v>
      </c>
      <c r="Q1473" s="32"/>
      <c r="R1473" s="32" t="str">
        <f>LEFT('2012-2022'!$P1473,4)</f>
        <v>2021</v>
      </c>
      <c r="S1473" s="32" t="s">
        <v>60</v>
      </c>
      <c r="T1473" s="32" t="s">
        <v>9427</v>
      </c>
      <c r="U1473" s="32" t="s">
        <v>123</v>
      </c>
      <c r="V1473" s="34" t="s">
        <v>124</v>
      </c>
      <c r="W1473" s="35" t="s">
        <v>124</v>
      </c>
      <c r="X1473" s="35" t="s">
        <v>9428</v>
      </c>
      <c r="Y1473" s="36" t="str">
        <f>IFERROR(VLOOKUP(A1471,BD_aux,3,FALSE),"")</f>
        <v/>
      </c>
    </row>
    <row r="1474" spans="1:25" ht="15.75" hidden="1" customHeight="1" x14ac:dyDescent="0.25">
      <c r="A1474" s="27">
        <v>31046619</v>
      </c>
      <c r="B1474" s="27" t="s">
        <v>9429</v>
      </c>
      <c r="C1474" s="27" t="s">
        <v>9430</v>
      </c>
      <c r="D1474" s="27" t="s">
        <v>9431</v>
      </c>
      <c r="E1474" s="27" t="s">
        <v>407</v>
      </c>
      <c r="F1474" s="27" t="s">
        <v>735</v>
      </c>
      <c r="G1474" s="27">
        <v>2019</v>
      </c>
      <c r="H1474" s="28">
        <v>43589</v>
      </c>
      <c r="I1474" s="27"/>
      <c r="J1474" s="27"/>
      <c r="K1474" s="27" t="s">
        <v>9432</v>
      </c>
      <c r="L1474" s="27" t="str">
        <f t="shared" si="554"/>
        <v>PostAlerta</v>
      </c>
      <c r="M1474" s="27" t="str">
        <f t="shared" si="546"/>
        <v>S/PalabrasClaves</v>
      </c>
      <c r="N1474" s="27" t="str">
        <f t="shared" ref="N1474:N1482" si="567">IF(ISNUMBER(SEARCH("TREATMENT", B1474)), "4) Nuevos tratamientos", "")</f>
        <v/>
      </c>
      <c r="O1474" s="27"/>
      <c r="P1474" s="27" t="s">
        <v>148</v>
      </c>
      <c r="Q1474" s="27"/>
      <c r="R1474" s="27" t="str">
        <f>LEFT('2012-2022'!$P1474,4)</f>
        <v>2019</v>
      </c>
      <c r="S1474" s="27" t="s">
        <v>62</v>
      </c>
      <c r="T1474" s="27" t="str">
        <f t="shared" ref="T1474:T1482" si="568">IFERROR(VLOOKUP(A1474,BD_aux,2,FALSE),"")</f>
        <v/>
      </c>
      <c r="U1474" s="27"/>
      <c r="V1474" s="29"/>
      <c r="W1474" s="30"/>
      <c r="X1474" s="30"/>
      <c r="Y1474" s="31"/>
    </row>
    <row r="1475" spans="1:25" ht="15.75" hidden="1" customHeight="1" x14ac:dyDescent="0.25">
      <c r="A1475" s="32">
        <v>32127453</v>
      </c>
      <c r="B1475" s="32" t="s">
        <v>9433</v>
      </c>
      <c r="C1475" s="32" t="s">
        <v>9434</v>
      </c>
      <c r="D1475" s="32" t="s">
        <v>9435</v>
      </c>
      <c r="E1475" s="32" t="s">
        <v>9436</v>
      </c>
      <c r="F1475" s="32" t="s">
        <v>277</v>
      </c>
      <c r="G1475" s="32">
        <v>2020</v>
      </c>
      <c r="H1475" s="33">
        <v>43895</v>
      </c>
      <c r="I1475" s="32" t="s">
        <v>9437</v>
      </c>
      <c r="J1475" s="32"/>
      <c r="K1475" s="32" t="s">
        <v>9438</v>
      </c>
      <c r="L1475" s="32" t="str">
        <f t="shared" si="554"/>
        <v>PostAlerta</v>
      </c>
      <c r="M1475" s="32" t="str">
        <f t="shared" si="546"/>
        <v>C/PalabrasClaves</v>
      </c>
      <c r="N1475" s="32" t="str">
        <f t="shared" si="567"/>
        <v/>
      </c>
      <c r="O1475" s="32"/>
      <c r="P1475" s="32" t="s">
        <v>9439</v>
      </c>
      <c r="Q1475" s="32"/>
      <c r="R1475" s="32" t="str">
        <f>LEFT('2012-2022'!$P1475,4)</f>
        <v>2020</v>
      </c>
      <c r="S1475" s="32" t="s">
        <v>49</v>
      </c>
      <c r="T1475" s="32" t="str">
        <f t="shared" si="568"/>
        <v/>
      </c>
      <c r="U1475" s="32"/>
      <c r="V1475" s="34"/>
      <c r="W1475" s="35"/>
      <c r="X1475" s="35"/>
      <c r="Y1475" s="32"/>
    </row>
    <row r="1476" spans="1:25" ht="15.75" hidden="1" customHeight="1" x14ac:dyDescent="0.25">
      <c r="A1476" s="27">
        <v>22707135</v>
      </c>
      <c r="B1476" s="27" t="s">
        <v>9440</v>
      </c>
      <c r="C1476" s="27" t="s">
        <v>9441</v>
      </c>
      <c r="D1476" s="27" t="s">
        <v>9442</v>
      </c>
      <c r="E1476" s="27" t="s">
        <v>9443</v>
      </c>
      <c r="F1476" s="27" t="s">
        <v>1239</v>
      </c>
      <c r="G1476" s="27">
        <v>2012</v>
      </c>
      <c r="H1476" s="28">
        <v>41079</v>
      </c>
      <c r="I1476" s="27"/>
      <c r="J1476" s="27"/>
      <c r="K1476" s="27"/>
      <c r="L1476" s="27" t="str">
        <f t="shared" si="554"/>
        <v>PreAlerta</v>
      </c>
      <c r="M1476" s="27" t="str">
        <f t="shared" ref="M1476:M1539" si="569">IF(ISNUMBER(A1476),(IF(ISNUMBER(VLOOKUP(A1476,KEYWORDS,1,FALSE)),"C/PalabrasClaves","S/PalabrasClaves")),"")</f>
        <v>S/PalabrasClaves</v>
      </c>
      <c r="N1476" s="27" t="str">
        <f t="shared" si="567"/>
        <v/>
      </c>
      <c r="O1476" s="27"/>
      <c r="P1476" s="27" t="s">
        <v>1702</v>
      </c>
      <c r="Q1476" s="27"/>
      <c r="R1476" s="27" t="str">
        <f>LEFT('2012-2022'!$P1476,4)</f>
        <v>2012</v>
      </c>
      <c r="S1476" s="27" t="s">
        <v>54</v>
      </c>
      <c r="T1476" s="27" t="str">
        <f t="shared" si="568"/>
        <v/>
      </c>
      <c r="U1476" s="27"/>
      <c r="V1476" s="29"/>
      <c r="W1476" s="30"/>
      <c r="X1476" s="30"/>
      <c r="Y1476" s="31"/>
    </row>
    <row r="1477" spans="1:25" ht="15.75" hidden="1" customHeight="1" x14ac:dyDescent="0.25">
      <c r="A1477" s="32">
        <v>23279089</v>
      </c>
      <c r="B1477" s="32" t="s">
        <v>9444</v>
      </c>
      <c r="C1477" s="32" t="s">
        <v>9445</v>
      </c>
      <c r="D1477" s="32" t="s">
        <v>9446</v>
      </c>
      <c r="E1477" s="32" t="s">
        <v>9447</v>
      </c>
      <c r="F1477" s="32" t="s">
        <v>399</v>
      </c>
      <c r="G1477" s="32">
        <v>2013</v>
      </c>
      <c r="H1477" s="33">
        <v>41277</v>
      </c>
      <c r="I1477" s="32" t="s">
        <v>9448</v>
      </c>
      <c r="J1477" s="32" t="s">
        <v>9449</v>
      </c>
      <c r="K1477" s="32" t="s">
        <v>9450</v>
      </c>
      <c r="L1477" s="32" t="str">
        <f t="shared" si="554"/>
        <v>PreAlerta</v>
      </c>
      <c r="M1477" s="32" t="str">
        <f t="shared" si="569"/>
        <v>S/PalabrasClaves</v>
      </c>
      <c r="N1477" s="32" t="str">
        <f t="shared" si="567"/>
        <v/>
      </c>
      <c r="O1477" s="32"/>
      <c r="P1477" s="32" t="s">
        <v>479</v>
      </c>
      <c r="Q1477" s="32"/>
      <c r="R1477" s="32" t="str">
        <f>LEFT('2012-2022'!$P1477,4)</f>
        <v>2013</v>
      </c>
      <c r="S1477" s="32" t="s">
        <v>60</v>
      </c>
      <c r="T1477" s="32" t="str">
        <f t="shared" si="568"/>
        <v/>
      </c>
      <c r="U1477" s="32"/>
      <c r="V1477" s="34"/>
      <c r="W1477" s="35"/>
      <c r="X1477" s="35"/>
      <c r="Y1477" s="32"/>
    </row>
    <row r="1478" spans="1:25" ht="15.75" hidden="1" customHeight="1" x14ac:dyDescent="0.25">
      <c r="A1478" s="27">
        <v>31119635</v>
      </c>
      <c r="B1478" s="27" t="s">
        <v>9451</v>
      </c>
      <c r="C1478" s="27" t="s">
        <v>9452</v>
      </c>
      <c r="D1478" s="27" t="s">
        <v>9453</v>
      </c>
      <c r="E1478" s="27" t="s">
        <v>9454</v>
      </c>
      <c r="F1478" s="27" t="s">
        <v>120</v>
      </c>
      <c r="G1478" s="27">
        <v>2019</v>
      </c>
      <c r="H1478" s="28">
        <v>43609</v>
      </c>
      <c r="I1478" s="27"/>
      <c r="J1478" s="27"/>
      <c r="K1478" s="27" t="s">
        <v>9455</v>
      </c>
      <c r="L1478" s="27" t="str">
        <f t="shared" si="554"/>
        <v>PostAlerta</v>
      </c>
      <c r="M1478" s="27" t="str">
        <f t="shared" si="569"/>
        <v>S/PalabrasClaves</v>
      </c>
      <c r="N1478" s="27" t="str">
        <f t="shared" si="567"/>
        <v/>
      </c>
      <c r="O1478" s="27"/>
      <c r="P1478" s="27">
        <v>2019</v>
      </c>
      <c r="Q1478" s="27"/>
      <c r="R1478" s="27" t="str">
        <f>LEFT('2012-2022'!$P1478,4)</f>
        <v>2019</v>
      </c>
      <c r="S1478" s="27"/>
      <c r="T1478" s="27" t="str">
        <f t="shared" si="568"/>
        <v/>
      </c>
      <c r="U1478" s="27"/>
      <c r="V1478" s="29"/>
      <c r="W1478" s="30"/>
      <c r="X1478" s="30"/>
      <c r="Y1478" s="31"/>
    </row>
    <row r="1479" spans="1:25" ht="15.75" hidden="1" customHeight="1" x14ac:dyDescent="0.25">
      <c r="A1479" s="32">
        <v>23407466</v>
      </c>
      <c r="B1479" s="32" t="s">
        <v>9456</v>
      </c>
      <c r="C1479" s="32" t="s">
        <v>9457</v>
      </c>
      <c r="D1479" s="32" t="s">
        <v>9458</v>
      </c>
      <c r="E1479" s="32" t="s">
        <v>9459</v>
      </c>
      <c r="F1479" s="32" t="s">
        <v>304</v>
      </c>
      <c r="G1479" s="32">
        <v>2013</v>
      </c>
      <c r="H1479" s="33">
        <v>41320</v>
      </c>
      <c r="I1479" s="32" t="s">
        <v>9460</v>
      </c>
      <c r="J1479" s="32" t="s">
        <v>9461</v>
      </c>
      <c r="K1479" s="32" t="s">
        <v>9462</v>
      </c>
      <c r="L1479" s="32" t="str">
        <f t="shared" si="554"/>
        <v>PreAlerta</v>
      </c>
      <c r="M1479" s="32" t="str">
        <f t="shared" si="569"/>
        <v>S/PalabrasClaves</v>
      </c>
      <c r="N1479" s="32" t="str">
        <f t="shared" si="567"/>
        <v/>
      </c>
      <c r="O1479" s="32"/>
      <c r="P1479" s="32" t="s">
        <v>2614</v>
      </c>
      <c r="Q1479" s="32"/>
      <c r="R1479" s="32" t="str">
        <f>LEFT('2012-2022'!$P1479,4)</f>
        <v>2013</v>
      </c>
      <c r="S1479" s="32" t="s">
        <v>49</v>
      </c>
      <c r="T1479" s="32" t="str">
        <f t="shared" si="568"/>
        <v/>
      </c>
      <c r="U1479" s="32"/>
      <c r="V1479" s="34"/>
      <c r="W1479" s="35"/>
      <c r="X1479" s="35"/>
      <c r="Y1479" s="32"/>
    </row>
    <row r="1480" spans="1:25" ht="15.75" hidden="1" customHeight="1" x14ac:dyDescent="0.25">
      <c r="A1480" s="27">
        <v>24737798</v>
      </c>
      <c r="B1480" s="27" t="s">
        <v>9463</v>
      </c>
      <c r="C1480" s="27" t="s">
        <v>9464</v>
      </c>
      <c r="D1480" s="27" t="s">
        <v>9465</v>
      </c>
      <c r="E1480" s="27" t="s">
        <v>9114</v>
      </c>
      <c r="F1480" s="27" t="s">
        <v>195</v>
      </c>
      <c r="G1480" s="27">
        <v>2014</v>
      </c>
      <c r="H1480" s="28">
        <v>41746</v>
      </c>
      <c r="I1480" s="27" t="s">
        <v>9466</v>
      </c>
      <c r="J1480" s="27"/>
      <c r="K1480" s="27" t="s">
        <v>9467</v>
      </c>
      <c r="L1480" s="27" t="str">
        <f t="shared" si="554"/>
        <v>PreAlerta</v>
      </c>
      <c r="M1480" s="27" t="str">
        <f t="shared" si="569"/>
        <v>S/PalabrasClaves</v>
      </c>
      <c r="N1480" s="27" t="str">
        <f t="shared" si="567"/>
        <v/>
      </c>
      <c r="O1480" s="27"/>
      <c r="P1480" s="27" t="s">
        <v>9468</v>
      </c>
      <c r="Q1480" s="27"/>
      <c r="R1480" s="27" t="str">
        <f>LEFT('2012-2022'!$P1480,4)</f>
        <v>2014</v>
      </c>
      <c r="S1480" s="27" t="s">
        <v>70</v>
      </c>
      <c r="T1480" s="27" t="str">
        <f t="shared" si="568"/>
        <v/>
      </c>
      <c r="U1480" s="27"/>
      <c r="V1480" s="29"/>
      <c r="W1480" s="30"/>
      <c r="X1480" s="30"/>
      <c r="Y1480" s="31"/>
    </row>
    <row r="1481" spans="1:25" ht="15.75" hidden="1" customHeight="1" x14ac:dyDescent="0.25">
      <c r="A1481" s="32">
        <v>25188454</v>
      </c>
      <c r="B1481" s="32" t="s">
        <v>9469</v>
      </c>
      <c r="C1481" s="32" t="s">
        <v>9470</v>
      </c>
      <c r="D1481" s="32" t="s">
        <v>9471</v>
      </c>
      <c r="E1481" s="32" t="s">
        <v>9472</v>
      </c>
      <c r="F1481" s="32" t="s">
        <v>1251</v>
      </c>
      <c r="G1481" s="32">
        <v>2014</v>
      </c>
      <c r="H1481" s="33">
        <v>41887</v>
      </c>
      <c r="I1481" s="32" t="s">
        <v>9473</v>
      </c>
      <c r="J1481" s="32"/>
      <c r="K1481" s="32" t="s">
        <v>9474</v>
      </c>
      <c r="L1481" s="32" t="str">
        <f t="shared" si="554"/>
        <v>PreAlerta</v>
      </c>
      <c r="M1481" s="32" t="str">
        <f t="shared" si="569"/>
        <v>S/PalabrasClaves</v>
      </c>
      <c r="N1481" s="32" t="str">
        <f t="shared" si="567"/>
        <v/>
      </c>
      <c r="O1481" s="32"/>
      <c r="P1481" s="32" t="s">
        <v>9475</v>
      </c>
      <c r="Q1481" s="32"/>
      <c r="R1481" s="32" t="str">
        <f>LEFT('2012-2022'!$P1481,4)</f>
        <v>2014</v>
      </c>
      <c r="S1481" s="32" t="s">
        <v>68</v>
      </c>
      <c r="T1481" s="32" t="str">
        <f t="shared" si="568"/>
        <v/>
      </c>
      <c r="U1481" s="32"/>
      <c r="V1481" s="34"/>
      <c r="W1481" s="35"/>
      <c r="X1481" s="35"/>
      <c r="Y1481" s="32"/>
    </row>
    <row r="1482" spans="1:25" ht="15.75" hidden="1" customHeight="1" x14ac:dyDescent="0.25">
      <c r="A1482" s="27">
        <v>27091503</v>
      </c>
      <c r="B1482" s="27" t="s">
        <v>9476</v>
      </c>
      <c r="C1482" s="27" t="s">
        <v>9477</v>
      </c>
      <c r="D1482" s="27" t="s">
        <v>9478</v>
      </c>
      <c r="E1482" s="27" t="s">
        <v>9479</v>
      </c>
      <c r="F1482" s="27" t="s">
        <v>728</v>
      </c>
      <c r="G1482" s="27">
        <v>2016</v>
      </c>
      <c r="H1482" s="28">
        <v>42480</v>
      </c>
      <c r="I1482" s="27"/>
      <c r="J1482" s="27"/>
      <c r="K1482" s="27" t="s">
        <v>9480</v>
      </c>
      <c r="L1482" s="27" t="str">
        <f t="shared" si="554"/>
        <v>PreAlerta</v>
      </c>
      <c r="M1482" s="27" t="str">
        <f t="shared" si="569"/>
        <v>S/PalabrasClaves</v>
      </c>
      <c r="N1482" s="27" t="str">
        <f t="shared" si="567"/>
        <v/>
      </c>
      <c r="O1482" s="27"/>
      <c r="P1482" s="27" t="s">
        <v>316</v>
      </c>
      <c r="Q1482" s="27"/>
      <c r="R1482" s="27" t="str">
        <f>LEFT('2012-2022'!$P1482,4)</f>
        <v>2016</v>
      </c>
      <c r="S1482" s="27" t="s">
        <v>60</v>
      </c>
      <c r="T1482" s="27" t="str">
        <f t="shared" si="568"/>
        <v/>
      </c>
      <c r="U1482" s="27"/>
      <c r="V1482" s="29"/>
      <c r="W1482" s="30"/>
      <c r="X1482" s="30"/>
      <c r="Y1482" s="31"/>
    </row>
    <row r="1483" spans="1:25" ht="15.75" customHeight="1" x14ac:dyDescent="0.25">
      <c r="A1483" s="32">
        <v>28893203</v>
      </c>
      <c r="B1483" s="32" t="s">
        <v>9481</v>
      </c>
      <c r="C1483" s="32" t="s">
        <v>9482</v>
      </c>
      <c r="D1483" s="32" t="s">
        <v>9483</v>
      </c>
      <c r="E1483" s="32" t="s">
        <v>2103</v>
      </c>
      <c r="F1483" s="32" t="s">
        <v>1066</v>
      </c>
      <c r="G1483" s="32">
        <v>2017</v>
      </c>
      <c r="H1483" s="33">
        <v>42991</v>
      </c>
      <c r="I1483" s="32" t="s">
        <v>9484</v>
      </c>
      <c r="J1483" s="32"/>
      <c r="K1483" s="32" t="s">
        <v>9485</v>
      </c>
      <c r="L1483" s="32" t="str">
        <f t="shared" si="554"/>
        <v>PostAlerta</v>
      </c>
      <c r="M1483" s="32" t="str">
        <f t="shared" si="569"/>
        <v>C/PalabrasClaves</v>
      </c>
      <c r="N1483" s="32" t="s">
        <v>9</v>
      </c>
      <c r="O1483" s="32"/>
      <c r="P1483" s="32" t="s">
        <v>5135</v>
      </c>
      <c r="Q1483" s="32"/>
      <c r="R1483" s="32" t="str">
        <f>LEFT('2012-2022'!$P1483,4)</f>
        <v>2017</v>
      </c>
      <c r="S1483" s="32" t="s">
        <v>68</v>
      </c>
      <c r="T1483" s="32" t="s">
        <v>9486</v>
      </c>
      <c r="U1483" s="32" t="s">
        <v>123</v>
      </c>
      <c r="V1483" s="34" t="s">
        <v>124</v>
      </c>
      <c r="W1483" s="35" t="s">
        <v>124</v>
      </c>
      <c r="X1483" s="35" t="s">
        <v>7061</v>
      </c>
      <c r="Y1483" s="36" t="str">
        <f t="shared" ref="Y1483:Y1484" si="570">IFERROR(VLOOKUP(A1481,BD_aux,3,FALSE),"")</f>
        <v/>
      </c>
    </row>
    <row r="1484" spans="1:25" ht="15.75" customHeight="1" x14ac:dyDescent="0.25">
      <c r="A1484" s="27">
        <v>29509792</v>
      </c>
      <c r="B1484" s="27" t="s">
        <v>9487</v>
      </c>
      <c r="C1484" s="27" t="s">
        <v>8006</v>
      </c>
      <c r="D1484" s="27" t="s">
        <v>9488</v>
      </c>
      <c r="E1484" s="27" t="s">
        <v>8008</v>
      </c>
      <c r="F1484" s="27" t="s">
        <v>424</v>
      </c>
      <c r="G1484" s="27">
        <v>2018</v>
      </c>
      <c r="H1484" s="28">
        <v>43166</v>
      </c>
      <c r="I1484" s="27" t="s">
        <v>9489</v>
      </c>
      <c r="J1484" s="27"/>
      <c r="K1484" s="27" t="s">
        <v>9490</v>
      </c>
      <c r="L1484" s="27" t="str">
        <f t="shared" si="554"/>
        <v>PostAlerta</v>
      </c>
      <c r="M1484" s="27" t="str">
        <f t="shared" si="569"/>
        <v>C/PalabrasClaves</v>
      </c>
      <c r="N1484" s="27" t="s">
        <v>12</v>
      </c>
      <c r="O1484" s="27" t="s">
        <v>25</v>
      </c>
      <c r="P1484" s="27" t="s">
        <v>9491</v>
      </c>
      <c r="Q1484" s="27"/>
      <c r="R1484" s="27" t="str">
        <f>LEFT('2012-2022'!$P1484,4)</f>
        <v>2018</v>
      </c>
      <c r="S1484" s="27" t="s">
        <v>49</v>
      </c>
      <c r="T1484" s="27" t="s">
        <v>9492</v>
      </c>
      <c r="U1484" s="27" t="s">
        <v>124</v>
      </c>
      <c r="V1484" s="29" t="s">
        <v>123</v>
      </c>
      <c r="W1484" s="30" t="s">
        <v>124</v>
      </c>
      <c r="X1484" s="30" t="s">
        <v>8011</v>
      </c>
      <c r="Y1484" s="31" t="str">
        <f t="shared" si="570"/>
        <v/>
      </c>
    </row>
    <row r="1485" spans="1:25" ht="15.75" hidden="1" customHeight="1" x14ac:dyDescent="0.25">
      <c r="A1485" s="32">
        <v>24696024</v>
      </c>
      <c r="B1485" s="32" t="s">
        <v>9493</v>
      </c>
      <c r="C1485" s="32" t="s">
        <v>9494</v>
      </c>
      <c r="D1485" s="32" t="s">
        <v>9495</v>
      </c>
      <c r="E1485" s="32" t="s">
        <v>9496</v>
      </c>
      <c r="F1485" s="32" t="s">
        <v>502</v>
      </c>
      <c r="G1485" s="32">
        <v>2014</v>
      </c>
      <c r="H1485" s="33">
        <v>41733</v>
      </c>
      <c r="I1485" s="32" t="s">
        <v>9497</v>
      </c>
      <c r="J1485" s="32"/>
      <c r="K1485" s="32" t="s">
        <v>9498</v>
      </c>
      <c r="L1485" s="32" t="str">
        <f t="shared" si="554"/>
        <v>PreAlerta</v>
      </c>
      <c r="M1485" s="32" t="str">
        <f t="shared" si="569"/>
        <v>S/PalabrasClaves</v>
      </c>
      <c r="N1485" s="32" t="str">
        <f>IF(ISNUMBER(SEARCH("TREATMENT", B1485)), "4) Nuevos tratamientos", "")</f>
        <v/>
      </c>
      <c r="O1485" s="32"/>
      <c r="P1485" s="32" t="s">
        <v>1207</v>
      </c>
      <c r="Q1485" s="32"/>
      <c r="R1485" s="32" t="str">
        <f>LEFT('2012-2022'!$P1485,4)</f>
        <v>2014</v>
      </c>
      <c r="S1485" s="32" t="s">
        <v>62</v>
      </c>
      <c r="T1485" s="32" t="str">
        <f>IFERROR(VLOOKUP(A1485,BD_aux,2,FALSE),"")</f>
        <v/>
      </c>
      <c r="U1485" s="32"/>
      <c r="V1485" s="34"/>
      <c r="W1485" s="35"/>
      <c r="X1485" s="35"/>
      <c r="Y1485" s="32"/>
    </row>
    <row r="1486" spans="1:25" ht="15.75" customHeight="1" x14ac:dyDescent="0.25">
      <c r="A1486" s="27">
        <v>32423958</v>
      </c>
      <c r="B1486" s="27" t="s">
        <v>9499</v>
      </c>
      <c r="C1486" s="27" t="s">
        <v>9500</v>
      </c>
      <c r="D1486" s="27" t="s">
        <v>9501</v>
      </c>
      <c r="E1486" s="27" t="s">
        <v>9502</v>
      </c>
      <c r="F1486" s="27" t="s">
        <v>573</v>
      </c>
      <c r="G1486" s="27">
        <v>2020</v>
      </c>
      <c r="H1486" s="28">
        <v>43971</v>
      </c>
      <c r="I1486" s="27" t="s">
        <v>9503</v>
      </c>
      <c r="J1486" s="27"/>
      <c r="K1486" s="27" t="s">
        <v>9504</v>
      </c>
      <c r="L1486" s="27" t="str">
        <f t="shared" si="554"/>
        <v>PostAlerta</v>
      </c>
      <c r="M1486" s="27" t="str">
        <f t="shared" si="569"/>
        <v>S/PalabrasClaves</v>
      </c>
      <c r="N1486" s="27" t="s">
        <v>9</v>
      </c>
      <c r="O1486" s="27"/>
      <c r="P1486" s="27" t="s">
        <v>9505</v>
      </c>
      <c r="Q1486" s="27"/>
      <c r="R1486" s="27" t="str">
        <f>LEFT('2012-2022'!$P1486,4)</f>
        <v>2020</v>
      </c>
      <c r="S1486" s="27" t="s">
        <v>62</v>
      </c>
      <c r="T1486" s="27" t="s">
        <v>9506</v>
      </c>
      <c r="U1486" s="27" t="s">
        <v>123</v>
      </c>
      <c r="V1486" s="29" t="s">
        <v>124</v>
      </c>
      <c r="W1486" s="30" t="s">
        <v>124</v>
      </c>
      <c r="X1486" s="30" t="s">
        <v>9507</v>
      </c>
      <c r="Y1486" s="31" t="str">
        <f>IFERROR(VLOOKUP(A1484,BD_aux,3,FALSE),"")</f>
        <v/>
      </c>
    </row>
    <row r="1487" spans="1:25" ht="15.75" hidden="1" customHeight="1" x14ac:dyDescent="0.25">
      <c r="A1487" s="32">
        <v>26817487</v>
      </c>
      <c r="B1487" s="32" t="s">
        <v>9508</v>
      </c>
      <c r="C1487" s="32" t="s">
        <v>9509</v>
      </c>
      <c r="D1487" s="32" t="s">
        <v>9510</v>
      </c>
      <c r="E1487" s="32" t="s">
        <v>9511</v>
      </c>
      <c r="F1487" s="32" t="s">
        <v>493</v>
      </c>
      <c r="G1487" s="32">
        <v>2016</v>
      </c>
      <c r="H1487" s="33">
        <v>42398</v>
      </c>
      <c r="I1487" s="32" t="s">
        <v>9512</v>
      </c>
      <c r="J1487" s="32"/>
      <c r="K1487" s="32" t="s">
        <v>9513</v>
      </c>
      <c r="L1487" s="32" t="str">
        <f t="shared" si="554"/>
        <v>PreAlerta</v>
      </c>
      <c r="M1487" s="32" t="str">
        <f t="shared" si="569"/>
        <v>C/PalabrasClaves</v>
      </c>
      <c r="N1487" s="32" t="str">
        <f>IF(ISNUMBER(SEARCH("TREATMENT", B1487)), "4) Nuevos tratamientos", "")</f>
        <v/>
      </c>
      <c r="O1487" s="32"/>
      <c r="P1487" s="32" t="s">
        <v>403</v>
      </c>
      <c r="Q1487" s="32"/>
      <c r="R1487" s="32" t="str">
        <f>LEFT('2012-2022'!$P1487,4)</f>
        <v>2016</v>
      </c>
      <c r="S1487" s="32" t="s">
        <v>54</v>
      </c>
      <c r="T1487" s="32" t="str">
        <f>IFERROR(VLOOKUP(A1487,BD_aux,2,FALSE),"")</f>
        <v/>
      </c>
      <c r="U1487" s="32"/>
      <c r="V1487" s="34"/>
      <c r="W1487" s="35"/>
      <c r="X1487" s="35"/>
      <c r="Y1487" s="32"/>
    </row>
    <row r="1488" spans="1:25" ht="15.75" customHeight="1" x14ac:dyDescent="0.25">
      <c r="A1488" s="27">
        <v>28412384</v>
      </c>
      <c r="B1488" s="27" t="s">
        <v>9514</v>
      </c>
      <c r="C1488" s="27" t="s">
        <v>9515</v>
      </c>
      <c r="D1488" s="27" t="s">
        <v>9516</v>
      </c>
      <c r="E1488" s="27" t="s">
        <v>9517</v>
      </c>
      <c r="F1488" s="27" t="s">
        <v>1845</v>
      </c>
      <c r="G1488" s="27">
        <v>2017</v>
      </c>
      <c r="H1488" s="28">
        <v>42842</v>
      </c>
      <c r="I1488" s="27"/>
      <c r="J1488" s="27"/>
      <c r="K1488" s="27" t="s">
        <v>9518</v>
      </c>
      <c r="L1488" s="27" t="str">
        <f t="shared" si="554"/>
        <v>PostAlerta</v>
      </c>
      <c r="M1488" s="27" t="str">
        <f t="shared" si="569"/>
        <v>C/PalabrasClaves</v>
      </c>
      <c r="N1488" s="27" t="s">
        <v>9</v>
      </c>
      <c r="O1488" s="27"/>
      <c r="P1488" s="27" t="s">
        <v>3020</v>
      </c>
      <c r="Q1488" s="27"/>
      <c r="R1488" s="27" t="str">
        <f>LEFT('2012-2022'!$P1488,4)</f>
        <v>2017</v>
      </c>
      <c r="S1488" s="27" t="s">
        <v>74</v>
      </c>
      <c r="T1488" s="27" t="s">
        <v>9519</v>
      </c>
      <c r="U1488" s="27" t="s">
        <v>123</v>
      </c>
      <c r="V1488" s="29" t="s">
        <v>124</v>
      </c>
      <c r="W1488" s="30" t="s">
        <v>124</v>
      </c>
      <c r="X1488" s="30" t="s">
        <v>9520</v>
      </c>
      <c r="Y1488" s="31" t="str">
        <f t="shared" ref="Y1488:Y1489" si="571">IFERROR(VLOOKUP(A1486,BD_aux,3,FALSE),"")</f>
        <v/>
      </c>
    </row>
    <row r="1489" spans="1:25" ht="15.75" customHeight="1" x14ac:dyDescent="0.25">
      <c r="A1489" s="32">
        <v>33741965</v>
      </c>
      <c r="B1489" s="32" t="s">
        <v>9521</v>
      </c>
      <c r="C1489" s="32" t="s">
        <v>9522</v>
      </c>
      <c r="D1489" s="32" t="s">
        <v>9523</v>
      </c>
      <c r="E1489" s="32" t="s">
        <v>9524</v>
      </c>
      <c r="F1489" s="32" t="s">
        <v>3262</v>
      </c>
      <c r="G1489" s="32">
        <v>2021</v>
      </c>
      <c r="H1489" s="33">
        <v>44275</v>
      </c>
      <c r="I1489" s="32" t="s">
        <v>9525</v>
      </c>
      <c r="J1489" s="32"/>
      <c r="K1489" s="32" t="s">
        <v>9526</v>
      </c>
      <c r="L1489" s="32" t="str">
        <f t="shared" si="554"/>
        <v>PostAlerta</v>
      </c>
      <c r="M1489" s="32" t="str">
        <f t="shared" si="569"/>
        <v>C/PalabrasClaves</v>
      </c>
      <c r="N1489" s="32" t="s">
        <v>12</v>
      </c>
      <c r="O1489" s="32" t="s">
        <v>16</v>
      </c>
      <c r="P1489" s="32" t="s">
        <v>9527</v>
      </c>
      <c r="Q1489" s="32"/>
      <c r="R1489" s="32" t="str">
        <f>LEFT('2012-2022'!$P1489,4)</f>
        <v>2021</v>
      </c>
      <c r="S1489" s="32" t="s">
        <v>49</v>
      </c>
      <c r="T1489" s="32" t="s">
        <v>9528</v>
      </c>
      <c r="U1489" s="32" t="s">
        <v>124</v>
      </c>
      <c r="V1489" s="34" t="s">
        <v>123</v>
      </c>
      <c r="W1489" s="35" t="s">
        <v>124</v>
      </c>
      <c r="X1489" s="35" t="s">
        <v>9529</v>
      </c>
      <c r="Y1489" s="36" t="str">
        <f t="shared" si="571"/>
        <v/>
      </c>
    </row>
    <row r="1490" spans="1:25" ht="15.75" hidden="1" customHeight="1" x14ac:dyDescent="0.25">
      <c r="A1490" s="27">
        <v>30730922</v>
      </c>
      <c r="B1490" s="27" t="s">
        <v>9530</v>
      </c>
      <c r="C1490" s="27" t="s">
        <v>9531</v>
      </c>
      <c r="D1490" s="27" t="s">
        <v>9532</v>
      </c>
      <c r="E1490" s="27" t="s">
        <v>9533</v>
      </c>
      <c r="F1490" s="27" t="s">
        <v>424</v>
      </c>
      <c r="G1490" s="27">
        <v>2019</v>
      </c>
      <c r="H1490" s="28">
        <v>43504</v>
      </c>
      <c r="I1490" s="27" t="s">
        <v>9534</v>
      </c>
      <c r="J1490" s="27"/>
      <c r="K1490" s="27" t="s">
        <v>9535</v>
      </c>
      <c r="L1490" s="27" t="str">
        <f t="shared" si="554"/>
        <v>PostAlerta</v>
      </c>
      <c r="M1490" s="27" t="str">
        <f t="shared" si="569"/>
        <v>S/PalabrasClaves</v>
      </c>
      <c r="N1490" s="27" t="str">
        <f>IF(ISNUMBER(SEARCH("TREATMENT", B1490)), "4) Nuevos tratamientos", "")</f>
        <v/>
      </c>
      <c r="O1490" s="27"/>
      <c r="P1490" s="27" t="s">
        <v>9536</v>
      </c>
      <c r="Q1490" s="27"/>
      <c r="R1490" s="27" t="str">
        <f>LEFT('2012-2022'!$P1490,4)</f>
        <v>2019</v>
      </c>
      <c r="S1490" s="27" t="s">
        <v>45</v>
      </c>
      <c r="T1490" s="27" t="str">
        <f>IFERROR(VLOOKUP(A1490,BD_aux,2,FALSE),"")</f>
        <v/>
      </c>
      <c r="U1490" s="27"/>
      <c r="V1490" s="29"/>
      <c r="W1490" s="30"/>
      <c r="X1490" s="30"/>
      <c r="Y1490" s="31"/>
    </row>
    <row r="1491" spans="1:25" ht="15.75" customHeight="1" x14ac:dyDescent="0.25">
      <c r="A1491" s="32">
        <v>26165430</v>
      </c>
      <c r="B1491" s="32" t="s">
        <v>9537</v>
      </c>
      <c r="C1491" s="32" t="s">
        <v>9538</v>
      </c>
      <c r="D1491" s="32" t="s">
        <v>9539</v>
      </c>
      <c r="E1491" s="32" t="s">
        <v>9540</v>
      </c>
      <c r="F1491" s="32" t="s">
        <v>304</v>
      </c>
      <c r="G1491" s="32">
        <v>2015</v>
      </c>
      <c r="H1491" s="33">
        <v>42199</v>
      </c>
      <c r="I1491" s="32" t="s">
        <v>9541</v>
      </c>
      <c r="J1491" s="32" t="s">
        <v>9542</v>
      </c>
      <c r="K1491" s="32" t="s">
        <v>9543</v>
      </c>
      <c r="L1491" s="32" t="str">
        <f t="shared" si="554"/>
        <v>PreAlerta</v>
      </c>
      <c r="M1491" s="32" t="str">
        <f t="shared" si="569"/>
        <v>C/PalabrasClaves</v>
      </c>
      <c r="N1491" s="32" t="s">
        <v>9</v>
      </c>
      <c r="O1491" s="32"/>
      <c r="P1491" s="32" t="s">
        <v>2470</v>
      </c>
      <c r="Q1491" s="32"/>
      <c r="R1491" s="32" t="str">
        <f>LEFT('2012-2022'!$P1491,4)</f>
        <v>2015</v>
      </c>
      <c r="S1491" s="32" t="s">
        <v>65</v>
      </c>
      <c r="T1491" s="32" t="s">
        <v>9544</v>
      </c>
      <c r="U1491" s="32" t="s">
        <v>124</v>
      </c>
      <c r="V1491" s="34" t="s">
        <v>124</v>
      </c>
      <c r="W1491" s="35" t="s">
        <v>124</v>
      </c>
      <c r="X1491" s="35" t="s">
        <v>9545</v>
      </c>
      <c r="Y1491" s="36" t="str">
        <f>IFERROR(VLOOKUP(A1489,BD_aux,3,FALSE),"")</f>
        <v/>
      </c>
    </row>
    <row r="1492" spans="1:25" ht="15.75" hidden="1" customHeight="1" x14ac:dyDescent="0.25">
      <c r="A1492" s="27">
        <v>29976520</v>
      </c>
      <c r="B1492" s="27" t="s">
        <v>9546</v>
      </c>
      <c r="C1492" s="27" t="s">
        <v>9547</v>
      </c>
      <c r="D1492" s="27" t="s">
        <v>9548</v>
      </c>
      <c r="E1492" s="27" t="s">
        <v>9549</v>
      </c>
      <c r="F1492" s="27" t="s">
        <v>679</v>
      </c>
      <c r="G1492" s="27">
        <v>2018</v>
      </c>
      <c r="H1492" s="28">
        <v>43288</v>
      </c>
      <c r="I1492" s="27" t="s">
        <v>9550</v>
      </c>
      <c r="J1492" s="27" t="s">
        <v>9551</v>
      </c>
      <c r="K1492" s="27" t="s">
        <v>9552</v>
      </c>
      <c r="L1492" s="27" t="str">
        <f t="shared" si="554"/>
        <v>PostAlerta</v>
      </c>
      <c r="M1492" s="27" t="str">
        <f t="shared" si="569"/>
        <v>S/PalabrasClaves</v>
      </c>
      <c r="N1492" s="27" t="str">
        <f>IF(ISNUMBER(SEARCH("TREATMENT", B1492)), "4) Nuevos tratamientos", "")</f>
        <v/>
      </c>
      <c r="O1492" s="27"/>
      <c r="P1492" s="27" t="s">
        <v>682</v>
      </c>
      <c r="Q1492" s="27"/>
      <c r="R1492" s="27" t="str">
        <f>LEFT('2012-2022'!$P1492,4)</f>
        <v>2018</v>
      </c>
      <c r="S1492" s="27" t="s">
        <v>62</v>
      </c>
      <c r="T1492" s="27" t="str">
        <f>IFERROR(VLOOKUP(A1492,BD_aux,2,FALSE),"")</f>
        <v/>
      </c>
      <c r="U1492" s="27"/>
      <c r="V1492" s="29"/>
      <c r="W1492" s="30"/>
      <c r="X1492" s="30"/>
      <c r="Y1492" s="31"/>
    </row>
    <row r="1493" spans="1:25" ht="15.75" customHeight="1" x14ac:dyDescent="0.25">
      <c r="A1493" s="32">
        <v>22700700</v>
      </c>
      <c r="B1493" s="32" t="s">
        <v>9553</v>
      </c>
      <c r="C1493" s="32" t="s">
        <v>9554</v>
      </c>
      <c r="D1493" s="32" t="s">
        <v>9555</v>
      </c>
      <c r="E1493" s="32" t="s">
        <v>2217</v>
      </c>
      <c r="F1493" s="32" t="s">
        <v>573</v>
      </c>
      <c r="G1493" s="32">
        <v>2012</v>
      </c>
      <c r="H1493" s="33">
        <v>41076</v>
      </c>
      <c r="I1493" s="32" t="s">
        <v>9556</v>
      </c>
      <c r="J1493" s="32"/>
      <c r="K1493" s="32" t="s">
        <v>9557</v>
      </c>
      <c r="L1493" s="32" t="str">
        <f t="shared" si="554"/>
        <v>PreAlerta</v>
      </c>
      <c r="M1493" s="32" t="str">
        <f t="shared" si="569"/>
        <v>C/PalabrasClaves</v>
      </c>
      <c r="N1493" s="32" t="s">
        <v>9</v>
      </c>
      <c r="O1493" s="32"/>
      <c r="P1493" s="32" t="s">
        <v>9558</v>
      </c>
      <c r="Q1493" s="32"/>
      <c r="R1493" s="32" t="str">
        <f>LEFT('2012-2022'!$P1493,4)</f>
        <v>2012</v>
      </c>
      <c r="S1493" s="32" t="s">
        <v>62</v>
      </c>
      <c r="T1493" s="32" t="s">
        <v>9553</v>
      </c>
      <c r="U1493" s="32" t="s">
        <v>123</v>
      </c>
      <c r="V1493" s="34" t="s">
        <v>124</v>
      </c>
      <c r="W1493" s="35" t="s">
        <v>124</v>
      </c>
      <c r="X1493" s="35"/>
      <c r="Y1493" s="36" t="str">
        <f>IFERROR(VLOOKUP(A1491,BD_aux,3,FALSE),"")</f>
        <v/>
      </c>
    </row>
    <row r="1494" spans="1:25" ht="15.75" hidden="1" customHeight="1" x14ac:dyDescent="0.25">
      <c r="A1494" s="27">
        <v>30392736</v>
      </c>
      <c r="B1494" s="27" t="s">
        <v>9559</v>
      </c>
      <c r="C1494" s="27" t="s">
        <v>9560</v>
      </c>
      <c r="D1494" s="27" t="s">
        <v>9561</v>
      </c>
      <c r="E1494" s="27" t="s">
        <v>2987</v>
      </c>
      <c r="F1494" s="27" t="s">
        <v>9562</v>
      </c>
      <c r="G1494" s="27">
        <v>2019</v>
      </c>
      <c r="H1494" s="28">
        <v>43410</v>
      </c>
      <c r="I1494" s="27" t="s">
        <v>9563</v>
      </c>
      <c r="J1494" s="27" t="s">
        <v>9564</v>
      </c>
      <c r="K1494" s="27" t="s">
        <v>9565</v>
      </c>
      <c r="L1494" s="27" t="str">
        <f t="shared" si="554"/>
        <v>Excluido</v>
      </c>
      <c r="M1494" s="27" t="str">
        <f t="shared" si="569"/>
        <v>S/PalabrasClaves</v>
      </c>
      <c r="N1494" s="27" t="str">
        <f t="shared" ref="N1494:N1498" si="572">IF(ISNUMBER(SEARCH("TREATMENT", B1494)), "4) Nuevos tratamientos", "")</f>
        <v/>
      </c>
      <c r="O1494" s="27"/>
      <c r="P1494" s="27" t="s">
        <v>148</v>
      </c>
      <c r="Q1494" s="27"/>
      <c r="R1494" s="27" t="str">
        <f>LEFT('2012-2022'!$P1494,4)</f>
        <v>2019</v>
      </c>
      <c r="S1494" s="27" t="s">
        <v>62</v>
      </c>
      <c r="T1494" s="27" t="str">
        <f t="shared" ref="T1494:T1498" si="573">IFERROR(VLOOKUP(A1494,BD_aux,2,FALSE),"")</f>
        <v/>
      </c>
      <c r="U1494" s="27"/>
      <c r="V1494" s="29"/>
      <c r="W1494" s="30"/>
      <c r="X1494" s="30"/>
      <c r="Y1494" s="31"/>
    </row>
    <row r="1495" spans="1:25" ht="15.75" hidden="1" customHeight="1" x14ac:dyDescent="0.25">
      <c r="A1495" s="32">
        <v>24210280</v>
      </c>
      <c r="B1495" s="32" t="s">
        <v>9566</v>
      </c>
      <c r="C1495" s="32" t="s">
        <v>9567</v>
      </c>
      <c r="D1495" s="32" t="s">
        <v>9568</v>
      </c>
      <c r="E1495" s="32" t="s">
        <v>9569</v>
      </c>
      <c r="F1495" s="32" t="s">
        <v>9570</v>
      </c>
      <c r="G1495" s="32">
        <v>2013</v>
      </c>
      <c r="H1495" s="33">
        <v>41590</v>
      </c>
      <c r="I1495" s="32"/>
      <c r="J1495" s="32"/>
      <c r="K1495" s="32" t="s">
        <v>9571</v>
      </c>
      <c r="L1495" s="32" t="str">
        <f t="shared" si="554"/>
        <v>PreAlerta</v>
      </c>
      <c r="M1495" s="32" t="str">
        <f t="shared" si="569"/>
        <v>C/PalabrasClaves</v>
      </c>
      <c r="N1495" s="32" t="str">
        <f t="shared" si="572"/>
        <v/>
      </c>
      <c r="O1495" s="32"/>
      <c r="P1495" s="32" t="s">
        <v>1467</v>
      </c>
      <c r="Q1495" s="32"/>
      <c r="R1495" s="32" t="str">
        <f>LEFT('2012-2022'!$P1495,4)</f>
        <v>2013</v>
      </c>
      <c r="S1495" s="32" t="s">
        <v>74</v>
      </c>
      <c r="T1495" s="32" t="str">
        <f t="shared" si="573"/>
        <v/>
      </c>
      <c r="U1495" s="32"/>
      <c r="V1495" s="34"/>
      <c r="W1495" s="35"/>
      <c r="X1495" s="35"/>
      <c r="Y1495" s="32"/>
    </row>
    <row r="1496" spans="1:25" ht="15.75" hidden="1" customHeight="1" x14ac:dyDescent="0.25">
      <c r="A1496" s="27">
        <v>34052582</v>
      </c>
      <c r="B1496" s="27" t="s">
        <v>9572</v>
      </c>
      <c r="C1496" s="27" t="s">
        <v>9573</v>
      </c>
      <c r="D1496" s="27" t="s">
        <v>9574</v>
      </c>
      <c r="E1496" s="27" t="s">
        <v>9575</v>
      </c>
      <c r="F1496" s="27" t="s">
        <v>5676</v>
      </c>
      <c r="G1496" s="27">
        <v>2021</v>
      </c>
      <c r="H1496" s="28">
        <v>44346</v>
      </c>
      <c r="I1496" s="27"/>
      <c r="J1496" s="27"/>
      <c r="K1496" s="27" t="s">
        <v>9576</v>
      </c>
      <c r="L1496" s="27" t="str">
        <f t="shared" si="554"/>
        <v>PostAlerta</v>
      </c>
      <c r="M1496" s="27" t="str">
        <f t="shared" si="569"/>
        <v>S/PalabrasClaves</v>
      </c>
      <c r="N1496" s="27" t="str">
        <f t="shared" si="572"/>
        <v/>
      </c>
      <c r="O1496" s="27"/>
      <c r="P1496" s="27" t="s">
        <v>6794</v>
      </c>
      <c r="Q1496" s="27"/>
      <c r="R1496" s="27" t="str">
        <f>LEFT('2012-2022'!$P1496,4)</f>
        <v>2021</v>
      </c>
      <c r="S1496" s="27" t="s">
        <v>70</v>
      </c>
      <c r="T1496" s="27" t="str">
        <f t="shared" si="573"/>
        <v/>
      </c>
      <c r="U1496" s="27"/>
      <c r="V1496" s="29"/>
      <c r="W1496" s="30"/>
      <c r="X1496" s="30"/>
      <c r="Y1496" s="31"/>
    </row>
    <row r="1497" spans="1:25" ht="15.75" hidden="1" customHeight="1" x14ac:dyDescent="0.25">
      <c r="A1497" s="32">
        <v>27440873</v>
      </c>
      <c r="B1497" s="32" t="s">
        <v>9577</v>
      </c>
      <c r="C1497" s="32" t="s">
        <v>9578</v>
      </c>
      <c r="D1497" s="32" t="s">
        <v>9579</v>
      </c>
      <c r="E1497" s="32" t="s">
        <v>9580</v>
      </c>
      <c r="F1497" s="32" t="s">
        <v>735</v>
      </c>
      <c r="G1497" s="32">
        <v>2017</v>
      </c>
      <c r="H1497" s="33">
        <v>42573</v>
      </c>
      <c r="I1497" s="32" t="s">
        <v>9581</v>
      </c>
      <c r="J1497" s="32" t="s">
        <v>9582</v>
      </c>
      <c r="K1497" s="32" t="s">
        <v>9583</v>
      </c>
      <c r="L1497" s="32" t="str">
        <f t="shared" ref="L1497:L1560" si="574">IF(ISNUMBER(VLOOKUP(A1497,EXCL,1,FALSE)),"Excluido",IF(ISNUMBER(VLOOKUP(A1497,POST,1,FALSE)),"PostAlerta",IF(ISNUMBER(VLOOKUP(A1497,PRE,1,FALSE)),"PreAlerta","")))</f>
        <v>PostAlerta</v>
      </c>
      <c r="M1497" s="32" t="str">
        <f t="shared" si="569"/>
        <v>S/PalabrasClaves</v>
      </c>
      <c r="N1497" s="32" t="str">
        <f t="shared" si="572"/>
        <v/>
      </c>
      <c r="O1497" s="32"/>
      <c r="P1497" s="32" t="s">
        <v>115</v>
      </c>
      <c r="Q1497" s="32"/>
      <c r="R1497" s="32" t="str">
        <f>LEFT('2012-2022'!$P1497,4)</f>
        <v>2017</v>
      </c>
      <c r="S1497" s="32" t="s">
        <v>60</v>
      </c>
      <c r="T1497" s="32" t="str">
        <f t="shared" si="573"/>
        <v/>
      </c>
      <c r="U1497" s="32"/>
      <c r="V1497" s="34"/>
      <c r="W1497" s="35"/>
      <c r="X1497" s="35"/>
      <c r="Y1497" s="32"/>
    </row>
    <row r="1498" spans="1:25" ht="15.75" hidden="1" customHeight="1" x14ac:dyDescent="0.25">
      <c r="A1498" s="27">
        <v>27183633</v>
      </c>
      <c r="B1498" s="27" t="s">
        <v>9584</v>
      </c>
      <c r="C1498" s="27" t="s">
        <v>9585</v>
      </c>
      <c r="D1498" s="27" t="s">
        <v>9586</v>
      </c>
      <c r="E1498" s="27" t="s">
        <v>9587</v>
      </c>
      <c r="F1498" s="27" t="s">
        <v>7066</v>
      </c>
      <c r="G1498" s="27">
        <v>2016</v>
      </c>
      <c r="H1498" s="28">
        <v>42507</v>
      </c>
      <c r="I1498" s="27" t="s">
        <v>9588</v>
      </c>
      <c r="J1498" s="27" t="s">
        <v>9589</v>
      </c>
      <c r="K1498" s="27" t="s">
        <v>9590</v>
      </c>
      <c r="L1498" s="27" t="str">
        <f t="shared" si="574"/>
        <v>PreAlerta</v>
      </c>
      <c r="M1498" s="27" t="str">
        <f t="shared" si="569"/>
        <v>S/PalabrasClaves</v>
      </c>
      <c r="N1498" s="27" t="str">
        <f t="shared" si="572"/>
        <v/>
      </c>
      <c r="O1498" s="27"/>
      <c r="P1498" s="27" t="s">
        <v>6933</v>
      </c>
      <c r="Q1498" s="27"/>
      <c r="R1498" s="27" t="str">
        <f>LEFT('2012-2022'!$P1498,4)</f>
        <v>2016</v>
      </c>
      <c r="S1498" s="27" t="s">
        <v>60</v>
      </c>
      <c r="T1498" s="27" t="str">
        <f t="shared" si="573"/>
        <v/>
      </c>
      <c r="U1498" s="27"/>
      <c r="V1498" s="29"/>
      <c r="W1498" s="30"/>
      <c r="X1498" s="30"/>
      <c r="Y1498" s="31"/>
    </row>
    <row r="1499" spans="1:25" ht="15.75" customHeight="1" x14ac:dyDescent="0.25">
      <c r="A1499" s="32">
        <v>28043232</v>
      </c>
      <c r="B1499" s="32" t="s">
        <v>9591</v>
      </c>
      <c r="C1499" s="32" t="s">
        <v>3746</v>
      </c>
      <c r="D1499" s="32" t="s">
        <v>9592</v>
      </c>
      <c r="E1499" s="32" t="s">
        <v>655</v>
      </c>
      <c r="F1499" s="32" t="s">
        <v>381</v>
      </c>
      <c r="G1499" s="32">
        <v>2016</v>
      </c>
      <c r="H1499" s="33">
        <v>42739</v>
      </c>
      <c r="I1499" s="32"/>
      <c r="J1499" s="32"/>
      <c r="K1499" s="32"/>
      <c r="L1499" s="32" t="str">
        <f t="shared" si="574"/>
        <v>PreAlerta</v>
      </c>
      <c r="M1499" s="32" t="str">
        <f t="shared" si="569"/>
        <v>C/PalabrasClaves</v>
      </c>
      <c r="N1499" s="32" t="s">
        <v>9</v>
      </c>
      <c r="O1499" s="32"/>
      <c r="P1499" s="32" t="s">
        <v>9593</v>
      </c>
      <c r="Q1499" s="32"/>
      <c r="R1499" s="32" t="str">
        <f>LEFT('2012-2022'!$P1499,4)</f>
        <v>2016</v>
      </c>
      <c r="S1499" s="32" t="s">
        <v>74</v>
      </c>
      <c r="T1499" s="32" t="s">
        <v>9591</v>
      </c>
      <c r="U1499" s="32" t="s">
        <v>123</v>
      </c>
      <c r="V1499" s="34" t="s">
        <v>124</v>
      </c>
      <c r="W1499" s="35" t="s">
        <v>124</v>
      </c>
      <c r="X1499" s="35"/>
      <c r="Y1499" s="36" t="str">
        <f>IFERROR(VLOOKUP(A1497,BD_aux,3,FALSE),"")</f>
        <v/>
      </c>
    </row>
    <row r="1500" spans="1:25" ht="15.75" hidden="1" customHeight="1" x14ac:dyDescent="0.25">
      <c r="A1500" s="27">
        <v>34731021</v>
      </c>
      <c r="B1500" s="27" t="s">
        <v>9594</v>
      </c>
      <c r="C1500" s="27" t="s">
        <v>9033</v>
      </c>
      <c r="D1500" s="27" t="s">
        <v>9595</v>
      </c>
      <c r="E1500" s="27" t="s">
        <v>529</v>
      </c>
      <c r="F1500" s="27" t="s">
        <v>502</v>
      </c>
      <c r="G1500" s="27">
        <v>2022</v>
      </c>
      <c r="H1500" s="28">
        <v>44503</v>
      </c>
      <c r="I1500" s="27" t="s">
        <v>9596</v>
      </c>
      <c r="J1500" s="27"/>
      <c r="K1500" s="27" t="s">
        <v>9597</v>
      </c>
      <c r="L1500" s="27" t="str">
        <f t="shared" si="574"/>
        <v>Excluido</v>
      </c>
      <c r="M1500" s="27" t="str">
        <f t="shared" si="569"/>
        <v>S/PalabrasClaves</v>
      </c>
      <c r="N1500" s="27" t="str">
        <f>IF(ISNUMBER(SEARCH("TREATMENT", B1500)), "4) Nuevos tratamientos", "")</f>
        <v/>
      </c>
      <c r="O1500" s="27"/>
      <c r="P1500" s="27" t="s">
        <v>9598</v>
      </c>
      <c r="Q1500" s="27"/>
      <c r="R1500" s="27" t="str">
        <f>LEFT('2012-2022'!$P1500,4)</f>
        <v>2022</v>
      </c>
      <c r="S1500" s="27" t="s">
        <v>54</v>
      </c>
      <c r="T1500" s="27" t="str">
        <f t="shared" ref="T1500:T1501" si="575">IFERROR(VLOOKUP(A1500,BD_aux,2,FALSE),"")</f>
        <v/>
      </c>
      <c r="U1500" s="27"/>
      <c r="V1500" s="29"/>
      <c r="W1500" s="30"/>
      <c r="X1500" s="30"/>
      <c r="Y1500" s="31"/>
    </row>
    <row r="1501" spans="1:25" ht="15.75" hidden="1" customHeight="1" x14ac:dyDescent="0.25">
      <c r="A1501" s="32">
        <v>31688726</v>
      </c>
      <c r="B1501" s="32" t="s">
        <v>9599</v>
      </c>
      <c r="C1501" s="32" t="s">
        <v>9600</v>
      </c>
      <c r="D1501" s="32" t="s">
        <v>9601</v>
      </c>
      <c r="E1501" s="32" t="s">
        <v>7734</v>
      </c>
      <c r="F1501" s="32" t="s">
        <v>304</v>
      </c>
      <c r="G1501" s="32">
        <v>2020</v>
      </c>
      <c r="H1501" s="33">
        <v>43775</v>
      </c>
      <c r="I1501" s="32"/>
      <c r="J1501" s="32"/>
      <c r="K1501" s="32" t="s">
        <v>9602</v>
      </c>
      <c r="L1501" s="32" t="str">
        <f t="shared" si="574"/>
        <v>PostAlerta</v>
      </c>
      <c r="M1501" s="32" t="str">
        <f t="shared" si="569"/>
        <v>C/PalabrasClaves</v>
      </c>
      <c r="N1501" s="32"/>
      <c r="O1501" s="32"/>
      <c r="P1501" s="32" t="s">
        <v>3128</v>
      </c>
      <c r="Q1501" s="32"/>
      <c r="R1501" s="32" t="str">
        <f>LEFT('2012-2022'!$P1501,4)</f>
        <v>2020</v>
      </c>
      <c r="S1501" s="32" t="s">
        <v>45</v>
      </c>
      <c r="T1501" s="32" t="str">
        <f t="shared" si="575"/>
        <v/>
      </c>
      <c r="U1501" s="32"/>
      <c r="V1501" s="34"/>
      <c r="W1501" s="35"/>
      <c r="X1501" s="35"/>
      <c r="Y1501" s="32"/>
    </row>
    <row r="1502" spans="1:25" ht="15.75" customHeight="1" x14ac:dyDescent="0.25">
      <c r="A1502" s="27">
        <v>31203584</v>
      </c>
      <c r="B1502" s="27" t="s">
        <v>9603</v>
      </c>
      <c r="C1502" s="27" t="s">
        <v>3746</v>
      </c>
      <c r="D1502" s="27" t="s">
        <v>9604</v>
      </c>
      <c r="E1502" s="27" t="s">
        <v>655</v>
      </c>
      <c r="F1502" s="27" t="s">
        <v>4579</v>
      </c>
      <c r="G1502" s="27">
        <v>2019</v>
      </c>
      <c r="H1502" s="28">
        <v>43634</v>
      </c>
      <c r="I1502" s="27"/>
      <c r="J1502" s="27"/>
      <c r="K1502" s="27" t="s">
        <v>9605</v>
      </c>
      <c r="L1502" s="27" t="str">
        <f t="shared" si="574"/>
        <v>PostAlerta</v>
      </c>
      <c r="M1502" s="27" t="str">
        <f t="shared" si="569"/>
        <v>C/PalabrasClaves</v>
      </c>
      <c r="N1502" s="27" t="s">
        <v>9</v>
      </c>
      <c r="O1502" s="27"/>
      <c r="P1502" s="27" t="s">
        <v>9606</v>
      </c>
      <c r="Q1502" s="27"/>
      <c r="R1502" s="27" t="str">
        <f>LEFT('2012-2022'!$P1502,4)</f>
        <v>2019</v>
      </c>
      <c r="S1502" s="27" t="s">
        <v>60</v>
      </c>
      <c r="T1502" s="27" t="s">
        <v>9603</v>
      </c>
      <c r="U1502" s="27" t="s">
        <v>123</v>
      </c>
      <c r="V1502" s="29" t="s">
        <v>124</v>
      </c>
      <c r="W1502" s="30" t="s">
        <v>124</v>
      </c>
      <c r="X1502" s="30"/>
      <c r="Y1502" s="31" t="str">
        <f t="shared" ref="Y1502:Y1503" si="576">IFERROR(VLOOKUP(A1500,BD_aux,3,FALSE),"")</f>
        <v/>
      </c>
    </row>
    <row r="1503" spans="1:25" ht="15.75" customHeight="1" x14ac:dyDescent="0.25">
      <c r="A1503" s="32">
        <v>28043233</v>
      </c>
      <c r="B1503" s="32" t="s">
        <v>9607</v>
      </c>
      <c r="C1503" s="32" t="s">
        <v>3746</v>
      </c>
      <c r="D1503" s="32" t="s">
        <v>9608</v>
      </c>
      <c r="E1503" s="32" t="s">
        <v>655</v>
      </c>
      <c r="F1503" s="32" t="s">
        <v>381</v>
      </c>
      <c r="G1503" s="32">
        <v>2016</v>
      </c>
      <c r="H1503" s="33">
        <v>42739</v>
      </c>
      <c r="I1503" s="32"/>
      <c r="J1503" s="32"/>
      <c r="K1503" s="32"/>
      <c r="L1503" s="32" t="str">
        <f t="shared" si="574"/>
        <v>PreAlerta</v>
      </c>
      <c r="M1503" s="32" t="str">
        <f t="shared" si="569"/>
        <v>C/PalabrasClaves</v>
      </c>
      <c r="N1503" s="32" t="s">
        <v>9</v>
      </c>
      <c r="O1503" s="32"/>
      <c r="P1503" s="32" t="s">
        <v>9593</v>
      </c>
      <c r="Q1503" s="32"/>
      <c r="R1503" s="32" t="str">
        <f>LEFT('2012-2022'!$P1503,4)</f>
        <v>2016</v>
      </c>
      <c r="S1503" s="32" t="s">
        <v>74</v>
      </c>
      <c r="T1503" s="32" t="s">
        <v>9607</v>
      </c>
      <c r="U1503" s="32" t="s">
        <v>123</v>
      </c>
      <c r="V1503" s="34" t="s">
        <v>124</v>
      </c>
      <c r="W1503" s="35" t="s">
        <v>124</v>
      </c>
      <c r="X1503" s="35"/>
      <c r="Y1503" s="36" t="str">
        <f t="shared" si="576"/>
        <v/>
      </c>
    </row>
    <row r="1504" spans="1:25" ht="15.75" hidden="1" customHeight="1" x14ac:dyDescent="0.25">
      <c r="A1504" s="27">
        <v>25483706</v>
      </c>
      <c r="B1504" s="27" t="s">
        <v>9609</v>
      </c>
      <c r="C1504" s="27" t="s">
        <v>9610</v>
      </c>
      <c r="D1504" s="27" t="s">
        <v>9611</v>
      </c>
      <c r="E1504" s="27" t="s">
        <v>9612</v>
      </c>
      <c r="F1504" s="27" t="s">
        <v>5584</v>
      </c>
      <c r="G1504" s="27">
        <v>2014</v>
      </c>
      <c r="H1504" s="28">
        <v>41982</v>
      </c>
      <c r="I1504" s="27" t="s">
        <v>9613</v>
      </c>
      <c r="J1504" s="27"/>
      <c r="K1504" s="27" t="s">
        <v>9614</v>
      </c>
      <c r="L1504" s="27" t="str">
        <f t="shared" si="574"/>
        <v>PreAlerta</v>
      </c>
      <c r="M1504" s="27" t="str">
        <f t="shared" si="569"/>
        <v>S/PalabrasClaves</v>
      </c>
      <c r="N1504" s="27" t="str">
        <f>IF(ISNUMBER(SEARCH("TREATMENT", B1504)), "4) Nuevos tratamientos", "")</f>
        <v/>
      </c>
      <c r="O1504" s="27"/>
      <c r="P1504" s="27">
        <v>2014</v>
      </c>
      <c r="Q1504" s="27"/>
      <c r="R1504" s="27" t="str">
        <f>LEFT('2012-2022'!$P1504,4)</f>
        <v>2014</v>
      </c>
      <c r="S1504" s="27"/>
      <c r="T1504" s="27" t="str">
        <f>IFERROR(VLOOKUP(A1504,BD_aux,2,FALSE),"")</f>
        <v/>
      </c>
      <c r="U1504" s="27"/>
      <c r="V1504" s="29"/>
      <c r="W1504" s="30"/>
      <c r="X1504" s="30"/>
      <c r="Y1504" s="31"/>
    </row>
    <row r="1505" spans="1:25" ht="15.75" customHeight="1" x14ac:dyDescent="0.25">
      <c r="A1505" s="32">
        <v>32988340</v>
      </c>
      <c r="B1505" s="32" t="s">
        <v>9615</v>
      </c>
      <c r="C1505" s="32" t="s">
        <v>9616</v>
      </c>
      <c r="D1505" s="32" t="s">
        <v>9617</v>
      </c>
      <c r="E1505" s="32" t="s">
        <v>655</v>
      </c>
      <c r="F1505" s="32" t="s">
        <v>4579</v>
      </c>
      <c r="G1505" s="32">
        <v>2020</v>
      </c>
      <c r="H1505" s="33">
        <v>44103</v>
      </c>
      <c r="I1505" s="32"/>
      <c r="J1505" s="32"/>
      <c r="K1505" s="32" t="s">
        <v>9618</v>
      </c>
      <c r="L1505" s="32" t="str">
        <f t="shared" si="574"/>
        <v>PostAlerta</v>
      </c>
      <c r="M1505" s="32" t="str">
        <f t="shared" si="569"/>
        <v>C/PalabrasClaves</v>
      </c>
      <c r="N1505" s="32" t="s">
        <v>9</v>
      </c>
      <c r="O1505" s="32"/>
      <c r="P1505" s="32" t="s">
        <v>9619</v>
      </c>
      <c r="Q1505" s="32"/>
      <c r="R1505" s="32" t="str">
        <f>LEFT('2012-2022'!$P1505,4)</f>
        <v>2020</v>
      </c>
      <c r="S1505" s="32" t="s">
        <v>68</v>
      </c>
      <c r="T1505" s="32" t="s">
        <v>9615</v>
      </c>
      <c r="U1505" s="32" t="s">
        <v>123</v>
      </c>
      <c r="V1505" s="34" t="s">
        <v>124</v>
      </c>
      <c r="W1505" s="35" t="s">
        <v>124</v>
      </c>
      <c r="X1505" s="35"/>
      <c r="Y1505" s="36" t="str">
        <f t="shared" ref="Y1505:Y1507" si="577">IFERROR(VLOOKUP(A1503,BD_aux,3,FALSE),"")</f>
        <v/>
      </c>
    </row>
    <row r="1506" spans="1:25" ht="15.75" customHeight="1" x14ac:dyDescent="0.25">
      <c r="A1506" s="27">
        <v>32988339</v>
      </c>
      <c r="B1506" s="27" t="s">
        <v>9620</v>
      </c>
      <c r="C1506" s="27" t="s">
        <v>9223</v>
      </c>
      <c r="D1506" s="27" t="s">
        <v>9621</v>
      </c>
      <c r="E1506" s="27" t="s">
        <v>655</v>
      </c>
      <c r="F1506" s="27" t="s">
        <v>4579</v>
      </c>
      <c r="G1506" s="27">
        <v>2020</v>
      </c>
      <c r="H1506" s="28">
        <v>44103</v>
      </c>
      <c r="I1506" s="27"/>
      <c r="J1506" s="27"/>
      <c r="K1506" s="27" t="s">
        <v>9622</v>
      </c>
      <c r="L1506" s="27" t="str">
        <f t="shared" si="574"/>
        <v>PostAlerta</v>
      </c>
      <c r="M1506" s="27" t="str">
        <f t="shared" si="569"/>
        <v>C/PalabrasClaves</v>
      </c>
      <c r="N1506" s="27" t="s">
        <v>9</v>
      </c>
      <c r="O1506" s="27"/>
      <c r="P1506" s="27" t="s">
        <v>9619</v>
      </c>
      <c r="Q1506" s="27"/>
      <c r="R1506" s="27" t="str">
        <f>LEFT('2012-2022'!$P1506,4)</f>
        <v>2020</v>
      </c>
      <c r="S1506" s="27" t="s">
        <v>68</v>
      </c>
      <c r="T1506" s="27" t="s">
        <v>9620</v>
      </c>
      <c r="U1506" s="27" t="s">
        <v>123</v>
      </c>
      <c r="V1506" s="29" t="s">
        <v>124</v>
      </c>
      <c r="W1506" s="30" t="s">
        <v>124</v>
      </c>
      <c r="X1506" s="30"/>
      <c r="Y1506" s="31" t="str">
        <f t="shared" si="577"/>
        <v/>
      </c>
    </row>
    <row r="1507" spans="1:25" ht="15.75" customHeight="1" x14ac:dyDescent="0.25">
      <c r="A1507" s="32">
        <v>27895130</v>
      </c>
      <c r="B1507" s="32" t="s">
        <v>9623</v>
      </c>
      <c r="C1507" s="32" t="s">
        <v>9624</v>
      </c>
      <c r="D1507" s="32" t="s">
        <v>9625</v>
      </c>
      <c r="E1507" s="32" t="s">
        <v>580</v>
      </c>
      <c r="F1507" s="32" t="s">
        <v>624</v>
      </c>
      <c r="G1507" s="32">
        <v>2017</v>
      </c>
      <c r="H1507" s="33">
        <v>42704</v>
      </c>
      <c r="I1507" s="32" t="s">
        <v>9626</v>
      </c>
      <c r="J1507" s="32"/>
      <c r="K1507" s="32" t="s">
        <v>9627</v>
      </c>
      <c r="L1507" s="32" t="str">
        <f t="shared" si="574"/>
        <v>PreAlerta</v>
      </c>
      <c r="M1507" s="32" t="str">
        <f t="shared" si="569"/>
        <v>S/PalabrasClaves</v>
      </c>
      <c r="N1507" s="32" t="s">
        <v>12</v>
      </c>
      <c r="O1507" s="32" t="s">
        <v>19</v>
      </c>
      <c r="P1507" s="32" t="s">
        <v>9628</v>
      </c>
      <c r="Q1507" s="32"/>
      <c r="R1507" s="32" t="str">
        <f>LEFT('2012-2022'!$P1507,4)</f>
        <v>2017</v>
      </c>
      <c r="S1507" s="32" t="s">
        <v>39</v>
      </c>
      <c r="T1507" s="32" t="s">
        <v>9629</v>
      </c>
      <c r="U1507" s="32" t="s">
        <v>124</v>
      </c>
      <c r="V1507" s="34" t="s">
        <v>124</v>
      </c>
      <c r="W1507" s="35" t="s">
        <v>123</v>
      </c>
      <c r="X1507" s="35" t="s">
        <v>9630</v>
      </c>
      <c r="Y1507" s="36" t="str">
        <f t="shared" si="577"/>
        <v/>
      </c>
    </row>
    <row r="1508" spans="1:25" ht="15.75" hidden="1" customHeight="1" x14ac:dyDescent="0.25">
      <c r="A1508" s="27">
        <v>31296280</v>
      </c>
      <c r="B1508" s="27" t="s">
        <v>9631</v>
      </c>
      <c r="C1508" s="27" t="s">
        <v>9632</v>
      </c>
      <c r="D1508" s="27" t="s">
        <v>9633</v>
      </c>
      <c r="E1508" s="27" t="s">
        <v>711</v>
      </c>
      <c r="F1508" s="27" t="s">
        <v>595</v>
      </c>
      <c r="G1508" s="27">
        <v>2019</v>
      </c>
      <c r="H1508" s="28">
        <v>43659</v>
      </c>
      <c r="I1508" s="27" t="s">
        <v>9634</v>
      </c>
      <c r="J1508" s="27" t="s">
        <v>9635</v>
      </c>
      <c r="K1508" s="27" t="s">
        <v>9636</v>
      </c>
      <c r="L1508" s="27" t="str">
        <f t="shared" si="574"/>
        <v>Excluido</v>
      </c>
      <c r="M1508" s="27" t="str">
        <f t="shared" si="569"/>
        <v>S/PalabrasClaves</v>
      </c>
      <c r="N1508" s="27" t="str">
        <f t="shared" ref="N1508:N1509" si="578">IF(ISNUMBER(SEARCH("TREATMENT", B1508)), "4) Nuevos tratamientos", "")</f>
        <v/>
      </c>
      <c r="O1508" s="27"/>
      <c r="P1508" s="27" t="s">
        <v>2323</v>
      </c>
      <c r="Q1508" s="27"/>
      <c r="R1508" s="27" t="str">
        <f>LEFT('2012-2022'!$P1508,4)</f>
        <v>2019</v>
      </c>
      <c r="S1508" s="27" t="s">
        <v>65</v>
      </c>
      <c r="T1508" s="27" t="str">
        <f t="shared" ref="T1508:T1509" si="579">IFERROR(VLOOKUP(A1508,BD_aux,2,FALSE),"")</f>
        <v/>
      </c>
      <c r="U1508" s="27"/>
      <c r="V1508" s="29"/>
      <c r="W1508" s="30"/>
      <c r="X1508" s="30"/>
      <c r="Y1508" s="31"/>
    </row>
    <row r="1509" spans="1:25" ht="15.75" hidden="1" customHeight="1" x14ac:dyDescent="0.25">
      <c r="A1509" s="32">
        <v>34279031</v>
      </c>
      <c r="B1509" s="32" t="s">
        <v>9637</v>
      </c>
      <c r="C1509" s="32" t="s">
        <v>8065</v>
      </c>
      <c r="D1509" s="32" t="s">
        <v>9638</v>
      </c>
      <c r="E1509" s="32" t="s">
        <v>8067</v>
      </c>
      <c r="F1509" s="32" t="s">
        <v>9639</v>
      </c>
      <c r="G1509" s="32">
        <v>2022</v>
      </c>
      <c r="H1509" s="33">
        <v>44396</v>
      </c>
      <c r="I1509" s="32"/>
      <c r="J1509" s="32"/>
      <c r="K1509" s="32" t="s">
        <v>9640</v>
      </c>
      <c r="L1509" s="32" t="str">
        <f t="shared" si="574"/>
        <v>PostAlerta</v>
      </c>
      <c r="M1509" s="32" t="str">
        <f t="shared" si="569"/>
        <v>C/PalabrasClaves</v>
      </c>
      <c r="N1509" s="32" t="str">
        <f t="shared" si="578"/>
        <v/>
      </c>
      <c r="O1509" s="32"/>
      <c r="P1509" s="32" t="s">
        <v>9641</v>
      </c>
      <c r="Q1509" s="32"/>
      <c r="R1509" s="32" t="str">
        <f>LEFT('2012-2022'!$P1509,4)</f>
        <v>2022</v>
      </c>
      <c r="S1509" s="32" t="s">
        <v>39</v>
      </c>
      <c r="T1509" s="32" t="str">
        <f t="shared" si="579"/>
        <v/>
      </c>
      <c r="U1509" s="32"/>
      <c r="V1509" s="34"/>
      <c r="W1509" s="35"/>
      <c r="X1509" s="35"/>
      <c r="Y1509" s="32"/>
    </row>
    <row r="1510" spans="1:25" ht="15.75" customHeight="1" x14ac:dyDescent="0.25">
      <c r="A1510" s="27">
        <v>35967879</v>
      </c>
      <c r="B1510" s="27" t="s">
        <v>9642</v>
      </c>
      <c r="C1510" s="27" t="s">
        <v>9643</v>
      </c>
      <c r="D1510" s="27" t="s">
        <v>9644</v>
      </c>
      <c r="E1510" s="27" t="s">
        <v>9645</v>
      </c>
      <c r="F1510" s="27" t="s">
        <v>5193</v>
      </c>
      <c r="G1510" s="27">
        <v>2022</v>
      </c>
      <c r="H1510" s="28">
        <v>44788</v>
      </c>
      <c r="I1510" s="27" t="s">
        <v>9646</v>
      </c>
      <c r="J1510" s="27"/>
      <c r="K1510" s="27" t="s">
        <v>9647</v>
      </c>
      <c r="L1510" s="27" t="str">
        <f t="shared" si="574"/>
        <v>PostAlerta</v>
      </c>
      <c r="M1510" s="27" t="str">
        <f t="shared" si="569"/>
        <v>C/PalabrasClaves</v>
      </c>
      <c r="N1510" s="27" t="s">
        <v>9</v>
      </c>
      <c r="O1510" s="27"/>
      <c r="P1510" s="27" t="s">
        <v>9648</v>
      </c>
      <c r="Q1510" s="27"/>
      <c r="R1510" s="27" t="str">
        <f>LEFT('2012-2022'!$P1510,4)</f>
        <v>2022</v>
      </c>
      <c r="S1510" s="27" t="s">
        <v>62</v>
      </c>
      <c r="T1510" s="27" t="s">
        <v>9649</v>
      </c>
      <c r="U1510" s="27" t="s">
        <v>123</v>
      </c>
      <c r="V1510" s="29" t="s">
        <v>124</v>
      </c>
      <c r="W1510" s="30" t="s">
        <v>124</v>
      </c>
      <c r="X1510" s="30" t="s">
        <v>7061</v>
      </c>
      <c r="Y1510" s="31" t="str">
        <f>IFERROR(VLOOKUP(A1508,BD_aux,3,FALSE),"")</f>
        <v/>
      </c>
    </row>
    <row r="1511" spans="1:25" ht="15.75" hidden="1" customHeight="1" x14ac:dyDescent="0.25">
      <c r="A1511" s="32">
        <v>32110902</v>
      </c>
      <c r="B1511" s="32" t="s">
        <v>9650</v>
      </c>
      <c r="C1511" s="32" t="s">
        <v>9651</v>
      </c>
      <c r="D1511" s="32" t="s">
        <v>9652</v>
      </c>
      <c r="E1511" s="32" t="s">
        <v>9653</v>
      </c>
      <c r="F1511" s="32" t="s">
        <v>9654</v>
      </c>
      <c r="G1511" s="32">
        <v>2020</v>
      </c>
      <c r="H1511" s="33">
        <v>43891</v>
      </c>
      <c r="I1511" s="32" t="s">
        <v>9655</v>
      </c>
      <c r="J1511" s="32"/>
      <c r="K1511" s="32" t="s">
        <v>9656</v>
      </c>
      <c r="L1511" s="32" t="str">
        <f t="shared" si="574"/>
        <v>PostAlerta</v>
      </c>
      <c r="M1511" s="32" t="str">
        <f t="shared" si="569"/>
        <v>S/PalabrasClaves</v>
      </c>
      <c r="N1511" s="32" t="str">
        <f>IF(ISNUMBER(SEARCH("TREATMENT", B1511)), "4) Nuevos tratamientos", "")</f>
        <v/>
      </c>
      <c r="O1511" s="32"/>
      <c r="P1511" s="32" t="s">
        <v>9657</v>
      </c>
      <c r="Q1511" s="32"/>
      <c r="R1511" s="32" t="str">
        <f>LEFT('2012-2022'!$P1511,4)</f>
        <v>2020</v>
      </c>
      <c r="S1511" s="32" t="s">
        <v>45</v>
      </c>
      <c r="T1511" s="32" t="str">
        <f>IFERROR(VLOOKUP(A1511,BD_aux,2,FALSE),"")</f>
        <v/>
      </c>
      <c r="U1511" s="32"/>
      <c r="V1511" s="34"/>
      <c r="W1511" s="35"/>
      <c r="X1511" s="35"/>
      <c r="Y1511" s="32"/>
    </row>
    <row r="1512" spans="1:25" ht="15.75" customHeight="1" x14ac:dyDescent="0.25">
      <c r="A1512" s="27">
        <v>31536154</v>
      </c>
      <c r="B1512" s="27" t="s">
        <v>9658</v>
      </c>
      <c r="C1512" s="27" t="s">
        <v>9659</v>
      </c>
      <c r="D1512" s="27" t="s">
        <v>9660</v>
      </c>
      <c r="E1512" s="27" t="s">
        <v>9661</v>
      </c>
      <c r="F1512" s="27" t="s">
        <v>846</v>
      </c>
      <c r="G1512" s="27">
        <v>2020</v>
      </c>
      <c r="H1512" s="28">
        <v>43728</v>
      </c>
      <c r="I1512" s="27" t="s">
        <v>9662</v>
      </c>
      <c r="J1512" s="27" t="s">
        <v>9663</v>
      </c>
      <c r="K1512" s="27" t="s">
        <v>9664</v>
      </c>
      <c r="L1512" s="27" t="str">
        <f t="shared" si="574"/>
        <v>PostAlerta</v>
      </c>
      <c r="M1512" s="27" t="str">
        <f t="shared" si="569"/>
        <v>C/PalabrasClaves</v>
      </c>
      <c r="N1512" s="27" t="s">
        <v>12</v>
      </c>
      <c r="O1512" s="27" t="s">
        <v>9665</v>
      </c>
      <c r="P1512" s="27" t="s">
        <v>175</v>
      </c>
      <c r="Q1512" s="27"/>
      <c r="R1512" s="27" t="str">
        <f>LEFT('2012-2022'!$P1512,4)</f>
        <v>2020</v>
      </c>
      <c r="S1512" s="27" t="s">
        <v>60</v>
      </c>
      <c r="T1512" s="27" t="s">
        <v>9666</v>
      </c>
      <c r="U1512" s="27" t="s">
        <v>124</v>
      </c>
      <c r="V1512" s="29" t="s">
        <v>123</v>
      </c>
      <c r="W1512" s="30" t="s">
        <v>124</v>
      </c>
      <c r="X1512" s="30" t="s">
        <v>9667</v>
      </c>
      <c r="Y1512" s="31" t="str">
        <f>IFERROR(VLOOKUP(A1510,BD_aux,3,FALSE),"")</f>
        <v/>
      </c>
    </row>
    <row r="1513" spans="1:25" ht="15.75" hidden="1" customHeight="1" x14ac:dyDescent="0.25">
      <c r="A1513" s="32">
        <v>27261924</v>
      </c>
      <c r="B1513" s="32" t="s">
        <v>9668</v>
      </c>
      <c r="C1513" s="32" t="s">
        <v>9669</v>
      </c>
      <c r="D1513" s="32" t="s">
        <v>9670</v>
      </c>
      <c r="E1513" s="32" t="s">
        <v>9671</v>
      </c>
      <c r="F1513" s="32" t="s">
        <v>9672</v>
      </c>
      <c r="G1513" s="32">
        <v>2016</v>
      </c>
      <c r="H1513" s="33">
        <v>42526</v>
      </c>
      <c r="I1513" s="32"/>
      <c r="J1513" s="32"/>
      <c r="K1513" s="32" t="s">
        <v>9673</v>
      </c>
      <c r="L1513" s="32" t="str">
        <f t="shared" si="574"/>
        <v>PreAlerta</v>
      </c>
      <c r="M1513" s="32" t="str">
        <f t="shared" si="569"/>
        <v>S/PalabrasClaves</v>
      </c>
      <c r="N1513" s="32" t="str">
        <f t="shared" ref="N1513:N1519" si="580">IF(ISNUMBER(SEARCH("TREATMENT", B1513)), "4) Nuevos tratamientos", "")</f>
        <v/>
      </c>
      <c r="O1513" s="32"/>
      <c r="P1513" s="32" t="s">
        <v>1055</v>
      </c>
      <c r="Q1513" s="32"/>
      <c r="R1513" s="32" t="str">
        <f>LEFT('2012-2022'!$P1513,4)</f>
        <v>2016</v>
      </c>
      <c r="S1513" s="32" t="s">
        <v>68</v>
      </c>
      <c r="T1513" s="32" t="str">
        <f t="shared" ref="T1513:T1519" si="581">IFERROR(VLOOKUP(A1513,BD_aux,2,FALSE),"")</f>
        <v/>
      </c>
      <c r="U1513" s="32"/>
      <c r="V1513" s="34"/>
      <c r="W1513" s="35"/>
      <c r="X1513" s="35"/>
      <c r="Y1513" s="32"/>
    </row>
    <row r="1514" spans="1:25" ht="15.75" hidden="1" customHeight="1" x14ac:dyDescent="0.25">
      <c r="A1514" s="27">
        <v>31437420</v>
      </c>
      <c r="B1514" s="27" t="s">
        <v>9674</v>
      </c>
      <c r="C1514" s="27" t="s">
        <v>9675</v>
      </c>
      <c r="D1514" s="27" t="s">
        <v>9676</v>
      </c>
      <c r="E1514" s="27" t="s">
        <v>119</v>
      </c>
      <c r="F1514" s="27" t="s">
        <v>595</v>
      </c>
      <c r="G1514" s="27">
        <v>2019</v>
      </c>
      <c r="H1514" s="28">
        <v>43700</v>
      </c>
      <c r="I1514" s="27" t="s">
        <v>9677</v>
      </c>
      <c r="J1514" s="27" t="s">
        <v>9678</v>
      </c>
      <c r="K1514" s="27" t="s">
        <v>9679</v>
      </c>
      <c r="L1514" s="27" t="str">
        <f t="shared" si="574"/>
        <v>Excluido</v>
      </c>
      <c r="M1514" s="27" t="str">
        <f t="shared" si="569"/>
        <v>C/PalabrasClaves</v>
      </c>
      <c r="N1514" s="27" t="str">
        <f t="shared" si="580"/>
        <v/>
      </c>
      <c r="O1514" s="27"/>
      <c r="P1514" s="27" t="s">
        <v>220</v>
      </c>
      <c r="Q1514" s="27"/>
      <c r="R1514" s="27" t="str">
        <f>LEFT('2012-2022'!$P1514,4)</f>
        <v>2019</v>
      </c>
      <c r="S1514" s="27" t="s">
        <v>68</v>
      </c>
      <c r="T1514" s="27" t="str">
        <f t="shared" si="581"/>
        <v/>
      </c>
      <c r="U1514" s="27"/>
      <c r="V1514" s="29"/>
      <c r="W1514" s="30"/>
      <c r="X1514" s="30"/>
      <c r="Y1514" s="31"/>
    </row>
    <row r="1515" spans="1:25" ht="15.75" hidden="1" customHeight="1" x14ac:dyDescent="0.25">
      <c r="A1515" s="32">
        <v>25418572</v>
      </c>
      <c r="B1515" s="32" t="s">
        <v>9680</v>
      </c>
      <c r="C1515" s="32" t="s">
        <v>9681</v>
      </c>
      <c r="D1515" s="32" t="s">
        <v>9682</v>
      </c>
      <c r="E1515" s="32" t="s">
        <v>9683</v>
      </c>
      <c r="F1515" s="32" t="s">
        <v>9684</v>
      </c>
      <c r="G1515" s="32">
        <v>2014</v>
      </c>
      <c r="H1515" s="33">
        <v>41968</v>
      </c>
      <c r="I1515" s="32"/>
      <c r="J1515" s="32"/>
      <c r="K1515" s="32" t="s">
        <v>9685</v>
      </c>
      <c r="L1515" s="32" t="str">
        <f t="shared" si="574"/>
        <v>Excluido</v>
      </c>
      <c r="M1515" s="32" t="str">
        <f t="shared" si="569"/>
        <v>C/PalabrasClaves</v>
      </c>
      <c r="N1515" s="32" t="str">
        <f t="shared" si="580"/>
        <v/>
      </c>
      <c r="O1515" s="32"/>
      <c r="P1515" s="32" t="s">
        <v>3105</v>
      </c>
      <c r="Q1515" s="32"/>
      <c r="R1515" s="32" t="str">
        <f>LEFT('2012-2022'!$P1515,4)</f>
        <v>2014</v>
      </c>
      <c r="S1515" s="32" t="s">
        <v>72</v>
      </c>
      <c r="T1515" s="32" t="str">
        <f t="shared" si="581"/>
        <v/>
      </c>
      <c r="U1515" s="32"/>
      <c r="V1515" s="34"/>
      <c r="W1515" s="35"/>
      <c r="X1515" s="35"/>
      <c r="Y1515" s="32"/>
    </row>
    <row r="1516" spans="1:25" ht="15.75" hidden="1" customHeight="1" x14ac:dyDescent="0.25">
      <c r="A1516" s="27">
        <v>34633965</v>
      </c>
      <c r="B1516" s="27" t="s">
        <v>9686</v>
      </c>
      <c r="C1516" s="27" t="s">
        <v>9687</v>
      </c>
      <c r="D1516" s="27" t="s">
        <v>9688</v>
      </c>
      <c r="E1516" s="27" t="s">
        <v>9689</v>
      </c>
      <c r="F1516" s="27" t="s">
        <v>9690</v>
      </c>
      <c r="G1516" s="27">
        <v>2021</v>
      </c>
      <c r="H1516" s="28">
        <v>44480</v>
      </c>
      <c r="I1516" s="27"/>
      <c r="J1516" s="27"/>
      <c r="K1516" s="27"/>
      <c r="L1516" s="27" t="str">
        <f t="shared" si="574"/>
        <v>PostAlerta</v>
      </c>
      <c r="M1516" s="27" t="str">
        <f t="shared" si="569"/>
        <v>S/PalabrasClaves</v>
      </c>
      <c r="N1516" s="27" t="str">
        <f t="shared" si="580"/>
        <v/>
      </c>
      <c r="O1516" s="27"/>
      <c r="P1516" s="27">
        <v>2021</v>
      </c>
      <c r="Q1516" s="27"/>
      <c r="R1516" s="27" t="str">
        <f>LEFT('2012-2022'!$P1516,4)</f>
        <v>2021</v>
      </c>
      <c r="S1516" s="27"/>
      <c r="T1516" s="27" t="str">
        <f t="shared" si="581"/>
        <v/>
      </c>
      <c r="U1516" s="27"/>
      <c r="V1516" s="29"/>
      <c r="W1516" s="30"/>
      <c r="X1516" s="30"/>
      <c r="Y1516" s="31"/>
    </row>
    <row r="1517" spans="1:25" ht="15.75" hidden="1" customHeight="1" x14ac:dyDescent="0.25">
      <c r="A1517" s="32">
        <v>25605771</v>
      </c>
      <c r="B1517" s="32" t="s">
        <v>9691</v>
      </c>
      <c r="C1517" s="32" t="s">
        <v>9692</v>
      </c>
      <c r="D1517" s="32" t="s">
        <v>9693</v>
      </c>
      <c r="E1517" s="32" t="s">
        <v>9472</v>
      </c>
      <c r="F1517" s="32" t="s">
        <v>624</v>
      </c>
      <c r="G1517" s="32">
        <v>2015</v>
      </c>
      <c r="H1517" s="33">
        <v>42026</v>
      </c>
      <c r="I1517" s="32" t="s">
        <v>9694</v>
      </c>
      <c r="J1517" s="32"/>
      <c r="K1517" s="32" t="s">
        <v>9695</v>
      </c>
      <c r="L1517" s="32" t="str">
        <f t="shared" si="574"/>
        <v>PreAlerta</v>
      </c>
      <c r="M1517" s="32" t="str">
        <f t="shared" si="569"/>
        <v>S/PalabrasClaves</v>
      </c>
      <c r="N1517" s="32" t="str">
        <f t="shared" si="580"/>
        <v/>
      </c>
      <c r="O1517" s="32"/>
      <c r="P1517" s="32" t="s">
        <v>495</v>
      </c>
      <c r="Q1517" s="32"/>
      <c r="R1517" s="32" t="str">
        <f>LEFT('2012-2022'!$P1517,4)</f>
        <v>2015</v>
      </c>
      <c r="S1517" s="32" t="s">
        <v>54</v>
      </c>
      <c r="T1517" s="32" t="str">
        <f t="shared" si="581"/>
        <v/>
      </c>
      <c r="U1517" s="32"/>
      <c r="V1517" s="34"/>
      <c r="W1517" s="35"/>
      <c r="X1517" s="35"/>
      <c r="Y1517" s="32"/>
    </row>
    <row r="1518" spans="1:25" ht="15.75" hidden="1" customHeight="1" x14ac:dyDescent="0.25">
      <c r="A1518" s="27">
        <v>34962968</v>
      </c>
      <c r="B1518" s="27" t="s">
        <v>9696</v>
      </c>
      <c r="C1518" s="27" t="s">
        <v>9697</v>
      </c>
      <c r="D1518" s="27" t="s">
        <v>9698</v>
      </c>
      <c r="E1518" s="27" t="s">
        <v>9699</v>
      </c>
      <c r="F1518" s="27" t="s">
        <v>1251</v>
      </c>
      <c r="G1518" s="27">
        <v>2021</v>
      </c>
      <c r="H1518" s="28">
        <v>44558</v>
      </c>
      <c r="I1518" s="27" t="s">
        <v>9700</v>
      </c>
      <c r="J1518" s="27"/>
      <c r="K1518" s="27" t="s">
        <v>9701</v>
      </c>
      <c r="L1518" s="27" t="str">
        <f t="shared" si="574"/>
        <v>PostAlerta</v>
      </c>
      <c r="M1518" s="27" t="str">
        <f t="shared" si="569"/>
        <v>S/PalabrasClaves</v>
      </c>
      <c r="N1518" s="27" t="str">
        <f t="shared" si="580"/>
        <v/>
      </c>
      <c r="O1518" s="27"/>
      <c r="P1518" s="27" t="s">
        <v>9702</v>
      </c>
      <c r="Q1518" s="27"/>
      <c r="R1518" s="27" t="str">
        <f>LEFT('2012-2022'!$P1518,4)</f>
        <v>2021</v>
      </c>
      <c r="S1518" s="27" t="s">
        <v>74</v>
      </c>
      <c r="T1518" s="27" t="str">
        <f t="shared" si="581"/>
        <v/>
      </c>
      <c r="U1518" s="27"/>
      <c r="V1518" s="29"/>
      <c r="W1518" s="30"/>
      <c r="X1518" s="30"/>
      <c r="Y1518" s="31"/>
    </row>
    <row r="1519" spans="1:25" ht="15.75" hidden="1" customHeight="1" x14ac:dyDescent="0.25">
      <c r="A1519" s="32">
        <v>30086346</v>
      </c>
      <c r="B1519" s="32" t="s">
        <v>9703</v>
      </c>
      <c r="C1519" s="32" t="s">
        <v>9704</v>
      </c>
      <c r="D1519" s="32" t="s">
        <v>9705</v>
      </c>
      <c r="E1519" s="32" t="s">
        <v>9706</v>
      </c>
      <c r="F1519" s="32" t="s">
        <v>7267</v>
      </c>
      <c r="G1519" s="32">
        <v>2018</v>
      </c>
      <c r="H1519" s="33">
        <v>43320</v>
      </c>
      <c r="I1519" s="32"/>
      <c r="J1519" s="32"/>
      <c r="K1519" s="32" t="s">
        <v>9707</v>
      </c>
      <c r="L1519" s="32" t="str">
        <f t="shared" si="574"/>
        <v>PostAlerta</v>
      </c>
      <c r="M1519" s="32" t="str">
        <f t="shared" si="569"/>
        <v>S/PalabrasClaves</v>
      </c>
      <c r="N1519" s="32" t="str">
        <f t="shared" si="580"/>
        <v/>
      </c>
      <c r="O1519" s="32"/>
      <c r="P1519" s="32" t="s">
        <v>5396</v>
      </c>
      <c r="Q1519" s="32"/>
      <c r="R1519" s="32" t="str">
        <f>LEFT('2012-2022'!$P1519,4)</f>
        <v>2018</v>
      </c>
      <c r="S1519" s="32" t="s">
        <v>70</v>
      </c>
      <c r="T1519" s="32" t="str">
        <f t="shared" si="581"/>
        <v/>
      </c>
      <c r="U1519" s="32"/>
      <c r="V1519" s="34"/>
      <c r="W1519" s="35"/>
      <c r="X1519" s="35"/>
      <c r="Y1519" s="32"/>
    </row>
    <row r="1520" spans="1:25" ht="15.75" customHeight="1" x14ac:dyDescent="0.25">
      <c r="A1520" s="27">
        <v>32120033</v>
      </c>
      <c r="B1520" s="27" t="s">
        <v>9708</v>
      </c>
      <c r="C1520" s="27" t="s">
        <v>9709</v>
      </c>
      <c r="D1520" s="27" t="s">
        <v>9710</v>
      </c>
      <c r="E1520" s="27" t="s">
        <v>9711</v>
      </c>
      <c r="F1520" s="27" t="s">
        <v>1845</v>
      </c>
      <c r="G1520" s="27">
        <v>2020</v>
      </c>
      <c r="H1520" s="28">
        <v>43893</v>
      </c>
      <c r="I1520" s="27"/>
      <c r="J1520" s="27"/>
      <c r="K1520" s="27" t="s">
        <v>9712</v>
      </c>
      <c r="L1520" s="27" t="str">
        <f t="shared" si="574"/>
        <v>PostAlerta</v>
      </c>
      <c r="M1520" s="27" t="str">
        <f t="shared" si="569"/>
        <v>S/PalabrasClaves</v>
      </c>
      <c r="N1520" s="27" t="s">
        <v>12</v>
      </c>
      <c r="O1520" s="27" t="s">
        <v>25</v>
      </c>
      <c r="P1520" s="27" t="s">
        <v>175</v>
      </c>
      <c r="Q1520" s="27" t="s">
        <v>17</v>
      </c>
      <c r="R1520" s="27" t="str">
        <f>LEFT('2012-2022'!$P1520,4)</f>
        <v>2020</v>
      </c>
      <c r="S1520" s="27" t="s">
        <v>60</v>
      </c>
      <c r="T1520" s="27" t="s">
        <v>9708</v>
      </c>
      <c r="U1520" s="27" t="s">
        <v>124</v>
      </c>
      <c r="V1520" s="29" t="s">
        <v>124</v>
      </c>
      <c r="W1520" s="30" t="s">
        <v>124</v>
      </c>
      <c r="X1520" s="30"/>
      <c r="Y1520" s="31" t="str">
        <f t="shared" ref="Y1520:Y1523" si="582">IFERROR(VLOOKUP(A1518,BD_aux,3,FALSE),"")</f>
        <v/>
      </c>
    </row>
    <row r="1521" spans="1:25" ht="15.75" customHeight="1" x14ac:dyDescent="0.25">
      <c r="A1521" s="32">
        <v>27806034</v>
      </c>
      <c r="B1521" s="32" t="s">
        <v>9713</v>
      </c>
      <c r="C1521" s="32" t="s">
        <v>9714</v>
      </c>
      <c r="D1521" s="32" t="s">
        <v>9715</v>
      </c>
      <c r="E1521" s="32" t="s">
        <v>9716</v>
      </c>
      <c r="F1521" s="32" t="s">
        <v>2708</v>
      </c>
      <c r="G1521" s="32">
        <v>2016</v>
      </c>
      <c r="H1521" s="33">
        <v>42677</v>
      </c>
      <c r="I1521" s="32"/>
      <c r="J1521" s="32"/>
      <c r="K1521" s="32"/>
      <c r="L1521" s="32" t="str">
        <f t="shared" si="574"/>
        <v>PreAlerta</v>
      </c>
      <c r="M1521" s="32" t="str">
        <f t="shared" si="569"/>
        <v>C/PalabrasClaves</v>
      </c>
      <c r="N1521" s="32" t="s">
        <v>9</v>
      </c>
      <c r="O1521" s="32"/>
      <c r="P1521" s="32" t="s">
        <v>9717</v>
      </c>
      <c r="Q1521" s="32"/>
      <c r="R1521" s="32" t="str">
        <f>LEFT('2012-2022'!$P1521,4)</f>
        <v>2016</v>
      </c>
      <c r="S1521" s="32" t="s">
        <v>70</v>
      </c>
      <c r="T1521" s="32" t="s">
        <v>9718</v>
      </c>
      <c r="U1521" s="32" t="s">
        <v>124</v>
      </c>
      <c r="V1521" s="34" t="s">
        <v>124</v>
      </c>
      <c r="W1521" s="35" t="s">
        <v>124</v>
      </c>
      <c r="X1521" s="35" t="s">
        <v>9719</v>
      </c>
      <c r="Y1521" s="36" t="str">
        <f t="shared" si="582"/>
        <v/>
      </c>
    </row>
    <row r="1522" spans="1:25" ht="15.75" customHeight="1" x14ac:dyDescent="0.25">
      <c r="A1522" s="27">
        <v>32976359</v>
      </c>
      <c r="B1522" s="27" t="s">
        <v>9720</v>
      </c>
      <c r="C1522" s="27" t="s">
        <v>9721</v>
      </c>
      <c r="D1522" s="27" t="s">
        <v>9722</v>
      </c>
      <c r="E1522" s="27" t="s">
        <v>572</v>
      </c>
      <c r="F1522" s="27" t="s">
        <v>304</v>
      </c>
      <c r="G1522" s="27">
        <v>2021</v>
      </c>
      <c r="H1522" s="28">
        <v>44099</v>
      </c>
      <c r="I1522" s="27"/>
      <c r="J1522" s="27"/>
      <c r="K1522" s="27" t="s">
        <v>9723</v>
      </c>
      <c r="L1522" s="27" t="str">
        <f t="shared" si="574"/>
        <v>PostAlerta</v>
      </c>
      <c r="M1522" s="27" t="str">
        <f t="shared" si="569"/>
        <v>C/PalabrasClaves</v>
      </c>
      <c r="N1522" s="27" t="s">
        <v>9</v>
      </c>
      <c r="O1522" s="27"/>
      <c r="P1522" s="27" t="s">
        <v>9724</v>
      </c>
      <c r="Q1522" s="27"/>
      <c r="R1522" s="27" t="str">
        <f>LEFT('2012-2022'!$P1522,4)</f>
        <v>2021</v>
      </c>
      <c r="S1522" s="27" t="s">
        <v>62</v>
      </c>
      <c r="T1522" s="27" t="s">
        <v>9725</v>
      </c>
      <c r="U1522" s="27" t="s">
        <v>123</v>
      </c>
      <c r="V1522" s="29" t="s">
        <v>124</v>
      </c>
      <c r="W1522" s="30" t="s">
        <v>124</v>
      </c>
      <c r="X1522" s="30" t="s">
        <v>9726</v>
      </c>
      <c r="Y1522" s="31" t="str">
        <f t="shared" si="582"/>
        <v/>
      </c>
    </row>
    <row r="1523" spans="1:25" ht="15.75" customHeight="1" x14ac:dyDescent="0.25">
      <c r="A1523" s="32">
        <v>34496730</v>
      </c>
      <c r="B1523" s="32" t="s">
        <v>9727</v>
      </c>
      <c r="C1523" s="32" t="s">
        <v>4577</v>
      </c>
      <c r="D1523" s="32" t="s">
        <v>9728</v>
      </c>
      <c r="E1523" s="32" t="s">
        <v>655</v>
      </c>
      <c r="F1523" s="32" t="s">
        <v>4579</v>
      </c>
      <c r="G1523" s="32">
        <v>2021</v>
      </c>
      <c r="H1523" s="33">
        <v>44448</v>
      </c>
      <c r="I1523" s="32"/>
      <c r="J1523" s="32"/>
      <c r="K1523" s="32"/>
      <c r="L1523" s="32" t="str">
        <f t="shared" si="574"/>
        <v>PostAlerta</v>
      </c>
      <c r="M1523" s="32" t="str">
        <f t="shared" si="569"/>
        <v>S/PalabrasClaves</v>
      </c>
      <c r="N1523" s="32" t="s">
        <v>9</v>
      </c>
      <c r="O1523" s="32"/>
      <c r="P1523" s="32" t="s">
        <v>9729</v>
      </c>
      <c r="Q1523" s="32"/>
      <c r="R1523" s="32" t="str">
        <f>LEFT('2012-2022'!$P1523,4)</f>
        <v>2021</v>
      </c>
      <c r="S1523" s="32" t="s">
        <v>65</v>
      </c>
      <c r="T1523" s="32" t="s">
        <v>9727</v>
      </c>
      <c r="U1523" s="32" t="s">
        <v>123</v>
      </c>
      <c r="V1523" s="34" t="s">
        <v>124</v>
      </c>
      <c r="W1523" s="35" t="s">
        <v>124</v>
      </c>
      <c r="X1523" s="35"/>
      <c r="Y1523" s="36" t="str">
        <f t="shared" si="582"/>
        <v/>
      </c>
    </row>
    <row r="1524" spans="1:25" ht="15.75" hidden="1" customHeight="1" x14ac:dyDescent="0.25">
      <c r="A1524" s="27">
        <v>31417035</v>
      </c>
      <c r="B1524" s="27" t="s">
        <v>9730</v>
      </c>
      <c r="C1524" s="27" t="s">
        <v>9731</v>
      </c>
      <c r="D1524" s="27" t="s">
        <v>9732</v>
      </c>
      <c r="E1524" s="27" t="s">
        <v>9733</v>
      </c>
      <c r="F1524" s="27" t="s">
        <v>986</v>
      </c>
      <c r="G1524" s="27">
        <v>2019</v>
      </c>
      <c r="H1524" s="28">
        <v>43694</v>
      </c>
      <c r="I1524" s="27" t="s">
        <v>9734</v>
      </c>
      <c r="J1524" s="27"/>
      <c r="K1524" s="27" t="s">
        <v>9735</v>
      </c>
      <c r="L1524" s="27" t="str">
        <f t="shared" si="574"/>
        <v>PostAlerta</v>
      </c>
      <c r="M1524" s="27" t="str">
        <f t="shared" si="569"/>
        <v>S/PalabrasClaves</v>
      </c>
      <c r="N1524" s="27" t="str">
        <f t="shared" ref="N1524:N1526" si="583">IF(ISNUMBER(SEARCH("TREATMENT", B1524)), "4) Nuevos tratamientos", "")</f>
        <v/>
      </c>
      <c r="O1524" s="27"/>
      <c r="P1524" s="27" t="s">
        <v>3530</v>
      </c>
      <c r="Q1524" s="27"/>
      <c r="R1524" s="27" t="str">
        <f>LEFT('2012-2022'!$P1524,4)</f>
        <v>2019</v>
      </c>
      <c r="S1524" s="27" t="s">
        <v>57</v>
      </c>
      <c r="T1524" s="27" t="str">
        <f t="shared" ref="T1524:T1526" si="584">IFERROR(VLOOKUP(A1524,BD_aux,2,FALSE),"")</f>
        <v/>
      </c>
      <c r="U1524" s="27"/>
      <c r="V1524" s="29"/>
      <c r="W1524" s="30"/>
      <c r="X1524" s="30"/>
      <c r="Y1524" s="31"/>
    </row>
    <row r="1525" spans="1:25" ht="15.75" hidden="1" customHeight="1" x14ac:dyDescent="0.25">
      <c r="A1525" s="32">
        <v>33883524</v>
      </c>
      <c r="B1525" s="32" t="s">
        <v>9736</v>
      </c>
      <c r="C1525" s="32" t="s">
        <v>9737</v>
      </c>
      <c r="D1525" s="32" t="s">
        <v>9738</v>
      </c>
      <c r="E1525" s="32" t="s">
        <v>9739</v>
      </c>
      <c r="F1525" s="32" t="s">
        <v>8179</v>
      </c>
      <c r="G1525" s="32">
        <v>2021</v>
      </c>
      <c r="H1525" s="33">
        <v>44308</v>
      </c>
      <c r="I1525" s="32"/>
      <c r="J1525" s="32"/>
      <c r="K1525" s="32" t="s">
        <v>9740</v>
      </c>
      <c r="L1525" s="32" t="str">
        <f t="shared" si="574"/>
        <v>PostAlerta</v>
      </c>
      <c r="M1525" s="32" t="str">
        <f t="shared" si="569"/>
        <v>S/PalabrasClaves</v>
      </c>
      <c r="N1525" s="32" t="str">
        <f t="shared" si="583"/>
        <v/>
      </c>
      <c r="O1525" s="32"/>
      <c r="P1525" s="32" t="s">
        <v>9724</v>
      </c>
      <c r="Q1525" s="32"/>
      <c r="R1525" s="32" t="str">
        <f>LEFT('2012-2022'!$P1525,4)</f>
        <v>2021</v>
      </c>
      <c r="S1525" s="32" t="s">
        <v>62</v>
      </c>
      <c r="T1525" s="32" t="str">
        <f t="shared" si="584"/>
        <v/>
      </c>
      <c r="U1525" s="32"/>
      <c r="V1525" s="34"/>
      <c r="W1525" s="35"/>
      <c r="X1525" s="35"/>
      <c r="Y1525" s="32"/>
    </row>
    <row r="1526" spans="1:25" ht="15.75" hidden="1" customHeight="1" x14ac:dyDescent="0.25">
      <c r="A1526" s="27">
        <v>23863567</v>
      </c>
      <c r="B1526" s="27" t="s">
        <v>9741</v>
      </c>
      <c r="C1526" s="27" t="s">
        <v>9742</v>
      </c>
      <c r="D1526" s="27" t="s">
        <v>9743</v>
      </c>
      <c r="E1526" s="27" t="s">
        <v>9744</v>
      </c>
      <c r="F1526" s="27" t="s">
        <v>502</v>
      </c>
      <c r="G1526" s="27">
        <v>2013</v>
      </c>
      <c r="H1526" s="28">
        <v>41474</v>
      </c>
      <c r="I1526" s="27" t="s">
        <v>9745</v>
      </c>
      <c r="J1526" s="27"/>
      <c r="K1526" s="27" t="s">
        <v>9746</v>
      </c>
      <c r="L1526" s="27" t="str">
        <f t="shared" si="574"/>
        <v>PreAlerta</v>
      </c>
      <c r="M1526" s="27" t="str">
        <f t="shared" si="569"/>
        <v>S/PalabrasClaves</v>
      </c>
      <c r="N1526" s="27" t="str">
        <f t="shared" si="583"/>
        <v/>
      </c>
      <c r="O1526" s="27"/>
      <c r="P1526" s="27" t="s">
        <v>2364</v>
      </c>
      <c r="Q1526" s="27"/>
      <c r="R1526" s="27" t="str">
        <f>LEFT('2012-2022'!$P1526,4)</f>
        <v>2013</v>
      </c>
      <c r="S1526" s="27" t="s">
        <v>70</v>
      </c>
      <c r="T1526" s="27" t="str">
        <f t="shared" si="584"/>
        <v/>
      </c>
      <c r="U1526" s="27"/>
      <c r="V1526" s="29"/>
      <c r="W1526" s="30"/>
      <c r="X1526" s="30"/>
      <c r="Y1526" s="31"/>
    </row>
    <row r="1527" spans="1:25" ht="15.75" customHeight="1" x14ac:dyDescent="0.25">
      <c r="A1527" s="32">
        <v>34503404</v>
      </c>
      <c r="B1527" s="32" t="s">
        <v>9727</v>
      </c>
      <c r="C1527" s="32" t="s">
        <v>4577</v>
      </c>
      <c r="D1527" s="32" t="s">
        <v>9747</v>
      </c>
      <c r="E1527" s="32" t="s">
        <v>655</v>
      </c>
      <c r="F1527" s="32" t="s">
        <v>4579</v>
      </c>
      <c r="G1527" s="32">
        <v>2021</v>
      </c>
      <c r="H1527" s="33">
        <v>44449</v>
      </c>
      <c r="I1527" s="32"/>
      <c r="J1527" s="32"/>
      <c r="K1527" s="32" t="s">
        <v>9748</v>
      </c>
      <c r="L1527" s="32" t="str">
        <f t="shared" si="574"/>
        <v>PostAlerta</v>
      </c>
      <c r="M1527" s="32" t="str">
        <f t="shared" si="569"/>
        <v>S/PalabrasClaves</v>
      </c>
      <c r="N1527" s="32" t="s">
        <v>9</v>
      </c>
      <c r="O1527" s="32"/>
      <c r="P1527" s="32" t="s">
        <v>9729</v>
      </c>
      <c r="Q1527" s="32"/>
      <c r="R1527" s="32" t="str">
        <f>LEFT('2012-2022'!$P1527,4)</f>
        <v>2021</v>
      </c>
      <c r="S1527" s="32" t="s">
        <v>65</v>
      </c>
      <c r="T1527" s="32" t="s">
        <v>9727</v>
      </c>
      <c r="U1527" s="32" t="s">
        <v>123</v>
      </c>
      <c r="V1527" s="34" t="s">
        <v>124</v>
      </c>
      <c r="W1527" s="35" t="s">
        <v>124</v>
      </c>
      <c r="X1527" s="35"/>
      <c r="Y1527" s="36" t="str">
        <f>IFERROR(VLOOKUP(A1525,BD_aux,3,FALSE),"")</f>
        <v/>
      </c>
    </row>
    <row r="1528" spans="1:25" ht="15.75" hidden="1" customHeight="1" x14ac:dyDescent="0.25">
      <c r="A1528" s="27">
        <v>25836384</v>
      </c>
      <c r="B1528" s="27" t="s">
        <v>9749</v>
      </c>
      <c r="C1528" s="27" t="s">
        <v>9750</v>
      </c>
      <c r="D1528" s="27" t="s">
        <v>9751</v>
      </c>
      <c r="E1528" s="27" t="s">
        <v>9752</v>
      </c>
      <c r="F1528" s="27" t="s">
        <v>9753</v>
      </c>
      <c r="G1528" s="27">
        <v>2015</v>
      </c>
      <c r="H1528" s="28">
        <v>42098</v>
      </c>
      <c r="I1528" s="27" t="s">
        <v>9754</v>
      </c>
      <c r="J1528" s="27"/>
      <c r="K1528" s="27" t="s">
        <v>9755</v>
      </c>
      <c r="L1528" s="27" t="str">
        <f t="shared" si="574"/>
        <v>PreAlerta</v>
      </c>
      <c r="M1528" s="27" t="str">
        <f t="shared" si="569"/>
        <v>S/PalabrasClaves</v>
      </c>
      <c r="N1528" s="27" t="str">
        <f t="shared" ref="N1528:N1529" si="585">IF(ISNUMBER(SEARCH("TREATMENT", B1528)), "4) Nuevos tratamientos", "")</f>
        <v/>
      </c>
      <c r="O1528" s="27"/>
      <c r="P1528" s="27" t="s">
        <v>911</v>
      </c>
      <c r="Q1528" s="27"/>
      <c r="R1528" s="27" t="str">
        <f>LEFT('2012-2022'!$P1528,4)</f>
        <v>2015</v>
      </c>
      <c r="S1528" s="27" t="s">
        <v>57</v>
      </c>
      <c r="T1528" s="27" t="str">
        <f t="shared" ref="T1528:T1529" si="586">IFERROR(VLOOKUP(A1528,BD_aux,2,FALSE),"")</f>
        <v/>
      </c>
      <c r="U1528" s="27"/>
      <c r="V1528" s="29"/>
      <c r="W1528" s="30"/>
      <c r="X1528" s="30"/>
      <c r="Y1528" s="31"/>
    </row>
    <row r="1529" spans="1:25" ht="15.75" hidden="1" customHeight="1" x14ac:dyDescent="0.25">
      <c r="A1529" s="32">
        <v>34652397</v>
      </c>
      <c r="B1529" s="32" t="s">
        <v>9756</v>
      </c>
      <c r="C1529" s="32" t="s">
        <v>9757</v>
      </c>
      <c r="D1529" s="32" t="s">
        <v>9758</v>
      </c>
      <c r="E1529" s="32" t="s">
        <v>9759</v>
      </c>
      <c r="F1529" s="32" t="s">
        <v>113</v>
      </c>
      <c r="G1529" s="32">
        <v>2021</v>
      </c>
      <c r="H1529" s="33">
        <v>44484</v>
      </c>
      <c r="I1529" s="32"/>
      <c r="J1529" s="32"/>
      <c r="K1529" s="32" t="s">
        <v>9760</v>
      </c>
      <c r="L1529" s="32" t="str">
        <f t="shared" si="574"/>
        <v>Excluido</v>
      </c>
      <c r="M1529" s="32" t="str">
        <f t="shared" si="569"/>
        <v>C/PalabrasClaves</v>
      </c>
      <c r="N1529" s="32" t="str">
        <f t="shared" si="585"/>
        <v/>
      </c>
      <c r="O1529" s="32"/>
      <c r="P1529" s="32" t="s">
        <v>7979</v>
      </c>
      <c r="Q1529" s="32"/>
      <c r="R1529" s="32" t="str">
        <f>LEFT('2012-2022'!$P1529,4)</f>
        <v>2021</v>
      </c>
      <c r="S1529" s="32" t="s">
        <v>65</v>
      </c>
      <c r="T1529" s="32" t="str">
        <f t="shared" si="586"/>
        <v/>
      </c>
      <c r="U1529" s="32"/>
      <c r="V1529" s="34"/>
      <c r="W1529" s="35"/>
      <c r="X1529" s="35"/>
      <c r="Y1529" s="32"/>
    </row>
    <row r="1530" spans="1:25" ht="15.75" customHeight="1" x14ac:dyDescent="0.25">
      <c r="A1530" s="27">
        <v>26976875</v>
      </c>
      <c r="B1530" s="27" t="s">
        <v>9761</v>
      </c>
      <c r="C1530" s="27" t="s">
        <v>9762</v>
      </c>
      <c r="D1530" s="27" t="s">
        <v>9763</v>
      </c>
      <c r="E1530" s="27" t="s">
        <v>7020</v>
      </c>
      <c r="F1530" s="27" t="s">
        <v>573</v>
      </c>
      <c r="G1530" s="27">
        <v>2016</v>
      </c>
      <c r="H1530" s="28">
        <v>42445</v>
      </c>
      <c r="I1530" s="27" t="s">
        <v>9764</v>
      </c>
      <c r="J1530" s="27"/>
      <c r="K1530" s="27" t="s">
        <v>9765</v>
      </c>
      <c r="L1530" s="27" t="str">
        <f t="shared" si="574"/>
        <v>PreAlerta</v>
      </c>
      <c r="M1530" s="27" t="str">
        <f t="shared" si="569"/>
        <v>S/PalabrasClaves</v>
      </c>
      <c r="N1530" s="27" t="s">
        <v>12</v>
      </c>
      <c r="O1530" s="27" t="s">
        <v>23</v>
      </c>
      <c r="P1530" s="27" t="s">
        <v>5848</v>
      </c>
      <c r="Q1530" s="27"/>
      <c r="R1530" s="27" t="str">
        <f>LEFT('2012-2022'!$P1530,4)</f>
        <v>2016</v>
      </c>
      <c r="S1530" s="27" t="s">
        <v>57</v>
      </c>
      <c r="T1530" s="27" t="s">
        <v>9766</v>
      </c>
      <c r="U1530" s="27" t="s">
        <v>124</v>
      </c>
      <c r="V1530" s="29" t="s">
        <v>123</v>
      </c>
      <c r="W1530" s="30" t="s">
        <v>124</v>
      </c>
      <c r="X1530" s="30" t="s">
        <v>9767</v>
      </c>
      <c r="Y1530" s="31" t="str">
        <f>IFERROR(VLOOKUP(A1528,BD_aux,3,FALSE),"")</f>
        <v/>
      </c>
    </row>
    <row r="1531" spans="1:25" ht="15.75" hidden="1" customHeight="1" x14ac:dyDescent="0.25">
      <c r="A1531" s="32">
        <v>26102632</v>
      </c>
      <c r="B1531" s="32" t="s">
        <v>9768</v>
      </c>
      <c r="C1531" s="32" t="s">
        <v>9769</v>
      </c>
      <c r="D1531" s="32" t="s">
        <v>9770</v>
      </c>
      <c r="E1531" s="32" t="s">
        <v>9771</v>
      </c>
      <c r="F1531" s="32" t="s">
        <v>9772</v>
      </c>
      <c r="G1531" s="32">
        <v>2015</v>
      </c>
      <c r="H1531" s="33">
        <v>42179</v>
      </c>
      <c r="I1531" s="32"/>
      <c r="J1531" s="32"/>
      <c r="K1531" s="32" t="s">
        <v>9773</v>
      </c>
      <c r="L1531" s="32" t="str">
        <f t="shared" si="574"/>
        <v>PreAlerta</v>
      </c>
      <c r="M1531" s="32" t="str">
        <f t="shared" si="569"/>
        <v>S/PalabrasClaves</v>
      </c>
      <c r="N1531" s="32" t="str">
        <f t="shared" ref="N1531:N1533" si="587">IF(ISNUMBER(SEARCH("TREATMENT", B1531)), "4) Nuevos tratamientos", "")</f>
        <v/>
      </c>
      <c r="O1531" s="32"/>
      <c r="P1531" s="32" t="s">
        <v>2010</v>
      </c>
      <c r="Q1531" s="32"/>
      <c r="R1531" s="32" t="str">
        <f>LEFT('2012-2022'!$P1531,4)</f>
        <v>2015</v>
      </c>
      <c r="S1531" s="32" t="s">
        <v>68</v>
      </c>
      <c r="T1531" s="32" t="str">
        <f t="shared" ref="T1531:T1533" si="588">IFERROR(VLOOKUP(A1531,BD_aux,2,FALSE),"")</f>
        <v/>
      </c>
      <c r="U1531" s="32"/>
      <c r="V1531" s="34"/>
      <c r="W1531" s="35"/>
      <c r="X1531" s="35"/>
      <c r="Y1531" s="32"/>
    </row>
    <row r="1532" spans="1:25" ht="15.75" hidden="1" customHeight="1" x14ac:dyDescent="0.25">
      <c r="A1532" s="27">
        <v>28348864</v>
      </c>
      <c r="B1532" s="27" t="s">
        <v>9774</v>
      </c>
      <c r="C1532" s="27" t="s">
        <v>9775</v>
      </c>
      <c r="D1532" s="27" t="s">
        <v>9776</v>
      </c>
      <c r="E1532" s="27" t="s">
        <v>9777</v>
      </c>
      <c r="F1532" s="27" t="s">
        <v>249</v>
      </c>
      <c r="G1532" s="27">
        <v>2016</v>
      </c>
      <c r="H1532" s="28">
        <v>42823</v>
      </c>
      <c r="I1532" s="27" t="s">
        <v>9778</v>
      </c>
      <c r="J1532" s="27"/>
      <c r="K1532" s="27" t="s">
        <v>9779</v>
      </c>
      <c r="L1532" s="27" t="str">
        <f t="shared" si="574"/>
        <v>PreAlerta</v>
      </c>
      <c r="M1532" s="27" t="str">
        <f t="shared" si="569"/>
        <v>S/PalabrasClaves</v>
      </c>
      <c r="N1532" s="27" t="str">
        <f t="shared" si="587"/>
        <v/>
      </c>
      <c r="O1532" s="27"/>
      <c r="P1532" s="27" t="s">
        <v>1127</v>
      </c>
      <c r="Q1532" s="27"/>
      <c r="R1532" s="27" t="str">
        <f>LEFT('2012-2022'!$P1532,4)</f>
        <v>2016</v>
      </c>
      <c r="S1532" s="27" t="s">
        <v>65</v>
      </c>
      <c r="T1532" s="27" t="str">
        <f t="shared" si="588"/>
        <v/>
      </c>
      <c r="U1532" s="27"/>
      <c r="V1532" s="29"/>
      <c r="W1532" s="30"/>
      <c r="X1532" s="30"/>
      <c r="Y1532" s="31"/>
    </row>
    <row r="1533" spans="1:25" ht="15.75" hidden="1" customHeight="1" x14ac:dyDescent="0.25">
      <c r="A1533" s="32">
        <v>29664765</v>
      </c>
      <c r="B1533" s="32" t="s">
        <v>9780</v>
      </c>
      <c r="C1533" s="32" t="s">
        <v>9781</v>
      </c>
      <c r="D1533" s="32" t="s">
        <v>9782</v>
      </c>
      <c r="E1533" s="32" t="s">
        <v>9783</v>
      </c>
      <c r="F1533" s="32" t="s">
        <v>304</v>
      </c>
      <c r="G1533" s="32">
        <v>2018</v>
      </c>
      <c r="H1533" s="33">
        <v>43208</v>
      </c>
      <c r="I1533" s="32" t="s">
        <v>9784</v>
      </c>
      <c r="J1533" s="32" t="s">
        <v>9785</v>
      </c>
      <c r="K1533" s="32" t="s">
        <v>9786</v>
      </c>
      <c r="L1533" s="32" t="str">
        <f t="shared" si="574"/>
        <v>PostAlerta</v>
      </c>
      <c r="M1533" s="32" t="str">
        <f t="shared" si="569"/>
        <v>C/PalabrasClaves</v>
      </c>
      <c r="N1533" s="32" t="str">
        <f t="shared" si="587"/>
        <v/>
      </c>
      <c r="O1533" s="32"/>
      <c r="P1533" s="32" t="s">
        <v>5396</v>
      </c>
      <c r="Q1533" s="32"/>
      <c r="R1533" s="32" t="str">
        <f>LEFT('2012-2022'!$P1533,4)</f>
        <v>2018</v>
      </c>
      <c r="S1533" s="32" t="s">
        <v>70</v>
      </c>
      <c r="T1533" s="32" t="str">
        <f t="shared" si="588"/>
        <v/>
      </c>
      <c r="U1533" s="32"/>
      <c r="V1533" s="34"/>
      <c r="W1533" s="35"/>
      <c r="X1533" s="35"/>
      <c r="Y1533" s="32"/>
    </row>
    <row r="1534" spans="1:25" ht="15.75" customHeight="1" x14ac:dyDescent="0.25">
      <c r="A1534" s="27">
        <v>33993166</v>
      </c>
      <c r="B1534" s="27" t="s">
        <v>9787</v>
      </c>
      <c r="C1534" s="27" t="s">
        <v>9788</v>
      </c>
      <c r="D1534" s="27" t="s">
        <v>9789</v>
      </c>
      <c r="E1534" s="27" t="s">
        <v>9790</v>
      </c>
      <c r="F1534" s="27" t="s">
        <v>304</v>
      </c>
      <c r="G1534" s="27">
        <v>2021</v>
      </c>
      <c r="H1534" s="28">
        <v>44332</v>
      </c>
      <c r="I1534" s="27" t="s">
        <v>9791</v>
      </c>
      <c r="J1534" s="27"/>
      <c r="K1534" s="27" t="s">
        <v>9792</v>
      </c>
      <c r="L1534" s="27" t="str">
        <f t="shared" si="574"/>
        <v>PostAlerta</v>
      </c>
      <c r="M1534" s="27" t="str">
        <f t="shared" si="569"/>
        <v>C/PalabrasClaves</v>
      </c>
      <c r="N1534" s="27" t="s">
        <v>9</v>
      </c>
      <c r="O1534" s="27"/>
      <c r="P1534" s="27" t="s">
        <v>7940</v>
      </c>
      <c r="Q1534" s="27"/>
      <c r="R1534" s="27" t="str">
        <f>LEFT('2012-2022'!$P1534,4)</f>
        <v>2021</v>
      </c>
      <c r="S1534" s="27" t="s">
        <v>65</v>
      </c>
      <c r="T1534" s="27" t="s">
        <v>9793</v>
      </c>
      <c r="U1534" s="27" t="s">
        <v>123</v>
      </c>
      <c r="V1534" s="29" t="s">
        <v>124</v>
      </c>
      <c r="W1534" s="30" t="s">
        <v>124</v>
      </c>
      <c r="X1534" s="30" t="s">
        <v>9794</v>
      </c>
      <c r="Y1534" s="31" t="str">
        <f>IFERROR(VLOOKUP(A1532,BD_aux,3,FALSE),"")</f>
        <v/>
      </c>
    </row>
    <row r="1535" spans="1:25" ht="15.75" hidden="1" customHeight="1" x14ac:dyDescent="0.25">
      <c r="A1535" s="32">
        <v>32008410</v>
      </c>
      <c r="B1535" s="32" t="s">
        <v>9795</v>
      </c>
      <c r="C1535" s="32" t="s">
        <v>4164</v>
      </c>
      <c r="D1535" s="32" t="s">
        <v>9796</v>
      </c>
      <c r="E1535" s="32" t="s">
        <v>4166</v>
      </c>
      <c r="F1535" s="32" t="s">
        <v>2988</v>
      </c>
      <c r="G1535" s="32">
        <v>2020</v>
      </c>
      <c r="H1535" s="33">
        <v>43865</v>
      </c>
      <c r="I1535" s="32"/>
      <c r="J1535" s="32"/>
      <c r="K1535" s="32" t="s">
        <v>9797</v>
      </c>
      <c r="L1535" s="32" t="str">
        <f t="shared" si="574"/>
        <v>PostAlerta</v>
      </c>
      <c r="M1535" s="32" t="str">
        <f t="shared" si="569"/>
        <v>S/PalabrasClaves</v>
      </c>
      <c r="N1535" s="32" t="str">
        <f t="shared" ref="N1535:N1536" si="589">IF(ISNUMBER(SEARCH("TREATMENT", B1535)), "4) Nuevos tratamientos", "")</f>
        <v/>
      </c>
      <c r="O1535" s="32"/>
      <c r="P1535" s="32" t="s">
        <v>132</v>
      </c>
      <c r="Q1535" s="32"/>
      <c r="R1535" s="32" t="str">
        <f>LEFT('2012-2022'!$P1535,4)</f>
        <v>2020</v>
      </c>
      <c r="S1535" s="32" t="s">
        <v>54</v>
      </c>
      <c r="T1535" s="32" t="str">
        <f t="shared" ref="T1535:T1536" si="590">IFERROR(VLOOKUP(A1535,BD_aux,2,FALSE),"")</f>
        <v/>
      </c>
      <c r="U1535" s="32"/>
      <c r="V1535" s="34"/>
      <c r="W1535" s="35"/>
      <c r="X1535" s="35"/>
      <c r="Y1535" s="32"/>
    </row>
    <row r="1536" spans="1:25" ht="15.75" hidden="1" customHeight="1" x14ac:dyDescent="0.25">
      <c r="A1536" s="27">
        <v>25471928</v>
      </c>
      <c r="B1536" s="27" t="s">
        <v>9798</v>
      </c>
      <c r="C1536" s="27" t="s">
        <v>9799</v>
      </c>
      <c r="D1536" s="27" t="s">
        <v>9800</v>
      </c>
      <c r="E1536" s="27" t="s">
        <v>9801</v>
      </c>
      <c r="F1536" s="27" t="s">
        <v>5060</v>
      </c>
      <c r="G1536" s="27">
        <v>2015</v>
      </c>
      <c r="H1536" s="28">
        <v>41978</v>
      </c>
      <c r="I1536" s="27"/>
      <c r="J1536" s="27"/>
      <c r="K1536" s="27" t="s">
        <v>9802</v>
      </c>
      <c r="L1536" s="27" t="str">
        <f t="shared" si="574"/>
        <v>PreAlerta</v>
      </c>
      <c r="M1536" s="27" t="str">
        <f t="shared" si="569"/>
        <v>S/PalabrasClaves</v>
      </c>
      <c r="N1536" s="27" t="str">
        <f t="shared" si="589"/>
        <v/>
      </c>
      <c r="O1536" s="27"/>
      <c r="P1536" s="27" t="s">
        <v>989</v>
      </c>
      <c r="Q1536" s="27"/>
      <c r="R1536" s="27" t="str">
        <f>LEFT('2012-2022'!$P1536,4)</f>
        <v>2015</v>
      </c>
      <c r="S1536" s="27" t="s">
        <v>60</v>
      </c>
      <c r="T1536" s="27" t="str">
        <f t="shared" si="590"/>
        <v/>
      </c>
      <c r="U1536" s="27"/>
      <c r="V1536" s="29"/>
      <c r="W1536" s="30"/>
      <c r="X1536" s="30"/>
      <c r="Y1536" s="31"/>
    </row>
    <row r="1537" spans="1:25" ht="15.75" customHeight="1" x14ac:dyDescent="0.25">
      <c r="A1537" s="32">
        <v>34962987</v>
      </c>
      <c r="B1537" s="32" t="s">
        <v>9803</v>
      </c>
      <c r="C1537" s="32" t="s">
        <v>9804</v>
      </c>
      <c r="D1537" s="32" t="s">
        <v>9805</v>
      </c>
      <c r="E1537" s="32" t="s">
        <v>9806</v>
      </c>
      <c r="F1537" s="32" t="s">
        <v>5966</v>
      </c>
      <c r="G1537" s="32">
        <v>2022</v>
      </c>
      <c r="H1537" s="33">
        <v>44558</v>
      </c>
      <c r="I1537" s="32" t="s">
        <v>9807</v>
      </c>
      <c r="J1537" s="32"/>
      <c r="K1537" s="32" t="s">
        <v>9808</v>
      </c>
      <c r="L1537" s="32" t="str">
        <f t="shared" si="574"/>
        <v>PostAlerta</v>
      </c>
      <c r="M1537" s="32" t="str">
        <f t="shared" si="569"/>
        <v>C/PalabrasClaves</v>
      </c>
      <c r="N1537" s="32" t="s">
        <v>9</v>
      </c>
      <c r="O1537" s="32"/>
      <c r="P1537" s="32" t="s">
        <v>9809</v>
      </c>
      <c r="Q1537" s="32"/>
      <c r="R1537" s="32" t="str">
        <f>LEFT('2012-2022'!$P1537,4)</f>
        <v>2022</v>
      </c>
      <c r="S1537" s="32" t="s">
        <v>39</v>
      </c>
      <c r="T1537" s="32" t="s">
        <v>9810</v>
      </c>
      <c r="U1537" s="32" t="s">
        <v>123</v>
      </c>
      <c r="V1537" s="34" t="s">
        <v>124</v>
      </c>
      <c r="W1537" s="35" t="s">
        <v>124</v>
      </c>
      <c r="X1537" s="35" t="s">
        <v>9811</v>
      </c>
      <c r="Y1537" s="36" t="str">
        <f>IFERROR(VLOOKUP(A1535,BD_aux,3,FALSE),"")</f>
        <v/>
      </c>
    </row>
    <row r="1538" spans="1:25" ht="15.75" hidden="1" customHeight="1" x14ac:dyDescent="0.25">
      <c r="A1538" s="27">
        <v>24583444</v>
      </c>
      <c r="B1538" s="27" t="s">
        <v>9812</v>
      </c>
      <c r="C1538" s="27" t="s">
        <v>9813</v>
      </c>
      <c r="D1538" s="27" t="s">
        <v>9814</v>
      </c>
      <c r="E1538" s="27" t="s">
        <v>9815</v>
      </c>
      <c r="F1538" s="27" t="s">
        <v>4080</v>
      </c>
      <c r="G1538" s="27">
        <v>2014</v>
      </c>
      <c r="H1538" s="28">
        <v>41702</v>
      </c>
      <c r="I1538" s="27"/>
      <c r="J1538" s="27"/>
      <c r="K1538" s="27" t="s">
        <v>9816</v>
      </c>
      <c r="L1538" s="27" t="str">
        <f t="shared" si="574"/>
        <v>PreAlerta</v>
      </c>
      <c r="M1538" s="27" t="str">
        <f t="shared" si="569"/>
        <v>C/PalabrasClaves</v>
      </c>
      <c r="N1538" s="27" t="str">
        <f>IF(ISNUMBER(SEARCH("TREATMENT", B1538)), "4) Nuevos tratamientos", "")</f>
        <v/>
      </c>
      <c r="O1538" s="27"/>
      <c r="P1538" s="27">
        <v>2014</v>
      </c>
      <c r="Q1538" s="27"/>
      <c r="R1538" s="27" t="str">
        <f>LEFT('2012-2022'!$P1538,4)</f>
        <v>2014</v>
      </c>
      <c r="S1538" s="27"/>
      <c r="T1538" s="27" t="str">
        <f>IFERROR(VLOOKUP(A1538,BD_aux,2,FALSE),"")</f>
        <v/>
      </c>
      <c r="U1538" s="27"/>
      <c r="V1538" s="29"/>
      <c r="W1538" s="30"/>
      <c r="X1538" s="30"/>
      <c r="Y1538" s="31"/>
    </row>
    <row r="1539" spans="1:25" ht="15.75" customHeight="1" x14ac:dyDescent="0.25">
      <c r="A1539" s="32">
        <v>32114973</v>
      </c>
      <c r="B1539" s="32" t="s">
        <v>9817</v>
      </c>
      <c r="C1539" s="32" t="s">
        <v>3746</v>
      </c>
      <c r="D1539" s="32" t="s">
        <v>9818</v>
      </c>
      <c r="E1539" s="32" t="s">
        <v>655</v>
      </c>
      <c r="F1539" s="32" t="s">
        <v>4579</v>
      </c>
      <c r="G1539" s="32">
        <v>2020</v>
      </c>
      <c r="H1539" s="33">
        <v>43893</v>
      </c>
      <c r="I1539" s="32"/>
      <c r="J1539" s="32"/>
      <c r="K1539" s="32" t="s">
        <v>9819</v>
      </c>
      <c r="L1539" s="32" t="str">
        <f t="shared" si="574"/>
        <v>PostAlerta</v>
      </c>
      <c r="M1539" s="32" t="str">
        <f t="shared" si="569"/>
        <v>S/PalabrasClaves</v>
      </c>
      <c r="N1539" s="32" t="s">
        <v>9</v>
      </c>
      <c r="O1539" s="32"/>
      <c r="P1539" s="32" t="s">
        <v>9820</v>
      </c>
      <c r="Q1539" s="32"/>
      <c r="R1539" s="32" t="str">
        <f>LEFT('2012-2022'!$P1539,4)</f>
        <v>2020</v>
      </c>
      <c r="S1539" s="32" t="s">
        <v>45</v>
      </c>
      <c r="T1539" s="32" t="s">
        <v>9817</v>
      </c>
      <c r="U1539" s="32" t="s">
        <v>123</v>
      </c>
      <c r="V1539" s="34" t="s">
        <v>124</v>
      </c>
      <c r="W1539" s="35" t="s">
        <v>124</v>
      </c>
      <c r="X1539" s="35"/>
      <c r="Y1539" s="36" t="str">
        <f t="shared" ref="Y1539:Y1540" si="591">IFERROR(VLOOKUP(A1537,BD_aux,3,FALSE),"")</f>
        <v/>
      </c>
    </row>
    <row r="1540" spans="1:25" ht="15.75" customHeight="1" x14ac:dyDescent="0.25">
      <c r="A1540" s="27">
        <v>31940454</v>
      </c>
      <c r="B1540" s="27" t="s">
        <v>9821</v>
      </c>
      <c r="C1540" s="27" t="s">
        <v>3746</v>
      </c>
      <c r="D1540" s="27" t="s">
        <v>9822</v>
      </c>
      <c r="E1540" s="27" t="s">
        <v>655</v>
      </c>
      <c r="F1540" s="27" t="s">
        <v>4579</v>
      </c>
      <c r="G1540" s="27">
        <v>2020</v>
      </c>
      <c r="H1540" s="28">
        <v>43846</v>
      </c>
      <c r="I1540" s="27"/>
      <c r="J1540" s="27"/>
      <c r="K1540" s="27" t="s">
        <v>9823</v>
      </c>
      <c r="L1540" s="27" t="str">
        <f t="shared" si="574"/>
        <v>PostAlerta</v>
      </c>
      <c r="M1540" s="27" t="str">
        <f t="shared" ref="M1540:M1603" si="592">IF(ISNUMBER(A1540),(IF(ISNUMBER(VLOOKUP(A1540,KEYWORDS,1,FALSE)),"C/PalabrasClaves","S/PalabrasClaves")),"")</f>
        <v>S/PalabrasClaves</v>
      </c>
      <c r="N1540" s="27" t="s">
        <v>9</v>
      </c>
      <c r="O1540" s="27"/>
      <c r="P1540" s="27" t="s">
        <v>561</v>
      </c>
      <c r="Q1540" s="27"/>
      <c r="R1540" s="27" t="str">
        <f>LEFT('2012-2022'!$P1540,4)</f>
        <v>2020</v>
      </c>
      <c r="S1540" s="27" t="s">
        <v>39</v>
      </c>
      <c r="T1540" s="27" t="s">
        <v>9821</v>
      </c>
      <c r="U1540" s="27" t="s">
        <v>123</v>
      </c>
      <c r="V1540" s="29" t="s">
        <v>124</v>
      </c>
      <c r="W1540" s="30" t="s">
        <v>124</v>
      </c>
      <c r="X1540" s="30"/>
      <c r="Y1540" s="31" t="str">
        <f t="shared" si="591"/>
        <v/>
      </c>
    </row>
    <row r="1541" spans="1:25" ht="15.75" hidden="1" customHeight="1" x14ac:dyDescent="0.25">
      <c r="A1541" s="32">
        <v>30198837</v>
      </c>
      <c r="B1541" s="32" t="s">
        <v>9824</v>
      </c>
      <c r="C1541" s="32" t="s">
        <v>9825</v>
      </c>
      <c r="D1541" s="32" t="s">
        <v>9826</v>
      </c>
      <c r="E1541" s="32" t="s">
        <v>3803</v>
      </c>
      <c r="F1541" s="32" t="s">
        <v>735</v>
      </c>
      <c r="G1541" s="32">
        <v>2018</v>
      </c>
      <c r="H1541" s="33">
        <v>43354</v>
      </c>
      <c r="I1541" s="32"/>
      <c r="J1541" s="32"/>
      <c r="K1541" s="32" t="s">
        <v>9827</v>
      </c>
      <c r="L1541" s="32" t="str">
        <f t="shared" si="574"/>
        <v>PostAlerta</v>
      </c>
      <c r="M1541" s="32" t="str">
        <f t="shared" si="592"/>
        <v>S/PalabrasClaves</v>
      </c>
      <c r="N1541" s="32"/>
      <c r="O1541" s="32"/>
      <c r="P1541" s="32" t="s">
        <v>417</v>
      </c>
      <c r="Q1541" s="32"/>
      <c r="R1541" s="32" t="str">
        <f>LEFT('2012-2022'!$P1541,4)</f>
        <v>2018</v>
      </c>
      <c r="S1541" s="32" t="s">
        <v>68</v>
      </c>
      <c r="T1541" s="32" t="str">
        <f>IFERROR(VLOOKUP(A1541,BD_aux,2,FALSE),"")</f>
        <v/>
      </c>
      <c r="U1541" s="32"/>
      <c r="V1541" s="34"/>
      <c r="W1541" s="35"/>
      <c r="X1541" s="35"/>
      <c r="Y1541" s="32"/>
    </row>
    <row r="1542" spans="1:25" ht="15.75" customHeight="1" x14ac:dyDescent="0.25">
      <c r="A1542" s="27">
        <v>34932932</v>
      </c>
      <c r="B1542" s="27" t="s">
        <v>9828</v>
      </c>
      <c r="C1542" s="27" t="s">
        <v>4577</v>
      </c>
      <c r="D1542" s="27" t="s">
        <v>9829</v>
      </c>
      <c r="E1542" s="27" t="s">
        <v>655</v>
      </c>
      <c r="F1542" s="27" t="s">
        <v>4579</v>
      </c>
      <c r="G1542" s="27">
        <v>2021</v>
      </c>
      <c r="H1542" s="28">
        <v>44551</v>
      </c>
      <c r="I1542" s="27"/>
      <c r="J1542" s="27"/>
      <c r="K1542" s="27" t="s">
        <v>9830</v>
      </c>
      <c r="L1542" s="27" t="str">
        <f t="shared" si="574"/>
        <v>PostAlerta</v>
      </c>
      <c r="M1542" s="27" t="str">
        <f t="shared" si="592"/>
        <v>S/PalabrasClaves</v>
      </c>
      <c r="N1542" s="27" t="s">
        <v>9</v>
      </c>
      <c r="O1542" s="27"/>
      <c r="P1542" s="27" t="s">
        <v>9831</v>
      </c>
      <c r="Q1542" s="27"/>
      <c r="R1542" s="27" t="str">
        <f>LEFT('2012-2022'!$P1542,4)</f>
        <v>2021</v>
      </c>
      <c r="S1542" s="27" t="s">
        <v>74</v>
      </c>
      <c r="T1542" s="27" t="s">
        <v>9828</v>
      </c>
      <c r="U1542" s="27" t="s">
        <v>123</v>
      </c>
      <c r="V1542" s="29" t="s">
        <v>124</v>
      </c>
      <c r="W1542" s="30" t="s">
        <v>124</v>
      </c>
      <c r="X1542" s="30"/>
      <c r="Y1542" s="31" t="str">
        <f>IFERROR(VLOOKUP(A1540,BD_aux,3,FALSE),"")</f>
        <v/>
      </c>
    </row>
    <row r="1543" spans="1:25" ht="15.75" hidden="1" customHeight="1" x14ac:dyDescent="0.25">
      <c r="A1543" s="32">
        <v>25017717</v>
      </c>
      <c r="B1543" s="32" t="s">
        <v>9832</v>
      </c>
      <c r="C1543" s="32" t="s">
        <v>326</v>
      </c>
      <c r="D1543" s="32" t="s">
        <v>9833</v>
      </c>
      <c r="E1543" s="32" t="s">
        <v>328</v>
      </c>
      <c r="F1543" s="32" t="s">
        <v>9834</v>
      </c>
      <c r="G1543" s="32">
        <v>2014</v>
      </c>
      <c r="H1543" s="33">
        <v>41835</v>
      </c>
      <c r="I1543" s="32"/>
      <c r="J1543" s="32"/>
      <c r="K1543" s="32" t="s">
        <v>9835</v>
      </c>
      <c r="L1543" s="32" t="str">
        <f t="shared" si="574"/>
        <v>Excluido</v>
      </c>
      <c r="M1543" s="32" t="str">
        <f t="shared" si="592"/>
        <v>S/PalabrasClaves</v>
      </c>
      <c r="N1543" s="32" t="str">
        <f t="shared" ref="N1543:N1544" si="593">IF(ISNUMBER(SEARCH("TREATMENT", B1543)), "4) Nuevos tratamientos", "")</f>
        <v/>
      </c>
      <c r="O1543" s="32"/>
      <c r="P1543" s="32" t="s">
        <v>2430</v>
      </c>
      <c r="Q1543" s="32"/>
      <c r="R1543" s="32" t="str">
        <f>LEFT('2012-2022'!$P1543,4)</f>
        <v>2014</v>
      </c>
      <c r="S1543" s="32" t="s">
        <v>70</v>
      </c>
      <c r="T1543" s="32" t="str">
        <f t="shared" ref="T1543:T1544" si="594">IFERROR(VLOOKUP(A1543,BD_aux,2,FALSE),"")</f>
        <v/>
      </c>
      <c r="U1543" s="32"/>
      <c r="V1543" s="34"/>
      <c r="W1543" s="35"/>
      <c r="X1543" s="35"/>
      <c r="Y1543" s="32"/>
    </row>
    <row r="1544" spans="1:25" ht="15.75" hidden="1" customHeight="1" x14ac:dyDescent="0.25">
      <c r="A1544" s="27">
        <v>33533315</v>
      </c>
      <c r="B1544" s="27" t="s">
        <v>9836</v>
      </c>
      <c r="C1544" s="27" t="s">
        <v>9837</v>
      </c>
      <c r="D1544" s="27" t="s">
        <v>9838</v>
      </c>
      <c r="E1544" s="27" t="s">
        <v>9839</v>
      </c>
      <c r="F1544" s="27" t="s">
        <v>735</v>
      </c>
      <c r="G1544" s="27">
        <v>2021</v>
      </c>
      <c r="H1544" s="28">
        <v>44230</v>
      </c>
      <c r="I1544" s="27" t="s">
        <v>9840</v>
      </c>
      <c r="J1544" s="27"/>
      <c r="K1544" s="27" t="s">
        <v>9841</v>
      </c>
      <c r="L1544" s="27" t="str">
        <f t="shared" si="574"/>
        <v>PostAlerta</v>
      </c>
      <c r="M1544" s="27" t="str">
        <f t="shared" si="592"/>
        <v>S/PalabrasClaves</v>
      </c>
      <c r="N1544" s="27" t="str">
        <f t="shared" si="593"/>
        <v/>
      </c>
      <c r="O1544" s="27"/>
      <c r="P1544" s="27" t="s">
        <v>6538</v>
      </c>
      <c r="Q1544" s="27"/>
      <c r="R1544" s="27" t="str">
        <f>LEFT('2012-2022'!$P1544,4)</f>
        <v>2021</v>
      </c>
      <c r="S1544" s="27" t="s">
        <v>62</v>
      </c>
      <c r="T1544" s="27" t="str">
        <f t="shared" si="594"/>
        <v/>
      </c>
      <c r="U1544" s="27"/>
      <c r="V1544" s="29"/>
      <c r="W1544" s="30"/>
      <c r="X1544" s="30"/>
      <c r="Y1544" s="31"/>
    </row>
    <row r="1545" spans="1:25" ht="15.75" customHeight="1" x14ac:dyDescent="0.25">
      <c r="A1545" s="32">
        <v>22835466</v>
      </c>
      <c r="B1545" s="32" t="s">
        <v>9842</v>
      </c>
      <c r="C1545" s="32" t="s">
        <v>9843</v>
      </c>
      <c r="D1545" s="32" t="s">
        <v>9844</v>
      </c>
      <c r="E1545" s="32" t="s">
        <v>6167</v>
      </c>
      <c r="F1545" s="32" t="s">
        <v>1046</v>
      </c>
      <c r="G1545" s="32">
        <v>2012</v>
      </c>
      <c r="H1545" s="33">
        <v>41118</v>
      </c>
      <c r="I1545" s="32"/>
      <c r="J1545" s="32"/>
      <c r="K1545" s="32"/>
      <c r="L1545" s="32" t="str">
        <f t="shared" si="574"/>
        <v>PreAlerta</v>
      </c>
      <c r="M1545" s="32" t="str">
        <f t="shared" si="592"/>
        <v>S/PalabrasClaves</v>
      </c>
      <c r="N1545" s="32" t="s">
        <v>9</v>
      </c>
      <c r="O1545" s="32"/>
      <c r="P1545" s="32" t="s">
        <v>5892</v>
      </c>
      <c r="Q1545" s="32"/>
      <c r="R1545" s="32" t="str">
        <f>LEFT('2012-2022'!$P1545,4)</f>
        <v>2012</v>
      </c>
      <c r="S1545" s="32" t="s">
        <v>62</v>
      </c>
      <c r="T1545" s="32" t="s">
        <v>9842</v>
      </c>
      <c r="U1545" s="32" t="s">
        <v>123</v>
      </c>
      <c r="V1545" s="34" t="s">
        <v>124</v>
      </c>
      <c r="W1545" s="35" t="s">
        <v>124</v>
      </c>
      <c r="X1545" s="35"/>
      <c r="Y1545" s="36" t="str">
        <f t="shared" ref="Y1545:Y1546" si="595">IFERROR(VLOOKUP(A1543,BD_aux,3,FALSE),"")</f>
        <v/>
      </c>
    </row>
    <row r="1546" spans="1:25" ht="15.75" customHeight="1" x14ac:dyDescent="0.25">
      <c r="A1546" s="27">
        <v>25222211</v>
      </c>
      <c r="B1546" s="27" t="s">
        <v>9845</v>
      </c>
      <c r="C1546" s="27" t="s">
        <v>3399</v>
      </c>
      <c r="D1546" s="27" t="s">
        <v>9846</v>
      </c>
      <c r="E1546" s="27" t="s">
        <v>655</v>
      </c>
      <c r="F1546" s="27" t="s">
        <v>381</v>
      </c>
      <c r="G1546" s="27">
        <v>2014</v>
      </c>
      <c r="H1546" s="28">
        <v>41898</v>
      </c>
      <c r="I1546" s="27"/>
      <c r="J1546" s="27"/>
      <c r="K1546" s="27"/>
      <c r="L1546" s="27" t="str">
        <f t="shared" si="574"/>
        <v>PreAlerta</v>
      </c>
      <c r="M1546" s="27" t="str">
        <f t="shared" si="592"/>
        <v>C/PalabrasClaves</v>
      </c>
      <c r="N1546" s="27" t="s">
        <v>9</v>
      </c>
      <c r="O1546" s="27"/>
      <c r="P1546" s="27" t="s">
        <v>9847</v>
      </c>
      <c r="Q1546" s="27"/>
      <c r="R1546" s="27" t="str">
        <f>LEFT('2012-2022'!$P1546,4)</f>
        <v>2014</v>
      </c>
      <c r="S1546" s="27" t="s">
        <v>60</v>
      </c>
      <c r="T1546" s="27" t="s">
        <v>9845</v>
      </c>
      <c r="U1546" s="27" t="s">
        <v>123</v>
      </c>
      <c r="V1546" s="29" t="s">
        <v>124</v>
      </c>
      <c r="W1546" s="30" t="s">
        <v>124</v>
      </c>
      <c r="X1546" s="30"/>
      <c r="Y1546" s="31" t="str">
        <f t="shared" si="595"/>
        <v/>
      </c>
    </row>
    <row r="1547" spans="1:25" ht="15.75" hidden="1" customHeight="1" x14ac:dyDescent="0.25">
      <c r="A1547" s="32">
        <v>28679521</v>
      </c>
      <c r="B1547" s="32" t="s">
        <v>9848</v>
      </c>
      <c r="C1547" s="32" t="s">
        <v>9849</v>
      </c>
      <c r="D1547" s="32" t="s">
        <v>9850</v>
      </c>
      <c r="E1547" s="32" t="s">
        <v>7196</v>
      </c>
      <c r="F1547" s="32" t="s">
        <v>502</v>
      </c>
      <c r="G1547" s="32">
        <v>2017</v>
      </c>
      <c r="H1547" s="33">
        <v>42923</v>
      </c>
      <c r="I1547" s="32" t="s">
        <v>9851</v>
      </c>
      <c r="J1547" s="32"/>
      <c r="K1547" s="32" t="s">
        <v>9852</v>
      </c>
      <c r="L1547" s="32" t="str">
        <f t="shared" si="574"/>
        <v>PostAlerta</v>
      </c>
      <c r="M1547" s="32" t="str">
        <f t="shared" si="592"/>
        <v>S/PalabrasClaves</v>
      </c>
      <c r="N1547" s="32" t="str">
        <f t="shared" ref="N1547:N1548" si="596">IF(ISNUMBER(SEARCH("TREATMENT", B1547)), "4) Nuevos tratamientos", "")</f>
        <v/>
      </c>
      <c r="O1547" s="32"/>
      <c r="P1547" s="32" t="s">
        <v>3906</v>
      </c>
      <c r="Q1547" s="42"/>
      <c r="R1547" s="32" t="str">
        <f>LEFT('2012-2022'!$P1547,4)</f>
        <v>2017</v>
      </c>
      <c r="S1547" s="32" t="s">
        <v>68</v>
      </c>
      <c r="T1547" s="32" t="str">
        <f t="shared" ref="T1547:T1548" si="597">IFERROR(VLOOKUP(A1547,BD_aux,2,FALSE),"")</f>
        <v/>
      </c>
      <c r="U1547" s="32"/>
      <c r="V1547" s="34"/>
      <c r="W1547" s="35"/>
      <c r="X1547" s="35"/>
      <c r="Y1547" s="32"/>
    </row>
    <row r="1548" spans="1:25" ht="15.75" hidden="1" customHeight="1" x14ac:dyDescent="0.25">
      <c r="A1548" s="27">
        <v>24089576</v>
      </c>
      <c r="B1548" s="27" t="s">
        <v>9853</v>
      </c>
      <c r="C1548" s="27" t="s">
        <v>9854</v>
      </c>
      <c r="D1548" s="27" t="s">
        <v>9855</v>
      </c>
      <c r="E1548" s="27" t="s">
        <v>1660</v>
      </c>
      <c r="F1548" s="27" t="s">
        <v>1312</v>
      </c>
      <c r="G1548" s="27">
        <v>2014</v>
      </c>
      <c r="H1548" s="28">
        <v>41551</v>
      </c>
      <c r="I1548" s="27"/>
      <c r="J1548" s="27"/>
      <c r="K1548" s="27" t="s">
        <v>9856</v>
      </c>
      <c r="L1548" s="27" t="str">
        <f t="shared" si="574"/>
        <v>PreAlerta</v>
      </c>
      <c r="M1548" s="27" t="str">
        <f t="shared" si="592"/>
        <v>S/PalabrasClaves</v>
      </c>
      <c r="N1548" s="27" t="str">
        <f t="shared" si="596"/>
        <v/>
      </c>
      <c r="O1548" s="27"/>
      <c r="P1548" s="27" t="s">
        <v>1314</v>
      </c>
      <c r="Q1548" s="27"/>
      <c r="R1548" s="27" t="str">
        <f>LEFT('2012-2022'!$P1548,4)</f>
        <v>2014</v>
      </c>
      <c r="S1548" s="27" t="s">
        <v>39</v>
      </c>
      <c r="T1548" s="27" t="str">
        <f t="shared" si="597"/>
        <v/>
      </c>
      <c r="U1548" s="27"/>
      <c r="V1548" s="29"/>
      <c r="W1548" s="30"/>
      <c r="X1548" s="30"/>
      <c r="Y1548" s="31"/>
    </row>
    <row r="1549" spans="1:25" ht="15.75" customHeight="1" x14ac:dyDescent="0.25">
      <c r="A1549" s="32">
        <v>32114975</v>
      </c>
      <c r="B1549" s="32" t="s">
        <v>9857</v>
      </c>
      <c r="C1549" s="32" t="s">
        <v>9858</v>
      </c>
      <c r="D1549" s="32" t="s">
        <v>9859</v>
      </c>
      <c r="E1549" s="32" t="s">
        <v>655</v>
      </c>
      <c r="F1549" s="32" t="s">
        <v>4579</v>
      </c>
      <c r="G1549" s="32">
        <v>2020</v>
      </c>
      <c r="H1549" s="33">
        <v>43893</v>
      </c>
      <c r="I1549" s="32"/>
      <c r="J1549" s="32"/>
      <c r="K1549" s="32" t="s">
        <v>9860</v>
      </c>
      <c r="L1549" s="32" t="str">
        <f t="shared" si="574"/>
        <v>PostAlerta</v>
      </c>
      <c r="M1549" s="32" t="str">
        <f t="shared" si="592"/>
        <v>S/PalabrasClaves</v>
      </c>
      <c r="N1549" s="32" t="s">
        <v>9</v>
      </c>
      <c r="O1549" s="32"/>
      <c r="P1549" s="32" t="s">
        <v>9820</v>
      </c>
      <c r="Q1549" s="32"/>
      <c r="R1549" s="32" t="str">
        <f>LEFT('2012-2022'!$P1549,4)</f>
        <v>2020</v>
      </c>
      <c r="S1549" s="32" t="s">
        <v>45</v>
      </c>
      <c r="T1549" s="32" t="s">
        <v>9857</v>
      </c>
      <c r="U1549" s="32" t="s">
        <v>123</v>
      </c>
      <c r="V1549" s="34" t="s">
        <v>124</v>
      </c>
      <c r="W1549" s="35" t="s">
        <v>124</v>
      </c>
      <c r="X1549" s="35"/>
      <c r="Y1549" s="36" t="str">
        <f t="shared" ref="Y1549:Y1551" si="598">IFERROR(VLOOKUP(A1547,BD_aux,3,FALSE),"")</f>
        <v/>
      </c>
    </row>
    <row r="1550" spans="1:25" ht="15.75" customHeight="1" x14ac:dyDescent="0.25">
      <c r="A1550" s="27">
        <v>31940453</v>
      </c>
      <c r="B1550" s="27" t="s">
        <v>9861</v>
      </c>
      <c r="C1550" s="27" t="s">
        <v>3746</v>
      </c>
      <c r="D1550" s="27" t="s">
        <v>9862</v>
      </c>
      <c r="E1550" s="27" t="s">
        <v>655</v>
      </c>
      <c r="F1550" s="27" t="s">
        <v>4579</v>
      </c>
      <c r="G1550" s="27">
        <v>2020</v>
      </c>
      <c r="H1550" s="28">
        <v>43846</v>
      </c>
      <c r="I1550" s="27"/>
      <c r="J1550" s="27"/>
      <c r="K1550" s="27" t="s">
        <v>9863</v>
      </c>
      <c r="L1550" s="27" t="str">
        <f t="shared" si="574"/>
        <v>PostAlerta</v>
      </c>
      <c r="M1550" s="27" t="str">
        <f t="shared" si="592"/>
        <v>S/PalabrasClaves</v>
      </c>
      <c r="N1550" s="27" t="s">
        <v>9</v>
      </c>
      <c r="O1550" s="27"/>
      <c r="P1550" s="27" t="s">
        <v>561</v>
      </c>
      <c r="Q1550" s="27"/>
      <c r="R1550" s="27" t="str">
        <f>LEFT('2012-2022'!$P1550,4)</f>
        <v>2020</v>
      </c>
      <c r="S1550" s="27" t="s">
        <v>39</v>
      </c>
      <c r="T1550" s="27" t="s">
        <v>9861</v>
      </c>
      <c r="U1550" s="27" t="s">
        <v>123</v>
      </c>
      <c r="V1550" s="29" t="s">
        <v>124</v>
      </c>
      <c r="W1550" s="30" t="s">
        <v>124</v>
      </c>
      <c r="X1550" s="30"/>
      <c r="Y1550" s="31" t="str">
        <f t="shared" si="598"/>
        <v/>
      </c>
    </row>
    <row r="1551" spans="1:25" ht="15.75" customHeight="1" x14ac:dyDescent="0.25">
      <c r="A1551" s="32">
        <v>31940452</v>
      </c>
      <c r="B1551" s="32" t="s">
        <v>9864</v>
      </c>
      <c r="C1551" s="32" t="s">
        <v>3746</v>
      </c>
      <c r="D1551" s="32" t="s">
        <v>9865</v>
      </c>
      <c r="E1551" s="32" t="s">
        <v>655</v>
      </c>
      <c r="F1551" s="32" t="s">
        <v>4579</v>
      </c>
      <c r="G1551" s="32">
        <v>2020</v>
      </c>
      <c r="H1551" s="33">
        <v>43846</v>
      </c>
      <c r="I1551" s="32"/>
      <c r="J1551" s="32"/>
      <c r="K1551" s="32" t="s">
        <v>9866</v>
      </c>
      <c r="L1551" s="32" t="str">
        <f t="shared" si="574"/>
        <v>PostAlerta</v>
      </c>
      <c r="M1551" s="32" t="str">
        <f t="shared" si="592"/>
        <v>S/PalabrasClaves</v>
      </c>
      <c r="N1551" s="32" t="s">
        <v>9</v>
      </c>
      <c r="O1551" s="32"/>
      <c r="P1551" s="32" t="s">
        <v>561</v>
      </c>
      <c r="Q1551" s="32"/>
      <c r="R1551" s="32" t="str">
        <f>LEFT('2012-2022'!$P1551,4)</f>
        <v>2020</v>
      </c>
      <c r="S1551" s="32" t="s">
        <v>39</v>
      </c>
      <c r="T1551" s="32" t="s">
        <v>9864</v>
      </c>
      <c r="U1551" s="32" t="s">
        <v>123</v>
      </c>
      <c r="V1551" s="34" t="s">
        <v>124</v>
      </c>
      <c r="W1551" s="35" t="s">
        <v>124</v>
      </c>
      <c r="X1551" s="35"/>
      <c r="Y1551" s="36" t="str">
        <f t="shared" si="598"/>
        <v/>
      </c>
    </row>
    <row r="1552" spans="1:25" ht="15.75" hidden="1" customHeight="1" x14ac:dyDescent="0.25">
      <c r="A1552" s="27">
        <v>34225553</v>
      </c>
      <c r="B1552" s="27" t="s">
        <v>9867</v>
      </c>
      <c r="C1552" s="27" t="s">
        <v>9868</v>
      </c>
      <c r="D1552" s="27" t="s">
        <v>9869</v>
      </c>
      <c r="E1552" s="27" t="s">
        <v>4166</v>
      </c>
      <c r="F1552" s="27" t="s">
        <v>2988</v>
      </c>
      <c r="G1552" s="27">
        <v>2021</v>
      </c>
      <c r="H1552" s="28">
        <v>44383</v>
      </c>
      <c r="I1552" s="27" t="s">
        <v>9870</v>
      </c>
      <c r="J1552" s="27" t="s">
        <v>9871</v>
      </c>
      <c r="K1552" s="27" t="s">
        <v>9872</v>
      </c>
      <c r="L1552" s="27" t="str">
        <f t="shared" si="574"/>
        <v>Excluido</v>
      </c>
      <c r="M1552" s="27" t="str">
        <f t="shared" si="592"/>
        <v>S/PalabrasClaves</v>
      </c>
      <c r="N1552" s="27" t="str">
        <f t="shared" ref="N1552:N1563" si="599">IF(ISNUMBER(SEARCH("TREATMENT", B1552)), "4) Nuevos tratamientos", "")</f>
        <v/>
      </c>
      <c r="O1552" s="27"/>
      <c r="P1552" s="27" t="s">
        <v>3056</v>
      </c>
      <c r="Q1552" s="27"/>
      <c r="R1552" s="27" t="str">
        <f>LEFT('2012-2022'!$P1552,4)</f>
        <v>2021</v>
      </c>
      <c r="S1552" s="27" t="s">
        <v>68</v>
      </c>
      <c r="T1552" s="27" t="str">
        <f t="shared" ref="T1552:T1563" si="600">IFERROR(VLOOKUP(A1552,BD_aux,2,FALSE),"")</f>
        <v/>
      </c>
      <c r="U1552" s="27"/>
      <c r="V1552" s="29"/>
      <c r="W1552" s="30"/>
      <c r="X1552" s="30"/>
      <c r="Y1552" s="31"/>
    </row>
    <row r="1553" spans="1:25" ht="15.75" hidden="1" customHeight="1" x14ac:dyDescent="0.25">
      <c r="A1553" s="32">
        <v>25802857</v>
      </c>
      <c r="B1553" s="32" t="s">
        <v>9873</v>
      </c>
      <c r="C1553" s="32" t="s">
        <v>9874</v>
      </c>
      <c r="D1553" s="32" t="s">
        <v>9875</v>
      </c>
      <c r="E1553" s="32" t="s">
        <v>1813</v>
      </c>
      <c r="F1553" s="32" t="s">
        <v>5164</v>
      </c>
      <c r="G1553" s="32">
        <v>2015</v>
      </c>
      <c r="H1553" s="33">
        <v>42088</v>
      </c>
      <c r="I1553" s="32" t="s">
        <v>9876</v>
      </c>
      <c r="J1553" s="32"/>
      <c r="K1553" s="32" t="s">
        <v>9877</v>
      </c>
      <c r="L1553" s="32" t="str">
        <f t="shared" si="574"/>
        <v>PreAlerta</v>
      </c>
      <c r="M1553" s="32" t="str">
        <f t="shared" si="592"/>
        <v>S/PalabrasClaves</v>
      </c>
      <c r="N1553" s="32" t="str">
        <f t="shared" si="599"/>
        <v/>
      </c>
      <c r="O1553" s="32"/>
      <c r="P1553" s="32">
        <v>2015</v>
      </c>
      <c r="Q1553" s="32"/>
      <c r="R1553" s="32" t="str">
        <f>LEFT('2012-2022'!$P1553,4)</f>
        <v>2015</v>
      </c>
      <c r="S1553" s="32"/>
      <c r="T1553" s="32" t="str">
        <f t="shared" si="600"/>
        <v/>
      </c>
      <c r="U1553" s="32"/>
      <c r="V1553" s="34"/>
      <c r="W1553" s="35"/>
      <c r="X1553" s="35"/>
      <c r="Y1553" s="32"/>
    </row>
    <row r="1554" spans="1:25" ht="15.75" hidden="1" customHeight="1" x14ac:dyDescent="0.25">
      <c r="A1554" s="27">
        <v>34396399</v>
      </c>
      <c r="B1554" s="27" t="s">
        <v>9878</v>
      </c>
      <c r="C1554" s="27" t="s">
        <v>3966</v>
      </c>
      <c r="D1554" s="27" t="s">
        <v>9879</v>
      </c>
      <c r="E1554" s="27" t="s">
        <v>3968</v>
      </c>
      <c r="F1554" s="27" t="s">
        <v>195</v>
      </c>
      <c r="G1554" s="27">
        <v>2021</v>
      </c>
      <c r="H1554" s="28">
        <v>44424</v>
      </c>
      <c r="I1554" s="27" t="s">
        <v>9880</v>
      </c>
      <c r="J1554" s="27"/>
      <c r="K1554" s="27" t="s">
        <v>9881</v>
      </c>
      <c r="L1554" s="27" t="str">
        <f t="shared" si="574"/>
        <v>PostAlerta</v>
      </c>
      <c r="M1554" s="27" t="str">
        <f t="shared" si="592"/>
        <v>S/PalabrasClaves</v>
      </c>
      <c r="N1554" s="27" t="str">
        <f t="shared" si="599"/>
        <v/>
      </c>
      <c r="O1554" s="27"/>
      <c r="P1554" s="27" t="s">
        <v>9037</v>
      </c>
      <c r="Q1554" s="27"/>
      <c r="R1554" s="27" t="str">
        <f>LEFT('2012-2022'!$P1554,4)</f>
        <v>2021</v>
      </c>
      <c r="S1554" s="27" t="s">
        <v>65</v>
      </c>
      <c r="T1554" s="27" t="str">
        <f t="shared" si="600"/>
        <v/>
      </c>
      <c r="U1554" s="27"/>
      <c r="V1554" s="29"/>
      <c r="W1554" s="30"/>
      <c r="X1554" s="30"/>
      <c r="Y1554" s="31"/>
    </row>
    <row r="1555" spans="1:25" ht="15.75" hidden="1" customHeight="1" x14ac:dyDescent="0.25">
      <c r="A1555" s="32">
        <v>32661002</v>
      </c>
      <c r="B1555" s="32" t="s">
        <v>9882</v>
      </c>
      <c r="C1555" s="32" t="s">
        <v>9883</v>
      </c>
      <c r="D1555" s="32" t="s">
        <v>9884</v>
      </c>
      <c r="E1555" s="32" t="s">
        <v>9885</v>
      </c>
      <c r="F1555" s="32" t="s">
        <v>573</v>
      </c>
      <c r="G1555" s="32">
        <v>2020</v>
      </c>
      <c r="H1555" s="33">
        <v>44027</v>
      </c>
      <c r="I1555" s="32" t="s">
        <v>9886</v>
      </c>
      <c r="J1555" s="32"/>
      <c r="K1555" s="32" t="s">
        <v>9887</v>
      </c>
      <c r="L1555" s="32" t="str">
        <f t="shared" si="574"/>
        <v>PostAlerta</v>
      </c>
      <c r="M1555" s="32" t="str">
        <f t="shared" si="592"/>
        <v>C/PalabrasClaves</v>
      </c>
      <c r="N1555" s="32" t="str">
        <f t="shared" si="599"/>
        <v/>
      </c>
      <c r="O1555" s="32"/>
      <c r="P1555" s="32" t="s">
        <v>9888</v>
      </c>
      <c r="Q1555" s="32"/>
      <c r="R1555" s="32" t="str">
        <f>LEFT('2012-2022'!$P1555,4)</f>
        <v>2020</v>
      </c>
      <c r="S1555" s="32" t="s">
        <v>68</v>
      </c>
      <c r="T1555" s="32" t="str">
        <f t="shared" si="600"/>
        <v/>
      </c>
      <c r="U1555" s="32"/>
      <c r="V1555" s="34"/>
      <c r="W1555" s="35"/>
      <c r="X1555" s="35"/>
      <c r="Y1555" s="32"/>
    </row>
    <row r="1556" spans="1:25" ht="15.75" hidden="1" customHeight="1" x14ac:dyDescent="0.25">
      <c r="A1556" s="27">
        <v>23424672</v>
      </c>
      <c r="B1556" s="27" t="s">
        <v>9889</v>
      </c>
      <c r="C1556" s="27" t="s">
        <v>9890</v>
      </c>
      <c r="D1556" s="27" t="s">
        <v>9891</v>
      </c>
      <c r="E1556" s="27" t="s">
        <v>5977</v>
      </c>
      <c r="F1556" s="27" t="s">
        <v>424</v>
      </c>
      <c r="G1556" s="27">
        <v>2013</v>
      </c>
      <c r="H1556" s="28">
        <v>41326</v>
      </c>
      <c r="I1556" s="27" t="s">
        <v>9892</v>
      </c>
      <c r="J1556" s="27"/>
      <c r="K1556" s="27" t="s">
        <v>9893</v>
      </c>
      <c r="L1556" s="27" t="str">
        <f t="shared" si="574"/>
        <v>PreAlerta</v>
      </c>
      <c r="M1556" s="27" t="str">
        <f t="shared" si="592"/>
        <v>S/PalabrasClaves</v>
      </c>
      <c r="N1556" s="27" t="str">
        <f t="shared" si="599"/>
        <v/>
      </c>
      <c r="O1556" s="27"/>
      <c r="P1556" s="27">
        <v>2013</v>
      </c>
      <c r="Q1556" s="27"/>
      <c r="R1556" s="27" t="str">
        <f>LEFT('2012-2022'!$P1556,4)</f>
        <v>2013</v>
      </c>
      <c r="S1556" s="27"/>
      <c r="T1556" s="27" t="str">
        <f t="shared" si="600"/>
        <v/>
      </c>
      <c r="U1556" s="27"/>
      <c r="V1556" s="29"/>
      <c r="W1556" s="30"/>
      <c r="X1556" s="30"/>
      <c r="Y1556" s="31"/>
    </row>
    <row r="1557" spans="1:25" ht="15.75" hidden="1" customHeight="1" x14ac:dyDescent="0.25">
      <c r="A1557" s="32">
        <v>32841434</v>
      </c>
      <c r="B1557" s="32" t="s">
        <v>9894</v>
      </c>
      <c r="C1557" s="32" t="s">
        <v>9895</v>
      </c>
      <c r="D1557" s="32" t="s">
        <v>9896</v>
      </c>
      <c r="E1557" s="32" t="s">
        <v>9897</v>
      </c>
      <c r="F1557" s="32" t="s">
        <v>6621</v>
      </c>
      <c r="G1557" s="32">
        <v>2020</v>
      </c>
      <c r="H1557" s="33">
        <v>44069</v>
      </c>
      <c r="I1557" s="32" t="s">
        <v>9898</v>
      </c>
      <c r="J1557" s="32"/>
      <c r="K1557" s="32" t="s">
        <v>9899</v>
      </c>
      <c r="L1557" s="32" t="str">
        <f t="shared" si="574"/>
        <v>PostAlerta</v>
      </c>
      <c r="M1557" s="32" t="str">
        <f t="shared" si="592"/>
        <v>S/PalabrasClaves</v>
      </c>
      <c r="N1557" s="32" t="str">
        <f t="shared" si="599"/>
        <v/>
      </c>
      <c r="O1557" s="32"/>
      <c r="P1557" s="32" t="s">
        <v>473</v>
      </c>
      <c r="Q1557" s="40"/>
      <c r="R1557" s="32" t="str">
        <f>LEFT('2012-2022'!$P1557,4)</f>
        <v>2020</v>
      </c>
      <c r="S1557" s="32" t="s">
        <v>68</v>
      </c>
      <c r="T1557" s="32" t="str">
        <f t="shared" si="600"/>
        <v/>
      </c>
      <c r="U1557" s="32"/>
      <c r="V1557" s="34"/>
      <c r="W1557" s="35"/>
      <c r="X1557" s="35"/>
      <c r="Y1557" s="32"/>
    </row>
    <row r="1558" spans="1:25" ht="15.75" hidden="1" customHeight="1" x14ac:dyDescent="0.25">
      <c r="A1558" s="27">
        <v>32817230</v>
      </c>
      <c r="B1558" s="27" t="s">
        <v>9900</v>
      </c>
      <c r="C1558" s="27" t="s">
        <v>9901</v>
      </c>
      <c r="D1558" s="27" t="s">
        <v>9902</v>
      </c>
      <c r="E1558" s="27" t="s">
        <v>7938</v>
      </c>
      <c r="F1558" s="27" t="s">
        <v>502</v>
      </c>
      <c r="G1558" s="27">
        <v>2020</v>
      </c>
      <c r="H1558" s="28">
        <v>44064</v>
      </c>
      <c r="I1558" s="27" t="s">
        <v>9903</v>
      </c>
      <c r="J1558" s="27"/>
      <c r="K1558" s="27" t="s">
        <v>9904</v>
      </c>
      <c r="L1558" s="27" t="str">
        <f t="shared" si="574"/>
        <v>PostAlerta</v>
      </c>
      <c r="M1558" s="27" t="str">
        <f t="shared" si="592"/>
        <v>S/PalabrasClaves</v>
      </c>
      <c r="N1558" s="27" t="str">
        <f t="shared" si="599"/>
        <v/>
      </c>
      <c r="O1558" s="27"/>
      <c r="P1558" s="27" t="s">
        <v>9905</v>
      </c>
      <c r="Q1558" s="27"/>
      <c r="R1558" s="27" t="str">
        <f>LEFT('2012-2022'!$P1558,4)</f>
        <v>2020</v>
      </c>
      <c r="S1558" s="27" t="s">
        <v>70</v>
      </c>
      <c r="T1558" s="27" t="str">
        <f t="shared" si="600"/>
        <v/>
      </c>
      <c r="U1558" s="27"/>
      <c r="V1558" s="29"/>
      <c r="W1558" s="30"/>
      <c r="X1558" s="30"/>
      <c r="Y1558" s="31"/>
    </row>
    <row r="1559" spans="1:25" ht="15.75" hidden="1" customHeight="1" x14ac:dyDescent="0.25">
      <c r="A1559" s="32">
        <v>30988037</v>
      </c>
      <c r="B1559" s="32" t="s">
        <v>9906</v>
      </c>
      <c r="C1559" s="32" t="s">
        <v>9907</v>
      </c>
      <c r="D1559" s="32" t="s">
        <v>9908</v>
      </c>
      <c r="E1559" s="32" t="s">
        <v>5599</v>
      </c>
      <c r="F1559" s="32" t="s">
        <v>373</v>
      </c>
      <c r="G1559" s="32">
        <v>2019</v>
      </c>
      <c r="H1559" s="33">
        <v>43572</v>
      </c>
      <c r="I1559" s="32" t="s">
        <v>9909</v>
      </c>
      <c r="J1559" s="32"/>
      <c r="K1559" s="32" t="s">
        <v>9910</v>
      </c>
      <c r="L1559" s="32" t="str">
        <f t="shared" si="574"/>
        <v>PostAlerta</v>
      </c>
      <c r="M1559" s="32" t="str">
        <f t="shared" si="592"/>
        <v>S/PalabrasClaves</v>
      </c>
      <c r="N1559" s="32" t="str">
        <f t="shared" si="599"/>
        <v/>
      </c>
      <c r="O1559" s="32"/>
      <c r="P1559" s="32" t="s">
        <v>9911</v>
      </c>
      <c r="Q1559" s="32"/>
      <c r="R1559" s="32" t="str">
        <f>LEFT('2012-2022'!$P1559,4)</f>
        <v>2019</v>
      </c>
      <c r="S1559" s="32" t="s">
        <v>60</v>
      </c>
      <c r="T1559" s="32" t="str">
        <f t="shared" si="600"/>
        <v/>
      </c>
      <c r="U1559" s="32"/>
      <c r="V1559" s="34"/>
      <c r="W1559" s="35"/>
      <c r="X1559" s="35"/>
      <c r="Y1559" s="32"/>
    </row>
    <row r="1560" spans="1:25" ht="15.75" hidden="1" customHeight="1" x14ac:dyDescent="0.25">
      <c r="A1560" s="27">
        <v>34433797</v>
      </c>
      <c r="B1560" s="27" t="s">
        <v>9912</v>
      </c>
      <c r="C1560" s="27" t="s">
        <v>9913</v>
      </c>
      <c r="D1560" s="27" t="s">
        <v>9914</v>
      </c>
      <c r="E1560" s="27" t="s">
        <v>608</v>
      </c>
      <c r="F1560" s="27" t="s">
        <v>304</v>
      </c>
      <c r="G1560" s="27">
        <v>2021</v>
      </c>
      <c r="H1560" s="28">
        <v>44434</v>
      </c>
      <c r="I1560" s="27" t="s">
        <v>9915</v>
      </c>
      <c r="J1560" s="27" t="s">
        <v>9916</v>
      </c>
      <c r="K1560" s="27" t="s">
        <v>9917</v>
      </c>
      <c r="L1560" s="27" t="str">
        <f t="shared" si="574"/>
        <v>PostAlerta</v>
      </c>
      <c r="M1560" s="27" t="str">
        <f t="shared" si="592"/>
        <v>C/PalabrasClaves</v>
      </c>
      <c r="N1560" s="27" t="str">
        <f t="shared" si="599"/>
        <v/>
      </c>
      <c r="O1560" s="27"/>
      <c r="P1560" s="27" t="s">
        <v>5980</v>
      </c>
      <c r="Q1560" s="38"/>
      <c r="R1560" s="27" t="str">
        <f>LEFT('2012-2022'!$P1560,4)</f>
        <v>2021</v>
      </c>
      <c r="S1560" s="27" t="s">
        <v>74</v>
      </c>
      <c r="T1560" s="27" t="str">
        <f t="shared" si="600"/>
        <v/>
      </c>
      <c r="U1560" s="27"/>
      <c r="V1560" s="29"/>
      <c r="W1560" s="30"/>
      <c r="X1560" s="30"/>
      <c r="Y1560" s="31"/>
    </row>
    <row r="1561" spans="1:25" ht="15.75" hidden="1" customHeight="1" x14ac:dyDescent="0.25">
      <c r="A1561" s="32">
        <v>30520712</v>
      </c>
      <c r="B1561" s="32" t="s">
        <v>9918</v>
      </c>
      <c r="C1561" s="32" t="s">
        <v>6758</v>
      </c>
      <c r="D1561" s="32" t="s">
        <v>9919</v>
      </c>
      <c r="E1561" s="32" t="s">
        <v>6760</v>
      </c>
      <c r="F1561" s="32" t="s">
        <v>1312</v>
      </c>
      <c r="G1561" s="32">
        <v>2019</v>
      </c>
      <c r="H1561" s="33">
        <v>43441</v>
      </c>
      <c r="I1561" s="32"/>
      <c r="J1561" s="32"/>
      <c r="K1561" s="32" t="s">
        <v>9920</v>
      </c>
      <c r="L1561" s="32" t="str">
        <f t="shared" ref="L1561:L1624" si="601">IF(ISNUMBER(VLOOKUP(A1561,EXCL,1,FALSE)),"Excluido",IF(ISNUMBER(VLOOKUP(A1561,POST,1,FALSE)),"PostAlerta",IF(ISNUMBER(VLOOKUP(A1561,PRE,1,FALSE)),"PreAlerta","")))</f>
        <v>Excluido</v>
      </c>
      <c r="M1561" s="32" t="str">
        <f t="shared" si="592"/>
        <v>C/PalabrasClaves</v>
      </c>
      <c r="N1561" s="32" t="str">
        <f t="shared" si="599"/>
        <v/>
      </c>
      <c r="O1561" s="32"/>
      <c r="P1561" s="32" t="s">
        <v>730</v>
      </c>
      <c r="Q1561" s="32"/>
      <c r="R1561" s="32" t="str">
        <f>LEFT('2012-2022'!$P1561,4)</f>
        <v>2019</v>
      </c>
      <c r="S1561" s="32" t="s">
        <v>45</v>
      </c>
      <c r="T1561" s="32" t="str">
        <f t="shared" si="600"/>
        <v/>
      </c>
      <c r="U1561" s="32"/>
      <c r="V1561" s="34"/>
      <c r="W1561" s="35"/>
      <c r="X1561" s="35"/>
      <c r="Y1561" s="32"/>
    </row>
    <row r="1562" spans="1:25" ht="15.75" hidden="1" customHeight="1" x14ac:dyDescent="0.25">
      <c r="A1562" s="27">
        <v>24797914</v>
      </c>
      <c r="B1562" s="27" t="s">
        <v>9921</v>
      </c>
      <c r="C1562" s="27" t="s">
        <v>9922</v>
      </c>
      <c r="D1562" s="27" t="s">
        <v>9923</v>
      </c>
      <c r="E1562" s="27" t="s">
        <v>3438</v>
      </c>
      <c r="F1562" s="27" t="s">
        <v>424</v>
      </c>
      <c r="G1562" s="27">
        <v>2014</v>
      </c>
      <c r="H1562" s="28">
        <v>41766</v>
      </c>
      <c r="I1562" s="27" t="s">
        <v>9924</v>
      </c>
      <c r="J1562" s="27"/>
      <c r="K1562" s="27" t="s">
        <v>9925</v>
      </c>
      <c r="L1562" s="27" t="str">
        <f t="shared" si="601"/>
        <v>PreAlerta</v>
      </c>
      <c r="M1562" s="27" t="str">
        <f t="shared" si="592"/>
        <v>S/PalabrasClaves</v>
      </c>
      <c r="N1562" s="27" t="str">
        <f t="shared" si="599"/>
        <v/>
      </c>
      <c r="O1562" s="27"/>
      <c r="P1562" s="27" t="s">
        <v>9926</v>
      </c>
      <c r="Q1562" s="27"/>
      <c r="R1562" s="27" t="str">
        <f>LEFT('2012-2022'!$P1562,4)</f>
        <v>2014</v>
      </c>
      <c r="S1562" s="27" t="s">
        <v>57</v>
      </c>
      <c r="T1562" s="27" t="str">
        <f t="shared" si="600"/>
        <v/>
      </c>
      <c r="U1562" s="27"/>
      <c r="V1562" s="29"/>
      <c r="W1562" s="30"/>
      <c r="X1562" s="30"/>
      <c r="Y1562" s="31"/>
    </row>
    <row r="1563" spans="1:25" ht="15.75" hidden="1" customHeight="1" x14ac:dyDescent="0.25">
      <c r="A1563" s="32">
        <v>28483370</v>
      </c>
      <c r="B1563" s="32" t="s">
        <v>9927</v>
      </c>
      <c r="C1563" s="32" t="s">
        <v>9928</v>
      </c>
      <c r="D1563" s="32" t="s">
        <v>9929</v>
      </c>
      <c r="E1563" s="32" t="s">
        <v>9930</v>
      </c>
      <c r="F1563" s="32" t="s">
        <v>8469</v>
      </c>
      <c r="G1563" s="32">
        <v>2017</v>
      </c>
      <c r="H1563" s="33">
        <v>42865</v>
      </c>
      <c r="I1563" s="32"/>
      <c r="J1563" s="32"/>
      <c r="K1563" s="32" t="s">
        <v>9931</v>
      </c>
      <c r="L1563" s="32" t="str">
        <f t="shared" si="601"/>
        <v>PostAlerta</v>
      </c>
      <c r="M1563" s="32" t="str">
        <f t="shared" si="592"/>
        <v>S/PalabrasClaves</v>
      </c>
      <c r="N1563" s="32" t="str">
        <f t="shared" si="599"/>
        <v/>
      </c>
      <c r="O1563" s="32"/>
      <c r="P1563" s="32" t="s">
        <v>3020</v>
      </c>
      <c r="Q1563" s="32"/>
      <c r="R1563" s="32" t="str">
        <f>LEFT('2012-2022'!$P1563,4)</f>
        <v>2017</v>
      </c>
      <c r="S1563" s="32" t="s">
        <v>74</v>
      </c>
      <c r="T1563" s="32" t="str">
        <f t="shared" si="600"/>
        <v/>
      </c>
      <c r="U1563" s="32"/>
      <c r="V1563" s="34"/>
      <c r="W1563" s="35"/>
      <c r="X1563" s="35"/>
      <c r="Y1563" s="32"/>
    </row>
    <row r="1564" spans="1:25" ht="15.75" customHeight="1" x14ac:dyDescent="0.25">
      <c r="A1564" s="27">
        <v>26620348</v>
      </c>
      <c r="B1564" s="27" t="s">
        <v>9932</v>
      </c>
      <c r="C1564" s="27" t="s">
        <v>3522</v>
      </c>
      <c r="D1564" s="27" t="s">
        <v>9933</v>
      </c>
      <c r="E1564" s="27" t="s">
        <v>655</v>
      </c>
      <c r="F1564" s="27" t="s">
        <v>381</v>
      </c>
      <c r="G1564" s="27">
        <v>2015</v>
      </c>
      <c r="H1564" s="28">
        <v>42340</v>
      </c>
      <c r="I1564" s="27"/>
      <c r="J1564" s="27"/>
      <c r="K1564" s="27"/>
      <c r="L1564" s="27" t="str">
        <f t="shared" si="601"/>
        <v>PreAlerta</v>
      </c>
      <c r="M1564" s="27" t="str">
        <f t="shared" si="592"/>
        <v>S/PalabrasClaves</v>
      </c>
      <c r="N1564" s="27" t="s">
        <v>9</v>
      </c>
      <c r="O1564" s="27"/>
      <c r="P1564" s="27" t="s">
        <v>9934</v>
      </c>
      <c r="Q1564" s="27"/>
      <c r="R1564" s="27" t="str">
        <f>LEFT('2012-2022'!$P1564,4)</f>
        <v>2015</v>
      </c>
      <c r="S1564" s="27" t="s">
        <v>68</v>
      </c>
      <c r="T1564" s="27" t="s">
        <v>9935</v>
      </c>
      <c r="U1564" s="27" t="s">
        <v>123</v>
      </c>
      <c r="V1564" s="29" t="s">
        <v>124</v>
      </c>
      <c r="W1564" s="30" t="s">
        <v>124</v>
      </c>
      <c r="X1564" s="30" t="s">
        <v>9794</v>
      </c>
      <c r="Y1564" s="31" t="str">
        <f>IFERROR(VLOOKUP(A1562,BD_aux,3,FALSE),"")</f>
        <v/>
      </c>
    </row>
    <row r="1565" spans="1:25" ht="15.75" hidden="1" customHeight="1" x14ac:dyDescent="0.25">
      <c r="A1565" s="32">
        <v>22446590</v>
      </c>
      <c r="B1565" s="32" t="s">
        <v>9936</v>
      </c>
      <c r="C1565" s="32" t="s">
        <v>9937</v>
      </c>
      <c r="D1565" s="32" t="s">
        <v>9938</v>
      </c>
      <c r="E1565" s="32" t="s">
        <v>9939</v>
      </c>
      <c r="F1565" s="32" t="s">
        <v>728</v>
      </c>
      <c r="G1565" s="32">
        <v>2012</v>
      </c>
      <c r="H1565" s="33">
        <v>40995</v>
      </c>
      <c r="I1565" s="32"/>
      <c r="J1565" s="32"/>
      <c r="K1565" s="32" t="s">
        <v>9940</v>
      </c>
      <c r="L1565" s="32" t="str">
        <f t="shared" si="601"/>
        <v>PreAlerta</v>
      </c>
      <c r="M1565" s="32" t="str">
        <f t="shared" si="592"/>
        <v>S/PalabrasClaves</v>
      </c>
      <c r="N1565" s="32" t="str">
        <f t="shared" ref="N1565:N1568" si="602">IF(ISNUMBER(SEARCH("TREATMENT", B1565)), "4) Nuevos tratamientos", "")</f>
        <v/>
      </c>
      <c r="O1565" s="32"/>
      <c r="P1565" s="32" t="s">
        <v>1847</v>
      </c>
      <c r="Q1565" s="32"/>
      <c r="R1565" s="32" t="str">
        <f>LEFT('2012-2022'!$P1565,4)</f>
        <v>2012</v>
      </c>
      <c r="S1565" s="32" t="s">
        <v>60</v>
      </c>
      <c r="T1565" s="32" t="str">
        <f t="shared" ref="T1565:T1578" si="603">IFERROR(VLOOKUP(A1565,BD_aux,2,FALSE),"")</f>
        <v/>
      </c>
      <c r="U1565" s="32"/>
      <c r="V1565" s="34"/>
      <c r="W1565" s="35"/>
      <c r="X1565" s="35"/>
      <c r="Y1565" s="32"/>
    </row>
    <row r="1566" spans="1:25" ht="15.75" hidden="1" customHeight="1" x14ac:dyDescent="0.25">
      <c r="A1566" s="27">
        <v>25799263</v>
      </c>
      <c r="B1566" s="27" t="s">
        <v>9941</v>
      </c>
      <c r="C1566" s="27" t="s">
        <v>9942</v>
      </c>
      <c r="D1566" s="27" t="s">
        <v>9943</v>
      </c>
      <c r="E1566" s="27" t="s">
        <v>9443</v>
      </c>
      <c r="F1566" s="27" t="s">
        <v>424</v>
      </c>
      <c r="G1566" s="27">
        <v>2015</v>
      </c>
      <c r="H1566" s="28">
        <v>42087</v>
      </c>
      <c r="I1566" s="27" t="s">
        <v>9944</v>
      </c>
      <c r="J1566" s="27"/>
      <c r="K1566" s="27" t="s">
        <v>9945</v>
      </c>
      <c r="L1566" s="27" t="str">
        <f t="shared" si="601"/>
        <v>PreAlerta</v>
      </c>
      <c r="M1566" s="27" t="str">
        <f t="shared" si="592"/>
        <v>S/PalabrasClaves</v>
      </c>
      <c r="N1566" s="27" t="str">
        <f t="shared" si="602"/>
        <v/>
      </c>
      <c r="O1566" s="27"/>
      <c r="P1566" s="27" t="s">
        <v>9946</v>
      </c>
      <c r="Q1566" s="27"/>
      <c r="R1566" s="27" t="str">
        <f>LEFT('2012-2022'!$P1566,4)</f>
        <v>2015</v>
      </c>
      <c r="S1566" s="27" t="s">
        <v>49</v>
      </c>
      <c r="T1566" s="27" t="str">
        <f t="shared" si="603"/>
        <v/>
      </c>
      <c r="U1566" s="27"/>
      <c r="V1566" s="29"/>
      <c r="W1566" s="30"/>
      <c r="X1566" s="30"/>
      <c r="Y1566" s="31"/>
    </row>
    <row r="1567" spans="1:25" ht="15.75" hidden="1" customHeight="1" x14ac:dyDescent="0.25">
      <c r="A1567" s="32">
        <v>32132192</v>
      </c>
      <c r="B1567" s="32" t="s">
        <v>9947</v>
      </c>
      <c r="C1567" s="32" t="s">
        <v>9948</v>
      </c>
      <c r="D1567" s="32" t="s">
        <v>9949</v>
      </c>
      <c r="E1567" s="32" t="s">
        <v>9950</v>
      </c>
      <c r="F1567" s="32" t="s">
        <v>502</v>
      </c>
      <c r="G1567" s="32">
        <v>2020</v>
      </c>
      <c r="H1567" s="33">
        <v>43896</v>
      </c>
      <c r="I1567" s="32" t="s">
        <v>9951</v>
      </c>
      <c r="J1567" s="32"/>
      <c r="K1567" s="32" t="s">
        <v>9952</v>
      </c>
      <c r="L1567" s="32" t="str">
        <f t="shared" si="601"/>
        <v>PostAlerta</v>
      </c>
      <c r="M1567" s="32" t="str">
        <f t="shared" si="592"/>
        <v>S/PalabrasClaves</v>
      </c>
      <c r="N1567" s="32" t="str">
        <f t="shared" si="602"/>
        <v/>
      </c>
      <c r="O1567" s="32"/>
      <c r="P1567" s="32" t="s">
        <v>9953</v>
      </c>
      <c r="Q1567" s="32"/>
      <c r="R1567" s="32" t="str">
        <f>LEFT('2012-2022'!$P1567,4)</f>
        <v>2020</v>
      </c>
      <c r="S1567" s="32" t="s">
        <v>54</v>
      </c>
      <c r="T1567" s="32" t="str">
        <f t="shared" si="603"/>
        <v/>
      </c>
      <c r="U1567" s="32"/>
      <c r="V1567" s="34"/>
      <c r="W1567" s="35"/>
      <c r="X1567" s="35"/>
      <c r="Y1567" s="32"/>
    </row>
    <row r="1568" spans="1:25" ht="15.75" hidden="1" customHeight="1" x14ac:dyDescent="0.25">
      <c r="A1568" s="27">
        <v>27353752</v>
      </c>
      <c r="B1568" s="27" t="s">
        <v>9954</v>
      </c>
      <c r="C1568" s="27" t="s">
        <v>9955</v>
      </c>
      <c r="D1568" s="27" t="s">
        <v>9956</v>
      </c>
      <c r="E1568" s="27" t="s">
        <v>9957</v>
      </c>
      <c r="F1568" s="27" t="s">
        <v>277</v>
      </c>
      <c r="G1568" s="27">
        <v>2016</v>
      </c>
      <c r="H1568" s="28">
        <v>42551</v>
      </c>
      <c r="I1568" s="27" t="s">
        <v>9958</v>
      </c>
      <c r="J1568" s="27"/>
      <c r="K1568" s="27" t="s">
        <v>9959</v>
      </c>
      <c r="L1568" s="27" t="str">
        <f t="shared" si="601"/>
        <v>PreAlerta</v>
      </c>
      <c r="M1568" s="27" t="str">
        <f t="shared" si="592"/>
        <v>C/PalabrasClaves</v>
      </c>
      <c r="N1568" s="27" t="str">
        <f t="shared" si="602"/>
        <v/>
      </c>
      <c r="O1568" s="27"/>
      <c r="P1568" s="27" t="s">
        <v>9960</v>
      </c>
      <c r="Q1568" s="27"/>
      <c r="R1568" s="27" t="str">
        <f>LEFT('2012-2022'!$P1568,4)</f>
        <v>2016</v>
      </c>
      <c r="S1568" s="27" t="s">
        <v>60</v>
      </c>
      <c r="T1568" s="27" t="str">
        <f t="shared" si="603"/>
        <v/>
      </c>
      <c r="U1568" s="27"/>
      <c r="V1568" s="29"/>
      <c r="W1568" s="30"/>
      <c r="X1568" s="30"/>
      <c r="Y1568" s="31"/>
    </row>
    <row r="1569" spans="1:25" ht="15.75" hidden="1" customHeight="1" x14ac:dyDescent="0.25">
      <c r="A1569" s="32">
        <v>27100764</v>
      </c>
      <c r="B1569" s="32" t="s">
        <v>9961</v>
      </c>
      <c r="C1569" s="32" t="s">
        <v>9962</v>
      </c>
      <c r="D1569" s="32" t="s">
        <v>9963</v>
      </c>
      <c r="E1569" s="32" t="s">
        <v>9964</v>
      </c>
      <c r="F1569" s="32" t="s">
        <v>304</v>
      </c>
      <c r="G1569" s="32">
        <v>2016</v>
      </c>
      <c r="H1569" s="33">
        <v>42482</v>
      </c>
      <c r="I1569" s="32"/>
      <c r="J1569" s="32"/>
      <c r="K1569" s="32" t="s">
        <v>9965</v>
      </c>
      <c r="L1569" s="32" t="str">
        <f t="shared" si="601"/>
        <v>Excluido</v>
      </c>
      <c r="M1569" s="32" t="str">
        <f t="shared" si="592"/>
        <v>C/PalabrasClaves</v>
      </c>
      <c r="N1569" s="32"/>
      <c r="O1569" s="32"/>
      <c r="P1569" s="32" t="s">
        <v>714</v>
      </c>
      <c r="Q1569" s="32"/>
      <c r="R1569" s="32" t="str">
        <f>LEFT('2012-2022'!$P1569,4)</f>
        <v>2016</v>
      </c>
      <c r="S1569" s="32" t="s">
        <v>57</v>
      </c>
      <c r="T1569" s="32" t="str">
        <f t="shared" si="603"/>
        <v/>
      </c>
      <c r="U1569" s="32"/>
      <c r="V1569" s="34"/>
      <c r="W1569" s="35"/>
      <c r="X1569" s="35"/>
      <c r="Y1569" s="32"/>
    </row>
    <row r="1570" spans="1:25" ht="15.75" hidden="1" customHeight="1" x14ac:dyDescent="0.25">
      <c r="A1570" s="27">
        <v>32544235</v>
      </c>
      <c r="B1570" s="27" t="s">
        <v>9966</v>
      </c>
      <c r="C1570" s="27" t="s">
        <v>9967</v>
      </c>
      <c r="D1570" s="27" t="s">
        <v>9968</v>
      </c>
      <c r="E1570" s="27" t="s">
        <v>9969</v>
      </c>
      <c r="F1570" s="27" t="s">
        <v>493</v>
      </c>
      <c r="G1570" s="27">
        <v>2020</v>
      </c>
      <c r="H1570" s="28">
        <v>43999</v>
      </c>
      <c r="I1570" s="27"/>
      <c r="J1570" s="27"/>
      <c r="K1570" s="27" t="s">
        <v>9970</v>
      </c>
      <c r="L1570" s="27" t="str">
        <f t="shared" si="601"/>
        <v>PostAlerta</v>
      </c>
      <c r="M1570" s="27" t="str">
        <f t="shared" si="592"/>
        <v>S/PalabrasClaves</v>
      </c>
      <c r="N1570" s="27" t="str">
        <f t="shared" ref="N1570:N1578" si="604">IF(ISNUMBER(SEARCH("TREATMENT", B1570)), "4) Nuevos tratamientos", "")</f>
        <v/>
      </c>
      <c r="O1570" s="27"/>
      <c r="P1570" s="27" t="s">
        <v>3636</v>
      </c>
      <c r="Q1570" s="27"/>
      <c r="R1570" s="27" t="str">
        <f>LEFT('2012-2022'!$P1570,4)</f>
        <v>2020</v>
      </c>
      <c r="S1570" s="27" t="s">
        <v>68</v>
      </c>
      <c r="T1570" s="27" t="str">
        <f t="shared" si="603"/>
        <v/>
      </c>
      <c r="U1570" s="27"/>
      <c r="V1570" s="29"/>
      <c r="W1570" s="30"/>
      <c r="X1570" s="30"/>
      <c r="Y1570" s="31"/>
    </row>
    <row r="1571" spans="1:25" ht="15.75" hidden="1" customHeight="1" x14ac:dyDescent="0.25">
      <c r="A1571" s="32">
        <v>34610459</v>
      </c>
      <c r="B1571" s="32" t="s">
        <v>9971</v>
      </c>
      <c r="C1571" s="32" t="s">
        <v>9972</v>
      </c>
      <c r="D1571" s="32" t="s">
        <v>9973</v>
      </c>
      <c r="E1571" s="32" t="s">
        <v>9974</v>
      </c>
      <c r="F1571" s="32" t="s">
        <v>1845</v>
      </c>
      <c r="G1571" s="32">
        <v>2022</v>
      </c>
      <c r="H1571" s="33">
        <v>44474</v>
      </c>
      <c r="I1571" s="32"/>
      <c r="J1571" s="32"/>
      <c r="K1571" s="32" t="s">
        <v>9975</v>
      </c>
      <c r="L1571" s="32" t="str">
        <f t="shared" si="601"/>
        <v>PostAlerta</v>
      </c>
      <c r="M1571" s="32" t="str">
        <f t="shared" si="592"/>
        <v>S/PalabrasClaves</v>
      </c>
      <c r="N1571" s="32" t="str">
        <f t="shared" si="604"/>
        <v/>
      </c>
      <c r="O1571" s="32"/>
      <c r="P1571" s="32" t="s">
        <v>8426</v>
      </c>
      <c r="Q1571" s="32"/>
      <c r="R1571" s="32" t="str">
        <f>LEFT('2012-2022'!$P1571,4)</f>
        <v>2022</v>
      </c>
      <c r="S1571" s="32" t="s">
        <v>57</v>
      </c>
      <c r="T1571" s="32" t="str">
        <f t="shared" si="603"/>
        <v/>
      </c>
      <c r="U1571" s="32"/>
      <c r="V1571" s="34"/>
      <c r="W1571" s="35"/>
      <c r="X1571" s="35"/>
      <c r="Y1571" s="32"/>
    </row>
    <row r="1572" spans="1:25" ht="15.75" hidden="1" customHeight="1" x14ac:dyDescent="0.25">
      <c r="A1572" s="27">
        <v>26418128</v>
      </c>
      <c r="B1572" s="27" t="s">
        <v>9976</v>
      </c>
      <c r="C1572" s="27" t="s">
        <v>9977</v>
      </c>
      <c r="D1572" s="27" t="s">
        <v>9978</v>
      </c>
      <c r="E1572" s="27" t="s">
        <v>9979</v>
      </c>
      <c r="F1572" s="27" t="s">
        <v>9980</v>
      </c>
      <c r="G1572" s="27">
        <v>2015</v>
      </c>
      <c r="H1572" s="28">
        <v>42277</v>
      </c>
      <c r="I1572" s="27" t="s">
        <v>9981</v>
      </c>
      <c r="J1572" s="27"/>
      <c r="K1572" s="27" t="s">
        <v>9982</v>
      </c>
      <c r="L1572" s="27" t="str">
        <f t="shared" si="601"/>
        <v>Excluido</v>
      </c>
      <c r="M1572" s="27" t="str">
        <f t="shared" si="592"/>
        <v>S/PalabrasClaves</v>
      </c>
      <c r="N1572" s="27" t="str">
        <f t="shared" si="604"/>
        <v/>
      </c>
      <c r="O1572" s="27"/>
      <c r="P1572" s="27" t="s">
        <v>9983</v>
      </c>
      <c r="Q1572" s="27"/>
      <c r="R1572" s="27" t="str">
        <f>LEFT('2012-2022'!$P1572,4)</f>
        <v>2015</v>
      </c>
      <c r="S1572" s="27" t="s">
        <v>68</v>
      </c>
      <c r="T1572" s="27" t="str">
        <f t="shared" si="603"/>
        <v/>
      </c>
      <c r="U1572" s="27"/>
      <c r="V1572" s="29"/>
      <c r="W1572" s="30"/>
      <c r="X1572" s="30"/>
      <c r="Y1572" s="31"/>
    </row>
    <row r="1573" spans="1:25" ht="15.75" hidden="1" customHeight="1" x14ac:dyDescent="0.25">
      <c r="A1573" s="32">
        <v>32393643</v>
      </c>
      <c r="B1573" s="32" t="s">
        <v>9984</v>
      </c>
      <c r="C1573" s="32" t="s">
        <v>9985</v>
      </c>
      <c r="D1573" s="32" t="s">
        <v>9986</v>
      </c>
      <c r="E1573" s="32" t="s">
        <v>9987</v>
      </c>
      <c r="F1573" s="32" t="s">
        <v>5294</v>
      </c>
      <c r="G1573" s="32">
        <v>2020</v>
      </c>
      <c r="H1573" s="33">
        <v>43964</v>
      </c>
      <c r="I1573" s="32" t="s">
        <v>9988</v>
      </c>
      <c r="J1573" s="32"/>
      <c r="K1573" s="32" t="s">
        <v>9989</v>
      </c>
      <c r="L1573" s="32" t="str">
        <f t="shared" si="601"/>
        <v>PostAlerta</v>
      </c>
      <c r="M1573" s="32" t="str">
        <f t="shared" si="592"/>
        <v>S/PalabrasClaves</v>
      </c>
      <c r="N1573" s="32" t="str">
        <f t="shared" si="604"/>
        <v/>
      </c>
      <c r="O1573" s="32"/>
      <c r="P1573" s="32" t="s">
        <v>793</v>
      </c>
      <c r="Q1573" s="32"/>
      <c r="R1573" s="32" t="str">
        <f>LEFT('2012-2022'!$P1573,4)</f>
        <v>2020</v>
      </c>
      <c r="S1573" s="32" t="s">
        <v>57</v>
      </c>
      <c r="T1573" s="32" t="str">
        <f t="shared" si="603"/>
        <v/>
      </c>
      <c r="U1573" s="32"/>
      <c r="V1573" s="34"/>
      <c r="W1573" s="35"/>
      <c r="X1573" s="35"/>
      <c r="Y1573" s="32"/>
    </row>
    <row r="1574" spans="1:25" ht="15.75" hidden="1" customHeight="1" x14ac:dyDescent="0.25">
      <c r="A1574" s="27">
        <v>23965768</v>
      </c>
      <c r="B1574" s="27" t="s">
        <v>9990</v>
      </c>
      <c r="C1574" s="27" t="s">
        <v>9991</v>
      </c>
      <c r="D1574" s="27" t="s">
        <v>9992</v>
      </c>
      <c r="E1574" s="27" t="s">
        <v>9993</v>
      </c>
      <c r="F1574" s="27" t="s">
        <v>304</v>
      </c>
      <c r="G1574" s="27">
        <v>2013</v>
      </c>
      <c r="H1574" s="28">
        <v>41509</v>
      </c>
      <c r="I1574" s="27" t="s">
        <v>9994</v>
      </c>
      <c r="J1574" s="27" t="s">
        <v>9995</v>
      </c>
      <c r="K1574" s="27" t="s">
        <v>9996</v>
      </c>
      <c r="L1574" s="27" t="str">
        <f t="shared" si="601"/>
        <v>PreAlerta</v>
      </c>
      <c r="M1574" s="27" t="str">
        <f t="shared" si="592"/>
        <v>S/PalabrasClaves</v>
      </c>
      <c r="N1574" s="27" t="str">
        <f t="shared" si="604"/>
        <v/>
      </c>
      <c r="O1574" s="27"/>
      <c r="P1574" s="27" t="s">
        <v>2405</v>
      </c>
      <c r="Q1574" s="27"/>
      <c r="R1574" s="27" t="str">
        <f>LEFT('2012-2022'!$P1574,4)</f>
        <v>2013</v>
      </c>
      <c r="S1574" s="27" t="s">
        <v>62</v>
      </c>
      <c r="T1574" s="27" t="str">
        <f t="shared" si="603"/>
        <v/>
      </c>
      <c r="U1574" s="27"/>
      <c r="V1574" s="29"/>
      <c r="W1574" s="30"/>
      <c r="X1574" s="30"/>
      <c r="Y1574" s="31"/>
    </row>
    <row r="1575" spans="1:25" ht="15.75" hidden="1" customHeight="1" x14ac:dyDescent="0.25">
      <c r="A1575" s="32">
        <v>35065062</v>
      </c>
      <c r="B1575" s="32" t="s">
        <v>9997</v>
      </c>
      <c r="C1575" s="32" t="s">
        <v>9998</v>
      </c>
      <c r="D1575" s="32" t="s">
        <v>9999</v>
      </c>
      <c r="E1575" s="32" t="s">
        <v>6986</v>
      </c>
      <c r="F1575" s="32" t="s">
        <v>679</v>
      </c>
      <c r="G1575" s="32">
        <v>2022</v>
      </c>
      <c r="H1575" s="33">
        <v>44583</v>
      </c>
      <c r="I1575" s="32"/>
      <c r="J1575" s="32"/>
      <c r="K1575" s="32" t="s">
        <v>10000</v>
      </c>
      <c r="L1575" s="32" t="str">
        <f t="shared" si="601"/>
        <v>PostAlerta</v>
      </c>
      <c r="M1575" s="32" t="str">
        <f t="shared" si="592"/>
        <v>S/PalabrasClaves</v>
      </c>
      <c r="N1575" s="32" t="str">
        <f t="shared" si="604"/>
        <v/>
      </c>
      <c r="O1575" s="32"/>
      <c r="P1575" s="32" t="s">
        <v>8426</v>
      </c>
      <c r="Q1575" s="32"/>
      <c r="R1575" s="32" t="str">
        <f>LEFT('2012-2022'!$P1575,4)</f>
        <v>2022</v>
      </c>
      <c r="S1575" s="32" t="s">
        <v>57</v>
      </c>
      <c r="T1575" s="32" t="str">
        <f t="shared" si="603"/>
        <v/>
      </c>
      <c r="U1575" s="32"/>
      <c r="V1575" s="34"/>
      <c r="W1575" s="35"/>
      <c r="X1575" s="35"/>
      <c r="Y1575" s="32"/>
    </row>
    <row r="1576" spans="1:25" ht="15.75" hidden="1" customHeight="1" x14ac:dyDescent="0.25">
      <c r="A1576" s="27">
        <v>23219271</v>
      </c>
      <c r="B1576" s="27" t="s">
        <v>10001</v>
      </c>
      <c r="C1576" s="27" t="s">
        <v>10002</v>
      </c>
      <c r="D1576" s="27" t="s">
        <v>10003</v>
      </c>
      <c r="E1576" s="27" t="s">
        <v>10004</v>
      </c>
      <c r="F1576" s="27" t="s">
        <v>10005</v>
      </c>
      <c r="G1576" s="27">
        <v>2013</v>
      </c>
      <c r="H1576" s="28">
        <v>41254</v>
      </c>
      <c r="I1576" s="27"/>
      <c r="J1576" s="27"/>
      <c r="K1576" s="27" t="s">
        <v>10006</v>
      </c>
      <c r="L1576" s="27" t="str">
        <f t="shared" si="601"/>
        <v>PreAlerta</v>
      </c>
      <c r="M1576" s="27" t="str">
        <f t="shared" si="592"/>
        <v>S/PalabrasClaves</v>
      </c>
      <c r="N1576" s="27" t="str">
        <f t="shared" si="604"/>
        <v/>
      </c>
      <c r="O1576" s="27"/>
      <c r="P1576" s="27" t="s">
        <v>3538</v>
      </c>
      <c r="Q1576" s="27"/>
      <c r="R1576" s="27" t="str">
        <f>LEFT('2012-2022'!$P1576,4)</f>
        <v>2013</v>
      </c>
      <c r="S1576" s="27" t="s">
        <v>39</v>
      </c>
      <c r="T1576" s="27" t="str">
        <f t="shared" si="603"/>
        <v/>
      </c>
      <c r="U1576" s="27"/>
      <c r="V1576" s="29"/>
      <c r="W1576" s="30"/>
      <c r="X1576" s="30"/>
      <c r="Y1576" s="31"/>
    </row>
    <row r="1577" spans="1:25" ht="15.75" hidden="1" customHeight="1" x14ac:dyDescent="0.25">
      <c r="A1577" s="32">
        <v>23630956</v>
      </c>
      <c r="B1577" s="32" t="s">
        <v>10007</v>
      </c>
      <c r="C1577" s="32" t="s">
        <v>10008</v>
      </c>
      <c r="D1577" s="32" t="s">
        <v>10009</v>
      </c>
      <c r="E1577" s="32" t="s">
        <v>10010</v>
      </c>
      <c r="F1577" s="32" t="s">
        <v>624</v>
      </c>
      <c r="G1577" s="32">
        <v>2013</v>
      </c>
      <c r="H1577" s="33">
        <v>41395</v>
      </c>
      <c r="I1577" s="32" t="s">
        <v>10011</v>
      </c>
      <c r="J1577" s="32"/>
      <c r="K1577" s="32" t="s">
        <v>10012</v>
      </c>
      <c r="L1577" s="32" t="str">
        <f t="shared" si="601"/>
        <v>PreAlerta</v>
      </c>
      <c r="M1577" s="32" t="str">
        <f t="shared" si="592"/>
        <v>S/PalabrasClaves</v>
      </c>
      <c r="N1577" s="32" t="str">
        <f t="shared" si="604"/>
        <v/>
      </c>
      <c r="O1577" s="32"/>
      <c r="P1577" s="32" t="s">
        <v>2405</v>
      </c>
      <c r="Q1577" s="32"/>
      <c r="R1577" s="32" t="str">
        <f>LEFT('2012-2022'!$P1577,4)</f>
        <v>2013</v>
      </c>
      <c r="S1577" s="32" t="s">
        <v>62</v>
      </c>
      <c r="T1577" s="32" t="str">
        <f t="shared" si="603"/>
        <v/>
      </c>
      <c r="U1577" s="32"/>
      <c r="V1577" s="34"/>
      <c r="W1577" s="35"/>
      <c r="X1577" s="35"/>
      <c r="Y1577" s="32"/>
    </row>
    <row r="1578" spans="1:25" ht="15.75" hidden="1" customHeight="1" x14ac:dyDescent="0.25">
      <c r="A1578" s="27">
        <v>22627011</v>
      </c>
      <c r="B1578" s="27" t="s">
        <v>10013</v>
      </c>
      <c r="C1578" s="27" t="s">
        <v>10014</v>
      </c>
      <c r="D1578" s="27" t="s">
        <v>10015</v>
      </c>
      <c r="E1578" s="27" t="s">
        <v>10016</v>
      </c>
      <c r="F1578" s="27" t="s">
        <v>10017</v>
      </c>
      <c r="G1578" s="27">
        <v>2013</v>
      </c>
      <c r="H1578" s="28">
        <v>41055</v>
      </c>
      <c r="I1578" s="27"/>
      <c r="J1578" s="27"/>
      <c r="K1578" s="27" t="s">
        <v>10018</v>
      </c>
      <c r="L1578" s="27" t="str">
        <f t="shared" si="601"/>
        <v>PreAlerta</v>
      </c>
      <c r="M1578" s="27" t="str">
        <f t="shared" si="592"/>
        <v>S/PalabrasClaves</v>
      </c>
      <c r="N1578" s="27" t="str">
        <f t="shared" si="604"/>
        <v/>
      </c>
      <c r="O1578" s="27"/>
      <c r="P1578" s="27" t="s">
        <v>1467</v>
      </c>
      <c r="Q1578" s="27"/>
      <c r="R1578" s="27" t="str">
        <f>LEFT('2012-2022'!$P1578,4)</f>
        <v>2013</v>
      </c>
      <c r="S1578" s="27" t="s">
        <v>74</v>
      </c>
      <c r="T1578" s="27" t="str">
        <f t="shared" si="603"/>
        <v/>
      </c>
      <c r="U1578" s="27"/>
      <c r="V1578" s="29"/>
      <c r="W1578" s="30"/>
      <c r="X1578" s="30"/>
      <c r="Y1578" s="31"/>
    </row>
    <row r="1579" spans="1:25" ht="15.75" customHeight="1" x14ac:dyDescent="0.25">
      <c r="A1579" s="32">
        <v>32473014</v>
      </c>
      <c r="B1579" s="32" t="s">
        <v>10019</v>
      </c>
      <c r="C1579" s="32" t="s">
        <v>10020</v>
      </c>
      <c r="D1579" s="32" t="s">
        <v>10021</v>
      </c>
      <c r="E1579" s="32" t="s">
        <v>144</v>
      </c>
      <c r="F1579" s="32" t="s">
        <v>493</v>
      </c>
      <c r="G1579" s="32">
        <v>2020</v>
      </c>
      <c r="H1579" s="33">
        <v>43982</v>
      </c>
      <c r="I1579" s="32"/>
      <c r="J1579" s="32"/>
      <c r="K1579" s="32" t="s">
        <v>10022</v>
      </c>
      <c r="L1579" s="32" t="str">
        <f t="shared" si="601"/>
        <v>PostAlerta</v>
      </c>
      <c r="M1579" s="32" t="str">
        <f t="shared" si="592"/>
        <v>C/PalabrasClaves</v>
      </c>
      <c r="N1579" s="32" t="s">
        <v>9</v>
      </c>
      <c r="O1579" s="32"/>
      <c r="P1579" s="32" t="s">
        <v>3636</v>
      </c>
      <c r="Q1579" s="32"/>
      <c r="R1579" s="32" t="str">
        <f>LEFT('2012-2022'!$P1579,4)</f>
        <v>2020</v>
      </c>
      <c r="S1579" s="32" t="s">
        <v>68</v>
      </c>
      <c r="T1579" s="32" t="s">
        <v>10023</v>
      </c>
      <c r="U1579" s="32" t="s">
        <v>123</v>
      </c>
      <c r="V1579" s="34" t="s">
        <v>124</v>
      </c>
      <c r="W1579" s="35" t="s">
        <v>124</v>
      </c>
      <c r="X1579" s="35" t="s">
        <v>10024</v>
      </c>
      <c r="Y1579" s="36" t="str">
        <f>IFERROR(VLOOKUP(A1577,BD_aux,3,FALSE),"")</f>
        <v/>
      </c>
    </row>
    <row r="1580" spans="1:25" ht="15.75" hidden="1" customHeight="1" x14ac:dyDescent="0.25">
      <c r="A1580" s="27">
        <v>24413490</v>
      </c>
      <c r="B1580" s="27" t="s">
        <v>10025</v>
      </c>
      <c r="C1580" s="27" t="s">
        <v>10026</v>
      </c>
      <c r="D1580" s="27" t="s">
        <v>10027</v>
      </c>
      <c r="E1580" s="27" t="s">
        <v>10028</v>
      </c>
      <c r="F1580" s="27" t="s">
        <v>304</v>
      </c>
      <c r="G1580" s="27">
        <v>2014</v>
      </c>
      <c r="H1580" s="28">
        <v>41653</v>
      </c>
      <c r="I1580" s="27"/>
      <c r="J1580" s="27"/>
      <c r="K1580" s="27" t="s">
        <v>10029</v>
      </c>
      <c r="L1580" s="27" t="str">
        <f t="shared" si="601"/>
        <v>Excluido</v>
      </c>
      <c r="M1580" s="27" t="str">
        <f t="shared" si="592"/>
        <v>S/PalabrasClaves</v>
      </c>
      <c r="N1580" s="27" t="str">
        <f t="shared" ref="N1580:N1581" si="605">IF(ISNUMBER(SEARCH("TREATMENT", B1580)), "4) Nuevos tratamientos", "")</f>
        <v/>
      </c>
      <c r="O1580" s="27"/>
      <c r="P1580" s="27" t="s">
        <v>259</v>
      </c>
      <c r="Q1580" s="27"/>
      <c r="R1580" s="27" t="str">
        <f>LEFT('2012-2022'!$P1580,4)</f>
        <v>2014</v>
      </c>
      <c r="S1580" s="27" t="s">
        <v>45</v>
      </c>
      <c r="T1580" s="27" t="str">
        <f t="shared" ref="T1580:T1581" si="606">IFERROR(VLOOKUP(A1580,BD_aux,2,FALSE),"")</f>
        <v/>
      </c>
      <c r="U1580" s="27"/>
      <c r="V1580" s="29"/>
      <c r="W1580" s="30"/>
      <c r="X1580" s="30"/>
      <c r="Y1580" s="31"/>
    </row>
    <row r="1581" spans="1:25" ht="15.75" hidden="1" customHeight="1" x14ac:dyDescent="0.25">
      <c r="A1581" s="32">
        <v>34396413</v>
      </c>
      <c r="B1581" s="32" t="s">
        <v>10030</v>
      </c>
      <c r="C1581" s="32" t="s">
        <v>10031</v>
      </c>
      <c r="D1581" s="32" t="s">
        <v>10032</v>
      </c>
      <c r="E1581" s="32" t="s">
        <v>10033</v>
      </c>
      <c r="F1581" s="32" t="s">
        <v>195</v>
      </c>
      <c r="G1581" s="32">
        <v>2021</v>
      </c>
      <c r="H1581" s="33">
        <v>44424</v>
      </c>
      <c r="I1581" s="32" t="s">
        <v>10034</v>
      </c>
      <c r="J1581" s="32"/>
      <c r="K1581" s="32" t="s">
        <v>10035</v>
      </c>
      <c r="L1581" s="32" t="str">
        <f t="shared" si="601"/>
        <v>Excluido</v>
      </c>
      <c r="M1581" s="32" t="str">
        <f t="shared" si="592"/>
        <v>S/PalabrasClaves</v>
      </c>
      <c r="N1581" s="32" t="str">
        <f t="shared" si="605"/>
        <v/>
      </c>
      <c r="O1581" s="32"/>
      <c r="P1581" s="32" t="s">
        <v>9037</v>
      </c>
      <c r="Q1581" s="32"/>
      <c r="R1581" s="32" t="str">
        <f>LEFT('2012-2022'!$P1581,4)</f>
        <v>2021</v>
      </c>
      <c r="S1581" s="32" t="s">
        <v>65</v>
      </c>
      <c r="T1581" s="32" t="str">
        <f t="shared" si="606"/>
        <v/>
      </c>
      <c r="U1581" s="32"/>
      <c r="V1581" s="34"/>
      <c r="W1581" s="35"/>
      <c r="X1581" s="35"/>
      <c r="Y1581" s="32"/>
    </row>
    <row r="1582" spans="1:25" ht="15.75" customHeight="1" x14ac:dyDescent="0.25">
      <c r="A1582" s="27">
        <v>31424547</v>
      </c>
      <c r="B1582" s="27" t="s">
        <v>10036</v>
      </c>
      <c r="C1582" s="27" t="s">
        <v>10037</v>
      </c>
      <c r="D1582" s="27" t="s">
        <v>10038</v>
      </c>
      <c r="E1582" s="27" t="s">
        <v>4987</v>
      </c>
      <c r="F1582" s="27" t="s">
        <v>493</v>
      </c>
      <c r="G1582" s="27">
        <v>2019</v>
      </c>
      <c r="H1582" s="28">
        <v>43697</v>
      </c>
      <c r="I1582" s="27"/>
      <c r="J1582" s="27"/>
      <c r="K1582" s="27" t="s">
        <v>10039</v>
      </c>
      <c r="L1582" s="27" t="str">
        <f t="shared" si="601"/>
        <v>PostAlerta</v>
      </c>
      <c r="M1582" s="27" t="str">
        <f t="shared" si="592"/>
        <v>S/PalabrasClaves</v>
      </c>
      <c r="N1582" s="27" t="s">
        <v>12</v>
      </c>
      <c r="O1582" s="27" t="s">
        <v>13</v>
      </c>
      <c r="P1582" s="27" t="s">
        <v>5808</v>
      </c>
      <c r="Q1582" s="27"/>
      <c r="R1582" s="27" t="str">
        <f>LEFT('2012-2022'!$P1582,4)</f>
        <v>2019</v>
      </c>
      <c r="S1582" s="27" t="s">
        <v>72</v>
      </c>
      <c r="T1582" s="27" t="s">
        <v>10040</v>
      </c>
      <c r="U1582" s="27" t="s">
        <v>124</v>
      </c>
      <c r="V1582" s="29" t="s">
        <v>123</v>
      </c>
      <c r="W1582" s="30" t="s">
        <v>124</v>
      </c>
      <c r="X1582" s="30" t="s">
        <v>10041</v>
      </c>
      <c r="Y1582" s="31" t="str">
        <f>IFERROR(VLOOKUP(A1580,BD_aux,3,FALSE),"")</f>
        <v/>
      </c>
    </row>
    <row r="1583" spans="1:25" ht="15.75" hidden="1" customHeight="1" x14ac:dyDescent="0.25">
      <c r="A1583" s="32">
        <v>34914887</v>
      </c>
      <c r="B1583" s="32" t="s">
        <v>10042</v>
      </c>
      <c r="C1583" s="32" t="s">
        <v>10043</v>
      </c>
      <c r="D1583" s="32" t="s">
        <v>10044</v>
      </c>
      <c r="E1583" s="32" t="s">
        <v>1499</v>
      </c>
      <c r="F1583" s="32" t="s">
        <v>595</v>
      </c>
      <c r="G1583" s="32">
        <v>2022</v>
      </c>
      <c r="H1583" s="33">
        <v>44546</v>
      </c>
      <c r="I1583" s="32"/>
      <c r="J1583" s="32"/>
      <c r="K1583" s="32" t="s">
        <v>10045</v>
      </c>
      <c r="L1583" s="32" t="str">
        <f t="shared" si="601"/>
        <v>PostAlerta</v>
      </c>
      <c r="M1583" s="32" t="str">
        <f t="shared" si="592"/>
        <v>S/PalabrasClaves</v>
      </c>
      <c r="N1583" s="32" t="str">
        <f t="shared" ref="N1583:N1587" si="607">IF(ISNUMBER(SEARCH("TREATMENT", B1583)), "4) Nuevos tratamientos", "")</f>
        <v/>
      </c>
      <c r="O1583" s="32"/>
      <c r="P1583" s="32" t="s">
        <v>211</v>
      </c>
      <c r="Q1583" s="32"/>
      <c r="R1583" s="32" t="str">
        <f>LEFT('2012-2022'!$P1583,4)</f>
        <v>2022</v>
      </c>
      <c r="S1583" s="32" t="s">
        <v>39</v>
      </c>
      <c r="T1583" s="32" t="str">
        <f t="shared" ref="T1583:T1590" si="608">IFERROR(VLOOKUP(A1583,BD_aux,2,FALSE),"")</f>
        <v/>
      </c>
      <c r="U1583" s="32"/>
      <c r="V1583" s="34"/>
      <c r="W1583" s="35"/>
      <c r="X1583" s="35"/>
      <c r="Y1583" s="32"/>
    </row>
    <row r="1584" spans="1:25" ht="15.75" hidden="1" customHeight="1" x14ac:dyDescent="0.25">
      <c r="A1584" s="27">
        <v>33492527</v>
      </c>
      <c r="B1584" s="27" t="s">
        <v>10046</v>
      </c>
      <c r="C1584" s="27" t="s">
        <v>10047</v>
      </c>
      <c r="D1584" s="27" t="s">
        <v>10048</v>
      </c>
      <c r="E1584" s="27" t="s">
        <v>10049</v>
      </c>
      <c r="F1584" s="27" t="s">
        <v>164</v>
      </c>
      <c r="G1584" s="27">
        <v>2021</v>
      </c>
      <c r="H1584" s="28">
        <v>44221</v>
      </c>
      <c r="I1584" s="27"/>
      <c r="J1584" s="27"/>
      <c r="K1584" s="27" t="s">
        <v>10050</v>
      </c>
      <c r="L1584" s="27" t="str">
        <f t="shared" si="601"/>
        <v>PostAlerta</v>
      </c>
      <c r="M1584" s="27" t="str">
        <f t="shared" si="592"/>
        <v>S/PalabrasClaves</v>
      </c>
      <c r="N1584" s="27" t="str">
        <f t="shared" si="607"/>
        <v/>
      </c>
      <c r="O1584" s="27"/>
      <c r="P1584" s="27" t="s">
        <v>4404</v>
      </c>
      <c r="Q1584" s="27"/>
      <c r="R1584" s="27" t="str">
        <f>LEFT('2012-2022'!$P1584,4)</f>
        <v>2021</v>
      </c>
      <c r="S1584" s="27" t="s">
        <v>60</v>
      </c>
      <c r="T1584" s="27" t="str">
        <f t="shared" si="608"/>
        <v/>
      </c>
      <c r="U1584" s="27"/>
      <c r="V1584" s="29"/>
      <c r="W1584" s="30"/>
      <c r="X1584" s="30"/>
      <c r="Y1584" s="31"/>
    </row>
    <row r="1585" spans="1:25" ht="15.75" hidden="1" customHeight="1" x14ac:dyDescent="0.25">
      <c r="A1585" s="32">
        <v>23236082</v>
      </c>
      <c r="B1585" s="32" t="s">
        <v>10051</v>
      </c>
      <c r="C1585" s="32" t="s">
        <v>10052</v>
      </c>
      <c r="D1585" s="32" t="s">
        <v>10053</v>
      </c>
      <c r="E1585" s="32" t="s">
        <v>10054</v>
      </c>
      <c r="F1585" s="32" t="s">
        <v>393</v>
      </c>
      <c r="G1585" s="32">
        <v>2013</v>
      </c>
      <c r="H1585" s="33">
        <v>41257</v>
      </c>
      <c r="I1585" s="32" t="s">
        <v>10055</v>
      </c>
      <c r="J1585" s="32" t="s">
        <v>10056</v>
      </c>
      <c r="K1585" s="32" t="s">
        <v>10057</v>
      </c>
      <c r="L1585" s="32" t="str">
        <f t="shared" si="601"/>
        <v>PreAlerta</v>
      </c>
      <c r="M1585" s="32" t="str">
        <f t="shared" si="592"/>
        <v>S/PalabrasClaves</v>
      </c>
      <c r="N1585" s="32" t="str">
        <f t="shared" si="607"/>
        <v/>
      </c>
      <c r="O1585" s="32"/>
      <c r="P1585" s="32" t="s">
        <v>1105</v>
      </c>
      <c r="Q1585" s="32"/>
      <c r="R1585" s="32" t="str">
        <f>LEFT('2012-2022'!$P1585,4)</f>
        <v>2013</v>
      </c>
      <c r="S1585" s="32" t="s">
        <v>45</v>
      </c>
      <c r="T1585" s="32" t="str">
        <f t="shared" si="608"/>
        <v/>
      </c>
      <c r="U1585" s="32"/>
      <c r="V1585" s="34"/>
      <c r="W1585" s="35"/>
      <c r="X1585" s="35"/>
      <c r="Y1585" s="32"/>
    </row>
    <row r="1586" spans="1:25" ht="15.75" hidden="1" customHeight="1" x14ac:dyDescent="0.25">
      <c r="A1586" s="27">
        <v>24064219</v>
      </c>
      <c r="B1586" s="27" t="s">
        <v>10058</v>
      </c>
      <c r="C1586" s="27" t="s">
        <v>10059</v>
      </c>
      <c r="D1586" s="27" t="s">
        <v>10060</v>
      </c>
      <c r="E1586" s="27" t="s">
        <v>10061</v>
      </c>
      <c r="F1586" s="27" t="s">
        <v>1038</v>
      </c>
      <c r="G1586" s="27">
        <v>2013</v>
      </c>
      <c r="H1586" s="28">
        <v>41543</v>
      </c>
      <c r="I1586" s="27" t="s">
        <v>10062</v>
      </c>
      <c r="J1586" s="27"/>
      <c r="K1586" s="27" t="s">
        <v>10063</v>
      </c>
      <c r="L1586" s="27" t="str">
        <f t="shared" si="601"/>
        <v>PreAlerta</v>
      </c>
      <c r="M1586" s="27" t="str">
        <f t="shared" si="592"/>
        <v>S/PalabrasClaves</v>
      </c>
      <c r="N1586" s="27" t="str">
        <f t="shared" si="607"/>
        <v/>
      </c>
      <c r="O1586" s="27"/>
      <c r="P1586" s="27" t="s">
        <v>10064</v>
      </c>
      <c r="Q1586" s="27"/>
      <c r="R1586" s="27" t="str">
        <f>LEFT('2012-2022'!$P1586,4)</f>
        <v>2013</v>
      </c>
      <c r="S1586" s="27" t="s">
        <v>72</v>
      </c>
      <c r="T1586" s="27" t="str">
        <f t="shared" si="608"/>
        <v/>
      </c>
      <c r="U1586" s="27"/>
      <c r="V1586" s="29"/>
      <c r="W1586" s="30"/>
      <c r="X1586" s="30"/>
      <c r="Y1586" s="31"/>
    </row>
    <row r="1587" spans="1:25" ht="15.75" hidden="1" customHeight="1" x14ac:dyDescent="0.25">
      <c r="A1587" s="32">
        <v>23920397</v>
      </c>
      <c r="B1587" s="32" t="s">
        <v>10065</v>
      </c>
      <c r="C1587" s="32" t="s">
        <v>10066</v>
      </c>
      <c r="D1587" s="32" t="s">
        <v>10067</v>
      </c>
      <c r="E1587" s="32" t="s">
        <v>2132</v>
      </c>
      <c r="F1587" s="32" t="s">
        <v>393</v>
      </c>
      <c r="G1587" s="32">
        <v>2013</v>
      </c>
      <c r="H1587" s="33">
        <v>41494</v>
      </c>
      <c r="I1587" s="32"/>
      <c r="J1587" s="32"/>
      <c r="K1587" s="32" t="s">
        <v>10068</v>
      </c>
      <c r="L1587" s="32" t="str">
        <f t="shared" si="601"/>
        <v>PreAlerta</v>
      </c>
      <c r="M1587" s="32" t="str">
        <f t="shared" si="592"/>
        <v>S/PalabrasClaves</v>
      </c>
      <c r="N1587" s="32" t="str">
        <f t="shared" si="607"/>
        <v/>
      </c>
      <c r="O1587" s="32"/>
      <c r="P1587" s="32" t="s">
        <v>1467</v>
      </c>
      <c r="Q1587" s="32"/>
      <c r="R1587" s="32" t="str">
        <f>LEFT('2012-2022'!$P1587,4)</f>
        <v>2013</v>
      </c>
      <c r="S1587" s="32" t="s">
        <v>74</v>
      </c>
      <c r="T1587" s="32" t="str">
        <f t="shared" si="608"/>
        <v/>
      </c>
      <c r="U1587" s="32"/>
      <c r="V1587" s="34"/>
      <c r="W1587" s="35"/>
      <c r="X1587" s="35"/>
      <c r="Y1587" s="32"/>
    </row>
    <row r="1588" spans="1:25" ht="15.75" hidden="1" customHeight="1" x14ac:dyDescent="0.25">
      <c r="A1588" s="27">
        <v>31207203</v>
      </c>
      <c r="B1588" s="27" t="s">
        <v>10069</v>
      </c>
      <c r="C1588" s="27" t="s">
        <v>10070</v>
      </c>
      <c r="D1588" s="27" t="s">
        <v>10071</v>
      </c>
      <c r="E1588" s="27" t="s">
        <v>3803</v>
      </c>
      <c r="F1588" s="27" t="s">
        <v>595</v>
      </c>
      <c r="G1588" s="27">
        <v>2019</v>
      </c>
      <c r="H1588" s="28">
        <v>43634</v>
      </c>
      <c r="I1588" s="27"/>
      <c r="J1588" s="27"/>
      <c r="K1588" s="27" t="s">
        <v>10072</v>
      </c>
      <c r="L1588" s="27" t="str">
        <f t="shared" si="601"/>
        <v>Excluido</v>
      </c>
      <c r="M1588" s="27" t="str">
        <f t="shared" si="592"/>
        <v>C/PalabrasClaves</v>
      </c>
      <c r="N1588" s="27"/>
      <c r="O1588" s="27"/>
      <c r="P1588" s="27" t="s">
        <v>220</v>
      </c>
      <c r="Q1588" s="27"/>
      <c r="R1588" s="27" t="str">
        <f>LEFT('2012-2022'!$P1588,4)</f>
        <v>2019</v>
      </c>
      <c r="S1588" s="27" t="s">
        <v>68</v>
      </c>
      <c r="T1588" s="27" t="str">
        <f t="shared" si="608"/>
        <v/>
      </c>
      <c r="U1588" s="27"/>
      <c r="V1588" s="29"/>
      <c r="W1588" s="30"/>
      <c r="X1588" s="30"/>
      <c r="Y1588" s="31"/>
    </row>
    <row r="1589" spans="1:25" ht="15.75" hidden="1" customHeight="1" x14ac:dyDescent="0.25">
      <c r="A1589" s="32">
        <v>29523498</v>
      </c>
      <c r="B1589" s="32" t="s">
        <v>10073</v>
      </c>
      <c r="C1589" s="32" t="s">
        <v>10074</v>
      </c>
      <c r="D1589" s="32" t="s">
        <v>10075</v>
      </c>
      <c r="E1589" s="32" t="s">
        <v>119</v>
      </c>
      <c r="F1589" s="32" t="s">
        <v>679</v>
      </c>
      <c r="G1589" s="32">
        <v>2018</v>
      </c>
      <c r="H1589" s="33">
        <v>43170</v>
      </c>
      <c r="I1589" s="32" t="s">
        <v>10076</v>
      </c>
      <c r="J1589" s="32" t="s">
        <v>10077</v>
      </c>
      <c r="K1589" s="32" t="s">
        <v>10078</v>
      </c>
      <c r="L1589" s="32" t="str">
        <f t="shared" si="601"/>
        <v>PostAlerta</v>
      </c>
      <c r="M1589" s="32" t="str">
        <f t="shared" si="592"/>
        <v>S/PalabrasClaves</v>
      </c>
      <c r="N1589" s="32" t="str">
        <f t="shared" ref="N1589:N1590" si="609">IF(ISNUMBER(SEARCH("TREATMENT", B1589)), "4) Nuevos tratamientos", "")</f>
        <v/>
      </c>
      <c r="O1589" s="32"/>
      <c r="P1589" s="32" t="s">
        <v>1671</v>
      </c>
      <c r="Q1589" s="32"/>
      <c r="R1589" s="32" t="str">
        <f>LEFT('2012-2022'!$P1589,4)</f>
        <v>2018</v>
      </c>
      <c r="S1589" s="32" t="s">
        <v>57</v>
      </c>
      <c r="T1589" s="32" t="str">
        <f t="shared" si="608"/>
        <v/>
      </c>
      <c r="U1589" s="32"/>
      <c r="V1589" s="34"/>
      <c r="W1589" s="35"/>
      <c r="X1589" s="35"/>
      <c r="Y1589" s="32"/>
    </row>
    <row r="1590" spans="1:25" ht="15.75" hidden="1" customHeight="1" x14ac:dyDescent="0.25">
      <c r="A1590" s="27">
        <v>23508446</v>
      </c>
      <c r="B1590" s="27" t="s">
        <v>10079</v>
      </c>
      <c r="C1590" s="27" t="s">
        <v>10080</v>
      </c>
      <c r="D1590" s="27" t="s">
        <v>10081</v>
      </c>
      <c r="E1590" s="27" t="s">
        <v>10082</v>
      </c>
      <c r="F1590" s="27" t="s">
        <v>1560</v>
      </c>
      <c r="G1590" s="27">
        <v>2013</v>
      </c>
      <c r="H1590" s="28">
        <v>41353</v>
      </c>
      <c r="I1590" s="27"/>
      <c r="J1590" s="27"/>
      <c r="K1590" s="27" t="s">
        <v>10083</v>
      </c>
      <c r="L1590" s="27" t="str">
        <f t="shared" si="601"/>
        <v>PreAlerta</v>
      </c>
      <c r="M1590" s="27" t="str">
        <f t="shared" si="592"/>
        <v>S/PalabrasClaves</v>
      </c>
      <c r="N1590" s="27" t="str">
        <f t="shared" si="609"/>
        <v/>
      </c>
      <c r="O1590" s="27"/>
      <c r="P1590" s="27" t="s">
        <v>5876</v>
      </c>
      <c r="Q1590" s="38"/>
      <c r="R1590" s="27" t="str">
        <f>LEFT('2012-2022'!$P1590,4)</f>
        <v>2013</v>
      </c>
      <c r="S1590" s="27" t="s">
        <v>39</v>
      </c>
      <c r="T1590" s="27" t="str">
        <f t="shared" si="608"/>
        <v/>
      </c>
      <c r="U1590" s="27"/>
      <c r="V1590" s="29"/>
      <c r="W1590" s="30"/>
      <c r="X1590" s="30"/>
      <c r="Y1590" s="31"/>
    </row>
    <row r="1591" spans="1:25" ht="15.75" customHeight="1" x14ac:dyDescent="0.25">
      <c r="A1591" s="32">
        <v>35067598</v>
      </c>
      <c r="B1591" s="32" t="s">
        <v>10084</v>
      </c>
      <c r="C1591" s="32" t="s">
        <v>10085</v>
      </c>
      <c r="D1591" s="32" t="s">
        <v>10086</v>
      </c>
      <c r="E1591" s="32" t="s">
        <v>10087</v>
      </c>
      <c r="F1591" s="32" t="s">
        <v>304</v>
      </c>
      <c r="G1591" s="32">
        <v>2022</v>
      </c>
      <c r="H1591" s="33">
        <v>44585</v>
      </c>
      <c r="I1591" s="32"/>
      <c r="J1591" s="32"/>
      <c r="K1591" s="32" t="s">
        <v>10088</v>
      </c>
      <c r="L1591" s="32" t="str">
        <f t="shared" si="601"/>
        <v>PostAlerta</v>
      </c>
      <c r="M1591" s="32" t="str">
        <f t="shared" si="592"/>
        <v>C/PalabrasClaves</v>
      </c>
      <c r="N1591" s="32" t="s">
        <v>9</v>
      </c>
      <c r="O1591" s="32"/>
      <c r="P1591" s="32" t="s">
        <v>10089</v>
      </c>
      <c r="Q1591" s="40"/>
      <c r="R1591" s="32" t="str">
        <f>LEFT('2012-2022'!$P1591,4)</f>
        <v>2022</v>
      </c>
      <c r="S1591" s="32" t="s">
        <v>57</v>
      </c>
      <c r="T1591" s="32" t="s">
        <v>10090</v>
      </c>
      <c r="U1591" s="32" t="s">
        <v>123</v>
      </c>
      <c r="V1591" s="34" t="s">
        <v>124</v>
      </c>
      <c r="W1591" s="35" t="s">
        <v>124</v>
      </c>
      <c r="X1591" s="35" t="s">
        <v>10091</v>
      </c>
      <c r="Y1591" s="36" t="str">
        <f>IFERROR(VLOOKUP(A1589,BD_aux,3,FALSE),"")</f>
        <v/>
      </c>
    </row>
    <row r="1592" spans="1:25" ht="15.75" hidden="1" customHeight="1" x14ac:dyDescent="0.25">
      <c r="A1592" s="27">
        <v>23592974</v>
      </c>
      <c r="B1592" s="27" t="s">
        <v>10092</v>
      </c>
      <c r="C1592" s="27" t="s">
        <v>10093</v>
      </c>
      <c r="D1592" s="27" t="s">
        <v>10094</v>
      </c>
      <c r="E1592" s="27" t="s">
        <v>10095</v>
      </c>
      <c r="F1592" s="27" t="s">
        <v>10096</v>
      </c>
      <c r="G1592" s="27">
        <v>2013</v>
      </c>
      <c r="H1592" s="28">
        <v>41382</v>
      </c>
      <c r="I1592" s="27" t="s">
        <v>10097</v>
      </c>
      <c r="J1592" s="27"/>
      <c r="K1592" s="27" t="s">
        <v>10098</v>
      </c>
      <c r="L1592" s="27" t="str">
        <f t="shared" si="601"/>
        <v>PreAlerta</v>
      </c>
      <c r="M1592" s="27" t="str">
        <f t="shared" si="592"/>
        <v>C/PalabrasClaves</v>
      </c>
      <c r="N1592" s="27" t="str">
        <f t="shared" ref="N1592:N1593" si="610">IF(ISNUMBER(SEARCH("TREATMENT", B1592)), "4) Nuevos tratamientos", "")</f>
        <v/>
      </c>
      <c r="O1592" s="27"/>
      <c r="P1592" s="27" t="s">
        <v>2978</v>
      </c>
      <c r="Q1592" s="38"/>
      <c r="R1592" s="27" t="str">
        <f>LEFT('2012-2022'!$P1592,4)</f>
        <v>2013</v>
      </c>
      <c r="S1592" s="27" t="s">
        <v>54</v>
      </c>
      <c r="T1592" s="27" t="str">
        <f t="shared" ref="T1592:T1597" si="611">IFERROR(VLOOKUP(A1592,BD_aux,2,FALSE),"")</f>
        <v/>
      </c>
      <c r="U1592" s="27"/>
      <c r="V1592" s="29"/>
      <c r="W1592" s="30"/>
      <c r="X1592" s="30"/>
      <c r="Y1592" s="31"/>
    </row>
    <row r="1593" spans="1:25" ht="15.75" hidden="1" customHeight="1" x14ac:dyDescent="0.25">
      <c r="A1593" s="32">
        <v>30559203</v>
      </c>
      <c r="B1593" s="32" t="s">
        <v>10099</v>
      </c>
      <c r="C1593" s="32" t="s">
        <v>10100</v>
      </c>
      <c r="D1593" s="32" t="s">
        <v>10101</v>
      </c>
      <c r="E1593" s="32" t="s">
        <v>10102</v>
      </c>
      <c r="F1593" s="32" t="s">
        <v>5294</v>
      </c>
      <c r="G1593" s="32">
        <v>2018</v>
      </c>
      <c r="H1593" s="33">
        <v>43453</v>
      </c>
      <c r="I1593" s="32" t="s">
        <v>10103</v>
      </c>
      <c r="J1593" s="32"/>
      <c r="K1593" s="32" t="s">
        <v>10104</v>
      </c>
      <c r="L1593" s="32" t="str">
        <f t="shared" si="601"/>
        <v>PostAlerta</v>
      </c>
      <c r="M1593" s="32" t="str">
        <f t="shared" si="592"/>
        <v>C/PalabrasClaves</v>
      </c>
      <c r="N1593" s="32" t="str">
        <f t="shared" si="610"/>
        <v/>
      </c>
      <c r="O1593" s="32"/>
      <c r="P1593" s="32" t="s">
        <v>10105</v>
      </c>
      <c r="Q1593" s="40"/>
      <c r="R1593" s="32" t="str">
        <f>LEFT('2012-2022'!$P1593,4)</f>
        <v>2018</v>
      </c>
      <c r="S1593" s="32" t="s">
        <v>74</v>
      </c>
      <c r="T1593" s="32" t="str">
        <f t="shared" si="611"/>
        <v/>
      </c>
      <c r="U1593" s="32"/>
      <c r="V1593" s="34"/>
      <c r="W1593" s="35"/>
      <c r="X1593" s="35"/>
      <c r="Y1593" s="32"/>
    </row>
    <row r="1594" spans="1:25" ht="15.75" hidden="1" customHeight="1" x14ac:dyDescent="0.25">
      <c r="A1594" s="27">
        <v>31365550</v>
      </c>
      <c r="B1594" s="27" t="s">
        <v>10106</v>
      </c>
      <c r="C1594" s="27" t="s">
        <v>10107</v>
      </c>
      <c r="D1594" s="27" t="s">
        <v>10108</v>
      </c>
      <c r="E1594" s="27" t="s">
        <v>10109</v>
      </c>
      <c r="F1594" s="27" t="s">
        <v>424</v>
      </c>
      <c r="G1594" s="27">
        <v>2019</v>
      </c>
      <c r="H1594" s="28">
        <v>43678</v>
      </c>
      <c r="I1594" s="27" t="s">
        <v>10110</v>
      </c>
      <c r="J1594" s="27"/>
      <c r="K1594" s="27" t="s">
        <v>10111</v>
      </c>
      <c r="L1594" s="27" t="str">
        <f t="shared" si="601"/>
        <v>PostAlerta</v>
      </c>
      <c r="M1594" s="27" t="str">
        <f t="shared" si="592"/>
        <v>S/PalabrasClaves</v>
      </c>
      <c r="N1594" s="27" t="s">
        <v>18</v>
      </c>
      <c r="O1594" s="27" t="s">
        <v>2842</v>
      </c>
      <c r="P1594" s="27" t="s">
        <v>366</v>
      </c>
      <c r="Q1594" s="27"/>
      <c r="R1594" s="27" t="str">
        <f>LEFT('2012-2022'!$P1594,4)</f>
        <v>2019</v>
      </c>
      <c r="S1594" s="27" t="s">
        <v>62</v>
      </c>
      <c r="T1594" s="27" t="str">
        <f t="shared" si="611"/>
        <v/>
      </c>
      <c r="U1594" s="27"/>
      <c r="V1594" s="29"/>
      <c r="W1594" s="30"/>
      <c r="X1594" s="30"/>
      <c r="Y1594" s="31"/>
    </row>
    <row r="1595" spans="1:25" ht="15.75" hidden="1" customHeight="1" x14ac:dyDescent="0.25">
      <c r="A1595" s="32">
        <v>24777471</v>
      </c>
      <c r="B1595" s="32" t="s">
        <v>10112</v>
      </c>
      <c r="C1595" s="32" t="s">
        <v>10113</v>
      </c>
      <c r="D1595" s="32" t="s">
        <v>10114</v>
      </c>
      <c r="E1595" s="32" t="s">
        <v>6980</v>
      </c>
      <c r="F1595" s="32" t="s">
        <v>10115</v>
      </c>
      <c r="G1595" s="32">
        <v>2014</v>
      </c>
      <c r="H1595" s="33">
        <v>41759</v>
      </c>
      <c r="I1595" s="32"/>
      <c r="J1595" s="32"/>
      <c r="K1595" s="32" t="s">
        <v>10116</v>
      </c>
      <c r="L1595" s="32" t="str">
        <f t="shared" si="601"/>
        <v>Excluido</v>
      </c>
      <c r="M1595" s="32" t="str">
        <f t="shared" si="592"/>
        <v>C/PalabrasClaves</v>
      </c>
      <c r="N1595" s="32" t="str">
        <f t="shared" ref="N1595:N1597" si="612">IF(ISNUMBER(SEARCH("TREATMENT", B1595)), "4) Nuevos tratamientos", "")</f>
        <v/>
      </c>
      <c r="O1595" s="32"/>
      <c r="P1595" s="32" t="s">
        <v>2903</v>
      </c>
      <c r="Q1595" s="32"/>
      <c r="R1595" s="32" t="str">
        <f>LEFT('2012-2022'!$P1595,4)</f>
        <v>2014</v>
      </c>
      <c r="S1595" s="32" t="s">
        <v>68</v>
      </c>
      <c r="T1595" s="32" t="str">
        <f t="shared" si="611"/>
        <v/>
      </c>
      <c r="U1595" s="32"/>
      <c r="V1595" s="34"/>
      <c r="W1595" s="35"/>
      <c r="X1595" s="35"/>
      <c r="Y1595" s="32"/>
    </row>
    <row r="1596" spans="1:25" ht="15.75" hidden="1" customHeight="1" x14ac:dyDescent="0.25">
      <c r="A1596" s="27">
        <v>30171763</v>
      </c>
      <c r="B1596" s="27" t="s">
        <v>10117</v>
      </c>
      <c r="C1596" s="27" t="s">
        <v>10118</v>
      </c>
      <c r="D1596" s="27" t="s">
        <v>10119</v>
      </c>
      <c r="E1596" s="27" t="s">
        <v>10120</v>
      </c>
      <c r="F1596" s="27" t="s">
        <v>10121</v>
      </c>
      <c r="G1596" s="27">
        <v>2018</v>
      </c>
      <c r="H1596" s="28">
        <v>43345</v>
      </c>
      <c r="I1596" s="27"/>
      <c r="J1596" s="27"/>
      <c r="K1596" s="27"/>
      <c r="L1596" s="27" t="str">
        <f t="shared" si="601"/>
        <v>Excluido</v>
      </c>
      <c r="M1596" s="27" t="str">
        <f t="shared" si="592"/>
        <v>C/PalabrasClaves</v>
      </c>
      <c r="N1596" s="27" t="str">
        <f t="shared" si="612"/>
        <v/>
      </c>
      <c r="O1596" s="27"/>
      <c r="P1596" s="27" t="s">
        <v>1671</v>
      </c>
      <c r="Q1596" s="27"/>
      <c r="R1596" s="27" t="str">
        <f>LEFT('2012-2022'!$P1596,4)</f>
        <v>2018</v>
      </c>
      <c r="S1596" s="27" t="s">
        <v>57</v>
      </c>
      <c r="T1596" s="27" t="str">
        <f t="shared" si="611"/>
        <v/>
      </c>
      <c r="U1596" s="27"/>
      <c r="V1596" s="29"/>
      <c r="W1596" s="30"/>
      <c r="X1596" s="30"/>
      <c r="Y1596" s="31"/>
    </row>
    <row r="1597" spans="1:25" ht="15.75" hidden="1" customHeight="1" x14ac:dyDescent="0.25">
      <c r="A1597" s="32">
        <v>28126741</v>
      </c>
      <c r="B1597" s="32" t="s">
        <v>10122</v>
      </c>
      <c r="C1597" s="32" t="s">
        <v>10123</v>
      </c>
      <c r="D1597" s="32" t="s">
        <v>10124</v>
      </c>
      <c r="E1597" s="32" t="s">
        <v>10125</v>
      </c>
      <c r="F1597" s="32" t="s">
        <v>3711</v>
      </c>
      <c r="G1597" s="32">
        <v>2017</v>
      </c>
      <c r="H1597" s="33">
        <v>42763</v>
      </c>
      <c r="I1597" s="32" t="s">
        <v>10126</v>
      </c>
      <c r="J1597" s="32" t="s">
        <v>10127</v>
      </c>
      <c r="K1597" s="32" t="s">
        <v>10128</v>
      </c>
      <c r="L1597" s="32" t="str">
        <f t="shared" si="601"/>
        <v>PostAlerta</v>
      </c>
      <c r="M1597" s="32" t="str">
        <f t="shared" si="592"/>
        <v>S/PalabrasClaves</v>
      </c>
      <c r="N1597" s="32" t="str">
        <f t="shared" si="612"/>
        <v/>
      </c>
      <c r="O1597" s="32"/>
      <c r="P1597" s="32" t="s">
        <v>10129</v>
      </c>
      <c r="Q1597" s="32"/>
      <c r="R1597" s="32" t="str">
        <f>LEFT('2012-2022'!$P1597,4)</f>
        <v>2017</v>
      </c>
      <c r="S1597" s="32" t="s">
        <v>49</v>
      </c>
      <c r="T1597" s="32" t="str">
        <f t="shared" si="611"/>
        <v/>
      </c>
      <c r="U1597" s="32"/>
      <c r="V1597" s="34"/>
      <c r="W1597" s="35"/>
      <c r="X1597" s="35"/>
      <c r="Y1597" s="32"/>
    </row>
    <row r="1598" spans="1:25" ht="15.75" customHeight="1" x14ac:dyDescent="0.25">
      <c r="A1598" s="27">
        <v>29914847</v>
      </c>
      <c r="B1598" s="27" t="s">
        <v>10130</v>
      </c>
      <c r="C1598" s="27" t="s">
        <v>10131</v>
      </c>
      <c r="D1598" s="27" t="s">
        <v>10132</v>
      </c>
      <c r="E1598" s="27" t="s">
        <v>8716</v>
      </c>
      <c r="F1598" s="27" t="s">
        <v>8635</v>
      </c>
      <c r="G1598" s="27">
        <v>2018</v>
      </c>
      <c r="H1598" s="28">
        <v>43271</v>
      </c>
      <c r="I1598" s="27"/>
      <c r="J1598" s="27"/>
      <c r="K1598" s="27" t="s">
        <v>10133</v>
      </c>
      <c r="L1598" s="27" t="str">
        <f t="shared" si="601"/>
        <v>PostAlerta</v>
      </c>
      <c r="M1598" s="27" t="str">
        <f t="shared" si="592"/>
        <v>C/PalabrasClaves</v>
      </c>
      <c r="N1598" s="27" t="s">
        <v>15</v>
      </c>
      <c r="O1598" s="27" t="s">
        <v>1622</v>
      </c>
      <c r="P1598" s="27" t="s">
        <v>10134</v>
      </c>
      <c r="Q1598" s="27"/>
      <c r="R1598" s="27" t="str">
        <f>LEFT('2012-2022'!$P1598,4)</f>
        <v>2018</v>
      </c>
      <c r="S1598" s="27" t="s">
        <v>62</v>
      </c>
      <c r="T1598" s="27" t="s">
        <v>10135</v>
      </c>
      <c r="U1598" s="27" t="s">
        <v>124</v>
      </c>
      <c r="V1598" s="29" t="s">
        <v>124</v>
      </c>
      <c r="W1598" s="30" t="s">
        <v>123</v>
      </c>
      <c r="X1598" s="30" t="s">
        <v>10136</v>
      </c>
      <c r="Y1598" s="31" t="str">
        <f>IFERROR(VLOOKUP(A1596,BD_aux,3,FALSE),"")</f>
        <v/>
      </c>
    </row>
    <row r="1599" spans="1:25" ht="15.75" hidden="1" customHeight="1" x14ac:dyDescent="0.25">
      <c r="A1599" s="32">
        <v>29738073</v>
      </c>
      <c r="B1599" s="32" t="s">
        <v>10137</v>
      </c>
      <c r="C1599" s="32" t="s">
        <v>10138</v>
      </c>
      <c r="D1599" s="32" t="s">
        <v>10139</v>
      </c>
      <c r="E1599" s="32" t="s">
        <v>10140</v>
      </c>
      <c r="F1599" s="32" t="s">
        <v>10141</v>
      </c>
      <c r="G1599" s="32">
        <v>2018</v>
      </c>
      <c r="H1599" s="33">
        <v>43229</v>
      </c>
      <c r="I1599" s="32"/>
      <c r="J1599" s="32"/>
      <c r="K1599" s="32" t="s">
        <v>10142</v>
      </c>
      <c r="L1599" s="32" t="str">
        <f t="shared" si="601"/>
        <v>PostAlerta</v>
      </c>
      <c r="M1599" s="32" t="str">
        <f t="shared" si="592"/>
        <v>C/PalabrasClaves</v>
      </c>
      <c r="N1599" s="32" t="str">
        <f>IF(ISNUMBER(SEARCH("TREATMENT", B1599)), "4) Nuevos tratamientos", "")</f>
        <v/>
      </c>
      <c r="O1599" s="32"/>
      <c r="P1599" s="32" t="s">
        <v>10143</v>
      </c>
      <c r="Q1599" s="32"/>
      <c r="R1599" s="32" t="str">
        <f>LEFT('2012-2022'!$P1599,4)</f>
        <v>2018</v>
      </c>
      <c r="S1599" s="32" t="s">
        <v>62</v>
      </c>
      <c r="T1599" s="32" t="str">
        <f>IFERROR(VLOOKUP(A1599,BD_aux,2,FALSE),"")</f>
        <v/>
      </c>
      <c r="U1599" s="32"/>
      <c r="V1599" s="34"/>
      <c r="W1599" s="35"/>
      <c r="X1599" s="35"/>
      <c r="Y1599" s="32"/>
    </row>
    <row r="1600" spans="1:25" ht="15.75" customHeight="1" x14ac:dyDescent="0.25">
      <c r="A1600" s="27">
        <v>27707952</v>
      </c>
      <c r="B1600" s="27" t="s">
        <v>10144</v>
      </c>
      <c r="C1600" s="27" t="s">
        <v>10145</v>
      </c>
      <c r="D1600" s="27" t="s">
        <v>10146</v>
      </c>
      <c r="E1600" s="27" t="s">
        <v>10147</v>
      </c>
      <c r="F1600" s="27" t="s">
        <v>735</v>
      </c>
      <c r="G1600" s="27">
        <v>2017</v>
      </c>
      <c r="H1600" s="28">
        <v>42650</v>
      </c>
      <c r="I1600" s="27"/>
      <c r="J1600" s="27"/>
      <c r="K1600" s="27" t="s">
        <v>10148</v>
      </c>
      <c r="L1600" s="27" t="str">
        <f t="shared" si="601"/>
        <v>PostAlerta</v>
      </c>
      <c r="M1600" s="27" t="str">
        <f t="shared" si="592"/>
        <v>S/PalabrasClaves</v>
      </c>
      <c r="N1600" s="27" t="s">
        <v>9</v>
      </c>
      <c r="O1600" s="27"/>
      <c r="P1600" s="27" t="s">
        <v>166</v>
      </c>
      <c r="Q1600" s="27"/>
      <c r="R1600" s="27" t="str">
        <f>LEFT('2012-2022'!$P1600,4)</f>
        <v>2017</v>
      </c>
      <c r="S1600" s="27" t="s">
        <v>62</v>
      </c>
      <c r="T1600" s="27" t="s">
        <v>10149</v>
      </c>
      <c r="U1600" s="27" t="s">
        <v>124</v>
      </c>
      <c r="V1600" s="29" t="s">
        <v>124</v>
      </c>
      <c r="W1600" s="30" t="s">
        <v>124</v>
      </c>
      <c r="X1600" s="30" t="s">
        <v>10150</v>
      </c>
      <c r="Y1600" s="31" t="str">
        <f t="shared" ref="Y1600:Y1601" si="613">IFERROR(VLOOKUP(A1598,BD_aux,3,FALSE),"")</f>
        <v/>
      </c>
    </row>
    <row r="1601" spans="1:25" ht="15.75" customHeight="1" x14ac:dyDescent="0.25">
      <c r="A1601" s="32">
        <v>32019895</v>
      </c>
      <c r="B1601" s="32" t="s">
        <v>10151</v>
      </c>
      <c r="C1601" s="32" t="s">
        <v>10152</v>
      </c>
      <c r="D1601" s="32" t="s">
        <v>10153</v>
      </c>
      <c r="E1601" s="32" t="s">
        <v>10154</v>
      </c>
      <c r="F1601" s="32" t="s">
        <v>393</v>
      </c>
      <c r="G1601" s="32">
        <v>2020</v>
      </c>
      <c r="H1601" s="33">
        <v>43867</v>
      </c>
      <c r="I1601" s="32" t="s">
        <v>10155</v>
      </c>
      <c r="J1601" s="32"/>
      <c r="K1601" s="32" t="s">
        <v>10156</v>
      </c>
      <c r="L1601" s="32" t="str">
        <f t="shared" si="601"/>
        <v>PostAlerta</v>
      </c>
      <c r="M1601" s="32" t="str">
        <f t="shared" si="592"/>
        <v>C/PalabrasClaves</v>
      </c>
      <c r="N1601" s="32" t="s">
        <v>9</v>
      </c>
      <c r="O1601" s="32"/>
      <c r="P1601" s="32" t="s">
        <v>737</v>
      </c>
      <c r="Q1601" s="32"/>
      <c r="R1601" s="32" t="str">
        <f>LEFT('2012-2022'!$P1601,4)</f>
        <v>2020</v>
      </c>
      <c r="S1601" s="32" t="s">
        <v>57</v>
      </c>
      <c r="T1601" s="32" t="s">
        <v>10157</v>
      </c>
      <c r="U1601" s="32" t="s">
        <v>123</v>
      </c>
      <c r="V1601" s="34" t="s">
        <v>124</v>
      </c>
      <c r="W1601" s="35" t="s">
        <v>124</v>
      </c>
      <c r="X1601" s="35" t="s">
        <v>9794</v>
      </c>
      <c r="Y1601" s="36" t="str">
        <f t="shared" si="613"/>
        <v/>
      </c>
    </row>
    <row r="1602" spans="1:25" ht="15.75" hidden="1" customHeight="1" x14ac:dyDescent="0.25">
      <c r="A1602" s="27">
        <v>32089824</v>
      </c>
      <c r="B1602" s="27" t="s">
        <v>10158</v>
      </c>
      <c r="C1602" s="27" t="s">
        <v>10159</v>
      </c>
      <c r="D1602" s="27" t="s">
        <v>10160</v>
      </c>
      <c r="E1602" s="27" t="s">
        <v>6524</v>
      </c>
      <c r="F1602" s="27" t="s">
        <v>1727</v>
      </c>
      <c r="G1602" s="27">
        <v>2019</v>
      </c>
      <c r="H1602" s="28">
        <v>43886</v>
      </c>
      <c r="I1602" s="27" t="s">
        <v>10161</v>
      </c>
      <c r="J1602" s="27"/>
      <c r="K1602" s="27" t="s">
        <v>10162</v>
      </c>
      <c r="L1602" s="27" t="str">
        <f t="shared" si="601"/>
        <v>PostAlerta</v>
      </c>
      <c r="M1602" s="27" t="str">
        <f t="shared" si="592"/>
        <v>C/PalabrasClaves</v>
      </c>
      <c r="N1602" s="27" t="str">
        <f t="shared" ref="N1602:N1604" si="614">IF(ISNUMBER(SEARCH("TREATMENT", B1602)), "4) Nuevos tratamientos", "")</f>
        <v/>
      </c>
      <c r="O1602" s="27"/>
      <c r="P1602" s="27" t="s">
        <v>4179</v>
      </c>
      <c r="Q1602" s="27"/>
      <c r="R1602" s="27" t="str">
        <f>LEFT('2012-2022'!$P1602,4)</f>
        <v>2019</v>
      </c>
      <c r="S1602" s="27" t="s">
        <v>68</v>
      </c>
      <c r="T1602" s="27" t="str">
        <f t="shared" ref="T1602:T1604" si="615">IFERROR(VLOOKUP(A1602,BD_aux,2,FALSE),"")</f>
        <v/>
      </c>
      <c r="U1602" s="27"/>
      <c r="V1602" s="29"/>
      <c r="W1602" s="30"/>
      <c r="X1602" s="30"/>
      <c r="Y1602" s="31"/>
    </row>
    <row r="1603" spans="1:25" ht="15.75" hidden="1" customHeight="1" x14ac:dyDescent="0.25">
      <c r="A1603" s="32">
        <v>27898565</v>
      </c>
      <c r="B1603" s="32" t="s">
        <v>10163</v>
      </c>
      <c r="C1603" s="32" t="s">
        <v>10164</v>
      </c>
      <c r="D1603" s="32" t="s">
        <v>10165</v>
      </c>
      <c r="E1603" s="32" t="s">
        <v>10166</v>
      </c>
      <c r="F1603" s="32" t="s">
        <v>304</v>
      </c>
      <c r="G1603" s="32">
        <v>2017</v>
      </c>
      <c r="H1603" s="33">
        <v>42704</v>
      </c>
      <c r="I1603" s="32"/>
      <c r="J1603" s="32"/>
      <c r="K1603" s="32" t="s">
        <v>10167</v>
      </c>
      <c r="L1603" s="32" t="str">
        <f t="shared" si="601"/>
        <v>PreAlerta</v>
      </c>
      <c r="M1603" s="32" t="str">
        <f t="shared" si="592"/>
        <v>S/PalabrasClaves</v>
      </c>
      <c r="N1603" s="32" t="str">
        <f t="shared" si="614"/>
        <v/>
      </c>
      <c r="O1603" s="32"/>
      <c r="P1603" s="32" t="s">
        <v>1454</v>
      </c>
      <c r="Q1603" s="32"/>
      <c r="R1603" s="32" t="str">
        <f>LEFT('2012-2022'!$P1603,4)</f>
        <v>2017</v>
      </c>
      <c r="S1603" s="32" t="s">
        <v>39</v>
      </c>
      <c r="T1603" s="32" t="str">
        <f t="shared" si="615"/>
        <v/>
      </c>
      <c r="U1603" s="32"/>
      <c r="V1603" s="34"/>
      <c r="W1603" s="35"/>
      <c r="X1603" s="35"/>
      <c r="Y1603" s="32"/>
    </row>
    <row r="1604" spans="1:25" ht="15.75" hidden="1" customHeight="1" x14ac:dyDescent="0.25">
      <c r="A1604" s="27">
        <v>31119630</v>
      </c>
      <c r="B1604" s="27" t="s">
        <v>10168</v>
      </c>
      <c r="C1604" s="27" t="s">
        <v>10169</v>
      </c>
      <c r="D1604" s="27" t="s">
        <v>10170</v>
      </c>
      <c r="E1604" s="27" t="s">
        <v>7226</v>
      </c>
      <c r="F1604" s="27" t="s">
        <v>120</v>
      </c>
      <c r="G1604" s="27">
        <v>2019</v>
      </c>
      <c r="H1604" s="28">
        <v>43609</v>
      </c>
      <c r="I1604" s="27"/>
      <c r="J1604" s="27"/>
      <c r="K1604" s="27" t="s">
        <v>10171</v>
      </c>
      <c r="L1604" s="27" t="str">
        <f t="shared" si="601"/>
        <v>PostAlerta</v>
      </c>
      <c r="M1604" s="27" t="str">
        <f t="shared" ref="M1604:M1667" si="616">IF(ISNUMBER(A1604),(IF(ISNUMBER(VLOOKUP(A1604,KEYWORDS,1,FALSE)),"C/PalabrasClaves","S/PalabrasClaves")),"")</f>
        <v>S/PalabrasClaves</v>
      </c>
      <c r="N1604" s="27" t="str">
        <f t="shared" si="614"/>
        <v/>
      </c>
      <c r="O1604" s="27"/>
      <c r="P1604" s="27">
        <v>2019</v>
      </c>
      <c r="Q1604" s="27"/>
      <c r="R1604" s="27" t="str">
        <f>LEFT('2012-2022'!$P1604,4)</f>
        <v>2019</v>
      </c>
      <c r="S1604" s="27"/>
      <c r="T1604" s="27" t="str">
        <f t="shared" si="615"/>
        <v/>
      </c>
      <c r="U1604" s="27"/>
      <c r="V1604" s="29"/>
      <c r="W1604" s="30"/>
      <c r="X1604" s="30"/>
      <c r="Y1604" s="31"/>
    </row>
    <row r="1605" spans="1:25" ht="15.75" customHeight="1" x14ac:dyDescent="0.25">
      <c r="A1605" s="32">
        <v>33533239</v>
      </c>
      <c r="B1605" s="32" t="s">
        <v>10172</v>
      </c>
      <c r="C1605" s="32" t="s">
        <v>10173</v>
      </c>
      <c r="D1605" s="32" t="s">
        <v>10174</v>
      </c>
      <c r="E1605" s="32" t="s">
        <v>10175</v>
      </c>
      <c r="F1605" s="32" t="s">
        <v>959</v>
      </c>
      <c r="G1605" s="32">
        <v>2021</v>
      </c>
      <c r="H1605" s="33">
        <v>44230</v>
      </c>
      <c r="I1605" s="32" t="s">
        <v>10176</v>
      </c>
      <c r="J1605" s="32" t="s">
        <v>10177</v>
      </c>
      <c r="K1605" s="32" t="s">
        <v>10178</v>
      </c>
      <c r="L1605" s="32" t="str">
        <f t="shared" si="601"/>
        <v>PostAlerta</v>
      </c>
      <c r="M1605" s="32" t="str">
        <f t="shared" si="616"/>
        <v>C/PalabrasClaves</v>
      </c>
      <c r="N1605" s="32" t="s">
        <v>12</v>
      </c>
      <c r="O1605" s="32" t="s">
        <v>16</v>
      </c>
      <c r="P1605" s="32" t="s">
        <v>10179</v>
      </c>
      <c r="Q1605" s="32"/>
      <c r="R1605" s="32" t="str">
        <f>LEFT('2012-2022'!$P1605,4)</f>
        <v>2021</v>
      </c>
      <c r="S1605" s="32" t="s">
        <v>45</v>
      </c>
      <c r="T1605" s="32" t="s">
        <v>10180</v>
      </c>
      <c r="U1605" s="32" t="s">
        <v>124</v>
      </c>
      <c r="V1605" s="34" t="s">
        <v>123</v>
      </c>
      <c r="W1605" s="35" t="s">
        <v>124</v>
      </c>
      <c r="X1605" s="35" t="s">
        <v>10181</v>
      </c>
      <c r="Y1605" s="36" t="str">
        <f t="shared" ref="Y1605:Y1606" si="617">IFERROR(VLOOKUP(A1603,BD_aux,3,FALSE),"")</f>
        <v/>
      </c>
    </row>
    <row r="1606" spans="1:25" ht="15.75" customHeight="1" x14ac:dyDescent="0.25">
      <c r="A1606" s="27">
        <v>28462458</v>
      </c>
      <c r="B1606" s="27" t="s">
        <v>10182</v>
      </c>
      <c r="C1606" s="27" t="s">
        <v>10183</v>
      </c>
      <c r="D1606" s="27" t="s">
        <v>10184</v>
      </c>
      <c r="E1606" s="27" t="s">
        <v>10185</v>
      </c>
      <c r="F1606" s="27" t="s">
        <v>10186</v>
      </c>
      <c r="G1606" s="27">
        <v>2017</v>
      </c>
      <c r="H1606" s="28">
        <v>42858</v>
      </c>
      <c r="I1606" s="27"/>
      <c r="J1606" s="27"/>
      <c r="K1606" s="27" t="s">
        <v>10187</v>
      </c>
      <c r="L1606" s="27" t="str">
        <f t="shared" si="601"/>
        <v>PostAlerta</v>
      </c>
      <c r="M1606" s="27" t="str">
        <f t="shared" si="616"/>
        <v>S/PalabrasClaves</v>
      </c>
      <c r="N1606" s="27" t="s">
        <v>15</v>
      </c>
      <c r="O1606" s="27" t="s">
        <v>1622</v>
      </c>
      <c r="P1606" s="27" t="s">
        <v>115</v>
      </c>
      <c r="Q1606" s="27"/>
      <c r="R1606" s="27" t="str">
        <f>LEFT('2012-2022'!$P1606,4)</f>
        <v>2017</v>
      </c>
      <c r="S1606" s="27" t="s">
        <v>60</v>
      </c>
      <c r="T1606" s="27" t="s">
        <v>10188</v>
      </c>
      <c r="U1606" s="27" t="s">
        <v>124</v>
      </c>
      <c r="V1606" s="29" t="s">
        <v>124</v>
      </c>
      <c r="W1606" s="30" t="s">
        <v>124</v>
      </c>
      <c r="X1606" s="30" t="s">
        <v>10189</v>
      </c>
      <c r="Y1606" s="31" t="str">
        <f t="shared" si="617"/>
        <v/>
      </c>
    </row>
    <row r="1607" spans="1:25" ht="15.75" hidden="1" customHeight="1" x14ac:dyDescent="0.25">
      <c r="A1607" s="32">
        <v>30462276</v>
      </c>
      <c r="B1607" s="32" t="s">
        <v>10190</v>
      </c>
      <c r="C1607" s="32" t="s">
        <v>10191</v>
      </c>
      <c r="D1607" s="32" t="s">
        <v>10192</v>
      </c>
      <c r="E1607" s="32" t="s">
        <v>10193</v>
      </c>
      <c r="F1607" s="32" t="s">
        <v>3655</v>
      </c>
      <c r="G1607" s="32">
        <v>2019</v>
      </c>
      <c r="H1607" s="33">
        <v>43426</v>
      </c>
      <c r="I1607" s="32"/>
      <c r="J1607" s="32"/>
      <c r="K1607" s="32" t="s">
        <v>10194</v>
      </c>
      <c r="L1607" s="32" t="str">
        <f t="shared" si="601"/>
        <v>PostAlerta</v>
      </c>
      <c r="M1607" s="32" t="str">
        <f t="shared" si="616"/>
        <v>S/PalabrasClaves</v>
      </c>
      <c r="N1607" s="32" t="str">
        <f t="shared" ref="N1607:N1609" si="618">IF(ISNUMBER(SEARCH("TREATMENT", B1607)), "4) Nuevos tratamientos", "")</f>
        <v/>
      </c>
      <c r="O1607" s="32"/>
      <c r="P1607" s="32" t="s">
        <v>10195</v>
      </c>
      <c r="Q1607" s="32"/>
      <c r="R1607" s="32" t="str">
        <f>LEFT('2012-2022'!$P1607,4)</f>
        <v>2019</v>
      </c>
      <c r="S1607" s="32" t="s">
        <v>72</v>
      </c>
      <c r="T1607" s="32" t="str">
        <f t="shared" ref="T1607:T1609" si="619">IFERROR(VLOOKUP(A1607,BD_aux,2,FALSE),"")</f>
        <v/>
      </c>
      <c r="U1607" s="32"/>
      <c r="V1607" s="34"/>
      <c r="W1607" s="35"/>
      <c r="X1607" s="35"/>
      <c r="Y1607" s="32"/>
    </row>
    <row r="1608" spans="1:25" ht="15.75" hidden="1" customHeight="1" x14ac:dyDescent="0.25">
      <c r="A1608" s="27">
        <v>33574133</v>
      </c>
      <c r="B1608" s="27" t="s">
        <v>10196</v>
      </c>
      <c r="C1608" s="27" t="s">
        <v>10197</v>
      </c>
      <c r="D1608" s="27" t="s">
        <v>10198</v>
      </c>
      <c r="E1608" s="27" t="s">
        <v>10199</v>
      </c>
      <c r="F1608" s="27" t="s">
        <v>393</v>
      </c>
      <c r="G1608" s="27">
        <v>2021</v>
      </c>
      <c r="H1608" s="28">
        <v>44239</v>
      </c>
      <c r="I1608" s="27"/>
      <c r="J1608" s="27"/>
      <c r="K1608" s="27" t="s">
        <v>10200</v>
      </c>
      <c r="L1608" s="27" t="str">
        <f t="shared" si="601"/>
        <v>PostAlerta</v>
      </c>
      <c r="M1608" s="27" t="str">
        <f t="shared" si="616"/>
        <v>S/PalabrasClaves</v>
      </c>
      <c r="N1608" s="27" t="str">
        <f t="shared" si="618"/>
        <v/>
      </c>
      <c r="O1608" s="27"/>
      <c r="P1608" s="27" t="s">
        <v>1445</v>
      </c>
      <c r="Q1608" s="27"/>
      <c r="R1608" s="27" t="str">
        <f>LEFT('2012-2022'!$P1608,4)</f>
        <v>2021</v>
      </c>
      <c r="S1608" s="27" t="s">
        <v>74</v>
      </c>
      <c r="T1608" s="27" t="str">
        <f t="shared" si="619"/>
        <v/>
      </c>
      <c r="U1608" s="27"/>
      <c r="V1608" s="29"/>
      <c r="W1608" s="30"/>
      <c r="X1608" s="30"/>
      <c r="Y1608" s="31"/>
    </row>
    <row r="1609" spans="1:25" ht="15.75" hidden="1" customHeight="1" x14ac:dyDescent="0.25">
      <c r="A1609" s="32">
        <v>22142497</v>
      </c>
      <c r="B1609" s="32" t="s">
        <v>10201</v>
      </c>
      <c r="C1609" s="32" t="s">
        <v>10202</v>
      </c>
      <c r="D1609" s="32" t="s">
        <v>10203</v>
      </c>
      <c r="E1609" s="32" t="s">
        <v>10204</v>
      </c>
      <c r="F1609" s="32" t="s">
        <v>10205</v>
      </c>
      <c r="G1609" s="32">
        <v>2012</v>
      </c>
      <c r="H1609" s="33">
        <v>40884</v>
      </c>
      <c r="I1609" s="32"/>
      <c r="J1609" s="32"/>
      <c r="K1609" s="32" t="s">
        <v>10206</v>
      </c>
      <c r="L1609" s="32" t="str">
        <f t="shared" si="601"/>
        <v>PreAlerta</v>
      </c>
      <c r="M1609" s="32" t="str">
        <f t="shared" si="616"/>
        <v>S/PalabrasClaves</v>
      </c>
      <c r="N1609" s="32" t="str">
        <f t="shared" si="618"/>
        <v/>
      </c>
      <c r="O1609" s="32"/>
      <c r="P1609" s="32" t="s">
        <v>1866</v>
      </c>
      <c r="Q1609" s="32"/>
      <c r="R1609" s="32" t="str">
        <f>LEFT('2012-2022'!$P1609,4)</f>
        <v>2012</v>
      </c>
      <c r="S1609" s="32" t="s">
        <v>49</v>
      </c>
      <c r="T1609" s="32" t="str">
        <f t="shared" si="619"/>
        <v/>
      </c>
      <c r="U1609" s="32"/>
      <c r="V1609" s="34"/>
      <c r="W1609" s="35"/>
      <c r="X1609" s="35"/>
      <c r="Y1609" s="32"/>
    </row>
    <row r="1610" spans="1:25" ht="15.75" customHeight="1" x14ac:dyDescent="0.25">
      <c r="A1610" s="27">
        <v>30807034</v>
      </c>
      <c r="B1610" s="27" t="s">
        <v>10207</v>
      </c>
      <c r="C1610" s="27" t="s">
        <v>10208</v>
      </c>
      <c r="D1610" s="27" t="s">
        <v>10209</v>
      </c>
      <c r="E1610" s="27" t="s">
        <v>10210</v>
      </c>
      <c r="F1610" s="27" t="s">
        <v>10211</v>
      </c>
      <c r="G1610" s="27">
        <v>2016</v>
      </c>
      <c r="H1610" s="28">
        <v>43523</v>
      </c>
      <c r="I1610" s="27"/>
      <c r="J1610" s="27"/>
      <c r="K1610" s="27"/>
      <c r="L1610" s="27" t="str">
        <f t="shared" si="601"/>
        <v>PreAlerta</v>
      </c>
      <c r="M1610" s="27" t="str">
        <f t="shared" si="616"/>
        <v>S/PalabrasClaves</v>
      </c>
      <c r="N1610" s="27" t="s">
        <v>12</v>
      </c>
      <c r="O1610" s="27" t="s">
        <v>10</v>
      </c>
      <c r="P1610" s="27" t="s">
        <v>1055</v>
      </c>
      <c r="Q1610" s="27"/>
      <c r="R1610" s="27" t="str">
        <f>LEFT('2012-2022'!$P1610,4)</f>
        <v>2016</v>
      </c>
      <c r="S1610" s="27" t="s">
        <v>68</v>
      </c>
      <c r="T1610" s="27" t="s">
        <v>10212</v>
      </c>
      <c r="U1610" s="27" t="s">
        <v>124</v>
      </c>
      <c r="V1610" s="29" t="s">
        <v>123</v>
      </c>
      <c r="W1610" s="30" t="s">
        <v>124</v>
      </c>
      <c r="X1610" s="30" t="s">
        <v>10213</v>
      </c>
      <c r="Y1610" s="31" t="str">
        <f>IFERROR(VLOOKUP(A1608,BD_aux,3,FALSE),"")</f>
        <v/>
      </c>
    </row>
    <row r="1611" spans="1:25" ht="15.75" hidden="1" customHeight="1" x14ac:dyDescent="0.25">
      <c r="A1611" s="32">
        <v>25544662</v>
      </c>
      <c r="B1611" s="32" t="s">
        <v>10214</v>
      </c>
      <c r="C1611" s="32" t="s">
        <v>10215</v>
      </c>
      <c r="D1611" s="32" t="s">
        <v>10216</v>
      </c>
      <c r="E1611" s="32" t="s">
        <v>10217</v>
      </c>
      <c r="F1611" s="32" t="s">
        <v>10218</v>
      </c>
      <c r="G1611" s="32">
        <v>2015</v>
      </c>
      <c r="H1611" s="33">
        <v>42003</v>
      </c>
      <c r="I1611" s="32"/>
      <c r="J1611" s="32"/>
      <c r="K1611" s="32" t="s">
        <v>10219</v>
      </c>
      <c r="L1611" s="32" t="str">
        <f t="shared" si="601"/>
        <v>PreAlerta</v>
      </c>
      <c r="M1611" s="32" t="str">
        <f t="shared" si="616"/>
        <v>S/PalabrasClaves</v>
      </c>
      <c r="N1611" s="32" t="str">
        <f t="shared" ref="N1611:N1621" si="620">IF(ISNUMBER(SEARCH("TREATMENT", B1611)), "4) Nuevos tratamientos", "")</f>
        <v/>
      </c>
      <c r="O1611" s="32"/>
      <c r="P1611" s="32" t="s">
        <v>2635</v>
      </c>
      <c r="Q1611" s="32"/>
      <c r="R1611" s="32" t="str">
        <f>LEFT('2012-2022'!$P1611,4)</f>
        <v>2015</v>
      </c>
      <c r="S1611" s="32" t="s">
        <v>45</v>
      </c>
      <c r="T1611" s="32" t="str">
        <f t="shared" ref="T1611:T1621" si="621">IFERROR(VLOOKUP(A1611,BD_aux,2,FALSE),"")</f>
        <v/>
      </c>
      <c r="U1611" s="32"/>
      <c r="V1611" s="34"/>
      <c r="W1611" s="35"/>
      <c r="X1611" s="35"/>
      <c r="Y1611" s="32"/>
    </row>
    <row r="1612" spans="1:25" ht="15.75" hidden="1" customHeight="1" x14ac:dyDescent="0.25">
      <c r="A1612" s="27">
        <v>27745575</v>
      </c>
      <c r="B1612" s="27" t="s">
        <v>10220</v>
      </c>
      <c r="C1612" s="27" t="s">
        <v>10221</v>
      </c>
      <c r="D1612" s="27" t="s">
        <v>10222</v>
      </c>
      <c r="E1612" s="27" t="s">
        <v>10223</v>
      </c>
      <c r="F1612" s="27" t="s">
        <v>5171</v>
      </c>
      <c r="G1612" s="27">
        <v>2016</v>
      </c>
      <c r="H1612" s="28">
        <v>42661</v>
      </c>
      <c r="I1612" s="27"/>
      <c r="J1612" s="27"/>
      <c r="K1612" s="27"/>
      <c r="L1612" s="27" t="str">
        <f t="shared" si="601"/>
        <v>PreAlerta</v>
      </c>
      <c r="M1612" s="27" t="str">
        <f t="shared" si="616"/>
        <v>S/PalabrasClaves</v>
      </c>
      <c r="N1612" s="27" t="str">
        <f t="shared" si="620"/>
        <v/>
      </c>
      <c r="O1612" s="27"/>
      <c r="P1612" s="27" t="s">
        <v>10224</v>
      </c>
      <c r="Q1612" s="27"/>
      <c r="R1612" s="27" t="str">
        <f>LEFT('2012-2022'!$P1612,4)</f>
        <v>2016</v>
      </c>
      <c r="S1612" s="27" t="s">
        <v>70</v>
      </c>
      <c r="T1612" s="27" t="str">
        <f t="shared" si="621"/>
        <v/>
      </c>
      <c r="U1612" s="27"/>
      <c r="V1612" s="29"/>
      <c r="W1612" s="30"/>
      <c r="X1612" s="30"/>
      <c r="Y1612" s="31"/>
    </row>
    <row r="1613" spans="1:25" ht="15.75" hidden="1" customHeight="1" x14ac:dyDescent="0.25">
      <c r="A1613" s="32">
        <v>24429757</v>
      </c>
      <c r="B1613" s="32" t="s">
        <v>10225</v>
      </c>
      <c r="C1613" s="32" t="s">
        <v>5032</v>
      </c>
      <c r="D1613" s="32" t="s">
        <v>10226</v>
      </c>
      <c r="E1613" s="32" t="s">
        <v>5034</v>
      </c>
      <c r="F1613" s="32" t="s">
        <v>4433</v>
      </c>
      <c r="G1613" s="32">
        <v>2014</v>
      </c>
      <c r="H1613" s="33">
        <v>41656</v>
      </c>
      <c r="I1613" s="32"/>
      <c r="J1613" s="32"/>
      <c r="K1613" s="32" t="s">
        <v>10227</v>
      </c>
      <c r="L1613" s="32" t="str">
        <f t="shared" si="601"/>
        <v>PreAlerta</v>
      </c>
      <c r="M1613" s="32" t="str">
        <f t="shared" si="616"/>
        <v>S/PalabrasClaves</v>
      </c>
      <c r="N1613" s="32" t="str">
        <f t="shared" si="620"/>
        <v/>
      </c>
      <c r="O1613" s="32"/>
      <c r="P1613" s="32" t="s">
        <v>4980</v>
      </c>
      <c r="Q1613" s="32"/>
      <c r="R1613" s="32" t="str">
        <f>LEFT('2012-2022'!$P1613,4)</f>
        <v>2014</v>
      </c>
      <c r="S1613" s="32" t="s">
        <v>39</v>
      </c>
      <c r="T1613" s="32" t="str">
        <f t="shared" si="621"/>
        <v/>
      </c>
      <c r="U1613" s="32"/>
      <c r="V1613" s="34"/>
      <c r="W1613" s="35"/>
      <c r="X1613" s="35"/>
      <c r="Y1613" s="32"/>
    </row>
    <row r="1614" spans="1:25" ht="15.75" hidden="1" customHeight="1" x14ac:dyDescent="0.25">
      <c r="A1614" s="27">
        <v>28148678</v>
      </c>
      <c r="B1614" s="27" t="s">
        <v>10228</v>
      </c>
      <c r="C1614" s="27" t="s">
        <v>10229</v>
      </c>
      <c r="D1614" s="27" t="s">
        <v>10230</v>
      </c>
      <c r="E1614" s="27" t="s">
        <v>10231</v>
      </c>
      <c r="F1614" s="27" t="s">
        <v>393</v>
      </c>
      <c r="G1614" s="27">
        <v>2017</v>
      </c>
      <c r="H1614" s="28">
        <v>42769</v>
      </c>
      <c r="I1614" s="27"/>
      <c r="J1614" s="27"/>
      <c r="K1614" s="27" t="s">
        <v>10232</v>
      </c>
      <c r="L1614" s="27" t="str">
        <f t="shared" si="601"/>
        <v>PostAlerta</v>
      </c>
      <c r="M1614" s="27" t="str">
        <f t="shared" si="616"/>
        <v>S/PalabrasClaves</v>
      </c>
      <c r="N1614" s="27" t="str">
        <f t="shared" si="620"/>
        <v/>
      </c>
      <c r="O1614" s="27"/>
      <c r="P1614" s="27" t="s">
        <v>1483</v>
      </c>
      <c r="Q1614" s="27"/>
      <c r="R1614" s="27" t="str">
        <f>LEFT('2012-2022'!$P1614,4)</f>
        <v>2017</v>
      </c>
      <c r="S1614" s="27" t="s">
        <v>72</v>
      </c>
      <c r="T1614" s="27" t="str">
        <f t="shared" si="621"/>
        <v/>
      </c>
      <c r="U1614" s="27"/>
      <c r="V1614" s="29"/>
      <c r="W1614" s="30"/>
      <c r="X1614" s="30"/>
      <c r="Y1614" s="31"/>
    </row>
    <row r="1615" spans="1:25" ht="15.75" hidden="1" customHeight="1" x14ac:dyDescent="0.25">
      <c r="A1615" s="32">
        <v>25990783</v>
      </c>
      <c r="B1615" s="32" t="s">
        <v>10233</v>
      </c>
      <c r="C1615" s="32" t="s">
        <v>10234</v>
      </c>
      <c r="D1615" s="32" t="s">
        <v>10235</v>
      </c>
      <c r="E1615" s="32" t="s">
        <v>10236</v>
      </c>
      <c r="F1615" s="32" t="s">
        <v>393</v>
      </c>
      <c r="G1615" s="32">
        <v>2015</v>
      </c>
      <c r="H1615" s="33">
        <v>42145</v>
      </c>
      <c r="I1615" s="32"/>
      <c r="J1615" s="32"/>
      <c r="K1615" s="32" t="s">
        <v>10237</v>
      </c>
      <c r="L1615" s="32" t="str">
        <f t="shared" si="601"/>
        <v>PreAlerta</v>
      </c>
      <c r="M1615" s="32" t="str">
        <f t="shared" si="616"/>
        <v>S/PalabrasClaves</v>
      </c>
      <c r="N1615" s="32" t="str">
        <f t="shared" si="620"/>
        <v/>
      </c>
      <c r="O1615" s="32"/>
      <c r="P1615" s="32" t="s">
        <v>989</v>
      </c>
      <c r="Q1615" s="32"/>
      <c r="R1615" s="32" t="str">
        <f>LEFT('2012-2022'!$P1615,4)</f>
        <v>2015</v>
      </c>
      <c r="S1615" s="32" t="s">
        <v>60</v>
      </c>
      <c r="T1615" s="32" t="str">
        <f t="shared" si="621"/>
        <v/>
      </c>
      <c r="U1615" s="32"/>
      <c r="V1615" s="34"/>
      <c r="W1615" s="35"/>
      <c r="X1615" s="35"/>
      <c r="Y1615" s="32"/>
    </row>
    <row r="1616" spans="1:25" ht="15.75" hidden="1" customHeight="1" x14ac:dyDescent="0.25">
      <c r="A1616" s="27">
        <v>34396408</v>
      </c>
      <c r="B1616" s="27" t="s">
        <v>10238</v>
      </c>
      <c r="C1616" s="27" t="s">
        <v>10239</v>
      </c>
      <c r="D1616" s="27" t="s">
        <v>10240</v>
      </c>
      <c r="E1616" s="27" t="s">
        <v>10241</v>
      </c>
      <c r="F1616" s="27" t="s">
        <v>195</v>
      </c>
      <c r="G1616" s="27">
        <v>2021</v>
      </c>
      <c r="H1616" s="28">
        <v>44424</v>
      </c>
      <c r="I1616" s="27" t="s">
        <v>10242</v>
      </c>
      <c r="J1616" s="27"/>
      <c r="K1616" s="27" t="s">
        <v>10243</v>
      </c>
      <c r="L1616" s="27" t="str">
        <f t="shared" si="601"/>
        <v>PostAlerta</v>
      </c>
      <c r="M1616" s="27" t="str">
        <f t="shared" si="616"/>
        <v>C/PalabrasClaves</v>
      </c>
      <c r="N1616" s="27" t="str">
        <f t="shared" si="620"/>
        <v/>
      </c>
      <c r="O1616" s="27"/>
      <c r="P1616" s="27" t="s">
        <v>9037</v>
      </c>
      <c r="Q1616" s="27"/>
      <c r="R1616" s="27" t="str">
        <f>LEFT('2012-2022'!$P1616,4)</f>
        <v>2021</v>
      </c>
      <c r="S1616" s="27" t="s">
        <v>65</v>
      </c>
      <c r="T1616" s="27" t="str">
        <f t="shared" si="621"/>
        <v/>
      </c>
      <c r="U1616" s="27"/>
      <c r="V1616" s="29"/>
      <c r="W1616" s="30"/>
      <c r="X1616" s="30"/>
      <c r="Y1616" s="31"/>
    </row>
    <row r="1617" spans="1:25" ht="15.75" hidden="1" customHeight="1" x14ac:dyDescent="0.25">
      <c r="A1617" s="32">
        <v>25742085</v>
      </c>
      <c r="B1617" s="32" t="s">
        <v>10244</v>
      </c>
      <c r="C1617" s="32" t="s">
        <v>10245</v>
      </c>
      <c r="D1617" s="32" t="s">
        <v>10246</v>
      </c>
      <c r="E1617" s="32" t="s">
        <v>10247</v>
      </c>
      <c r="F1617" s="32" t="s">
        <v>10248</v>
      </c>
      <c r="G1617" s="32">
        <v>2015</v>
      </c>
      <c r="H1617" s="33">
        <v>42069</v>
      </c>
      <c r="I1617" s="32"/>
      <c r="J1617" s="32"/>
      <c r="K1617" s="32" t="s">
        <v>10249</v>
      </c>
      <c r="L1617" s="32" t="str">
        <f t="shared" si="601"/>
        <v>PreAlerta</v>
      </c>
      <c r="M1617" s="32" t="str">
        <f t="shared" si="616"/>
        <v>S/PalabrasClaves</v>
      </c>
      <c r="N1617" s="32" t="str">
        <f t="shared" si="620"/>
        <v/>
      </c>
      <c r="O1617" s="32"/>
      <c r="P1617" s="32" t="s">
        <v>701</v>
      </c>
      <c r="Q1617" s="32"/>
      <c r="R1617" s="32" t="str">
        <f>LEFT('2012-2022'!$P1617,4)</f>
        <v>2015</v>
      </c>
      <c r="S1617" s="32" t="s">
        <v>49</v>
      </c>
      <c r="T1617" s="32" t="str">
        <f t="shared" si="621"/>
        <v/>
      </c>
      <c r="U1617" s="32"/>
      <c r="V1617" s="34"/>
      <c r="W1617" s="35"/>
      <c r="X1617" s="35"/>
      <c r="Y1617" s="32"/>
    </row>
    <row r="1618" spans="1:25" ht="15.75" hidden="1" customHeight="1" x14ac:dyDescent="0.25">
      <c r="A1618" s="27">
        <v>29386078</v>
      </c>
      <c r="B1618" s="27" t="s">
        <v>10250</v>
      </c>
      <c r="C1618" s="27" t="s">
        <v>10251</v>
      </c>
      <c r="D1618" s="27" t="s">
        <v>10252</v>
      </c>
      <c r="E1618" s="27" t="s">
        <v>10253</v>
      </c>
      <c r="F1618" s="27" t="s">
        <v>1451</v>
      </c>
      <c r="G1618" s="27">
        <v>2018</v>
      </c>
      <c r="H1618" s="28">
        <v>43133</v>
      </c>
      <c r="I1618" s="27" t="s">
        <v>10254</v>
      </c>
      <c r="J1618" s="27"/>
      <c r="K1618" s="27" t="s">
        <v>10255</v>
      </c>
      <c r="L1618" s="27" t="str">
        <f t="shared" si="601"/>
        <v>PostAlerta</v>
      </c>
      <c r="M1618" s="27" t="str">
        <f t="shared" si="616"/>
        <v>C/PalabrasClaves</v>
      </c>
      <c r="N1618" s="27" t="str">
        <f t="shared" si="620"/>
        <v/>
      </c>
      <c r="O1618" s="27"/>
      <c r="P1618" s="27" t="s">
        <v>350</v>
      </c>
      <c r="Q1618" s="27"/>
      <c r="R1618" s="27" t="str">
        <f>LEFT('2012-2022'!$P1618,4)</f>
        <v>2018</v>
      </c>
      <c r="S1618" s="27" t="s">
        <v>45</v>
      </c>
      <c r="T1618" s="27" t="str">
        <f t="shared" si="621"/>
        <v/>
      </c>
      <c r="U1618" s="27"/>
      <c r="V1618" s="29"/>
      <c r="W1618" s="30"/>
      <c r="X1618" s="30"/>
      <c r="Y1618" s="31"/>
    </row>
    <row r="1619" spans="1:25" ht="15.75" hidden="1" customHeight="1" x14ac:dyDescent="0.25">
      <c r="A1619" s="32">
        <v>23603529</v>
      </c>
      <c r="B1619" s="32" t="s">
        <v>10256</v>
      </c>
      <c r="C1619" s="32" t="s">
        <v>10257</v>
      </c>
      <c r="D1619" s="32" t="s">
        <v>10258</v>
      </c>
      <c r="E1619" s="32" t="s">
        <v>10259</v>
      </c>
      <c r="F1619" s="32" t="s">
        <v>10260</v>
      </c>
      <c r="G1619" s="32">
        <v>2013</v>
      </c>
      <c r="H1619" s="33">
        <v>41387</v>
      </c>
      <c r="I1619" s="32"/>
      <c r="J1619" s="32"/>
      <c r="K1619" s="32" t="s">
        <v>10261</v>
      </c>
      <c r="L1619" s="32" t="str">
        <f t="shared" si="601"/>
        <v>PreAlerta</v>
      </c>
      <c r="M1619" s="32" t="str">
        <f t="shared" si="616"/>
        <v>S/PalabrasClaves</v>
      </c>
      <c r="N1619" s="32" t="str">
        <f t="shared" si="620"/>
        <v/>
      </c>
      <c r="O1619" s="32"/>
      <c r="P1619" s="32" t="s">
        <v>10262</v>
      </c>
      <c r="Q1619" s="32"/>
      <c r="R1619" s="32" t="str">
        <f>LEFT('2012-2022'!$P1619,4)</f>
        <v>2013</v>
      </c>
      <c r="S1619" s="32" t="s">
        <v>10263</v>
      </c>
      <c r="T1619" s="32" t="str">
        <f t="shared" si="621"/>
        <v/>
      </c>
      <c r="U1619" s="32"/>
      <c r="V1619" s="34"/>
      <c r="W1619" s="35"/>
      <c r="X1619" s="35"/>
      <c r="Y1619" s="32"/>
    </row>
    <row r="1620" spans="1:25" ht="15.75" hidden="1" customHeight="1" x14ac:dyDescent="0.25">
      <c r="A1620" s="27">
        <v>26398713</v>
      </c>
      <c r="B1620" s="27" t="s">
        <v>10264</v>
      </c>
      <c r="C1620" s="27" t="s">
        <v>10265</v>
      </c>
      <c r="D1620" s="27" t="s">
        <v>10266</v>
      </c>
      <c r="E1620" s="27" t="s">
        <v>10267</v>
      </c>
      <c r="F1620" s="27" t="s">
        <v>10268</v>
      </c>
      <c r="G1620" s="27">
        <v>2015</v>
      </c>
      <c r="H1620" s="28">
        <v>42271</v>
      </c>
      <c r="I1620" s="27"/>
      <c r="J1620" s="27"/>
      <c r="K1620" s="27" t="s">
        <v>10269</v>
      </c>
      <c r="L1620" s="27" t="str">
        <f t="shared" si="601"/>
        <v>PreAlerta</v>
      </c>
      <c r="M1620" s="27" t="str">
        <f t="shared" si="616"/>
        <v>S/PalabrasClaves</v>
      </c>
      <c r="N1620" s="27" t="str">
        <f t="shared" si="620"/>
        <v/>
      </c>
      <c r="O1620" s="27"/>
      <c r="P1620" s="27" t="s">
        <v>1409</v>
      </c>
      <c r="Q1620" s="27"/>
      <c r="R1620" s="27" t="str">
        <f>LEFT('2012-2022'!$P1620,4)</f>
        <v>2015</v>
      </c>
      <c r="S1620" s="27" t="s">
        <v>74</v>
      </c>
      <c r="T1620" s="27" t="str">
        <f t="shared" si="621"/>
        <v/>
      </c>
      <c r="U1620" s="27"/>
      <c r="V1620" s="29"/>
      <c r="W1620" s="30"/>
      <c r="X1620" s="30"/>
      <c r="Y1620" s="31"/>
    </row>
    <row r="1621" spans="1:25" ht="15.75" hidden="1" customHeight="1" x14ac:dyDescent="0.25">
      <c r="A1621" s="32">
        <v>25512672</v>
      </c>
      <c r="B1621" s="32" t="s">
        <v>10270</v>
      </c>
      <c r="C1621" s="32" t="s">
        <v>10271</v>
      </c>
      <c r="D1621" s="32" t="s">
        <v>10272</v>
      </c>
      <c r="E1621" s="32" t="s">
        <v>10273</v>
      </c>
      <c r="F1621" s="32" t="s">
        <v>393</v>
      </c>
      <c r="G1621" s="32">
        <v>2015</v>
      </c>
      <c r="H1621" s="33">
        <v>41990</v>
      </c>
      <c r="I1621" s="32"/>
      <c r="J1621" s="32"/>
      <c r="K1621" s="32" t="s">
        <v>10274</v>
      </c>
      <c r="L1621" s="32" t="str">
        <f t="shared" si="601"/>
        <v>PreAlerta</v>
      </c>
      <c r="M1621" s="32" t="str">
        <f t="shared" si="616"/>
        <v>S/PalabrasClaves</v>
      </c>
      <c r="N1621" s="32" t="str">
        <f t="shared" si="620"/>
        <v/>
      </c>
      <c r="O1621" s="32"/>
      <c r="P1621" s="32" t="s">
        <v>2470</v>
      </c>
      <c r="Q1621" s="32"/>
      <c r="R1621" s="32" t="str">
        <f>LEFT('2012-2022'!$P1621,4)</f>
        <v>2015</v>
      </c>
      <c r="S1621" s="32" t="s">
        <v>65</v>
      </c>
      <c r="T1621" s="32" t="str">
        <f t="shared" si="621"/>
        <v/>
      </c>
      <c r="U1621" s="32"/>
      <c r="V1621" s="34"/>
      <c r="W1621" s="35"/>
      <c r="X1621" s="35"/>
      <c r="Y1621" s="32"/>
    </row>
    <row r="1622" spans="1:25" ht="15.75" customHeight="1" x14ac:dyDescent="0.25">
      <c r="A1622" s="27">
        <v>32359875</v>
      </c>
      <c r="B1622" s="27" t="s">
        <v>10275</v>
      </c>
      <c r="C1622" s="27" t="s">
        <v>10276</v>
      </c>
      <c r="D1622" s="27" t="s">
        <v>10277</v>
      </c>
      <c r="E1622" s="27" t="s">
        <v>9230</v>
      </c>
      <c r="F1622" s="27" t="s">
        <v>8635</v>
      </c>
      <c r="G1622" s="27">
        <v>2020</v>
      </c>
      <c r="H1622" s="28">
        <v>43955</v>
      </c>
      <c r="I1622" s="27" t="s">
        <v>10278</v>
      </c>
      <c r="J1622" s="27"/>
      <c r="K1622" s="27" t="s">
        <v>10279</v>
      </c>
      <c r="L1622" s="27" t="str">
        <f t="shared" si="601"/>
        <v>PostAlerta</v>
      </c>
      <c r="M1622" s="27" t="str">
        <f t="shared" si="616"/>
        <v>C/PalabrasClaves</v>
      </c>
      <c r="N1622" s="27" t="s">
        <v>15</v>
      </c>
      <c r="O1622" s="27" t="s">
        <v>1622</v>
      </c>
      <c r="P1622" s="27" t="s">
        <v>10280</v>
      </c>
      <c r="Q1622" s="27"/>
      <c r="R1622" s="27" t="str">
        <f>LEFT('2012-2022'!$P1622,4)</f>
        <v>2020</v>
      </c>
      <c r="S1622" s="27" t="s">
        <v>60</v>
      </c>
      <c r="T1622" s="27" t="s">
        <v>10281</v>
      </c>
      <c r="U1622" s="27" t="s">
        <v>124</v>
      </c>
      <c r="V1622" s="29" t="s">
        <v>124</v>
      </c>
      <c r="W1622" s="30" t="s">
        <v>124</v>
      </c>
      <c r="X1622" s="30" t="s">
        <v>10282</v>
      </c>
      <c r="Y1622" s="31" t="str">
        <f t="shared" ref="Y1622:Y1623" si="622">IFERROR(VLOOKUP(A1620,BD_aux,3,FALSE),"")</f>
        <v/>
      </c>
    </row>
    <row r="1623" spans="1:25" ht="15.75" customHeight="1" x14ac:dyDescent="0.25">
      <c r="A1623" s="32">
        <v>34280016</v>
      </c>
      <c r="B1623" s="32" t="s">
        <v>10283</v>
      </c>
      <c r="C1623" s="32" t="s">
        <v>10284</v>
      </c>
      <c r="D1623" s="32" t="s">
        <v>10285</v>
      </c>
      <c r="E1623" s="32" t="s">
        <v>10286</v>
      </c>
      <c r="F1623" s="32" t="s">
        <v>573</v>
      </c>
      <c r="G1623" s="32">
        <v>2021</v>
      </c>
      <c r="H1623" s="33">
        <v>44396</v>
      </c>
      <c r="I1623" s="32" t="s">
        <v>10287</v>
      </c>
      <c r="J1623" s="32"/>
      <c r="K1623" s="32" t="s">
        <v>10288</v>
      </c>
      <c r="L1623" s="32" t="str">
        <f t="shared" si="601"/>
        <v>PostAlerta</v>
      </c>
      <c r="M1623" s="32" t="str">
        <f t="shared" si="616"/>
        <v>C/PalabrasClaves</v>
      </c>
      <c r="N1623" s="32" t="s">
        <v>9</v>
      </c>
      <c r="O1623" s="32"/>
      <c r="P1623" s="32" t="s">
        <v>10289</v>
      </c>
      <c r="Q1623" s="40"/>
      <c r="R1623" s="32" t="str">
        <f>LEFT('2012-2022'!$P1623,4)</f>
        <v>2021</v>
      </c>
      <c r="S1623" s="32" t="s">
        <v>68</v>
      </c>
      <c r="T1623" s="32" t="s">
        <v>10290</v>
      </c>
      <c r="U1623" s="32" t="s">
        <v>123</v>
      </c>
      <c r="V1623" s="34" t="s">
        <v>124</v>
      </c>
      <c r="W1623" s="35" t="s">
        <v>124</v>
      </c>
      <c r="X1623" s="35" t="s">
        <v>10291</v>
      </c>
      <c r="Y1623" s="36" t="str">
        <f t="shared" si="622"/>
        <v/>
      </c>
    </row>
    <row r="1624" spans="1:25" ht="15.75" hidden="1" customHeight="1" x14ac:dyDescent="0.25">
      <c r="A1624" s="27">
        <v>28214305</v>
      </c>
      <c r="B1624" s="27" t="s">
        <v>10292</v>
      </c>
      <c r="C1624" s="27" t="s">
        <v>10293</v>
      </c>
      <c r="D1624" s="27" t="s">
        <v>10294</v>
      </c>
      <c r="E1624" s="27" t="s">
        <v>10295</v>
      </c>
      <c r="F1624" s="27" t="s">
        <v>10296</v>
      </c>
      <c r="G1624" s="27">
        <v>2017</v>
      </c>
      <c r="H1624" s="28">
        <v>42785</v>
      </c>
      <c r="I1624" s="27"/>
      <c r="J1624" s="27"/>
      <c r="K1624" s="27" t="s">
        <v>10297</v>
      </c>
      <c r="L1624" s="27" t="str">
        <f t="shared" si="601"/>
        <v>PreAlerta</v>
      </c>
      <c r="M1624" s="27" t="str">
        <f t="shared" si="616"/>
        <v>S/PalabrasClaves</v>
      </c>
      <c r="N1624" s="27" t="str">
        <f>IF(ISNUMBER(SEARCH("TREATMENT", B1624)), "4) Nuevos tratamientos", "")</f>
        <v/>
      </c>
      <c r="O1624" s="27"/>
      <c r="P1624" s="27" t="s">
        <v>1424</v>
      </c>
      <c r="Q1624" s="38"/>
      <c r="R1624" s="27" t="str">
        <f>LEFT('2012-2022'!$P1624,4)</f>
        <v>2017</v>
      </c>
      <c r="S1624" s="27" t="s">
        <v>45</v>
      </c>
      <c r="T1624" s="27" t="str">
        <f t="shared" ref="T1624:T1625" si="623">IFERROR(VLOOKUP(A1624,BD_aux,2,FALSE),"")</f>
        <v/>
      </c>
      <c r="U1624" s="27"/>
      <c r="V1624" s="29"/>
      <c r="W1624" s="30"/>
      <c r="X1624" s="30"/>
      <c r="Y1624" s="31"/>
    </row>
    <row r="1625" spans="1:25" ht="15.75" hidden="1" customHeight="1" x14ac:dyDescent="0.25">
      <c r="A1625" s="32">
        <v>30403954</v>
      </c>
      <c r="B1625" s="32" t="s">
        <v>10298</v>
      </c>
      <c r="C1625" s="32" t="s">
        <v>10299</v>
      </c>
      <c r="D1625" s="32" t="s">
        <v>10300</v>
      </c>
      <c r="E1625" s="32" t="s">
        <v>7813</v>
      </c>
      <c r="F1625" s="32" t="s">
        <v>3450</v>
      </c>
      <c r="G1625" s="32">
        <v>2018</v>
      </c>
      <c r="H1625" s="33">
        <v>43412</v>
      </c>
      <c r="I1625" s="32"/>
      <c r="J1625" s="32"/>
      <c r="K1625" s="32" t="s">
        <v>10301</v>
      </c>
      <c r="L1625" s="32" t="str">
        <f t="shared" ref="L1625:L1688" si="624">IF(ISNUMBER(VLOOKUP(A1625,EXCL,1,FALSE)),"Excluido",IF(ISNUMBER(VLOOKUP(A1625,POST,1,FALSE)),"PostAlerta",IF(ISNUMBER(VLOOKUP(A1625,PRE,1,FALSE)),"PreAlerta","")))</f>
        <v>Excluido</v>
      </c>
      <c r="M1625" s="32" t="str">
        <f t="shared" si="616"/>
        <v>C/PalabrasClaves</v>
      </c>
      <c r="N1625" s="32"/>
      <c r="O1625" s="32"/>
      <c r="P1625" s="32" t="s">
        <v>3301</v>
      </c>
      <c r="Q1625" s="32"/>
      <c r="R1625" s="32" t="str">
        <f>LEFT('2012-2022'!$P1625,4)</f>
        <v>2018</v>
      </c>
      <c r="S1625" s="32" t="s">
        <v>72</v>
      </c>
      <c r="T1625" s="32" t="str">
        <f t="shared" si="623"/>
        <v/>
      </c>
      <c r="U1625" s="32"/>
      <c r="V1625" s="34"/>
      <c r="W1625" s="35"/>
      <c r="X1625" s="35"/>
      <c r="Y1625" s="32"/>
    </row>
    <row r="1626" spans="1:25" ht="15.75" customHeight="1" x14ac:dyDescent="0.25">
      <c r="A1626" s="27">
        <v>36110842</v>
      </c>
      <c r="B1626" s="27" t="s">
        <v>10302</v>
      </c>
      <c r="C1626" s="27" t="s">
        <v>10303</v>
      </c>
      <c r="D1626" s="27" t="s">
        <v>10304</v>
      </c>
      <c r="E1626" s="27" t="s">
        <v>5536</v>
      </c>
      <c r="F1626" s="27" t="s">
        <v>460</v>
      </c>
      <c r="G1626" s="27">
        <v>2022</v>
      </c>
      <c r="H1626" s="28">
        <v>44820</v>
      </c>
      <c r="I1626" s="27" t="s">
        <v>10305</v>
      </c>
      <c r="J1626" s="27"/>
      <c r="K1626" s="27" t="s">
        <v>10306</v>
      </c>
      <c r="L1626" s="27" t="str">
        <f t="shared" si="624"/>
        <v>PostAlerta</v>
      </c>
      <c r="M1626" s="27" t="str">
        <f t="shared" si="616"/>
        <v>S/PalabrasClaves</v>
      </c>
      <c r="N1626" s="27" t="s">
        <v>15</v>
      </c>
      <c r="O1626" s="27" t="s">
        <v>1622</v>
      </c>
      <c r="P1626" s="27" t="s">
        <v>10307</v>
      </c>
      <c r="Q1626" s="38"/>
      <c r="R1626" s="27" t="str">
        <f>LEFT('2012-2022'!$P1626,4)</f>
        <v>2022</v>
      </c>
      <c r="S1626" s="27" t="s">
        <v>65</v>
      </c>
      <c r="T1626" s="27" t="s">
        <v>10308</v>
      </c>
      <c r="U1626" s="27" t="s">
        <v>124</v>
      </c>
      <c r="V1626" s="29" t="s">
        <v>123</v>
      </c>
      <c r="W1626" s="30" t="s">
        <v>123</v>
      </c>
      <c r="X1626" s="30" t="s">
        <v>10309</v>
      </c>
      <c r="Y1626" s="31" t="str">
        <f>IFERROR(VLOOKUP(A1624,BD_aux,3,FALSE),"")</f>
        <v/>
      </c>
    </row>
    <row r="1627" spans="1:25" ht="15.75" hidden="1" customHeight="1" x14ac:dyDescent="0.25">
      <c r="A1627" s="32">
        <v>29088226</v>
      </c>
      <c r="B1627" s="32" t="s">
        <v>10310</v>
      </c>
      <c r="C1627" s="32" t="s">
        <v>10311</v>
      </c>
      <c r="D1627" s="32" t="s">
        <v>10312</v>
      </c>
      <c r="E1627" s="32" t="s">
        <v>9549</v>
      </c>
      <c r="F1627" s="32" t="s">
        <v>3088</v>
      </c>
      <c r="G1627" s="32">
        <v>2017</v>
      </c>
      <c r="H1627" s="33">
        <v>43040</v>
      </c>
      <c r="I1627" s="32" t="s">
        <v>10313</v>
      </c>
      <c r="J1627" s="32"/>
      <c r="K1627" s="32" t="s">
        <v>10314</v>
      </c>
      <c r="L1627" s="32" t="str">
        <f t="shared" si="624"/>
        <v>PostAlerta</v>
      </c>
      <c r="M1627" s="32" t="str">
        <f t="shared" si="616"/>
        <v>C/PalabrasClaves</v>
      </c>
      <c r="N1627" s="32" t="str">
        <f>IF(ISNUMBER(SEARCH("TREATMENT", B1627)), "4) Nuevos tratamientos", "")</f>
        <v/>
      </c>
      <c r="O1627" s="32"/>
      <c r="P1627" s="32" t="s">
        <v>4270</v>
      </c>
      <c r="Q1627" s="32"/>
      <c r="R1627" s="32" t="str">
        <f>LEFT('2012-2022'!$P1627,4)</f>
        <v>2017</v>
      </c>
      <c r="S1627" s="32" t="s">
        <v>70</v>
      </c>
      <c r="T1627" s="32" t="str">
        <f>IFERROR(VLOOKUP(A1627,BD_aux,2,FALSE),"")</f>
        <v/>
      </c>
      <c r="U1627" s="32"/>
      <c r="V1627" s="34"/>
      <c r="W1627" s="35"/>
      <c r="X1627" s="35"/>
      <c r="Y1627" s="32"/>
    </row>
    <row r="1628" spans="1:25" ht="15.75" customHeight="1" x14ac:dyDescent="0.25">
      <c r="A1628" s="27">
        <v>30551148</v>
      </c>
      <c r="B1628" s="27" t="s">
        <v>10315</v>
      </c>
      <c r="C1628" s="27" t="s">
        <v>10316</v>
      </c>
      <c r="D1628" s="27" t="s">
        <v>10317</v>
      </c>
      <c r="E1628" s="27" t="s">
        <v>580</v>
      </c>
      <c r="F1628" s="27" t="s">
        <v>2140</v>
      </c>
      <c r="G1628" s="27">
        <v>2019</v>
      </c>
      <c r="H1628" s="28">
        <v>43449</v>
      </c>
      <c r="I1628" s="27" t="s">
        <v>10318</v>
      </c>
      <c r="J1628" s="27"/>
      <c r="K1628" s="27" t="s">
        <v>10319</v>
      </c>
      <c r="L1628" s="27" t="str">
        <f t="shared" si="624"/>
        <v>PostAlerta</v>
      </c>
      <c r="M1628" s="27" t="str">
        <f t="shared" si="616"/>
        <v>C/PalabrasClaves</v>
      </c>
      <c r="N1628" s="27" t="s">
        <v>15</v>
      </c>
      <c r="O1628" s="27" t="s">
        <v>1622</v>
      </c>
      <c r="P1628" s="27" t="s">
        <v>10320</v>
      </c>
      <c r="Q1628" s="27"/>
      <c r="R1628" s="27" t="str">
        <f>LEFT('2012-2022'!$P1628,4)</f>
        <v>2019</v>
      </c>
      <c r="S1628" s="27" t="s">
        <v>68</v>
      </c>
      <c r="T1628" s="27" t="s">
        <v>10321</v>
      </c>
      <c r="U1628" s="27" t="s">
        <v>124</v>
      </c>
      <c r="V1628" s="29" t="s">
        <v>124</v>
      </c>
      <c r="W1628" s="30" t="s">
        <v>123</v>
      </c>
      <c r="X1628" s="30" t="s">
        <v>10322</v>
      </c>
      <c r="Y1628" s="31" t="str">
        <f>IFERROR(VLOOKUP(A1626,BD_aux,3,FALSE),"")</f>
        <v/>
      </c>
    </row>
    <row r="1629" spans="1:25" ht="15.75" hidden="1" customHeight="1" x14ac:dyDescent="0.25">
      <c r="A1629" s="32">
        <v>31818965</v>
      </c>
      <c r="B1629" s="32" t="s">
        <v>10323</v>
      </c>
      <c r="C1629" s="32" t="s">
        <v>10324</v>
      </c>
      <c r="D1629" s="32" t="s">
        <v>10325</v>
      </c>
      <c r="E1629" s="32" t="s">
        <v>9587</v>
      </c>
      <c r="F1629" s="32" t="s">
        <v>624</v>
      </c>
      <c r="G1629" s="32">
        <v>2020</v>
      </c>
      <c r="H1629" s="33">
        <v>43810</v>
      </c>
      <c r="I1629" s="32" t="s">
        <v>10326</v>
      </c>
      <c r="J1629" s="32"/>
      <c r="K1629" s="32" t="s">
        <v>10327</v>
      </c>
      <c r="L1629" s="32" t="str">
        <f t="shared" si="624"/>
        <v>PostAlerta</v>
      </c>
      <c r="M1629" s="32" t="str">
        <f t="shared" si="616"/>
        <v>S/PalabrasClaves</v>
      </c>
      <c r="N1629" s="32" t="str">
        <f>IF(ISNUMBER(SEARCH("TREATMENT", B1629)), "4) Nuevos tratamientos", "")</f>
        <v/>
      </c>
      <c r="O1629" s="32"/>
      <c r="P1629" s="32" t="s">
        <v>10328</v>
      </c>
      <c r="Q1629" s="32"/>
      <c r="R1629" s="32" t="str">
        <f>LEFT('2012-2022'!$P1629,4)</f>
        <v>2020</v>
      </c>
      <c r="S1629" s="32" t="s">
        <v>39</v>
      </c>
      <c r="T1629" s="32" t="str">
        <f t="shared" ref="T1629:T1640" si="625">IFERROR(VLOOKUP(A1629,BD_aux,2,FALSE),"")</f>
        <v/>
      </c>
      <c r="U1629" s="32"/>
      <c r="V1629" s="34"/>
      <c r="W1629" s="35"/>
      <c r="X1629" s="35"/>
      <c r="Y1629" s="32"/>
    </row>
    <row r="1630" spans="1:25" ht="15.75" hidden="1" customHeight="1" x14ac:dyDescent="0.25">
      <c r="A1630" s="27">
        <v>23140621</v>
      </c>
      <c r="B1630" s="27" t="s">
        <v>10329</v>
      </c>
      <c r="C1630" s="27" t="s">
        <v>10330</v>
      </c>
      <c r="D1630" s="27" t="s">
        <v>10331</v>
      </c>
      <c r="E1630" s="27" t="s">
        <v>10332</v>
      </c>
      <c r="F1630" s="27" t="s">
        <v>10333</v>
      </c>
      <c r="G1630" s="27">
        <v>2012</v>
      </c>
      <c r="H1630" s="28">
        <v>41226</v>
      </c>
      <c r="I1630" s="27"/>
      <c r="J1630" s="27"/>
      <c r="K1630" s="27" t="s">
        <v>10334</v>
      </c>
      <c r="L1630" s="27" t="str">
        <f t="shared" si="624"/>
        <v>Excluido</v>
      </c>
      <c r="M1630" s="27" t="str">
        <f t="shared" si="616"/>
        <v>S/PalabrasClaves</v>
      </c>
      <c r="N1630" s="27"/>
      <c r="O1630" s="27"/>
      <c r="P1630" s="27" t="s">
        <v>2097</v>
      </c>
      <c r="Q1630" s="27"/>
      <c r="R1630" s="27" t="str">
        <f>LEFT('2012-2022'!$P1630,4)</f>
        <v>2012</v>
      </c>
      <c r="S1630" s="27" t="s">
        <v>74</v>
      </c>
      <c r="T1630" s="27" t="str">
        <f t="shared" si="625"/>
        <v/>
      </c>
      <c r="U1630" s="27"/>
      <c r="V1630" s="29"/>
      <c r="W1630" s="30"/>
      <c r="X1630" s="30"/>
      <c r="Y1630" s="31"/>
    </row>
    <row r="1631" spans="1:25" ht="15.75" hidden="1" customHeight="1" x14ac:dyDescent="0.25">
      <c r="A1631" s="32">
        <v>31581287</v>
      </c>
      <c r="B1631" s="32" t="s">
        <v>10335</v>
      </c>
      <c r="C1631" s="32" t="s">
        <v>10336</v>
      </c>
      <c r="D1631" s="32" t="s">
        <v>10337</v>
      </c>
      <c r="E1631" s="32" t="s">
        <v>7780</v>
      </c>
      <c r="F1631" s="32" t="s">
        <v>195</v>
      </c>
      <c r="G1631" s="32">
        <v>2020</v>
      </c>
      <c r="H1631" s="33">
        <v>43742</v>
      </c>
      <c r="I1631" s="32" t="s">
        <v>10338</v>
      </c>
      <c r="J1631" s="32"/>
      <c r="K1631" s="32" t="s">
        <v>10339</v>
      </c>
      <c r="L1631" s="32" t="str">
        <f t="shared" si="624"/>
        <v>PostAlerta</v>
      </c>
      <c r="M1631" s="32" t="str">
        <f t="shared" si="616"/>
        <v>C/PalabrasClaves</v>
      </c>
      <c r="N1631" s="32" t="str">
        <f t="shared" ref="N1631:N1640" si="626">IF(ISNUMBER(SEARCH("TREATMENT", B1631)), "4) Nuevos tratamientos", "")</f>
        <v/>
      </c>
      <c r="O1631" s="32"/>
      <c r="P1631" s="32" t="s">
        <v>5450</v>
      </c>
      <c r="Q1631" s="32"/>
      <c r="R1631" s="32" t="str">
        <f>LEFT('2012-2022'!$P1631,4)</f>
        <v>2020</v>
      </c>
      <c r="S1631" s="32" t="s">
        <v>45</v>
      </c>
      <c r="T1631" s="32" t="str">
        <f t="shared" si="625"/>
        <v/>
      </c>
      <c r="U1631" s="32"/>
      <c r="V1631" s="34"/>
      <c r="W1631" s="35"/>
      <c r="X1631" s="35"/>
      <c r="Y1631" s="32"/>
    </row>
    <row r="1632" spans="1:25" ht="15.75" hidden="1" customHeight="1" x14ac:dyDescent="0.25">
      <c r="A1632" s="27">
        <v>24306007</v>
      </c>
      <c r="B1632" s="27" t="s">
        <v>10340</v>
      </c>
      <c r="C1632" s="27" t="s">
        <v>10341</v>
      </c>
      <c r="D1632" s="27" t="s">
        <v>10342</v>
      </c>
      <c r="E1632" s="27" t="s">
        <v>10343</v>
      </c>
      <c r="F1632" s="27" t="s">
        <v>4778</v>
      </c>
      <c r="G1632" s="27">
        <v>2013</v>
      </c>
      <c r="H1632" s="28">
        <v>41614</v>
      </c>
      <c r="I1632" s="27"/>
      <c r="J1632" s="27"/>
      <c r="K1632" s="27" t="s">
        <v>10344</v>
      </c>
      <c r="L1632" s="27" t="str">
        <f t="shared" si="624"/>
        <v>Excluido</v>
      </c>
      <c r="M1632" s="27" t="str">
        <f t="shared" si="616"/>
        <v>C/PalabrasClaves</v>
      </c>
      <c r="N1632" s="27" t="str">
        <f t="shared" si="626"/>
        <v/>
      </c>
      <c r="O1632" s="27"/>
      <c r="P1632" s="27" t="s">
        <v>1467</v>
      </c>
      <c r="Q1632" s="27"/>
      <c r="R1632" s="27" t="str">
        <f>LEFT('2012-2022'!$P1632,4)</f>
        <v>2013</v>
      </c>
      <c r="S1632" s="27" t="s">
        <v>74</v>
      </c>
      <c r="T1632" s="27" t="str">
        <f t="shared" si="625"/>
        <v/>
      </c>
      <c r="U1632" s="27"/>
      <c r="V1632" s="29"/>
      <c r="W1632" s="30"/>
      <c r="X1632" s="30"/>
      <c r="Y1632" s="31"/>
    </row>
    <row r="1633" spans="1:25" ht="15.75" hidden="1" customHeight="1" x14ac:dyDescent="0.25">
      <c r="A1633" s="32">
        <v>32516318</v>
      </c>
      <c r="B1633" s="32" t="s">
        <v>10345</v>
      </c>
      <c r="C1633" s="32" t="s">
        <v>10346</v>
      </c>
      <c r="D1633" s="32" t="s">
        <v>10347</v>
      </c>
      <c r="E1633" s="32" t="s">
        <v>10348</v>
      </c>
      <c r="F1633" s="32" t="s">
        <v>424</v>
      </c>
      <c r="G1633" s="32">
        <v>2020</v>
      </c>
      <c r="H1633" s="33">
        <v>43992</v>
      </c>
      <c r="I1633" s="32" t="s">
        <v>10349</v>
      </c>
      <c r="J1633" s="32"/>
      <c r="K1633" s="32" t="s">
        <v>10350</v>
      </c>
      <c r="L1633" s="32" t="str">
        <f t="shared" si="624"/>
        <v>PostAlerta</v>
      </c>
      <c r="M1633" s="32" t="str">
        <f t="shared" si="616"/>
        <v>S/PalabrasClaves</v>
      </c>
      <c r="N1633" s="32" t="str">
        <f t="shared" si="626"/>
        <v/>
      </c>
      <c r="O1633" s="32"/>
      <c r="P1633" s="32" t="s">
        <v>10280</v>
      </c>
      <c r="Q1633" s="32"/>
      <c r="R1633" s="32" t="str">
        <f>LEFT('2012-2022'!$P1633,4)</f>
        <v>2020</v>
      </c>
      <c r="S1633" s="32" t="s">
        <v>60</v>
      </c>
      <c r="T1633" s="32" t="str">
        <f t="shared" si="625"/>
        <v/>
      </c>
      <c r="U1633" s="32"/>
      <c r="V1633" s="34"/>
      <c r="W1633" s="35"/>
      <c r="X1633" s="35"/>
      <c r="Y1633" s="32"/>
    </row>
    <row r="1634" spans="1:25" ht="15.75" hidden="1" customHeight="1" x14ac:dyDescent="0.25">
      <c r="A1634" s="27">
        <v>25947148</v>
      </c>
      <c r="B1634" s="27" t="s">
        <v>10351</v>
      </c>
      <c r="C1634" s="27" t="s">
        <v>10352</v>
      </c>
      <c r="D1634" s="27" t="s">
        <v>10353</v>
      </c>
      <c r="E1634" s="27" t="s">
        <v>10354</v>
      </c>
      <c r="F1634" s="27" t="s">
        <v>10355</v>
      </c>
      <c r="G1634" s="27">
        <v>2015</v>
      </c>
      <c r="H1634" s="28">
        <v>42132</v>
      </c>
      <c r="I1634" s="27" t="s">
        <v>10356</v>
      </c>
      <c r="J1634" s="27"/>
      <c r="K1634" s="27" t="s">
        <v>10357</v>
      </c>
      <c r="L1634" s="27" t="str">
        <f t="shared" si="624"/>
        <v>PreAlerta</v>
      </c>
      <c r="M1634" s="27" t="str">
        <f t="shared" si="616"/>
        <v>S/PalabrasClaves</v>
      </c>
      <c r="N1634" s="27" t="str">
        <f t="shared" si="626"/>
        <v/>
      </c>
      <c r="O1634" s="27"/>
      <c r="P1634" s="27" t="s">
        <v>3407</v>
      </c>
      <c r="Q1634" s="38"/>
      <c r="R1634" s="27" t="str">
        <f>LEFT('2012-2022'!$P1634,4)</f>
        <v>2015</v>
      </c>
      <c r="S1634" s="27" t="s">
        <v>62</v>
      </c>
      <c r="T1634" s="27" t="str">
        <f t="shared" si="625"/>
        <v/>
      </c>
      <c r="U1634" s="27"/>
      <c r="V1634" s="29"/>
      <c r="W1634" s="30"/>
      <c r="X1634" s="30"/>
      <c r="Y1634" s="31"/>
    </row>
    <row r="1635" spans="1:25" ht="15.75" hidden="1" customHeight="1" x14ac:dyDescent="0.25">
      <c r="A1635" s="32">
        <v>32799032</v>
      </c>
      <c r="B1635" s="32" t="s">
        <v>10358</v>
      </c>
      <c r="C1635" s="32" t="s">
        <v>10359</v>
      </c>
      <c r="D1635" s="32" t="s">
        <v>10360</v>
      </c>
      <c r="E1635" s="32" t="s">
        <v>10361</v>
      </c>
      <c r="F1635" s="32" t="s">
        <v>9107</v>
      </c>
      <c r="G1635" s="32">
        <v>2020</v>
      </c>
      <c r="H1635" s="33">
        <v>44061</v>
      </c>
      <c r="I1635" s="32"/>
      <c r="J1635" s="32"/>
      <c r="K1635" s="32" t="s">
        <v>10362</v>
      </c>
      <c r="L1635" s="32" t="str">
        <f t="shared" si="624"/>
        <v>PostAlerta</v>
      </c>
      <c r="M1635" s="32" t="str">
        <f t="shared" si="616"/>
        <v>C/PalabrasClaves</v>
      </c>
      <c r="N1635" s="32" t="str">
        <f t="shared" si="626"/>
        <v/>
      </c>
      <c r="O1635" s="32"/>
      <c r="P1635" s="32" t="s">
        <v>1743</v>
      </c>
      <c r="Q1635" s="32"/>
      <c r="R1635" s="32" t="str">
        <f>LEFT('2012-2022'!$P1635,4)</f>
        <v>2020</v>
      </c>
      <c r="S1635" s="32" t="s">
        <v>70</v>
      </c>
      <c r="T1635" s="32" t="str">
        <f t="shared" si="625"/>
        <v/>
      </c>
      <c r="U1635" s="32"/>
      <c r="V1635" s="34"/>
      <c r="W1635" s="35"/>
      <c r="X1635" s="35"/>
      <c r="Y1635" s="32"/>
    </row>
    <row r="1636" spans="1:25" ht="15.75" hidden="1" customHeight="1" x14ac:dyDescent="0.25">
      <c r="A1636" s="27">
        <v>31782394</v>
      </c>
      <c r="B1636" s="27" t="s">
        <v>10363</v>
      </c>
      <c r="C1636" s="27" t="s">
        <v>10364</v>
      </c>
      <c r="D1636" s="27" t="s">
        <v>10365</v>
      </c>
      <c r="E1636" s="27" t="s">
        <v>10366</v>
      </c>
      <c r="F1636" s="27" t="s">
        <v>679</v>
      </c>
      <c r="G1636" s="27">
        <v>2019</v>
      </c>
      <c r="H1636" s="28">
        <v>43799</v>
      </c>
      <c r="I1636" s="27"/>
      <c r="J1636" s="27"/>
      <c r="K1636" s="27" t="s">
        <v>10367</v>
      </c>
      <c r="L1636" s="27" t="str">
        <f t="shared" si="624"/>
        <v>PostAlerta</v>
      </c>
      <c r="M1636" s="27" t="str">
        <f t="shared" si="616"/>
        <v>C/PalabrasClaves</v>
      </c>
      <c r="N1636" s="27" t="str">
        <f t="shared" si="626"/>
        <v/>
      </c>
      <c r="O1636" s="27"/>
      <c r="P1636" s="27" t="s">
        <v>533</v>
      </c>
      <c r="Q1636" s="27"/>
      <c r="R1636" s="27" t="str">
        <f>LEFT('2012-2022'!$P1636,4)</f>
        <v>2019</v>
      </c>
      <c r="S1636" s="27" t="s">
        <v>74</v>
      </c>
      <c r="T1636" s="27" t="str">
        <f t="shared" si="625"/>
        <v/>
      </c>
      <c r="U1636" s="27"/>
      <c r="V1636" s="29"/>
      <c r="W1636" s="30"/>
      <c r="X1636" s="30"/>
      <c r="Y1636" s="31"/>
    </row>
    <row r="1637" spans="1:25" ht="15.75" hidden="1" customHeight="1" x14ac:dyDescent="0.25">
      <c r="A1637" s="32">
        <v>31513857</v>
      </c>
      <c r="B1637" s="32" t="s">
        <v>10368</v>
      </c>
      <c r="C1637" s="32" t="s">
        <v>10369</v>
      </c>
      <c r="D1637" s="32" t="s">
        <v>10370</v>
      </c>
      <c r="E1637" s="32" t="s">
        <v>4881</v>
      </c>
      <c r="F1637" s="32" t="s">
        <v>728</v>
      </c>
      <c r="G1637" s="32">
        <v>2019</v>
      </c>
      <c r="H1637" s="33">
        <v>43721</v>
      </c>
      <c r="I1637" s="32" t="s">
        <v>10371</v>
      </c>
      <c r="J1637" s="32" t="s">
        <v>10372</v>
      </c>
      <c r="K1637" s="32" t="s">
        <v>10373</v>
      </c>
      <c r="L1637" s="32" t="str">
        <f t="shared" si="624"/>
        <v>PostAlerta</v>
      </c>
      <c r="M1637" s="32" t="str">
        <f t="shared" si="616"/>
        <v>S/PalabrasClaves</v>
      </c>
      <c r="N1637" s="32" t="str">
        <f t="shared" si="626"/>
        <v/>
      </c>
      <c r="O1637" s="32"/>
      <c r="P1637" s="32" t="s">
        <v>5930</v>
      </c>
      <c r="Q1637" s="32"/>
      <c r="R1637" s="32" t="str">
        <f>LEFT('2012-2022'!$P1637,4)</f>
        <v>2019</v>
      </c>
      <c r="S1637" s="32" t="s">
        <v>70</v>
      </c>
      <c r="T1637" s="32" t="str">
        <f t="shared" si="625"/>
        <v/>
      </c>
      <c r="U1637" s="32"/>
      <c r="V1637" s="34"/>
      <c r="W1637" s="35"/>
      <c r="X1637" s="35"/>
      <c r="Y1637" s="32"/>
    </row>
    <row r="1638" spans="1:25" ht="15.75" hidden="1" customHeight="1" x14ac:dyDescent="0.25">
      <c r="A1638" s="27">
        <v>31960732</v>
      </c>
      <c r="B1638" s="27" t="s">
        <v>10374</v>
      </c>
      <c r="C1638" s="27" t="s">
        <v>10375</v>
      </c>
      <c r="D1638" s="27" t="s">
        <v>10376</v>
      </c>
      <c r="E1638" s="27" t="s">
        <v>10377</v>
      </c>
      <c r="F1638" s="27" t="s">
        <v>10378</v>
      </c>
      <c r="G1638" s="27">
        <v>2021</v>
      </c>
      <c r="H1638" s="28">
        <v>43852</v>
      </c>
      <c r="I1638" s="27"/>
      <c r="J1638" s="27"/>
      <c r="K1638" s="27" t="s">
        <v>10379</v>
      </c>
      <c r="L1638" s="27" t="str">
        <f t="shared" si="624"/>
        <v>PostAlerta</v>
      </c>
      <c r="M1638" s="27" t="str">
        <f t="shared" si="616"/>
        <v>S/PalabrasClaves</v>
      </c>
      <c r="N1638" s="27" t="str">
        <f t="shared" si="626"/>
        <v/>
      </c>
      <c r="O1638" s="27"/>
      <c r="P1638" s="27" t="s">
        <v>1041</v>
      </c>
      <c r="Q1638" s="27"/>
      <c r="R1638" s="27" t="str">
        <f>LEFT('2012-2022'!$P1638,4)</f>
        <v>2021</v>
      </c>
      <c r="S1638" s="27" t="s">
        <v>70</v>
      </c>
      <c r="T1638" s="27" t="str">
        <f t="shared" si="625"/>
        <v/>
      </c>
      <c r="U1638" s="27"/>
      <c r="V1638" s="29"/>
      <c r="W1638" s="30"/>
      <c r="X1638" s="30"/>
      <c r="Y1638" s="31"/>
    </row>
    <row r="1639" spans="1:25" ht="15.75" hidden="1" customHeight="1" x14ac:dyDescent="0.25">
      <c r="A1639" s="32">
        <v>31644498</v>
      </c>
      <c r="B1639" s="32" t="s">
        <v>10380</v>
      </c>
      <c r="C1639" s="32" t="s">
        <v>10381</v>
      </c>
      <c r="D1639" s="32" t="s">
        <v>10382</v>
      </c>
      <c r="E1639" s="32" t="s">
        <v>10383</v>
      </c>
      <c r="F1639" s="32" t="s">
        <v>304</v>
      </c>
      <c r="G1639" s="32">
        <v>2019</v>
      </c>
      <c r="H1639" s="33">
        <v>43762</v>
      </c>
      <c r="I1639" s="32"/>
      <c r="J1639" s="32"/>
      <c r="K1639" s="32" t="s">
        <v>10384</v>
      </c>
      <c r="L1639" s="32" t="str">
        <f t="shared" si="624"/>
        <v>PostAlerta</v>
      </c>
      <c r="M1639" s="32" t="str">
        <f t="shared" si="616"/>
        <v>S/PalabrasClaves</v>
      </c>
      <c r="N1639" s="32" t="str">
        <f t="shared" si="626"/>
        <v/>
      </c>
      <c r="O1639" s="32"/>
      <c r="P1639" s="32" t="s">
        <v>850</v>
      </c>
      <c r="Q1639" s="32"/>
      <c r="R1639" s="32" t="str">
        <f>LEFT('2012-2022'!$P1639,4)</f>
        <v>2019</v>
      </c>
      <c r="S1639" s="32" t="s">
        <v>72</v>
      </c>
      <c r="T1639" s="32" t="str">
        <f t="shared" si="625"/>
        <v/>
      </c>
      <c r="U1639" s="32"/>
      <c r="V1639" s="34"/>
      <c r="W1639" s="35"/>
      <c r="X1639" s="35"/>
      <c r="Y1639" s="32"/>
    </row>
    <row r="1640" spans="1:25" ht="15.75" hidden="1" customHeight="1" x14ac:dyDescent="0.25">
      <c r="A1640" s="27">
        <v>25212090</v>
      </c>
      <c r="B1640" s="27" t="s">
        <v>10385</v>
      </c>
      <c r="C1640" s="27" t="s">
        <v>10386</v>
      </c>
      <c r="D1640" s="27" t="s">
        <v>10387</v>
      </c>
      <c r="E1640" s="27" t="s">
        <v>10388</v>
      </c>
      <c r="F1640" s="27" t="s">
        <v>4501</v>
      </c>
      <c r="G1640" s="27">
        <v>2014</v>
      </c>
      <c r="H1640" s="28">
        <v>41895</v>
      </c>
      <c r="I1640" s="27"/>
      <c r="J1640" s="27"/>
      <c r="K1640" s="27" t="s">
        <v>10389</v>
      </c>
      <c r="L1640" s="27" t="str">
        <f t="shared" si="624"/>
        <v>PreAlerta</v>
      </c>
      <c r="M1640" s="27" t="str">
        <f t="shared" si="616"/>
        <v>S/PalabrasClaves</v>
      </c>
      <c r="N1640" s="27" t="str">
        <f t="shared" si="626"/>
        <v/>
      </c>
      <c r="O1640" s="27"/>
      <c r="P1640" s="27" t="s">
        <v>10390</v>
      </c>
      <c r="Q1640" s="27"/>
      <c r="R1640" s="27" t="str">
        <f>LEFT('2012-2022'!$P1640,4)</f>
        <v>2014</v>
      </c>
      <c r="S1640" s="27" t="s">
        <v>68</v>
      </c>
      <c r="T1640" s="27" t="str">
        <f t="shared" si="625"/>
        <v/>
      </c>
      <c r="U1640" s="27"/>
      <c r="V1640" s="29"/>
      <c r="W1640" s="30"/>
      <c r="X1640" s="30"/>
      <c r="Y1640" s="31"/>
    </row>
    <row r="1641" spans="1:25" ht="15.75" customHeight="1" x14ac:dyDescent="0.25">
      <c r="A1641" s="32">
        <v>24203572</v>
      </c>
      <c r="B1641" s="32" t="s">
        <v>10391</v>
      </c>
      <c r="C1641" s="32" t="s">
        <v>10392</v>
      </c>
      <c r="D1641" s="32" t="s">
        <v>10393</v>
      </c>
      <c r="E1641" s="32" t="s">
        <v>10394</v>
      </c>
      <c r="F1641" s="32" t="s">
        <v>10186</v>
      </c>
      <c r="G1641" s="32">
        <v>2014</v>
      </c>
      <c r="H1641" s="33">
        <v>41587</v>
      </c>
      <c r="I1641" s="32"/>
      <c r="J1641" s="32"/>
      <c r="K1641" s="32" t="s">
        <v>10395</v>
      </c>
      <c r="L1641" s="32" t="str">
        <f t="shared" si="624"/>
        <v>PreAlerta</v>
      </c>
      <c r="M1641" s="32" t="str">
        <f t="shared" si="616"/>
        <v>S/PalabrasClaves</v>
      </c>
      <c r="N1641" s="32" t="s">
        <v>15</v>
      </c>
      <c r="O1641" s="32" t="s">
        <v>1622</v>
      </c>
      <c r="P1641" s="32" t="s">
        <v>2519</v>
      </c>
      <c r="Q1641" s="32"/>
      <c r="R1641" s="32" t="str">
        <f>LEFT('2012-2022'!$P1641,4)</f>
        <v>2014</v>
      </c>
      <c r="S1641" s="32" t="s">
        <v>49</v>
      </c>
      <c r="T1641" s="32" t="s">
        <v>10396</v>
      </c>
      <c r="U1641" s="32" t="s">
        <v>124</v>
      </c>
      <c r="V1641" s="34" t="s">
        <v>124</v>
      </c>
      <c r="W1641" s="35" t="s">
        <v>124</v>
      </c>
      <c r="X1641" s="35" t="s">
        <v>10397</v>
      </c>
      <c r="Y1641" s="36" t="str">
        <f>IFERROR(VLOOKUP(A1639,BD_aux,3,FALSE),"")</f>
        <v/>
      </c>
    </row>
    <row r="1642" spans="1:25" ht="15.75" hidden="1" customHeight="1" x14ac:dyDescent="0.25">
      <c r="A1642" s="27">
        <v>30587234</v>
      </c>
      <c r="B1642" s="27" t="s">
        <v>10398</v>
      </c>
      <c r="C1642" s="27" t="s">
        <v>10399</v>
      </c>
      <c r="D1642" s="27" t="s">
        <v>10400</v>
      </c>
      <c r="E1642" s="27" t="s">
        <v>10401</v>
      </c>
      <c r="F1642" s="27" t="s">
        <v>10402</v>
      </c>
      <c r="G1642" s="27">
        <v>2018</v>
      </c>
      <c r="H1642" s="28">
        <v>43462</v>
      </c>
      <c r="I1642" s="27" t="s">
        <v>10403</v>
      </c>
      <c r="J1642" s="27"/>
      <c r="K1642" s="27" t="s">
        <v>10404</v>
      </c>
      <c r="L1642" s="27" t="str">
        <f t="shared" si="624"/>
        <v>Excluido</v>
      </c>
      <c r="M1642" s="27" t="str">
        <f t="shared" si="616"/>
        <v>S/PalabrasClaves</v>
      </c>
      <c r="N1642" s="27" t="str">
        <f t="shared" ref="N1642:N1650" si="627">IF(ISNUMBER(SEARCH("TREATMENT", B1642)), "4) Nuevos tratamientos", "")</f>
        <v/>
      </c>
      <c r="O1642" s="27"/>
      <c r="P1642" s="27" t="s">
        <v>10405</v>
      </c>
      <c r="Q1642" s="27"/>
      <c r="R1642" s="27" t="str">
        <f>LEFT('2012-2022'!$P1642,4)</f>
        <v>2018</v>
      </c>
      <c r="S1642" s="27" t="s">
        <v>74</v>
      </c>
      <c r="T1642" s="27" t="str">
        <f t="shared" ref="T1642:T1650" si="628">IFERROR(VLOOKUP(A1642,BD_aux,2,FALSE),"")</f>
        <v/>
      </c>
      <c r="U1642" s="27"/>
      <c r="V1642" s="29"/>
      <c r="W1642" s="30"/>
      <c r="X1642" s="30"/>
      <c r="Y1642" s="31"/>
    </row>
    <row r="1643" spans="1:25" ht="15.75" hidden="1" customHeight="1" x14ac:dyDescent="0.25">
      <c r="A1643" s="32">
        <v>32766821</v>
      </c>
      <c r="B1643" s="32" t="s">
        <v>10406</v>
      </c>
      <c r="C1643" s="32" t="s">
        <v>10407</v>
      </c>
      <c r="D1643" s="32" t="s">
        <v>10408</v>
      </c>
      <c r="E1643" s="32" t="s">
        <v>2564</v>
      </c>
      <c r="F1643" s="32" t="s">
        <v>2140</v>
      </c>
      <c r="G1643" s="32">
        <v>2021</v>
      </c>
      <c r="H1643" s="33">
        <v>44052</v>
      </c>
      <c r="I1643" s="32"/>
      <c r="J1643" s="32"/>
      <c r="K1643" s="32" t="s">
        <v>10409</v>
      </c>
      <c r="L1643" s="32" t="str">
        <f t="shared" si="624"/>
        <v>PostAlerta</v>
      </c>
      <c r="M1643" s="32" t="str">
        <f t="shared" si="616"/>
        <v>S/PalabrasClaves</v>
      </c>
      <c r="N1643" s="32" t="str">
        <f t="shared" si="627"/>
        <v/>
      </c>
      <c r="O1643" s="32"/>
      <c r="P1643" s="32" t="s">
        <v>7353</v>
      </c>
      <c r="Q1643" s="32"/>
      <c r="R1643" s="32" t="str">
        <f>LEFT('2012-2022'!$P1643,4)</f>
        <v>2021</v>
      </c>
      <c r="S1643" s="32" t="s">
        <v>72</v>
      </c>
      <c r="T1643" s="32" t="str">
        <f t="shared" si="628"/>
        <v/>
      </c>
      <c r="U1643" s="32"/>
      <c r="V1643" s="34"/>
      <c r="W1643" s="35"/>
      <c r="X1643" s="35"/>
      <c r="Y1643" s="32"/>
    </row>
    <row r="1644" spans="1:25" ht="15.75" hidden="1" customHeight="1" x14ac:dyDescent="0.25">
      <c r="A1644" s="27">
        <v>24236734</v>
      </c>
      <c r="B1644" s="27" t="s">
        <v>10410</v>
      </c>
      <c r="C1644" s="27" t="s">
        <v>10411</v>
      </c>
      <c r="D1644" s="27" t="s">
        <v>10412</v>
      </c>
      <c r="E1644" s="27" t="s">
        <v>10413</v>
      </c>
      <c r="F1644" s="27" t="s">
        <v>10414</v>
      </c>
      <c r="G1644" s="27">
        <v>2013</v>
      </c>
      <c r="H1644" s="28">
        <v>41597</v>
      </c>
      <c r="I1644" s="27"/>
      <c r="J1644" s="27"/>
      <c r="K1644" s="27" t="s">
        <v>10415</v>
      </c>
      <c r="L1644" s="27" t="str">
        <f t="shared" si="624"/>
        <v>PreAlerta</v>
      </c>
      <c r="M1644" s="27" t="str">
        <f t="shared" si="616"/>
        <v>S/PalabrasClaves</v>
      </c>
      <c r="N1644" s="27" t="str">
        <f t="shared" si="627"/>
        <v/>
      </c>
      <c r="O1644" s="27"/>
      <c r="P1644" s="27" t="s">
        <v>1077</v>
      </c>
      <c r="Q1644" s="27"/>
      <c r="R1644" s="27" t="str">
        <f>LEFT('2012-2022'!$P1644,4)</f>
        <v>2013</v>
      </c>
      <c r="S1644" s="27" t="s">
        <v>68</v>
      </c>
      <c r="T1644" s="27" t="str">
        <f t="shared" si="628"/>
        <v/>
      </c>
      <c r="U1644" s="27"/>
      <c r="V1644" s="29"/>
      <c r="W1644" s="30"/>
      <c r="X1644" s="30"/>
      <c r="Y1644" s="31"/>
    </row>
    <row r="1645" spans="1:25" ht="15.75" hidden="1" customHeight="1" x14ac:dyDescent="0.25">
      <c r="A1645" s="32">
        <v>32105602</v>
      </c>
      <c r="B1645" s="32" t="s">
        <v>10416</v>
      </c>
      <c r="C1645" s="32" t="s">
        <v>10417</v>
      </c>
      <c r="D1645" s="32" t="s">
        <v>10418</v>
      </c>
      <c r="E1645" s="32" t="s">
        <v>10419</v>
      </c>
      <c r="F1645" s="32" t="s">
        <v>595</v>
      </c>
      <c r="G1645" s="32">
        <v>2020</v>
      </c>
      <c r="H1645" s="33">
        <v>43889</v>
      </c>
      <c r="I1645" s="32"/>
      <c r="J1645" s="32"/>
      <c r="K1645" s="32" t="s">
        <v>10420</v>
      </c>
      <c r="L1645" s="32" t="str">
        <f t="shared" si="624"/>
        <v>PostAlerta</v>
      </c>
      <c r="M1645" s="32" t="str">
        <f t="shared" si="616"/>
        <v>C/PalabrasClaves</v>
      </c>
      <c r="N1645" s="32" t="str">
        <f t="shared" si="627"/>
        <v/>
      </c>
      <c r="O1645" s="32"/>
      <c r="P1645" s="32" t="s">
        <v>132</v>
      </c>
      <c r="Q1645" s="32"/>
      <c r="R1645" s="32" t="str">
        <f>LEFT('2012-2022'!$P1645,4)</f>
        <v>2020</v>
      </c>
      <c r="S1645" s="32" t="s">
        <v>54</v>
      </c>
      <c r="T1645" s="32" t="str">
        <f t="shared" si="628"/>
        <v/>
      </c>
      <c r="U1645" s="32"/>
      <c r="V1645" s="34"/>
      <c r="W1645" s="35"/>
      <c r="X1645" s="35"/>
      <c r="Y1645" s="32"/>
    </row>
    <row r="1646" spans="1:25" ht="15.75" hidden="1" customHeight="1" x14ac:dyDescent="0.25">
      <c r="A1646" s="27">
        <v>31288994</v>
      </c>
      <c r="B1646" s="27" t="s">
        <v>10421</v>
      </c>
      <c r="C1646" s="27" t="s">
        <v>10422</v>
      </c>
      <c r="D1646" s="27" t="s">
        <v>10423</v>
      </c>
      <c r="E1646" s="27" t="s">
        <v>10424</v>
      </c>
      <c r="F1646" s="27" t="s">
        <v>1995</v>
      </c>
      <c r="G1646" s="27">
        <v>2020</v>
      </c>
      <c r="H1646" s="28">
        <v>43657</v>
      </c>
      <c r="I1646" s="27"/>
      <c r="J1646" s="27"/>
      <c r="K1646" s="27" t="s">
        <v>10425</v>
      </c>
      <c r="L1646" s="27" t="str">
        <f t="shared" si="624"/>
        <v>PostAlerta</v>
      </c>
      <c r="M1646" s="27" t="str">
        <f t="shared" si="616"/>
        <v>S/PalabrasClaves</v>
      </c>
      <c r="N1646" s="27" t="str">
        <f t="shared" si="627"/>
        <v/>
      </c>
      <c r="O1646" s="27"/>
      <c r="P1646" s="27" t="s">
        <v>3128</v>
      </c>
      <c r="Q1646" s="27"/>
      <c r="R1646" s="27" t="str">
        <f>LEFT('2012-2022'!$P1646,4)</f>
        <v>2020</v>
      </c>
      <c r="S1646" s="27" t="s">
        <v>45</v>
      </c>
      <c r="T1646" s="27" t="str">
        <f t="shared" si="628"/>
        <v/>
      </c>
      <c r="U1646" s="27"/>
      <c r="V1646" s="29"/>
      <c r="W1646" s="30"/>
      <c r="X1646" s="30"/>
      <c r="Y1646" s="31"/>
    </row>
    <row r="1647" spans="1:25" ht="15.75" hidden="1" customHeight="1" x14ac:dyDescent="0.25">
      <c r="A1647" s="32">
        <v>29028971</v>
      </c>
      <c r="B1647" s="32" t="s">
        <v>10426</v>
      </c>
      <c r="C1647" s="32" t="s">
        <v>10427</v>
      </c>
      <c r="D1647" s="32" t="s">
        <v>10428</v>
      </c>
      <c r="E1647" s="32" t="s">
        <v>10429</v>
      </c>
      <c r="F1647" s="32" t="s">
        <v>2140</v>
      </c>
      <c r="G1647" s="32">
        <v>2018</v>
      </c>
      <c r="H1647" s="33">
        <v>43022</v>
      </c>
      <c r="I1647" s="32"/>
      <c r="J1647" s="32"/>
      <c r="K1647" s="32" t="s">
        <v>10430</v>
      </c>
      <c r="L1647" s="32" t="str">
        <f t="shared" si="624"/>
        <v>PostAlerta</v>
      </c>
      <c r="M1647" s="32" t="str">
        <f t="shared" si="616"/>
        <v>S/PalabrasClaves</v>
      </c>
      <c r="N1647" s="32" t="str">
        <f t="shared" si="627"/>
        <v/>
      </c>
      <c r="O1647" s="32"/>
      <c r="P1647" s="32" t="s">
        <v>1276</v>
      </c>
      <c r="Q1647" s="32"/>
      <c r="R1647" s="32" t="str">
        <f>LEFT('2012-2022'!$P1647,4)</f>
        <v>2018</v>
      </c>
      <c r="S1647" s="32" t="s">
        <v>45</v>
      </c>
      <c r="T1647" s="32" t="str">
        <f t="shared" si="628"/>
        <v/>
      </c>
      <c r="U1647" s="32"/>
      <c r="V1647" s="34"/>
      <c r="W1647" s="35"/>
      <c r="X1647" s="35"/>
      <c r="Y1647" s="32"/>
    </row>
    <row r="1648" spans="1:25" ht="15.75" hidden="1" customHeight="1" x14ac:dyDescent="0.25">
      <c r="A1648" s="27">
        <v>24196751</v>
      </c>
      <c r="B1648" s="27" t="s">
        <v>10431</v>
      </c>
      <c r="C1648" s="27" t="s">
        <v>10432</v>
      </c>
      <c r="D1648" s="27" t="s">
        <v>10433</v>
      </c>
      <c r="E1648" s="27" t="s">
        <v>6771</v>
      </c>
      <c r="F1648" s="27" t="s">
        <v>10434</v>
      </c>
      <c r="G1648" s="27">
        <v>2014</v>
      </c>
      <c r="H1648" s="28">
        <v>41586</v>
      </c>
      <c r="I1648" s="27"/>
      <c r="J1648" s="27"/>
      <c r="K1648" s="27" t="s">
        <v>10435</v>
      </c>
      <c r="L1648" s="27" t="str">
        <f t="shared" si="624"/>
        <v>PreAlerta</v>
      </c>
      <c r="M1648" s="27" t="str">
        <f t="shared" si="616"/>
        <v>S/PalabrasClaves</v>
      </c>
      <c r="N1648" s="27" t="str">
        <f t="shared" si="627"/>
        <v/>
      </c>
      <c r="O1648" s="27"/>
      <c r="P1648" s="27" t="s">
        <v>1736</v>
      </c>
      <c r="Q1648" s="27"/>
      <c r="R1648" s="27" t="str">
        <f>LEFT('2012-2022'!$P1648,4)</f>
        <v>2014</v>
      </c>
      <c r="S1648" s="27" t="s">
        <v>65</v>
      </c>
      <c r="T1648" s="27" t="str">
        <f t="shared" si="628"/>
        <v/>
      </c>
      <c r="U1648" s="27"/>
      <c r="V1648" s="29"/>
      <c r="W1648" s="30"/>
      <c r="X1648" s="30"/>
      <c r="Y1648" s="31"/>
    </row>
    <row r="1649" spans="1:25" ht="15.75" hidden="1" customHeight="1" x14ac:dyDescent="0.25">
      <c r="A1649" s="32">
        <v>23236033</v>
      </c>
      <c r="B1649" s="32" t="s">
        <v>10436</v>
      </c>
      <c r="C1649" s="32" t="s">
        <v>10437</v>
      </c>
      <c r="D1649" s="32" t="s">
        <v>10438</v>
      </c>
      <c r="E1649" s="32" t="s">
        <v>10413</v>
      </c>
      <c r="F1649" s="32" t="s">
        <v>6837</v>
      </c>
      <c r="G1649" s="32">
        <v>2012</v>
      </c>
      <c r="H1649" s="33">
        <v>41257</v>
      </c>
      <c r="I1649" s="32" t="s">
        <v>10439</v>
      </c>
      <c r="J1649" s="32"/>
      <c r="K1649" s="32" t="s">
        <v>10440</v>
      </c>
      <c r="L1649" s="32" t="str">
        <f t="shared" si="624"/>
        <v>PreAlerta</v>
      </c>
      <c r="M1649" s="32" t="str">
        <f t="shared" si="616"/>
        <v>S/PalabrasClaves</v>
      </c>
      <c r="N1649" s="32" t="str">
        <f t="shared" si="627"/>
        <v/>
      </c>
      <c r="O1649" s="32"/>
      <c r="P1649" s="32" t="s">
        <v>10441</v>
      </c>
      <c r="Q1649" s="32"/>
      <c r="R1649" s="32" t="str">
        <f>LEFT('2012-2022'!$P1649,4)</f>
        <v>2012</v>
      </c>
      <c r="S1649" s="32" t="s">
        <v>74</v>
      </c>
      <c r="T1649" s="32" t="str">
        <f t="shared" si="628"/>
        <v/>
      </c>
      <c r="U1649" s="32"/>
      <c r="V1649" s="34"/>
      <c r="W1649" s="35"/>
      <c r="X1649" s="35"/>
      <c r="Y1649" s="32"/>
    </row>
    <row r="1650" spans="1:25" ht="15.75" hidden="1" customHeight="1" x14ac:dyDescent="0.25">
      <c r="A1650" s="27">
        <v>33242474</v>
      </c>
      <c r="B1650" s="27" t="s">
        <v>10442</v>
      </c>
      <c r="C1650" s="27" t="s">
        <v>5638</v>
      </c>
      <c r="D1650" s="27" t="s">
        <v>10443</v>
      </c>
      <c r="E1650" s="27" t="s">
        <v>119</v>
      </c>
      <c r="F1650" s="27" t="s">
        <v>679</v>
      </c>
      <c r="G1650" s="27">
        <v>2021</v>
      </c>
      <c r="H1650" s="28">
        <v>44161</v>
      </c>
      <c r="I1650" s="27"/>
      <c r="J1650" s="27"/>
      <c r="K1650" s="27" t="s">
        <v>10444</v>
      </c>
      <c r="L1650" s="27" t="str">
        <f t="shared" si="624"/>
        <v>PostAlerta</v>
      </c>
      <c r="M1650" s="27" t="str">
        <f t="shared" si="616"/>
        <v>S/PalabrasClaves</v>
      </c>
      <c r="N1650" s="27" t="str">
        <f t="shared" si="627"/>
        <v/>
      </c>
      <c r="O1650" s="27"/>
      <c r="P1650" s="27" t="s">
        <v>934</v>
      </c>
      <c r="Q1650" s="27"/>
      <c r="R1650" s="27" t="str">
        <f>LEFT('2012-2022'!$P1650,4)</f>
        <v>2021</v>
      </c>
      <c r="S1650" s="27" t="s">
        <v>57</v>
      </c>
      <c r="T1650" s="27" t="str">
        <f t="shared" si="628"/>
        <v/>
      </c>
      <c r="U1650" s="27"/>
      <c r="V1650" s="29"/>
      <c r="W1650" s="30"/>
      <c r="X1650" s="30"/>
      <c r="Y1650" s="31"/>
    </row>
    <row r="1651" spans="1:25" ht="15.75" customHeight="1" x14ac:dyDescent="0.25">
      <c r="A1651" s="32">
        <v>28510723</v>
      </c>
      <c r="B1651" s="32" t="s">
        <v>10445</v>
      </c>
      <c r="C1651" s="32" t="s">
        <v>10446</v>
      </c>
      <c r="D1651" s="32" t="s">
        <v>10447</v>
      </c>
      <c r="E1651" s="32" t="s">
        <v>2184</v>
      </c>
      <c r="F1651" s="32" t="s">
        <v>2140</v>
      </c>
      <c r="G1651" s="32">
        <v>2017</v>
      </c>
      <c r="H1651" s="33">
        <v>42872</v>
      </c>
      <c r="I1651" s="32"/>
      <c r="J1651" s="32"/>
      <c r="K1651" s="32" t="s">
        <v>10448</v>
      </c>
      <c r="L1651" s="32" t="str">
        <f t="shared" si="624"/>
        <v>PostAlerta</v>
      </c>
      <c r="M1651" s="32" t="str">
        <f t="shared" si="616"/>
        <v>C/PalabrasClaves</v>
      </c>
      <c r="N1651" s="32" t="s">
        <v>9</v>
      </c>
      <c r="O1651" s="32"/>
      <c r="P1651" s="32" t="s">
        <v>6286</v>
      </c>
      <c r="Q1651" s="32"/>
      <c r="R1651" s="32" t="str">
        <f>LEFT('2012-2022'!$P1651,4)</f>
        <v>2017</v>
      </c>
      <c r="S1651" s="32" t="s">
        <v>62</v>
      </c>
      <c r="T1651" s="32" t="s">
        <v>10449</v>
      </c>
      <c r="U1651" s="32" t="s">
        <v>123</v>
      </c>
      <c r="V1651" s="34" t="s">
        <v>124</v>
      </c>
      <c r="W1651" s="35" t="s">
        <v>124</v>
      </c>
      <c r="X1651" s="35" t="s">
        <v>10450</v>
      </c>
      <c r="Y1651" s="36" t="str">
        <f>IFERROR(VLOOKUP(A1649,BD_aux,3,FALSE),"")</f>
        <v/>
      </c>
    </row>
    <row r="1652" spans="1:25" ht="15.75" hidden="1" customHeight="1" x14ac:dyDescent="0.25">
      <c r="A1652" s="27">
        <v>30943191</v>
      </c>
      <c r="B1652" s="27" t="s">
        <v>10451</v>
      </c>
      <c r="C1652" s="27" t="s">
        <v>10452</v>
      </c>
      <c r="D1652" s="27" t="s">
        <v>10453</v>
      </c>
      <c r="E1652" s="27" t="s">
        <v>10454</v>
      </c>
      <c r="F1652" s="27" t="s">
        <v>424</v>
      </c>
      <c r="G1652" s="27">
        <v>2019</v>
      </c>
      <c r="H1652" s="28">
        <v>43559</v>
      </c>
      <c r="I1652" s="27" t="s">
        <v>10455</v>
      </c>
      <c r="J1652" s="27"/>
      <c r="K1652" s="27" t="s">
        <v>10456</v>
      </c>
      <c r="L1652" s="27" t="str">
        <f t="shared" si="624"/>
        <v>PostAlerta</v>
      </c>
      <c r="M1652" s="27" t="str">
        <f t="shared" si="616"/>
        <v>S/PalabrasClaves</v>
      </c>
      <c r="N1652" s="27" t="str">
        <f t="shared" ref="N1652:N1654" si="629">IF(ISNUMBER(SEARCH("TREATMENT", B1652)), "4) Nuevos tratamientos", "")</f>
        <v/>
      </c>
      <c r="O1652" s="27"/>
      <c r="P1652" s="27" t="s">
        <v>5904</v>
      </c>
      <c r="Q1652" s="38"/>
      <c r="R1652" s="27" t="str">
        <f>LEFT('2012-2022'!$P1652,4)</f>
        <v>2019</v>
      </c>
      <c r="S1652" s="27" t="s">
        <v>54</v>
      </c>
      <c r="T1652" s="27" t="str">
        <f t="shared" ref="T1652:T1654" si="630">IFERROR(VLOOKUP(A1652,BD_aux,2,FALSE),"")</f>
        <v/>
      </c>
      <c r="U1652" s="27"/>
      <c r="V1652" s="29"/>
      <c r="W1652" s="30"/>
      <c r="X1652" s="30"/>
      <c r="Y1652" s="31"/>
    </row>
    <row r="1653" spans="1:25" ht="15.75" hidden="1" customHeight="1" x14ac:dyDescent="0.25">
      <c r="A1653" s="32">
        <v>34110736</v>
      </c>
      <c r="B1653" s="32" t="s">
        <v>10457</v>
      </c>
      <c r="C1653" s="32" t="s">
        <v>10458</v>
      </c>
      <c r="D1653" s="32" t="s">
        <v>10459</v>
      </c>
      <c r="E1653" s="32" t="s">
        <v>711</v>
      </c>
      <c r="F1653" s="32" t="s">
        <v>304</v>
      </c>
      <c r="G1653" s="32">
        <v>2021</v>
      </c>
      <c r="H1653" s="33">
        <v>44357</v>
      </c>
      <c r="I1653" s="32" t="s">
        <v>10460</v>
      </c>
      <c r="J1653" s="32" t="s">
        <v>10461</v>
      </c>
      <c r="K1653" s="32" t="s">
        <v>10462</v>
      </c>
      <c r="L1653" s="32" t="str">
        <f t="shared" si="624"/>
        <v>PostAlerta</v>
      </c>
      <c r="M1653" s="32" t="str">
        <f t="shared" si="616"/>
        <v>S/PalabrasClaves</v>
      </c>
      <c r="N1653" s="32" t="str">
        <f t="shared" si="629"/>
        <v/>
      </c>
      <c r="O1653" s="32"/>
      <c r="P1653" s="32" t="s">
        <v>6794</v>
      </c>
      <c r="Q1653" s="32"/>
      <c r="R1653" s="32" t="str">
        <f>LEFT('2012-2022'!$P1653,4)</f>
        <v>2021</v>
      </c>
      <c r="S1653" s="32" t="s">
        <v>70</v>
      </c>
      <c r="T1653" s="32" t="str">
        <f t="shared" si="630"/>
        <v/>
      </c>
      <c r="U1653" s="32"/>
      <c r="V1653" s="34"/>
      <c r="W1653" s="35"/>
      <c r="X1653" s="35"/>
      <c r="Y1653" s="32"/>
    </row>
    <row r="1654" spans="1:25" ht="15.75" hidden="1" customHeight="1" x14ac:dyDescent="0.25">
      <c r="A1654" s="27">
        <v>26104562</v>
      </c>
      <c r="B1654" s="27" t="s">
        <v>10463</v>
      </c>
      <c r="C1654" s="27" t="s">
        <v>5843</v>
      </c>
      <c r="D1654" s="27" t="s">
        <v>10464</v>
      </c>
      <c r="E1654" s="27" t="s">
        <v>5845</v>
      </c>
      <c r="F1654" s="27" t="s">
        <v>312</v>
      </c>
      <c r="G1654" s="27">
        <v>2015</v>
      </c>
      <c r="H1654" s="28">
        <v>42180</v>
      </c>
      <c r="I1654" s="27"/>
      <c r="J1654" s="27"/>
      <c r="K1654" s="27" t="s">
        <v>10465</v>
      </c>
      <c r="L1654" s="27" t="str">
        <f t="shared" si="624"/>
        <v>Excluido</v>
      </c>
      <c r="M1654" s="27" t="str">
        <f t="shared" si="616"/>
        <v>S/PalabrasClaves</v>
      </c>
      <c r="N1654" s="27" t="str">
        <f t="shared" si="629"/>
        <v/>
      </c>
      <c r="O1654" s="27"/>
      <c r="P1654" s="27" t="s">
        <v>2635</v>
      </c>
      <c r="Q1654" s="27"/>
      <c r="R1654" s="27" t="str">
        <f>LEFT('2012-2022'!$P1654,4)</f>
        <v>2015</v>
      </c>
      <c r="S1654" s="27" t="s">
        <v>45</v>
      </c>
      <c r="T1654" s="27" t="str">
        <f t="shared" si="630"/>
        <v/>
      </c>
      <c r="U1654" s="27"/>
      <c r="V1654" s="29"/>
      <c r="W1654" s="30"/>
      <c r="X1654" s="30"/>
      <c r="Y1654" s="31"/>
    </row>
    <row r="1655" spans="1:25" ht="15.75" customHeight="1" x14ac:dyDescent="0.25">
      <c r="A1655" s="32">
        <v>24650008</v>
      </c>
      <c r="B1655" s="32" t="s">
        <v>10466</v>
      </c>
      <c r="C1655" s="32" t="s">
        <v>10467</v>
      </c>
      <c r="D1655" s="32" t="s">
        <v>10468</v>
      </c>
      <c r="E1655" s="32" t="s">
        <v>10469</v>
      </c>
      <c r="F1655" s="32" t="s">
        <v>10470</v>
      </c>
      <c r="G1655" s="32">
        <v>2014</v>
      </c>
      <c r="H1655" s="33">
        <v>41720</v>
      </c>
      <c r="I1655" s="32" t="s">
        <v>10471</v>
      </c>
      <c r="J1655" s="32"/>
      <c r="K1655" s="32" t="s">
        <v>10472</v>
      </c>
      <c r="L1655" s="32" t="str">
        <f t="shared" si="624"/>
        <v>PreAlerta</v>
      </c>
      <c r="M1655" s="32" t="str">
        <f t="shared" si="616"/>
        <v>C/PalabrasClaves</v>
      </c>
      <c r="N1655" s="32" t="s">
        <v>9</v>
      </c>
      <c r="O1655" s="32"/>
      <c r="P1655" s="32" t="s">
        <v>10473</v>
      </c>
      <c r="Q1655" s="32"/>
      <c r="R1655" s="32" t="str">
        <f>LEFT('2012-2022'!$P1655,4)</f>
        <v>2014</v>
      </c>
      <c r="S1655" s="32" t="s">
        <v>49</v>
      </c>
      <c r="T1655" s="32" t="s">
        <v>10474</v>
      </c>
      <c r="U1655" s="32" t="s">
        <v>123</v>
      </c>
      <c r="V1655" s="34" t="s">
        <v>124</v>
      </c>
      <c r="W1655" s="35" t="s">
        <v>124</v>
      </c>
      <c r="X1655" s="35" t="s">
        <v>10475</v>
      </c>
      <c r="Y1655" s="36" t="str">
        <f>IFERROR(VLOOKUP(A1653,BD_aux,3,FALSE),"")</f>
        <v/>
      </c>
    </row>
    <row r="1656" spans="1:25" ht="15.75" hidden="1" customHeight="1" x14ac:dyDescent="0.25">
      <c r="A1656" s="27">
        <v>32259846</v>
      </c>
      <c r="B1656" s="27" t="s">
        <v>10476</v>
      </c>
      <c r="C1656" s="27" t="s">
        <v>10477</v>
      </c>
      <c r="D1656" s="27" t="s">
        <v>10478</v>
      </c>
      <c r="E1656" s="27" t="s">
        <v>2564</v>
      </c>
      <c r="F1656" s="27" t="s">
        <v>493</v>
      </c>
      <c r="G1656" s="27">
        <v>2020</v>
      </c>
      <c r="H1656" s="28">
        <v>43929</v>
      </c>
      <c r="I1656" s="27" t="s">
        <v>10479</v>
      </c>
      <c r="J1656" s="27"/>
      <c r="K1656" s="27" t="s">
        <v>10480</v>
      </c>
      <c r="L1656" s="27" t="str">
        <f t="shared" si="624"/>
        <v>Excluido</v>
      </c>
      <c r="M1656" s="27" t="str">
        <f t="shared" si="616"/>
        <v>C/PalabrasClaves</v>
      </c>
      <c r="N1656" s="27" t="str">
        <f t="shared" ref="N1656:N1659" si="631">IF(ISNUMBER(SEARCH("TREATMENT", B1656)), "4) Nuevos tratamientos", "")</f>
        <v/>
      </c>
      <c r="O1656" s="27"/>
      <c r="P1656" s="27" t="s">
        <v>10481</v>
      </c>
      <c r="Q1656" s="27"/>
      <c r="R1656" s="27" t="str">
        <f>LEFT('2012-2022'!$P1656,4)</f>
        <v>2020</v>
      </c>
      <c r="S1656" s="27" t="s">
        <v>62</v>
      </c>
      <c r="T1656" s="27" t="str">
        <f t="shared" ref="T1656:T1661" si="632">IFERROR(VLOOKUP(A1656,BD_aux,2,FALSE),"")</f>
        <v/>
      </c>
      <c r="U1656" s="27"/>
      <c r="V1656" s="29"/>
      <c r="W1656" s="30"/>
      <c r="X1656" s="30"/>
      <c r="Y1656" s="31"/>
    </row>
    <row r="1657" spans="1:25" ht="15.75" hidden="1" customHeight="1" x14ac:dyDescent="0.25">
      <c r="A1657" s="32">
        <v>23660013</v>
      </c>
      <c r="B1657" s="32" t="s">
        <v>10482</v>
      </c>
      <c r="C1657" s="32" t="s">
        <v>5957</v>
      </c>
      <c r="D1657" s="32" t="s">
        <v>10483</v>
      </c>
      <c r="E1657" s="32" t="s">
        <v>5959</v>
      </c>
      <c r="F1657" s="32" t="s">
        <v>1895</v>
      </c>
      <c r="G1657" s="32">
        <v>2013</v>
      </c>
      <c r="H1657" s="33">
        <v>41405</v>
      </c>
      <c r="I1657" s="32"/>
      <c r="J1657" s="32"/>
      <c r="K1657" s="32" t="s">
        <v>10484</v>
      </c>
      <c r="L1657" s="32" t="str">
        <f t="shared" si="624"/>
        <v>PreAlerta</v>
      </c>
      <c r="M1657" s="32" t="str">
        <f t="shared" si="616"/>
        <v>C/PalabrasClaves</v>
      </c>
      <c r="N1657" s="32" t="str">
        <f t="shared" si="631"/>
        <v/>
      </c>
      <c r="O1657" s="32"/>
      <c r="P1657" s="32" t="s">
        <v>10485</v>
      </c>
      <c r="Q1657" s="32"/>
      <c r="R1657" s="32" t="str">
        <f>LEFT('2012-2022'!$P1657,4)</f>
        <v>2013</v>
      </c>
      <c r="S1657" s="32" t="s">
        <v>65</v>
      </c>
      <c r="T1657" s="32" t="str">
        <f t="shared" si="632"/>
        <v/>
      </c>
      <c r="U1657" s="32"/>
      <c r="V1657" s="34"/>
      <c r="W1657" s="35"/>
      <c r="X1657" s="35"/>
      <c r="Y1657" s="32"/>
    </row>
    <row r="1658" spans="1:25" ht="15.75" hidden="1" customHeight="1" x14ac:dyDescent="0.25">
      <c r="A1658" s="27">
        <v>34498079</v>
      </c>
      <c r="B1658" s="27" t="s">
        <v>10486</v>
      </c>
      <c r="C1658" s="27" t="s">
        <v>10487</v>
      </c>
      <c r="D1658" s="27" t="s">
        <v>10488</v>
      </c>
      <c r="E1658" s="27" t="s">
        <v>4133</v>
      </c>
      <c r="F1658" s="27" t="s">
        <v>195</v>
      </c>
      <c r="G1658" s="27">
        <v>2022</v>
      </c>
      <c r="H1658" s="28">
        <v>44448</v>
      </c>
      <c r="I1658" s="27" t="s">
        <v>10489</v>
      </c>
      <c r="J1658" s="27"/>
      <c r="K1658" s="27" t="s">
        <v>10490</v>
      </c>
      <c r="L1658" s="27" t="str">
        <f t="shared" si="624"/>
        <v>PostAlerta</v>
      </c>
      <c r="M1658" s="27" t="str">
        <f t="shared" si="616"/>
        <v>C/PalabrasClaves</v>
      </c>
      <c r="N1658" s="27" t="str">
        <f t="shared" si="631"/>
        <v/>
      </c>
      <c r="O1658" s="27"/>
      <c r="P1658" s="27" t="s">
        <v>10491</v>
      </c>
      <c r="Q1658" s="27"/>
      <c r="R1658" s="27" t="str">
        <f>LEFT('2012-2022'!$P1658,4)</f>
        <v>2022</v>
      </c>
      <c r="S1658" s="27" t="s">
        <v>45</v>
      </c>
      <c r="T1658" s="27" t="str">
        <f t="shared" si="632"/>
        <v/>
      </c>
      <c r="U1658" s="27"/>
      <c r="V1658" s="29"/>
      <c r="W1658" s="30"/>
      <c r="X1658" s="30"/>
      <c r="Y1658" s="31"/>
    </row>
    <row r="1659" spans="1:25" ht="15.75" hidden="1" customHeight="1" x14ac:dyDescent="0.25">
      <c r="A1659" s="32">
        <v>34535614</v>
      </c>
      <c r="B1659" s="32" t="s">
        <v>10492</v>
      </c>
      <c r="C1659" s="32" t="s">
        <v>10493</v>
      </c>
      <c r="D1659" s="32" t="s">
        <v>10494</v>
      </c>
      <c r="E1659" s="32" t="s">
        <v>10495</v>
      </c>
      <c r="F1659" s="32" t="s">
        <v>304</v>
      </c>
      <c r="G1659" s="32">
        <v>2021</v>
      </c>
      <c r="H1659" s="33">
        <v>44457</v>
      </c>
      <c r="I1659" s="32" t="s">
        <v>10496</v>
      </c>
      <c r="J1659" s="32" t="s">
        <v>10497</v>
      </c>
      <c r="K1659" s="32" t="s">
        <v>10498</v>
      </c>
      <c r="L1659" s="32" t="str">
        <f t="shared" si="624"/>
        <v>Excluido</v>
      </c>
      <c r="M1659" s="32" t="str">
        <f t="shared" si="616"/>
        <v>S/PalabrasClaves</v>
      </c>
      <c r="N1659" s="32" t="str">
        <f t="shared" si="631"/>
        <v/>
      </c>
      <c r="O1659" s="32"/>
      <c r="P1659" s="32" t="s">
        <v>5980</v>
      </c>
      <c r="Q1659" s="40"/>
      <c r="R1659" s="32" t="str">
        <f>LEFT('2012-2022'!$P1659,4)</f>
        <v>2021</v>
      </c>
      <c r="S1659" s="32" t="s">
        <v>74</v>
      </c>
      <c r="T1659" s="32" t="str">
        <f t="shared" si="632"/>
        <v/>
      </c>
      <c r="U1659" s="32"/>
      <c r="V1659" s="34"/>
      <c r="W1659" s="35"/>
      <c r="X1659" s="35"/>
      <c r="Y1659" s="32"/>
    </row>
    <row r="1660" spans="1:25" ht="15.75" hidden="1" customHeight="1" x14ac:dyDescent="0.25">
      <c r="A1660" s="27">
        <v>22334604</v>
      </c>
      <c r="B1660" s="27" t="s">
        <v>10499</v>
      </c>
      <c r="C1660" s="27" t="s">
        <v>10500</v>
      </c>
      <c r="D1660" s="27" t="s">
        <v>10501</v>
      </c>
      <c r="E1660" s="27" t="s">
        <v>380</v>
      </c>
      <c r="F1660" s="27" t="s">
        <v>493</v>
      </c>
      <c r="G1660" s="27">
        <v>2012</v>
      </c>
      <c r="H1660" s="28">
        <v>40955</v>
      </c>
      <c r="I1660" s="27"/>
      <c r="J1660" s="27"/>
      <c r="K1660" s="27" t="s">
        <v>10502</v>
      </c>
      <c r="L1660" s="27" t="str">
        <f t="shared" si="624"/>
        <v>PreAlerta</v>
      </c>
      <c r="M1660" s="27" t="str">
        <f t="shared" si="616"/>
        <v>C/PalabrasClaves</v>
      </c>
      <c r="N1660" s="27" t="s">
        <v>18</v>
      </c>
      <c r="O1660" s="27" t="s">
        <v>2842</v>
      </c>
      <c r="P1660" s="27" t="s">
        <v>1847</v>
      </c>
      <c r="Q1660" s="27"/>
      <c r="R1660" s="27" t="str">
        <f>LEFT('2012-2022'!$P1660,4)</f>
        <v>2012</v>
      </c>
      <c r="S1660" s="27" t="s">
        <v>60</v>
      </c>
      <c r="T1660" s="27" t="str">
        <f t="shared" si="632"/>
        <v/>
      </c>
      <c r="U1660" s="27"/>
      <c r="V1660" s="29"/>
      <c r="W1660" s="30"/>
      <c r="X1660" s="30"/>
      <c r="Y1660" s="31"/>
    </row>
    <row r="1661" spans="1:25" ht="15.75" hidden="1" customHeight="1" x14ac:dyDescent="0.25">
      <c r="A1661" s="32">
        <v>32356960</v>
      </c>
      <c r="B1661" s="32" t="s">
        <v>10503</v>
      </c>
      <c r="C1661" s="32" t="s">
        <v>10504</v>
      </c>
      <c r="D1661" s="32" t="s">
        <v>10505</v>
      </c>
      <c r="E1661" s="32" t="s">
        <v>10506</v>
      </c>
      <c r="F1661" s="32" t="s">
        <v>304</v>
      </c>
      <c r="G1661" s="32">
        <v>2020</v>
      </c>
      <c r="H1661" s="33">
        <v>43953</v>
      </c>
      <c r="I1661" s="32"/>
      <c r="J1661" s="32"/>
      <c r="K1661" s="32" t="s">
        <v>10507</v>
      </c>
      <c r="L1661" s="32" t="str">
        <f t="shared" si="624"/>
        <v>PostAlerta</v>
      </c>
      <c r="M1661" s="32" t="str">
        <f t="shared" si="616"/>
        <v>S/PalabrasClaves</v>
      </c>
      <c r="N1661" s="32"/>
      <c r="O1661" s="32"/>
      <c r="P1661" s="32" t="s">
        <v>175</v>
      </c>
      <c r="Q1661" s="32"/>
      <c r="R1661" s="32" t="str">
        <f>LEFT('2012-2022'!$P1661,4)</f>
        <v>2020</v>
      </c>
      <c r="S1661" s="32" t="s">
        <v>60</v>
      </c>
      <c r="T1661" s="32" t="str">
        <f t="shared" si="632"/>
        <v/>
      </c>
      <c r="U1661" s="32"/>
      <c r="V1661" s="34"/>
      <c r="W1661" s="35"/>
      <c r="X1661" s="35"/>
      <c r="Y1661" s="32"/>
    </row>
    <row r="1662" spans="1:25" ht="15.75" customHeight="1" x14ac:dyDescent="0.25">
      <c r="A1662" s="27">
        <v>32664833</v>
      </c>
      <c r="B1662" s="27" t="s">
        <v>10508</v>
      </c>
      <c r="C1662" s="27" t="s">
        <v>4577</v>
      </c>
      <c r="D1662" s="27" t="s">
        <v>10509</v>
      </c>
      <c r="E1662" s="27" t="s">
        <v>655</v>
      </c>
      <c r="F1662" s="27" t="s">
        <v>4579</v>
      </c>
      <c r="G1662" s="27">
        <v>2020</v>
      </c>
      <c r="H1662" s="28">
        <v>44028</v>
      </c>
      <c r="I1662" s="27"/>
      <c r="J1662" s="27"/>
      <c r="K1662" s="27" t="s">
        <v>10510</v>
      </c>
      <c r="L1662" s="27" t="str">
        <f t="shared" si="624"/>
        <v>PostAlerta</v>
      </c>
      <c r="M1662" s="27" t="str">
        <f t="shared" si="616"/>
        <v>C/PalabrasClaves</v>
      </c>
      <c r="N1662" s="27" t="s">
        <v>9</v>
      </c>
      <c r="O1662" s="27"/>
      <c r="P1662" s="27" t="s">
        <v>10511</v>
      </c>
      <c r="Q1662" s="27"/>
      <c r="R1662" s="27" t="str">
        <f>LEFT('2012-2022'!$P1662,4)</f>
        <v>2020</v>
      </c>
      <c r="S1662" s="27" t="s">
        <v>62</v>
      </c>
      <c r="T1662" s="27" t="s">
        <v>10508</v>
      </c>
      <c r="U1662" s="27" t="s">
        <v>123</v>
      </c>
      <c r="V1662" s="29" t="s">
        <v>124</v>
      </c>
      <c r="W1662" s="30" t="s">
        <v>124</v>
      </c>
      <c r="X1662" s="30"/>
      <c r="Y1662" s="31" t="str">
        <f>IFERROR(VLOOKUP(A1660,BD_aux,3,FALSE),"")</f>
        <v/>
      </c>
    </row>
    <row r="1663" spans="1:25" ht="15.75" hidden="1" customHeight="1" x14ac:dyDescent="0.25">
      <c r="A1663" s="32">
        <v>31951687</v>
      </c>
      <c r="B1663" s="32" t="s">
        <v>10512</v>
      </c>
      <c r="C1663" s="32" t="s">
        <v>10513</v>
      </c>
      <c r="D1663" s="32" t="s">
        <v>10514</v>
      </c>
      <c r="E1663" s="32" t="s">
        <v>9711</v>
      </c>
      <c r="F1663" s="32" t="s">
        <v>10515</v>
      </c>
      <c r="G1663" s="32">
        <v>2019</v>
      </c>
      <c r="H1663" s="33">
        <v>43848</v>
      </c>
      <c r="I1663" s="32"/>
      <c r="J1663" s="32"/>
      <c r="K1663" s="32" t="s">
        <v>10516</v>
      </c>
      <c r="L1663" s="32" t="str">
        <f t="shared" si="624"/>
        <v>PostAlerta</v>
      </c>
      <c r="M1663" s="32" t="str">
        <f t="shared" si="616"/>
        <v>S/PalabrasClaves</v>
      </c>
      <c r="N1663" s="32" t="str">
        <f t="shared" ref="N1663:N1665" si="633">IF(ISNUMBER(SEARCH("TREATMENT", B1663)), "4) Nuevos tratamientos", "")</f>
        <v/>
      </c>
      <c r="O1663" s="32"/>
      <c r="P1663" s="32" t="s">
        <v>533</v>
      </c>
      <c r="Q1663" s="32"/>
      <c r="R1663" s="32" t="str">
        <f>LEFT('2012-2022'!$P1663,4)</f>
        <v>2019</v>
      </c>
      <c r="S1663" s="32" t="s">
        <v>74</v>
      </c>
      <c r="T1663" s="32" t="str">
        <f t="shared" ref="T1663:T1665" si="634">IFERROR(VLOOKUP(A1663,BD_aux,2,FALSE),"")</f>
        <v/>
      </c>
      <c r="U1663" s="32"/>
      <c r="V1663" s="34"/>
      <c r="W1663" s="35"/>
      <c r="X1663" s="35"/>
      <c r="Y1663" s="32"/>
    </row>
    <row r="1664" spans="1:25" ht="15.75" hidden="1" customHeight="1" x14ac:dyDescent="0.25">
      <c r="A1664" s="27">
        <v>29465688</v>
      </c>
      <c r="B1664" s="27" t="s">
        <v>10517</v>
      </c>
      <c r="C1664" s="27" t="s">
        <v>10518</v>
      </c>
      <c r="D1664" s="27" t="s">
        <v>10519</v>
      </c>
      <c r="E1664" s="27" t="s">
        <v>10520</v>
      </c>
      <c r="F1664" s="27" t="s">
        <v>304</v>
      </c>
      <c r="G1664" s="27">
        <v>2018</v>
      </c>
      <c r="H1664" s="28">
        <v>43153</v>
      </c>
      <c r="I1664" s="27" t="s">
        <v>10521</v>
      </c>
      <c r="J1664" s="27" t="s">
        <v>10522</v>
      </c>
      <c r="K1664" s="27" t="s">
        <v>10523</v>
      </c>
      <c r="L1664" s="27" t="str">
        <f t="shared" si="624"/>
        <v>Excluido</v>
      </c>
      <c r="M1664" s="27" t="str">
        <f t="shared" si="616"/>
        <v>S/PalabrasClaves</v>
      </c>
      <c r="N1664" s="27" t="str">
        <f t="shared" si="633"/>
        <v/>
      </c>
      <c r="O1664" s="27"/>
      <c r="P1664" s="27" t="s">
        <v>1671</v>
      </c>
      <c r="Q1664" s="27"/>
      <c r="R1664" s="27" t="str">
        <f>LEFT('2012-2022'!$P1664,4)</f>
        <v>2018</v>
      </c>
      <c r="S1664" s="27" t="s">
        <v>57</v>
      </c>
      <c r="T1664" s="27" t="str">
        <f t="shared" si="634"/>
        <v/>
      </c>
      <c r="U1664" s="27"/>
      <c r="V1664" s="29"/>
      <c r="W1664" s="30"/>
      <c r="X1664" s="30"/>
      <c r="Y1664" s="31"/>
    </row>
    <row r="1665" spans="1:25" ht="15.75" hidden="1" customHeight="1" x14ac:dyDescent="0.25">
      <c r="A1665" s="32">
        <v>25211254</v>
      </c>
      <c r="B1665" s="32" t="s">
        <v>10524</v>
      </c>
      <c r="C1665" s="32" t="s">
        <v>10525</v>
      </c>
      <c r="D1665" s="32" t="s">
        <v>10526</v>
      </c>
      <c r="E1665" s="32" t="s">
        <v>10527</v>
      </c>
      <c r="F1665" s="32" t="s">
        <v>304</v>
      </c>
      <c r="G1665" s="32">
        <v>2014</v>
      </c>
      <c r="H1665" s="33">
        <v>41894</v>
      </c>
      <c r="I1665" s="32" t="s">
        <v>10528</v>
      </c>
      <c r="J1665" s="32" t="s">
        <v>10529</v>
      </c>
      <c r="K1665" s="32" t="s">
        <v>10530</v>
      </c>
      <c r="L1665" s="32" t="str">
        <f t="shared" si="624"/>
        <v>PreAlerta</v>
      </c>
      <c r="M1665" s="32" t="str">
        <f t="shared" si="616"/>
        <v>C/PalabrasClaves</v>
      </c>
      <c r="N1665" s="32" t="str">
        <f t="shared" si="633"/>
        <v/>
      </c>
      <c r="O1665" s="32"/>
      <c r="P1665" s="32" t="s">
        <v>2430</v>
      </c>
      <c r="Q1665" s="32"/>
      <c r="R1665" s="32" t="str">
        <f>LEFT('2012-2022'!$P1665,4)</f>
        <v>2014</v>
      </c>
      <c r="S1665" s="32" t="s">
        <v>70</v>
      </c>
      <c r="T1665" s="32" t="str">
        <f t="shared" si="634"/>
        <v/>
      </c>
      <c r="U1665" s="32"/>
      <c r="V1665" s="34"/>
      <c r="W1665" s="35"/>
      <c r="X1665" s="35"/>
      <c r="Y1665" s="32"/>
    </row>
    <row r="1666" spans="1:25" ht="15.75" customHeight="1" x14ac:dyDescent="0.25">
      <c r="A1666" s="27">
        <v>32393483</v>
      </c>
      <c r="B1666" s="27" t="s">
        <v>10531</v>
      </c>
      <c r="C1666" s="27" t="s">
        <v>10532</v>
      </c>
      <c r="D1666" s="27" t="s">
        <v>10533</v>
      </c>
      <c r="E1666" s="27" t="s">
        <v>10534</v>
      </c>
      <c r="F1666" s="27" t="s">
        <v>573</v>
      </c>
      <c r="G1666" s="27">
        <v>2020</v>
      </c>
      <c r="H1666" s="28">
        <v>43964</v>
      </c>
      <c r="I1666" s="27" t="s">
        <v>10535</v>
      </c>
      <c r="J1666" s="27"/>
      <c r="K1666" s="27" t="s">
        <v>10536</v>
      </c>
      <c r="L1666" s="27" t="str">
        <f t="shared" si="624"/>
        <v>PostAlerta</v>
      </c>
      <c r="M1666" s="27" t="str">
        <f t="shared" si="616"/>
        <v>C/PalabrasClaves</v>
      </c>
      <c r="N1666" s="27" t="s">
        <v>12</v>
      </c>
      <c r="O1666" s="27" t="s">
        <v>16</v>
      </c>
      <c r="P1666" s="27" t="s">
        <v>10537</v>
      </c>
      <c r="Q1666" s="27"/>
      <c r="R1666" s="27" t="str">
        <f>LEFT('2012-2022'!$P1666,4)</f>
        <v>2020</v>
      </c>
      <c r="S1666" s="27" t="s">
        <v>60</v>
      </c>
      <c r="T1666" s="27" t="s">
        <v>10538</v>
      </c>
      <c r="U1666" s="27" t="s">
        <v>124</v>
      </c>
      <c r="V1666" s="29" t="s">
        <v>123</v>
      </c>
      <c r="W1666" s="30" t="s">
        <v>124</v>
      </c>
      <c r="X1666" s="30" t="s">
        <v>10539</v>
      </c>
      <c r="Y1666" s="31" t="str">
        <f t="shared" ref="Y1666:Y1667" si="635">IFERROR(VLOOKUP(A1664,BD_aux,3,FALSE),"")</f>
        <v/>
      </c>
    </row>
    <row r="1667" spans="1:25" ht="15.75" customHeight="1" x14ac:dyDescent="0.25">
      <c r="A1667" s="32">
        <v>26239980</v>
      </c>
      <c r="B1667" s="32" t="s">
        <v>10540</v>
      </c>
      <c r="C1667" s="32" t="s">
        <v>10541</v>
      </c>
      <c r="D1667" s="32" t="s">
        <v>10542</v>
      </c>
      <c r="E1667" s="32" t="s">
        <v>2434</v>
      </c>
      <c r="F1667" s="32" t="s">
        <v>573</v>
      </c>
      <c r="G1667" s="32">
        <v>2015</v>
      </c>
      <c r="H1667" s="33">
        <v>42221</v>
      </c>
      <c r="I1667" s="32" t="s">
        <v>10543</v>
      </c>
      <c r="J1667" s="32"/>
      <c r="K1667" s="32" t="s">
        <v>10544</v>
      </c>
      <c r="L1667" s="32" t="str">
        <f t="shared" si="624"/>
        <v>PreAlerta</v>
      </c>
      <c r="M1667" s="32" t="str">
        <f t="shared" si="616"/>
        <v>C/PalabrasClaves</v>
      </c>
      <c r="N1667" s="32" t="s">
        <v>12</v>
      </c>
      <c r="O1667" s="32" t="s">
        <v>16</v>
      </c>
      <c r="P1667" s="32" t="s">
        <v>5560</v>
      </c>
      <c r="Q1667" s="32"/>
      <c r="R1667" s="32" t="str">
        <f>LEFT('2012-2022'!$P1667,4)</f>
        <v>2015</v>
      </c>
      <c r="S1667" s="32" t="s">
        <v>70</v>
      </c>
      <c r="T1667" s="32" t="s">
        <v>10545</v>
      </c>
      <c r="U1667" s="32" t="s">
        <v>124</v>
      </c>
      <c r="V1667" s="34" t="s">
        <v>123</v>
      </c>
      <c r="W1667" s="35" t="s">
        <v>124</v>
      </c>
      <c r="X1667" s="35" t="s">
        <v>10546</v>
      </c>
      <c r="Y1667" s="36" t="str">
        <f t="shared" si="635"/>
        <v/>
      </c>
    </row>
    <row r="1668" spans="1:25" ht="15.75" hidden="1" customHeight="1" x14ac:dyDescent="0.25">
      <c r="A1668" s="27">
        <v>31216278</v>
      </c>
      <c r="B1668" s="27" t="s">
        <v>10547</v>
      </c>
      <c r="C1668" s="27" t="s">
        <v>10548</v>
      </c>
      <c r="D1668" s="27" t="s">
        <v>10549</v>
      </c>
      <c r="E1668" s="27" t="s">
        <v>7065</v>
      </c>
      <c r="F1668" s="27" t="s">
        <v>1779</v>
      </c>
      <c r="G1668" s="27">
        <v>2019</v>
      </c>
      <c r="H1668" s="28">
        <v>43636</v>
      </c>
      <c r="I1668" s="27" t="s">
        <v>10550</v>
      </c>
      <c r="J1668" s="27"/>
      <c r="K1668" s="27" t="s">
        <v>10551</v>
      </c>
      <c r="L1668" s="27" t="str">
        <f t="shared" si="624"/>
        <v>PostAlerta</v>
      </c>
      <c r="M1668" s="27" t="str">
        <f t="shared" ref="M1668:M1731" si="636">IF(ISNUMBER(A1668),(IF(ISNUMBER(VLOOKUP(A1668,KEYWORDS,1,FALSE)),"C/PalabrasClaves","S/PalabrasClaves")),"")</f>
        <v>S/PalabrasClaves</v>
      </c>
      <c r="N1668" s="27" t="str">
        <f t="shared" ref="N1668:N1669" si="637">IF(ISNUMBER(SEARCH("TREATMENT", B1668)), "4) Nuevos tratamientos", "")</f>
        <v/>
      </c>
      <c r="O1668" s="27"/>
      <c r="P1668" s="27" t="s">
        <v>7783</v>
      </c>
      <c r="Q1668" s="27"/>
      <c r="R1668" s="27" t="str">
        <f>LEFT('2012-2022'!$P1668,4)</f>
        <v>2019</v>
      </c>
      <c r="S1668" s="27" t="s">
        <v>60</v>
      </c>
      <c r="T1668" s="27" t="str">
        <f t="shared" ref="T1668:T1669" si="638">IFERROR(VLOOKUP(A1668,BD_aux,2,FALSE),"")</f>
        <v/>
      </c>
      <c r="U1668" s="27"/>
      <c r="V1668" s="29"/>
      <c r="W1668" s="30"/>
      <c r="X1668" s="30"/>
      <c r="Y1668" s="31"/>
    </row>
    <row r="1669" spans="1:25" ht="15.75" hidden="1" customHeight="1" x14ac:dyDescent="0.25">
      <c r="A1669" s="32">
        <v>33564854</v>
      </c>
      <c r="B1669" s="32" t="s">
        <v>10552</v>
      </c>
      <c r="C1669" s="32" t="s">
        <v>10553</v>
      </c>
      <c r="D1669" s="32" t="s">
        <v>10554</v>
      </c>
      <c r="E1669" s="32" t="s">
        <v>119</v>
      </c>
      <c r="F1669" s="32" t="s">
        <v>493</v>
      </c>
      <c r="G1669" s="32">
        <v>2021</v>
      </c>
      <c r="H1669" s="33">
        <v>44237</v>
      </c>
      <c r="I1669" s="32"/>
      <c r="J1669" s="32"/>
      <c r="K1669" s="32" t="s">
        <v>10555</v>
      </c>
      <c r="L1669" s="32" t="str">
        <f t="shared" si="624"/>
        <v>Excluido</v>
      </c>
      <c r="M1669" s="32" t="str">
        <f t="shared" si="636"/>
        <v>C/PalabrasClaves</v>
      </c>
      <c r="N1669" s="32" t="str">
        <f t="shared" si="637"/>
        <v/>
      </c>
      <c r="O1669" s="32"/>
      <c r="P1669" s="32" t="s">
        <v>4893</v>
      </c>
      <c r="Q1669" s="32"/>
      <c r="R1669" s="32" t="str">
        <f>LEFT('2012-2022'!$P1669,4)</f>
        <v>2021</v>
      </c>
      <c r="S1669" s="32" t="s">
        <v>54</v>
      </c>
      <c r="T1669" s="32" t="str">
        <f t="shared" si="638"/>
        <v/>
      </c>
      <c r="U1669" s="32"/>
      <c r="V1669" s="34"/>
      <c r="W1669" s="35"/>
      <c r="X1669" s="35"/>
      <c r="Y1669" s="32"/>
    </row>
    <row r="1670" spans="1:25" ht="15.75" customHeight="1" x14ac:dyDescent="0.25">
      <c r="A1670" s="27">
        <v>29776806</v>
      </c>
      <c r="B1670" s="27" t="s">
        <v>10556</v>
      </c>
      <c r="C1670" s="27" t="s">
        <v>10557</v>
      </c>
      <c r="D1670" s="27" t="s">
        <v>10558</v>
      </c>
      <c r="E1670" s="27" t="s">
        <v>5098</v>
      </c>
      <c r="F1670" s="27" t="s">
        <v>679</v>
      </c>
      <c r="G1670" s="27">
        <v>2018</v>
      </c>
      <c r="H1670" s="28">
        <v>43240</v>
      </c>
      <c r="I1670" s="27"/>
      <c r="J1670" s="27"/>
      <c r="K1670" s="27" t="s">
        <v>10559</v>
      </c>
      <c r="L1670" s="27" t="str">
        <f t="shared" si="624"/>
        <v>PostAlerta</v>
      </c>
      <c r="M1670" s="27" t="str">
        <f t="shared" si="636"/>
        <v>S/PalabrasClaves</v>
      </c>
      <c r="N1670" s="27" t="s">
        <v>9</v>
      </c>
      <c r="O1670" s="27"/>
      <c r="P1670" s="27" t="s">
        <v>682</v>
      </c>
      <c r="Q1670" s="27"/>
      <c r="R1670" s="27" t="str">
        <f>LEFT('2012-2022'!$P1670,4)</f>
        <v>2018</v>
      </c>
      <c r="S1670" s="27" t="s">
        <v>62</v>
      </c>
      <c r="T1670" s="27" t="s">
        <v>10556</v>
      </c>
      <c r="U1670" s="27" t="s">
        <v>123</v>
      </c>
      <c r="V1670" s="29" t="s">
        <v>124</v>
      </c>
      <c r="W1670" s="30" t="s">
        <v>124</v>
      </c>
      <c r="X1670" s="30"/>
      <c r="Y1670" s="31" t="str">
        <f>IFERROR(VLOOKUP(A1668,BD_aux,3,FALSE),"")</f>
        <v/>
      </c>
    </row>
    <row r="1671" spans="1:25" ht="15.75" hidden="1" customHeight="1" x14ac:dyDescent="0.25">
      <c r="A1671" s="32">
        <v>30308531</v>
      </c>
      <c r="B1671" s="32" t="s">
        <v>10560</v>
      </c>
      <c r="C1671" s="32" t="s">
        <v>10561</v>
      </c>
      <c r="D1671" s="32" t="s">
        <v>10562</v>
      </c>
      <c r="E1671" s="32" t="s">
        <v>2314</v>
      </c>
      <c r="F1671" s="32" t="s">
        <v>304</v>
      </c>
      <c r="G1671" s="32">
        <v>2019</v>
      </c>
      <c r="H1671" s="33">
        <v>43385</v>
      </c>
      <c r="I1671" s="32" t="s">
        <v>10563</v>
      </c>
      <c r="J1671" s="32" t="s">
        <v>10564</v>
      </c>
      <c r="K1671" s="32" t="s">
        <v>10565</v>
      </c>
      <c r="L1671" s="32" t="str">
        <f t="shared" si="624"/>
        <v>PostAlerta</v>
      </c>
      <c r="M1671" s="32" t="str">
        <f t="shared" si="636"/>
        <v>S/PalabrasClaves</v>
      </c>
      <c r="N1671" s="32" t="str">
        <f t="shared" ref="N1671:N1673" si="639">IF(ISNUMBER(SEARCH("TREATMENT", B1671)), "4) Nuevos tratamientos", "")</f>
        <v/>
      </c>
      <c r="O1671" s="32"/>
      <c r="P1671" s="32" t="s">
        <v>730</v>
      </c>
      <c r="Q1671" s="32"/>
      <c r="R1671" s="32" t="str">
        <f>LEFT('2012-2022'!$P1671,4)</f>
        <v>2019</v>
      </c>
      <c r="S1671" s="32" t="s">
        <v>45</v>
      </c>
      <c r="T1671" s="32" t="str">
        <f t="shared" ref="T1671:T1673" si="640">IFERROR(VLOOKUP(A1671,BD_aux,2,FALSE),"")</f>
        <v/>
      </c>
      <c r="U1671" s="32"/>
      <c r="V1671" s="34"/>
      <c r="W1671" s="35"/>
      <c r="X1671" s="35"/>
      <c r="Y1671" s="32"/>
    </row>
    <row r="1672" spans="1:25" ht="15.75" hidden="1" customHeight="1" x14ac:dyDescent="0.25">
      <c r="A1672" s="27">
        <v>24614721</v>
      </c>
      <c r="B1672" s="27" t="s">
        <v>10566</v>
      </c>
      <c r="C1672" s="27" t="s">
        <v>10567</v>
      </c>
      <c r="D1672" s="27" t="s">
        <v>10568</v>
      </c>
      <c r="E1672" s="27" t="s">
        <v>10569</v>
      </c>
      <c r="F1672" s="27" t="s">
        <v>10570</v>
      </c>
      <c r="G1672" s="27">
        <v>2014</v>
      </c>
      <c r="H1672" s="28">
        <v>41710</v>
      </c>
      <c r="I1672" s="27"/>
      <c r="J1672" s="27"/>
      <c r="K1672" s="27" t="s">
        <v>10571</v>
      </c>
      <c r="L1672" s="27" t="str">
        <f t="shared" si="624"/>
        <v>PreAlerta</v>
      </c>
      <c r="M1672" s="27" t="str">
        <f t="shared" si="636"/>
        <v>S/PalabrasClaves</v>
      </c>
      <c r="N1672" s="27" t="str">
        <f t="shared" si="639"/>
        <v/>
      </c>
      <c r="O1672" s="27"/>
      <c r="P1672" s="27" t="s">
        <v>3856</v>
      </c>
      <c r="Q1672" s="27"/>
      <c r="R1672" s="27" t="str">
        <f>LEFT('2012-2022'!$P1672,4)</f>
        <v>2014</v>
      </c>
      <c r="S1672" s="27" t="s">
        <v>54</v>
      </c>
      <c r="T1672" s="27" t="str">
        <f t="shared" si="640"/>
        <v/>
      </c>
      <c r="U1672" s="27"/>
      <c r="V1672" s="29"/>
      <c r="W1672" s="30"/>
      <c r="X1672" s="30"/>
      <c r="Y1672" s="31"/>
    </row>
    <row r="1673" spans="1:25" ht="15.75" hidden="1" customHeight="1" x14ac:dyDescent="0.25">
      <c r="A1673" s="32">
        <v>26602618</v>
      </c>
      <c r="B1673" s="32" t="s">
        <v>10572</v>
      </c>
      <c r="C1673" s="32" t="s">
        <v>10573</v>
      </c>
      <c r="D1673" s="32" t="s">
        <v>10574</v>
      </c>
      <c r="E1673" s="32" t="s">
        <v>4669</v>
      </c>
      <c r="F1673" s="32" t="s">
        <v>2140</v>
      </c>
      <c r="G1673" s="32">
        <v>2015</v>
      </c>
      <c r="H1673" s="33">
        <v>42334</v>
      </c>
      <c r="I1673" s="32" t="s">
        <v>10575</v>
      </c>
      <c r="J1673" s="32" t="s">
        <v>10576</v>
      </c>
      <c r="K1673" s="32" t="s">
        <v>10577</v>
      </c>
      <c r="L1673" s="32" t="str">
        <f t="shared" si="624"/>
        <v>PreAlerta</v>
      </c>
      <c r="M1673" s="32" t="str">
        <f t="shared" si="636"/>
        <v>C/PalabrasClaves</v>
      </c>
      <c r="N1673" s="32" t="str">
        <f t="shared" si="639"/>
        <v/>
      </c>
      <c r="O1673" s="32"/>
      <c r="P1673" s="32" t="s">
        <v>10578</v>
      </c>
      <c r="Q1673" s="32"/>
      <c r="R1673" s="32" t="str">
        <f>LEFT('2012-2022'!$P1673,4)</f>
        <v>2015</v>
      </c>
      <c r="S1673" s="32" t="s">
        <v>74</v>
      </c>
      <c r="T1673" s="32" t="str">
        <f t="shared" si="640"/>
        <v/>
      </c>
      <c r="U1673" s="32"/>
      <c r="V1673" s="34"/>
      <c r="W1673" s="35"/>
      <c r="X1673" s="35"/>
      <c r="Y1673" s="32"/>
    </row>
    <row r="1674" spans="1:25" ht="15.75" customHeight="1" x14ac:dyDescent="0.25">
      <c r="A1674" s="27">
        <v>27902560</v>
      </c>
      <c r="B1674" s="27" t="s">
        <v>10579</v>
      </c>
      <c r="C1674" s="27" t="s">
        <v>10580</v>
      </c>
      <c r="D1674" s="27" t="s">
        <v>10581</v>
      </c>
      <c r="E1674" s="27" t="s">
        <v>10582</v>
      </c>
      <c r="F1674" s="27" t="s">
        <v>10583</v>
      </c>
      <c r="G1674" s="27">
        <v>2017</v>
      </c>
      <c r="H1674" s="28">
        <v>42705</v>
      </c>
      <c r="I1674" s="27" t="s">
        <v>10584</v>
      </c>
      <c r="J1674" s="27" t="s">
        <v>10585</v>
      </c>
      <c r="K1674" s="27" t="s">
        <v>10586</v>
      </c>
      <c r="L1674" s="27" t="str">
        <f t="shared" si="624"/>
        <v>PostAlerta</v>
      </c>
      <c r="M1674" s="27" t="str">
        <f t="shared" si="636"/>
        <v>S/PalabrasClaves</v>
      </c>
      <c r="N1674" s="27" t="s">
        <v>12</v>
      </c>
      <c r="O1674" s="27" t="s">
        <v>25</v>
      </c>
      <c r="P1674" s="27" t="s">
        <v>10587</v>
      </c>
      <c r="Q1674" s="27"/>
      <c r="R1674" s="27" t="str">
        <f>LEFT('2012-2022'!$P1674,4)</f>
        <v>2017</v>
      </c>
      <c r="S1674" s="27" t="s">
        <v>57</v>
      </c>
      <c r="T1674" s="27" t="s">
        <v>10588</v>
      </c>
      <c r="U1674" s="27" t="s">
        <v>124</v>
      </c>
      <c r="V1674" s="29" t="s">
        <v>124</v>
      </c>
      <c r="W1674" s="30" t="s">
        <v>124</v>
      </c>
      <c r="X1674" s="30" t="s">
        <v>10589</v>
      </c>
      <c r="Y1674" s="31" t="str">
        <f>IFERROR(VLOOKUP(A1672,BD_aux,3,FALSE),"")</f>
        <v/>
      </c>
    </row>
    <row r="1675" spans="1:25" ht="15.75" hidden="1" customHeight="1" x14ac:dyDescent="0.25">
      <c r="A1675" s="32">
        <v>24837286</v>
      </c>
      <c r="B1675" s="32" t="s">
        <v>10590</v>
      </c>
      <c r="C1675" s="32" t="s">
        <v>10591</v>
      </c>
      <c r="D1675" s="32" t="s">
        <v>10592</v>
      </c>
      <c r="E1675" s="32" t="s">
        <v>10593</v>
      </c>
      <c r="F1675" s="32" t="s">
        <v>373</v>
      </c>
      <c r="G1675" s="32">
        <v>2014</v>
      </c>
      <c r="H1675" s="33">
        <v>41779</v>
      </c>
      <c r="I1675" s="32" t="s">
        <v>10594</v>
      </c>
      <c r="J1675" s="32"/>
      <c r="K1675" s="32" t="s">
        <v>10595</v>
      </c>
      <c r="L1675" s="32" t="str">
        <f t="shared" si="624"/>
        <v>PreAlerta</v>
      </c>
      <c r="M1675" s="32" t="str">
        <f t="shared" si="636"/>
        <v>S/PalabrasClaves</v>
      </c>
      <c r="N1675" s="32" t="str">
        <f t="shared" ref="N1675:N1686" si="641">IF(ISNUMBER(SEARCH("TREATMENT", B1675)), "4) Nuevos tratamientos", "")</f>
        <v/>
      </c>
      <c r="O1675" s="32"/>
      <c r="P1675" s="32" t="s">
        <v>1736</v>
      </c>
      <c r="Q1675" s="32"/>
      <c r="R1675" s="32" t="str">
        <f>LEFT('2012-2022'!$P1675,4)</f>
        <v>2014</v>
      </c>
      <c r="S1675" s="32" t="s">
        <v>65</v>
      </c>
      <c r="T1675" s="32" t="str">
        <f t="shared" ref="T1675:T1686" si="642">IFERROR(VLOOKUP(A1675,BD_aux,2,FALSE),"")</f>
        <v/>
      </c>
      <c r="U1675" s="32"/>
      <c r="V1675" s="34"/>
      <c r="W1675" s="35"/>
      <c r="X1675" s="35"/>
      <c r="Y1675" s="32"/>
    </row>
    <row r="1676" spans="1:25" ht="15.75" hidden="1" customHeight="1" x14ac:dyDescent="0.25">
      <c r="A1676" s="27">
        <v>30694323</v>
      </c>
      <c r="B1676" s="27" t="s">
        <v>10596</v>
      </c>
      <c r="C1676" s="27" t="s">
        <v>10597</v>
      </c>
      <c r="D1676" s="27" t="s">
        <v>10598</v>
      </c>
      <c r="E1676" s="27" t="s">
        <v>10599</v>
      </c>
      <c r="F1676" s="27" t="s">
        <v>4413</v>
      </c>
      <c r="G1676" s="27">
        <v>2019</v>
      </c>
      <c r="H1676" s="28">
        <v>43495</v>
      </c>
      <c r="I1676" s="27"/>
      <c r="J1676" s="27"/>
      <c r="K1676" s="27" t="s">
        <v>10600</v>
      </c>
      <c r="L1676" s="27" t="str">
        <f t="shared" si="624"/>
        <v>PostAlerta</v>
      </c>
      <c r="M1676" s="27" t="str">
        <f t="shared" si="636"/>
        <v>S/PalabrasClaves</v>
      </c>
      <c r="N1676" s="27" t="str">
        <f t="shared" si="641"/>
        <v/>
      </c>
      <c r="O1676" s="27"/>
      <c r="P1676" s="27" t="s">
        <v>486</v>
      </c>
      <c r="Q1676" s="27"/>
      <c r="R1676" s="27" t="str">
        <f>LEFT('2012-2022'!$P1676,4)</f>
        <v>2019</v>
      </c>
      <c r="S1676" s="27" t="s">
        <v>39</v>
      </c>
      <c r="T1676" s="27" t="str">
        <f t="shared" si="642"/>
        <v/>
      </c>
      <c r="U1676" s="27"/>
      <c r="V1676" s="29"/>
      <c r="W1676" s="30"/>
      <c r="X1676" s="30"/>
      <c r="Y1676" s="31"/>
    </row>
    <row r="1677" spans="1:25" ht="15.75" hidden="1" customHeight="1" x14ac:dyDescent="0.25">
      <c r="A1677" s="32">
        <v>26077759</v>
      </c>
      <c r="B1677" s="32" t="s">
        <v>10601</v>
      </c>
      <c r="C1677" s="32" t="s">
        <v>10602</v>
      </c>
      <c r="D1677" s="32" t="s">
        <v>10603</v>
      </c>
      <c r="E1677" s="32" t="s">
        <v>5867</v>
      </c>
      <c r="F1677" s="32" t="s">
        <v>624</v>
      </c>
      <c r="G1677" s="32">
        <v>2015</v>
      </c>
      <c r="H1677" s="33">
        <v>42172</v>
      </c>
      <c r="I1677" s="32" t="s">
        <v>10604</v>
      </c>
      <c r="J1677" s="32"/>
      <c r="K1677" s="32" t="s">
        <v>10605</v>
      </c>
      <c r="L1677" s="32" t="str">
        <f t="shared" si="624"/>
        <v>PreAlerta</v>
      </c>
      <c r="M1677" s="32" t="str">
        <f t="shared" si="636"/>
        <v>S/PalabrasClaves</v>
      </c>
      <c r="N1677" s="32" t="str">
        <f t="shared" si="641"/>
        <v/>
      </c>
      <c r="O1677" s="32"/>
      <c r="P1677" s="32" t="s">
        <v>2170</v>
      </c>
      <c r="Q1677" s="32"/>
      <c r="R1677" s="32" t="str">
        <f>LEFT('2012-2022'!$P1677,4)</f>
        <v>2015</v>
      </c>
      <c r="S1677" s="32" t="s">
        <v>68</v>
      </c>
      <c r="T1677" s="32" t="str">
        <f t="shared" si="642"/>
        <v/>
      </c>
      <c r="U1677" s="32"/>
      <c r="V1677" s="34"/>
      <c r="W1677" s="35"/>
      <c r="X1677" s="35"/>
      <c r="Y1677" s="32"/>
    </row>
    <row r="1678" spans="1:25" ht="15.75" hidden="1" customHeight="1" x14ac:dyDescent="0.25">
      <c r="A1678" s="27">
        <v>29177089</v>
      </c>
      <c r="B1678" s="27" t="s">
        <v>10606</v>
      </c>
      <c r="C1678" s="27" t="s">
        <v>10607</v>
      </c>
      <c r="D1678" s="27" t="s">
        <v>10608</v>
      </c>
      <c r="E1678" s="27" t="s">
        <v>10609</v>
      </c>
      <c r="F1678" s="27" t="s">
        <v>249</v>
      </c>
      <c r="G1678" s="27">
        <v>2017</v>
      </c>
      <c r="H1678" s="28">
        <v>43067</v>
      </c>
      <c r="I1678" s="27" t="s">
        <v>10610</v>
      </c>
      <c r="J1678" s="27"/>
      <c r="K1678" s="27" t="s">
        <v>10611</v>
      </c>
      <c r="L1678" s="27" t="str">
        <f t="shared" si="624"/>
        <v>PostAlerta</v>
      </c>
      <c r="M1678" s="27" t="str">
        <f t="shared" si="636"/>
        <v>C/PalabrasClaves</v>
      </c>
      <c r="N1678" s="27" t="str">
        <f t="shared" si="641"/>
        <v/>
      </c>
      <c r="O1678" s="27"/>
      <c r="P1678" s="27" t="s">
        <v>10612</v>
      </c>
      <c r="Q1678" s="27"/>
      <c r="R1678" s="27" t="str">
        <f>LEFT('2012-2022'!$P1678,4)</f>
        <v>2017</v>
      </c>
      <c r="S1678" s="27" t="s">
        <v>68</v>
      </c>
      <c r="T1678" s="27" t="str">
        <f t="shared" si="642"/>
        <v/>
      </c>
      <c r="U1678" s="27"/>
      <c r="V1678" s="29"/>
      <c r="W1678" s="30"/>
      <c r="X1678" s="30"/>
      <c r="Y1678" s="31"/>
    </row>
    <row r="1679" spans="1:25" ht="15.75" hidden="1" customHeight="1" x14ac:dyDescent="0.25">
      <c r="A1679" s="32">
        <v>23694937</v>
      </c>
      <c r="B1679" s="32" t="s">
        <v>10613</v>
      </c>
      <c r="C1679" s="32" t="s">
        <v>10614</v>
      </c>
      <c r="D1679" s="32" t="s">
        <v>10615</v>
      </c>
      <c r="E1679" s="32" t="s">
        <v>10616</v>
      </c>
      <c r="F1679" s="32" t="s">
        <v>393</v>
      </c>
      <c r="G1679" s="32">
        <v>2013</v>
      </c>
      <c r="H1679" s="33">
        <v>41417</v>
      </c>
      <c r="I1679" s="32"/>
      <c r="J1679" s="32"/>
      <c r="K1679" s="32" t="s">
        <v>10617</v>
      </c>
      <c r="L1679" s="32" t="str">
        <f t="shared" si="624"/>
        <v>PreAlerta</v>
      </c>
      <c r="M1679" s="32" t="str">
        <f t="shared" si="636"/>
        <v>S/PalabrasClaves</v>
      </c>
      <c r="N1679" s="32" t="str">
        <f t="shared" si="641"/>
        <v/>
      </c>
      <c r="O1679" s="32"/>
      <c r="P1679" s="32" t="s">
        <v>389</v>
      </c>
      <c r="Q1679" s="32"/>
      <c r="R1679" s="32" t="str">
        <f>LEFT('2012-2022'!$P1679,4)</f>
        <v>2013</v>
      </c>
      <c r="S1679" s="32" t="s">
        <v>72</v>
      </c>
      <c r="T1679" s="32" t="str">
        <f t="shared" si="642"/>
        <v/>
      </c>
      <c r="U1679" s="32"/>
      <c r="V1679" s="34"/>
      <c r="W1679" s="35"/>
      <c r="X1679" s="35"/>
      <c r="Y1679" s="32"/>
    </row>
    <row r="1680" spans="1:25" ht="15.75" hidden="1" customHeight="1" x14ac:dyDescent="0.25">
      <c r="A1680" s="27">
        <v>29680200</v>
      </c>
      <c r="B1680" s="27" t="s">
        <v>10618</v>
      </c>
      <c r="C1680" s="27" t="s">
        <v>10619</v>
      </c>
      <c r="D1680" s="27" t="s">
        <v>10620</v>
      </c>
      <c r="E1680" s="27" t="s">
        <v>2510</v>
      </c>
      <c r="F1680" s="27" t="s">
        <v>8635</v>
      </c>
      <c r="G1680" s="27">
        <v>2019</v>
      </c>
      <c r="H1680" s="28">
        <v>43213</v>
      </c>
      <c r="I1680" s="27" t="s">
        <v>10621</v>
      </c>
      <c r="J1680" s="27"/>
      <c r="K1680" s="27" t="s">
        <v>10622</v>
      </c>
      <c r="L1680" s="27" t="str">
        <f t="shared" si="624"/>
        <v>Excluido</v>
      </c>
      <c r="M1680" s="27" t="str">
        <f t="shared" si="636"/>
        <v>C/PalabrasClaves</v>
      </c>
      <c r="N1680" s="27" t="str">
        <f t="shared" si="641"/>
        <v/>
      </c>
      <c r="O1680" s="27"/>
      <c r="P1680" s="27" t="s">
        <v>10623</v>
      </c>
      <c r="Q1680" s="27"/>
      <c r="R1680" s="27" t="str">
        <f>LEFT('2012-2022'!$P1680,4)</f>
        <v>2019</v>
      </c>
      <c r="S1680" s="27" t="s">
        <v>72</v>
      </c>
      <c r="T1680" s="27" t="str">
        <f t="shared" si="642"/>
        <v/>
      </c>
      <c r="U1680" s="27"/>
      <c r="V1680" s="29"/>
      <c r="W1680" s="30"/>
      <c r="X1680" s="30"/>
      <c r="Y1680" s="31"/>
    </row>
    <row r="1681" spans="1:25" ht="15.75" hidden="1" customHeight="1" x14ac:dyDescent="0.25">
      <c r="A1681" s="32">
        <v>22661631</v>
      </c>
      <c r="B1681" s="32" t="s">
        <v>10624</v>
      </c>
      <c r="C1681" s="32" t="s">
        <v>10625</v>
      </c>
      <c r="D1681" s="32" t="s">
        <v>10626</v>
      </c>
      <c r="E1681" s="32" t="s">
        <v>10627</v>
      </c>
      <c r="F1681" s="32" t="s">
        <v>393</v>
      </c>
      <c r="G1681" s="32">
        <v>2012</v>
      </c>
      <c r="H1681" s="33">
        <v>41065</v>
      </c>
      <c r="I1681" s="32"/>
      <c r="J1681" s="32"/>
      <c r="K1681" s="32" t="s">
        <v>10628</v>
      </c>
      <c r="L1681" s="32" t="str">
        <f t="shared" si="624"/>
        <v>PreAlerta</v>
      </c>
      <c r="M1681" s="32" t="str">
        <f t="shared" si="636"/>
        <v>S/PalabrasClaves</v>
      </c>
      <c r="N1681" s="32" t="str">
        <f t="shared" si="641"/>
        <v/>
      </c>
      <c r="O1681" s="32"/>
      <c r="P1681" s="32" t="s">
        <v>2213</v>
      </c>
      <c r="Q1681" s="32"/>
      <c r="R1681" s="32" t="str">
        <f>LEFT('2012-2022'!$P1681,4)</f>
        <v>2012</v>
      </c>
      <c r="S1681" s="32" t="s">
        <v>72</v>
      </c>
      <c r="T1681" s="32" t="str">
        <f t="shared" si="642"/>
        <v/>
      </c>
      <c r="U1681" s="32"/>
      <c r="V1681" s="34"/>
      <c r="W1681" s="35"/>
      <c r="X1681" s="35"/>
      <c r="Y1681" s="32"/>
    </row>
    <row r="1682" spans="1:25" ht="15.75" hidden="1" customHeight="1" x14ac:dyDescent="0.25">
      <c r="A1682" s="27">
        <v>33082236</v>
      </c>
      <c r="B1682" s="27" t="s">
        <v>10629</v>
      </c>
      <c r="C1682" s="27" t="s">
        <v>10630</v>
      </c>
      <c r="D1682" s="27" t="s">
        <v>10631</v>
      </c>
      <c r="E1682" s="27" t="s">
        <v>10632</v>
      </c>
      <c r="F1682" s="27" t="s">
        <v>393</v>
      </c>
      <c r="G1682" s="27">
        <v>2021</v>
      </c>
      <c r="H1682" s="28">
        <v>44125</v>
      </c>
      <c r="I1682" s="27"/>
      <c r="J1682" s="27"/>
      <c r="K1682" s="27" t="s">
        <v>10633</v>
      </c>
      <c r="L1682" s="27" t="str">
        <f t="shared" si="624"/>
        <v>PostAlerta</v>
      </c>
      <c r="M1682" s="27" t="str">
        <f t="shared" si="636"/>
        <v>S/PalabrasClaves</v>
      </c>
      <c r="N1682" s="27" t="str">
        <f t="shared" si="641"/>
        <v/>
      </c>
      <c r="O1682" s="27"/>
      <c r="P1682" s="27" t="s">
        <v>7979</v>
      </c>
      <c r="Q1682" s="27"/>
      <c r="R1682" s="27" t="str">
        <f>LEFT('2012-2022'!$P1682,4)</f>
        <v>2021</v>
      </c>
      <c r="S1682" s="27" t="s">
        <v>65</v>
      </c>
      <c r="T1682" s="27" t="str">
        <f t="shared" si="642"/>
        <v/>
      </c>
      <c r="U1682" s="27"/>
      <c r="V1682" s="29"/>
      <c r="W1682" s="30"/>
      <c r="X1682" s="30"/>
      <c r="Y1682" s="31"/>
    </row>
    <row r="1683" spans="1:25" ht="15.75" hidden="1" customHeight="1" x14ac:dyDescent="0.25">
      <c r="A1683" s="32">
        <v>28960028</v>
      </c>
      <c r="B1683" s="32" t="s">
        <v>10634</v>
      </c>
      <c r="C1683" s="32" t="s">
        <v>10635</v>
      </c>
      <c r="D1683" s="32" t="s">
        <v>10636</v>
      </c>
      <c r="E1683" s="32" t="s">
        <v>10637</v>
      </c>
      <c r="F1683" s="32" t="s">
        <v>10638</v>
      </c>
      <c r="G1683" s="32">
        <v>2017</v>
      </c>
      <c r="H1683" s="33">
        <v>43008</v>
      </c>
      <c r="I1683" s="32" t="s">
        <v>10639</v>
      </c>
      <c r="J1683" s="32"/>
      <c r="K1683" s="32" t="s">
        <v>10640</v>
      </c>
      <c r="L1683" s="32" t="str">
        <f t="shared" si="624"/>
        <v>PostAlerta</v>
      </c>
      <c r="M1683" s="32" t="str">
        <f t="shared" si="636"/>
        <v>S/PalabrasClaves</v>
      </c>
      <c r="N1683" s="32" t="str">
        <f t="shared" si="641"/>
        <v/>
      </c>
      <c r="O1683" s="32"/>
      <c r="P1683" s="32" t="s">
        <v>1483</v>
      </c>
      <c r="Q1683" s="32"/>
      <c r="R1683" s="32" t="str">
        <f>LEFT('2012-2022'!$P1683,4)</f>
        <v>2017</v>
      </c>
      <c r="S1683" s="32" t="s">
        <v>72</v>
      </c>
      <c r="T1683" s="32" t="str">
        <f t="shared" si="642"/>
        <v/>
      </c>
      <c r="U1683" s="32"/>
      <c r="V1683" s="34"/>
      <c r="W1683" s="35"/>
      <c r="X1683" s="35"/>
      <c r="Y1683" s="32"/>
    </row>
    <row r="1684" spans="1:25" ht="15.75" hidden="1" customHeight="1" x14ac:dyDescent="0.25">
      <c r="A1684" s="27">
        <v>23856383</v>
      </c>
      <c r="B1684" s="27" t="s">
        <v>10001</v>
      </c>
      <c r="C1684" s="27" t="s">
        <v>10641</v>
      </c>
      <c r="D1684" s="27" t="s">
        <v>10642</v>
      </c>
      <c r="E1684" s="27" t="s">
        <v>10643</v>
      </c>
      <c r="F1684" s="27" t="s">
        <v>10005</v>
      </c>
      <c r="G1684" s="27">
        <v>2013</v>
      </c>
      <c r="H1684" s="28">
        <v>41472</v>
      </c>
      <c r="I1684" s="27"/>
      <c r="J1684" s="27"/>
      <c r="K1684" s="27" t="s">
        <v>10644</v>
      </c>
      <c r="L1684" s="27" t="str">
        <f t="shared" si="624"/>
        <v>PreAlerta</v>
      </c>
      <c r="M1684" s="27" t="str">
        <f t="shared" si="636"/>
        <v>S/PalabrasClaves</v>
      </c>
      <c r="N1684" s="27" t="str">
        <f t="shared" si="641"/>
        <v/>
      </c>
      <c r="O1684" s="27"/>
      <c r="P1684" s="27" t="s">
        <v>1033</v>
      </c>
      <c r="Q1684" s="27"/>
      <c r="R1684" s="27" t="str">
        <f>LEFT('2012-2022'!$P1684,4)</f>
        <v>2013</v>
      </c>
      <c r="S1684" s="27" t="s">
        <v>65</v>
      </c>
      <c r="T1684" s="27" t="str">
        <f t="shared" si="642"/>
        <v/>
      </c>
      <c r="U1684" s="27"/>
      <c r="V1684" s="29"/>
      <c r="W1684" s="30"/>
      <c r="X1684" s="30"/>
      <c r="Y1684" s="31"/>
    </row>
    <row r="1685" spans="1:25" ht="15.75" hidden="1" customHeight="1" x14ac:dyDescent="0.25">
      <c r="A1685" s="32">
        <v>31024540</v>
      </c>
      <c r="B1685" s="32" t="s">
        <v>10645</v>
      </c>
      <c r="C1685" s="32" t="s">
        <v>10646</v>
      </c>
      <c r="D1685" s="32" t="s">
        <v>10647</v>
      </c>
      <c r="E1685" s="32" t="s">
        <v>10648</v>
      </c>
      <c r="F1685" s="32" t="s">
        <v>460</v>
      </c>
      <c r="G1685" s="32">
        <v>2019</v>
      </c>
      <c r="H1685" s="33">
        <v>43582</v>
      </c>
      <c r="I1685" s="32" t="s">
        <v>10649</v>
      </c>
      <c r="J1685" s="32"/>
      <c r="K1685" s="32" t="s">
        <v>10650</v>
      </c>
      <c r="L1685" s="32" t="str">
        <f t="shared" si="624"/>
        <v>Excluido</v>
      </c>
      <c r="M1685" s="32" t="str">
        <f t="shared" si="636"/>
        <v>S/PalabrasClaves</v>
      </c>
      <c r="N1685" s="32" t="str">
        <f t="shared" si="641"/>
        <v/>
      </c>
      <c r="O1685" s="32"/>
      <c r="P1685" s="32" t="s">
        <v>10651</v>
      </c>
      <c r="Q1685" s="40"/>
      <c r="R1685" s="32" t="str">
        <f>LEFT('2012-2022'!$P1685,4)</f>
        <v>2019</v>
      </c>
      <c r="S1685" s="32" t="s">
        <v>54</v>
      </c>
      <c r="T1685" s="32" t="str">
        <f t="shared" si="642"/>
        <v/>
      </c>
      <c r="U1685" s="32"/>
      <c r="V1685" s="34"/>
      <c r="W1685" s="35"/>
      <c r="X1685" s="35"/>
      <c r="Y1685" s="32"/>
    </row>
    <row r="1686" spans="1:25" ht="15.75" hidden="1" customHeight="1" x14ac:dyDescent="0.25">
      <c r="A1686" s="27">
        <v>26462191</v>
      </c>
      <c r="B1686" s="27" t="s">
        <v>10652</v>
      </c>
      <c r="C1686" s="27" t="s">
        <v>10653</v>
      </c>
      <c r="D1686" s="27" t="s">
        <v>10654</v>
      </c>
      <c r="E1686" s="27" t="s">
        <v>10655</v>
      </c>
      <c r="F1686" s="27" t="s">
        <v>304</v>
      </c>
      <c r="G1686" s="27">
        <v>2015</v>
      </c>
      <c r="H1686" s="28">
        <v>42291</v>
      </c>
      <c r="I1686" s="27"/>
      <c r="J1686" s="27"/>
      <c r="K1686" s="27" t="s">
        <v>10656</v>
      </c>
      <c r="L1686" s="27" t="str">
        <f t="shared" si="624"/>
        <v>PreAlerta</v>
      </c>
      <c r="M1686" s="27" t="str">
        <f t="shared" si="636"/>
        <v>S/PalabrasClaves</v>
      </c>
      <c r="N1686" s="27" t="str">
        <f t="shared" si="641"/>
        <v/>
      </c>
      <c r="O1686" s="27"/>
      <c r="P1686" s="27" t="s">
        <v>882</v>
      </c>
      <c r="Q1686" s="27"/>
      <c r="R1686" s="27" t="str">
        <f>LEFT('2012-2022'!$P1686,4)</f>
        <v>2015</v>
      </c>
      <c r="S1686" s="27" t="s">
        <v>72</v>
      </c>
      <c r="T1686" s="27" t="str">
        <f t="shared" si="642"/>
        <v/>
      </c>
      <c r="U1686" s="27"/>
      <c r="V1686" s="29"/>
      <c r="W1686" s="30"/>
      <c r="X1686" s="30"/>
      <c r="Y1686" s="31"/>
    </row>
    <row r="1687" spans="1:25" ht="15.75" customHeight="1" x14ac:dyDescent="0.25">
      <c r="A1687" s="32">
        <v>32817227</v>
      </c>
      <c r="B1687" s="32" t="s">
        <v>10657</v>
      </c>
      <c r="C1687" s="32" t="s">
        <v>10658</v>
      </c>
      <c r="D1687" s="32" t="s">
        <v>10659</v>
      </c>
      <c r="E1687" s="32" t="s">
        <v>691</v>
      </c>
      <c r="F1687" s="32" t="s">
        <v>502</v>
      </c>
      <c r="G1687" s="32">
        <v>2020</v>
      </c>
      <c r="H1687" s="33">
        <v>44064</v>
      </c>
      <c r="I1687" s="32" t="s">
        <v>10660</v>
      </c>
      <c r="J1687" s="32"/>
      <c r="K1687" s="32" t="s">
        <v>10661</v>
      </c>
      <c r="L1687" s="32" t="str">
        <f t="shared" si="624"/>
        <v>PostAlerta</v>
      </c>
      <c r="M1687" s="32" t="str">
        <f t="shared" si="636"/>
        <v>C/PalabrasClaves</v>
      </c>
      <c r="N1687" s="32" t="s">
        <v>9</v>
      </c>
      <c r="O1687" s="32"/>
      <c r="P1687" s="32" t="s">
        <v>9905</v>
      </c>
      <c r="Q1687" s="32"/>
      <c r="R1687" s="32" t="str">
        <f>LEFT('2012-2022'!$P1687,4)</f>
        <v>2020</v>
      </c>
      <c r="S1687" s="32" t="s">
        <v>70</v>
      </c>
      <c r="T1687" s="32" t="s">
        <v>10662</v>
      </c>
      <c r="U1687" s="32" t="s">
        <v>124</v>
      </c>
      <c r="V1687" s="34" t="s">
        <v>124</v>
      </c>
      <c r="W1687" s="35" t="s">
        <v>124</v>
      </c>
      <c r="X1687" s="35" t="s">
        <v>10663</v>
      </c>
      <c r="Y1687" s="36" t="str">
        <f>IFERROR(VLOOKUP(A1685,BD_aux,3,FALSE),"")</f>
        <v/>
      </c>
    </row>
    <row r="1688" spans="1:25" ht="15.75" hidden="1" customHeight="1" x14ac:dyDescent="0.25">
      <c r="A1688" s="27">
        <v>25512673</v>
      </c>
      <c r="B1688" s="27" t="s">
        <v>10664</v>
      </c>
      <c r="C1688" s="27" t="s">
        <v>10665</v>
      </c>
      <c r="D1688" s="27" t="s">
        <v>10666</v>
      </c>
      <c r="E1688" s="27" t="s">
        <v>9283</v>
      </c>
      <c r="F1688" s="27" t="s">
        <v>393</v>
      </c>
      <c r="G1688" s="27">
        <v>2015</v>
      </c>
      <c r="H1688" s="28">
        <v>41990</v>
      </c>
      <c r="I1688" s="27" t="s">
        <v>10667</v>
      </c>
      <c r="J1688" s="27"/>
      <c r="K1688" s="27" t="s">
        <v>10668</v>
      </c>
      <c r="L1688" s="27" t="str">
        <f t="shared" si="624"/>
        <v>PreAlerta</v>
      </c>
      <c r="M1688" s="27" t="str">
        <f t="shared" si="636"/>
        <v>S/PalabrasClaves</v>
      </c>
      <c r="N1688" s="27" t="str">
        <f>IF(ISNUMBER(SEARCH("TREATMENT", B1688)), "4) Nuevos tratamientos", "")</f>
        <v/>
      </c>
      <c r="O1688" s="27"/>
      <c r="P1688" s="27" t="s">
        <v>2470</v>
      </c>
      <c r="Q1688" s="27"/>
      <c r="R1688" s="27" t="str">
        <f>LEFT('2012-2022'!$P1688,4)</f>
        <v>2015</v>
      </c>
      <c r="S1688" s="27" t="s">
        <v>65</v>
      </c>
      <c r="T1688" s="27" t="str">
        <f>IFERROR(VLOOKUP(A1688,BD_aux,2,FALSE),"")</f>
        <v/>
      </c>
      <c r="U1688" s="27"/>
      <c r="V1688" s="29"/>
      <c r="W1688" s="30"/>
      <c r="X1688" s="30"/>
      <c r="Y1688" s="31"/>
    </row>
    <row r="1689" spans="1:25" ht="15.75" customHeight="1" x14ac:dyDescent="0.25">
      <c r="A1689" s="32">
        <v>32519969</v>
      </c>
      <c r="B1689" s="32" t="s">
        <v>10669</v>
      </c>
      <c r="C1689" s="32" t="s">
        <v>10670</v>
      </c>
      <c r="D1689" s="32" t="s">
        <v>10671</v>
      </c>
      <c r="E1689" s="32" t="s">
        <v>10672</v>
      </c>
      <c r="F1689" s="32" t="s">
        <v>10673</v>
      </c>
      <c r="G1689" s="32">
        <v>2020</v>
      </c>
      <c r="H1689" s="33">
        <v>43993</v>
      </c>
      <c r="I1689" s="32" t="s">
        <v>10674</v>
      </c>
      <c r="J1689" s="32"/>
      <c r="K1689" s="32" t="s">
        <v>10675</v>
      </c>
      <c r="L1689" s="32" t="str">
        <f t="shared" ref="L1689:L1752" si="643">IF(ISNUMBER(VLOOKUP(A1689,EXCL,1,FALSE)),"Excluido",IF(ISNUMBER(VLOOKUP(A1689,POST,1,FALSE)),"PostAlerta",IF(ISNUMBER(VLOOKUP(A1689,PRE,1,FALSE)),"PreAlerta","")))</f>
        <v>PostAlerta</v>
      </c>
      <c r="M1689" s="32" t="str">
        <f t="shared" si="636"/>
        <v>C/PalabrasClaves</v>
      </c>
      <c r="N1689" s="32" t="s">
        <v>9</v>
      </c>
      <c r="O1689" s="32"/>
      <c r="P1689" s="32" t="s">
        <v>9310</v>
      </c>
      <c r="Q1689" s="32"/>
      <c r="R1689" s="32" t="str">
        <f>LEFT('2012-2022'!$P1689,4)</f>
        <v>2020</v>
      </c>
      <c r="S1689" s="32" t="s">
        <v>60</v>
      </c>
      <c r="T1689" s="32" t="s">
        <v>10676</v>
      </c>
      <c r="U1689" s="32" t="s">
        <v>123</v>
      </c>
      <c r="V1689" s="34" t="s">
        <v>124</v>
      </c>
      <c r="W1689" s="35" t="s">
        <v>124</v>
      </c>
      <c r="X1689" s="35" t="s">
        <v>10677</v>
      </c>
      <c r="Y1689" s="36" t="str">
        <f>IFERROR(VLOOKUP(A1687,BD_aux,3,FALSE),"")</f>
        <v/>
      </c>
    </row>
    <row r="1690" spans="1:25" ht="15.75" hidden="1" customHeight="1" x14ac:dyDescent="0.25">
      <c r="A1690" s="27">
        <v>22146107</v>
      </c>
      <c r="B1690" s="27" t="s">
        <v>10678</v>
      </c>
      <c r="C1690" s="27" t="s">
        <v>10679</v>
      </c>
      <c r="D1690" s="27" t="s">
        <v>10680</v>
      </c>
      <c r="E1690" s="27" t="s">
        <v>10681</v>
      </c>
      <c r="F1690" s="27" t="s">
        <v>2586</v>
      </c>
      <c r="G1690" s="27">
        <v>2012</v>
      </c>
      <c r="H1690" s="28">
        <v>40885</v>
      </c>
      <c r="I1690" s="27"/>
      <c r="J1690" s="27"/>
      <c r="K1690" s="27" t="s">
        <v>10682</v>
      </c>
      <c r="L1690" s="27" t="str">
        <f t="shared" si="643"/>
        <v>PreAlerta</v>
      </c>
      <c r="M1690" s="27" t="str">
        <f t="shared" si="636"/>
        <v>S/PalabrasClaves</v>
      </c>
      <c r="N1690" s="27" t="str">
        <f t="shared" ref="N1690:N1700" si="644">IF(ISNUMBER(SEARCH("TREATMENT", B1690)), "4) Nuevos tratamientos", "")</f>
        <v/>
      </c>
      <c r="O1690" s="27"/>
      <c r="P1690" s="27" t="s">
        <v>1866</v>
      </c>
      <c r="Q1690" s="27"/>
      <c r="R1690" s="27" t="str">
        <f>LEFT('2012-2022'!$P1690,4)</f>
        <v>2012</v>
      </c>
      <c r="S1690" s="27" t="s">
        <v>49</v>
      </c>
      <c r="T1690" s="27" t="str">
        <f t="shared" ref="T1690:T1700" si="645">IFERROR(VLOOKUP(A1690,BD_aux,2,FALSE),"")</f>
        <v/>
      </c>
      <c r="U1690" s="27"/>
      <c r="V1690" s="29"/>
      <c r="W1690" s="30"/>
      <c r="X1690" s="30"/>
      <c r="Y1690" s="31"/>
    </row>
    <row r="1691" spans="1:25" ht="15.75" hidden="1" customHeight="1" x14ac:dyDescent="0.25">
      <c r="A1691" s="32">
        <v>33397798</v>
      </c>
      <c r="B1691" s="32" t="s">
        <v>10683</v>
      </c>
      <c r="C1691" s="32" t="s">
        <v>10684</v>
      </c>
      <c r="D1691" s="32" t="s">
        <v>10685</v>
      </c>
      <c r="E1691" s="32" t="s">
        <v>10686</v>
      </c>
      <c r="F1691" s="32" t="s">
        <v>393</v>
      </c>
      <c r="G1691" s="32">
        <v>2021</v>
      </c>
      <c r="H1691" s="33">
        <v>44201</v>
      </c>
      <c r="I1691" s="32" t="s">
        <v>10687</v>
      </c>
      <c r="J1691" s="32"/>
      <c r="K1691" s="32" t="s">
        <v>10688</v>
      </c>
      <c r="L1691" s="32" t="str">
        <f t="shared" si="643"/>
        <v>PostAlerta</v>
      </c>
      <c r="M1691" s="32" t="str">
        <f t="shared" si="636"/>
        <v>S/PalabrasClaves</v>
      </c>
      <c r="N1691" s="32" t="str">
        <f t="shared" si="644"/>
        <v/>
      </c>
      <c r="O1691" s="32"/>
      <c r="P1691" s="32" t="s">
        <v>5444</v>
      </c>
      <c r="Q1691" s="32"/>
      <c r="R1691" s="32" t="str">
        <f>LEFT('2012-2022'!$P1691,4)</f>
        <v>2021</v>
      </c>
      <c r="S1691" s="32" t="s">
        <v>72</v>
      </c>
      <c r="T1691" s="32" t="str">
        <f t="shared" si="645"/>
        <v/>
      </c>
      <c r="U1691" s="32"/>
      <c r="V1691" s="34"/>
      <c r="W1691" s="35"/>
      <c r="X1691" s="35"/>
      <c r="Y1691" s="32"/>
    </row>
    <row r="1692" spans="1:25" ht="15.75" hidden="1" customHeight="1" x14ac:dyDescent="0.25">
      <c r="A1692" s="27">
        <v>23826337</v>
      </c>
      <c r="B1692" s="27" t="s">
        <v>10689</v>
      </c>
      <c r="C1692" s="27" t="s">
        <v>10690</v>
      </c>
      <c r="D1692" s="27" t="s">
        <v>10691</v>
      </c>
      <c r="E1692" s="27" t="s">
        <v>3456</v>
      </c>
      <c r="F1692" s="27" t="s">
        <v>424</v>
      </c>
      <c r="G1692" s="27">
        <v>2013</v>
      </c>
      <c r="H1692" s="28">
        <v>41460</v>
      </c>
      <c r="I1692" s="27" t="s">
        <v>10692</v>
      </c>
      <c r="J1692" s="27"/>
      <c r="K1692" s="27" t="s">
        <v>10693</v>
      </c>
      <c r="L1692" s="27" t="str">
        <f t="shared" si="643"/>
        <v>PreAlerta</v>
      </c>
      <c r="M1692" s="27" t="str">
        <f t="shared" si="636"/>
        <v>S/PalabrasClaves</v>
      </c>
      <c r="N1692" s="27" t="str">
        <f t="shared" si="644"/>
        <v/>
      </c>
      <c r="O1692" s="27"/>
      <c r="P1692" s="27" t="s">
        <v>10694</v>
      </c>
      <c r="Q1692" s="27"/>
      <c r="R1692" s="27" t="str">
        <f>LEFT('2012-2022'!$P1692,4)</f>
        <v>2013</v>
      </c>
      <c r="S1692" s="27" t="s">
        <v>60</v>
      </c>
      <c r="T1692" s="27" t="str">
        <f t="shared" si="645"/>
        <v/>
      </c>
      <c r="U1692" s="27"/>
      <c r="V1692" s="29"/>
      <c r="W1692" s="30"/>
      <c r="X1692" s="30"/>
      <c r="Y1692" s="31"/>
    </row>
    <row r="1693" spans="1:25" ht="15.75" hidden="1" customHeight="1" x14ac:dyDescent="0.25">
      <c r="A1693" s="32">
        <v>34894246</v>
      </c>
      <c r="B1693" s="32" t="s">
        <v>10695</v>
      </c>
      <c r="C1693" s="32" t="s">
        <v>10696</v>
      </c>
      <c r="D1693" s="32" t="s">
        <v>10697</v>
      </c>
      <c r="E1693" s="32" t="s">
        <v>10698</v>
      </c>
      <c r="F1693" s="32" t="s">
        <v>493</v>
      </c>
      <c r="G1693" s="32">
        <v>2022</v>
      </c>
      <c r="H1693" s="33">
        <v>44541</v>
      </c>
      <c r="I1693" s="32"/>
      <c r="J1693" s="32"/>
      <c r="K1693" s="32" t="s">
        <v>10699</v>
      </c>
      <c r="L1693" s="32" t="str">
        <f t="shared" si="643"/>
        <v>PostAlerta</v>
      </c>
      <c r="M1693" s="32" t="str">
        <f t="shared" si="636"/>
        <v>C/PalabrasClaves</v>
      </c>
      <c r="N1693" s="32" t="str">
        <f t="shared" si="644"/>
        <v/>
      </c>
      <c r="O1693" s="32"/>
      <c r="P1693" s="32" t="s">
        <v>4474</v>
      </c>
      <c r="Q1693" s="32"/>
      <c r="R1693" s="32" t="str">
        <f>LEFT('2012-2022'!$P1693,4)</f>
        <v>2022</v>
      </c>
      <c r="S1693" s="32" t="s">
        <v>45</v>
      </c>
      <c r="T1693" s="32" t="str">
        <f t="shared" si="645"/>
        <v/>
      </c>
      <c r="U1693" s="32"/>
      <c r="V1693" s="34"/>
      <c r="W1693" s="35"/>
      <c r="X1693" s="35"/>
      <c r="Y1693" s="32"/>
    </row>
    <row r="1694" spans="1:25" ht="15.75" hidden="1" customHeight="1" x14ac:dyDescent="0.25">
      <c r="A1694" s="27">
        <v>25692800</v>
      </c>
      <c r="B1694" s="27" t="s">
        <v>10700</v>
      </c>
      <c r="C1694" s="27" t="s">
        <v>10701</v>
      </c>
      <c r="D1694" s="27" t="s">
        <v>10702</v>
      </c>
      <c r="E1694" s="27" t="s">
        <v>6948</v>
      </c>
      <c r="F1694" s="27" t="s">
        <v>9753</v>
      </c>
      <c r="G1694" s="27">
        <v>2015</v>
      </c>
      <c r="H1694" s="28">
        <v>42054</v>
      </c>
      <c r="I1694" s="27" t="s">
        <v>10703</v>
      </c>
      <c r="J1694" s="27"/>
      <c r="K1694" s="27" t="s">
        <v>10704</v>
      </c>
      <c r="L1694" s="27" t="str">
        <f t="shared" si="643"/>
        <v>PreAlerta</v>
      </c>
      <c r="M1694" s="27" t="str">
        <f t="shared" si="636"/>
        <v>S/PalabrasClaves</v>
      </c>
      <c r="N1694" s="27" t="str">
        <f t="shared" si="644"/>
        <v/>
      </c>
      <c r="O1694" s="27"/>
      <c r="P1694" s="27" t="s">
        <v>701</v>
      </c>
      <c r="Q1694" s="27"/>
      <c r="R1694" s="27" t="str">
        <f>LEFT('2012-2022'!$P1694,4)</f>
        <v>2015</v>
      </c>
      <c r="S1694" s="27" t="s">
        <v>49</v>
      </c>
      <c r="T1694" s="27" t="str">
        <f t="shared" si="645"/>
        <v/>
      </c>
      <c r="U1694" s="27"/>
      <c r="V1694" s="29"/>
      <c r="W1694" s="30"/>
      <c r="X1694" s="30"/>
      <c r="Y1694" s="31"/>
    </row>
    <row r="1695" spans="1:25" ht="15.75" hidden="1" customHeight="1" x14ac:dyDescent="0.25">
      <c r="A1695" s="32">
        <v>23966022</v>
      </c>
      <c r="B1695" s="32" t="s">
        <v>10705</v>
      </c>
      <c r="C1695" s="32" t="s">
        <v>10706</v>
      </c>
      <c r="D1695" s="32" t="s">
        <v>10707</v>
      </c>
      <c r="E1695" s="32" t="s">
        <v>10708</v>
      </c>
      <c r="F1695" s="32" t="s">
        <v>10709</v>
      </c>
      <c r="G1695" s="32">
        <v>2013</v>
      </c>
      <c r="H1695" s="33">
        <v>41509</v>
      </c>
      <c r="I1695" s="32"/>
      <c r="J1695" s="32"/>
      <c r="K1695" s="32" t="s">
        <v>10710</v>
      </c>
      <c r="L1695" s="32" t="str">
        <f t="shared" si="643"/>
        <v>PreAlerta</v>
      </c>
      <c r="M1695" s="32" t="str">
        <f t="shared" si="636"/>
        <v>S/PalabrasClaves</v>
      </c>
      <c r="N1695" s="32" t="str">
        <f t="shared" si="644"/>
        <v/>
      </c>
      <c r="O1695" s="32"/>
      <c r="P1695" s="32" t="s">
        <v>10711</v>
      </c>
      <c r="Q1695" s="32"/>
      <c r="R1695" s="32" t="str">
        <f>LEFT('2012-2022'!$P1695,4)</f>
        <v>2013</v>
      </c>
      <c r="S1695" s="32" t="s">
        <v>70</v>
      </c>
      <c r="T1695" s="32" t="str">
        <f t="shared" si="645"/>
        <v/>
      </c>
      <c r="U1695" s="32"/>
      <c r="V1695" s="34"/>
      <c r="W1695" s="35"/>
      <c r="X1695" s="35"/>
      <c r="Y1695" s="32"/>
    </row>
    <row r="1696" spans="1:25" ht="15.75" hidden="1" customHeight="1" x14ac:dyDescent="0.25">
      <c r="A1696" s="27">
        <v>22252268</v>
      </c>
      <c r="B1696" s="27" t="s">
        <v>10712</v>
      </c>
      <c r="C1696" s="27" t="s">
        <v>10713</v>
      </c>
      <c r="D1696" s="27" t="s">
        <v>10714</v>
      </c>
      <c r="E1696" s="27" t="s">
        <v>10715</v>
      </c>
      <c r="F1696" s="27" t="s">
        <v>1328</v>
      </c>
      <c r="G1696" s="27">
        <v>2012</v>
      </c>
      <c r="H1696" s="28">
        <v>40927</v>
      </c>
      <c r="I1696" s="27"/>
      <c r="J1696" s="27"/>
      <c r="K1696" s="27" t="s">
        <v>10716</v>
      </c>
      <c r="L1696" s="27" t="str">
        <f t="shared" si="643"/>
        <v>PreAlerta</v>
      </c>
      <c r="M1696" s="27" t="str">
        <f t="shared" si="636"/>
        <v>S/PalabrasClaves</v>
      </c>
      <c r="N1696" s="27" t="str">
        <f t="shared" si="644"/>
        <v/>
      </c>
      <c r="O1696" s="27"/>
      <c r="P1696" s="27" t="s">
        <v>2525</v>
      </c>
      <c r="Q1696" s="27"/>
      <c r="R1696" s="27" t="str">
        <f>LEFT('2012-2022'!$P1696,4)</f>
        <v>2012</v>
      </c>
      <c r="S1696" s="27" t="s">
        <v>65</v>
      </c>
      <c r="T1696" s="27" t="str">
        <f t="shared" si="645"/>
        <v/>
      </c>
      <c r="U1696" s="27"/>
      <c r="V1696" s="29"/>
      <c r="W1696" s="30"/>
      <c r="X1696" s="30"/>
      <c r="Y1696" s="31"/>
    </row>
    <row r="1697" spans="1:25" ht="15.75" hidden="1" customHeight="1" x14ac:dyDescent="0.25">
      <c r="A1697" s="32">
        <v>29045604</v>
      </c>
      <c r="B1697" s="32" t="s">
        <v>10717</v>
      </c>
      <c r="C1697" s="32" t="s">
        <v>10718</v>
      </c>
      <c r="D1697" s="32" t="s">
        <v>10719</v>
      </c>
      <c r="E1697" s="32" t="s">
        <v>2564</v>
      </c>
      <c r="F1697" s="32" t="s">
        <v>2140</v>
      </c>
      <c r="G1697" s="32">
        <v>2018</v>
      </c>
      <c r="H1697" s="33">
        <v>43027</v>
      </c>
      <c r="I1697" s="32" t="s">
        <v>10720</v>
      </c>
      <c r="J1697" s="32"/>
      <c r="K1697" s="32" t="s">
        <v>10721</v>
      </c>
      <c r="L1697" s="32" t="str">
        <f t="shared" si="643"/>
        <v>PostAlerta</v>
      </c>
      <c r="M1697" s="32" t="str">
        <f t="shared" si="636"/>
        <v>C/PalabrasClaves</v>
      </c>
      <c r="N1697" s="32" t="str">
        <f t="shared" si="644"/>
        <v/>
      </c>
      <c r="O1697" s="32"/>
      <c r="P1697" s="32" t="s">
        <v>10722</v>
      </c>
      <c r="Q1697" s="32"/>
      <c r="R1697" s="32" t="str">
        <f>LEFT('2012-2022'!$P1697,4)</f>
        <v>2018</v>
      </c>
      <c r="S1697" s="32" t="s">
        <v>45</v>
      </c>
      <c r="T1697" s="32" t="str">
        <f t="shared" si="645"/>
        <v/>
      </c>
      <c r="U1697" s="32"/>
      <c r="V1697" s="34"/>
      <c r="W1697" s="35"/>
      <c r="X1697" s="35"/>
      <c r="Y1697" s="32"/>
    </row>
    <row r="1698" spans="1:25" ht="15.75" hidden="1" customHeight="1" x14ac:dyDescent="0.25">
      <c r="A1698" s="27">
        <v>22259215</v>
      </c>
      <c r="B1698" s="27" t="s">
        <v>10723</v>
      </c>
      <c r="C1698" s="27" t="s">
        <v>10724</v>
      </c>
      <c r="D1698" s="27" t="s">
        <v>10725</v>
      </c>
      <c r="E1698" s="27" t="s">
        <v>9496</v>
      </c>
      <c r="F1698" s="27" t="s">
        <v>502</v>
      </c>
      <c r="G1698" s="27">
        <v>2012</v>
      </c>
      <c r="H1698" s="28">
        <v>40928</v>
      </c>
      <c r="I1698" s="27" t="s">
        <v>10726</v>
      </c>
      <c r="J1698" s="27"/>
      <c r="K1698" s="27" t="s">
        <v>10727</v>
      </c>
      <c r="L1698" s="27" t="str">
        <f t="shared" si="643"/>
        <v>PreAlerta</v>
      </c>
      <c r="M1698" s="27" t="str">
        <f t="shared" si="636"/>
        <v>S/PalabrasClaves</v>
      </c>
      <c r="N1698" s="27" t="str">
        <f t="shared" si="644"/>
        <v/>
      </c>
      <c r="O1698" s="27"/>
      <c r="P1698" s="27" t="s">
        <v>1702</v>
      </c>
      <c r="Q1698" s="27"/>
      <c r="R1698" s="27" t="str">
        <f>LEFT('2012-2022'!$P1698,4)</f>
        <v>2012</v>
      </c>
      <c r="S1698" s="27" t="s">
        <v>54</v>
      </c>
      <c r="T1698" s="27" t="str">
        <f t="shared" si="645"/>
        <v/>
      </c>
      <c r="U1698" s="27"/>
      <c r="V1698" s="29"/>
      <c r="W1698" s="30"/>
      <c r="X1698" s="30"/>
      <c r="Y1698" s="31"/>
    </row>
    <row r="1699" spans="1:25" ht="15.75" hidden="1" customHeight="1" x14ac:dyDescent="0.25">
      <c r="A1699" s="32">
        <v>27120936</v>
      </c>
      <c r="B1699" s="32" t="s">
        <v>10728</v>
      </c>
      <c r="C1699" s="32" t="s">
        <v>10729</v>
      </c>
      <c r="D1699" s="32" t="s">
        <v>10730</v>
      </c>
      <c r="E1699" s="32" t="s">
        <v>10731</v>
      </c>
      <c r="F1699" s="32" t="s">
        <v>10732</v>
      </c>
      <c r="G1699" s="32">
        <v>2016</v>
      </c>
      <c r="H1699" s="33">
        <v>42489</v>
      </c>
      <c r="I1699" s="32"/>
      <c r="J1699" s="32"/>
      <c r="K1699" s="32"/>
      <c r="L1699" s="32" t="str">
        <f t="shared" si="643"/>
        <v>PreAlerta</v>
      </c>
      <c r="M1699" s="32" t="str">
        <f t="shared" si="636"/>
        <v>S/PalabrasClaves</v>
      </c>
      <c r="N1699" s="32" t="str">
        <f t="shared" si="644"/>
        <v/>
      </c>
      <c r="O1699" s="32"/>
      <c r="P1699" s="32" t="s">
        <v>10733</v>
      </c>
      <c r="Q1699" s="32"/>
      <c r="R1699" s="32" t="str">
        <f>LEFT('2012-2022'!$P1699,4)</f>
        <v>2016</v>
      </c>
      <c r="S1699" s="32" t="s">
        <v>39</v>
      </c>
      <c r="T1699" s="32" t="str">
        <f t="shared" si="645"/>
        <v/>
      </c>
      <c r="U1699" s="32"/>
      <c r="V1699" s="34"/>
      <c r="W1699" s="35"/>
      <c r="X1699" s="35"/>
      <c r="Y1699" s="32"/>
    </row>
    <row r="1700" spans="1:25" ht="15.75" hidden="1" customHeight="1" x14ac:dyDescent="0.25">
      <c r="A1700" s="27">
        <v>25907207</v>
      </c>
      <c r="B1700" s="27" t="s">
        <v>10734</v>
      </c>
      <c r="C1700" s="27" t="s">
        <v>10735</v>
      </c>
      <c r="D1700" s="27" t="s">
        <v>10736</v>
      </c>
      <c r="E1700" s="27" t="s">
        <v>10737</v>
      </c>
      <c r="F1700" s="27" t="s">
        <v>10738</v>
      </c>
      <c r="G1700" s="27">
        <v>2015</v>
      </c>
      <c r="H1700" s="28">
        <v>42119</v>
      </c>
      <c r="I1700" s="27" t="s">
        <v>10739</v>
      </c>
      <c r="J1700" s="27"/>
      <c r="K1700" s="27" t="s">
        <v>10740</v>
      </c>
      <c r="L1700" s="27" t="str">
        <f t="shared" si="643"/>
        <v>PreAlerta</v>
      </c>
      <c r="M1700" s="27" t="str">
        <f t="shared" si="636"/>
        <v>S/PalabrasClaves</v>
      </c>
      <c r="N1700" s="27" t="str">
        <f t="shared" si="644"/>
        <v/>
      </c>
      <c r="O1700" s="27"/>
      <c r="P1700" s="27" t="s">
        <v>3407</v>
      </c>
      <c r="Q1700" s="27"/>
      <c r="R1700" s="27" t="str">
        <f>LEFT('2012-2022'!$P1700,4)</f>
        <v>2015</v>
      </c>
      <c r="S1700" s="27" t="s">
        <v>62</v>
      </c>
      <c r="T1700" s="27" t="str">
        <f t="shared" si="645"/>
        <v/>
      </c>
      <c r="U1700" s="27"/>
      <c r="V1700" s="29"/>
      <c r="W1700" s="30"/>
      <c r="X1700" s="30"/>
      <c r="Y1700" s="31"/>
    </row>
    <row r="1701" spans="1:25" ht="15.75" customHeight="1" x14ac:dyDescent="0.25">
      <c r="A1701" s="32">
        <v>31661468</v>
      </c>
      <c r="B1701" s="32" t="s">
        <v>10741</v>
      </c>
      <c r="C1701" s="32" t="s">
        <v>10742</v>
      </c>
      <c r="D1701" s="32" t="s">
        <v>10743</v>
      </c>
      <c r="E1701" s="32" t="s">
        <v>5797</v>
      </c>
      <c r="F1701" s="32" t="s">
        <v>10744</v>
      </c>
      <c r="G1701" s="32">
        <v>2019</v>
      </c>
      <c r="H1701" s="33">
        <v>43768</v>
      </c>
      <c r="I1701" s="32" t="s">
        <v>10745</v>
      </c>
      <c r="J1701" s="32"/>
      <c r="K1701" s="32" t="s">
        <v>10746</v>
      </c>
      <c r="L1701" s="32" t="str">
        <f t="shared" si="643"/>
        <v>PostAlerta</v>
      </c>
      <c r="M1701" s="32" t="str">
        <f t="shared" si="636"/>
        <v>C/PalabrasClaves</v>
      </c>
      <c r="N1701" s="32" t="s">
        <v>12</v>
      </c>
      <c r="O1701" s="32" t="s">
        <v>19</v>
      </c>
      <c r="P1701" s="32" t="s">
        <v>10747</v>
      </c>
      <c r="Q1701" s="32"/>
      <c r="R1701" s="32" t="str">
        <f>LEFT('2012-2022'!$P1701,4)</f>
        <v>2019</v>
      </c>
      <c r="S1701" s="32" t="s">
        <v>74</v>
      </c>
      <c r="T1701" s="32" t="s">
        <v>10748</v>
      </c>
      <c r="U1701" s="32" t="s">
        <v>124</v>
      </c>
      <c r="V1701" s="34" t="s">
        <v>123</v>
      </c>
      <c r="W1701" s="35" t="s">
        <v>124</v>
      </c>
      <c r="X1701" s="35" t="s">
        <v>10749</v>
      </c>
      <c r="Y1701" s="36" t="str">
        <f>IFERROR(VLOOKUP(A1699,BD_aux,3,FALSE),"")</f>
        <v/>
      </c>
    </row>
    <row r="1702" spans="1:25" ht="15.75" hidden="1" customHeight="1" x14ac:dyDescent="0.25">
      <c r="A1702" s="27">
        <v>30878688</v>
      </c>
      <c r="B1702" s="27" t="s">
        <v>10750</v>
      </c>
      <c r="C1702" s="27" t="s">
        <v>10751</v>
      </c>
      <c r="D1702" s="27" t="s">
        <v>10752</v>
      </c>
      <c r="E1702" s="27" t="s">
        <v>10753</v>
      </c>
      <c r="F1702" s="27" t="s">
        <v>10754</v>
      </c>
      <c r="G1702" s="27">
        <v>2019</v>
      </c>
      <c r="H1702" s="28">
        <v>43542</v>
      </c>
      <c r="I1702" s="27"/>
      <c r="J1702" s="27"/>
      <c r="K1702" s="27" t="s">
        <v>10755</v>
      </c>
      <c r="L1702" s="27" t="str">
        <f t="shared" si="643"/>
        <v>PostAlerta</v>
      </c>
      <c r="M1702" s="27" t="str">
        <f t="shared" si="636"/>
        <v>S/PalabrasClaves</v>
      </c>
      <c r="N1702" s="27" t="str">
        <f t="shared" ref="N1702:N1708" si="646">IF(ISNUMBER(SEARCH("TREATMENT", B1702)), "4) Nuevos tratamientos", "")</f>
        <v/>
      </c>
      <c r="O1702" s="27"/>
      <c r="P1702" s="27" t="s">
        <v>3530</v>
      </c>
      <c r="Q1702" s="27"/>
      <c r="R1702" s="27" t="str">
        <f>LEFT('2012-2022'!$P1702,4)</f>
        <v>2019</v>
      </c>
      <c r="S1702" s="27" t="s">
        <v>57</v>
      </c>
      <c r="T1702" s="27" t="str">
        <f t="shared" ref="T1702:T1710" si="647">IFERROR(VLOOKUP(A1702,BD_aux,2,FALSE),"")</f>
        <v/>
      </c>
      <c r="U1702" s="27"/>
      <c r="V1702" s="29"/>
      <c r="W1702" s="30"/>
      <c r="X1702" s="30"/>
      <c r="Y1702" s="31"/>
    </row>
    <row r="1703" spans="1:25" ht="15.75" hidden="1" customHeight="1" x14ac:dyDescent="0.25">
      <c r="A1703" s="32">
        <v>29174733</v>
      </c>
      <c r="B1703" s="32" t="s">
        <v>10756</v>
      </c>
      <c r="C1703" s="32" t="s">
        <v>10757</v>
      </c>
      <c r="D1703" s="32" t="s">
        <v>10758</v>
      </c>
      <c r="E1703" s="32" t="s">
        <v>2631</v>
      </c>
      <c r="F1703" s="32" t="s">
        <v>285</v>
      </c>
      <c r="G1703" s="32">
        <v>2018</v>
      </c>
      <c r="H1703" s="33">
        <v>43067</v>
      </c>
      <c r="I1703" s="32" t="s">
        <v>10759</v>
      </c>
      <c r="J1703" s="32" t="s">
        <v>10760</v>
      </c>
      <c r="K1703" s="32" t="s">
        <v>10761</v>
      </c>
      <c r="L1703" s="32" t="str">
        <f t="shared" si="643"/>
        <v>PostAlerta</v>
      </c>
      <c r="M1703" s="32" t="str">
        <f t="shared" si="636"/>
        <v>S/PalabrasClaves</v>
      </c>
      <c r="N1703" s="32" t="str">
        <f t="shared" si="646"/>
        <v/>
      </c>
      <c r="O1703" s="32"/>
      <c r="P1703" s="32" t="s">
        <v>350</v>
      </c>
      <c r="Q1703" s="32"/>
      <c r="R1703" s="32" t="str">
        <f>LEFT('2012-2022'!$P1703,4)</f>
        <v>2018</v>
      </c>
      <c r="S1703" s="32" t="s">
        <v>45</v>
      </c>
      <c r="T1703" s="32" t="str">
        <f t="shared" si="647"/>
        <v/>
      </c>
      <c r="U1703" s="32"/>
      <c r="V1703" s="34"/>
      <c r="W1703" s="35"/>
      <c r="X1703" s="35"/>
      <c r="Y1703" s="32"/>
    </row>
    <row r="1704" spans="1:25" ht="15.75" hidden="1" customHeight="1" x14ac:dyDescent="0.25">
      <c r="A1704" s="27">
        <v>33460481</v>
      </c>
      <c r="B1704" s="27" t="s">
        <v>10762</v>
      </c>
      <c r="C1704" s="27" t="s">
        <v>10763</v>
      </c>
      <c r="D1704" s="27" t="s">
        <v>10764</v>
      </c>
      <c r="E1704" s="27" t="s">
        <v>10765</v>
      </c>
      <c r="F1704" s="27" t="s">
        <v>10766</v>
      </c>
      <c r="G1704" s="27">
        <v>2021</v>
      </c>
      <c r="H1704" s="28">
        <v>44214</v>
      </c>
      <c r="I1704" s="27"/>
      <c r="J1704" s="27"/>
      <c r="K1704" s="27" t="s">
        <v>10767</v>
      </c>
      <c r="L1704" s="27" t="str">
        <f t="shared" si="643"/>
        <v>PostAlerta</v>
      </c>
      <c r="M1704" s="27" t="str">
        <f t="shared" si="636"/>
        <v>S/PalabrasClaves</v>
      </c>
      <c r="N1704" s="27" t="str">
        <f t="shared" si="646"/>
        <v/>
      </c>
      <c r="O1704" s="27"/>
      <c r="P1704" s="27" t="s">
        <v>4404</v>
      </c>
      <c r="Q1704" s="27"/>
      <c r="R1704" s="27" t="str">
        <f>LEFT('2012-2022'!$P1704,4)</f>
        <v>2021</v>
      </c>
      <c r="S1704" s="27" t="s">
        <v>60</v>
      </c>
      <c r="T1704" s="27" t="str">
        <f t="shared" si="647"/>
        <v/>
      </c>
      <c r="U1704" s="27"/>
      <c r="V1704" s="29"/>
      <c r="W1704" s="30"/>
      <c r="X1704" s="30"/>
      <c r="Y1704" s="31"/>
    </row>
    <row r="1705" spans="1:25" ht="15.75" hidden="1" customHeight="1" x14ac:dyDescent="0.25">
      <c r="A1705" s="32">
        <v>34315805</v>
      </c>
      <c r="B1705" s="32" t="s">
        <v>10768</v>
      </c>
      <c r="C1705" s="32" t="s">
        <v>10769</v>
      </c>
      <c r="D1705" s="32" t="s">
        <v>10770</v>
      </c>
      <c r="E1705" s="32" t="s">
        <v>10771</v>
      </c>
      <c r="F1705" s="32" t="s">
        <v>393</v>
      </c>
      <c r="G1705" s="32">
        <v>2022</v>
      </c>
      <c r="H1705" s="33">
        <v>44405</v>
      </c>
      <c r="I1705" s="32" t="s">
        <v>10772</v>
      </c>
      <c r="J1705" s="32"/>
      <c r="K1705" s="32" t="s">
        <v>10773</v>
      </c>
      <c r="L1705" s="32" t="str">
        <f t="shared" si="643"/>
        <v>PostAlerta</v>
      </c>
      <c r="M1705" s="32" t="str">
        <f t="shared" si="636"/>
        <v>S/PalabrasClaves</v>
      </c>
      <c r="N1705" s="32" t="str">
        <f t="shared" si="646"/>
        <v/>
      </c>
      <c r="O1705" s="32"/>
      <c r="P1705" s="32" t="s">
        <v>8426</v>
      </c>
      <c r="Q1705" s="32"/>
      <c r="R1705" s="32" t="str">
        <f>LEFT('2012-2022'!$P1705,4)</f>
        <v>2022</v>
      </c>
      <c r="S1705" s="32" t="s">
        <v>57</v>
      </c>
      <c r="T1705" s="32" t="str">
        <f t="shared" si="647"/>
        <v/>
      </c>
      <c r="U1705" s="32"/>
      <c r="V1705" s="34"/>
      <c r="W1705" s="35"/>
      <c r="X1705" s="35"/>
      <c r="Y1705" s="32"/>
    </row>
    <row r="1706" spans="1:25" ht="15.75" hidden="1" customHeight="1" x14ac:dyDescent="0.25">
      <c r="A1706" s="27">
        <v>26192351</v>
      </c>
      <c r="B1706" s="27" t="s">
        <v>10774</v>
      </c>
      <c r="C1706" s="27" t="s">
        <v>10775</v>
      </c>
      <c r="D1706" s="27" t="s">
        <v>10776</v>
      </c>
      <c r="E1706" s="27" t="s">
        <v>10777</v>
      </c>
      <c r="F1706" s="27" t="s">
        <v>8635</v>
      </c>
      <c r="G1706" s="27">
        <v>2015</v>
      </c>
      <c r="H1706" s="28">
        <v>42206</v>
      </c>
      <c r="I1706" s="27" t="s">
        <v>10778</v>
      </c>
      <c r="J1706" s="27" t="s">
        <v>10779</v>
      </c>
      <c r="K1706" s="27" t="s">
        <v>10780</v>
      </c>
      <c r="L1706" s="27" t="str">
        <f t="shared" si="643"/>
        <v>PreAlerta</v>
      </c>
      <c r="M1706" s="27" t="str">
        <f t="shared" si="636"/>
        <v>C/PalabrasClaves</v>
      </c>
      <c r="N1706" s="27" t="str">
        <f t="shared" si="646"/>
        <v/>
      </c>
      <c r="O1706" s="27"/>
      <c r="P1706" s="27" t="s">
        <v>10781</v>
      </c>
      <c r="Q1706" s="27"/>
      <c r="R1706" s="27" t="str">
        <f>LEFT('2012-2022'!$P1706,4)</f>
        <v>2015</v>
      </c>
      <c r="S1706" s="27" t="s">
        <v>65</v>
      </c>
      <c r="T1706" s="27" t="str">
        <f t="shared" si="647"/>
        <v/>
      </c>
      <c r="U1706" s="27"/>
      <c r="V1706" s="29"/>
      <c r="W1706" s="30"/>
      <c r="X1706" s="30"/>
      <c r="Y1706" s="31"/>
    </row>
    <row r="1707" spans="1:25" ht="15.75" hidden="1" customHeight="1" x14ac:dyDescent="0.25">
      <c r="A1707" s="32">
        <v>28413202</v>
      </c>
      <c r="B1707" s="32" t="s">
        <v>10782</v>
      </c>
      <c r="C1707" s="32" t="s">
        <v>10783</v>
      </c>
      <c r="D1707" s="32" t="s">
        <v>10784</v>
      </c>
      <c r="E1707" s="32" t="s">
        <v>10785</v>
      </c>
      <c r="F1707" s="32" t="s">
        <v>5427</v>
      </c>
      <c r="G1707" s="32">
        <v>2017</v>
      </c>
      <c r="H1707" s="33">
        <v>42843</v>
      </c>
      <c r="I1707" s="32"/>
      <c r="J1707" s="32"/>
      <c r="K1707" s="32"/>
      <c r="L1707" s="32" t="str">
        <f t="shared" si="643"/>
        <v>PostAlerta</v>
      </c>
      <c r="M1707" s="32" t="str">
        <f t="shared" si="636"/>
        <v>S/PalabrasClaves</v>
      </c>
      <c r="N1707" s="32" t="str">
        <f t="shared" si="646"/>
        <v/>
      </c>
      <c r="O1707" s="32"/>
      <c r="P1707" s="32" t="s">
        <v>1926</v>
      </c>
      <c r="Q1707" s="32"/>
      <c r="R1707" s="32" t="str">
        <f>LEFT('2012-2022'!$P1707,4)</f>
        <v>2017</v>
      </c>
      <c r="S1707" s="32" t="s">
        <v>54</v>
      </c>
      <c r="T1707" s="32" t="str">
        <f t="shared" si="647"/>
        <v/>
      </c>
      <c r="U1707" s="32"/>
      <c r="V1707" s="34"/>
      <c r="W1707" s="35"/>
      <c r="X1707" s="35"/>
      <c r="Y1707" s="32"/>
    </row>
    <row r="1708" spans="1:25" ht="15.75" hidden="1" customHeight="1" x14ac:dyDescent="0.25">
      <c r="A1708" s="27">
        <v>29450767</v>
      </c>
      <c r="B1708" s="27" t="s">
        <v>10786</v>
      </c>
      <c r="C1708" s="27" t="s">
        <v>10787</v>
      </c>
      <c r="D1708" s="27" t="s">
        <v>10788</v>
      </c>
      <c r="E1708" s="27" t="s">
        <v>1944</v>
      </c>
      <c r="F1708" s="27" t="s">
        <v>164</v>
      </c>
      <c r="G1708" s="27">
        <v>2018</v>
      </c>
      <c r="H1708" s="28">
        <v>43148</v>
      </c>
      <c r="I1708" s="27"/>
      <c r="J1708" s="27"/>
      <c r="K1708" s="27" t="s">
        <v>10789</v>
      </c>
      <c r="L1708" s="27" t="str">
        <f t="shared" si="643"/>
        <v>Excluido</v>
      </c>
      <c r="M1708" s="27" t="str">
        <f t="shared" si="636"/>
        <v>C/PalabrasClaves</v>
      </c>
      <c r="N1708" s="27" t="str">
        <f t="shared" si="646"/>
        <v/>
      </c>
      <c r="O1708" s="27"/>
      <c r="P1708" s="27" t="s">
        <v>590</v>
      </c>
      <c r="Q1708" s="27"/>
      <c r="R1708" s="27" t="str">
        <f>LEFT('2012-2022'!$P1708,4)</f>
        <v>2018</v>
      </c>
      <c r="S1708" s="27" t="s">
        <v>60</v>
      </c>
      <c r="T1708" s="27" t="str">
        <f t="shared" si="647"/>
        <v/>
      </c>
      <c r="U1708" s="27"/>
      <c r="V1708" s="29"/>
      <c r="W1708" s="30"/>
      <c r="X1708" s="30"/>
      <c r="Y1708" s="31"/>
    </row>
    <row r="1709" spans="1:25" ht="15.75" hidden="1" customHeight="1" x14ac:dyDescent="0.25">
      <c r="A1709" s="32">
        <v>25464974</v>
      </c>
      <c r="B1709" s="32" t="s">
        <v>10790</v>
      </c>
      <c r="C1709" s="32" t="s">
        <v>10791</v>
      </c>
      <c r="D1709" s="32" t="s">
        <v>10792</v>
      </c>
      <c r="E1709" s="32" t="s">
        <v>10793</v>
      </c>
      <c r="F1709" s="32" t="s">
        <v>6730</v>
      </c>
      <c r="G1709" s="32">
        <v>2015</v>
      </c>
      <c r="H1709" s="33">
        <v>41977</v>
      </c>
      <c r="I1709" s="32"/>
      <c r="J1709" s="32"/>
      <c r="K1709" s="32" t="s">
        <v>10794</v>
      </c>
      <c r="L1709" s="32" t="str">
        <f t="shared" si="643"/>
        <v>PreAlerta</v>
      </c>
      <c r="M1709" s="32" t="str">
        <f t="shared" si="636"/>
        <v>C/PalabrasClaves</v>
      </c>
      <c r="N1709" s="32" t="s">
        <v>18</v>
      </c>
      <c r="O1709" s="32" t="s">
        <v>2842</v>
      </c>
      <c r="P1709" s="32" t="s">
        <v>989</v>
      </c>
      <c r="Q1709" s="32"/>
      <c r="R1709" s="32" t="str">
        <f>LEFT('2012-2022'!$P1709,4)</f>
        <v>2015</v>
      </c>
      <c r="S1709" s="32" t="s">
        <v>60</v>
      </c>
      <c r="T1709" s="32" t="str">
        <f t="shared" si="647"/>
        <v/>
      </c>
      <c r="U1709" s="32"/>
      <c r="V1709" s="34"/>
      <c r="W1709" s="35"/>
      <c r="X1709" s="35" t="str">
        <f>IFERROR(VLOOKUP(A1709,BD_aux,4,FALSE),"")</f>
        <v/>
      </c>
      <c r="Y1709" s="36" t="str">
        <f>IFERROR(VLOOKUP(A1707,BD_aux,3,FALSE),"")</f>
        <v/>
      </c>
    </row>
    <row r="1710" spans="1:25" ht="15.75" hidden="1" customHeight="1" x14ac:dyDescent="0.25">
      <c r="A1710" s="27">
        <v>26168713</v>
      </c>
      <c r="B1710" s="27" t="s">
        <v>10795</v>
      </c>
      <c r="C1710" s="27" t="s">
        <v>10796</v>
      </c>
      <c r="D1710" s="27" t="s">
        <v>10797</v>
      </c>
      <c r="E1710" s="27" t="s">
        <v>10798</v>
      </c>
      <c r="F1710" s="27" t="s">
        <v>2202</v>
      </c>
      <c r="G1710" s="27">
        <v>2015</v>
      </c>
      <c r="H1710" s="28">
        <v>42200</v>
      </c>
      <c r="I1710" s="27" t="s">
        <v>10799</v>
      </c>
      <c r="J1710" s="27"/>
      <c r="K1710" s="27" t="s">
        <v>10800</v>
      </c>
      <c r="L1710" s="27" t="str">
        <f t="shared" si="643"/>
        <v>Excluido</v>
      </c>
      <c r="M1710" s="27" t="str">
        <f t="shared" si="636"/>
        <v>C/PalabrasClaves</v>
      </c>
      <c r="N1710" s="27" t="str">
        <f>IF(ISNUMBER(SEARCH("TREATMENT", B1710)), "4) Nuevos tratamientos", "")</f>
        <v/>
      </c>
      <c r="O1710" s="27"/>
      <c r="P1710" s="27" t="s">
        <v>10801</v>
      </c>
      <c r="Q1710" s="27"/>
      <c r="R1710" s="27" t="str">
        <f>LEFT('2012-2022'!$P1710,4)</f>
        <v>2015</v>
      </c>
      <c r="S1710" s="27" t="s">
        <v>62</v>
      </c>
      <c r="T1710" s="27" t="str">
        <f t="shared" si="647"/>
        <v/>
      </c>
      <c r="U1710" s="27"/>
      <c r="V1710" s="29"/>
      <c r="W1710" s="30"/>
      <c r="X1710" s="30"/>
      <c r="Y1710" s="31"/>
    </row>
    <row r="1711" spans="1:25" ht="15.75" customHeight="1" x14ac:dyDescent="0.25">
      <c r="A1711" s="32">
        <v>33997030</v>
      </c>
      <c r="B1711" s="32" t="s">
        <v>10802</v>
      </c>
      <c r="C1711" s="32" t="s">
        <v>10803</v>
      </c>
      <c r="D1711" s="32" t="s">
        <v>10804</v>
      </c>
      <c r="E1711" s="32" t="s">
        <v>8951</v>
      </c>
      <c r="F1711" s="32" t="s">
        <v>5164</v>
      </c>
      <c r="G1711" s="32">
        <v>2021</v>
      </c>
      <c r="H1711" s="33">
        <v>44333</v>
      </c>
      <c r="I1711" s="32" t="s">
        <v>10805</v>
      </c>
      <c r="J1711" s="32"/>
      <c r="K1711" s="32" t="s">
        <v>10806</v>
      </c>
      <c r="L1711" s="32" t="str">
        <f t="shared" si="643"/>
        <v>PostAlerta</v>
      </c>
      <c r="M1711" s="32" t="str">
        <f t="shared" si="636"/>
        <v>C/PalabrasClaves</v>
      </c>
      <c r="N1711" s="32" t="s">
        <v>12</v>
      </c>
      <c r="O1711" s="32" t="s">
        <v>10</v>
      </c>
      <c r="P1711" s="32" t="s">
        <v>10807</v>
      </c>
      <c r="Q1711" s="32"/>
      <c r="R1711" s="32" t="str">
        <f>LEFT('2012-2022'!$P1711,4)</f>
        <v>2021</v>
      </c>
      <c r="S1711" s="32" t="s">
        <v>54</v>
      </c>
      <c r="T1711" s="32" t="s">
        <v>10808</v>
      </c>
      <c r="U1711" s="32" t="s">
        <v>124</v>
      </c>
      <c r="V1711" s="34" t="s">
        <v>123</v>
      </c>
      <c r="W1711" s="35" t="s">
        <v>124</v>
      </c>
      <c r="X1711" s="35" t="s">
        <v>10809</v>
      </c>
      <c r="Y1711" s="36" t="str">
        <f>IFERROR(VLOOKUP(A1709,BD_aux,3,FALSE),"")</f>
        <v/>
      </c>
    </row>
    <row r="1712" spans="1:25" ht="15.75" hidden="1" customHeight="1" x14ac:dyDescent="0.25">
      <c r="A1712" s="27">
        <v>26622046</v>
      </c>
      <c r="B1712" s="27" t="s">
        <v>10810</v>
      </c>
      <c r="C1712" s="27" t="s">
        <v>10811</v>
      </c>
      <c r="D1712" s="27" t="s">
        <v>10812</v>
      </c>
      <c r="E1712" s="27" t="s">
        <v>4228</v>
      </c>
      <c r="F1712" s="27" t="s">
        <v>393</v>
      </c>
      <c r="G1712" s="27">
        <v>2016</v>
      </c>
      <c r="H1712" s="28">
        <v>42340</v>
      </c>
      <c r="I1712" s="27"/>
      <c r="J1712" s="27"/>
      <c r="K1712" s="27" t="s">
        <v>10813</v>
      </c>
      <c r="L1712" s="27" t="str">
        <f t="shared" si="643"/>
        <v>PreAlerta</v>
      </c>
      <c r="M1712" s="27" t="str">
        <f t="shared" si="636"/>
        <v>S/PalabrasClaves</v>
      </c>
      <c r="N1712" s="27" t="str">
        <f t="shared" ref="N1712:N1715" si="648">IF(ISNUMBER(SEARCH("TREATMENT", B1712)), "4) Nuevos tratamientos", "")</f>
        <v/>
      </c>
      <c r="O1712" s="27"/>
      <c r="P1712" s="27" t="s">
        <v>1025</v>
      </c>
      <c r="Q1712" s="27"/>
      <c r="R1712" s="27" t="str">
        <f>LEFT('2012-2022'!$P1712,4)</f>
        <v>2016</v>
      </c>
      <c r="S1712" s="27" t="s">
        <v>65</v>
      </c>
      <c r="T1712" s="27" t="str">
        <f t="shared" ref="T1712:T1715" si="649">IFERROR(VLOOKUP(A1712,BD_aux,2,FALSE),"")</f>
        <v/>
      </c>
      <c r="U1712" s="27"/>
      <c r="V1712" s="29"/>
      <c r="W1712" s="30"/>
      <c r="X1712" s="30"/>
      <c r="Y1712" s="31"/>
    </row>
    <row r="1713" spans="1:25" ht="15.75" hidden="1" customHeight="1" x14ac:dyDescent="0.25">
      <c r="A1713" s="32">
        <v>24604552</v>
      </c>
      <c r="B1713" s="32" t="s">
        <v>10814</v>
      </c>
      <c r="C1713" s="32" t="s">
        <v>10815</v>
      </c>
      <c r="D1713" s="32" t="s">
        <v>10816</v>
      </c>
      <c r="E1713" s="32" t="s">
        <v>10817</v>
      </c>
      <c r="F1713" s="32" t="s">
        <v>10818</v>
      </c>
      <c r="G1713" s="32">
        <v>2015</v>
      </c>
      <c r="H1713" s="33">
        <v>41706</v>
      </c>
      <c r="I1713" s="32"/>
      <c r="J1713" s="32"/>
      <c r="K1713" s="32" t="s">
        <v>10819</v>
      </c>
      <c r="L1713" s="32" t="str">
        <f t="shared" si="643"/>
        <v>PreAlerta</v>
      </c>
      <c r="M1713" s="32" t="str">
        <f t="shared" si="636"/>
        <v>S/PalabrasClaves</v>
      </c>
      <c r="N1713" s="32" t="str">
        <f t="shared" si="648"/>
        <v/>
      </c>
      <c r="O1713" s="32"/>
      <c r="P1713" s="32" t="s">
        <v>2170</v>
      </c>
      <c r="Q1713" s="32"/>
      <c r="R1713" s="32" t="str">
        <f>LEFT('2012-2022'!$P1713,4)</f>
        <v>2015</v>
      </c>
      <c r="S1713" s="32" t="s">
        <v>68</v>
      </c>
      <c r="T1713" s="32" t="str">
        <f t="shared" si="649"/>
        <v/>
      </c>
      <c r="U1713" s="32"/>
      <c r="V1713" s="34"/>
      <c r="W1713" s="35"/>
      <c r="X1713" s="35"/>
      <c r="Y1713" s="32"/>
    </row>
    <row r="1714" spans="1:25" ht="15.75" hidden="1" customHeight="1" x14ac:dyDescent="0.25">
      <c r="A1714" s="27">
        <v>25595915</v>
      </c>
      <c r="B1714" s="27" t="s">
        <v>10820</v>
      </c>
      <c r="C1714" s="27" t="s">
        <v>10821</v>
      </c>
      <c r="D1714" s="27" t="s">
        <v>10822</v>
      </c>
      <c r="E1714" s="27" t="s">
        <v>10823</v>
      </c>
      <c r="F1714" s="27" t="s">
        <v>10824</v>
      </c>
      <c r="G1714" s="27">
        <v>2015</v>
      </c>
      <c r="H1714" s="28">
        <v>42022</v>
      </c>
      <c r="I1714" s="27"/>
      <c r="J1714" s="27"/>
      <c r="K1714" s="27" t="s">
        <v>10825</v>
      </c>
      <c r="L1714" s="27" t="str">
        <f t="shared" si="643"/>
        <v>PreAlerta</v>
      </c>
      <c r="M1714" s="27" t="str">
        <f t="shared" si="636"/>
        <v>S/PalabrasClaves</v>
      </c>
      <c r="N1714" s="27" t="str">
        <f t="shared" si="648"/>
        <v/>
      </c>
      <c r="O1714" s="27"/>
      <c r="P1714" s="27" t="s">
        <v>495</v>
      </c>
      <c r="Q1714" s="27"/>
      <c r="R1714" s="27" t="str">
        <f>LEFT('2012-2022'!$P1714,4)</f>
        <v>2015</v>
      </c>
      <c r="S1714" s="27" t="s">
        <v>54</v>
      </c>
      <c r="T1714" s="27" t="str">
        <f t="shared" si="649"/>
        <v/>
      </c>
      <c r="U1714" s="27"/>
      <c r="V1714" s="29"/>
      <c r="W1714" s="30"/>
      <c r="X1714" s="30"/>
      <c r="Y1714" s="31"/>
    </row>
    <row r="1715" spans="1:25" ht="15.75" hidden="1" customHeight="1" x14ac:dyDescent="0.25">
      <c r="A1715" s="32">
        <v>22801346</v>
      </c>
      <c r="B1715" s="32" t="s">
        <v>10826</v>
      </c>
      <c r="C1715" s="32" t="s">
        <v>10827</v>
      </c>
      <c r="D1715" s="32" t="s">
        <v>10828</v>
      </c>
      <c r="E1715" s="32" t="s">
        <v>10829</v>
      </c>
      <c r="F1715" s="32" t="s">
        <v>304</v>
      </c>
      <c r="G1715" s="32">
        <v>2012</v>
      </c>
      <c r="H1715" s="33">
        <v>41108</v>
      </c>
      <c r="I1715" s="32"/>
      <c r="J1715" s="32"/>
      <c r="K1715" s="32" t="s">
        <v>10830</v>
      </c>
      <c r="L1715" s="32" t="str">
        <f t="shared" si="643"/>
        <v>Excluido</v>
      </c>
      <c r="M1715" s="32" t="str">
        <f t="shared" si="636"/>
        <v>S/PalabrasClaves</v>
      </c>
      <c r="N1715" s="32" t="str">
        <f t="shared" si="648"/>
        <v/>
      </c>
      <c r="O1715" s="32"/>
      <c r="P1715" s="32" t="s">
        <v>2525</v>
      </c>
      <c r="Q1715" s="32"/>
      <c r="R1715" s="32" t="str">
        <f>LEFT('2012-2022'!$P1715,4)</f>
        <v>2012</v>
      </c>
      <c r="S1715" s="32" t="s">
        <v>65</v>
      </c>
      <c r="T1715" s="32" t="str">
        <f t="shared" si="649"/>
        <v/>
      </c>
      <c r="U1715" s="32"/>
      <c r="V1715" s="34"/>
      <c r="W1715" s="35"/>
      <c r="X1715" s="35"/>
      <c r="Y1715" s="32"/>
    </row>
    <row r="1716" spans="1:25" ht="15.75" customHeight="1" x14ac:dyDescent="0.25">
      <c r="A1716" s="27">
        <v>33739419</v>
      </c>
      <c r="B1716" s="27" t="s">
        <v>10831</v>
      </c>
      <c r="C1716" s="27" t="s">
        <v>10832</v>
      </c>
      <c r="D1716" s="27" t="s">
        <v>10833</v>
      </c>
      <c r="E1716" s="27" t="s">
        <v>4922</v>
      </c>
      <c r="F1716" s="27" t="s">
        <v>493</v>
      </c>
      <c r="G1716" s="27">
        <v>2021</v>
      </c>
      <c r="H1716" s="28">
        <v>44274</v>
      </c>
      <c r="I1716" s="27" t="s">
        <v>10834</v>
      </c>
      <c r="J1716" s="27"/>
      <c r="K1716" s="27" t="s">
        <v>10835</v>
      </c>
      <c r="L1716" s="27" t="str">
        <f t="shared" si="643"/>
        <v>PostAlerta</v>
      </c>
      <c r="M1716" s="27" t="str">
        <f t="shared" si="636"/>
        <v>C/PalabrasClaves</v>
      </c>
      <c r="N1716" s="27" t="s">
        <v>9</v>
      </c>
      <c r="O1716" s="27"/>
      <c r="P1716" s="27" t="s">
        <v>6661</v>
      </c>
      <c r="Q1716" s="27"/>
      <c r="R1716" s="27" t="str">
        <f>LEFT('2012-2022'!$P1716,4)</f>
        <v>2021</v>
      </c>
      <c r="S1716" s="27" t="s">
        <v>60</v>
      </c>
      <c r="T1716" s="27" t="s">
        <v>10836</v>
      </c>
      <c r="U1716" s="27" t="s">
        <v>123</v>
      </c>
      <c r="V1716" s="29" t="s">
        <v>124</v>
      </c>
      <c r="W1716" s="30" t="s">
        <v>124</v>
      </c>
      <c r="X1716" s="30" t="s">
        <v>10837</v>
      </c>
      <c r="Y1716" s="31" t="str">
        <f>IFERROR(VLOOKUP(A1714,BD_aux,3,FALSE),"")</f>
        <v/>
      </c>
    </row>
    <row r="1717" spans="1:25" ht="15.75" hidden="1" customHeight="1" x14ac:dyDescent="0.25">
      <c r="A1717" s="32">
        <v>34030155</v>
      </c>
      <c r="B1717" s="32" t="s">
        <v>10838</v>
      </c>
      <c r="C1717" s="32" t="s">
        <v>10839</v>
      </c>
      <c r="D1717" s="32" t="s">
        <v>10840</v>
      </c>
      <c r="E1717" s="32" t="s">
        <v>10841</v>
      </c>
      <c r="F1717" s="32" t="s">
        <v>304</v>
      </c>
      <c r="G1717" s="32">
        <v>2021</v>
      </c>
      <c r="H1717" s="33">
        <v>44340</v>
      </c>
      <c r="I1717" s="32"/>
      <c r="J1717" s="32"/>
      <c r="K1717" s="32" t="s">
        <v>10842</v>
      </c>
      <c r="L1717" s="32" t="str">
        <f t="shared" si="643"/>
        <v>PostAlerta</v>
      </c>
      <c r="M1717" s="32" t="str">
        <f t="shared" si="636"/>
        <v>S/PalabrasClaves</v>
      </c>
      <c r="N1717" s="32" t="str">
        <f t="shared" ref="N1717:N1718" si="650">IF(ISNUMBER(SEARCH("TREATMENT", B1717)), "4) Nuevos tratamientos", "")</f>
        <v/>
      </c>
      <c r="O1717" s="32"/>
      <c r="P1717" s="32" t="s">
        <v>5980</v>
      </c>
      <c r="Q1717" s="32"/>
      <c r="R1717" s="32" t="str">
        <f>LEFT('2012-2022'!$P1717,4)</f>
        <v>2021</v>
      </c>
      <c r="S1717" s="32" t="s">
        <v>74</v>
      </c>
      <c r="T1717" s="32" t="str">
        <f t="shared" ref="T1717:T1718" si="651">IFERROR(VLOOKUP(A1717,BD_aux,2,FALSE),"")</f>
        <v/>
      </c>
      <c r="U1717" s="32"/>
      <c r="V1717" s="34"/>
      <c r="W1717" s="35"/>
      <c r="X1717" s="35"/>
      <c r="Y1717" s="32"/>
    </row>
    <row r="1718" spans="1:25" ht="15.75" hidden="1" customHeight="1" x14ac:dyDescent="0.25">
      <c r="A1718" s="27">
        <v>24448560</v>
      </c>
      <c r="B1718" s="27" t="s">
        <v>10843</v>
      </c>
      <c r="C1718" s="27" t="s">
        <v>10844</v>
      </c>
      <c r="D1718" s="27" t="s">
        <v>10845</v>
      </c>
      <c r="E1718" s="27" t="s">
        <v>3087</v>
      </c>
      <c r="F1718" s="27" t="s">
        <v>393</v>
      </c>
      <c r="G1718" s="27">
        <v>2014</v>
      </c>
      <c r="H1718" s="28">
        <v>41662</v>
      </c>
      <c r="I1718" s="27"/>
      <c r="J1718" s="27"/>
      <c r="K1718" s="27" t="s">
        <v>10846</v>
      </c>
      <c r="L1718" s="27" t="str">
        <f t="shared" si="643"/>
        <v>PreAlerta</v>
      </c>
      <c r="M1718" s="27" t="str">
        <f t="shared" si="636"/>
        <v>S/PalabrasClaves</v>
      </c>
      <c r="N1718" s="27" t="str">
        <f t="shared" si="650"/>
        <v/>
      </c>
      <c r="O1718" s="27"/>
      <c r="P1718" s="27" t="s">
        <v>1330</v>
      </c>
      <c r="Q1718" s="38"/>
      <c r="R1718" s="27" t="str">
        <f>LEFT('2012-2022'!$P1718,4)</f>
        <v>2014</v>
      </c>
      <c r="S1718" s="27" t="s">
        <v>57</v>
      </c>
      <c r="T1718" s="27" t="str">
        <f t="shared" si="651"/>
        <v/>
      </c>
      <c r="U1718" s="27"/>
      <c r="V1718" s="29"/>
      <c r="W1718" s="30"/>
      <c r="X1718" s="30"/>
      <c r="Y1718" s="31"/>
    </row>
    <row r="1719" spans="1:25" ht="15.75" customHeight="1" x14ac:dyDescent="0.25">
      <c r="A1719" s="32">
        <v>23231859</v>
      </c>
      <c r="B1719" s="32" t="s">
        <v>10847</v>
      </c>
      <c r="C1719" s="32" t="s">
        <v>10848</v>
      </c>
      <c r="D1719" s="32" t="s">
        <v>10849</v>
      </c>
      <c r="E1719" s="32" t="s">
        <v>119</v>
      </c>
      <c r="F1719" s="32" t="s">
        <v>1046</v>
      </c>
      <c r="G1719" s="32">
        <v>2012</v>
      </c>
      <c r="H1719" s="33">
        <v>41256</v>
      </c>
      <c r="I1719" s="32"/>
      <c r="J1719" s="32"/>
      <c r="K1719" s="32" t="s">
        <v>10850</v>
      </c>
      <c r="L1719" s="32" t="str">
        <f t="shared" si="643"/>
        <v>PreAlerta</v>
      </c>
      <c r="M1719" s="32" t="str">
        <f t="shared" si="636"/>
        <v>S/PalabrasClaves</v>
      </c>
      <c r="N1719" s="32" t="s">
        <v>12</v>
      </c>
      <c r="O1719" s="32" t="s">
        <v>25</v>
      </c>
      <c r="P1719" s="32" t="s">
        <v>10851</v>
      </c>
      <c r="Q1719" s="32"/>
      <c r="R1719" s="32" t="str">
        <f>LEFT('2012-2022'!$P1719,4)</f>
        <v>2012</v>
      </c>
      <c r="S1719" s="32" t="s">
        <v>72</v>
      </c>
      <c r="T1719" s="32" t="s">
        <v>10847</v>
      </c>
      <c r="U1719" s="32" t="s">
        <v>124</v>
      </c>
      <c r="V1719" s="34" t="s">
        <v>123</v>
      </c>
      <c r="W1719" s="35" t="s">
        <v>124</v>
      </c>
      <c r="X1719" s="35"/>
      <c r="Y1719" s="36" t="str">
        <f>IFERROR(VLOOKUP(A1717,BD_aux,3,FALSE),"")</f>
        <v/>
      </c>
    </row>
    <row r="1720" spans="1:25" ht="15.75" hidden="1" customHeight="1" x14ac:dyDescent="0.25">
      <c r="A1720" s="27">
        <v>24711566</v>
      </c>
      <c r="B1720" s="27" t="s">
        <v>10852</v>
      </c>
      <c r="C1720" s="27" t="s">
        <v>8437</v>
      </c>
      <c r="D1720" s="27" t="s">
        <v>10853</v>
      </c>
      <c r="E1720" s="27" t="s">
        <v>8439</v>
      </c>
      <c r="F1720" s="27" t="s">
        <v>624</v>
      </c>
      <c r="G1720" s="27">
        <v>2014</v>
      </c>
      <c r="H1720" s="28">
        <v>41738</v>
      </c>
      <c r="I1720" s="27" t="s">
        <v>10854</v>
      </c>
      <c r="J1720" s="27"/>
      <c r="K1720" s="27" t="s">
        <v>10855</v>
      </c>
      <c r="L1720" s="27" t="str">
        <f t="shared" si="643"/>
        <v>PreAlerta</v>
      </c>
      <c r="M1720" s="27" t="str">
        <f t="shared" si="636"/>
        <v>S/PalabrasClaves</v>
      </c>
      <c r="N1720" s="27" t="str">
        <f t="shared" ref="N1720:N1727" si="652">IF(ISNUMBER(SEARCH("TREATMENT", B1720)), "4) Nuevos tratamientos", "")</f>
        <v/>
      </c>
      <c r="O1720" s="27"/>
      <c r="P1720" s="27" t="s">
        <v>2482</v>
      </c>
      <c r="Q1720" s="27"/>
      <c r="R1720" s="27" t="str">
        <f>LEFT('2012-2022'!$P1720,4)</f>
        <v>2014</v>
      </c>
      <c r="S1720" s="27" t="s">
        <v>60</v>
      </c>
      <c r="T1720" s="27" t="str">
        <f t="shared" ref="T1720:T1727" si="653">IFERROR(VLOOKUP(A1720,BD_aux,2,FALSE),"")</f>
        <v/>
      </c>
      <c r="U1720" s="27"/>
      <c r="V1720" s="29"/>
      <c r="W1720" s="30"/>
      <c r="X1720" s="30"/>
      <c r="Y1720" s="31"/>
    </row>
    <row r="1721" spans="1:25" ht="15.75" hidden="1" customHeight="1" x14ac:dyDescent="0.25">
      <c r="A1721" s="32">
        <v>26591660</v>
      </c>
      <c r="B1721" s="32" t="s">
        <v>10856</v>
      </c>
      <c r="C1721" s="32" t="s">
        <v>10857</v>
      </c>
      <c r="D1721" s="32" t="s">
        <v>10858</v>
      </c>
      <c r="E1721" s="32" t="s">
        <v>128</v>
      </c>
      <c r="F1721" s="32" t="s">
        <v>2333</v>
      </c>
      <c r="G1721" s="32">
        <v>2015</v>
      </c>
      <c r="H1721" s="33">
        <v>42332</v>
      </c>
      <c r="I1721" s="32"/>
      <c r="J1721" s="32"/>
      <c r="K1721" s="32"/>
      <c r="L1721" s="32" t="str">
        <f t="shared" si="643"/>
        <v>PreAlerta</v>
      </c>
      <c r="M1721" s="32" t="str">
        <f t="shared" si="636"/>
        <v>S/PalabrasClaves</v>
      </c>
      <c r="N1721" s="32" t="str">
        <f t="shared" si="652"/>
        <v/>
      </c>
      <c r="O1721" s="32"/>
      <c r="P1721" s="32">
        <v>2015</v>
      </c>
      <c r="Q1721" s="32"/>
      <c r="R1721" s="32" t="str">
        <f>LEFT('2012-2022'!$P1721,4)</f>
        <v>2015</v>
      </c>
      <c r="S1721" s="32"/>
      <c r="T1721" s="32" t="str">
        <f t="shared" si="653"/>
        <v/>
      </c>
      <c r="U1721" s="32"/>
      <c r="V1721" s="34"/>
      <c r="W1721" s="35"/>
      <c r="X1721" s="35"/>
      <c r="Y1721" s="32"/>
    </row>
    <row r="1722" spans="1:25" ht="15.75" hidden="1" customHeight="1" x14ac:dyDescent="0.25">
      <c r="A1722" s="27">
        <v>28652307</v>
      </c>
      <c r="B1722" s="27" t="s">
        <v>10859</v>
      </c>
      <c r="C1722" s="27" t="s">
        <v>10860</v>
      </c>
      <c r="D1722" s="27" t="s">
        <v>10861</v>
      </c>
      <c r="E1722" s="27" t="s">
        <v>10862</v>
      </c>
      <c r="F1722" s="27" t="s">
        <v>624</v>
      </c>
      <c r="G1722" s="27">
        <v>2017</v>
      </c>
      <c r="H1722" s="28">
        <v>42914</v>
      </c>
      <c r="I1722" s="27" t="s">
        <v>10863</v>
      </c>
      <c r="J1722" s="27"/>
      <c r="K1722" s="27" t="s">
        <v>10864</v>
      </c>
      <c r="L1722" s="27" t="str">
        <f t="shared" si="643"/>
        <v>PostAlerta</v>
      </c>
      <c r="M1722" s="27" t="str">
        <f t="shared" si="636"/>
        <v>S/PalabrasClaves</v>
      </c>
      <c r="N1722" s="27" t="str">
        <f t="shared" si="652"/>
        <v/>
      </c>
      <c r="O1722" s="27"/>
      <c r="P1722" s="27" t="s">
        <v>10865</v>
      </c>
      <c r="Q1722" s="27"/>
      <c r="R1722" s="27" t="str">
        <f>LEFT('2012-2022'!$P1722,4)</f>
        <v>2017</v>
      </c>
      <c r="S1722" s="27" t="s">
        <v>65</v>
      </c>
      <c r="T1722" s="27" t="str">
        <f t="shared" si="653"/>
        <v/>
      </c>
      <c r="U1722" s="27"/>
      <c r="V1722" s="29"/>
      <c r="W1722" s="30"/>
      <c r="X1722" s="30"/>
      <c r="Y1722" s="31"/>
    </row>
    <row r="1723" spans="1:25" ht="15.75" hidden="1" customHeight="1" x14ac:dyDescent="0.25">
      <c r="A1723" s="32">
        <v>28899333</v>
      </c>
      <c r="B1723" s="32" t="s">
        <v>10866</v>
      </c>
      <c r="C1723" s="32" t="s">
        <v>10867</v>
      </c>
      <c r="D1723" s="32" t="s">
        <v>10868</v>
      </c>
      <c r="E1723" s="32" t="s">
        <v>10869</v>
      </c>
      <c r="F1723" s="32" t="s">
        <v>3845</v>
      </c>
      <c r="G1723" s="32">
        <v>2017</v>
      </c>
      <c r="H1723" s="33">
        <v>42992</v>
      </c>
      <c r="I1723" s="32"/>
      <c r="J1723" s="32"/>
      <c r="K1723" s="32" t="s">
        <v>10870</v>
      </c>
      <c r="L1723" s="32" t="str">
        <f t="shared" si="643"/>
        <v>PostAlerta</v>
      </c>
      <c r="M1723" s="32" t="str">
        <f t="shared" si="636"/>
        <v>S/PalabrasClaves</v>
      </c>
      <c r="N1723" s="32" t="str">
        <f t="shared" si="652"/>
        <v/>
      </c>
      <c r="O1723" s="32"/>
      <c r="P1723" s="32" t="s">
        <v>10871</v>
      </c>
      <c r="Q1723" s="32"/>
      <c r="R1723" s="32" t="str">
        <f>LEFT('2012-2022'!$P1723,4)</f>
        <v>2017</v>
      </c>
      <c r="S1723" s="32" t="s">
        <v>68</v>
      </c>
      <c r="T1723" s="32" t="str">
        <f t="shared" si="653"/>
        <v/>
      </c>
      <c r="U1723" s="32"/>
      <c r="V1723" s="34"/>
      <c r="W1723" s="35"/>
      <c r="X1723" s="35"/>
      <c r="Y1723" s="32"/>
    </row>
    <row r="1724" spans="1:25" ht="15.75" hidden="1" customHeight="1" x14ac:dyDescent="0.25">
      <c r="A1724" s="27">
        <v>35017488</v>
      </c>
      <c r="B1724" s="27" t="s">
        <v>10872</v>
      </c>
      <c r="C1724" s="27" t="s">
        <v>10873</v>
      </c>
      <c r="D1724" s="27" t="s">
        <v>10874</v>
      </c>
      <c r="E1724" s="27" t="s">
        <v>10875</v>
      </c>
      <c r="F1724" s="27" t="s">
        <v>3262</v>
      </c>
      <c r="G1724" s="27">
        <v>2022</v>
      </c>
      <c r="H1724" s="28">
        <v>44573</v>
      </c>
      <c r="I1724" s="27" t="s">
        <v>10876</v>
      </c>
      <c r="J1724" s="27"/>
      <c r="K1724" s="27" t="s">
        <v>10877</v>
      </c>
      <c r="L1724" s="27" t="str">
        <f t="shared" si="643"/>
        <v>PostAlerta</v>
      </c>
      <c r="M1724" s="27" t="str">
        <f t="shared" si="636"/>
        <v>C/PalabrasClaves</v>
      </c>
      <c r="N1724" s="27" t="str">
        <f t="shared" si="652"/>
        <v/>
      </c>
      <c r="O1724" s="27"/>
      <c r="P1724" s="27" t="s">
        <v>10878</v>
      </c>
      <c r="Q1724" s="27"/>
      <c r="R1724" s="27" t="str">
        <f>LEFT('2012-2022'!$P1724,4)</f>
        <v>2022</v>
      </c>
      <c r="S1724" s="27" t="s">
        <v>39</v>
      </c>
      <c r="T1724" s="27" t="str">
        <f t="shared" si="653"/>
        <v/>
      </c>
      <c r="U1724" s="27"/>
      <c r="V1724" s="29"/>
      <c r="W1724" s="30"/>
      <c r="X1724" s="30"/>
      <c r="Y1724" s="31"/>
    </row>
    <row r="1725" spans="1:25" ht="15.75" hidden="1" customHeight="1" x14ac:dyDescent="0.25">
      <c r="A1725" s="32">
        <v>29329178</v>
      </c>
      <c r="B1725" s="32" t="s">
        <v>10879</v>
      </c>
      <c r="C1725" s="32" t="s">
        <v>10880</v>
      </c>
      <c r="D1725" s="32" t="s">
        <v>10881</v>
      </c>
      <c r="E1725" s="32" t="s">
        <v>10882</v>
      </c>
      <c r="F1725" s="32" t="s">
        <v>304</v>
      </c>
      <c r="G1725" s="32">
        <v>2018</v>
      </c>
      <c r="H1725" s="33">
        <v>43113</v>
      </c>
      <c r="I1725" s="32"/>
      <c r="J1725" s="32"/>
      <c r="K1725" s="32" t="s">
        <v>10883</v>
      </c>
      <c r="L1725" s="32" t="str">
        <f t="shared" si="643"/>
        <v>PostAlerta</v>
      </c>
      <c r="M1725" s="32" t="str">
        <f t="shared" si="636"/>
        <v>S/PalabrasClaves</v>
      </c>
      <c r="N1725" s="32" t="str">
        <f t="shared" si="652"/>
        <v/>
      </c>
      <c r="O1725" s="32"/>
      <c r="P1725" s="32" t="s">
        <v>350</v>
      </c>
      <c r="Q1725" s="32"/>
      <c r="R1725" s="32" t="str">
        <f>LEFT('2012-2022'!$P1725,4)</f>
        <v>2018</v>
      </c>
      <c r="S1725" s="32" t="s">
        <v>45</v>
      </c>
      <c r="T1725" s="32" t="str">
        <f t="shared" si="653"/>
        <v/>
      </c>
      <c r="U1725" s="32"/>
      <c r="V1725" s="34"/>
      <c r="W1725" s="35"/>
      <c r="X1725" s="35"/>
      <c r="Y1725" s="32"/>
    </row>
    <row r="1726" spans="1:25" ht="15.75" hidden="1" customHeight="1" x14ac:dyDescent="0.25">
      <c r="A1726" s="27">
        <v>25299410</v>
      </c>
      <c r="B1726" s="27" t="s">
        <v>10884</v>
      </c>
      <c r="C1726" s="27" t="s">
        <v>10885</v>
      </c>
      <c r="D1726" s="27" t="s">
        <v>10886</v>
      </c>
      <c r="E1726" s="27" t="s">
        <v>10887</v>
      </c>
      <c r="F1726" s="27" t="s">
        <v>304</v>
      </c>
      <c r="G1726" s="27">
        <v>2014</v>
      </c>
      <c r="H1726" s="28">
        <v>41922</v>
      </c>
      <c r="I1726" s="27"/>
      <c r="J1726" s="27"/>
      <c r="K1726" s="27" t="s">
        <v>10888</v>
      </c>
      <c r="L1726" s="27" t="str">
        <f t="shared" si="643"/>
        <v>PreAlerta</v>
      </c>
      <c r="M1726" s="27" t="str">
        <f t="shared" si="636"/>
        <v>S/PalabrasClaves</v>
      </c>
      <c r="N1726" s="27" t="str">
        <f t="shared" si="652"/>
        <v/>
      </c>
      <c r="O1726" s="27"/>
      <c r="P1726" s="27" t="s">
        <v>2060</v>
      </c>
      <c r="Q1726" s="27"/>
      <c r="R1726" s="27" t="str">
        <f>LEFT('2012-2022'!$P1726,4)</f>
        <v>2014</v>
      </c>
      <c r="S1726" s="27" t="s">
        <v>72</v>
      </c>
      <c r="T1726" s="27" t="str">
        <f t="shared" si="653"/>
        <v/>
      </c>
      <c r="U1726" s="27"/>
      <c r="V1726" s="29"/>
      <c r="W1726" s="30"/>
      <c r="X1726" s="30"/>
      <c r="Y1726" s="31"/>
    </row>
    <row r="1727" spans="1:25" ht="15.75" hidden="1" customHeight="1" x14ac:dyDescent="0.25">
      <c r="A1727" s="32">
        <v>30670509</v>
      </c>
      <c r="B1727" s="32" t="s">
        <v>10889</v>
      </c>
      <c r="C1727" s="32" t="s">
        <v>10890</v>
      </c>
      <c r="D1727" s="32" t="s">
        <v>10891</v>
      </c>
      <c r="E1727" s="32" t="s">
        <v>10892</v>
      </c>
      <c r="F1727" s="32" t="s">
        <v>5111</v>
      </c>
      <c r="G1727" s="32">
        <v>2019</v>
      </c>
      <c r="H1727" s="33">
        <v>43489</v>
      </c>
      <c r="I1727" s="32" t="s">
        <v>10893</v>
      </c>
      <c r="J1727" s="32"/>
      <c r="K1727" s="32" t="s">
        <v>10894</v>
      </c>
      <c r="L1727" s="32" t="str">
        <f t="shared" si="643"/>
        <v>PostAlerta</v>
      </c>
      <c r="M1727" s="32" t="str">
        <f t="shared" si="636"/>
        <v>S/PalabrasClaves</v>
      </c>
      <c r="N1727" s="32" t="str">
        <f t="shared" si="652"/>
        <v/>
      </c>
      <c r="O1727" s="32"/>
      <c r="P1727" s="32" t="s">
        <v>10895</v>
      </c>
      <c r="Q1727" s="32"/>
      <c r="R1727" s="32" t="str">
        <f>LEFT('2012-2022'!$P1727,4)</f>
        <v>2019</v>
      </c>
      <c r="S1727" s="32" t="s">
        <v>39</v>
      </c>
      <c r="T1727" s="32" t="str">
        <f t="shared" si="653"/>
        <v/>
      </c>
      <c r="U1727" s="32"/>
      <c r="V1727" s="34"/>
      <c r="W1727" s="35"/>
      <c r="X1727" s="35"/>
      <c r="Y1727" s="32"/>
    </row>
    <row r="1728" spans="1:25" ht="15.75" customHeight="1" x14ac:dyDescent="0.25">
      <c r="A1728" s="27">
        <v>29247204</v>
      </c>
      <c r="B1728" s="27" t="s">
        <v>10896</v>
      </c>
      <c r="C1728" s="27" t="s">
        <v>10897</v>
      </c>
      <c r="D1728" s="27" t="s">
        <v>10898</v>
      </c>
      <c r="E1728" s="27" t="s">
        <v>10899</v>
      </c>
      <c r="F1728" s="27" t="s">
        <v>2202</v>
      </c>
      <c r="G1728" s="27">
        <v>2017</v>
      </c>
      <c r="H1728" s="28">
        <v>43086</v>
      </c>
      <c r="I1728" s="27" t="s">
        <v>10900</v>
      </c>
      <c r="J1728" s="27"/>
      <c r="K1728" s="27" t="s">
        <v>10901</v>
      </c>
      <c r="L1728" s="27" t="str">
        <f t="shared" si="643"/>
        <v>PostAlerta</v>
      </c>
      <c r="M1728" s="27" t="str">
        <f t="shared" si="636"/>
        <v>S/PalabrasClaves</v>
      </c>
      <c r="N1728" s="27" t="s">
        <v>12</v>
      </c>
      <c r="O1728" s="27" t="s">
        <v>10</v>
      </c>
      <c r="P1728" s="27" t="s">
        <v>7900</v>
      </c>
      <c r="Q1728" s="27"/>
      <c r="R1728" s="27" t="str">
        <f>LEFT('2012-2022'!$P1728,4)</f>
        <v>2017</v>
      </c>
      <c r="S1728" s="27" t="s">
        <v>74</v>
      </c>
      <c r="T1728" s="27" t="s">
        <v>10902</v>
      </c>
      <c r="U1728" s="27" t="s">
        <v>124</v>
      </c>
      <c r="V1728" s="29" t="s">
        <v>123</v>
      </c>
      <c r="W1728" s="30" t="s">
        <v>124</v>
      </c>
      <c r="X1728" s="30" t="s">
        <v>10903</v>
      </c>
      <c r="Y1728" s="31" t="str">
        <f>IFERROR(VLOOKUP(A1726,BD_aux,3,FALSE),"")</f>
        <v/>
      </c>
    </row>
    <row r="1729" spans="1:25" ht="15.75" hidden="1" customHeight="1" x14ac:dyDescent="0.25">
      <c r="A1729" s="32">
        <v>33045163</v>
      </c>
      <c r="B1729" s="32" t="s">
        <v>10904</v>
      </c>
      <c r="C1729" s="32" t="s">
        <v>10905</v>
      </c>
      <c r="D1729" s="32" t="s">
        <v>10906</v>
      </c>
      <c r="E1729" s="32" t="s">
        <v>10907</v>
      </c>
      <c r="F1729" s="32" t="s">
        <v>304</v>
      </c>
      <c r="G1729" s="32">
        <v>2020</v>
      </c>
      <c r="H1729" s="33">
        <v>44116</v>
      </c>
      <c r="I1729" s="32" t="s">
        <v>10908</v>
      </c>
      <c r="J1729" s="32" t="s">
        <v>10909</v>
      </c>
      <c r="K1729" s="32" t="s">
        <v>10910</v>
      </c>
      <c r="L1729" s="32" t="str">
        <f t="shared" si="643"/>
        <v>PostAlerta</v>
      </c>
      <c r="M1729" s="32" t="str">
        <f t="shared" si="636"/>
        <v>S/PalabrasClaves</v>
      </c>
      <c r="N1729" s="32" t="str">
        <f t="shared" ref="N1729:N1730" si="654">IF(ISNUMBER(SEARCH("TREATMENT", B1729)), "4) Nuevos tratamientos", "")</f>
        <v/>
      </c>
      <c r="O1729" s="32"/>
      <c r="P1729" s="32" t="s">
        <v>341</v>
      </c>
      <c r="Q1729" s="32"/>
      <c r="R1729" s="32" t="str">
        <f>LEFT('2012-2022'!$P1729,4)</f>
        <v>2020</v>
      </c>
      <c r="S1729" s="32" t="s">
        <v>72</v>
      </c>
      <c r="T1729" s="32" t="str">
        <f t="shared" ref="T1729:T1730" si="655">IFERROR(VLOOKUP(A1729,BD_aux,2,FALSE),"")</f>
        <v/>
      </c>
      <c r="U1729" s="32"/>
      <c r="V1729" s="34"/>
      <c r="W1729" s="35"/>
      <c r="X1729" s="35"/>
      <c r="Y1729" s="32"/>
    </row>
    <row r="1730" spans="1:25" ht="15.75" hidden="1" customHeight="1" x14ac:dyDescent="0.25">
      <c r="A1730" s="27">
        <v>22595630</v>
      </c>
      <c r="B1730" s="27" t="s">
        <v>10911</v>
      </c>
      <c r="C1730" s="27" t="s">
        <v>10912</v>
      </c>
      <c r="D1730" s="27" t="s">
        <v>10913</v>
      </c>
      <c r="E1730" s="27" t="s">
        <v>10914</v>
      </c>
      <c r="F1730" s="27" t="s">
        <v>9091</v>
      </c>
      <c r="G1730" s="27">
        <v>2012</v>
      </c>
      <c r="H1730" s="28">
        <v>41048</v>
      </c>
      <c r="I1730" s="27"/>
      <c r="J1730" s="27"/>
      <c r="K1730" s="27" t="s">
        <v>10915</v>
      </c>
      <c r="L1730" s="27" t="str">
        <f t="shared" si="643"/>
        <v>PreAlerta</v>
      </c>
      <c r="M1730" s="27" t="str">
        <f t="shared" si="636"/>
        <v>S/PalabrasClaves</v>
      </c>
      <c r="N1730" s="27" t="str">
        <f t="shared" si="654"/>
        <v/>
      </c>
      <c r="O1730" s="27"/>
      <c r="P1730" s="27" t="s">
        <v>2097</v>
      </c>
      <c r="Q1730" s="27"/>
      <c r="R1730" s="27" t="str">
        <f>LEFT('2012-2022'!$P1730,4)</f>
        <v>2012</v>
      </c>
      <c r="S1730" s="27" t="s">
        <v>74</v>
      </c>
      <c r="T1730" s="27" t="str">
        <f t="shared" si="655"/>
        <v/>
      </c>
      <c r="U1730" s="27"/>
      <c r="V1730" s="29"/>
      <c r="W1730" s="30"/>
      <c r="X1730" s="30"/>
      <c r="Y1730" s="31"/>
    </row>
    <row r="1731" spans="1:25" ht="15.75" customHeight="1" x14ac:dyDescent="0.25">
      <c r="A1731" s="32">
        <v>33671065</v>
      </c>
      <c r="B1731" s="32" t="s">
        <v>10916</v>
      </c>
      <c r="C1731" s="32" t="s">
        <v>10917</v>
      </c>
      <c r="D1731" s="32" t="s">
        <v>10918</v>
      </c>
      <c r="E1731" s="32" t="s">
        <v>10919</v>
      </c>
      <c r="F1731" s="32" t="s">
        <v>10920</v>
      </c>
      <c r="G1731" s="32">
        <v>2021</v>
      </c>
      <c r="H1731" s="33">
        <v>44261</v>
      </c>
      <c r="I1731" s="32" t="s">
        <v>10921</v>
      </c>
      <c r="J1731" s="32"/>
      <c r="K1731" s="32" t="s">
        <v>10922</v>
      </c>
      <c r="L1731" s="32" t="str">
        <f t="shared" si="643"/>
        <v>PostAlerta</v>
      </c>
      <c r="M1731" s="32" t="str">
        <f t="shared" si="636"/>
        <v>C/PalabrasClaves</v>
      </c>
      <c r="N1731" s="32" t="s">
        <v>12</v>
      </c>
      <c r="O1731" s="32" t="s">
        <v>16</v>
      </c>
      <c r="P1731" s="32" t="s">
        <v>10923</v>
      </c>
      <c r="Q1731" s="32"/>
      <c r="R1731" s="32" t="str">
        <f>LEFT('2012-2022'!$P1731,4)</f>
        <v>2021</v>
      </c>
      <c r="S1731" s="32" t="s">
        <v>45</v>
      </c>
      <c r="T1731" s="32" t="s">
        <v>10924</v>
      </c>
      <c r="U1731" s="32" t="s">
        <v>124</v>
      </c>
      <c r="V1731" s="34" t="s">
        <v>123</v>
      </c>
      <c r="W1731" s="35" t="s">
        <v>124</v>
      </c>
      <c r="X1731" s="35" t="s">
        <v>10925</v>
      </c>
      <c r="Y1731" s="36" t="str">
        <f>IFERROR(VLOOKUP(A1729,BD_aux,3,FALSE),"")</f>
        <v/>
      </c>
    </row>
    <row r="1732" spans="1:25" ht="15.75" hidden="1" customHeight="1" x14ac:dyDescent="0.25">
      <c r="A1732" s="27">
        <v>33102576</v>
      </c>
      <c r="B1732" s="27" t="s">
        <v>10926</v>
      </c>
      <c r="C1732" s="27" t="s">
        <v>10927</v>
      </c>
      <c r="D1732" s="27" t="s">
        <v>10928</v>
      </c>
      <c r="E1732" s="27" t="s">
        <v>10929</v>
      </c>
      <c r="F1732" s="27" t="s">
        <v>5164</v>
      </c>
      <c r="G1732" s="27">
        <v>2020</v>
      </c>
      <c r="H1732" s="28">
        <v>44130</v>
      </c>
      <c r="I1732" s="27" t="s">
        <v>10930</v>
      </c>
      <c r="J1732" s="27"/>
      <c r="K1732" s="27" t="s">
        <v>10931</v>
      </c>
      <c r="L1732" s="27" t="str">
        <f t="shared" si="643"/>
        <v>Excluido</v>
      </c>
      <c r="M1732" s="27" t="str">
        <f t="shared" ref="M1732:M1795" si="656">IF(ISNUMBER(A1732),(IF(ISNUMBER(VLOOKUP(A1732,KEYWORDS,1,FALSE)),"C/PalabrasClaves","S/PalabrasClaves")),"")</f>
        <v>S/PalabrasClaves</v>
      </c>
      <c r="N1732" s="27" t="str">
        <f t="shared" ref="N1732:N1739" si="657">IF(ISNUMBER(SEARCH("TREATMENT", B1732)), "4) Nuevos tratamientos", "")</f>
        <v/>
      </c>
      <c r="O1732" s="27"/>
      <c r="P1732" s="27" t="s">
        <v>10932</v>
      </c>
      <c r="Q1732" s="27"/>
      <c r="R1732" s="27" t="str">
        <f>LEFT('2012-2022'!$P1732,4)</f>
        <v>2020</v>
      </c>
      <c r="S1732" s="27" t="s">
        <v>70</v>
      </c>
      <c r="T1732" s="27" t="str">
        <f t="shared" ref="T1732:T1739" si="658">IFERROR(VLOOKUP(A1732,BD_aux,2,FALSE),"")</f>
        <v/>
      </c>
      <c r="U1732" s="27"/>
      <c r="V1732" s="29"/>
      <c r="W1732" s="30"/>
      <c r="X1732" s="30"/>
      <c r="Y1732" s="31"/>
    </row>
    <row r="1733" spans="1:25" ht="15.75" hidden="1" customHeight="1" x14ac:dyDescent="0.25">
      <c r="A1733" s="32">
        <v>30873172</v>
      </c>
      <c r="B1733" s="32" t="s">
        <v>10933</v>
      </c>
      <c r="C1733" s="32" t="s">
        <v>10934</v>
      </c>
      <c r="D1733" s="32" t="s">
        <v>10935</v>
      </c>
      <c r="E1733" s="32" t="s">
        <v>7065</v>
      </c>
      <c r="F1733" s="32" t="s">
        <v>460</v>
      </c>
      <c r="G1733" s="32">
        <v>2019</v>
      </c>
      <c r="H1733" s="33">
        <v>43540</v>
      </c>
      <c r="I1733" s="32" t="s">
        <v>10936</v>
      </c>
      <c r="J1733" s="32"/>
      <c r="K1733" s="32" t="s">
        <v>10937</v>
      </c>
      <c r="L1733" s="32" t="str">
        <f t="shared" si="643"/>
        <v>Excluido</v>
      </c>
      <c r="M1733" s="32" t="str">
        <f t="shared" si="656"/>
        <v>S/PalabrasClaves</v>
      </c>
      <c r="N1733" s="32" t="str">
        <f t="shared" si="657"/>
        <v/>
      </c>
      <c r="O1733" s="32"/>
      <c r="P1733" s="32" t="s">
        <v>10938</v>
      </c>
      <c r="Q1733" s="32"/>
      <c r="R1733" s="32" t="str">
        <f>LEFT('2012-2022'!$P1733,4)</f>
        <v>2019</v>
      </c>
      <c r="S1733" s="32" t="s">
        <v>45</v>
      </c>
      <c r="T1733" s="32" t="str">
        <f t="shared" si="658"/>
        <v/>
      </c>
      <c r="U1733" s="32"/>
      <c r="V1733" s="34"/>
      <c r="W1733" s="35"/>
      <c r="X1733" s="35"/>
      <c r="Y1733" s="32"/>
    </row>
    <row r="1734" spans="1:25" ht="15.75" hidden="1" customHeight="1" x14ac:dyDescent="0.25">
      <c r="A1734" s="27">
        <v>34530901</v>
      </c>
      <c r="B1734" s="27" t="s">
        <v>10939</v>
      </c>
      <c r="C1734" s="27" t="s">
        <v>10940</v>
      </c>
      <c r="D1734" s="27" t="s">
        <v>10941</v>
      </c>
      <c r="E1734" s="27" t="s">
        <v>10942</v>
      </c>
      <c r="F1734" s="27" t="s">
        <v>10943</v>
      </c>
      <c r="G1734" s="27">
        <v>2021</v>
      </c>
      <c r="H1734" s="28">
        <v>44456</v>
      </c>
      <c r="I1734" s="27" t="s">
        <v>10944</v>
      </c>
      <c r="J1734" s="27"/>
      <c r="K1734" s="27" t="s">
        <v>10945</v>
      </c>
      <c r="L1734" s="27" t="str">
        <f t="shared" si="643"/>
        <v>PostAlerta</v>
      </c>
      <c r="M1734" s="27" t="str">
        <f t="shared" si="656"/>
        <v>C/PalabrasClaves</v>
      </c>
      <c r="N1734" s="27" t="str">
        <f t="shared" si="657"/>
        <v/>
      </c>
      <c r="O1734" s="27"/>
      <c r="P1734" s="27" t="s">
        <v>10289</v>
      </c>
      <c r="Q1734" s="27"/>
      <c r="R1734" s="27" t="str">
        <f>LEFT('2012-2022'!$P1734,4)</f>
        <v>2021</v>
      </c>
      <c r="S1734" s="27" t="s">
        <v>68</v>
      </c>
      <c r="T1734" s="27" t="str">
        <f t="shared" si="658"/>
        <v/>
      </c>
      <c r="U1734" s="27"/>
      <c r="V1734" s="29"/>
      <c r="W1734" s="30"/>
      <c r="X1734" s="30"/>
      <c r="Y1734" s="31"/>
    </row>
    <row r="1735" spans="1:25" ht="15.75" hidden="1" customHeight="1" x14ac:dyDescent="0.25">
      <c r="A1735" s="32">
        <v>30858330</v>
      </c>
      <c r="B1735" s="32" t="s">
        <v>10946</v>
      </c>
      <c r="C1735" s="32" t="s">
        <v>10947</v>
      </c>
      <c r="D1735" s="32" t="s">
        <v>10948</v>
      </c>
      <c r="E1735" s="32" t="s">
        <v>10949</v>
      </c>
      <c r="F1735" s="32" t="s">
        <v>393</v>
      </c>
      <c r="G1735" s="32">
        <v>2019</v>
      </c>
      <c r="H1735" s="33">
        <v>43537</v>
      </c>
      <c r="I1735" s="32"/>
      <c r="J1735" s="32"/>
      <c r="K1735" s="32" t="s">
        <v>10950</v>
      </c>
      <c r="L1735" s="32" t="str">
        <f t="shared" si="643"/>
        <v>PostAlerta</v>
      </c>
      <c r="M1735" s="32" t="str">
        <f t="shared" si="656"/>
        <v>S/PalabrasClaves</v>
      </c>
      <c r="N1735" s="32" t="str">
        <f t="shared" si="657"/>
        <v/>
      </c>
      <c r="O1735" s="32"/>
      <c r="P1735" s="32" t="s">
        <v>850</v>
      </c>
      <c r="Q1735" s="32"/>
      <c r="R1735" s="32" t="str">
        <f>LEFT('2012-2022'!$P1735,4)</f>
        <v>2019</v>
      </c>
      <c r="S1735" s="32" t="s">
        <v>72</v>
      </c>
      <c r="T1735" s="32" t="str">
        <f t="shared" si="658"/>
        <v/>
      </c>
      <c r="U1735" s="32"/>
      <c r="V1735" s="34"/>
      <c r="W1735" s="35"/>
      <c r="X1735" s="35"/>
      <c r="Y1735" s="32"/>
    </row>
    <row r="1736" spans="1:25" ht="15.75" hidden="1" customHeight="1" x14ac:dyDescent="0.25">
      <c r="A1736" s="27">
        <v>33444557</v>
      </c>
      <c r="B1736" s="27" t="s">
        <v>10951</v>
      </c>
      <c r="C1736" s="27" t="s">
        <v>10952</v>
      </c>
      <c r="D1736" s="27" t="s">
        <v>10953</v>
      </c>
      <c r="E1736" s="27" t="s">
        <v>3210</v>
      </c>
      <c r="F1736" s="27" t="s">
        <v>679</v>
      </c>
      <c r="G1736" s="27">
        <v>2021</v>
      </c>
      <c r="H1736" s="28">
        <v>44210</v>
      </c>
      <c r="I1736" s="27"/>
      <c r="J1736" s="27"/>
      <c r="K1736" s="27" t="s">
        <v>10954</v>
      </c>
      <c r="L1736" s="27" t="str">
        <f t="shared" si="643"/>
        <v>PostAlerta</v>
      </c>
      <c r="M1736" s="27" t="str">
        <f t="shared" si="656"/>
        <v>S/PalabrasClaves</v>
      </c>
      <c r="N1736" s="27" t="str">
        <f t="shared" si="657"/>
        <v/>
      </c>
      <c r="O1736" s="27"/>
      <c r="P1736" s="27" t="s">
        <v>4404</v>
      </c>
      <c r="Q1736" s="27"/>
      <c r="R1736" s="27" t="str">
        <f>LEFT('2012-2022'!$P1736,4)</f>
        <v>2021</v>
      </c>
      <c r="S1736" s="27" t="s">
        <v>60</v>
      </c>
      <c r="T1736" s="27" t="str">
        <f t="shared" si="658"/>
        <v/>
      </c>
      <c r="U1736" s="27"/>
      <c r="V1736" s="29"/>
      <c r="W1736" s="30"/>
      <c r="X1736" s="30"/>
      <c r="Y1736" s="31"/>
    </row>
    <row r="1737" spans="1:25" ht="15.75" hidden="1" customHeight="1" x14ac:dyDescent="0.25">
      <c r="A1737" s="32">
        <v>33875459</v>
      </c>
      <c r="B1737" s="32" t="s">
        <v>10955</v>
      </c>
      <c r="C1737" s="32" t="s">
        <v>10956</v>
      </c>
      <c r="D1737" s="32" t="s">
        <v>10957</v>
      </c>
      <c r="E1737" s="32" t="s">
        <v>10958</v>
      </c>
      <c r="F1737" s="32" t="s">
        <v>4754</v>
      </c>
      <c r="G1737" s="32">
        <v>2021</v>
      </c>
      <c r="H1737" s="33">
        <v>44306</v>
      </c>
      <c r="I1737" s="32" t="s">
        <v>10959</v>
      </c>
      <c r="J1737" s="32"/>
      <c r="K1737" s="32" t="s">
        <v>10960</v>
      </c>
      <c r="L1737" s="32" t="str">
        <f t="shared" si="643"/>
        <v>PostAlerta</v>
      </c>
      <c r="M1737" s="32" t="str">
        <f t="shared" si="656"/>
        <v>S/PalabrasClaves</v>
      </c>
      <c r="N1737" s="32" t="str">
        <f t="shared" si="657"/>
        <v/>
      </c>
      <c r="O1737" s="32"/>
      <c r="P1737" s="32" t="s">
        <v>651</v>
      </c>
      <c r="Q1737" s="32"/>
      <c r="R1737" s="32" t="str">
        <f>LEFT('2012-2022'!$P1737,4)</f>
        <v>2021</v>
      </c>
      <c r="S1737" s="32" t="s">
        <v>54</v>
      </c>
      <c r="T1737" s="32" t="str">
        <f t="shared" si="658"/>
        <v/>
      </c>
      <c r="U1737" s="32"/>
      <c r="V1737" s="34"/>
      <c r="W1737" s="35"/>
      <c r="X1737" s="35"/>
      <c r="Y1737" s="32"/>
    </row>
    <row r="1738" spans="1:25" ht="15.75" hidden="1" customHeight="1" x14ac:dyDescent="0.25">
      <c r="A1738" s="27">
        <v>34190475</v>
      </c>
      <c r="B1738" s="27" t="s">
        <v>10961</v>
      </c>
      <c r="C1738" s="27" t="s">
        <v>10962</v>
      </c>
      <c r="D1738" s="27" t="s">
        <v>10963</v>
      </c>
      <c r="E1738" s="27" t="s">
        <v>10964</v>
      </c>
      <c r="F1738" s="27" t="s">
        <v>10965</v>
      </c>
      <c r="G1738" s="27">
        <v>2021</v>
      </c>
      <c r="H1738" s="28">
        <v>44377</v>
      </c>
      <c r="I1738" s="27"/>
      <c r="J1738" s="27"/>
      <c r="K1738" s="27" t="s">
        <v>10966</v>
      </c>
      <c r="L1738" s="27" t="str">
        <f t="shared" si="643"/>
        <v>Excluido</v>
      </c>
      <c r="M1738" s="27" t="str">
        <f t="shared" si="656"/>
        <v>S/PalabrasClaves</v>
      </c>
      <c r="N1738" s="27" t="str">
        <f t="shared" si="657"/>
        <v/>
      </c>
      <c r="O1738" s="27"/>
      <c r="P1738" s="27" t="s">
        <v>934</v>
      </c>
      <c r="Q1738" s="27"/>
      <c r="R1738" s="27" t="str">
        <f>LEFT('2012-2022'!$P1738,4)</f>
        <v>2021</v>
      </c>
      <c r="S1738" s="27" t="s">
        <v>57</v>
      </c>
      <c r="T1738" s="27" t="str">
        <f t="shared" si="658"/>
        <v/>
      </c>
      <c r="U1738" s="27"/>
      <c r="V1738" s="29"/>
      <c r="W1738" s="30"/>
      <c r="X1738" s="30"/>
      <c r="Y1738" s="31"/>
    </row>
    <row r="1739" spans="1:25" ht="15.75" hidden="1" customHeight="1" x14ac:dyDescent="0.25">
      <c r="A1739" s="32">
        <v>33201020</v>
      </c>
      <c r="B1739" s="32" t="s">
        <v>10967</v>
      </c>
      <c r="C1739" s="32" t="s">
        <v>10968</v>
      </c>
      <c r="D1739" s="32" t="s">
        <v>10969</v>
      </c>
      <c r="E1739" s="32" t="s">
        <v>10970</v>
      </c>
      <c r="F1739" s="32" t="s">
        <v>304</v>
      </c>
      <c r="G1739" s="32">
        <v>2021</v>
      </c>
      <c r="H1739" s="33">
        <v>44152</v>
      </c>
      <c r="I1739" s="32"/>
      <c r="J1739" s="32"/>
      <c r="K1739" s="32" t="s">
        <v>10971</v>
      </c>
      <c r="L1739" s="32" t="str">
        <f t="shared" si="643"/>
        <v>PostAlerta</v>
      </c>
      <c r="M1739" s="32" t="str">
        <f t="shared" si="656"/>
        <v>S/PalabrasClaves</v>
      </c>
      <c r="N1739" s="32" t="str">
        <f t="shared" si="657"/>
        <v/>
      </c>
      <c r="O1739" s="32"/>
      <c r="P1739" s="32" t="s">
        <v>7940</v>
      </c>
      <c r="Q1739" s="32"/>
      <c r="R1739" s="32" t="str">
        <f>LEFT('2012-2022'!$P1739,4)</f>
        <v>2021</v>
      </c>
      <c r="S1739" s="32" t="s">
        <v>65</v>
      </c>
      <c r="T1739" s="32" t="str">
        <f t="shared" si="658"/>
        <v/>
      </c>
      <c r="U1739" s="32"/>
      <c r="V1739" s="34"/>
      <c r="W1739" s="35"/>
      <c r="X1739" s="35"/>
      <c r="Y1739" s="32"/>
    </row>
    <row r="1740" spans="1:25" ht="15.75" customHeight="1" x14ac:dyDescent="0.25">
      <c r="A1740" s="27">
        <v>34020481</v>
      </c>
      <c r="B1740" s="27" t="s">
        <v>10972</v>
      </c>
      <c r="C1740" s="27" t="s">
        <v>6863</v>
      </c>
      <c r="D1740" s="27" t="s">
        <v>10973</v>
      </c>
      <c r="E1740" s="27" t="s">
        <v>6865</v>
      </c>
      <c r="F1740" s="27" t="s">
        <v>6866</v>
      </c>
      <c r="G1740" s="27">
        <v>2022</v>
      </c>
      <c r="H1740" s="28">
        <v>44337</v>
      </c>
      <c r="I1740" s="27"/>
      <c r="J1740" s="27"/>
      <c r="K1740" s="27" t="s">
        <v>10974</v>
      </c>
      <c r="L1740" s="27" t="str">
        <f t="shared" si="643"/>
        <v>PostAlerta</v>
      </c>
      <c r="M1740" s="27" t="str">
        <f t="shared" si="656"/>
        <v>S/PalabrasClaves</v>
      </c>
      <c r="N1740" s="27" t="s">
        <v>12</v>
      </c>
      <c r="O1740" s="27" t="s">
        <v>10</v>
      </c>
      <c r="P1740" s="27" t="s">
        <v>289</v>
      </c>
      <c r="Q1740" s="27"/>
      <c r="R1740" s="27" t="str">
        <f>LEFT('2012-2022'!$P1740,4)</f>
        <v>2022</v>
      </c>
      <c r="S1740" s="27" t="s">
        <v>45</v>
      </c>
      <c r="T1740" s="27" t="s">
        <v>10975</v>
      </c>
      <c r="U1740" s="27" t="s">
        <v>124</v>
      </c>
      <c r="V1740" s="29" t="s">
        <v>123</v>
      </c>
      <c r="W1740" s="30" t="s">
        <v>124</v>
      </c>
      <c r="X1740" s="30" t="s">
        <v>10976</v>
      </c>
      <c r="Y1740" s="31" t="str">
        <f>IFERROR(VLOOKUP(A1738,BD_aux,3,FALSE),"")</f>
        <v/>
      </c>
    </row>
    <row r="1741" spans="1:25" ht="15.75" hidden="1" customHeight="1" x14ac:dyDescent="0.25">
      <c r="A1741" s="32">
        <v>29420452</v>
      </c>
      <c r="B1741" s="32" t="s">
        <v>10977</v>
      </c>
      <c r="C1741" s="32" t="s">
        <v>10978</v>
      </c>
      <c r="D1741" s="32" t="s">
        <v>10979</v>
      </c>
      <c r="E1741" s="32" t="s">
        <v>10980</v>
      </c>
      <c r="F1741" s="32" t="s">
        <v>304</v>
      </c>
      <c r="G1741" s="32">
        <v>2018</v>
      </c>
      <c r="H1741" s="33">
        <v>43140</v>
      </c>
      <c r="I1741" s="32" t="s">
        <v>10981</v>
      </c>
      <c r="J1741" s="32" t="s">
        <v>10982</v>
      </c>
      <c r="K1741" s="32" t="s">
        <v>10983</v>
      </c>
      <c r="L1741" s="32" t="str">
        <f t="shared" si="643"/>
        <v>PostAlerta</v>
      </c>
      <c r="M1741" s="32" t="str">
        <f t="shared" si="656"/>
        <v>S/PalabrasClaves</v>
      </c>
      <c r="N1741" s="32" t="str">
        <f t="shared" ref="N1741:N1742" si="659">IF(ISNUMBER(SEARCH("TREATMENT", B1741)), "4) Nuevos tratamientos", "")</f>
        <v/>
      </c>
      <c r="O1741" s="32"/>
      <c r="P1741" s="32" t="s">
        <v>1214</v>
      </c>
      <c r="Q1741" s="32"/>
      <c r="R1741" s="32" t="str">
        <f>LEFT('2012-2022'!$P1741,4)</f>
        <v>2018</v>
      </c>
      <c r="S1741" s="32" t="s">
        <v>49</v>
      </c>
      <c r="T1741" s="32" t="str">
        <f t="shared" ref="T1741:T1744" si="660">IFERROR(VLOOKUP(A1741,BD_aux,2,FALSE),"")</f>
        <v/>
      </c>
      <c r="U1741" s="32"/>
      <c r="V1741" s="34"/>
      <c r="W1741" s="35"/>
      <c r="X1741" s="35"/>
      <c r="Y1741" s="32"/>
    </row>
    <row r="1742" spans="1:25" ht="15.75" hidden="1" customHeight="1" x14ac:dyDescent="0.25">
      <c r="A1742" s="27">
        <v>29912682</v>
      </c>
      <c r="B1742" s="27" t="s">
        <v>10984</v>
      </c>
      <c r="C1742" s="27" t="s">
        <v>10985</v>
      </c>
      <c r="D1742" s="27" t="s">
        <v>10986</v>
      </c>
      <c r="E1742" s="27" t="s">
        <v>8774</v>
      </c>
      <c r="F1742" s="27" t="s">
        <v>145</v>
      </c>
      <c r="G1742" s="27">
        <v>2018</v>
      </c>
      <c r="H1742" s="28">
        <v>43270</v>
      </c>
      <c r="I1742" s="27" t="s">
        <v>10987</v>
      </c>
      <c r="J1742" s="27"/>
      <c r="K1742" s="27" t="s">
        <v>10988</v>
      </c>
      <c r="L1742" s="27" t="str">
        <f t="shared" si="643"/>
        <v>Excluido</v>
      </c>
      <c r="M1742" s="27" t="str">
        <f t="shared" si="656"/>
        <v>C/PalabrasClaves</v>
      </c>
      <c r="N1742" s="27" t="str">
        <f t="shared" si="659"/>
        <v/>
      </c>
      <c r="O1742" s="27"/>
      <c r="P1742" s="27" t="s">
        <v>682</v>
      </c>
      <c r="Q1742" s="27"/>
      <c r="R1742" s="27" t="str">
        <f>LEFT('2012-2022'!$P1742,4)</f>
        <v>2018</v>
      </c>
      <c r="S1742" s="27" t="s">
        <v>62</v>
      </c>
      <c r="T1742" s="27" t="str">
        <f t="shared" si="660"/>
        <v/>
      </c>
      <c r="U1742" s="27"/>
      <c r="V1742" s="29"/>
      <c r="W1742" s="30"/>
      <c r="X1742" s="30"/>
      <c r="Y1742" s="31"/>
    </row>
    <row r="1743" spans="1:25" ht="15.75" hidden="1" customHeight="1" x14ac:dyDescent="0.25">
      <c r="A1743" s="32">
        <v>24859038</v>
      </c>
      <c r="B1743" s="32" t="s">
        <v>10989</v>
      </c>
      <c r="C1743" s="32" t="s">
        <v>10990</v>
      </c>
      <c r="D1743" s="32" t="s">
        <v>10991</v>
      </c>
      <c r="E1743" s="32" t="s">
        <v>10992</v>
      </c>
      <c r="F1743" s="32" t="s">
        <v>3770</v>
      </c>
      <c r="G1743" s="32">
        <v>2014</v>
      </c>
      <c r="H1743" s="33">
        <v>41786</v>
      </c>
      <c r="I1743" s="32"/>
      <c r="J1743" s="32"/>
      <c r="K1743" s="32" t="s">
        <v>10993</v>
      </c>
      <c r="L1743" s="32" t="str">
        <f t="shared" si="643"/>
        <v>PreAlerta</v>
      </c>
      <c r="M1743" s="32" t="str">
        <f t="shared" si="656"/>
        <v>S/PalabrasClaves</v>
      </c>
      <c r="N1743" s="32" t="s">
        <v>18</v>
      </c>
      <c r="O1743" s="32" t="s">
        <v>2842</v>
      </c>
      <c r="P1743" s="32" t="s">
        <v>10994</v>
      </c>
      <c r="Q1743" s="32"/>
      <c r="R1743" s="32" t="str">
        <f>LEFT('2012-2022'!$P1743,4)</f>
        <v>2014</v>
      </c>
      <c r="S1743" s="32" t="s">
        <v>60</v>
      </c>
      <c r="T1743" s="32" t="str">
        <f t="shared" si="660"/>
        <v/>
      </c>
      <c r="U1743" s="32"/>
      <c r="V1743" s="34"/>
      <c r="W1743" s="35"/>
      <c r="X1743" s="35"/>
      <c r="Y1743" s="32"/>
    </row>
    <row r="1744" spans="1:25" ht="15.75" hidden="1" customHeight="1" x14ac:dyDescent="0.25">
      <c r="A1744" s="27">
        <v>24599315</v>
      </c>
      <c r="B1744" s="27" t="s">
        <v>10995</v>
      </c>
      <c r="C1744" s="27" t="s">
        <v>10996</v>
      </c>
      <c r="D1744" s="27" t="s">
        <v>10997</v>
      </c>
      <c r="E1744" s="27" t="s">
        <v>7557</v>
      </c>
      <c r="F1744" s="27" t="s">
        <v>424</v>
      </c>
      <c r="G1744" s="27">
        <v>2014</v>
      </c>
      <c r="H1744" s="28">
        <v>41705</v>
      </c>
      <c r="I1744" s="27" t="s">
        <v>10998</v>
      </c>
      <c r="J1744" s="27"/>
      <c r="K1744" s="27" t="s">
        <v>10999</v>
      </c>
      <c r="L1744" s="27" t="str">
        <f t="shared" si="643"/>
        <v>PreAlerta</v>
      </c>
      <c r="M1744" s="27" t="str">
        <f t="shared" si="656"/>
        <v>S/PalabrasClaves</v>
      </c>
      <c r="N1744" s="27" t="str">
        <f>IF(ISNUMBER(SEARCH("TREATMENT", B1744)), "4) Nuevos tratamientos", "")</f>
        <v/>
      </c>
      <c r="O1744" s="27"/>
      <c r="P1744" s="27" t="s">
        <v>11000</v>
      </c>
      <c r="Q1744" s="27"/>
      <c r="R1744" s="27" t="str">
        <f>LEFT('2012-2022'!$P1744,4)</f>
        <v>2014</v>
      </c>
      <c r="S1744" s="27" t="s">
        <v>49</v>
      </c>
      <c r="T1744" s="27" t="str">
        <f t="shared" si="660"/>
        <v/>
      </c>
      <c r="U1744" s="27"/>
      <c r="V1744" s="29"/>
      <c r="W1744" s="30"/>
      <c r="X1744" s="30"/>
      <c r="Y1744" s="31"/>
    </row>
    <row r="1745" spans="1:25" ht="15.75" customHeight="1" x14ac:dyDescent="0.25">
      <c r="A1745" s="32">
        <v>25098185</v>
      </c>
      <c r="B1745" s="32" t="s">
        <v>11001</v>
      </c>
      <c r="C1745" s="32" t="s">
        <v>11002</v>
      </c>
      <c r="D1745" s="32" t="s">
        <v>11003</v>
      </c>
      <c r="E1745" s="32" t="s">
        <v>3916</v>
      </c>
      <c r="F1745" s="32" t="s">
        <v>1066</v>
      </c>
      <c r="G1745" s="32">
        <v>2014</v>
      </c>
      <c r="H1745" s="33">
        <v>41859</v>
      </c>
      <c r="I1745" s="32" t="s">
        <v>11004</v>
      </c>
      <c r="J1745" s="32"/>
      <c r="K1745" s="32" t="s">
        <v>11005</v>
      </c>
      <c r="L1745" s="32" t="str">
        <f t="shared" si="643"/>
        <v>PreAlerta</v>
      </c>
      <c r="M1745" s="32" t="str">
        <f t="shared" si="656"/>
        <v>C/PalabrasClaves</v>
      </c>
      <c r="N1745" s="32" t="s">
        <v>9</v>
      </c>
      <c r="O1745" s="32"/>
      <c r="P1745" s="32" t="s">
        <v>11006</v>
      </c>
      <c r="Q1745" s="32"/>
      <c r="R1745" s="32" t="str">
        <f>LEFT('2012-2022'!$P1745,4)</f>
        <v>2014</v>
      </c>
      <c r="S1745" s="32" t="s">
        <v>65</v>
      </c>
      <c r="T1745" s="32" t="s">
        <v>11007</v>
      </c>
      <c r="U1745" s="32" t="s">
        <v>123</v>
      </c>
      <c r="V1745" s="34" t="s">
        <v>124</v>
      </c>
      <c r="W1745" s="35" t="s">
        <v>124</v>
      </c>
      <c r="X1745" s="35" t="s">
        <v>11008</v>
      </c>
      <c r="Y1745" s="36" t="str">
        <f>IFERROR(VLOOKUP(A1743,BD_aux,3,FALSE),"")</f>
        <v/>
      </c>
    </row>
    <row r="1746" spans="1:25" ht="15.75" hidden="1" customHeight="1" x14ac:dyDescent="0.25">
      <c r="A1746" s="27">
        <v>28039432</v>
      </c>
      <c r="B1746" s="27" t="s">
        <v>11009</v>
      </c>
      <c r="C1746" s="27" t="s">
        <v>11010</v>
      </c>
      <c r="D1746" s="27" t="s">
        <v>11011</v>
      </c>
      <c r="E1746" s="27" t="s">
        <v>4183</v>
      </c>
      <c r="F1746" s="27" t="s">
        <v>393</v>
      </c>
      <c r="G1746" s="27">
        <v>2017</v>
      </c>
      <c r="H1746" s="28">
        <v>42736</v>
      </c>
      <c r="I1746" s="27"/>
      <c r="J1746" s="27"/>
      <c r="K1746" s="27" t="s">
        <v>11012</v>
      </c>
      <c r="L1746" s="27" t="str">
        <f t="shared" si="643"/>
        <v>PostAlerta</v>
      </c>
      <c r="M1746" s="27" t="str">
        <f t="shared" si="656"/>
        <v>C/PalabrasClaves</v>
      </c>
      <c r="N1746" s="27"/>
      <c r="O1746" s="27"/>
      <c r="P1746" s="27" t="s">
        <v>1642</v>
      </c>
      <c r="Q1746" s="27"/>
      <c r="R1746" s="27" t="str">
        <f>LEFT('2012-2022'!$P1746,4)</f>
        <v>2017</v>
      </c>
      <c r="S1746" s="27" t="s">
        <v>49</v>
      </c>
      <c r="T1746" s="27" t="str">
        <f t="shared" ref="T1746:T1758" si="661">IFERROR(VLOOKUP(A1746,BD_aux,2,FALSE),"")</f>
        <v/>
      </c>
      <c r="U1746" s="27"/>
      <c r="V1746" s="29"/>
      <c r="W1746" s="30"/>
      <c r="X1746" s="30"/>
      <c r="Y1746" s="31"/>
    </row>
    <row r="1747" spans="1:25" ht="15.75" hidden="1" customHeight="1" x14ac:dyDescent="0.25">
      <c r="A1747" s="32">
        <v>29360873</v>
      </c>
      <c r="B1747" s="32" t="s">
        <v>11013</v>
      </c>
      <c r="C1747" s="32" t="s">
        <v>11014</v>
      </c>
      <c r="D1747" s="32" t="s">
        <v>11015</v>
      </c>
      <c r="E1747" s="32" t="s">
        <v>11016</v>
      </c>
      <c r="F1747" s="32" t="s">
        <v>424</v>
      </c>
      <c r="G1747" s="32">
        <v>2018</v>
      </c>
      <c r="H1747" s="33">
        <v>43124</v>
      </c>
      <c r="I1747" s="32" t="s">
        <v>11017</v>
      </c>
      <c r="J1747" s="32"/>
      <c r="K1747" s="32" t="s">
        <v>11018</v>
      </c>
      <c r="L1747" s="32" t="str">
        <f t="shared" si="643"/>
        <v>PostAlerta</v>
      </c>
      <c r="M1747" s="32" t="str">
        <f t="shared" si="656"/>
        <v>S/PalabrasClaves</v>
      </c>
      <c r="N1747" s="32" t="str">
        <f t="shared" ref="N1747:N1750" si="662">IF(ISNUMBER(SEARCH("TREATMENT", B1747)), "4) Nuevos tratamientos", "")</f>
        <v/>
      </c>
      <c r="O1747" s="32"/>
      <c r="P1747" s="32" t="s">
        <v>11019</v>
      </c>
      <c r="Q1747" s="32"/>
      <c r="R1747" s="32" t="str">
        <f>LEFT('2012-2022'!$P1747,4)</f>
        <v>2018</v>
      </c>
      <c r="S1747" s="32" t="s">
        <v>39</v>
      </c>
      <c r="T1747" s="32" t="str">
        <f t="shared" si="661"/>
        <v/>
      </c>
      <c r="U1747" s="32"/>
      <c r="V1747" s="34"/>
      <c r="W1747" s="35"/>
      <c r="X1747" s="35"/>
      <c r="Y1747" s="32"/>
    </row>
    <row r="1748" spans="1:25" ht="15.75" hidden="1" customHeight="1" x14ac:dyDescent="0.25">
      <c r="A1748" s="27">
        <v>33622474</v>
      </c>
      <c r="B1748" s="27" t="s">
        <v>11020</v>
      </c>
      <c r="C1748" s="27" t="s">
        <v>11021</v>
      </c>
      <c r="D1748" s="27" t="s">
        <v>11022</v>
      </c>
      <c r="E1748" s="27" t="s">
        <v>11023</v>
      </c>
      <c r="F1748" s="27" t="s">
        <v>145</v>
      </c>
      <c r="G1748" s="27">
        <v>2021</v>
      </c>
      <c r="H1748" s="28">
        <v>44251</v>
      </c>
      <c r="I1748" s="27" t="s">
        <v>11024</v>
      </c>
      <c r="J1748" s="27"/>
      <c r="K1748" s="27" t="s">
        <v>11025</v>
      </c>
      <c r="L1748" s="27" t="str">
        <f t="shared" si="643"/>
        <v>PostAlerta</v>
      </c>
      <c r="M1748" s="27" t="str">
        <f t="shared" si="656"/>
        <v>C/PalabrasClaves</v>
      </c>
      <c r="N1748" s="27" t="str">
        <f t="shared" si="662"/>
        <v/>
      </c>
      <c r="O1748" s="27"/>
      <c r="P1748" s="27" t="s">
        <v>4859</v>
      </c>
      <c r="Q1748" s="27"/>
      <c r="R1748" s="27" t="str">
        <f>LEFT('2012-2022'!$P1748,4)</f>
        <v>2021</v>
      </c>
      <c r="S1748" s="27" t="s">
        <v>49</v>
      </c>
      <c r="T1748" s="27" t="str">
        <f t="shared" si="661"/>
        <v/>
      </c>
      <c r="U1748" s="27"/>
      <c r="V1748" s="29"/>
      <c r="W1748" s="30"/>
      <c r="X1748" s="30"/>
      <c r="Y1748" s="31"/>
    </row>
    <row r="1749" spans="1:25" ht="15.75" hidden="1" customHeight="1" x14ac:dyDescent="0.25">
      <c r="A1749" s="32">
        <v>34367437</v>
      </c>
      <c r="B1749" s="32" t="s">
        <v>11026</v>
      </c>
      <c r="C1749" s="32" t="s">
        <v>11027</v>
      </c>
      <c r="D1749" s="32" t="s">
        <v>11028</v>
      </c>
      <c r="E1749" s="32" t="s">
        <v>11029</v>
      </c>
      <c r="F1749" s="32" t="s">
        <v>9184</v>
      </c>
      <c r="G1749" s="32">
        <v>2021</v>
      </c>
      <c r="H1749" s="33">
        <v>44417</v>
      </c>
      <c r="I1749" s="32" t="s">
        <v>11030</v>
      </c>
      <c r="J1749" s="32"/>
      <c r="K1749" s="32" t="s">
        <v>11031</v>
      </c>
      <c r="L1749" s="32" t="str">
        <f t="shared" si="643"/>
        <v>PostAlerta</v>
      </c>
      <c r="M1749" s="32" t="str">
        <f t="shared" si="656"/>
        <v>S/PalabrasClaves</v>
      </c>
      <c r="N1749" s="32" t="str">
        <f t="shared" si="662"/>
        <v/>
      </c>
      <c r="O1749" s="32"/>
      <c r="P1749" s="32" t="s">
        <v>11032</v>
      </c>
      <c r="Q1749" s="32"/>
      <c r="R1749" s="32" t="str">
        <f>LEFT('2012-2022'!$P1749,4)</f>
        <v>2021</v>
      </c>
      <c r="S1749" s="32" t="s">
        <v>54</v>
      </c>
      <c r="T1749" s="32" t="str">
        <f t="shared" si="661"/>
        <v/>
      </c>
      <c r="U1749" s="32"/>
      <c r="V1749" s="34"/>
      <c r="W1749" s="35"/>
      <c r="X1749" s="35"/>
      <c r="Y1749" s="32"/>
    </row>
    <row r="1750" spans="1:25" ht="15.75" hidden="1" customHeight="1" x14ac:dyDescent="0.25">
      <c r="A1750" s="27">
        <v>35846739</v>
      </c>
      <c r="B1750" s="27" t="s">
        <v>11033</v>
      </c>
      <c r="C1750" s="27" t="s">
        <v>11034</v>
      </c>
      <c r="D1750" s="27" t="s">
        <v>11035</v>
      </c>
      <c r="E1750" s="27" t="s">
        <v>11036</v>
      </c>
      <c r="F1750" s="27" t="s">
        <v>5193</v>
      </c>
      <c r="G1750" s="27">
        <v>2022</v>
      </c>
      <c r="H1750" s="28">
        <v>44760</v>
      </c>
      <c r="I1750" s="27" t="s">
        <v>11037</v>
      </c>
      <c r="J1750" s="27"/>
      <c r="K1750" s="27" t="s">
        <v>11038</v>
      </c>
      <c r="L1750" s="27" t="str">
        <f t="shared" si="643"/>
        <v>Excluido</v>
      </c>
      <c r="M1750" s="27" t="str">
        <f t="shared" si="656"/>
        <v>S/PalabrasClaves</v>
      </c>
      <c r="N1750" s="27" t="str">
        <f t="shared" si="662"/>
        <v/>
      </c>
      <c r="O1750" s="27"/>
      <c r="P1750" s="27" t="s">
        <v>11039</v>
      </c>
      <c r="Q1750" s="27"/>
      <c r="R1750" s="27" t="str">
        <f>LEFT('2012-2022'!$P1750,4)</f>
        <v>2022</v>
      </c>
      <c r="S1750" s="27" t="s">
        <v>60</v>
      </c>
      <c r="T1750" s="27" t="str">
        <f t="shared" si="661"/>
        <v/>
      </c>
      <c r="U1750" s="27"/>
      <c r="V1750" s="29"/>
      <c r="W1750" s="30"/>
      <c r="X1750" s="30"/>
      <c r="Y1750" s="31"/>
    </row>
    <row r="1751" spans="1:25" ht="15.75" hidden="1" customHeight="1" x14ac:dyDescent="0.25">
      <c r="A1751" s="32">
        <v>23221802</v>
      </c>
      <c r="B1751" s="32" t="s">
        <v>11040</v>
      </c>
      <c r="C1751" s="32" t="s">
        <v>11041</v>
      </c>
      <c r="D1751" s="32" t="s">
        <v>11042</v>
      </c>
      <c r="E1751" s="32" t="s">
        <v>11043</v>
      </c>
      <c r="F1751" s="32" t="s">
        <v>277</v>
      </c>
      <c r="G1751" s="32">
        <v>2012</v>
      </c>
      <c r="H1751" s="33">
        <v>41254</v>
      </c>
      <c r="I1751" s="32" t="s">
        <v>11044</v>
      </c>
      <c r="J1751" s="32"/>
      <c r="K1751" s="32" t="s">
        <v>11045</v>
      </c>
      <c r="L1751" s="32" t="str">
        <f t="shared" si="643"/>
        <v>PreAlerta</v>
      </c>
      <c r="M1751" s="32" t="str">
        <f t="shared" si="656"/>
        <v>C/PalabrasClaves</v>
      </c>
      <c r="N1751" s="32" t="s">
        <v>18</v>
      </c>
      <c r="O1751" s="32" t="s">
        <v>2842</v>
      </c>
      <c r="P1751" s="32" t="s">
        <v>11046</v>
      </c>
      <c r="Q1751" s="32"/>
      <c r="R1751" s="32" t="str">
        <f>LEFT('2012-2022'!$P1751,4)</f>
        <v>2012</v>
      </c>
      <c r="S1751" s="32" t="s">
        <v>74</v>
      </c>
      <c r="T1751" s="32" t="str">
        <f t="shared" si="661"/>
        <v/>
      </c>
      <c r="U1751" s="32"/>
      <c r="V1751" s="34"/>
      <c r="W1751" s="35"/>
      <c r="X1751" s="35"/>
      <c r="Y1751" s="32"/>
    </row>
    <row r="1752" spans="1:25" ht="15.75" hidden="1" customHeight="1" x14ac:dyDescent="0.25">
      <c r="A1752" s="27">
        <v>28746372</v>
      </c>
      <c r="B1752" s="27" t="s">
        <v>11047</v>
      </c>
      <c r="C1752" s="27" t="s">
        <v>11048</v>
      </c>
      <c r="D1752" s="27" t="s">
        <v>11049</v>
      </c>
      <c r="E1752" s="27" t="s">
        <v>11050</v>
      </c>
      <c r="F1752" s="27" t="s">
        <v>3088</v>
      </c>
      <c r="G1752" s="27">
        <v>2017</v>
      </c>
      <c r="H1752" s="28">
        <v>42943</v>
      </c>
      <c r="I1752" s="27" t="s">
        <v>11051</v>
      </c>
      <c r="J1752" s="27"/>
      <c r="K1752" s="27" t="s">
        <v>11052</v>
      </c>
      <c r="L1752" s="27" t="str">
        <f t="shared" si="643"/>
        <v>PostAlerta</v>
      </c>
      <c r="M1752" s="27" t="str">
        <f t="shared" si="656"/>
        <v>C/PalabrasClaves</v>
      </c>
      <c r="N1752" s="27" t="str">
        <f t="shared" ref="N1752:N1758" si="663">IF(ISNUMBER(SEARCH("TREATMENT", B1752)), "4) Nuevos tratamientos", "")</f>
        <v/>
      </c>
      <c r="O1752" s="27"/>
      <c r="P1752" s="27" t="s">
        <v>11053</v>
      </c>
      <c r="Q1752" s="27"/>
      <c r="R1752" s="27" t="str">
        <f>LEFT('2012-2022'!$P1752,4)</f>
        <v>2017</v>
      </c>
      <c r="S1752" s="27" t="s">
        <v>62</v>
      </c>
      <c r="T1752" s="27" t="str">
        <f t="shared" si="661"/>
        <v/>
      </c>
      <c r="U1752" s="27"/>
      <c r="V1752" s="29"/>
      <c r="W1752" s="30"/>
      <c r="X1752" s="30"/>
      <c r="Y1752" s="31"/>
    </row>
    <row r="1753" spans="1:25" ht="15.75" hidden="1" customHeight="1" x14ac:dyDescent="0.25">
      <c r="A1753" s="32">
        <v>23965770</v>
      </c>
      <c r="B1753" s="32" t="s">
        <v>11054</v>
      </c>
      <c r="C1753" s="32" t="s">
        <v>11055</v>
      </c>
      <c r="D1753" s="32" t="s">
        <v>11056</v>
      </c>
      <c r="E1753" s="32" t="s">
        <v>11057</v>
      </c>
      <c r="F1753" s="32" t="s">
        <v>304</v>
      </c>
      <c r="G1753" s="32">
        <v>2013</v>
      </c>
      <c r="H1753" s="33">
        <v>41509</v>
      </c>
      <c r="I1753" s="32"/>
      <c r="J1753" s="32"/>
      <c r="K1753" s="32" t="s">
        <v>11058</v>
      </c>
      <c r="L1753" s="32" t="str">
        <f t="shared" ref="L1753:L1816" si="664">IF(ISNUMBER(VLOOKUP(A1753,EXCL,1,FALSE)),"Excluido",IF(ISNUMBER(VLOOKUP(A1753,POST,1,FALSE)),"PostAlerta",IF(ISNUMBER(VLOOKUP(A1753,PRE,1,FALSE)),"PreAlerta","")))</f>
        <v>PreAlerta</v>
      </c>
      <c r="M1753" s="32" t="str">
        <f t="shared" si="656"/>
        <v>S/PalabrasClaves</v>
      </c>
      <c r="N1753" s="32" t="str">
        <f t="shared" si="663"/>
        <v/>
      </c>
      <c r="O1753" s="32"/>
      <c r="P1753" s="32" t="s">
        <v>2405</v>
      </c>
      <c r="Q1753" s="32"/>
      <c r="R1753" s="32" t="str">
        <f>LEFT('2012-2022'!$P1753,4)</f>
        <v>2013</v>
      </c>
      <c r="S1753" s="32" t="s">
        <v>62</v>
      </c>
      <c r="T1753" s="32" t="str">
        <f t="shared" si="661"/>
        <v/>
      </c>
      <c r="U1753" s="32"/>
      <c r="V1753" s="34"/>
      <c r="W1753" s="35"/>
      <c r="X1753" s="35"/>
      <c r="Y1753" s="32"/>
    </row>
    <row r="1754" spans="1:25" ht="15.75" hidden="1" customHeight="1" x14ac:dyDescent="0.25">
      <c r="A1754" s="27">
        <v>24586792</v>
      </c>
      <c r="B1754" s="27" t="s">
        <v>11059</v>
      </c>
      <c r="C1754" s="27" t="s">
        <v>11060</v>
      </c>
      <c r="D1754" s="27" t="s">
        <v>11061</v>
      </c>
      <c r="E1754" s="27" t="s">
        <v>5880</v>
      </c>
      <c r="F1754" s="27" t="s">
        <v>424</v>
      </c>
      <c r="G1754" s="27">
        <v>2014</v>
      </c>
      <c r="H1754" s="28">
        <v>41702</v>
      </c>
      <c r="I1754" s="27" t="s">
        <v>11062</v>
      </c>
      <c r="J1754" s="27"/>
      <c r="K1754" s="27" t="s">
        <v>11063</v>
      </c>
      <c r="L1754" s="27" t="str">
        <f t="shared" si="664"/>
        <v>PreAlerta</v>
      </c>
      <c r="M1754" s="27" t="str">
        <f t="shared" si="656"/>
        <v>C/PalabrasClaves</v>
      </c>
      <c r="N1754" s="27" t="str">
        <f t="shared" si="663"/>
        <v/>
      </c>
      <c r="O1754" s="27"/>
      <c r="P1754" s="27" t="s">
        <v>11064</v>
      </c>
      <c r="Q1754" s="27"/>
      <c r="R1754" s="27" t="str">
        <f>LEFT('2012-2022'!$P1754,4)</f>
        <v>2014</v>
      </c>
      <c r="S1754" s="27" t="s">
        <v>45</v>
      </c>
      <c r="T1754" s="27" t="str">
        <f t="shared" si="661"/>
        <v/>
      </c>
      <c r="U1754" s="27"/>
      <c r="V1754" s="29"/>
      <c r="W1754" s="30"/>
      <c r="X1754" s="30"/>
      <c r="Y1754" s="31"/>
    </row>
    <row r="1755" spans="1:25" ht="15.75" hidden="1" customHeight="1" x14ac:dyDescent="0.25">
      <c r="A1755" s="32">
        <v>25953962</v>
      </c>
      <c r="B1755" s="32" t="s">
        <v>11065</v>
      </c>
      <c r="C1755" s="32" t="s">
        <v>11066</v>
      </c>
      <c r="D1755" s="32" t="s">
        <v>11067</v>
      </c>
      <c r="E1755" s="32" t="s">
        <v>11068</v>
      </c>
      <c r="F1755" s="32" t="s">
        <v>735</v>
      </c>
      <c r="G1755" s="32">
        <v>2016</v>
      </c>
      <c r="H1755" s="33">
        <v>42133</v>
      </c>
      <c r="I1755" s="32"/>
      <c r="J1755" s="32"/>
      <c r="K1755" s="32" t="s">
        <v>11069</v>
      </c>
      <c r="L1755" s="32" t="str">
        <f t="shared" si="664"/>
        <v>PreAlerta</v>
      </c>
      <c r="M1755" s="32" t="str">
        <f t="shared" si="656"/>
        <v>S/PalabrasClaves</v>
      </c>
      <c r="N1755" s="32" t="str">
        <f t="shared" si="663"/>
        <v/>
      </c>
      <c r="O1755" s="32"/>
      <c r="P1755" s="32" t="s">
        <v>714</v>
      </c>
      <c r="Q1755" s="32"/>
      <c r="R1755" s="32" t="str">
        <f>LEFT('2012-2022'!$P1755,4)</f>
        <v>2016</v>
      </c>
      <c r="S1755" s="32" t="s">
        <v>57</v>
      </c>
      <c r="T1755" s="32" t="str">
        <f t="shared" si="661"/>
        <v/>
      </c>
      <c r="U1755" s="32"/>
      <c r="V1755" s="34"/>
      <c r="W1755" s="35"/>
      <c r="X1755" s="35"/>
      <c r="Y1755" s="32"/>
    </row>
    <row r="1756" spans="1:25" ht="15.75" hidden="1" customHeight="1" x14ac:dyDescent="0.25">
      <c r="A1756" s="27">
        <v>32247863</v>
      </c>
      <c r="B1756" s="27" t="s">
        <v>11070</v>
      </c>
      <c r="C1756" s="27" t="s">
        <v>11071</v>
      </c>
      <c r="D1756" s="27" t="s">
        <v>11072</v>
      </c>
      <c r="E1756" s="27" t="s">
        <v>529</v>
      </c>
      <c r="F1756" s="27" t="s">
        <v>2072</v>
      </c>
      <c r="G1756" s="27">
        <v>2020</v>
      </c>
      <c r="H1756" s="28">
        <v>43927</v>
      </c>
      <c r="I1756" s="27" t="s">
        <v>11073</v>
      </c>
      <c r="J1756" s="27"/>
      <c r="K1756" s="27" t="s">
        <v>11074</v>
      </c>
      <c r="L1756" s="27" t="str">
        <f t="shared" si="664"/>
        <v>PostAlerta</v>
      </c>
      <c r="M1756" s="27" t="str">
        <f t="shared" si="656"/>
        <v>S/PalabrasClaves</v>
      </c>
      <c r="N1756" s="27" t="str">
        <f t="shared" si="663"/>
        <v/>
      </c>
      <c r="O1756" s="27"/>
      <c r="P1756" s="27" t="s">
        <v>175</v>
      </c>
      <c r="Q1756" s="27"/>
      <c r="R1756" s="27" t="str">
        <f>LEFT('2012-2022'!$P1756,4)</f>
        <v>2020</v>
      </c>
      <c r="S1756" s="27" t="s">
        <v>60</v>
      </c>
      <c r="T1756" s="27" t="str">
        <f t="shared" si="661"/>
        <v/>
      </c>
      <c r="U1756" s="27"/>
      <c r="V1756" s="29"/>
      <c r="W1756" s="30"/>
      <c r="X1756" s="30"/>
      <c r="Y1756" s="31"/>
    </row>
    <row r="1757" spans="1:25" ht="15.75" hidden="1" customHeight="1" x14ac:dyDescent="0.25">
      <c r="A1757" s="32">
        <v>23806149</v>
      </c>
      <c r="B1757" s="32" t="s">
        <v>11075</v>
      </c>
      <c r="C1757" s="32" t="s">
        <v>11076</v>
      </c>
      <c r="D1757" s="32" t="s">
        <v>11077</v>
      </c>
      <c r="E1757" s="32" t="s">
        <v>5522</v>
      </c>
      <c r="F1757" s="32" t="s">
        <v>595</v>
      </c>
      <c r="G1757" s="32">
        <v>2013</v>
      </c>
      <c r="H1757" s="33">
        <v>41454</v>
      </c>
      <c r="I1757" s="32"/>
      <c r="J1757" s="32"/>
      <c r="K1757" s="32" t="s">
        <v>11078</v>
      </c>
      <c r="L1757" s="32" t="str">
        <f t="shared" si="664"/>
        <v>PreAlerta</v>
      </c>
      <c r="M1757" s="32" t="str">
        <f t="shared" si="656"/>
        <v>S/PalabrasClaves</v>
      </c>
      <c r="N1757" s="32" t="str">
        <f t="shared" si="663"/>
        <v/>
      </c>
      <c r="O1757" s="32"/>
      <c r="P1757" s="32" t="s">
        <v>1033</v>
      </c>
      <c r="Q1757" s="32"/>
      <c r="R1757" s="32" t="str">
        <f>LEFT('2012-2022'!$P1757,4)</f>
        <v>2013</v>
      </c>
      <c r="S1757" s="32" t="s">
        <v>65</v>
      </c>
      <c r="T1757" s="32" t="str">
        <f t="shared" si="661"/>
        <v/>
      </c>
      <c r="U1757" s="32"/>
      <c r="V1757" s="34"/>
      <c r="W1757" s="35"/>
      <c r="X1757" s="35"/>
      <c r="Y1757" s="32"/>
    </row>
    <row r="1758" spans="1:25" ht="15.75" hidden="1" customHeight="1" x14ac:dyDescent="0.25">
      <c r="A1758" s="27">
        <v>32347756</v>
      </c>
      <c r="B1758" s="27" t="s">
        <v>11079</v>
      </c>
      <c r="C1758" s="27" t="s">
        <v>11080</v>
      </c>
      <c r="D1758" s="27" t="s">
        <v>11081</v>
      </c>
      <c r="E1758" s="27" t="s">
        <v>11082</v>
      </c>
      <c r="F1758" s="27" t="s">
        <v>11083</v>
      </c>
      <c r="G1758" s="27">
        <v>2021</v>
      </c>
      <c r="H1758" s="28">
        <v>43951</v>
      </c>
      <c r="I1758" s="27"/>
      <c r="J1758" s="27"/>
      <c r="K1758" s="27" t="s">
        <v>11084</v>
      </c>
      <c r="L1758" s="27" t="str">
        <f t="shared" si="664"/>
        <v>PostAlerta</v>
      </c>
      <c r="M1758" s="27" t="str">
        <f t="shared" si="656"/>
        <v>S/PalabrasClaves</v>
      </c>
      <c r="N1758" s="27" t="str">
        <f t="shared" si="663"/>
        <v/>
      </c>
      <c r="O1758" s="27"/>
      <c r="P1758" s="27" t="s">
        <v>252</v>
      </c>
      <c r="Q1758" s="27"/>
      <c r="R1758" s="27" t="str">
        <f>LEFT('2012-2022'!$P1758,4)</f>
        <v>2021</v>
      </c>
      <c r="S1758" s="27" t="s">
        <v>45</v>
      </c>
      <c r="T1758" s="27" t="str">
        <f t="shared" si="661"/>
        <v/>
      </c>
      <c r="U1758" s="27"/>
      <c r="V1758" s="29"/>
      <c r="W1758" s="30"/>
      <c r="X1758" s="30"/>
      <c r="Y1758" s="31"/>
    </row>
    <row r="1759" spans="1:25" ht="15.75" customHeight="1" x14ac:dyDescent="0.25">
      <c r="A1759" s="32">
        <v>26112875</v>
      </c>
      <c r="B1759" s="32" t="s">
        <v>11085</v>
      </c>
      <c r="C1759" s="32" t="s">
        <v>11086</v>
      </c>
      <c r="D1759" s="32" t="s">
        <v>11087</v>
      </c>
      <c r="E1759" s="32" t="s">
        <v>11088</v>
      </c>
      <c r="F1759" s="32" t="s">
        <v>11089</v>
      </c>
      <c r="G1759" s="32">
        <v>2015</v>
      </c>
      <c r="H1759" s="33">
        <v>42182</v>
      </c>
      <c r="I1759" s="32"/>
      <c r="J1759" s="32"/>
      <c r="K1759" s="32" t="s">
        <v>11090</v>
      </c>
      <c r="L1759" s="32" t="str">
        <f t="shared" si="664"/>
        <v>PreAlerta</v>
      </c>
      <c r="M1759" s="32" t="str">
        <f t="shared" si="656"/>
        <v>C/PalabrasClaves</v>
      </c>
      <c r="N1759" s="32" t="s">
        <v>9</v>
      </c>
      <c r="O1759" s="32"/>
      <c r="P1759" s="32" t="s">
        <v>2470</v>
      </c>
      <c r="Q1759" s="32"/>
      <c r="R1759" s="32" t="str">
        <f>LEFT('2012-2022'!$P1759,4)</f>
        <v>2015</v>
      </c>
      <c r="S1759" s="32" t="s">
        <v>65</v>
      </c>
      <c r="T1759" s="32" t="s">
        <v>11091</v>
      </c>
      <c r="U1759" s="32" t="s">
        <v>124</v>
      </c>
      <c r="V1759" s="34" t="s">
        <v>124</v>
      </c>
      <c r="W1759" s="35" t="s">
        <v>124</v>
      </c>
      <c r="X1759" s="35" t="s">
        <v>11092</v>
      </c>
      <c r="Y1759" s="36" t="str">
        <f>IFERROR(VLOOKUP(A1757,BD_aux,3,FALSE),"")</f>
        <v/>
      </c>
    </row>
    <row r="1760" spans="1:25" ht="15.75" hidden="1" customHeight="1" x14ac:dyDescent="0.25">
      <c r="A1760" s="27">
        <v>28506737</v>
      </c>
      <c r="B1760" s="27" t="s">
        <v>11093</v>
      </c>
      <c r="C1760" s="27" t="s">
        <v>11094</v>
      </c>
      <c r="D1760" s="27" t="s">
        <v>11095</v>
      </c>
      <c r="E1760" s="27" t="s">
        <v>11096</v>
      </c>
      <c r="F1760" s="27" t="s">
        <v>11097</v>
      </c>
      <c r="G1760" s="27">
        <v>2018</v>
      </c>
      <c r="H1760" s="28">
        <v>42872</v>
      </c>
      <c r="I1760" s="27"/>
      <c r="J1760" s="27"/>
      <c r="K1760" s="27" t="s">
        <v>11098</v>
      </c>
      <c r="L1760" s="27" t="str">
        <f t="shared" si="664"/>
        <v>PostAlerta</v>
      </c>
      <c r="M1760" s="27" t="str">
        <f t="shared" si="656"/>
        <v>S/PalabrasClaves</v>
      </c>
      <c r="N1760" s="27" t="str">
        <f>IF(ISNUMBER(SEARCH("TREATMENT", B1760)), "4) Nuevos tratamientos", "")</f>
        <v/>
      </c>
      <c r="O1760" s="27"/>
      <c r="P1760" s="27" t="s">
        <v>11099</v>
      </c>
      <c r="Q1760" s="27"/>
      <c r="R1760" s="27" t="str">
        <f>LEFT('2012-2022'!$P1760,4)</f>
        <v>2018</v>
      </c>
      <c r="S1760" s="27" t="s">
        <v>39</v>
      </c>
      <c r="T1760" s="27" t="str">
        <f t="shared" ref="T1760:T1763" si="665">IFERROR(VLOOKUP(A1760,BD_aux,2,FALSE),"")</f>
        <v/>
      </c>
      <c r="U1760" s="27"/>
      <c r="V1760" s="29"/>
      <c r="W1760" s="30"/>
      <c r="X1760" s="30"/>
      <c r="Y1760" s="31"/>
    </row>
    <row r="1761" spans="1:25" ht="15.75" hidden="1" customHeight="1" x14ac:dyDescent="0.25">
      <c r="A1761" s="32">
        <v>23085077</v>
      </c>
      <c r="B1761" s="32" t="s">
        <v>11100</v>
      </c>
      <c r="C1761" s="32" t="s">
        <v>11101</v>
      </c>
      <c r="D1761" s="32" t="s">
        <v>11102</v>
      </c>
      <c r="E1761" s="32" t="s">
        <v>11103</v>
      </c>
      <c r="F1761" s="32" t="s">
        <v>4445</v>
      </c>
      <c r="G1761" s="32">
        <v>2012</v>
      </c>
      <c r="H1761" s="33">
        <v>41205</v>
      </c>
      <c r="I1761" s="32" t="s">
        <v>11104</v>
      </c>
      <c r="J1761" s="32" t="s">
        <v>11105</v>
      </c>
      <c r="K1761" s="32" t="s">
        <v>11106</v>
      </c>
      <c r="L1761" s="32" t="str">
        <f t="shared" si="664"/>
        <v>PreAlerta</v>
      </c>
      <c r="M1761" s="32" t="str">
        <f t="shared" si="656"/>
        <v>S/PalabrasClaves</v>
      </c>
      <c r="N1761" s="32" t="s">
        <v>18</v>
      </c>
      <c r="O1761" s="32" t="s">
        <v>2842</v>
      </c>
      <c r="P1761" s="32" t="s">
        <v>11107</v>
      </c>
      <c r="Q1761" s="32"/>
      <c r="R1761" s="32" t="str">
        <f>LEFT('2012-2022'!$P1761,4)</f>
        <v>2012</v>
      </c>
      <c r="S1761" s="32" t="s">
        <v>74</v>
      </c>
      <c r="T1761" s="32" t="str">
        <f t="shared" si="665"/>
        <v/>
      </c>
      <c r="U1761" s="32"/>
      <c r="V1761" s="34"/>
      <c r="W1761" s="35"/>
      <c r="X1761" s="35"/>
      <c r="Y1761" s="32"/>
    </row>
    <row r="1762" spans="1:25" ht="15.75" hidden="1" customHeight="1" x14ac:dyDescent="0.25">
      <c r="A1762" s="27">
        <v>35007131</v>
      </c>
      <c r="B1762" s="27" t="s">
        <v>11108</v>
      </c>
      <c r="C1762" s="27" t="s">
        <v>11109</v>
      </c>
      <c r="D1762" s="27" t="s">
        <v>11110</v>
      </c>
      <c r="E1762" s="27" t="s">
        <v>1853</v>
      </c>
      <c r="F1762" s="27" t="s">
        <v>573</v>
      </c>
      <c r="G1762" s="27">
        <v>2022</v>
      </c>
      <c r="H1762" s="28">
        <v>44571</v>
      </c>
      <c r="I1762" s="27" t="s">
        <v>11111</v>
      </c>
      <c r="J1762" s="27"/>
      <c r="K1762" s="27" t="s">
        <v>11112</v>
      </c>
      <c r="L1762" s="27" t="str">
        <f t="shared" si="664"/>
        <v>PostAlerta</v>
      </c>
      <c r="M1762" s="27" t="str">
        <f t="shared" si="656"/>
        <v>C/PalabrasClaves</v>
      </c>
      <c r="N1762" s="27" t="str">
        <f t="shared" ref="N1762:N1763" si="666">IF(ISNUMBER(SEARCH("TREATMENT", B1762)), "4) Nuevos tratamientos", "")</f>
        <v/>
      </c>
      <c r="O1762" s="27"/>
      <c r="P1762" s="27" t="s">
        <v>11113</v>
      </c>
      <c r="Q1762" s="27"/>
      <c r="R1762" s="27" t="str">
        <f>LEFT('2012-2022'!$P1762,4)</f>
        <v>2022</v>
      </c>
      <c r="S1762" s="27" t="s">
        <v>49</v>
      </c>
      <c r="T1762" s="27" t="str">
        <f t="shared" si="665"/>
        <v/>
      </c>
      <c r="U1762" s="27"/>
      <c r="V1762" s="29"/>
      <c r="W1762" s="30"/>
      <c r="X1762" s="30"/>
      <c r="Y1762" s="31"/>
    </row>
    <row r="1763" spans="1:25" ht="15.75" hidden="1" customHeight="1" x14ac:dyDescent="0.25">
      <c r="A1763" s="32">
        <v>33448727</v>
      </c>
      <c r="B1763" s="32" t="s">
        <v>11114</v>
      </c>
      <c r="C1763" s="32" t="s">
        <v>11115</v>
      </c>
      <c r="D1763" s="32" t="s">
        <v>11116</v>
      </c>
      <c r="E1763" s="32" t="s">
        <v>4166</v>
      </c>
      <c r="F1763" s="32" t="s">
        <v>304</v>
      </c>
      <c r="G1763" s="32">
        <v>2021</v>
      </c>
      <c r="H1763" s="33">
        <v>44211</v>
      </c>
      <c r="I1763" s="32" t="s">
        <v>11117</v>
      </c>
      <c r="J1763" s="32"/>
      <c r="K1763" s="32" t="s">
        <v>11118</v>
      </c>
      <c r="L1763" s="32" t="str">
        <f t="shared" si="664"/>
        <v>PostAlerta</v>
      </c>
      <c r="M1763" s="32" t="str">
        <f t="shared" si="656"/>
        <v>S/PalabrasClaves</v>
      </c>
      <c r="N1763" s="32" t="str">
        <f t="shared" si="666"/>
        <v/>
      </c>
      <c r="O1763" s="32"/>
      <c r="P1763" s="32" t="s">
        <v>7245</v>
      </c>
      <c r="Q1763" s="32"/>
      <c r="R1763" s="32" t="str">
        <f>LEFT('2012-2022'!$P1763,4)</f>
        <v>2021</v>
      </c>
      <c r="S1763" s="32" t="s">
        <v>45</v>
      </c>
      <c r="T1763" s="32" t="str">
        <f t="shared" si="665"/>
        <v/>
      </c>
      <c r="U1763" s="32"/>
      <c r="V1763" s="34"/>
      <c r="W1763" s="35"/>
      <c r="X1763" s="35"/>
      <c r="Y1763" s="32"/>
    </row>
    <row r="1764" spans="1:25" ht="15.75" customHeight="1" x14ac:dyDescent="0.25">
      <c r="A1764" s="27">
        <v>28514990</v>
      </c>
      <c r="B1764" s="27" t="s">
        <v>11119</v>
      </c>
      <c r="C1764" s="27" t="s">
        <v>11120</v>
      </c>
      <c r="D1764" s="27" t="s">
        <v>11121</v>
      </c>
      <c r="E1764" s="27" t="s">
        <v>10236</v>
      </c>
      <c r="F1764" s="27" t="s">
        <v>595</v>
      </c>
      <c r="G1764" s="27">
        <v>2017</v>
      </c>
      <c r="H1764" s="28">
        <v>42874</v>
      </c>
      <c r="I1764" s="27"/>
      <c r="J1764" s="27"/>
      <c r="K1764" s="27" t="s">
        <v>11122</v>
      </c>
      <c r="L1764" s="27" t="str">
        <f t="shared" si="664"/>
        <v>PostAlerta</v>
      </c>
      <c r="M1764" s="27" t="str">
        <f t="shared" si="656"/>
        <v>C/PalabrasClaves</v>
      </c>
      <c r="N1764" s="27" t="s">
        <v>9</v>
      </c>
      <c r="O1764" s="27"/>
      <c r="P1764" s="27" t="s">
        <v>3071</v>
      </c>
      <c r="Q1764" s="27"/>
      <c r="R1764" s="27" t="str">
        <f>LEFT('2012-2022'!$P1764,4)</f>
        <v>2017</v>
      </c>
      <c r="S1764" s="27" t="s">
        <v>65</v>
      </c>
      <c r="T1764" s="27" t="s">
        <v>11123</v>
      </c>
      <c r="U1764" s="27" t="s">
        <v>124</v>
      </c>
      <c r="V1764" s="29" t="s">
        <v>124</v>
      </c>
      <c r="W1764" s="30" t="s">
        <v>124</v>
      </c>
      <c r="X1764" s="30" t="s">
        <v>11124</v>
      </c>
      <c r="Y1764" s="31" t="str">
        <f>IFERROR(VLOOKUP(A1762,BD_aux,3,FALSE),"")</f>
        <v/>
      </c>
    </row>
    <row r="1765" spans="1:25" ht="15.75" hidden="1" customHeight="1" x14ac:dyDescent="0.25">
      <c r="A1765" s="32">
        <v>22948154</v>
      </c>
      <c r="B1765" s="32" t="s">
        <v>11125</v>
      </c>
      <c r="C1765" s="32" t="s">
        <v>11126</v>
      </c>
      <c r="D1765" s="32" t="s">
        <v>11127</v>
      </c>
      <c r="E1765" s="32" t="s">
        <v>11128</v>
      </c>
      <c r="F1765" s="32" t="s">
        <v>1038</v>
      </c>
      <c r="G1765" s="32">
        <v>2012</v>
      </c>
      <c r="H1765" s="33">
        <v>41158</v>
      </c>
      <c r="I1765" s="32" t="s">
        <v>11129</v>
      </c>
      <c r="J1765" s="32"/>
      <c r="K1765" s="32" t="s">
        <v>11130</v>
      </c>
      <c r="L1765" s="32" t="str">
        <f t="shared" si="664"/>
        <v>PreAlerta</v>
      </c>
      <c r="M1765" s="32" t="str">
        <f t="shared" si="656"/>
        <v>S/PalabrasClaves</v>
      </c>
      <c r="N1765" s="32" t="str">
        <f t="shared" ref="N1765:N1780" si="667">IF(ISNUMBER(SEARCH("TREATMENT", B1765)), "4) Nuevos tratamientos", "")</f>
        <v/>
      </c>
      <c r="O1765" s="32"/>
      <c r="P1765" s="32" t="s">
        <v>11131</v>
      </c>
      <c r="Q1765" s="32"/>
      <c r="R1765" s="32" t="str">
        <f>LEFT('2012-2022'!$P1765,4)</f>
        <v>2012</v>
      </c>
      <c r="S1765" s="32" t="s">
        <v>72</v>
      </c>
      <c r="T1765" s="32" t="str">
        <f t="shared" ref="T1765:T1780" si="668">IFERROR(VLOOKUP(A1765,BD_aux,2,FALSE),"")</f>
        <v/>
      </c>
      <c r="U1765" s="32"/>
      <c r="V1765" s="34"/>
      <c r="W1765" s="35"/>
      <c r="X1765" s="35"/>
      <c r="Y1765" s="32"/>
    </row>
    <row r="1766" spans="1:25" ht="15.75" hidden="1" customHeight="1" x14ac:dyDescent="0.25">
      <c r="A1766" s="27">
        <v>35263349</v>
      </c>
      <c r="B1766" s="27" t="s">
        <v>11132</v>
      </c>
      <c r="C1766" s="27" t="s">
        <v>11133</v>
      </c>
      <c r="D1766" s="27" t="s">
        <v>11134</v>
      </c>
      <c r="E1766" s="27" t="s">
        <v>11135</v>
      </c>
      <c r="F1766" s="27" t="s">
        <v>424</v>
      </c>
      <c r="G1766" s="27">
        <v>2022</v>
      </c>
      <c r="H1766" s="28">
        <v>44629</v>
      </c>
      <c r="I1766" s="27" t="s">
        <v>11136</v>
      </c>
      <c r="J1766" s="27"/>
      <c r="K1766" s="27" t="s">
        <v>11137</v>
      </c>
      <c r="L1766" s="27" t="str">
        <f t="shared" si="664"/>
        <v>PostAlerta</v>
      </c>
      <c r="M1766" s="27" t="str">
        <f t="shared" si="656"/>
        <v>S/PalabrasClaves</v>
      </c>
      <c r="N1766" s="27" t="str">
        <f t="shared" si="667"/>
        <v/>
      </c>
      <c r="O1766" s="27"/>
      <c r="P1766" s="27" t="s">
        <v>11138</v>
      </c>
      <c r="Q1766" s="27"/>
      <c r="R1766" s="27" t="str">
        <f>LEFT('2012-2022'!$P1766,4)</f>
        <v>2022</v>
      </c>
      <c r="S1766" s="27" t="s">
        <v>49</v>
      </c>
      <c r="T1766" s="27" t="str">
        <f t="shared" si="668"/>
        <v/>
      </c>
      <c r="U1766" s="27"/>
      <c r="V1766" s="29"/>
      <c r="W1766" s="30"/>
      <c r="X1766" s="30"/>
      <c r="Y1766" s="31"/>
    </row>
    <row r="1767" spans="1:25" ht="15.75" hidden="1" customHeight="1" x14ac:dyDescent="0.25">
      <c r="A1767" s="32">
        <v>25316918</v>
      </c>
      <c r="B1767" s="32" t="s">
        <v>11139</v>
      </c>
      <c r="C1767" s="32" t="s">
        <v>11140</v>
      </c>
      <c r="D1767" s="32" t="s">
        <v>11141</v>
      </c>
      <c r="E1767" s="32" t="s">
        <v>11142</v>
      </c>
      <c r="F1767" s="32" t="s">
        <v>393</v>
      </c>
      <c r="G1767" s="32">
        <v>2014</v>
      </c>
      <c r="H1767" s="33">
        <v>41928</v>
      </c>
      <c r="I1767" s="32"/>
      <c r="J1767" s="32"/>
      <c r="K1767" s="32" t="s">
        <v>11143</v>
      </c>
      <c r="L1767" s="32" t="str">
        <f t="shared" si="664"/>
        <v>PreAlerta</v>
      </c>
      <c r="M1767" s="32" t="str">
        <f t="shared" si="656"/>
        <v>S/PalabrasClaves</v>
      </c>
      <c r="N1767" s="32" t="str">
        <f t="shared" si="667"/>
        <v/>
      </c>
      <c r="O1767" s="32"/>
      <c r="P1767" s="32" t="s">
        <v>2060</v>
      </c>
      <c r="Q1767" s="32"/>
      <c r="R1767" s="32" t="str">
        <f>LEFT('2012-2022'!$P1767,4)</f>
        <v>2014</v>
      </c>
      <c r="S1767" s="32" t="s">
        <v>72</v>
      </c>
      <c r="T1767" s="32" t="str">
        <f t="shared" si="668"/>
        <v/>
      </c>
      <c r="U1767" s="32"/>
      <c r="V1767" s="34"/>
      <c r="W1767" s="35"/>
      <c r="X1767" s="35"/>
      <c r="Y1767" s="32"/>
    </row>
    <row r="1768" spans="1:25" ht="15.75" hidden="1" customHeight="1" x14ac:dyDescent="0.25">
      <c r="A1768" s="27">
        <v>31119633</v>
      </c>
      <c r="B1768" s="27" t="s">
        <v>11144</v>
      </c>
      <c r="C1768" s="27" t="s">
        <v>11145</v>
      </c>
      <c r="D1768" s="27" t="s">
        <v>11146</v>
      </c>
      <c r="E1768" s="27" t="s">
        <v>8480</v>
      </c>
      <c r="F1768" s="27" t="s">
        <v>120</v>
      </c>
      <c r="G1768" s="27">
        <v>2019</v>
      </c>
      <c r="H1768" s="28">
        <v>43609</v>
      </c>
      <c r="I1768" s="27"/>
      <c r="J1768" s="27"/>
      <c r="K1768" s="27" t="s">
        <v>11147</v>
      </c>
      <c r="L1768" s="27" t="str">
        <f t="shared" si="664"/>
        <v>PostAlerta</v>
      </c>
      <c r="M1768" s="27" t="str">
        <f t="shared" si="656"/>
        <v>S/PalabrasClaves</v>
      </c>
      <c r="N1768" s="27" t="str">
        <f t="shared" si="667"/>
        <v/>
      </c>
      <c r="O1768" s="27"/>
      <c r="P1768" s="27">
        <v>2019</v>
      </c>
      <c r="Q1768" s="27"/>
      <c r="R1768" s="27" t="str">
        <f>LEFT('2012-2022'!$P1768,4)</f>
        <v>2019</v>
      </c>
      <c r="S1768" s="27"/>
      <c r="T1768" s="27" t="str">
        <f t="shared" si="668"/>
        <v/>
      </c>
      <c r="U1768" s="27"/>
      <c r="V1768" s="29"/>
      <c r="W1768" s="30"/>
      <c r="X1768" s="30"/>
      <c r="Y1768" s="31"/>
    </row>
    <row r="1769" spans="1:25" ht="15.75" hidden="1" customHeight="1" x14ac:dyDescent="0.25">
      <c r="A1769" s="32">
        <v>26080747</v>
      </c>
      <c r="B1769" s="32" t="s">
        <v>11148</v>
      </c>
      <c r="C1769" s="32" t="s">
        <v>11149</v>
      </c>
      <c r="D1769" s="32" t="s">
        <v>11150</v>
      </c>
      <c r="E1769" s="32" t="s">
        <v>10394</v>
      </c>
      <c r="F1769" s="32" t="s">
        <v>10186</v>
      </c>
      <c r="G1769" s="32">
        <v>2015</v>
      </c>
      <c r="H1769" s="33">
        <v>42173</v>
      </c>
      <c r="I1769" s="32"/>
      <c r="J1769" s="32"/>
      <c r="K1769" s="32" t="s">
        <v>11151</v>
      </c>
      <c r="L1769" s="32" t="str">
        <f t="shared" si="664"/>
        <v>PreAlerta</v>
      </c>
      <c r="M1769" s="32" t="str">
        <f t="shared" si="656"/>
        <v>S/PalabrasClaves</v>
      </c>
      <c r="N1769" s="32" t="str">
        <f t="shared" si="667"/>
        <v/>
      </c>
      <c r="O1769" s="32"/>
      <c r="P1769" s="32" t="s">
        <v>2170</v>
      </c>
      <c r="Q1769" s="32"/>
      <c r="R1769" s="32" t="str">
        <f>LEFT('2012-2022'!$P1769,4)</f>
        <v>2015</v>
      </c>
      <c r="S1769" s="32" t="s">
        <v>68</v>
      </c>
      <c r="T1769" s="32" t="str">
        <f t="shared" si="668"/>
        <v/>
      </c>
      <c r="U1769" s="32"/>
      <c r="V1769" s="34"/>
      <c r="W1769" s="35"/>
      <c r="X1769" s="35"/>
      <c r="Y1769" s="32"/>
    </row>
    <row r="1770" spans="1:25" ht="15.75" hidden="1" customHeight="1" x14ac:dyDescent="0.25">
      <c r="A1770" s="27">
        <v>28360378</v>
      </c>
      <c r="B1770" s="27" t="s">
        <v>11152</v>
      </c>
      <c r="C1770" s="27" t="s">
        <v>11153</v>
      </c>
      <c r="D1770" s="27" t="s">
        <v>11154</v>
      </c>
      <c r="E1770" s="27" t="s">
        <v>11155</v>
      </c>
      <c r="F1770" s="27" t="s">
        <v>393</v>
      </c>
      <c r="G1770" s="27">
        <v>2017</v>
      </c>
      <c r="H1770" s="28">
        <v>42826</v>
      </c>
      <c r="I1770" s="27"/>
      <c r="J1770" s="27"/>
      <c r="K1770" s="27" t="s">
        <v>11156</v>
      </c>
      <c r="L1770" s="27" t="str">
        <f t="shared" si="664"/>
        <v>Excluido</v>
      </c>
      <c r="M1770" s="27" t="str">
        <f t="shared" si="656"/>
        <v>C/PalabrasClaves</v>
      </c>
      <c r="N1770" s="27" t="str">
        <f t="shared" si="667"/>
        <v/>
      </c>
      <c r="O1770" s="27"/>
      <c r="P1770" s="27" t="s">
        <v>1483</v>
      </c>
      <c r="Q1770" s="27"/>
      <c r="R1770" s="27" t="str">
        <f>LEFT('2012-2022'!$P1770,4)</f>
        <v>2017</v>
      </c>
      <c r="S1770" s="27" t="s">
        <v>72</v>
      </c>
      <c r="T1770" s="27" t="str">
        <f t="shared" si="668"/>
        <v/>
      </c>
      <c r="U1770" s="27"/>
      <c r="V1770" s="29"/>
      <c r="W1770" s="30"/>
      <c r="X1770" s="30"/>
      <c r="Y1770" s="31"/>
    </row>
    <row r="1771" spans="1:25" ht="15.75" hidden="1" customHeight="1" x14ac:dyDescent="0.25">
      <c r="A1771" s="32">
        <v>33949223</v>
      </c>
      <c r="B1771" s="32" t="s">
        <v>11157</v>
      </c>
      <c r="C1771" s="32" t="s">
        <v>11158</v>
      </c>
      <c r="D1771" s="32" t="s">
        <v>11159</v>
      </c>
      <c r="E1771" s="32" t="s">
        <v>11160</v>
      </c>
      <c r="F1771" s="32" t="s">
        <v>735</v>
      </c>
      <c r="G1771" s="32">
        <v>2021</v>
      </c>
      <c r="H1771" s="33">
        <v>44321</v>
      </c>
      <c r="I1771" s="32" t="s">
        <v>11161</v>
      </c>
      <c r="J1771" s="32"/>
      <c r="K1771" s="32" t="s">
        <v>11162</v>
      </c>
      <c r="L1771" s="32" t="str">
        <f t="shared" si="664"/>
        <v>PostAlerta</v>
      </c>
      <c r="M1771" s="32" t="str">
        <f t="shared" si="656"/>
        <v>S/PalabrasClaves</v>
      </c>
      <c r="N1771" s="32" t="str">
        <f t="shared" si="667"/>
        <v/>
      </c>
      <c r="O1771" s="32"/>
      <c r="P1771" s="32" t="s">
        <v>7979</v>
      </c>
      <c r="Q1771" s="32"/>
      <c r="R1771" s="32" t="str">
        <f>LEFT('2012-2022'!$P1771,4)</f>
        <v>2021</v>
      </c>
      <c r="S1771" s="32" t="s">
        <v>65</v>
      </c>
      <c r="T1771" s="32" t="str">
        <f t="shared" si="668"/>
        <v/>
      </c>
      <c r="U1771" s="32"/>
      <c r="V1771" s="34"/>
      <c r="W1771" s="35"/>
      <c r="X1771" s="35"/>
      <c r="Y1771" s="32"/>
    </row>
    <row r="1772" spans="1:25" ht="15.75" hidden="1" customHeight="1" x14ac:dyDescent="0.25">
      <c r="A1772" s="27">
        <v>29034772</v>
      </c>
      <c r="B1772" s="27" t="s">
        <v>11163</v>
      </c>
      <c r="C1772" s="27" t="s">
        <v>11164</v>
      </c>
      <c r="D1772" s="27" t="s">
        <v>11165</v>
      </c>
      <c r="E1772" s="27" t="s">
        <v>11166</v>
      </c>
      <c r="F1772" s="27" t="s">
        <v>11167</v>
      </c>
      <c r="G1772" s="27">
        <v>2017</v>
      </c>
      <c r="H1772" s="28">
        <v>43025</v>
      </c>
      <c r="I1772" s="27"/>
      <c r="J1772" s="27"/>
      <c r="K1772" s="27" t="s">
        <v>11168</v>
      </c>
      <c r="L1772" s="27" t="str">
        <f t="shared" si="664"/>
        <v>PostAlerta</v>
      </c>
      <c r="M1772" s="27" t="str">
        <f t="shared" si="656"/>
        <v>S/PalabrasClaves</v>
      </c>
      <c r="N1772" s="27" t="str">
        <f t="shared" si="667"/>
        <v/>
      </c>
      <c r="O1772" s="27"/>
      <c r="P1772" s="27" t="s">
        <v>3730</v>
      </c>
      <c r="Q1772" s="27"/>
      <c r="R1772" s="27" t="str">
        <f>LEFT('2012-2022'!$P1772,4)</f>
        <v>2017</v>
      </c>
      <c r="S1772" s="27" t="s">
        <v>70</v>
      </c>
      <c r="T1772" s="27" t="str">
        <f t="shared" si="668"/>
        <v/>
      </c>
      <c r="U1772" s="27"/>
      <c r="V1772" s="29"/>
      <c r="W1772" s="30"/>
      <c r="X1772" s="30"/>
      <c r="Y1772" s="31"/>
    </row>
    <row r="1773" spans="1:25" ht="15.75" hidden="1" customHeight="1" x14ac:dyDescent="0.25">
      <c r="A1773" s="32">
        <v>24577885</v>
      </c>
      <c r="B1773" s="32" t="s">
        <v>11169</v>
      </c>
      <c r="C1773" s="32" t="s">
        <v>11170</v>
      </c>
      <c r="D1773" s="32" t="s">
        <v>11171</v>
      </c>
      <c r="E1773" s="32" t="s">
        <v>10394</v>
      </c>
      <c r="F1773" s="32" t="s">
        <v>10186</v>
      </c>
      <c r="G1773" s="32">
        <v>2014</v>
      </c>
      <c r="H1773" s="33">
        <v>41699</v>
      </c>
      <c r="I1773" s="32"/>
      <c r="J1773" s="32"/>
      <c r="K1773" s="32" t="s">
        <v>11172</v>
      </c>
      <c r="L1773" s="32" t="str">
        <f t="shared" si="664"/>
        <v>PreAlerta</v>
      </c>
      <c r="M1773" s="32" t="str">
        <f t="shared" si="656"/>
        <v>S/PalabrasClaves</v>
      </c>
      <c r="N1773" s="32" t="str">
        <f t="shared" si="667"/>
        <v/>
      </c>
      <c r="O1773" s="32"/>
      <c r="P1773" s="32" t="s">
        <v>2903</v>
      </c>
      <c r="Q1773" s="32"/>
      <c r="R1773" s="32" t="str">
        <f>LEFT('2012-2022'!$P1773,4)</f>
        <v>2014</v>
      </c>
      <c r="S1773" s="32" t="s">
        <v>68</v>
      </c>
      <c r="T1773" s="32" t="str">
        <f t="shared" si="668"/>
        <v/>
      </c>
      <c r="U1773" s="32"/>
      <c r="V1773" s="34"/>
      <c r="W1773" s="35"/>
      <c r="X1773" s="35"/>
      <c r="Y1773" s="32"/>
    </row>
    <row r="1774" spans="1:25" ht="15.75" hidden="1" customHeight="1" x14ac:dyDescent="0.25">
      <c r="A1774" s="27">
        <v>32694582</v>
      </c>
      <c r="B1774" s="27" t="s">
        <v>11173</v>
      </c>
      <c r="C1774" s="27" t="s">
        <v>11174</v>
      </c>
      <c r="D1774" s="27" t="s">
        <v>11175</v>
      </c>
      <c r="E1774" s="27" t="s">
        <v>4959</v>
      </c>
      <c r="F1774" s="27" t="s">
        <v>2202</v>
      </c>
      <c r="G1774" s="27">
        <v>2020</v>
      </c>
      <c r="H1774" s="28">
        <v>44035</v>
      </c>
      <c r="I1774" s="27" t="s">
        <v>11176</v>
      </c>
      <c r="J1774" s="27"/>
      <c r="K1774" s="27" t="s">
        <v>11177</v>
      </c>
      <c r="L1774" s="27" t="str">
        <f t="shared" si="664"/>
        <v>PostAlerta</v>
      </c>
      <c r="M1774" s="27" t="str">
        <f t="shared" si="656"/>
        <v>C/PalabrasClaves</v>
      </c>
      <c r="N1774" s="27" t="str">
        <f t="shared" si="667"/>
        <v/>
      </c>
      <c r="O1774" s="27"/>
      <c r="P1774" s="27" t="s">
        <v>11178</v>
      </c>
      <c r="Q1774" s="27"/>
      <c r="R1774" s="27" t="str">
        <f>LEFT('2012-2022'!$P1774,4)</f>
        <v>2020</v>
      </c>
      <c r="S1774" s="27" t="s">
        <v>62</v>
      </c>
      <c r="T1774" s="27" t="str">
        <f t="shared" si="668"/>
        <v/>
      </c>
      <c r="U1774" s="27"/>
      <c r="V1774" s="29"/>
      <c r="W1774" s="30"/>
      <c r="X1774" s="30"/>
      <c r="Y1774" s="31"/>
    </row>
    <row r="1775" spans="1:25" ht="15.75" hidden="1" customHeight="1" x14ac:dyDescent="0.25">
      <c r="A1775" s="32">
        <v>24118571</v>
      </c>
      <c r="B1775" s="32" t="s">
        <v>11179</v>
      </c>
      <c r="C1775" s="32" t="s">
        <v>11180</v>
      </c>
      <c r="D1775" s="32" t="s">
        <v>11181</v>
      </c>
      <c r="E1775" s="32" t="s">
        <v>11182</v>
      </c>
      <c r="F1775" s="32" t="s">
        <v>11183</v>
      </c>
      <c r="G1775" s="32">
        <v>2013</v>
      </c>
      <c r="H1775" s="33">
        <v>41562</v>
      </c>
      <c r="I1775" s="32"/>
      <c r="J1775" s="32"/>
      <c r="K1775" s="32" t="s">
        <v>11184</v>
      </c>
      <c r="L1775" s="32" t="str">
        <f t="shared" si="664"/>
        <v>PreAlerta</v>
      </c>
      <c r="M1775" s="32" t="str">
        <f t="shared" si="656"/>
        <v>S/PalabrasClaves</v>
      </c>
      <c r="N1775" s="32" t="str">
        <f t="shared" si="667"/>
        <v/>
      </c>
      <c r="O1775" s="32"/>
      <c r="P1775" s="32" t="s">
        <v>11185</v>
      </c>
      <c r="Q1775" s="32"/>
      <c r="R1775" s="32" t="str">
        <f>LEFT('2012-2022'!$P1775,4)</f>
        <v>2013</v>
      </c>
      <c r="S1775" s="32" t="s">
        <v>72</v>
      </c>
      <c r="T1775" s="32" t="str">
        <f t="shared" si="668"/>
        <v/>
      </c>
      <c r="U1775" s="32"/>
      <c r="V1775" s="34"/>
      <c r="W1775" s="35"/>
      <c r="X1775" s="35"/>
      <c r="Y1775" s="32"/>
    </row>
    <row r="1776" spans="1:25" ht="15.75" hidden="1" customHeight="1" x14ac:dyDescent="0.25">
      <c r="A1776" s="27">
        <v>27929243</v>
      </c>
      <c r="B1776" s="27" t="s">
        <v>11186</v>
      </c>
      <c r="C1776" s="27" t="s">
        <v>11187</v>
      </c>
      <c r="D1776" s="27" t="s">
        <v>11188</v>
      </c>
      <c r="E1776" s="27" t="s">
        <v>11189</v>
      </c>
      <c r="F1776" s="27" t="s">
        <v>6390</v>
      </c>
      <c r="G1776" s="27">
        <v>2016</v>
      </c>
      <c r="H1776" s="28">
        <v>42713</v>
      </c>
      <c r="I1776" s="27"/>
      <c r="J1776" s="27"/>
      <c r="K1776" s="27"/>
      <c r="L1776" s="27" t="str">
        <f t="shared" si="664"/>
        <v>Excluido</v>
      </c>
      <c r="M1776" s="27" t="str">
        <f t="shared" si="656"/>
        <v>S/PalabrasClaves</v>
      </c>
      <c r="N1776" s="27" t="str">
        <f t="shared" si="667"/>
        <v/>
      </c>
      <c r="O1776" s="27"/>
      <c r="P1776" s="27" t="s">
        <v>5488</v>
      </c>
      <c r="Q1776" s="27"/>
      <c r="R1776" s="27" t="str">
        <f>LEFT('2012-2022'!$P1776,4)</f>
        <v>2016</v>
      </c>
      <c r="S1776" s="27" t="s">
        <v>72</v>
      </c>
      <c r="T1776" s="27" t="str">
        <f t="shared" si="668"/>
        <v/>
      </c>
      <c r="U1776" s="27"/>
      <c r="V1776" s="29"/>
      <c r="W1776" s="30"/>
      <c r="X1776" s="30"/>
      <c r="Y1776" s="31"/>
    </row>
    <row r="1777" spans="1:25" ht="15.75" hidden="1" customHeight="1" x14ac:dyDescent="0.25">
      <c r="A1777" s="32">
        <v>31324518</v>
      </c>
      <c r="B1777" s="32" t="s">
        <v>11190</v>
      </c>
      <c r="C1777" s="32" t="s">
        <v>11191</v>
      </c>
      <c r="D1777" s="32" t="s">
        <v>11192</v>
      </c>
      <c r="E1777" s="32" t="s">
        <v>5415</v>
      </c>
      <c r="F1777" s="32" t="s">
        <v>679</v>
      </c>
      <c r="G1777" s="32">
        <v>2019</v>
      </c>
      <c r="H1777" s="33">
        <v>43667</v>
      </c>
      <c r="I1777" s="32" t="s">
        <v>11193</v>
      </c>
      <c r="J1777" s="32" t="s">
        <v>11194</v>
      </c>
      <c r="K1777" s="32" t="s">
        <v>11195</v>
      </c>
      <c r="L1777" s="32" t="str">
        <f t="shared" si="664"/>
        <v>Excluido</v>
      </c>
      <c r="M1777" s="32" t="str">
        <f t="shared" si="656"/>
        <v>S/PalabrasClaves</v>
      </c>
      <c r="N1777" s="32" t="str">
        <f t="shared" si="667"/>
        <v/>
      </c>
      <c r="O1777" s="32"/>
      <c r="P1777" s="32" t="s">
        <v>5930</v>
      </c>
      <c r="Q1777" s="32"/>
      <c r="R1777" s="32" t="str">
        <f>LEFT('2012-2022'!$P1777,4)</f>
        <v>2019</v>
      </c>
      <c r="S1777" s="32" t="s">
        <v>70</v>
      </c>
      <c r="T1777" s="32" t="str">
        <f t="shared" si="668"/>
        <v/>
      </c>
      <c r="U1777" s="32"/>
      <c r="V1777" s="34"/>
      <c r="W1777" s="35"/>
      <c r="X1777" s="35"/>
      <c r="Y1777" s="32"/>
    </row>
    <row r="1778" spans="1:25" ht="15.75" hidden="1" customHeight="1" x14ac:dyDescent="0.25">
      <c r="A1778" s="27">
        <v>24486047</v>
      </c>
      <c r="B1778" s="27" t="s">
        <v>11196</v>
      </c>
      <c r="C1778" s="27" t="s">
        <v>11197</v>
      </c>
      <c r="D1778" s="27" t="s">
        <v>11198</v>
      </c>
      <c r="E1778" s="27" t="s">
        <v>10204</v>
      </c>
      <c r="F1778" s="27" t="s">
        <v>1328</v>
      </c>
      <c r="G1778" s="27">
        <v>2014</v>
      </c>
      <c r="H1778" s="28">
        <v>41674</v>
      </c>
      <c r="I1778" s="27"/>
      <c r="J1778" s="27"/>
      <c r="K1778" s="27" t="s">
        <v>11199</v>
      </c>
      <c r="L1778" s="27" t="str">
        <f t="shared" si="664"/>
        <v>PreAlerta</v>
      </c>
      <c r="M1778" s="27" t="str">
        <f t="shared" si="656"/>
        <v>S/PalabrasClaves</v>
      </c>
      <c r="N1778" s="27" t="str">
        <f t="shared" si="667"/>
        <v/>
      </c>
      <c r="O1778" s="27"/>
      <c r="P1778" s="27" t="s">
        <v>259</v>
      </c>
      <c r="Q1778" s="27"/>
      <c r="R1778" s="27" t="str">
        <f>LEFT('2012-2022'!$P1778,4)</f>
        <v>2014</v>
      </c>
      <c r="S1778" s="27" t="s">
        <v>45</v>
      </c>
      <c r="T1778" s="27" t="str">
        <f t="shared" si="668"/>
        <v/>
      </c>
      <c r="U1778" s="27"/>
      <c r="V1778" s="29"/>
      <c r="W1778" s="30"/>
      <c r="X1778" s="30"/>
      <c r="Y1778" s="31"/>
    </row>
    <row r="1779" spans="1:25" ht="15.75" hidden="1" customHeight="1" x14ac:dyDescent="0.25">
      <c r="A1779" s="32">
        <v>24080632</v>
      </c>
      <c r="B1779" s="32" t="s">
        <v>11200</v>
      </c>
      <c r="C1779" s="32" t="s">
        <v>11201</v>
      </c>
      <c r="D1779" s="32" t="s">
        <v>11202</v>
      </c>
      <c r="E1779" s="32" t="s">
        <v>11203</v>
      </c>
      <c r="F1779" s="32" t="s">
        <v>11204</v>
      </c>
      <c r="G1779" s="32">
        <v>2013</v>
      </c>
      <c r="H1779" s="33">
        <v>41549</v>
      </c>
      <c r="I1779" s="32" t="s">
        <v>11205</v>
      </c>
      <c r="J1779" s="32"/>
      <c r="K1779" s="32" t="s">
        <v>11206</v>
      </c>
      <c r="L1779" s="32" t="str">
        <f t="shared" si="664"/>
        <v>PreAlerta</v>
      </c>
      <c r="M1779" s="32" t="str">
        <f t="shared" si="656"/>
        <v>S/PalabrasClaves</v>
      </c>
      <c r="N1779" s="32" t="str">
        <f t="shared" si="667"/>
        <v/>
      </c>
      <c r="O1779" s="32"/>
      <c r="P1779" s="32" t="s">
        <v>1467</v>
      </c>
      <c r="Q1779" s="32"/>
      <c r="R1779" s="32" t="str">
        <f>LEFT('2012-2022'!$P1779,4)</f>
        <v>2013</v>
      </c>
      <c r="S1779" s="32" t="s">
        <v>74</v>
      </c>
      <c r="T1779" s="32" t="str">
        <f t="shared" si="668"/>
        <v/>
      </c>
      <c r="U1779" s="32"/>
      <c r="V1779" s="34"/>
      <c r="W1779" s="35"/>
      <c r="X1779" s="35"/>
      <c r="Y1779" s="32"/>
    </row>
    <row r="1780" spans="1:25" ht="15.75" hidden="1" customHeight="1" x14ac:dyDescent="0.25">
      <c r="A1780" s="27">
        <v>25161175</v>
      </c>
      <c r="B1780" s="27" t="s">
        <v>11207</v>
      </c>
      <c r="C1780" s="27" t="s">
        <v>11208</v>
      </c>
      <c r="D1780" s="27" t="s">
        <v>11209</v>
      </c>
      <c r="E1780" s="27" t="s">
        <v>11210</v>
      </c>
      <c r="F1780" s="27" t="s">
        <v>735</v>
      </c>
      <c r="G1780" s="27">
        <v>2015</v>
      </c>
      <c r="H1780" s="28">
        <v>41879</v>
      </c>
      <c r="I1780" s="27"/>
      <c r="J1780" s="27"/>
      <c r="K1780" s="27" t="s">
        <v>11211</v>
      </c>
      <c r="L1780" s="27" t="str">
        <f t="shared" si="664"/>
        <v>PreAlerta</v>
      </c>
      <c r="M1780" s="27" t="str">
        <f t="shared" si="656"/>
        <v>S/PalabrasClaves</v>
      </c>
      <c r="N1780" s="27" t="str">
        <f t="shared" si="667"/>
        <v/>
      </c>
      <c r="O1780" s="27"/>
      <c r="P1780" s="27" t="s">
        <v>2470</v>
      </c>
      <c r="Q1780" s="27"/>
      <c r="R1780" s="27" t="str">
        <f>LEFT('2012-2022'!$P1780,4)</f>
        <v>2015</v>
      </c>
      <c r="S1780" s="27" t="s">
        <v>65</v>
      </c>
      <c r="T1780" s="27" t="str">
        <f t="shared" si="668"/>
        <v/>
      </c>
      <c r="U1780" s="27"/>
      <c r="V1780" s="29"/>
      <c r="W1780" s="30"/>
      <c r="X1780" s="30"/>
      <c r="Y1780" s="31"/>
    </row>
    <row r="1781" spans="1:25" ht="15.75" customHeight="1" x14ac:dyDescent="0.25">
      <c r="A1781" s="32">
        <v>26630657</v>
      </c>
      <c r="B1781" s="32" t="s">
        <v>11212</v>
      </c>
      <c r="C1781" s="32" t="s">
        <v>11213</v>
      </c>
      <c r="D1781" s="32" t="s">
        <v>11214</v>
      </c>
      <c r="E1781" s="32" t="s">
        <v>7065</v>
      </c>
      <c r="F1781" s="32" t="s">
        <v>1251</v>
      </c>
      <c r="G1781" s="32">
        <v>2015</v>
      </c>
      <c r="H1781" s="33">
        <v>42341</v>
      </c>
      <c r="I1781" s="32" t="s">
        <v>11215</v>
      </c>
      <c r="J1781" s="32"/>
      <c r="K1781" s="32" t="s">
        <v>11216</v>
      </c>
      <c r="L1781" s="32" t="str">
        <f t="shared" si="664"/>
        <v>PreAlerta</v>
      </c>
      <c r="M1781" s="32" t="str">
        <f t="shared" si="656"/>
        <v>C/PalabrasClaves</v>
      </c>
      <c r="N1781" s="32" t="s">
        <v>12</v>
      </c>
      <c r="O1781" s="32" t="s">
        <v>16</v>
      </c>
      <c r="P1781" s="32" t="s">
        <v>11217</v>
      </c>
      <c r="Q1781" s="32"/>
      <c r="R1781" s="32" t="str">
        <f>LEFT('2012-2022'!$P1781,4)</f>
        <v>2015</v>
      </c>
      <c r="S1781" s="32" t="s">
        <v>74</v>
      </c>
      <c r="T1781" s="32" t="s">
        <v>11218</v>
      </c>
      <c r="U1781" s="32" t="s">
        <v>124</v>
      </c>
      <c r="V1781" s="34" t="s">
        <v>123</v>
      </c>
      <c r="W1781" s="35" t="s">
        <v>124</v>
      </c>
      <c r="X1781" s="35" t="s">
        <v>11219</v>
      </c>
      <c r="Y1781" s="36" t="str">
        <f>IFERROR(VLOOKUP(A1779,BD_aux,3,FALSE),"")</f>
        <v/>
      </c>
    </row>
    <row r="1782" spans="1:25" ht="15.75" hidden="1" customHeight="1" x14ac:dyDescent="0.25">
      <c r="A1782" s="27">
        <v>33928799</v>
      </c>
      <c r="B1782" s="27" t="s">
        <v>11220</v>
      </c>
      <c r="C1782" s="27" t="s">
        <v>11221</v>
      </c>
      <c r="D1782" s="27" t="s">
        <v>11222</v>
      </c>
      <c r="E1782" s="27" t="s">
        <v>11223</v>
      </c>
      <c r="F1782" s="27" t="s">
        <v>11224</v>
      </c>
      <c r="G1782" s="27">
        <v>2021</v>
      </c>
      <c r="H1782" s="28">
        <v>44316</v>
      </c>
      <c r="I1782" s="27" t="s">
        <v>11225</v>
      </c>
      <c r="J1782" s="27"/>
      <c r="K1782" s="27" t="s">
        <v>11226</v>
      </c>
      <c r="L1782" s="27" t="str">
        <f t="shared" si="664"/>
        <v>PostAlerta</v>
      </c>
      <c r="M1782" s="27" t="str">
        <f t="shared" si="656"/>
        <v>S/PalabrasClaves</v>
      </c>
      <c r="N1782" s="27" t="str">
        <f t="shared" ref="N1782:N1786" si="669">IF(ISNUMBER(SEARCH("TREATMENT", B1782)), "4) Nuevos tratamientos", "")</f>
        <v/>
      </c>
      <c r="O1782" s="27"/>
      <c r="P1782" s="27" t="s">
        <v>11227</v>
      </c>
      <c r="Q1782" s="27"/>
      <c r="R1782" s="27" t="str">
        <f>LEFT('2012-2022'!$P1782,4)</f>
        <v>2021</v>
      </c>
      <c r="S1782" s="27" t="s">
        <v>39</v>
      </c>
      <c r="T1782" s="27" t="str">
        <f t="shared" ref="T1782:T1794" si="670">IFERROR(VLOOKUP(A1782,BD_aux,2,FALSE),"")</f>
        <v/>
      </c>
      <c r="U1782" s="27"/>
      <c r="V1782" s="29"/>
      <c r="W1782" s="30"/>
      <c r="X1782" s="30"/>
      <c r="Y1782" s="31"/>
    </row>
    <row r="1783" spans="1:25" ht="15.75" hidden="1" customHeight="1" x14ac:dyDescent="0.25">
      <c r="A1783" s="32">
        <v>32172790</v>
      </c>
      <c r="B1783" s="32" t="s">
        <v>11228</v>
      </c>
      <c r="C1783" s="32" t="s">
        <v>11229</v>
      </c>
      <c r="D1783" s="32" t="s">
        <v>11230</v>
      </c>
      <c r="E1783" s="32" t="s">
        <v>11231</v>
      </c>
      <c r="F1783" s="32" t="s">
        <v>595</v>
      </c>
      <c r="G1783" s="32">
        <v>2019</v>
      </c>
      <c r="H1783" s="33">
        <v>43907</v>
      </c>
      <c r="I1783" s="32"/>
      <c r="J1783" s="32"/>
      <c r="K1783" s="32" t="s">
        <v>11232</v>
      </c>
      <c r="L1783" s="32" t="str">
        <f t="shared" si="664"/>
        <v>PostAlerta</v>
      </c>
      <c r="M1783" s="32" t="str">
        <f t="shared" si="656"/>
        <v>C/PalabrasClaves</v>
      </c>
      <c r="N1783" s="32" t="str">
        <f t="shared" si="669"/>
        <v/>
      </c>
      <c r="O1783" s="32"/>
      <c r="P1783" s="32" t="s">
        <v>220</v>
      </c>
      <c r="Q1783" s="32"/>
      <c r="R1783" s="32" t="str">
        <f>LEFT('2012-2022'!$P1783,4)</f>
        <v>2019</v>
      </c>
      <c r="S1783" s="32" t="s">
        <v>68</v>
      </c>
      <c r="T1783" s="32" t="str">
        <f t="shared" si="670"/>
        <v/>
      </c>
      <c r="U1783" s="32"/>
      <c r="V1783" s="34"/>
      <c r="W1783" s="35"/>
      <c r="X1783" s="35"/>
      <c r="Y1783" s="32"/>
    </row>
    <row r="1784" spans="1:25" ht="15.75" hidden="1" customHeight="1" x14ac:dyDescent="0.25">
      <c r="A1784" s="27">
        <v>28798195</v>
      </c>
      <c r="B1784" s="27" t="s">
        <v>11233</v>
      </c>
      <c r="C1784" s="27" t="s">
        <v>11234</v>
      </c>
      <c r="D1784" s="27" t="s">
        <v>11235</v>
      </c>
      <c r="E1784" s="27" t="s">
        <v>11236</v>
      </c>
      <c r="F1784" s="27" t="s">
        <v>393</v>
      </c>
      <c r="G1784" s="27">
        <v>2018</v>
      </c>
      <c r="H1784" s="28">
        <v>42959</v>
      </c>
      <c r="I1784" s="27" t="s">
        <v>11237</v>
      </c>
      <c r="J1784" s="27"/>
      <c r="K1784" s="27" t="s">
        <v>11238</v>
      </c>
      <c r="L1784" s="27" t="str">
        <f t="shared" si="664"/>
        <v>PostAlerta</v>
      </c>
      <c r="M1784" s="27" t="str">
        <f t="shared" si="656"/>
        <v>S/PalabrasClaves</v>
      </c>
      <c r="N1784" s="27" t="str">
        <f t="shared" si="669"/>
        <v/>
      </c>
      <c r="O1784" s="27"/>
      <c r="P1784" s="27" t="s">
        <v>1214</v>
      </c>
      <c r="Q1784" s="27"/>
      <c r="R1784" s="27" t="str">
        <f>LEFT('2012-2022'!$P1784,4)</f>
        <v>2018</v>
      </c>
      <c r="S1784" s="27" t="s">
        <v>49</v>
      </c>
      <c r="T1784" s="27" t="str">
        <f t="shared" si="670"/>
        <v/>
      </c>
      <c r="U1784" s="27"/>
      <c r="V1784" s="29"/>
      <c r="W1784" s="30"/>
      <c r="X1784" s="30"/>
      <c r="Y1784" s="31"/>
    </row>
    <row r="1785" spans="1:25" ht="15.75" hidden="1" customHeight="1" x14ac:dyDescent="0.25">
      <c r="A1785" s="32">
        <v>33980576</v>
      </c>
      <c r="B1785" s="32" t="s">
        <v>11239</v>
      </c>
      <c r="C1785" s="32" t="s">
        <v>11240</v>
      </c>
      <c r="D1785" s="32" t="s">
        <v>11241</v>
      </c>
      <c r="E1785" s="32" t="s">
        <v>11242</v>
      </c>
      <c r="F1785" s="32" t="s">
        <v>11243</v>
      </c>
      <c r="G1785" s="32">
        <v>2021</v>
      </c>
      <c r="H1785" s="33">
        <v>44329</v>
      </c>
      <c r="I1785" s="32" t="s">
        <v>11244</v>
      </c>
      <c r="J1785" s="32" t="s">
        <v>11245</v>
      </c>
      <c r="K1785" s="32" t="s">
        <v>11246</v>
      </c>
      <c r="L1785" s="32" t="str">
        <f t="shared" si="664"/>
        <v>PostAlerta</v>
      </c>
      <c r="M1785" s="32" t="str">
        <f t="shared" si="656"/>
        <v>C/PalabrasClaves</v>
      </c>
      <c r="N1785" s="32" t="str">
        <f t="shared" si="669"/>
        <v/>
      </c>
      <c r="O1785" s="32"/>
      <c r="P1785" s="32" t="s">
        <v>11247</v>
      </c>
      <c r="Q1785" s="32"/>
      <c r="R1785" s="32" t="str">
        <f>LEFT('2012-2022'!$P1785,4)</f>
        <v>2021</v>
      </c>
      <c r="S1785" s="32" t="s">
        <v>57</v>
      </c>
      <c r="T1785" s="32" t="str">
        <f t="shared" si="670"/>
        <v/>
      </c>
      <c r="U1785" s="32"/>
      <c r="V1785" s="34"/>
      <c r="W1785" s="35"/>
      <c r="X1785" s="35"/>
      <c r="Y1785" s="32"/>
    </row>
    <row r="1786" spans="1:25" ht="15.75" hidden="1" customHeight="1" x14ac:dyDescent="0.25">
      <c r="A1786" s="27">
        <v>34304706</v>
      </c>
      <c r="B1786" s="27" t="s">
        <v>11248</v>
      </c>
      <c r="C1786" s="27" t="s">
        <v>11249</v>
      </c>
      <c r="D1786" s="27" t="s">
        <v>11250</v>
      </c>
      <c r="E1786" s="27" t="s">
        <v>11251</v>
      </c>
      <c r="F1786" s="27" t="s">
        <v>11252</v>
      </c>
      <c r="G1786" s="27">
        <v>2021</v>
      </c>
      <c r="H1786" s="28">
        <v>44403</v>
      </c>
      <c r="I1786" s="27" t="s">
        <v>11253</v>
      </c>
      <c r="J1786" s="27"/>
      <c r="K1786" s="27" t="s">
        <v>11254</v>
      </c>
      <c r="L1786" s="27" t="str">
        <f t="shared" si="664"/>
        <v>PostAlerta</v>
      </c>
      <c r="M1786" s="27" t="str">
        <f t="shared" si="656"/>
        <v>C/PalabrasClaves</v>
      </c>
      <c r="N1786" s="27" t="str">
        <f t="shared" si="669"/>
        <v/>
      </c>
      <c r="O1786" s="27"/>
      <c r="P1786" s="27" t="s">
        <v>1445</v>
      </c>
      <c r="Q1786" s="27"/>
      <c r="R1786" s="27" t="str">
        <f>LEFT('2012-2022'!$P1786,4)</f>
        <v>2021</v>
      </c>
      <c r="S1786" s="27" t="s">
        <v>74</v>
      </c>
      <c r="T1786" s="27" t="str">
        <f t="shared" si="670"/>
        <v/>
      </c>
      <c r="U1786" s="27"/>
      <c r="V1786" s="29"/>
      <c r="W1786" s="30"/>
      <c r="X1786" s="30"/>
      <c r="Y1786" s="31"/>
    </row>
    <row r="1787" spans="1:25" ht="15.75" hidden="1" customHeight="1" x14ac:dyDescent="0.25">
      <c r="A1787" s="32">
        <v>23260686</v>
      </c>
      <c r="B1787" s="32" t="s">
        <v>11255</v>
      </c>
      <c r="C1787" s="32" t="s">
        <v>11256</v>
      </c>
      <c r="D1787" s="32" t="s">
        <v>11257</v>
      </c>
      <c r="E1787" s="32" t="s">
        <v>11258</v>
      </c>
      <c r="F1787" s="32" t="s">
        <v>9562</v>
      </c>
      <c r="G1787" s="32">
        <v>2013</v>
      </c>
      <c r="H1787" s="33">
        <v>41268</v>
      </c>
      <c r="I1787" s="32"/>
      <c r="J1787" s="32"/>
      <c r="K1787" s="32" t="s">
        <v>11259</v>
      </c>
      <c r="L1787" s="32" t="str">
        <f t="shared" si="664"/>
        <v>PreAlerta</v>
      </c>
      <c r="M1787" s="32" t="str">
        <f t="shared" si="656"/>
        <v>S/PalabrasClaves</v>
      </c>
      <c r="N1787" s="32"/>
      <c r="O1787" s="32"/>
      <c r="P1787" s="32" t="s">
        <v>3538</v>
      </c>
      <c r="Q1787" s="32"/>
      <c r="R1787" s="32" t="str">
        <f>LEFT('2012-2022'!$P1787,4)</f>
        <v>2013</v>
      </c>
      <c r="S1787" s="32" t="s">
        <v>39</v>
      </c>
      <c r="T1787" s="32" t="str">
        <f t="shared" si="670"/>
        <v/>
      </c>
      <c r="U1787" s="32"/>
      <c r="V1787" s="34"/>
      <c r="W1787" s="35"/>
      <c r="X1787" s="35"/>
      <c r="Y1787" s="32"/>
    </row>
    <row r="1788" spans="1:25" ht="15.75" hidden="1" customHeight="1" x14ac:dyDescent="0.25">
      <c r="A1788" s="27">
        <v>28697843</v>
      </c>
      <c r="B1788" s="27" t="s">
        <v>11260</v>
      </c>
      <c r="C1788" s="27" t="s">
        <v>11261</v>
      </c>
      <c r="D1788" s="27" t="s">
        <v>11262</v>
      </c>
      <c r="E1788" s="27" t="s">
        <v>11263</v>
      </c>
      <c r="F1788" s="27" t="s">
        <v>595</v>
      </c>
      <c r="G1788" s="27">
        <v>2017</v>
      </c>
      <c r="H1788" s="28">
        <v>42929</v>
      </c>
      <c r="I1788" s="27"/>
      <c r="J1788" s="27"/>
      <c r="K1788" s="27" t="s">
        <v>11264</v>
      </c>
      <c r="L1788" s="27" t="str">
        <f t="shared" si="664"/>
        <v>PostAlerta</v>
      </c>
      <c r="M1788" s="27" t="str">
        <f t="shared" si="656"/>
        <v>S/PalabrasClaves</v>
      </c>
      <c r="N1788" s="27" t="str">
        <f t="shared" ref="N1788:N1789" si="671">IF(ISNUMBER(SEARCH("TREATMENT", B1788)), "4) Nuevos tratamientos", "")</f>
        <v/>
      </c>
      <c r="O1788" s="27"/>
      <c r="P1788" s="27" t="s">
        <v>1483</v>
      </c>
      <c r="Q1788" s="27"/>
      <c r="R1788" s="27" t="str">
        <f>LEFT('2012-2022'!$P1788,4)</f>
        <v>2017</v>
      </c>
      <c r="S1788" s="27" t="s">
        <v>72</v>
      </c>
      <c r="T1788" s="27" t="str">
        <f t="shared" si="670"/>
        <v/>
      </c>
      <c r="U1788" s="27"/>
      <c r="V1788" s="29"/>
      <c r="W1788" s="30"/>
      <c r="X1788" s="30"/>
      <c r="Y1788" s="31"/>
    </row>
    <row r="1789" spans="1:25" ht="15.75" hidden="1" customHeight="1" x14ac:dyDescent="0.25">
      <c r="A1789" s="32">
        <v>26849693</v>
      </c>
      <c r="B1789" s="32" t="s">
        <v>11265</v>
      </c>
      <c r="C1789" s="32" t="s">
        <v>11266</v>
      </c>
      <c r="D1789" s="32" t="s">
        <v>11267</v>
      </c>
      <c r="E1789" s="32" t="s">
        <v>11268</v>
      </c>
      <c r="F1789" s="32" t="s">
        <v>11269</v>
      </c>
      <c r="G1789" s="32">
        <v>2015</v>
      </c>
      <c r="H1789" s="33">
        <v>42406</v>
      </c>
      <c r="I1789" s="32"/>
      <c r="J1789" s="32"/>
      <c r="K1789" s="32" t="s">
        <v>11270</v>
      </c>
      <c r="L1789" s="32" t="str">
        <f t="shared" si="664"/>
        <v>PreAlerta</v>
      </c>
      <c r="M1789" s="32" t="str">
        <f t="shared" si="656"/>
        <v>S/PalabrasClaves</v>
      </c>
      <c r="N1789" s="32" t="str">
        <f t="shared" si="671"/>
        <v/>
      </c>
      <c r="O1789" s="32"/>
      <c r="P1789" s="32" t="s">
        <v>1562</v>
      </c>
      <c r="Q1789" s="32"/>
      <c r="R1789" s="32" t="str">
        <f>LEFT('2012-2022'!$P1789,4)</f>
        <v>2015</v>
      </c>
      <c r="S1789" s="32" t="s">
        <v>62</v>
      </c>
      <c r="T1789" s="32" t="str">
        <f t="shared" si="670"/>
        <v/>
      </c>
      <c r="U1789" s="32"/>
      <c r="V1789" s="34"/>
      <c r="W1789" s="35"/>
      <c r="X1789" s="35"/>
      <c r="Y1789" s="32"/>
    </row>
    <row r="1790" spans="1:25" ht="15.75" hidden="1" customHeight="1" x14ac:dyDescent="0.25">
      <c r="A1790" s="27">
        <v>34125636</v>
      </c>
      <c r="B1790" s="27" t="s">
        <v>11271</v>
      </c>
      <c r="C1790" s="27" t="s">
        <v>11272</v>
      </c>
      <c r="D1790" s="27" t="s">
        <v>11273</v>
      </c>
      <c r="E1790" s="27" t="s">
        <v>11274</v>
      </c>
      <c r="F1790" s="27" t="s">
        <v>735</v>
      </c>
      <c r="G1790" s="27">
        <v>2021</v>
      </c>
      <c r="H1790" s="28">
        <v>44361</v>
      </c>
      <c r="I1790" s="27"/>
      <c r="J1790" s="27"/>
      <c r="K1790" s="27" t="s">
        <v>11275</v>
      </c>
      <c r="L1790" s="27" t="str">
        <f t="shared" si="664"/>
        <v>PostAlerta</v>
      </c>
      <c r="M1790" s="27" t="str">
        <f t="shared" si="656"/>
        <v>S/PalabrasClaves</v>
      </c>
      <c r="N1790" s="27"/>
      <c r="O1790" s="27"/>
      <c r="P1790" s="27" t="s">
        <v>1041</v>
      </c>
      <c r="Q1790" s="27"/>
      <c r="R1790" s="27" t="str">
        <f>LEFT('2012-2022'!$P1790,4)</f>
        <v>2021</v>
      </c>
      <c r="S1790" s="27" t="s">
        <v>70</v>
      </c>
      <c r="T1790" s="27" t="str">
        <f t="shared" si="670"/>
        <v/>
      </c>
      <c r="U1790" s="27"/>
      <c r="V1790" s="29"/>
      <c r="W1790" s="30"/>
      <c r="X1790" s="30"/>
      <c r="Y1790" s="31"/>
    </row>
    <row r="1791" spans="1:25" ht="15.75" hidden="1" customHeight="1" x14ac:dyDescent="0.25">
      <c r="A1791" s="32">
        <v>26927226</v>
      </c>
      <c r="B1791" s="32" t="s">
        <v>11276</v>
      </c>
      <c r="C1791" s="32" t="s">
        <v>11277</v>
      </c>
      <c r="D1791" s="32" t="s">
        <v>11278</v>
      </c>
      <c r="E1791" s="32" t="s">
        <v>11279</v>
      </c>
      <c r="F1791" s="32" t="s">
        <v>10470</v>
      </c>
      <c r="G1791" s="32">
        <v>2016</v>
      </c>
      <c r="H1791" s="33">
        <v>42431</v>
      </c>
      <c r="I1791" s="32" t="s">
        <v>11280</v>
      </c>
      <c r="J1791" s="32"/>
      <c r="K1791" s="32" t="s">
        <v>11281</v>
      </c>
      <c r="L1791" s="32" t="str">
        <f t="shared" si="664"/>
        <v>PreAlerta</v>
      </c>
      <c r="M1791" s="32" t="str">
        <f t="shared" si="656"/>
        <v>S/PalabrasClaves</v>
      </c>
      <c r="N1791" s="32" t="str">
        <f t="shared" ref="N1791:N1794" si="672">IF(ISNUMBER(SEARCH("TREATMENT", B1791)), "4) Nuevos tratamientos", "")</f>
        <v/>
      </c>
      <c r="O1791" s="32"/>
      <c r="P1791" s="32" t="s">
        <v>11282</v>
      </c>
      <c r="Q1791" s="32"/>
      <c r="R1791" s="32" t="str">
        <f>LEFT('2012-2022'!$P1791,4)</f>
        <v>2016</v>
      </c>
      <c r="S1791" s="32" t="s">
        <v>45</v>
      </c>
      <c r="T1791" s="32" t="str">
        <f t="shared" si="670"/>
        <v/>
      </c>
      <c r="U1791" s="32"/>
      <c r="V1791" s="34"/>
      <c r="W1791" s="35"/>
      <c r="X1791" s="35"/>
      <c r="Y1791" s="32"/>
    </row>
    <row r="1792" spans="1:25" ht="15.75" hidden="1" customHeight="1" x14ac:dyDescent="0.25">
      <c r="A1792" s="27">
        <v>33886170</v>
      </c>
      <c r="B1792" s="27" t="s">
        <v>11283</v>
      </c>
      <c r="C1792" s="27" t="s">
        <v>11284</v>
      </c>
      <c r="D1792" s="27" t="s">
        <v>11285</v>
      </c>
      <c r="E1792" s="27" t="s">
        <v>11286</v>
      </c>
      <c r="F1792" s="27" t="s">
        <v>1132</v>
      </c>
      <c r="G1792" s="27">
        <v>2021</v>
      </c>
      <c r="H1792" s="28">
        <v>44308</v>
      </c>
      <c r="I1792" s="27" t="s">
        <v>11287</v>
      </c>
      <c r="J1792" s="27"/>
      <c r="K1792" s="27" t="s">
        <v>11288</v>
      </c>
      <c r="L1792" s="27" t="str">
        <f t="shared" si="664"/>
        <v>PostAlerta</v>
      </c>
      <c r="M1792" s="27" t="str">
        <f t="shared" si="656"/>
        <v>S/PalabrasClaves</v>
      </c>
      <c r="N1792" s="27" t="str">
        <f t="shared" si="672"/>
        <v/>
      </c>
      <c r="O1792" s="27"/>
      <c r="P1792" s="27" t="s">
        <v>7979</v>
      </c>
      <c r="Q1792" s="27"/>
      <c r="R1792" s="27" t="str">
        <f>LEFT('2012-2022'!$P1792,4)</f>
        <v>2021</v>
      </c>
      <c r="S1792" s="27" t="s">
        <v>65</v>
      </c>
      <c r="T1792" s="27" t="str">
        <f t="shared" si="670"/>
        <v/>
      </c>
      <c r="U1792" s="27"/>
      <c r="V1792" s="29"/>
      <c r="W1792" s="30"/>
      <c r="X1792" s="30"/>
      <c r="Y1792" s="31"/>
    </row>
    <row r="1793" spans="1:25" ht="15.75" hidden="1" customHeight="1" x14ac:dyDescent="0.25">
      <c r="A1793" s="32">
        <v>29021080</v>
      </c>
      <c r="B1793" s="32" t="s">
        <v>11289</v>
      </c>
      <c r="C1793" s="32" t="s">
        <v>11290</v>
      </c>
      <c r="D1793" s="32" t="s">
        <v>11291</v>
      </c>
      <c r="E1793" s="32" t="s">
        <v>11292</v>
      </c>
      <c r="F1793" s="32" t="s">
        <v>595</v>
      </c>
      <c r="G1793" s="32">
        <v>2018</v>
      </c>
      <c r="H1793" s="33">
        <v>43021</v>
      </c>
      <c r="I1793" s="32"/>
      <c r="J1793" s="32"/>
      <c r="K1793" s="32" t="s">
        <v>11293</v>
      </c>
      <c r="L1793" s="32" t="str">
        <f t="shared" si="664"/>
        <v>PostAlerta</v>
      </c>
      <c r="M1793" s="32" t="str">
        <f t="shared" si="656"/>
        <v>S/PalabrasClaves</v>
      </c>
      <c r="N1793" s="32" t="str">
        <f t="shared" si="672"/>
        <v/>
      </c>
      <c r="O1793" s="32"/>
      <c r="P1793" s="32" t="s">
        <v>350</v>
      </c>
      <c r="Q1793" s="40"/>
      <c r="R1793" s="32" t="str">
        <f>LEFT('2012-2022'!$P1793,4)</f>
        <v>2018</v>
      </c>
      <c r="S1793" s="32" t="s">
        <v>45</v>
      </c>
      <c r="T1793" s="32" t="str">
        <f t="shared" si="670"/>
        <v/>
      </c>
      <c r="U1793" s="32"/>
      <c r="V1793" s="34"/>
      <c r="W1793" s="35"/>
      <c r="X1793" s="35"/>
      <c r="Y1793" s="32"/>
    </row>
    <row r="1794" spans="1:25" ht="15.75" hidden="1" customHeight="1" x14ac:dyDescent="0.25">
      <c r="A1794" s="27">
        <v>32977356</v>
      </c>
      <c r="B1794" s="27" t="s">
        <v>11294</v>
      </c>
      <c r="C1794" s="27" t="s">
        <v>11295</v>
      </c>
      <c r="D1794" s="27" t="s">
        <v>11296</v>
      </c>
      <c r="E1794" s="27" t="s">
        <v>11297</v>
      </c>
      <c r="F1794" s="27" t="s">
        <v>11298</v>
      </c>
      <c r="G1794" s="27">
        <v>2020</v>
      </c>
      <c r="H1794" s="28">
        <v>44099</v>
      </c>
      <c r="I1794" s="27" t="s">
        <v>11299</v>
      </c>
      <c r="J1794" s="27" t="s">
        <v>11300</v>
      </c>
      <c r="K1794" s="27" t="s">
        <v>11301</v>
      </c>
      <c r="L1794" s="27" t="str">
        <f t="shared" si="664"/>
        <v>PostAlerta</v>
      </c>
      <c r="M1794" s="27" t="str">
        <f t="shared" si="656"/>
        <v>S/PalabrasClaves</v>
      </c>
      <c r="N1794" s="27" t="str">
        <f t="shared" si="672"/>
        <v/>
      </c>
      <c r="O1794" s="27"/>
      <c r="P1794" s="27" t="s">
        <v>341</v>
      </c>
      <c r="Q1794" s="27"/>
      <c r="R1794" s="27" t="str">
        <f>LEFT('2012-2022'!$P1794,4)</f>
        <v>2020</v>
      </c>
      <c r="S1794" s="27" t="s">
        <v>72</v>
      </c>
      <c r="T1794" s="27" t="str">
        <f t="shared" si="670"/>
        <v/>
      </c>
      <c r="U1794" s="27"/>
      <c r="V1794" s="29"/>
      <c r="W1794" s="30"/>
      <c r="X1794" s="30"/>
      <c r="Y1794" s="31"/>
    </row>
    <row r="1795" spans="1:25" ht="15.75" customHeight="1" x14ac:dyDescent="0.25">
      <c r="A1795" s="32">
        <v>30820563</v>
      </c>
      <c r="B1795" s="32" t="s">
        <v>11302</v>
      </c>
      <c r="C1795" s="32" t="s">
        <v>11303</v>
      </c>
      <c r="D1795" s="32" t="s">
        <v>11304</v>
      </c>
      <c r="E1795" s="32" t="s">
        <v>3546</v>
      </c>
      <c r="F1795" s="32" t="s">
        <v>493</v>
      </c>
      <c r="G1795" s="32">
        <v>2019</v>
      </c>
      <c r="H1795" s="33">
        <v>43526</v>
      </c>
      <c r="I1795" s="32"/>
      <c r="J1795" s="32"/>
      <c r="K1795" s="32" t="s">
        <v>11305</v>
      </c>
      <c r="L1795" s="32" t="str">
        <f t="shared" si="664"/>
        <v>PostAlerta</v>
      </c>
      <c r="M1795" s="32" t="str">
        <f t="shared" si="656"/>
        <v>C/PalabrasClaves</v>
      </c>
      <c r="N1795" s="32" t="s">
        <v>9</v>
      </c>
      <c r="O1795" s="32"/>
      <c r="P1795" s="32" t="s">
        <v>3958</v>
      </c>
      <c r="Q1795" s="32"/>
      <c r="R1795" s="32" t="str">
        <f>LEFT('2012-2022'!$P1795,4)</f>
        <v>2019</v>
      </c>
      <c r="S1795" s="32" t="s">
        <v>60</v>
      </c>
      <c r="T1795" s="32" t="s">
        <v>11306</v>
      </c>
      <c r="U1795" s="32" t="s">
        <v>123</v>
      </c>
      <c r="V1795" s="34" t="s">
        <v>124</v>
      </c>
      <c r="W1795" s="35" t="s">
        <v>124</v>
      </c>
      <c r="X1795" s="35" t="s">
        <v>11307</v>
      </c>
      <c r="Y1795" s="36" t="str">
        <f>IFERROR(VLOOKUP(A1793,BD_aux,3,FALSE),"")</f>
        <v/>
      </c>
    </row>
    <row r="1796" spans="1:25" ht="15.75" hidden="1" customHeight="1" x14ac:dyDescent="0.25">
      <c r="A1796" s="27">
        <v>25596304</v>
      </c>
      <c r="B1796" s="27" t="s">
        <v>11308</v>
      </c>
      <c r="C1796" s="27" t="s">
        <v>11309</v>
      </c>
      <c r="D1796" s="27" t="s">
        <v>11310</v>
      </c>
      <c r="E1796" s="27" t="s">
        <v>7065</v>
      </c>
      <c r="F1796" s="27" t="s">
        <v>195</v>
      </c>
      <c r="G1796" s="27">
        <v>2015</v>
      </c>
      <c r="H1796" s="28">
        <v>42022</v>
      </c>
      <c r="I1796" s="27" t="s">
        <v>11311</v>
      </c>
      <c r="J1796" s="27"/>
      <c r="K1796" s="27" t="s">
        <v>11312</v>
      </c>
      <c r="L1796" s="27" t="str">
        <f t="shared" si="664"/>
        <v>PreAlerta</v>
      </c>
      <c r="M1796" s="27" t="str">
        <f t="shared" ref="M1796:M1859" si="673">IF(ISNUMBER(A1796),(IF(ISNUMBER(VLOOKUP(A1796,KEYWORDS,1,FALSE)),"C/PalabrasClaves","S/PalabrasClaves")),"")</f>
        <v>S/PalabrasClaves</v>
      </c>
      <c r="N1796" s="27" t="str">
        <f t="shared" ref="N1796:N1800" si="674">IF(ISNUMBER(SEARCH("TREATMENT", B1796)), "4) Nuevos tratamientos", "")</f>
        <v/>
      </c>
      <c r="O1796" s="27"/>
      <c r="P1796" s="27" t="s">
        <v>809</v>
      </c>
      <c r="Q1796" s="27"/>
      <c r="R1796" s="27" t="str">
        <f>LEFT('2012-2022'!$P1796,4)</f>
        <v>2015</v>
      </c>
      <c r="S1796" s="27" t="s">
        <v>62</v>
      </c>
      <c r="T1796" s="27" t="str">
        <f t="shared" ref="T1796:T1800" si="675">IFERROR(VLOOKUP(A1796,BD_aux,2,FALSE),"")</f>
        <v/>
      </c>
      <c r="U1796" s="27"/>
      <c r="V1796" s="29"/>
      <c r="W1796" s="30"/>
      <c r="X1796" s="30"/>
      <c r="Y1796" s="31"/>
    </row>
    <row r="1797" spans="1:25" ht="15.75" hidden="1" customHeight="1" x14ac:dyDescent="0.25">
      <c r="A1797" s="32">
        <v>22542425</v>
      </c>
      <c r="B1797" s="32" t="s">
        <v>11313</v>
      </c>
      <c r="C1797" s="32" t="s">
        <v>11314</v>
      </c>
      <c r="D1797" s="32" t="s">
        <v>11315</v>
      </c>
      <c r="E1797" s="32" t="s">
        <v>1509</v>
      </c>
      <c r="F1797" s="32" t="s">
        <v>11316</v>
      </c>
      <c r="G1797" s="32">
        <v>2012</v>
      </c>
      <c r="H1797" s="33">
        <v>41030</v>
      </c>
      <c r="I1797" s="32"/>
      <c r="J1797" s="32"/>
      <c r="K1797" s="32" t="s">
        <v>11317</v>
      </c>
      <c r="L1797" s="32" t="str">
        <f t="shared" si="664"/>
        <v>PreAlerta</v>
      </c>
      <c r="M1797" s="32" t="str">
        <f t="shared" si="673"/>
        <v>S/PalabrasClaves</v>
      </c>
      <c r="N1797" s="32" t="str">
        <f t="shared" si="674"/>
        <v/>
      </c>
      <c r="O1797" s="32"/>
      <c r="P1797" s="32" t="s">
        <v>1916</v>
      </c>
      <c r="Q1797" s="32"/>
      <c r="R1797" s="32" t="str">
        <f>LEFT('2012-2022'!$P1797,4)</f>
        <v>2012</v>
      </c>
      <c r="S1797" s="32" t="s">
        <v>70</v>
      </c>
      <c r="T1797" s="32" t="str">
        <f t="shared" si="675"/>
        <v/>
      </c>
      <c r="U1797" s="32"/>
      <c r="V1797" s="34"/>
      <c r="W1797" s="35"/>
      <c r="X1797" s="35"/>
      <c r="Y1797" s="32"/>
    </row>
    <row r="1798" spans="1:25" ht="15.75" hidden="1" customHeight="1" x14ac:dyDescent="0.25">
      <c r="A1798" s="27">
        <v>23751932</v>
      </c>
      <c r="B1798" s="27" t="s">
        <v>11318</v>
      </c>
      <c r="C1798" s="27" t="s">
        <v>11319</v>
      </c>
      <c r="D1798" s="27" t="s">
        <v>11320</v>
      </c>
      <c r="E1798" s="27" t="s">
        <v>11321</v>
      </c>
      <c r="F1798" s="27" t="s">
        <v>595</v>
      </c>
      <c r="G1798" s="27">
        <v>2013</v>
      </c>
      <c r="H1798" s="28">
        <v>41437</v>
      </c>
      <c r="I1798" s="27"/>
      <c r="J1798" s="27"/>
      <c r="K1798" s="27" t="s">
        <v>11322</v>
      </c>
      <c r="L1798" s="27" t="str">
        <f t="shared" si="664"/>
        <v>PreAlerta</v>
      </c>
      <c r="M1798" s="27" t="str">
        <f t="shared" si="673"/>
        <v>S/PalabrasClaves</v>
      </c>
      <c r="N1798" s="27" t="str">
        <f t="shared" si="674"/>
        <v/>
      </c>
      <c r="O1798" s="27"/>
      <c r="P1798" s="27" t="s">
        <v>2405</v>
      </c>
      <c r="Q1798" s="27"/>
      <c r="R1798" s="27" t="str">
        <f>LEFT('2012-2022'!$P1798,4)</f>
        <v>2013</v>
      </c>
      <c r="S1798" s="27" t="s">
        <v>62</v>
      </c>
      <c r="T1798" s="27" t="str">
        <f t="shared" si="675"/>
        <v/>
      </c>
      <c r="U1798" s="27"/>
      <c r="V1798" s="29"/>
      <c r="W1798" s="30"/>
      <c r="X1798" s="30"/>
      <c r="Y1798" s="31"/>
    </row>
    <row r="1799" spans="1:25" ht="15.75" hidden="1" customHeight="1" x14ac:dyDescent="0.25">
      <c r="A1799" s="32">
        <v>28153820</v>
      </c>
      <c r="B1799" s="32" t="s">
        <v>11323</v>
      </c>
      <c r="C1799" s="32" t="s">
        <v>11324</v>
      </c>
      <c r="D1799" s="32" t="s">
        <v>11325</v>
      </c>
      <c r="E1799" s="32" t="s">
        <v>7256</v>
      </c>
      <c r="F1799" s="32" t="s">
        <v>6837</v>
      </c>
      <c r="G1799" s="32">
        <v>2017</v>
      </c>
      <c r="H1799" s="33">
        <v>42770</v>
      </c>
      <c r="I1799" s="32"/>
      <c r="J1799" s="32"/>
      <c r="K1799" s="32" t="s">
        <v>11326</v>
      </c>
      <c r="L1799" s="32" t="str">
        <f t="shared" si="664"/>
        <v>PreAlerta</v>
      </c>
      <c r="M1799" s="32" t="str">
        <f t="shared" si="673"/>
        <v>C/PalabrasClaves</v>
      </c>
      <c r="N1799" s="32" t="str">
        <f t="shared" si="674"/>
        <v/>
      </c>
      <c r="O1799" s="32"/>
      <c r="P1799" s="32" t="s">
        <v>11327</v>
      </c>
      <c r="Q1799" s="32"/>
      <c r="R1799" s="32" t="str">
        <f>LEFT('2012-2022'!$P1799,4)</f>
        <v>2017</v>
      </c>
      <c r="S1799" s="32" t="s">
        <v>45</v>
      </c>
      <c r="T1799" s="32" t="str">
        <f t="shared" si="675"/>
        <v/>
      </c>
      <c r="U1799" s="32"/>
      <c r="V1799" s="34"/>
      <c r="W1799" s="35"/>
      <c r="X1799" s="35"/>
      <c r="Y1799" s="32"/>
    </row>
    <row r="1800" spans="1:25" ht="15.75" hidden="1" customHeight="1" x14ac:dyDescent="0.25">
      <c r="A1800" s="27">
        <v>25313204</v>
      </c>
      <c r="B1800" s="27" t="s">
        <v>11328</v>
      </c>
      <c r="C1800" s="27" t="s">
        <v>11329</v>
      </c>
      <c r="D1800" s="27" t="s">
        <v>11330</v>
      </c>
      <c r="E1800" s="27" t="s">
        <v>11331</v>
      </c>
      <c r="F1800" s="27" t="s">
        <v>393</v>
      </c>
      <c r="G1800" s="27">
        <v>2015</v>
      </c>
      <c r="H1800" s="28">
        <v>41927</v>
      </c>
      <c r="I1800" s="27"/>
      <c r="J1800" s="27"/>
      <c r="K1800" s="27" t="s">
        <v>11332</v>
      </c>
      <c r="L1800" s="27" t="str">
        <f t="shared" si="664"/>
        <v>PreAlerta</v>
      </c>
      <c r="M1800" s="27" t="str">
        <f t="shared" si="673"/>
        <v>S/PalabrasClaves</v>
      </c>
      <c r="N1800" s="27" t="str">
        <f t="shared" si="674"/>
        <v/>
      </c>
      <c r="O1800" s="27"/>
      <c r="P1800" s="27" t="s">
        <v>911</v>
      </c>
      <c r="Q1800" s="27"/>
      <c r="R1800" s="27" t="str">
        <f>LEFT('2012-2022'!$P1800,4)</f>
        <v>2015</v>
      </c>
      <c r="S1800" s="27" t="s">
        <v>57</v>
      </c>
      <c r="T1800" s="27" t="str">
        <f t="shared" si="675"/>
        <v/>
      </c>
      <c r="U1800" s="27"/>
      <c r="V1800" s="29"/>
      <c r="W1800" s="30"/>
      <c r="X1800" s="30"/>
      <c r="Y1800" s="31"/>
    </row>
    <row r="1801" spans="1:25" ht="15.75" customHeight="1" x14ac:dyDescent="0.25">
      <c r="A1801" s="32">
        <v>31837714</v>
      </c>
      <c r="B1801" s="32" t="s">
        <v>11333</v>
      </c>
      <c r="C1801" s="32" t="s">
        <v>11334</v>
      </c>
      <c r="D1801" s="32" t="s">
        <v>11335</v>
      </c>
      <c r="E1801" s="32" t="s">
        <v>11336</v>
      </c>
      <c r="F1801" s="32" t="s">
        <v>595</v>
      </c>
      <c r="G1801" s="32">
        <v>2020</v>
      </c>
      <c r="H1801" s="33">
        <v>43815</v>
      </c>
      <c r="I1801" s="32"/>
      <c r="J1801" s="32"/>
      <c r="K1801" s="32" t="s">
        <v>11337</v>
      </c>
      <c r="L1801" s="32" t="str">
        <f t="shared" si="664"/>
        <v>PostAlerta</v>
      </c>
      <c r="M1801" s="32" t="str">
        <f t="shared" si="673"/>
        <v>C/PalabrasClaves</v>
      </c>
      <c r="N1801" s="32" t="s">
        <v>9</v>
      </c>
      <c r="O1801" s="32"/>
      <c r="P1801" s="32" t="s">
        <v>3128</v>
      </c>
      <c r="Q1801" s="32"/>
      <c r="R1801" s="32" t="str">
        <f>LEFT('2012-2022'!$P1801,4)</f>
        <v>2020</v>
      </c>
      <c r="S1801" s="32" t="s">
        <v>45</v>
      </c>
      <c r="T1801" s="32" t="s">
        <v>11338</v>
      </c>
      <c r="U1801" s="32" t="s">
        <v>123</v>
      </c>
      <c r="V1801" s="34" t="s">
        <v>124</v>
      </c>
      <c r="W1801" s="35" t="s">
        <v>124</v>
      </c>
      <c r="X1801" s="35" t="s">
        <v>11339</v>
      </c>
      <c r="Y1801" s="36" t="str">
        <f t="shared" ref="Y1801:Y1802" si="676">IFERROR(VLOOKUP(A1799,BD_aux,3,FALSE),"")</f>
        <v/>
      </c>
    </row>
    <row r="1802" spans="1:25" ht="15.75" customHeight="1" x14ac:dyDescent="0.25">
      <c r="A1802" s="27">
        <v>32829411</v>
      </c>
      <c r="B1802" s="27" t="s">
        <v>11340</v>
      </c>
      <c r="C1802" s="27" t="s">
        <v>11341</v>
      </c>
      <c r="D1802" s="27" t="s">
        <v>11342</v>
      </c>
      <c r="E1802" s="27" t="s">
        <v>3668</v>
      </c>
      <c r="F1802" s="27" t="s">
        <v>2140</v>
      </c>
      <c r="G1802" s="27">
        <v>2021</v>
      </c>
      <c r="H1802" s="28">
        <v>44067</v>
      </c>
      <c r="I1802" s="27" t="s">
        <v>11343</v>
      </c>
      <c r="J1802" s="27"/>
      <c r="K1802" s="27" t="s">
        <v>11344</v>
      </c>
      <c r="L1802" s="27" t="str">
        <f t="shared" si="664"/>
        <v>PostAlerta</v>
      </c>
      <c r="M1802" s="27" t="str">
        <f t="shared" si="673"/>
        <v>C/PalabrasClaves</v>
      </c>
      <c r="N1802" s="27" t="s">
        <v>9</v>
      </c>
      <c r="O1802" s="27"/>
      <c r="P1802" s="27" t="s">
        <v>7353</v>
      </c>
      <c r="Q1802" s="27"/>
      <c r="R1802" s="27" t="str">
        <f>LEFT('2012-2022'!$P1802,4)</f>
        <v>2021</v>
      </c>
      <c r="S1802" s="27" t="s">
        <v>72</v>
      </c>
      <c r="T1802" s="27" t="s">
        <v>11345</v>
      </c>
      <c r="U1802" s="27" t="s">
        <v>124</v>
      </c>
      <c r="V1802" s="29" t="s">
        <v>124</v>
      </c>
      <c r="W1802" s="30" t="s">
        <v>124</v>
      </c>
      <c r="X1802" s="30" t="s">
        <v>11346</v>
      </c>
      <c r="Y1802" s="31" t="str">
        <f t="shared" si="676"/>
        <v/>
      </c>
    </row>
    <row r="1803" spans="1:25" ht="15.75" hidden="1" customHeight="1" x14ac:dyDescent="0.25">
      <c r="A1803" s="32">
        <v>21933698</v>
      </c>
      <c r="B1803" s="32" t="s">
        <v>11347</v>
      </c>
      <c r="C1803" s="32" t="s">
        <v>11348</v>
      </c>
      <c r="D1803" s="32" t="s">
        <v>11349</v>
      </c>
      <c r="E1803" s="32" t="s">
        <v>11350</v>
      </c>
      <c r="F1803" s="32" t="s">
        <v>7416</v>
      </c>
      <c r="G1803" s="32">
        <v>2012</v>
      </c>
      <c r="H1803" s="33">
        <v>40808</v>
      </c>
      <c r="I1803" s="32"/>
      <c r="J1803" s="32"/>
      <c r="K1803" s="32" t="s">
        <v>11351</v>
      </c>
      <c r="L1803" s="32" t="str">
        <f t="shared" si="664"/>
        <v>Excluido</v>
      </c>
      <c r="M1803" s="32" t="str">
        <f t="shared" si="673"/>
        <v>S/PalabrasClaves</v>
      </c>
      <c r="N1803" s="32" t="str">
        <f t="shared" ref="N1803:N1811" si="677">IF(ISNUMBER(SEARCH("TREATMENT", B1803)), "4) Nuevos tratamientos", "")</f>
        <v/>
      </c>
      <c r="O1803" s="32"/>
      <c r="P1803" s="32" t="s">
        <v>1866</v>
      </c>
      <c r="Q1803" s="32"/>
      <c r="R1803" s="32" t="str">
        <f>LEFT('2012-2022'!$P1803,4)</f>
        <v>2012</v>
      </c>
      <c r="S1803" s="32" t="s">
        <v>49</v>
      </c>
      <c r="T1803" s="32" t="str">
        <f t="shared" ref="T1803:T1811" si="678">IFERROR(VLOOKUP(A1803,BD_aux,2,FALSE),"")</f>
        <v/>
      </c>
      <c r="U1803" s="32"/>
      <c r="V1803" s="34"/>
      <c r="W1803" s="35"/>
      <c r="X1803" s="35"/>
      <c r="Y1803" s="32"/>
    </row>
    <row r="1804" spans="1:25" ht="15.75" hidden="1" customHeight="1" x14ac:dyDescent="0.25">
      <c r="A1804" s="27">
        <v>33953398</v>
      </c>
      <c r="B1804" s="27" t="s">
        <v>11352</v>
      </c>
      <c r="C1804" s="27" t="s">
        <v>11353</v>
      </c>
      <c r="D1804" s="27" t="s">
        <v>11354</v>
      </c>
      <c r="E1804" s="27" t="s">
        <v>11355</v>
      </c>
      <c r="F1804" s="27" t="s">
        <v>11356</v>
      </c>
      <c r="G1804" s="27">
        <v>2021</v>
      </c>
      <c r="H1804" s="28">
        <v>44322</v>
      </c>
      <c r="I1804" s="27"/>
      <c r="J1804" s="27"/>
      <c r="K1804" s="27" t="s">
        <v>11357</v>
      </c>
      <c r="L1804" s="27" t="str">
        <f t="shared" si="664"/>
        <v>PostAlerta</v>
      </c>
      <c r="M1804" s="27" t="str">
        <f t="shared" si="673"/>
        <v>S/PalabrasClaves</v>
      </c>
      <c r="N1804" s="27" t="str">
        <f t="shared" si="677"/>
        <v/>
      </c>
      <c r="O1804" s="27"/>
      <c r="P1804" s="27" t="s">
        <v>934</v>
      </c>
      <c r="Q1804" s="27"/>
      <c r="R1804" s="27" t="str">
        <f>LEFT('2012-2022'!$P1804,4)</f>
        <v>2021</v>
      </c>
      <c r="S1804" s="27" t="s">
        <v>57</v>
      </c>
      <c r="T1804" s="27" t="str">
        <f t="shared" si="678"/>
        <v/>
      </c>
      <c r="U1804" s="27"/>
      <c r="V1804" s="29"/>
      <c r="W1804" s="30"/>
      <c r="X1804" s="30"/>
      <c r="Y1804" s="31"/>
    </row>
    <row r="1805" spans="1:25" ht="15.75" hidden="1" customHeight="1" x14ac:dyDescent="0.25">
      <c r="A1805" s="32">
        <v>26666587</v>
      </c>
      <c r="B1805" s="32" t="s">
        <v>11358</v>
      </c>
      <c r="C1805" s="32" t="s">
        <v>11359</v>
      </c>
      <c r="D1805" s="32" t="s">
        <v>11360</v>
      </c>
      <c r="E1805" s="32" t="s">
        <v>11361</v>
      </c>
      <c r="F1805" s="32" t="s">
        <v>1066</v>
      </c>
      <c r="G1805" s="32">
        <v>2015</v>
      </c>
      <c r="H1805" s="33">
        <v>42354</v>
      </c>
      <c r="I1805" s="32" t="s">
        <v>11362</v>
      </c>
      <c r="J1805" s="32"/>
      <c r="K1805" s="32" t="s">
        <v>11363</v>
      </c>
      <c r="L1805" s="32" t="str">
        <f t="shared" si="664"/>
        <v>PreAlerta</v>
      </c>
      <c r="M1805" s="32" t="str">
        <f t="shared" si="673"/>
        <v>S/PalabrasClaves</v>
      </c>
      <c r="N1805" s="32" t="str">
        <f t="shared" si="677"/>
        <v/>
      </c>
      <c r="O1805" s="32"/>
      <c r="P1805" s="32" t="s">
        <v>10578</v>
      </c>
      <c r="Q1805" s="32"/>
      <c r="R1805" s="32" t="str">
        <f>LEFT('2012-2022'!$P1805,4)</f>
        <v>2015</v>
      </c>
      <c r="S1805" s="32" t="s">
        <v>74</v>
      </c>
      <c r="T1805" s="32" t="str">
        <f t="shared" si="678"/>
        <v/>
      </c>
      <c r="U1805" s="32"/>
      <c r="V1805" s="34"/>
      <c r="W1805" s="35"/>
      <c r="X1805" s="35"/>
      <c r="Y1805" s="32"/>
    </row>
    <row r="1806" spans="1:25" ht="15.75" hidden="1" customHeight="1" x14ac:dyDescent="0.25">
      <c r="A1806" s="27">
        <v>32040516</v>
      </c>
      <c r="B1806" s="27" t="s">
        <v>11364</v>
      </c>
      <c r="C1806" s="27" t="s">
        <v>11365</v>
      </c>
      <c r="D1806" s="27" t="s">
        <v>11366</v>
      </c>
      <c r="E1806" s="27" t="s">
        <v>11367</v>
      </c>
      <c r="F1806" s="27" t="s">
        <v>424</v>
      </c>
      <c r="G1806" s="27">
        <v>2020</v>
      </c>
      <c r="H1806" s="28">
        <v>43872</v>
      </c>
      <c r="I1806" s="27" t="s">
        <v>11368</v>
      </c>
      <c r="J1806" s="27"/>
      <c r="K1806" s="27" t="s">
        <v>11369</v>
      </c>
      <c r="L1806" s="27" t="str">
        <f t="shared" si="664"/>
        <v>PostAlerta</v>
      </c>
      <c r="M1806" s="27" t="str">
        <f t="shared" si="673"/>
        <v>S/PalabrasClaves</v>
      </c>
      <c r="N1806" s="27" t="str">
        <f t="shared" si="677"/>
        <v/>
      </c>
      <c r="O1806" s="27"/>
      <c r="P1806" s="27" t="s">
        <v>11370</v>
      </c>
      <c r="Q1806" s="27"/>
      <c r="R1806" s="27" t="str">
        <f>LEFT('2012-2022'!$P1806,4)</f>
        <v>2020</v>
      </c>
      <c r="S1806" s="27" t="s">
        <v>45</v>
      </c>
      <c r="T1806" s="27" t="str">
        <f t="shared" si="678"/>
        <v/>
      </c>
      <c r="U1806" s="27"/>
      <c r="V1806" s="29"/>
      <c r="W1806" s="30"/>
      <c r="X1806" s="30"/>
      <c r="Y1806" s="31"/>
    </row>
    <row r="1807" spans="1:25" ht="15.75" hidden="1" customHeight="1" x14ac:dyDescent="0.25">
      <c r="A1807" s="32">
        <v>35873141</v>
      </c>
      <c r="B1807" s="32" t="s">
        <v>11371</v>
      </c>
      <c r="C1807" s="32" t="s">
        <v>11372</v>
      </c>
      <c r="D1807" s="32" t="s">
        <v>11373</v>
      </c>
      <c r="E1807" s="32" t="s">
        <v>11374</v>
      </c>
      <c r="F1807" s="32" t="s">
        <v>5193</v>
      </c>
      <c r="G1807" s="32">
        <v>2022</v>
      </c>
      <c r="H1807" s="33">
        <v>44767</v>
      </c>
      <c r="I1807" s="32" t="s">
        <v>11375</v>
      </c>
      <c r="J1807" s="32"/>
      <c r="K1807" s="32" t="s">
        <v>11376</v>
      </c>
      <c r="L1807" s="32" t="str">
        <f t="shared" si="664"/>
        <v>PostAlerta</v>
      </c>
      <c r="M1807" s="32" t="str">
        <f t="shared" si="673"/>
        <v>S/PalabrasClaves</v>
      </c>
      <c r="N1807" s="32" t="str">
        <f t="shared" si="677"/>
        <v/>
      </c>
      <c r="O1807" s="32"/>
      <c r="P1807" s="32" t="s">
        <v>11377</v>
      </c>
      <c r="Q1807" s="32"/>
      <c r="R1807" s="32" t="str">
        <f>LEFT('2012-2022'!$P1807,4)</f>
        <v>2022</v>
      </c>
      <c r="S1807" s="32" t="s">
        <v>62</v>
      </c>
      <c r="T1807" s="32" t="str">
        <f t="shared" si="678"/>
        <v/>
      </c>
      <c r="U1807" s="32"/>
      <c r="V1807" s="34"/>
      <c r="W1807" s="35"/>
      <c r="X1807" s="35"/>
      <c r="Y1807" s="32"/>
    </row>
    <row r="1808" spans="1:25" ht="15.75" hidden="1" customHeight="1" x14ac:dyDescent="0.25">
      <c r="A1808" s="27">
        <v>31417575</v>
      </c>
      <c r="B1808" s="27" t="s">
        <v>11378</v>
      </c>
      <c r="C1808" s="27" t="s">
        <v>11379</v>
      </c>
      <c r="D1808" s="27" t="s">
        <v>11380</v>
      </c>
      <c r="E1808" s="27" t="s">
        <v>5564</v>
      </c>
      <c r="F1808" s="27" t="s">
        <v>460</v>
      </c>
      <c r="G1808" s="27">
        <v>2019</v>
      </c>
      <c r="H1808" s="28">
        <v>43694</v>
      </c>
      <c r="I1808" s="27" t="s">
        <v>11381</v>
      </c>
      <c r="J1808" s="27"/>
      <c r="K1808" s="27" t="s">
        <v>11382</v>
      </c>
      <c r="L1808" s="27" t="str">
        <f t="shared" si="664"/>
        <v>PostAlerta</v>
      </c>
      <c r="M1808" s="27" t="str">
        <f t="shared" si="673"/>
        <v>S/PalabrasClaves</v>
      </c>
      <c r="N1808" s="27" t="str">
        <f t="shared" si="677"/>
        <v/>
      </c>
      <c r="O1808" s="27"/>
      <c r="P1808" s="27" t="s">
        <v>366</v>
      </c>
      <c r="Q1808" s="27"/>
      <c r="R1808" s="27" t="str">
        <f>LEFT('2012-2022'!$P1808,4)</f>
        <v>2019</v>
      </c>
      <c r="S1808" s="27" t="s">
        <v>62</v>
      </c>
      <c r="T1808" s="27" t="str">
        <f t="shared" si="678"/>
        <v/>
      </c>
      <c r="U1808" s="27"/>
      <c r="V1808" s="29"/>
      <c r="W1808" s="30"/>
      <c r="X1808" s="30"/>
      <c r="Y1808" s="31"/>
    </row>
    <row r="1809" spans="1:25" ht="15.75" hidden="1" customHeight="1" x14ac:dyDescent="0.25">
      <c r="A1809" s="32">
        <v>28407642</v>
      </c>
      <c r="B1809" s="32" t="s">
        <v>11383</v>
      </c>
      <c r="C1809" s="32" t="s">
        <v>11384</v>
      </c>
      <c r="D1809" s="32" t="s">
        <v>11385</v>
      </c>
      <c r="E1809" s="32" t="s">
        <v>11386</v>
      </c>
      <c r="F1809" s="32" t="s">
        <v>304</v>
      </c>
      <c r="G1809" s="32">
        <v>2017</v>
      </c>
      <c r="H1809" s="33">
        <v>42839</v>
      </c>
      <c r="I1809" s="32"/>
      <c r="J1809" s="32"/>
      <c r="K1809" s="32" t="s">
        <v>11387</v>
      </c>
      <c r="L1809" s="32" t="str">
        <f t="shared" si="664"/>
        <v>PostAlerta</v>
      </c>
      <c r="M1809" s="32" t="str">
        <f t="shared" si="673"/>
        <v>S/PalabrasClaves</v>
      </c>
      <c r="N1809" s="32" t="str">
        <f t="shared" si="677"/>
        <v/>
      </c>
      <c r="O1809" s="32"/>
      <c r="P1809" s="32" t="s">
        <v>308</v>
      </c>
      <c r="Q1809" s="32"/>
      <c r="R1809" s="32" t="str">
        <f>LEFT('2012-2022'!$P1809,4)</f>
        <v>2017</v>
      </c>
      <c r="S1809" s="32" t="s">
        <v>57</v>
      </c>
      <c r="T1809" s="32" t="str">
        <f t="shared" si="678"/>
        <v/>
      </c>
      <c r="U1809" s="32"/>
      <c r="V1809" s="34"/>
      <c r="W1809" s="35"/>
      <c r="X1809" s="35"/>
      <c r="Y1809" s="32"/>
    </row>
    <row r="1810" spans="1:25" ht="15.75" hidden="1" customHeight="1" x14ac:dyDescent="0.25">
      <c r="A1810" s="27">
        <v>32033533</v>
      </c>
      <c r="B1810" s="27" t="s">
        <v>11388</v>
      </c>
      <c r="C1810" s="27" t="s">
        <v>11389</v>
      </c>
      <c r="D1810" s="27" t="s">
        <v>11390</v>
      </c>
      <c r="E1810" s="27" t="s">
        <v>11391</v>
      </c>
      <c r="F1810" s="27" t="s">
        <v>1066</v>
      </c>
      <c r="G1810" s="27">
        <v>2020</v>
      </c>
      <c r="H1810" s="28">
        <v>43870</v>
      </c>
      <c r="I1810" s="27" t="s">
        <v>11392</v>
      </c>
      <c r="J1810" s="27"/>
      <c r="K1810" s="27" t="s">
        <v>11393</v>
      </c>
      <c r="L1810" s="27" t="str">
        <f t="shared" si="664"/>
        <v>PostAlerta</v>
      </c>
      <c r="M1810" s="27" t="str">
        <f t="shared" si="673"/>
        <v>S/PalabrasClaves</v>
      </c>
      <c r="N1810" s="27" t="str">
        <f t="shared" si="677"/>
        <v/>
      </c>
      <c r="O1810" s="27"/>
      <c r="P1810" s="27" t="s">
        <v>11394</v>
      </c>
      <c r="Q1810" s="27"/>
      <c r="R1810" s="27" t="str">
        <f>LEFT('2012-2022'!$P1810,4)</f>
        <v>2020</v>
      </c>
      <c r="S1810" s="27" t="s">
        <v>45</v>
      </c>
      <c r="T1810" s="27" t="str">
        <f t="shared" si="678"/>
        <v/>
      </c>
      <c r="U1810" s="27"/>
      <c r="V1810" s="29"/>
      <c r="W1810" s="30"/>
      <c r="X1810" s="30"/>
      <c r="Y1810" s="31"/>
    </row>
    <row r="1811" spans="1:25" ht="15.75" hidden="1" customHeight="1" x14ac:dyDescent="0.25">
      <c r="A1811" s="32">
        <v>26063863</v>
      </c>
      <c r="B1811" s="32" t="s">
        <v>11395</v>
      </c>
      <c r="C1811" s="32" t="s">
        <v>11396</v>
      </c>
      <c r="D1811" s="32" t="s">
        <v>11397</v>
      </c>
      <c r="E1811" s="32" t="s">
        <v>11398</v>
      </c>
      <c r="F1811" s="32" t="s">
        <v>502</v>
      </c>
      <c r="G1811" s="32">
        <v>2015</v>
      </c>
      <c r="H1811" s="33">
        <v>42167</v>
      </c>
      <c r="I1811" s="32" t="s">
        <v>11399</v>
      </c>
      <c r="J1811" s="32"/>
      <c r="K1811" s="32" t="s">
        <v>11400</v>
      </c>
      <c r="L1811" s="32" t="str">
        <f t="shared" si="664"/>
        <v>PreAlerta</v>
      </c>
      <c r="M1811" s="32" t="str">
        <f t="shared" si="673"/>
        <v>S/PalabrasClaves</v>
      </c>
      <c r="N1811" s="32" t="str">
        <f t="shared" si="677"/>
        <v/>
      </c>
      <c r="O1811" s="32"/>
      <c r="P1811" s="32" t="s">
        <v>2470</v>
      </c>
      <c r="Q1811" s="32"/>
      <c r="R1811" s="32" t="str">
        <f>LEFT('2012-2022'!$P1811,4)</f>
        <v>2015</v>
      </c>
      <c r="S1811" s="32" t="s">
        <v>65</v>
      </c>
      <c r="T1811" s="32" t="str">
        <f t="shared" si="678"/>
        <v/>
      </c>
      <c r="U1811" s="32"/>
      <c r="V1811" s="34"/>
      <c r="W1811" s="35"/>
      <c r="X1811" s="35"/>
      <c r="Y1811" s="32"/>
    </row>
    <row r="1812" spans="1:25" ht="15.75" customHeight="1" x14ac:dyDescent="0.25">
      <c r="A1812" s="27">
        <v>34496731</v>
      </c>
      <c r="B1812" s="27" t="s">
        <v>11401</v>
      </c>
      <c r="C1812" s="27" t="s">
        <v>4577</v>
      </c>
      <c r="D1812" s="27" t="s">
        <v>11402</v>
      </c>
      <c r="E1812" s="27" t="s">
        <v>655</v>
      </c>
      <c r="F1812" s="27" t="s">
        <v>4579</v>
      </c>
      <c r="G1812" s="27">
        <v>2021</v>
      </c>
      <c r="H1812" s="28">
        <v>44448</v>
      </c>
      <c r="I1812" s="27"/>
      <c r="J1812" s="27"/>
      <c r="K1812" s="27" t="s">
        <v>11403</v>
      </c>
      <c r="L1812" s="27" t="str">
        <f t="shared" si="664"/>
        <v>PostAlerta</v>
      </c>
      <c r="M1812" s="27" t="str">
        <f t="shared" si="673"/>
        <v>S/PalabrasClaves</v>
      </c>
      <c r="N1812" s="27" t="s">
        <v>9</v>
      </c>
      <c r="O1812" s="27"/>
      <c r="P1812" s="27" t="s">
        <v>9729</v>
      </c>
      <c r="Q1812" s="27"/>
      <c r="R1812" s="27" t="str">
        <f>LEFT('2012-2022'!$P1812,4)</f>
        <v>2021</v>
      </c>
      <c r="S1812" s="27" t="s">
        <v>65</v>
      </c>
      <c r="T1812" s="27" t="s">
        <v>11401</v>
      </c>
      <c r="U1812" s="27" t="s">
        <v>123</v>
      </c>
      <c r="V1812" s="29" t="s">
        <v>124</v>
      </c>
      <c r="W1812" s="30" t="s">
        <v>124</v>
      </c>
      <c r="X1812" s="30"/>
      <c r="Y1812" s="31" t="str">
        <f t="shared" ref="Y1812:Y1814" si="679">IFERROR(VLOOKUP(A1810,BD_aux,3,FALSE),"")</f>
        <v/>
      </c>
    </row>
    <row r="1813" spans="1:25" ht="15.75" customHeight="1" x14ac:dyDescent="0.25">
      <c r="A1813" s="32">
        <v>32830243</v>
      </c>
      <c r="B1813" s="32" t="s">
        <v>11404</v>
      </c>
      <c r="C1813" s="32" t="s">
        <v>11405</v>
      </c>
      <c r="D1813" s="32" t="s">
        <v>11406</v>
      </c>
      <c r="E1813" s="32" t="s">
        <v>11407</v>
      </c>
      <c r="F1813" s="32" t="s">
        <v>493</v>
      </c>
      <c r="G1813" s="32">
        <v>2020</v>
      </c>
      <c r="H1813" s="33">
        <v>44068</v>
      </c>
      <c r="I1813" s="32"/>
      <c r="J1813" s="32"/>
      <c r="K1813" s="32" t="s">
        <v>11408</v>
      </c>
      <c r="L1813" s="32" t="str">
        <f t="shared" si="664"/>
        <v>PostAlerta</v>
      </c>
      <c r="M1813" s="32" t="str">
        <f t="shared" si="673"/>
        <v>S/PalabrasClaves</v>
      </c>
      <c r="N1813" s="32" t="s">
        <v>12</v>
      </c>
      <c r="O1813" s="32" t="s">
        <v>25</v>
      </c>
      <c r="P1813" s="32" t="s">
        <v>7567</v>
      </c>
      <c r="Q1813" s="32"/>
      <c r="R1813" s="32" t="str">
        <f>LEFT('2012-2022'!$P1813,4)</f>
        <v>2020</v>
      </c>
      <c r="S1813" s="32" t="s">
        <v>74</v>
      </c>
      <c r="T1813" s="32" t="s">
        <v>11409</v>
      </c>
      <c r="U1813" s="32" t="s">
        <v>124</v>
      </c>
      <c r="V1813" s="34" t="s">
        <v>123</v>
      </c>
      <c r="W1813" s="35" t="s">
        <v>124</v>
      </c>
      <c r="X1813" s="35" t="s">
        <v>11410</v>
      </c>
      <c r="Y1813" s="36" t="str">
        <f t="shared" si="679"/>
        <v/>
      </c>
    </row>
    <row r="1814" spans="1:25" ht="15.75" customHeight="1" x14ac:dyDescent="0.25">
      <c r="A1814" s="27">
        <v>25727286</v>
      </c>
      <c r="B1814" s="27" t="s">
        <v>11411</v>
      </c>
      <c r="C1814" s="27" t="s">
        <v>11412</v>
      </c>
      <c r="D1814" s="27" t="s">
        <v>11413</v>
      </c>
      <c r="E1814" s="27" t="s">
        <v>2035</v>
      </c>
      <c r="F1814" s="27" t="s">
        <v>1328</v>
      </c>
      <c r="G1814" s="27">
        <v>2015</v>
      </c>
      <c r="H1814" s="28">
        <v>42066</v>
      </c>
      <c r="I1814" s="27"/>
      <c r="J1814" s="27"/>
      <c r="K1814" s="27" t="s">
        <v>11414</v>
      </c>
      <c r="L1814" s="27" t="str">
        <f t="shared" si="664"/>
        <v>PreAlerta</v>
      </c>
      <c r="M1814" s="27" t="str">
        <f t="shared" si="673"/>
        <v>C/PalabrasClaves</v>
      </c>
      <c r="N1814" s="27" t="s">
        <v>9</v>
      </c>
      <c r="O1814" s="27"/>
      <c r="P1814" s="27" t="s">
        <v>911</v>
      </c>
      <c r="Q1814" s="27"/>
      <c r="R1814" s="27" t="str">
        <f>LEFT('2012-2022'!$P1814,4)</f>
        <v>2015</v>
      </c>
      <c r="S1814" s="27" t="s">
        <v>57</v>
      </c>
      <c r="T1814" s="27" t="s">
        <v>11415</v>
      </c>
      <c r="U1814" s="27" t="s">
        <v>123</v>
      </c>
      <c r="V1814" s="29" t="s">
        <v>123</v>
      </c>
      <c r="W1814" s="30" t="s">
        <v>124</v>
      </c>
      <c r="X1814" s="30" t="s">
        <v>11416</v>
      </c>
      <c r="Y1814" s="31" t="str">
        <f t="shared" si="679"/>
        <v/>
      </c>
    </row>
    <row r="1815" spans="1:25" ht="15.75" hidden="1" customHeight="1" x14ac:dyDescent="0.25">
      <c r="A1815" s="32">
        <v>34396410</v>
      </c>
      <c r="B1815" s="32" t="s">
        <v>11417</v>
      </c>
      <c r="C1815" s="32" t="s">
        <v>11418</v>
      </c>
      <c r="D1815" s="32" t="s">
        <v>11419</v>
      </c>
      <c r="E1815" s="32" t="s">
        <v>11016</v>
      </c>
      <c r="F1815" s="32" t="s">
        <v>195</v>
      </c>
      <c r="G1815" s="32">
        <v>2021</v>
      </c>
      <c r="H1815" s="33">
        <v>44424</v>
      </c>
      <c r="I1815" s="32" t="s">
        <v>11420</v>
      </c>
      <c r="J1815" s="32"/>
      <c r="K1815" s="32" t="s">
        <v>11421</v>
      </c>
      <c r="L1815" s="32" t="str">
        <f t="shared" si="664"/>
        <v>Excluido</v>
      </c>
      <c r="M1815" s="32" t="str">
        <f t="shared" si="673"/>
        <v>S/PalabrasClaves</v>
      </c>
      <c r="N1815" s="32" t="str">
        <f t="shared" ref="N1815:N1817" si="680">IF(ISNUMBER(SEARCH("TREATMENT", B1815)), "4) Nuevos tratamientos", "")</f>
        <v/>
      </c>
      <c r="O1815" s="32"/>
      <c r="P1815" s="32" t="s">
        <v>9037</v>
      </c>
      <c r="Q1815" s="32"/>
      <c r="R1815" s="32" t="str">
        <f>LEFT('2012-2022'!$P1815,4)</f>
        <v>2021</v>
      </c>
      <c r="S1815" s="32" t="s">
        <v>65</v>
      </c>
      <c r="T1815" s="32" t="str">
        <f t="shared" ref="T1815:T1822" si="681">IFERROR(VLOOKUP(A1815,BD_aux,2,FALSE),"")</f>
        <v/>
      </c>
      <c r="U1815" s="32"/>
      <c r="V1815" s="34"/>
      <c r="W1815" s="35"/>
      <c r="X1815" s="35"/>
      <c r="Y1815" s="32"/>
    </row>
    <row r="1816" spans="1:25" ht="15.75" hidden="1" customHeight="1" x14ac:dyDescent="0.25">
      <c r="A1816" s="27">
        <v>26706392</v>
      </c>
      <c r="B1816" s="27" t="s">
        <v>11422</v>
      </c>
      <c r="C1816" s="27" t="s">
        <v>11423</v>
      </c>
      <c r="D1816" s="27" t="s">
        <v>11424</v>
      </c>
      <c r="E1816" s="27" t="s">
        <v>11425</v>
      </c>
      <c r="F1816" s="27" t="s">
        <v>387</v>
      </c>
      <c r="G1816" s="27">
        <v>2016</v>
      </c>
      <c r="H1816" s="28">
        <v>42365</v>
      </c>
      <c r="I1816" s="27"/>
      <c r="J1816" s="27"/>
      <c r="K1816" s="27" t="s">
        <v>11426</v>
      </c>
      <c r="L1816" s="27" t="str">
        <f t="shared" si="664"/>
        <v>PreAlerta</v>
      </c>
      <c r="M1816" s="27" t="str">
        <f t="shared" si="673"/>
        <v>S/PalabrasClaves</v>
      </c>
      <c r="N1816" s="27" t="str">
        <f t="shared" si="680"/>
        <v/>
      </c>
      <c r="O1816" s="27"/>
      <c r="P1816" s="27" t="s">
        <v>745</v>
      </c>
      <c r="Q1816" s="27"/>
      <c r="R1816" s="27" t="str">
        <f>LEFT('2012-2022'!$P1816,4)</f>
        <v>2016</v>
      </c>
      <c r="S1816" s="27" t="s">
        <v>70</v>
      </c>
      <c r="T1816" s="27" t="str">
        <f t="shared" si="681"/>
        <v/>
      </c>
      <c r="U1816" s="27"/>
      <c r="V1816" s="29"/>
      <c r="W1816" s="30"/>
      <c r="X1816" s="30"/>
      <c r="Y1816" s="31"/>
    </row>
    <row r="1817" spans="1:25" ht="15.75" hidden="1" customHeight="1" x14ac:dyDescent="0.25">
      <c r="A1817" s="32">
        <v>26693700</v>
      </c>
      <c r="B1817" s="32" t="s">
        <v>11427</v>
      </c>
      <c r="C1817" s="32" t="s">
        <v>11428</v>
      </c>
      <c r="D1817" s="32" t="s">
        <v>11429</v>
      </c>
      <c r="E1817" s="32" t="s">
        <v>11430</v>
      </c>
      <c r="F1817" s="32" t="s">
        <v>9178</v>
      </c>
      <c r="G1817" s="32">
        <v>2016</v>
      </c>
      <c r="H1817" s="33">
        <v>42362</v>
      </c>
      <c r="I1817" s="32" t="s">
        <v>11431</v>
      </c>
      <c r="J1817" s="32" t="s">
        <v>11432</v>
      </c>
      <c r="K1817" s="32" t="s">
        <v>11433</v>
      </c>
      <c r="L1817" s="32" t="str">
        <f t="shared" ref="L1817:L1880" si="682">IF(ISNUMBER(VLOOKUP(A1817,EXCL,1,FALSE)),"Excluido",IF(ISNUMBER(VLOOKUP(A1817,POST,1,FALSE)),"PostAlerta",IF(ISNUMBER(VLOOKUP(A1817,PRE,1,FALSE)),"PreAlerta","")))</f>
        <v>PreAlerta</v>
      </c>
      <c r="M1817" s="32" t="str">
        <f t="shared" si="673"/>
        <v>S/PalabrasClaves</v>
      </c>
      <c r="N1817" s="32" t="str">
        <f t="shared" si="680"/>
        <v/>
      </c>
      <c r="O1817" s="32"/>
      <c r="P1817" s="32" t="s">
        <v>2384</v>
      </c>
      <c r="Q1817" s="32"/>
      <c r="R1817" s="32" t="str">
        <f>LEFT('2012-2022'!$P1817,4)</f>
        <v>2016</v>
      </c>
      <c r="S1817" s="32" t="s">
        <v>62</v>
      </c>
      <c r="T1817" s="32" t="str">
        <f t="shared" si="681"/>
        <v/>
      </c>
      <c r="U1817" s="32"/>
      <c r="V1817" s="34"/>
      <c r="W1817" s="35"/>
      <c r="X1817" s="35"/>
      <c r="Y1817" s="32"/>
    </row>
    <row r="1818" spans="1:25" ht="15.75" hidden="1" customHeight="1" x14ac:dyDescent="0.25">
      <c r="A1818" s="27">
        <v>22511000</v>
      </c>
      <c r="B1818" s="27" t="s">
        <v>11434</v>
      </c>
      <c r="C1818" s="27" t="s">
        <v>11435</v>
      </c>
      <c r="D1818" s="27" t="s">
        <v>11436</v>
      </c>
      <c r="E1818" s="27" t="s">
        <v>11437</v>
      </c>
      <c r="F1818" s="27" t="s">
        <v>10248</v>
      </c>
      <c r="G1818" s="27">
        <v>2012</v>
      </c>
      <c r="H1818" s="28">
        <v>41018</v>
      </c>
      <c r="I1818" s="27"/>
      <c r="J1818" s="27"/>
      <c r="K1818" s="27" t="s">
        <v>11438</v>
      </c>
      <c r="L1818" s="27" t="str">
        <f t="shared" si="682"/>
        <v>PreAlerta</v>
      </c>
      <c r="M1818" s="27" t="str">
        <f t="shared" si="673"/>
        <v>S/PalabrasClaves</v>
      </c>
      <c r="N1818" s="27"/>
      <c r="O1818" s="27"/>
      <c r="P1818" s="27" t="s">
        <v>2855</v>
      </c>
      <c r="Q1818" s="27"/>
      <c r="R1818" s="27" t="str">
        <f>LEFT('2012-2022'!$P1818,4)</f>
        <v>2012</v>
      </c>
      <c r="S1818" s="27" t="s">
        <v>57</v>
      </c>
      <c r="T1818" s="27" t="str">
        <f t="shared" si="681"/>
        <v/>
      </c>
      <c r="U1818" s="27"/>
      <c r="V1818" s="29"/>
      <c r="W1818" s="30"/>
      <c r="X1818" s="30"/>
      <c r="Y1818" s="31"/>
    </row>
    <row r="1819" spans="1:25" ht="15.75" hidden="1" customHeight="1" x14ac:dyDescent="0.25">
      <c r="A1819" s="32">
        <v>31340941</v>
      </c>
      <c r="B1819" s="32" t="s">
        <v>11439</v>
      </c>
      <c r="C1819" s="32" t="s">
        <v>11440</v>
      </c>
      <c r="D1819" s="32" t="s">
        <v>11441</v>
      </c>
      <c r="E1819" s="32" t="s">
        <v>11442</v>
      </c>
      <c r="F1819" s="32" t="s">
        <v>9290</v>
      </c>
      <c r="G1819" s="32">
        <v>2019</v>
      </c>
      <c r="H1819" s="33">
        <v>43672</v>
      </c>
      <c r="I1819" s="32" t="s">
        <v>11443</v>
      </c>
      <c r="J1819" s="32"/>
      <c r="K1819" s="32" t="s">
        <v>11444</v>
      </c>
      <c r="L1819" s="32" t="str">
        <f t="shared" si="682"/>
        <v>PostAlerta</v>
      </c>
      <c r="M1819" s="32" t="str">
        <f t="shared" si="673"/>
        <v>S/PalabrasClaves</v>
      </c>
      <c r="N1819" s="32" t="str">
        <f t="shared" ref="N1819:N1822" si="683">IF(ISNUMBER(SEARCH("TREATMENT", B1819)), "4) Nuevos tratamientos", "")</f>
        <v/>
      </c>
      <c r="O1819" s="32"/>
      <c r="P1819" s="32" t="s">
        <v>11445</v>
      </c>
      <c r="Q1819" s="32"/>
      <c r="R1819" s="32" t="str">
        <f>LEFT('2012-2022'!$P1819,4)</f>
        <v>2019</v>
      </c>
      <c r="S1819" s="32" t="s">
        <v>62</v>
      </c>
      <c r="T1819" s="32" t="str">
        <f t="shared" si="681"/>
        <v/>
      </c>
      <c r="U1819" s="32"/>
      <c r="V1819" s="34"/>
      <c r="W1819" s="35"/>
      <c r="X1819" s="35"/>
      <c r="Y1819" s="32"/>
    </row>
    <row r="1820" spans="1:25" ht="15.75" hidden="1" customHeight="1" x14ac:dyDescent="0.25">
      <c r="A1820" s="27">
        <v>29074030</v>
      </c>
      <c r="B1820" s="27" t="s">
        <v>11446</v>
      </c>
      <c r="C1820" s="27" t="s">
        <v>11447</v>
      </c>
      <c r="D1820" s="27" t="s">
        <v>11448</v>
      </c>
      <c r="E1820" s="27" t="s">
        <v>8446</v>
      </c>
      <c r="F1820" s="27" t="s">
        <v>9091</v>
      </c>
      <c r="G1820" s="27">
        <v>2017</v>
      </c>
      <c r="H1820" s="28">
        <v>43036</v>
      </c>
      <c r="I1820" s="27"/>
      <c r="J1820" s="27"/>
      <c r="K1820" s="27" t="s">
        <v>11449</v>
      </c>
      <c r="L1820" s="27" t="str">
        <f t="shared" si="682"/>
        <v>PostAlerta</v>
      </c>
      <c r="M1820" s="27" t="str">
        <f t="shared" si="673"/>
        <v>S/PalabrasClaves</v>
      </c>
      <c r="N1820" s="27" t="str">
        <f t="shared" si="683"/>
        <v/>
      </c>
      <c r="O1820" s="27"/>
      <c r="P1820" s="27" t="s">
        <v>3020</v>
      </c>
      <c r="Q1820" s="27"/>
      <c r="R1820" s="27" t="str">
        <f>LEFT('2012-2022'!$P1820,4)</f>
        <v>2017</v>
      </c>
      <c r="S1820" s="27" t="s">
        <v>74</v>
      </c>
      <c r="T1820" s="27" t="str">
        <f t="shared" si="681"/>
        <v/>
      </c>
      <c r="U1820" s="27"/>
      <c r="V1820" s="29"/>
      <c r="W1820" s="30"/>
      <c r="X1820" s="30"/>
      <c r="Y1820" s="31"/>
    </row>
    <row r="1821" spans="1:25" ht="15.75" hidden="1" customHeight="1" x14ac:dyDescent="0.25">
      <c r="A1821" s="32">
        <v>26184337</v>
      </c>
      <c r="B1821" s="32" t="s">
        <v>11450</v>
      </c>
      <c r="C1821" s="32" t="s">
        <v>11451</v>
      </c>
      <c r="D1821" s="32" t="s">
        <v>11452</v>
      </c>
      <c r="E1821" s="32" t="s">
        <v>11453</v>
      </c>
      <c r="F1821" s="32" t="s">
        <v>949</v>
      </c>
      <c r="G1821" s="32">
        <v>2015</v>
      </c>
      <c r="H1821" s="33">
        <v>42203</v>
      </c>
      <c r="I1821" s="32"/>
      <c r="J1821" s="32"/>
      <c r="K1821" s="32" t="s">
        <v>11454</v>
      </c>
      <c r="L1821" s="32" t="str">
        <f t="shared" si="682"/>
        <v>PreAlerta</v>
      </c>
      <c r="M1821" s="32" t="str">
        <f t="shared" si="673"/>
        <v>S/PalabrasClaves</v>
      </c>
      <c r="N1821" s="32" t="str">
        <f t="shared" si="683"/>
        <v/>
      </c>
      <c r="O1821" s="32"/>
      <c r="P1821" s="32" t="s">
        <v>5560</v>
      </c>
      <c r="Q1821" s="32"/>
      <c r="R1821" s="32" t="str">
        <f>LEFT('2012-2022'!$P1821,4)</f>
        <v>2015</v>
      </c>
      <c r="S1821" s="32" t="s">
        <v>70</v>
      </c>
      <c r="T1821" s="32" t="str">
        <f t="shared" si="681"/>
        <v/>
      </c>
      <c r="U1821" s="32"/>
      <c r="V1821" s="34"/>
      <c r="W1821" s="35"/>
      <c r="X1821" s="35"/>
      <c r="Y1821" s="32"/>
    </row>
    <row r="1822" spans="1:25" ht="15.75" hidden="1" customHeight="1" x14ac:dyDescent="0.25">
      <c r="A1822" s="27">
        <v>25485648</v>
      </c>
      <c r="B1822" s="27" t="s">
        <v>11455</v>
      </c>
      <c r="C1822" s="27" t="s">
        <v>11456</v>
      </c>
      <c r="D1822" s="27" t="s">
        <v>11457</v>
      </c>
      <c r="E1822" s="27" t="s">
        <v>11458</v>
      </c>
      <c r="F1822" s="27" t="s">
        <v>257</v>
      </c>
      <c r="G1822" s="27">
        <v>2015</v>
      </c>
      <c r="H1822" s="28">
        <v>41982</v>
      </c>
      <c r="I1822" s="27"/>
      <c r="J1822" s="27"/>
      <c r="K1822" s="27" t="s">
        <v>11459</v>
      </c>
      <c r="L1822" s="27" t="str">
        <f t="shared" si="682"/>
        <v>Excluido</v>
      </c>
      <c r="M1822" s="27" t="str">
        <f t="shared" si="673"/>
        <v>S/PalabrasClaves</v>
      </c>
      <c r="N1822" s="27" t="str">
        <f t="shared" si="683"/>
        <v/>
      </c>
      <c r="O1822" s="27"/>
      <c r="P1822" s="27" t="s">
        <v>2635</v>
      </c>
      <c r="Q1822" s="27"/>
      <c r="R1822" s="27" t="str">
        <f>LEFT('2012-2022'!$P1822,4)</f>
        <v>2015</v>
      </c>
      <c r="S1822" s="27" t="s">
        <v>45</v>
      </c>
      <c r="T1822" s="27" t="str">
        <f t="shared" si="681"/>
        <v/>
      </c>
      <c r="U1822" s="27"/>
      <c r="V1822" s="29"/>
      <c r="W1822" s="30"/>
      <c r="X1822" s="30"/>
      <c r="Y1822" s="31"/>
    </row>
    <row r="1823" spans="1:25" ht="15.75" customHeight="1" x14ac:dyDescent="0.25">
      <c r="A1823" s="32">
        <v>25917402</v>
      </c>
      <c r="B1823" s="32" t="s">
        <v>11460</v>
      </c>
      <c r="C1823" s="32" t="s">
        <v>11461</v>
      </c>
      <c r="D1823" s="32" t="s">
        <v>11462</v>
      </c>
      <c r="E1823" s="32" t="s">
        <v>11463</v>
      </c>
      <c r="F1823" s="32" t="s">
        <v>11464</v>
      </c>
      <c r="G1823" s="32">
        <v>2015</v>
      </c>
      <c r="H1823" s="33">
        <v>42123</v>
      </c>
      <c r="I1823" s="32"/>
      <c r="J1823" s="32"/>
      <c r="K1823" s="32" t="s">
        <v>11465</v>
      </c>
      <c r="L1823" s="32" t="str">
        <f t="shared" si="682"/>
        <v>PreAlerta</v>
      </c>
      <c r="M1823" s="32" t="str">
        <f t="shared" si="673"/>
        <v>S/PalabrasClaves</v>
      </c>
      <c r="N1823" s="32" t="s">
        <v>12</v>
      </c>
      <c r="O1823" s="32" t="s">
        <v>13</v>
      </c>
      <c r="P1823" s="32" t="s">
        <v>2170</v>
      </c>
      <c r="Q1823" s="32"/>
      <c r="R1823" s="32" t="str">
        <f>LEFT('2012-2022'!$P1823,4)</f>
        <v>2015</v>
      </c>
      <c r="S1823" s="32" t="s">
        <v>68</v>
      </c>
      <c r="T1823" s="32" t="s">
        <v>11460</v>
      </c>
      <c r="U1823" s="32" t="s">
        <v>124</v>
      </c>
      <c r="V1823" s="34" t="s">
        <v>123</v>
      </c>
      <c r="W1823" s="35" t="s">
        <v>124</v>
      </c>
      <c r="X1823" s="35" t="s">
        <v>11466</v>
      </c>
      <c r="Y1823" s="36" t="str">
        <f t="shared" ref="Y1823:Y1825" si="684">IFERROR(VLOOKUP(A1821,BD_aux,3,FALSE),"")</f>
        <v/>
      </c>
    </row>
    <row r="1824" spans="1:25" ht="15.75" customHeight="1" x14ac:dyDescent="0.25">
      <c r="A1824" s="27">
        <v>25004630</v>
      </c>
      <c r="B1824" s="27" t="s">
        <v>11467</v>
      </c>
      <c r="C1824" s="27" t="s">
        <v>11468</v>
      </c>
      <c r="D1824" s="27" t="s">
        <v>11469</v>
      </c>
      <c r="E1824" s="27" t="s">
        <v>11470</v>
      </c>
      <c r="F1824" s="27" t="s">
        <v>11471</v>
      </c>
      <c r="G1824" s="27">
        <v>2014</v>
      </c>
      <c r="H1824" s="28">
        <v>41830</v>
      </c>
      <c r="I1824" s="27"/>
      <c r="J1824" s="27"/>
      <c r="K1824" s="27"/>
      <c r="L1824" s="27" t="str">
        <f t="shared" si="682"/>
        <v>PreAlerta</v>
      </c>
      <c r="M1824" s="27" t="str">
        <f t="shared" si="673"/>
        <v>C/PalabrasClaves</v>
      </c>
      <c r="N1824" s="27" t="s">
        <v>9</v>
      </c>
      <c r="O1824" s="27"/>
      <c r="P1824" s="27">
        <v>2014</v>
      </c>
      <c r="Q1824" s="27"/>
      <c r="R1824" s="27" t="str">
        <f>LEFT('2012-2022'!$P1824,4)</f>
        <v>2014</v>
      </c>
      <c r="S1824" s="27"/>
      <c r="T1824" s="27" t="s">
        <v>11472</v>
      </c>
      <c r="U1824" s="27" t="s">
        <v>124</v>
      </c>
      <c r="V1824" s="29" t="s">
        <v>124</v>
      </c>
      <c r="W1824" s="30" t="s">
        <v>124</v>
      </c>
      <c r="X1824" s="30" t="s">
        <v>11473</v>
      </c>
      <c r="Y1824" s="31" t="str">
        <f t="shared" si="684"/>
        <v/>
      </c>
    </row>
    <row r="1825" spans="1:25" ht="15.75" customHeight="1" x14ac:dyDescent="0.25">
      <c r="A1825" s="32">
        <v>34053955</v>
      </c>
      <c r="B1825" s="32" t="s">
        <v>11474</v>
      </c>
      <c r="C1825" s="32" t="s">
        <v>11475</v>
      </c>
      <c r="D1825" s="32" t="s">
        <v>11476</v>
      </c>
      <c r="E1825" s="32" t="s">
        <v>11477</v>
      </c>
      <c r="F1825" s="32" t="s">
        <v>1936</v>
      </c>
      <c r="G1825" s="32">
        <v>2022</v>
      </c>
      <c r="H1825" s="33">
        <v>44347</v>
      </c>
      <c r="I1825" s="32"/>
      <c r="J1825" s="32"/>
      <c r="K1825" s="32" t="s">
        <v>11478</v>
      </c>
      <c r="L1825" s="32" t="str">
        <f t="shared" si="682"/>
        <v>PostAlerta</v>
      </c>
      <c r="M1825" s="32" t="str">
        <f t="shared" si="673"/>
        <v>S/PalabrasClaves</v>
      </c>
      <c r="N1825" s="32" t="s">
        <v>9</v>
      </c>
      <c r="O1825" s="32"/>
      <c r="P1825" s="32" t="s">
        <v>11479</v>
      </c>
      <c r="Q1825" s="32"/>
      <c r="R1825" s="32" t="str">
        <f>LEFT('2012-2022'!$P1825,4)</f>
        <v>2022</v>
      </c>
      <c r="S1825" s="32" t="s">
        <v>39</v>
      </c>
      <c r="T1825" s="32" t="s">
        <v>11480</v>
      </c>
      <c r="U1825" s="32" t="s">
        <v>124</v>
      </c>
      <c r="V1825" s="34" t="s">
        <v>124</v>
      </c>
      <c r="W1825" s="35" t="s">
        <v>124</v>
      </c>
      <c r="X1825" s="35" t="s">
        <v>11481</v>
      </c>
      <c r="Y1825" s="36" t="str">
        <f t="shared" si="684"/>
        <v/>
      </c>
    </row>
    <row r="1826" spans="1:25" ht="15.75" hidden="1" customHeight="1" x14ac:dyDescent="0.25">
      <c r="A1826" s="27">
        <v>28406994</v>
      </c>
      <c r="B1826" s="27" t="s">
        <v>11482</v>
      </c>
      <c r="C1826" s="27" t="s">
        <v>11483</v>
      </c>
      <c r="D1826" s="27" t="s">
        <v>11484</v>
      </c>
      <c r="E1826" s="27" t="s">
        <v>4478</v>
      </c>
      <c r="F1826" s="27" t="s">
        <v>1251</v>
      </c>
      <c r="G1826" s="27">
        <v>2017</v>
      </c>
      <c r="H1826" s="28">
        <v>42839</v>
      </c>
      <c r="I1826" s="27" t="s">
        <v>11485</v>
      </c>
      <c r="J1826" s="27"/>
      <c r="K1826" s="27" t="s">
        <v>11486</v>
      </c>
      <c r="L1826" s="27" t="str">
        <f t="shared" si="682"/>
        <v>PostAlerta</v>
      </c>
      <c r="M1826" s="27" t="str">
        <f t="shared" si="673"/>
        <v>S/PalabrasClaves</v>
      </c>
      <c r="N1826" s="27" t="str">
        <f t="shared" ref="N1826:N1831" si="685">IF(ISNUMBER(SEARCH("TREATMENT", B1826)), "4) Nuevos tratamientos", "")</f>
        <v/>
      </c>
      <c r="O1826" s="27"/>
      <c r="P1826" s="27" t="s">
        <v>11487</v>
      </c>
      <c r="Q1826" s="27"/>
      <c r="R1826" s="27" t="str">
        <f>LEFT('2012-2022'!$P1826,4)</f>
        <v>2017</v>
      </c>
      <c r="S1826" s="27" t="s">
        <v>54</v>
      </c>
      <c r="T1826" s="27" t="str">
        <f t="shared" ref="T1826:T1831" si="686">IFERROR(VLOOKUP(A1826,BD_aux,2,FALSE),"")</f>
        <v/>
      </c>
      <c r="U1826" s="27"/>
      <c r="V1826" s="29"/>
      <c r="W1826" s="30"/>
      <c r="X1826" s="30"/>
      <c r="Y1826" s="31"/>
    </row>
    <row r="1827" spans="1:25" ht="15.75" hidden="1" customHeight="1" x14ac:dyDescent="0.25">
      <c r="A1827" s="32">
        <v>30963175</v>
      </c>
      <c r="B1827" s="32" t="s">
        <v>11488</v>
      </c>
      <c r="C1827" s="32" t="s">
        <v>11489</v>
      </c>
      <c r="D1827" s="32" t="s">
        <v>11490</v>
      </c>
      <c r="E1827" s="32" t="s">
        <v>8812</v>
      </c>
      <c r="F1827" s="32" t="s">
        <v>2140</v>
      </c>
      <c r="G1827" s="32">
        <v>2020</v>
      </c>
      <c r="H1827" s="33">
        <v>43565</v>
      </c>
      <c r="I1827" s="32" t="s">
        <v>11491</v>
      </c>
      <c r="J1827" s="32" t="s">
        <v>11492</v>
      </c>
      <c r="K1827" s="32" t="s">
        <v>11493</v>
      </c>
      <c r="L1827" s="32" t="str">
        <f t="shared" si="682"/>
        <v>PostAlerta</v>
      </c>
      <c r="M1827" s="32" t="str">
        <f t="shared" si="673"/>
        <v>C/PalabrasClaves</v>
      </c>
      <c r="N1827" s="32" t="str">
        <f t="shared" si="685"/>
        <v/>
      </c>
      <c r="O1827" s="32"/>
      <c r="P1827" s="32" t="s">
        <v>11494</v>
      </c>
      <c r="Q1827" s="32"/>
      <c r="R1827" s="32" t="str">
        <f>LEFT('2012-2022'!$P1827,4)</f>
        <v>2020</v>
      </c>
      <c r="S1827" s="32" t="s">
        <v>45</v>
      </c>
      <c r="T1827" s="32" t="str">
        <f t="shared" si="686"/>
        <v/>
      </c>
      <c r="U1827" s="32"/>
      <c r="V1827" s="34"/>
      <c r="W1827" s="35"/>
      <c r="X1827" s="35"/>
      <c r="Y1827" s="32"/>
    </row>
    <row r="1828" spans="1:25" ht="15.75" hidden="1" customHeight="1" x14ac:dyDescent="0.25">
      <c r="A1828" s="27">
        <v>33376171</v>
      </c>
      <c r="B1828" s="27" t="s">
        <v>11495</v>
      </c>
      <c r="C1828" s="27" t="s">
        <v>11496</v>
      </c>
      <c r="D1828" s="27" t="s">
        <v>11497</v>
      </c>
      <c r="E1828" s="27" t="s">
        <v>11498</v>
      </c>
      <c r="F1828" s="27" t="s">
        <v>5111</v>
      </c>
      <c r="G1828" s="27">
        <v>2020</v>
      </c>
      <c r="H1828" s="28">
        <v>44195</v>
      </c>
      <c r="I1828" s="27" t="s">
        <v>11499</v>
      </c>
      <c r="J1828" s="27"/>
      <c r="K1828" s="27" t="s">
        <v>11500</v>
      </c>
      <c r="L1828" s="27" t="str">
        <f t="shared" si="682"/>
        <v>PostAlerta</v>
      </c>
      <c r="M1828" s="27" t="str">
        <f t="shared" si="673"/>
        <v>S/PalabrasClaves</v>
      </c>
      <c r="N1828" s="27" t="str">
        <f t="shared" si="685"/>
        <v/>
      </c>
      <c r="O1828" s="27"/>
      <c r="P1828" s="27" t="s">
        <v>11501</v>
      </c>
      <c r="Q1828" s="27"/>
      <c r="R1828" s="27" t="str">
        <f>LEFT('2012-2022'!$P1828,4)</f>
        <v>2020</v>
      </c>
      <c r="S1828" s="27" t="s">
        <v>74</v>
      </c>
      <c r="T1828" s="27" t="str">
        <f t="shared" si="686"/>
        <v/>
      </c>
      <c r="U1828" s="27"/>
      <c r="V1828" s="29"/>
      <c r="W1828" s="30"/>
      <c r="X1828" s="30"/>
      <c r="Y1828" s="31"/>
    </row>
    <row r="1829" spans="1:25" ht="15.75" hidden="1" customHeight="1" x14ac:dyDescent="0.25">
      <c r="A1829" s="32">
        <v>33478403</v>
      </c>
      <c r="B1829" s="32" t="s">
        <v>11502</v>
      </c>
      <c r="C1829" s="32" t="s">
        <v>11503</v>
      </c>
      <c r="D1829" s="32" t="s">
        <v>11504</v>
      </c>
      <c r="E1829" s="32" t="s">
        <v>11505</v>
      </c>
      <c r="F1829" s="32" t="s">
        <v>1066</v>
      </c>
      <c r="G1829" s="32">
        <v>2021</v>
      </c>
      <c r="H1829" s="33">
        <v>44218</v>
      </c>
      <c r="I1829" s="32" t="s">
        <v>11506</v>
      </c>
      <c r="J1829" s="32"/>
      <c r="K1829" s="32" t="s">
        <v>11507</v>
      </c>
      <c r="L1829" s="32" t="str">
        <f t="shared" si="682"/>
        <v>PostAlerta</v>
      </c>
      <c r="M1829" s="32" t="str">
        <f t="shared" si="673"/>
        <v>S/PalabrasClaves</v>
      </c>
      <c r="N1829" s="32" t="str">
        <f t="shared" si="685"/>
        <v/>
      </c>
      <c r="O1829" s="32"/>
      <c r="P1829" s="32" t="s">
        <v>6589</v>
      </c>
      <c r="Q1829" s="32"/>
      <c r="R1829" s="32" t="str">
        <f>LEFT('2012-2022'!$P1829,4)</f>
        <v>2021</v>
      </c>
      <c r="S1829" s="32" t="s">
        <v>39</v>
      </c>
      <c r="T1829" s="32" t="str">
        <f t="shared" si="686"/>
        <v/>
      </c>
      <c r="U1829" s="32"/>
      <c r="V1829" s="34"/>
      <c r="W1829" s="35"/>
      <c r="X1829" s="35"/>
      <c r="Y1829" s="32"/>
    </row>
    <row r="1830" spans="1:25" ht="15.75" hidden="1" customHeight="1" x14ac:dyDescent="0.25">
      <c r="A1830" s="27">
        <v>30415606</v>
      </c>
      <c r="B1830" s="27" t="s">
        <v>11508</v>
      </c>
      <c r="C1830" s="27" t="s">
        <v>11509</v>
      </c>
      <c r="D1830" s="27" t="s">
        <v>11510</v>
      </c>
      <c r="E1830" s="27" t="s">
        <v>11511</v>
      </c>
      <c r="F1830" s="27" t="s">
        <v>11512</v>
      </c>
      <c r="G1830" s="27">
        <v>2020</v>
      </c>
      <c r="H1830" s="28">
        <v>43417</v>
      </c>
      <c r="I1830" s="27"/>
      <c r="J1830" s="27"/>
      <c r="K1830" s="27" t="s">
        <v>11513</v>
      </c>
      <c r="L1830" s="27" t="str">
        <f t="shared" si="682"/>
        <v>PostAlerta</v>
      </c>
      <c r="M1830" s="27" t="str">
        <f t="shared" si="673"/>
        <v>S/PalabrasClaves</v>
      </c>
      <c r="N1830" s="27" t="str">
        <f t="shared" si="685"/>
        <v/>
      </c>
      <c r="O1830" s="27"/>
      <c r="P1830" s="27" t="s">
        <v>132</v>
      </c>
      <c r="Q1830" s="27"/>
      <c r="R1830" s="27" t="str">
        <f>LEFT('2012-2022'!$P1830,4)</f>
        <v>2020</v>
      </c>
      <c r="S1830" s="27" t="s">
        <v>54</v>
      </c>
      <c r="T1830" s="27" t="str">
        <f t="shared" si="686"/>
        <v/>
      </c>
      <c r="U1830" s="27"/>
      <c r="V1830" s="29"/>
      <c r="W1830" s="30"/>
      <c r="X1830" s="30"/>
      <c r="Y1830" s="31"/>
    </row>
    <row r="1831" spans="1:25" ht="15.75" hidden="1" customHeight="1" x14ac:dyDescent="0.25">
      <c r="A1831" s="32">
        <v>26226530</v>
      </c>
      <c r="B1831" s="32" t="s">
        <v>11514</v>
      </c>
      <c r="C1831" s="32" t="s">
        <v>11515</v>
      </c>
      <c r="D1831" s="32" t="s">
        <v>11516</v>
      </c>
      <c r="E1831" s="32" t="s">
        <v>11517</v>
      </c>
      <c r="F1831" s="32" t="s">
        <v>4778</v>
      </c>
      <c r="G1831" s="32">
        <v>2015</v>
      </c>
      <c r="H1831" s="33">
        <v>42216</v>
      </c>
      <c r="I1831" s="32"/>
      <c r="J1831" s="32"/>
      <c r="K1831" s="32" t="s">
        <v>11518</v>
      </c>
      <c r="L1831" s="32" t="str">
        <f t="shared" si="682"/>
        <v>Excluido</v>
      </c>
      <c r="M1831" s="32" t="str">
        <f t="shared" si="673"/>
        <v>S/PalabrasClaves</v>
      </c>
      <c r="N1831" s="32" t="str">
        <f t="shared" si="685"/>
        <v/>
      </c>
      <c r="O1831" s="32"/>
      <c r="P1831" s="32" t="s">
        <v>2470</v>
      </c>
      <c r="Q1831" s="32"/>
      <c r="R1831" s="32" t="str">
        <f>LEFT('2012-2022'!$P1831,4)</f>
        <v>2015</v>
      </c>
      <c r="S1831" s="32" t="s">
        <v>65</v>
      </c>
      <c r="T1831" s="32" t="str">
        <f t="shared" si="686"/>
        <v/>
      </c>
      <c r="U1831" s="32"/>
      <c r="V1831" s="34"/>
      <c r="W1831" s="35"/>
      <c r="X1831" s="35"/>
      <c r="Y1831" s="32"/>
    </row>
    <row r="1832" spans="1:25" ht="15.75" customHeight="1" x14ac:dyDescent="0.25">
      <c r="A1832" s="27">
        <v>32712655</v>
      </c>
      <c r="B1832" s="27" t="s">
        <v>11519</v>
      </c>
      <c r="C1832" s="27" t="s">
        <v>8562</v>
      </c>
      <c r="D1832" s="27" t="s">
        <v>11520</v>
      </c>
      <c r="E1832" s="27" t="s">
        <v>2176</v>
      </c>
      <c r="F1832" s="27" t="s">
        <v>493</v>
      </c>
      <c r="G1832" s="27">
        <v>2020</v>
      </c>
      <c r="H1832" s="28">
        <v>44039</v>
      </c>
      <c r="I1832" s="27" t="s">
        <v>11521</v>
      </c>
      <c r="J1832" s="27"/>
      <c r="K1832" s="27" t="s">
        <v>11522</v>
      </c>
      <c r="L1832" s="27" t="str">
        <f t="shared" si="682"/>
        <v>PostAlerta</v>
      </c>
      <c r="M1832" s="27" t="str">
        <f t="shared" si="673"/>
        <v>C/PalabrasClaves</v>
      </c>
      <c r="N1832" s="27" t="s">
        <v>12</v>
      </c>
      <c r="O1832" s="27" t="s">
        <v>16</v>
      </c>
      <c r="P1832" s="27" t="s">
        <v>9160</v>
      </c>
      <c r="Q1832" s="27"/>
      <c r="R1832" s="27" t="str">
        <f>LEFT('2012-2022'!$P1832,4)</f>
        <v>2020</v>
      </c>
      <c r="S1832" s="27" t="s">
        <v>72</v>
      </c>
      <c r="T1832" s="27" t="s">
        <v>11523</v>
      </c>
      <c r="U1832" s="27" t="s">
        <v>124</v>
      </c>
      <c r="V1832" s="29" t="s">
        <v>123</v>
      </c>
      <c r="W1832" s="30" t="s">
        <v>124</v>
      </c>
      <c r="X1832" s="30" t="s">
        <v>11524</v>
      </c>
      <c r="Y1832" s="31" t="str">
        <f>IFERROR(VLOOKUP(A1830,BD_aux,3,FALSE),"")</f>
        <v/>
      </c>
    </row>
    <row r="1833" spans="1:25" ht="15.75" hidden="1" customHeight="1" x14ac:dyDescent="0.25">
      <c r="A1833" s="32">
        <v>23422446</v>
      </c>
      <c r="B1833" s="32" t="s">
        <v>11525</v>
      </c>
      <c r="C1833" s="32" t="s">
        <v>11526</v>
      </c>
      <c r="D1833" s="32" t="s">
        <v>11527</v>
      </c>
      <c r="E1833" s="32" t="s">
        <v>11528</v>
      </c>
      <c r="F1833" s="32" t="s">
        <v>4754</v>
      </c>
      <c r="G1833" s="32">
        <v>2013</v>
      </c>
      <c r="H1833" s="33">
        <v>41326</v>
      </c>
      <c r="I1833" s="32" t="s">
        <v>11529</v>
      </c>
      <c r="J1833" s="32"/>
      <c r="K1833" s="32" t="s">
        <v>11530</v>
      </c>
      <c r="L1833" s="32" t="str">
        <f t="shared" si="682"/>
        <v>Excluido</v>
      </c>
      <c r="M1833" s="32" t="str">
        <f t="shared" si="673"/>
        <v>S/PalabrasClaves</v>
      </c>
      <c r="N1833" s="32" t="str">
        <f>IF(ISNUMBER(SEARCH("TREATMENT", B1833)), "4) Nuevos tratamientos", "")</f>
        <v/>
      </c>
      <c r="O1833" s="32"/>
      <c r="P1833" s="32" t="s">
        <v>11531</v>
      </c>
      <c r="Q1833" s="32"/>
      <c r="R1833" s="32" t="str">
        <f>LEFT('2012-2022'!$P1833,4)</f>
        <v>2013</v>
      </c>
      <c r="S1833" s="32" t="s">
        <v>49</v>
      </c>
      <c r="T1833" s="32" t="str">
        <f>IFERROR(VLOOKUP(A1833,BD_aux,2,FALSE),"")</f>
        <v/>
      </c>
      <c r="U1833" s="32"/>
      <c r="V1833" s="34"/>
      <c r="W1833" s="35"/>
      <c r="X1833" s="35"/>
      <c r="Y1833" s="32"/>
    </row>
    <row r="1834" spans="1:25" ht="15.75" customHeight="1" x14ac:dyDescent="0.25">
      <c r="A1834" s="27">
        <v>29100864</v>
      </c>
      <c r="B1834" s="27" t="s">
        <v>11532</v>
      </c>
      <c r="C1834" s="27" t="s">
        <v>11533</v>
      </c>
      <c r="D1834" s="27" t="s">
        <v>11534</v>
      </c>
      <c r="E1834" s="27" t="s">
        <v>10267</v>
      </c>
      <c r="F1834" s="27" t="s">
        <v>10268</v>
      </c>
      <c r="G1834" s="27">
        <v>2018</v>
      </c>
      <c r="H1834" s="28">
        <v>43044</v>
      </c>
      <c r="I1834" s="27"/>
      <c r="J1834" s="27"/>
      <c r="K1834" s="27" t="s">
        <v>11535</v>
      </c>
      <c r="L1834" s="27" t="str">
        <f t="shared" si="682"/>
        <v>PostAlerta</v>
      </c>
      <c r="M1834" s="27" t="str">
        <f t="shared" si="673"/>
        <v>S/PalabrasClaves</v>
      </c>
      <c r="N1834" s="27" t="s">
        <v>12</v>
      </c>
      <c r="O1834" s="27" t="s">
        <v>25</v>
      </c>
      <c r="P1834" s="27" t="s">
        <v>1214</v>
      </c>
      <c r="Q1834" s="27"/>
      <c r="R1834" s="27" t="str">
        <f>LEFT('2012-2022'!$P1834,4)</f>
        <v>2018</v>
      </c>
      <c r="S1834" s="27" t="s">
        <v>49</v>
      </c>
      <c r="T1834" s="27" t="s">
        <v>11536</v>
      </c>
      <c r="U1834" s="27" t="s">
        <v>124</v>
      </c>
      <c r="V1834" s="29" t="s">
        <v>123</v>
      </c>
      <c r="W1834" s="30" t="s">
        <v>124</v>
      </c>
      <c r="X1834" s="30" t="s">
        <v>11537</v>
      </c>
      <c r="Y1834" s="31" t="str">
        <f t="shared" ref="Y1834:Y1835" si="687">IFERROR(VLOOKUP(A1832,BD_aux,3,FALSE),"")</f>
        <v/>
      </c>
    </row>
    <row r="1835" spans="1:25" ht="15.75" customHeight="1" x14ac:dyDescent="0.25">
      <c r="A1835" s="32">
        <v>32664831</v>
      </c>
      <c r="B1835" s="32" t="s">
        <v>11538</v>
      </c>
      <c r="C1835" s="32" t="s">
        <v>11539</v>
      </c>
      <c r="D1835" s="32" t="s">
        <v>11540</v>
      </c>
      <c r="E1835" s="32" t="s">
        <v>655</v>
      </c>
      <c r="F1835" s="32" t="s">
        <v>4579</v>
      </c>
      <c r="G1835" s="32">
        <v>2020</v>
      </c>
      <c r="H1835" s="33">
        <v>44028</v>
      </c>
      <c r="I1835" s="32"/>
      <c r="J1835" s="32"/>
      <c r="K1835" s="32" t="s">
        <v>11541</v>
      </c>
      <c r="L1835" s="32" t="str">
        <f t="shared" si="682"/>
        <v>PostAlerta</v>
      </c>
      <c r="M1835" s="32" t="str">
        <f t="shared" si="673"/>
        <v>C/PalabrasClaves</v>
      </c>
      <c r="N1835" s="32" t="s">
        <v>9</v>
      </c>
      <c r="O1835" s="32"/>
      <c r="P1835" s="32" t="s">
        <v>10511</v>
      </c>
      <c r="Q1835" s="32"/>
      <c r="R1835" s="32" t="str">
        <f>LEFT('2012-2022'!$P1835,4)</f>
        <v>2020</v>
      </c>
      <c r="S1835" s="32" t="s">
        <v>62</v>
      </c>
      <c r="T1835" s="32" t="s">
        <v>11542</v>
      </c>
      <c r="U1835" s="32" t="s">
        <v>123</v>
      </c>
      <c r="V1835" s="34" t="s">
        <v>124</v>
      </c>
      <c r="W1835" s="35" t="s">
        <v>124</v>
      </c>
      <c r="X1835" s="35" t="s">
        <v>7061</v>
      </c>
      <c r="Y1835" s="36" t="str">
        <f t="shared" si="687"/>
        <v/>
      </c>
    </row>
    <row r="1836" spans="1:25" ht="15.75" hidden="1" customHeight="1" x14ac:dyDescent="0.25">
      <c r="A1836" s="27">
        <v>23193948</v>
      </c>
      <c r="B1836" s="27" t="s">
        <v>11543</v>
      </c>
      <c r="C1836" s="27" t="s">
        <v>11544</v>
      </c>
      <c r="D1836" s="27" t="s">
        <v>11545</v>
      </c>
      <c r="E1836" s="27" t="s">
        <v>11546</v>
      </c>
      <c r="F1836" s="27" t="s">
        <v>2838</v>
      </c>
      <c r="G1836" s="27">
        <v>2012</v>
      </c>
      <c r="H1836" s="28">
        <v>41244</v>
      </c>
      <c r="I1836" s="27"/>
      <c r="J1836" s="27"/>
      <c r="K1836" s="27" t="s">
        <v>11547</v>
      </c>
      <c r="L1836" s="27" t="str">
        <f t="shared" si="682"/>
        <v>PreAlerta</v>
      </c>
      <c r="M1836" s="27" t="str">
        <f t="shared" si="673"/>
        <v>S/PalabrasClaves</v>
      </c>
      <c r="N1836" s="27" t="str">
        <f>IF(ISNUMBER(SEARCH("TREATMENT", B1836)), "4) Nuevos tratamientos", "")</f>
        <v/>
      </c>
      <c r="O1836" s="27"/>
      <c r="P1836" s="27" t="s">
        <v>11548</v>
      </c>
      <c r="Q1836" s="27"/>
      <c r="R1836" s="27" t="str">
        <f>LEFT('2012-2022'!$P1836,4)</f>
        <v>2012</v>
      </c>
      <c r="S1836" s="27" t="s">
        <v>74</v>
      </c>
      <c r="T1836" s="27" t="str">
        <f t="shared" ref="T1836:T1842" si="688">IFERROR(VLOOKUP(A1836,BD_aux,2,FALSE),"")</f>
        <v/>
      </c>
      <c r="U1836" s="27"/>
      <c r="V1836" s="29"/>
      <c r="W1836" s="30"/>
      <c r="X1836" s="30"/>
      <c r="Y1836" s="31"/>
    </row>
    <row r="1837" spans="1:25" ht="15.75" hidden="1" customHeight="1" x14ac:dyDescent="0.25">
      <c r="A1837" s="32">
        <v>35137690</v>
      </c>
      <c r="B1837" s="32" t="s">
        <v>11549</v>
      </c>
      <c r="C1837" s="32" t="s">
        <v>11550</v>
      </c>
      <c r="D1837" s="32" t="s">
        <v>11551</v>
      </c>
      <c r="E1837" s="32" t="s">
        <v>11552</v>
      </c>
      <c r="F1837" s="32" t="s">
        <v>873</v>
      </c>
      <c r="G1837" s="32">
        <v>2022</v>
      </c>
      <c r="H1837" s="33">
        <v>44601</v>
      </c>
      <c r="I1837" s="32" t="s">
        <v>11553</v>
      </c>
      <c r="J1837" s="32"/>
      <c r="K1837" s="32" t="s">
        <v>11554</v>
      </c>
      <c r="L1837" s="32" t="str">
        <f t="shared" si="682"/>
        <v>PostAlerta</v>
      </c>
      <c r="M1837" s="32" t="str">
        <f t="shared" si="673"/>
        <v>C/PalabrasClaves</v>
      </c>
      <c r="N1837" s="32" t="s">
        <v>18</v>
      </c>
      <c r="O1837" s="32" t="s">
        <v>2842</v>
      </c>
      <c r="P1837" s="32" t="s">
        <v>11555</v>
      </c>
      <c r="Q1837" s="32"/>
      <c r="R1837" s="32" t="str">
        <f>LEFT('2012-2022'!$P1837,4)</f>
        <v>2022</v>
      </c>
      <c r="S1837" s="32" t="s">
        <v>45</v>
      </c>
      <c r="T1837" s="32" t="str">
        <f t="shared" si="688"/>
        <v/>
      </c>
      <c r="U1837" s="32"/>
      <c r="V1837" s="34"/>
      <c r="W1837" s="35"/>
      <c r="X1837" s="35"/>
      <c r="Y1837" s="32"/>
    </row>
    <row r="1838" spans="1:25" ht="15.75" hidden="1" customHeight="1" x14ac:dyDescent="0.25">
      <c r="A1838" s="27">
        <v>22302695</v>
      </c>
      <c r="B1838" s="27" t="s">
        <v>11556</v>
      </c>
      <c r="C1838" s="27" t="s">
        <v>11557</v>
      </c>
      <c r="D1838" s="27" t="s">
        <v>11558</v>
      </c>
      <c r="E1838" s="27" t="s">
        <v>2035</v>
      </c>
      <c r="F1838" s="27" t="s">
        <v>1328</v>
      </c>
      <c r="G1838" s="27">
        <v>2012</v>
      </c>
      <c r="H1838" s="28">
        <v>40943</v>
      </c>
      <c r="I1838" s="27"/>
      <c r="J1838" s="27"/>
      <c r="K1838" s="27" t="s">
        <v>11559</v>
      </c>
      <c r="L1838" s="27" t="str">
        <f t="shared" si="682"/>
        <v>PreAlerta</v>
      </c>
      <c r="M1838" s="27" t="str">
        <f t="shared" si="673"/>
        <v>S/PalabrasClaves</v>
      </c>
      <c r="N1838" s="27" t="str">
        <f t="shared" ref="N1838:N1842" si="689">IF(ISNUMBER(SEARCH("TREATMENT", B1838)), "4) Nuevos tratamientos", "")</f>
        <v/>
      </c>
      <c r="O1838" s="27"/>
      <c r="P1838" s="27" t="s">
        <v>1847</v>
      </c>
      <c r="Q1838" s="27"/>
      <c r="R1838" s="27" t="str">
        <f>LEFT('2012-2022'!$P1838,4)</f>
        <v>2012</v>
      </c>
      <c r="S1838" s="27" t="s">
        <v>60</v>
      </c>
      <c r="T1838" s="27" t="str">
        <f t="shared" si="688"/>
        <v/>
      </c>
      <c r="U1838" s="27"/>
      <c r="V1838" s="29"/>
      <c r="W1838" s="30"/>
      <c r="X1838" s="30"/>
      <c r="Y1838" s="31"/>
    </row>
    <row r="1839" spans="1:25" ht="15.75" hidden="1" customHeight="1" x14ac:dyDescent="0.25">
      <c r="A1839" s="32">
        <v>24484215</v>
      </c>
      <c r="B1839" s="32" t="s">
        <v>11560</v>
      </c>
      <c r="C1839" s="32" t="s">
        <v>11561</v>
      </c>
      <c r="D1839" s="32" t="s">
        <v>11562</v>
      </c>
      <c r="E1839" s="32" t="s">
        <v>11563</v>
      </c>
      <c r="F1839" s="32" t="s">
        <v>4670</v>
      </c>
      <c r="G1839" s="32">
        <v>2014</v>
      </c>
      <c r="H1839" s="33">
        <v>41674</v>
      </c>
      <c r="I1839" s="32" t="s">
        <v>11564</v>
      </c>
      <c r="J1839" s="32" t="s">
        <v>11565</v>
      </c>
      <c r="K1839" s="32" t="s">
        <v>11566</v>
      </c>
      <c r="L1839" s="32" t="str">
        <f t="shared" si="682"/>
        <v>Excluido</v>
      </c>
      <c r="M1839" s="32" t="str">
        <f t="shared" si="673"/>
        <v>S/PalabrasClaves</v>
      </c>
      <c r="N1839" s="32" t="str">
        <f t="shared" si="689"/>
        <v/>
      </c>
      <c r="O1839" s="32"/>
      <c r="P1839" s="32" t="s">
        <v>2482</v>
      </c>
      <c r="Q1839" s="32"/>
      <c r="R1839" s="32" t="str">
        <f>LEFT('2012-2022'!$P1839,4)</f>
        <v>2014</v>
      </c>
      <c r="S1839" s="32" t="s">
        <v>60</v>
      </c>
      <c r="T1839" s="32" t="str">
        <f t="shared" si="688"/>
        <v/>
      </c>
      <c r="U1839" s="32"/>
      <c r="V1839" s="34"/>
      <c r="W1839" s="35"/>
      <c r="X1839" s="35"/>
      <c r="Y1839" s="32"/>
    </row>
    <row r="1840" spans="1:25" ht="15.75" hidden="1" customHeight="1" x14ac:dyDescent="0.25">
      <c r="A1840" s="27">
        <v>22498167</v>
      </c>
      <c r="B1840" s="27" t="s">
        <v>11567</v>
      </c>
      <c r="C1840" s="27" t="s">
        <v>11568</v>
      </c>
      <c r="D1840" s="27" t="s">
        <v>11569</v>
      </c>
      <c r="E1840" s="27" t="s">
        <v>11570</v>
      </c>
      <c r="F1840" s="27" t="s">
        <v>595</v>
      </c>
      <c r="G1840" s="27">
        <v>2012</v>
      </c>
      <c r="H1840" s="28">
        <v>41013</v>
      </c>
      <c r="I1840" s="27"/>
      <c r="J1840" s="27"/>
      <c r="K1840" s="27" t="s">
        <v>11571</v>
      </c>
      <c r="L1840" s="27" t="str">
        <f t="shared" si="682"/>
        <v>PreAlerta</v>
      </c>
      <c r="M1840" s="27" t="str">
        <f t="shared" si="673"/>
        <v>S/PalabrasClaves</v>
      </c>
      <c r="N1840" s="27" t="str">
        <f t="shared" si="689"/>
        <v/>
      </c>
      <c r="O1840" s="27"/>
      <c r="P1840" s="27" t="s">
        <v>2855</v>
      </c>
      <c r="Q1840" s="27"/>
      <c r="R1840" s="27" t="str">
        <f>LEFT('2012-2022'!$P1840,4)</f>
        <v>2012</v>
      </c>
      <c r="S1840" s="27" t="s">
        <v>57</v>
      </c>
      <c r="T1840" s="27" t="str">
        <f t="shared" si="688"/>
        <v/>
      </c>
      <c r="U1840" s="27"/>
      <c r="V1840" s="29"/>
      <c r="W1840" s="30"/>
      <c r="X1840" s="30"/>
      <c r="Y1840" s="31"/>
    </row>
    <row r="1841" spans="1:25" ht="15.75" hidden="1" customHeight="1" x14ac:dyDescent="0.25">
      <c r="A1841" s="32">
        <v>29698421</v>
      </c>
      <c r="B1841" s="32" t="s">
        <v>11572</v>
      </c>
      <c r="C1841" s="32" t="s">
        <v>11573</v>
      </c>
      <c r="D1841" s="32" t="s">
        <v>11574</v>
      </c>
      <c r="E1841" s="32" t="s">
        <v>11575</v>
      </c>
      <c r="F1841" s="32" t="s">
        <v>424</v>
      </c>
      <c r="G1841" s="32">
        <v>2018</v>
      </c>
      <c r="H1841" s="33">
        <v>43217</v>
      </c>
      <c r="I1841" s="32" t="s">
        <v>11576</v>
      </c>
      <c r="J1841" s="32"/>
      <c r="K1841" s="32" t="s">
        <v>11577</v>
      </c>
      <c r="L1841" s="32" t="str">
        <f t="shared" si="682"/>
        <v>PostAlerta</v>
      </c>
      <c r="M1841" s="32" t="str">
        <f t="shared" si="673"/>
        <v>S/PalabrasClaves</v>
      </c>
      <c r="N1841" s="32" t="str">
        <f t="shared" si="689"/>
        <v/>
      </c>
      <c r="O1841" s="32"/>
      <c r="P1841" s="32" t="s">
        <v>1461</v>
      </c>
      <c r="Q1841" s="32"/>
      <c r="R1841" s="32" t="str">
        <f>LEFT('2012-2022'!$P1841,4)</f>
        <v>2018</v>
      </c>
      <c r="S1841" s="32" t="s">
        <v>54</v>
      </c>
      <c r="T1841" s="32" t="str">
        <f t="shared" si="688"/>
        <v/>
      </c>
      <c r="U1841" s="32"/>
      <c r="V1841" s="34"/>
      <c r="W1841" s="35"/>
      <c r="X1841" s="35"/>
      <c r="Y1841" s="32"/>
    </row>
    <row r="1842" spans="1:25" ht="15.75" hidden="1" customHeight="1" x14ac:dyDescent="0.25">
      <c r="A1842" s="27">
        <v>35231823</v>
      </c>
      <c r="B1842" s="27" t="s">
        <v>11578</v>
      </c>
      <c r="C1842" s="27" t="s">
        <v>11579</v>
      </c>
      <c r="D1842" s="27" t="s">
        <v>11580</v>
      </c>
      <c r="E1842" s="27" t="s">
        <v>11581</v>
      </c>
      <c r="F1842" s="27" t="s">
        <v>1205</v>
      </c>
      <c r="G1842" s="27">
        <v>2022</v>
      </c>
      <c r="H1842" s="28">
        <v>44621</v>
      </c>
      <c r="I1842" s="27"/>
      <c r="J1842" s="27"/>
      <c r="K1842" s="27" t="s">
        <v>11582</v>
      </c>
      <c r="L1842" s="27" t="str">
        <f t="shared" si="682"/>
        <v>Excluido</v>
      </c>
      <c r="M1842" s="27" t="str">
        <f t="shared" si="673"/>
        <v>C/PalabrasClaves</v>
      </c>
      <c r="N1842" s="27" t="str">
        <f t="shared" si="689"/>
        <v/>
      </c>
      <c r="O1842" s="27"/>
      <c r="P1842" s="27" t="s">
        <v>410</v>
      </c>
      <c r="Q1842" s="27"/>
      <c r="R1842" s="27" t="str">
        <f>LEFT('2012-2022'!$P1842,4)</f>
        <v>2022</v>
      </c>
      <c r="S1842" s="27" t="s">
        <v>54</v>
      </c>
      <c r="T1842" s="27" t="str">
        <f t="shared" si="688"/>
        <v/>
      </c>
      <c r="U1842" s="27"/>
      <c r="V1842" s="29"/>
      <c r="W1842" s="30"/>
      <c r="X1842" s="30"/>
      <c r="Y1842" s="31"/>
    </row>
    <row r="1843" spans="1:25" ht="15.75" customHeight="1" x14ac:dyDescent="0.25">
      <c r="A1843" s="32">
        <v>29796611</v>
      </c>
      <c r="B1843" s="32" t="s">
        <v>11583</v>
      </c>
      <c r="C1843" s="32" t="s">
        <v>11584</v>
      </c>
      <c r="D1843" s="32" t="s">
        <v>11585</v>
      </c>
      <c r="E1843" s="32" t="s">
        <v>2176</v>
      </c>
      <c r="F1843" s="32" t="s">
        <v>493</v>
      </c>
      <c r="G1843" s="32">
        <v>2018</v>
      </c>
      <c r="H1843" s="33">
        <v>43246</v>
      </c>
      <c r="I1843" s="32" t="s">
        <v>11586</v>
      </c>
      <c r="J1843" s="32"/>
      <c r="K1843" s="32" t="s">
        <v>11587</v>
      </c>
      <c r="L1843" s="32" t="str">
        <f t="shared" si="682"/>
        <v>PostAlerta</v>
      </c>
      <c r="M1843" s="32" t="str">
        <f t="shared" si="673"/>
        <v>C/PalabrasClaves</v>
      </c>
      <c r="N1843" s="32" t="s">
        <v>12</v>
      </c>
      <c r="O1843" s="32" t="s">
        <v>16</v>
      </c>
      <c r="P1843" s="32" t="s">
        <v>4989</v>
      </c>
      <c r="Q1843" s="32"/>
      <c r="R1843" s="32" t="str">
        <f>LEFT('2012-2022'!$P1843,4)</f>
        <v>2018</v>
      </c>
      <c r="S1843" s="32" t="s">
        <v>65</v>
      </c>
      <c r="T1843" s="32" t="s">
        <v>11588</v>
      </c>
      <c r="U1843" s="32" t="s">
        <v>124</v>
      </c>
      <c r="V1843" s="34" t="s">
        <v>123</v>
      </c>
      <c r="W1843" s="35" t="s">
        <v>124</v>
      </c>
      <c r="X1843" s="35" t="s">
        <v>11589</v>
      </c>
      <c r="Y1843" s="36" t="str">
        <f>IFERROR(VLOOKUP(A1841,BD_aux,3,FALSE),"")</f>
        <v/>
      </c>
    </row>
    <row r="1844" spans="1:25" ht="15.75" hidden="1" customHeight="1" x14ac:dyDescent="0.25">
      <c r="A1844" s="27">
        <v>29538469</v>
      </c>
      <c r="B1844" s="27" t="s">
        <v>11590</v>
      </c>
      <c r="C1844" s="27" t="s">
        <v>11591</v>
      </c>
      <c r="D1844" s="27" t="s">
        <v>11592</v>
      </c>
      <c r="E1844" s="27" t="s">
        <v>11593</v>
      </c>
      <c r="F1844" s="27" t="s">
        <v>424</v>
      </c>
      <c r="G1844" s="27">
        <v>2018</v>
      </c>
      <c r="H1844" s="28">
        <v>43174</v>
      </c>
      <c r="I1844" s="27" t="s">
        <v>11594</v>
      </c>
      <c r="J1844" s="27"/>
      <c r="K1844" s="27" t="s">
        <v>11595</v>
      </c>
      <c r="L1844" s="27" t="str">
        <f t="shared" si="682"/>
        <v>PostAlerta</v>
      </c>
      <c r="M1844" s="27" t="str">
        <f t="shared" si="673"/>
        <v>S/PalabrasClaves</v>
      </c>
      <c r="N1844" s="27" t="str">
        <f t="shared" ref="N1844:N1845" si="690">IF(ISNUMBER(SEARCH("TREATMENT", B1844)), "4) Nuevos tratamientos", "")</f>
        <v/>
      </c>
      <c r="O1844" s="27"/>
      <c r="P1844" s="27" t="s">
        <v>11596</v>
      </c>
      <c r="Q1844" s="27"/>
      <c r="R1844" s="27" t="str">
        <f>LEFT('2012-2022'!$P1844,4)</f>
        <v>2018</v>
      </c>
      <c r="S1844" s="27" t="s">
        <v>49</v>
      </c>
      <c r="T1844" s="27" t="str">
        <f t="shared" ref="T1844:T1848" si="691">IFERROR(VLOOKUP(A1844,BD_aux,2,FALSE),"")</f>
        <v/>
      </c>
      <c r="U1844" s="27"/>
      <c r="V1844" s="29"/>
      <c r="W1844" s="30"/>
      <c r="X1844" s="30"/>
      <c r="Y1844" s="31"/>
    </row>
    <row r="1845" spans="1:25" ht="15.75" hidden="1" customHeight="1" x14ac:dyDescent="0.25">
      <c r="A1845" s="32">
        <v>29420451</v>
      </c>
      <c r="B1845" s="32" t="s">
        <v>11597</v>
      </c>
      <c r="C1845" s="32" t="s">
        <v>11598</v>
      </c>
      <c r="D1845" s="32" t="s">
        <v>11599</v>
      </c>
      <c r="E1845" s="32" t="s">
        <v>11600</v>
      </c>
      <c r="F1845" s="32" t="s">
        <v>304</v>
      </c>
      <c r="G1845" s="32">
        <v>2018</v>
      </c>
      <c r="H1845" s="33">
        <v>43140</v>
      </c>
      <c r="I1845" s="32" t="s">
        <v>11601</v>
      </c>
      <c r="J1845" s="32" t="s">
        <v>11602</v>
      </c>
      <c r="K1845" s="32" t="s">
        <v>11603</v>
      </c>
      <c r="L1845" s="32" t="str">
        <f t="shared" si="682"/>
        <v>PostAlerta</v>
      </c>
      <c r="M1845" s="32" t="str">
        <f t="shared" si="673"/>
        <v>S/PalabrasClaves</v>
      </c>
      <c r="N1845" s="32" t="str">
        <f t="shared" si="690"/>
        <v/>
      </c>
      <c r="O1845" s="32"/>
      <c r="P1845" s="32" t="s">
        <v>1214</v>
      </c>
      <c r="Q1845" s="32"/>
      <c r="R1845" s="32" t="str">
        <f>LEFT('2012-2022'!$P1845,4)</f>
        <v>2018</v>
      </c>
      <c r="S1845" s="32" t="s">
        <v>49</v>
      </c>
      <c r="T1845" s="32" t="str">
        <f t="shared" si="691"/>
        <v/>
      </c>
      <c r="U1845" s="32"/>
      <c r="V1845" s="34"/>
      <c r="W1845" s="35"/>
      <c r="X1845" s="35"/>
      <c r="Y1845" s="32"/>
    </row>
    <row r="1846" spans="1:25" ht="15.75" hidden="1" customHeight="1" x14ac:dyDescent="0.25">
      <c r="A1846" s="27">
        <v>29213101</v>
      </c>
      <c r="B1846" s="27" t="s">
        <v>11604</v>
      </c>
      <c r="C1846" s="27" t="s">
        <v>11605</v>
      </c>
      <c r="D1846" s="27" t="s">
        <v>11606</v>
      </c>
      <c r="E1846" s="27" t="s">
        <v>11607</v>
      </c>
      <c r="F1846" s="27" t="s">
        <v>2202</v>
      </c>
      <c r="G1846" s="27">
        <v>2017</v>
      </c>
      <c r="H1846" s="28">
        <v>43077</v>
      </c>
      <c r="I1846" s="27" t="s">
        <v>11608</v>
      </c>
      <c r="J1846" s="27"/>
      <c r="K1846" s="27" t="s">
        <v>11609</v>
      </c>
      <c r="L1846" s="27" t="str">
        <f t="shared" si="682"/>
        <v>PostAlerta</v>
      </c>
      <c r="M1846" s="27" t="str">
        <f t="shared" si="673"/>
        <v>C/PalabrasClaves</v>
      </c>
      <c r="N1846" s="27" t="s">
        <v>18</v>
      </c>
      <c r="O1846" s="27" t="s">
        <v>2842</v>
      </c>
      <c r="P1846" s="27" t="s">
        <v>8743</v>
      </c>
      <c r="Q1846" s="27"/>
      <c r="R1846" s="27" t="str">
        <f>LEFT('2012-2022'!$P1846,4)</f>
        <v>2017</v>
      </c>
      <c r="S1846" s="27" t="s">
        <v>74</v>
      </c>
      <c r="T1846" s="27" t="str">
        <f t="shared" si="691"/>
        <v/>
      </c>
      <c r="U1846" s="27"/>
      <c r="V1846" s="29"/>
      <c r="W1846" s="30"/>
      <c r="X1846" s="30"/>
      <c r="Y1846" s="31"/>
    </row>
    <row r="1847" spans="1:25" ht="15.75" hidden="1" customHeight="1" x14ac:dyDescent="0.25">
      <c r="A1847" s="32">
        <v>26967296</v>
      </c>
      <c r="B1847" s="32" t="s">
        <v>11610</v>
      </c>
      <c r="C1847" s="32" t="s">
        <v>11611</v>
      </c>
      <c r="D1847" s="32" t="s">
        <v>11612</v>
      </c>
      <c r="E1847" s="32" t="s">
        <v>11613</v>
      </c>
      <c r="F1847" s="32" t="s">
        <v>304</v>
      </c>
      <c r="G1847" s="32">
        <v>2016</v>
      </c>
      <c r="H1847" s="33">
        <v>42441</v>
      </c>
      <c r="I1847" s="32"/>
      <c r="J1847" s="32"/>
      <c r="K1847" s="32" t="s">
        <v>11614</v>
      </c>
      <c r="L1847" s="32" t="str">
        <f t="shared" si="682"/>
        <v>PreAlerta</v>
      </c>
      <c r="M1847" s="32" t="str">
        <f t="shared" si="673"/>
        <v>S/PalabrasClaves</v>
      </c>
      <c r="N1847" s="32" t="str">
        <f t="shared" ref="N1847:N1848" si="692">IF(ISNUMBER(SEARCH("TREATMENT", B1847)), "4) Nuevos tratamientos", "")</f>
        <v/>
      </c>
      <c r="O1847" s="32"/>
      <c r="P1847" s="32" t="s">
        <v>403</v>
      </c>
      <c r="Q1847" s="32"/>
      <c r="R1847" s="32" t="str">
        <f>LEFT('2012-2022'!$P1847,4)</f>
        <v>2016</v>
      </c>
      <c r="S1847" s="32" t="s">
        <v>54</v>
      </c>
      <c r="T1847" s="32" t="str">
        <f t="shared" si="691"/>
        <v/>
      </c>
      <c r="U1847" s="32"/>
      <c r="V1847" s="34"/>
      <c r="W1847" s="35"/>
      <c r="X1847" s="35"/>
      <c r="Y1847" s="32"/>
    </row>
    <row r="1848" spans="1:25" ht="15.75" hidden="1" customHeight="1" x14ac:dyDescent="0.25">
      <c r="A1848" s="27">
        <v>29559392</v>
      </c>
      <c r="B1848" s="27" t="s">
        <v>11615</v>
      </c>
      <c r="C1848" s="27" t="s">
        <v>11616</v>
      </c>
      <c r="D1848" s="27" t="s">
        <v>11617</v>
      </c>
      <c r="E1848" s="27" t="s">
        <v>11618</v>
      </c>
      <c r="F1848" s="27" t="s">
        <v>1845</v>
      </c>
      <c r="G1848" s="27">
        <v>2018</v>
      </c>
      <c r="H1848" s="28">
        <v>43181</v>
      </c>
      <c r="I1848" s="27"/>
      <c r="J1848" s="27"/>
      <c r="K1848" s="27" t="s">
        <v>11619</v>
      </c>
      <c r="L1848" s="27" t="str">
        <f t="shared" si="682"/>
        <v>PostAlerta</v>
      </c>
      <c r="M1848" s="27" t="str">
        <f t="shared" si="673"/>
        <v>S/PalabrasClaves</v>
      </c>
      <c r="N1848" s="27" t="str">
        <f t="shared" si="692"/>
        <v/>
      </c>
      <c r="O1848" s="27"/>
      <c r="P1848" s="27" t="s">
        <v>942</v>
      </c>
      <c r="Q1848" s="27"/>
      <c r="R1848" s="27" t="str">
        <f>LEFT('2012-2022'!$P1848,4)</f>
        <v>2018</v>
      </c>
      <c r="S1848" s="27" t="s">
        <v>74</v>
      </c>
      <c r="T1848" s="27" t="str">
        <f t="shared" si="691"/>
        <v/>
      </c>
      <c r="U1848" s="27"/>
      <c r="V1848" s="29"/>
      <c r="W1848" s="30"/>
      <c r="X1848" s="30"/>
      <c r="Y1848" s="31"/>
    </row>
    <row r="1849" spans="1:25" ht="15.75" customHeight="1" x14ac:dyDescent="0.25">
      <c r="A1849" s="32">
        <v>33406237</v>
      </c>
      <c r="B1849" s="32" t="s">
        <v>11620</v>
      </c>
      <c r="C1849" s="32" t="s">
        <v>11621</v>
      </c>
      <c r="D1849" s="32" t="s">
        <v>11622</v>
      </c>
      <c r="E1849" s="32" t="s">
        <v>1232</v>
      </c>
      <c r="F1849" s="32" t="s">
        <v>493</v>
      </c>
      <c r="G1849" s="32">
        <v>2021</v>
      </c>
      <c r="H1849" s="33">
        <v>44202</v>
      </c>
      <c r="I1849" s="32"/>
      <c r="J1849" s="32"/>
      <c r="K1849" s="32" t="s">
        <v>11623</v>
      </c>
      <c r="L1849" s="32" t="str">
        <f t="shared" si="682"/>
        <v>PostAlerta</v>
      </c>
      <c r="M1849" s="32" t="str">
        <f t="shared" si="673"/>
        <v>C/PalabrasClaves</v>
      </c>
      <c r="N1849" s="32" t="s">
        <v>9</v>
      </c>
      <c r="O1849" s="32"/>
      <c r="P1849" s="32" t="s">
        <v>4912</v>
      </c>
      <c r="Q1849" s="32"/>
      <c r="R1849" s="32" t="str">
        <f>LEFT('2012-2022'!$P1849,4)</f>
        <v>2021</v>
      </c>
      <c r="S1849" s="32" t="s">
        <v>49</v>
      </c>
      <c r="T1849" s="32" t="s">
        <v>11624</v>
      </c>
      <c r="U1849" s="32" t="s">
        <v>123</v>
      </c>
      <c r="V1849" s="34" t="s">
        <v>124</v>
      </c>
      <c r="W1849" s="35" t="s">
        <v>124</v>
      </c>
      <c r="X1849" s="35" t="s">
        <v>11625</v>
      </c>
      <c r="Y1849" s="36" t="str">
        <f t="shared" ref="Y1849:Y1850" si="693">IFERROR(VLOOKUP(A1847,BD_aux,3,FALSE),"")</f>
        <v/>
      </c>
    </row>
    <row r="1850" spans="1:25" ht="15.75" customHeight="1" x14ac:dyDescent="0.25">
      <c r="A1850" s="27">
        <v>25970311</v>
      </c>
      <c r="B1850" s="27" t="s">
        <v>11626</v>
      </c>
      <c r="C1850" s="27" t="s">
        <v>11627</v>
      </c>
      <c r="D1850" s="27" t="s">
        <v>11628</v>
      </c>
      <c r="E1850" s="27" t="s">
        <v>1075</v>
      </c>
      <c r="F1850" s="27" t="s">
        <v>304</v>
      </c>
      <c r="G1850" s="27">
        <v>2015</v>
      </c>
      <c r="H1850" s="28">
        <v>42138</v>
      </c>
      <c r="I1850" s="27"/>
      <c r="J1850" s="27"/>
      <c r="K1850" s="27" t="s">
        <v>11629</v>
      </c>
      <c r="L1850" s="27" t="str">
        <f t="shared" si="682"/>
        <v>PreAlerta</v>
      </c>
      <c r="M1850" s="27" t="str">
        <f t="shared" si="673"/>
        <v>C/PalabrasClaves</v>
      </c>
      <c r="N1850" s="27" t="s">
        <v>12</v>
      </c>
      <c r="O1850" s="27" t="s">
        <v>25</v>
      </c>
      <c r="P1850" s="27" t="s">
        <v>989</v>
      </c>
      <c r="Q1850" s="27"/>
      <c r="R1850" s="27" t="str">
        <f>LEFT('2012-2022'!$P1850,4)</f>
        <v>2015</v>
      </c>
      <c r="S1850" s="27" t="s">
        <v>60</v>
      </c>
      <c r="T1850" s="27" t="s">
        <v>11630</v>
      </c>
      <c r="U1850" s="27" t="s">
        <v>124</v>
      </c>
      <c r="V1850" s="29" t="s">
        <v>123</v>
      </c>
      <c r="W1850" s="30" t="s">
        <v>124</v>
      </c>
      <c r="X1850" s="30" t="s">
        <v>11631</v>
      </c>
      <c r="Y1850" s="31" t="str">
        <f t="shared" si="693"/>
        <v/>
      </c>
    </row>
    <row r="1851" spans="1:25" ht="15.75" hidden="1" customHeight="1" x14ac:dyDescent="0.25">
      <c r="A1851" s="32">
        <v>30171774</v>
      </c>
      <c r="B1851" s="32" t="s">
        <v>11632</v>
      </c>
      <c r="C1851" s="32" t="s">
        <v>11633</v>
      </c>
      <c r="D1851" s="32" t="s">
        <v>11634</v>
      </c>
      <c r="E1851" s="32" t="s">
        <v>11635</v>
      </c>
      <c r="F1851" s="32" t="s">
        <v>11636</v>
      </c>
      <c r="G1851" s="32">
        <v>2018</v>
      </c>
      <c r="H1851" s="33">
        <v>43345</v>
      </c>
      <c r="I1851" s="32"/>
      <c r="J1851" s="32"/>
      <c r="K1851" s="32" t="s">
        <v>11637</v>
      </c>
      <c r="L1851" s="32" t="str">
        <f t="shared" si="682"/>
        <v>PostAlerta</v>
      </c>
      <c r="M1851" s="32" t="str">
        <f t="shared" si="673"/>
        <v>S/PalabrasClaves</v>
      </c>
      <c r="N1851" s="32" t="str">
        <f t="shared" ref="N1851:N1856" si="694">IF(ISNUMBER(SEARCH("TREATMENT", B1851)), "4) Nuevos tratamientos", "")</f>
        <v/>
      </c>
      <c r="O1851" s="32"/>
      <c r="P1851" s="32" t="s">
        <v>942</v>
      </c>
      <c r="Q1851" s="32"/>
      <c r="R1851" s="32" t="str">
        <f>LEFT('2012-2022'!$P1851,4)</f>
        <v>2018</v>
      </c>
      <c r="S1851" s="32" t="s">
        <v>74</v>
      </c>
      <c r="T1851" s="32" t="str">
        <f t="shared" ref="T1851:T1865" si="695">IFERROR(VLOOKUP(A1851,BD_aux,2,FALSE),"")</f>
        <v/>
      </c>
      <c r="U1851" s="32"/>
      <c r="V1851" s="34"/>
      <c r="W1851" s="35"/>
      <c r="X1851" s="35"/>
      <c r="Y1851" s="32"/>
    </row>
    <row r="1852" spans="1:25" ht="15.75" hidden="1" customHeight="1" x14ac:dyDescent="0.25">
      <c r="A1852" s="27">
        <v>26299582</v>
      </c>
      <c r="B1852" s="27" t="s">
        <v>11638</v>
      </c>
      <c r="C1852" s="27" t="s">
        <v>11639</v>
      </c>
      <c r="D1852" s="27" t="s">
        <v>11640</v>
      </c>
      <c r="E1852" s="27" t="s">
        <v>11641</v>
      </c>
      <c r="F1852" s="27" t="s">
        <v>1376</v>
      </c>
      <c r="G1852" s="27">
        <v>2015</v>
      </c>
      <c r="H1852" s="28">
        <v>42241</v>
      </c>
      <c r="I1852" s="27"/>
      <c r="J1852" s="27"/>
      <c r="K1852" s="27" t="s">
        <v>11642</v>
      </c>
      <c r="L1852" s="27" t="str">
        <f t="shared" si="682"/>
        <v>PreAlerta</v>
      </c>
      <c r="M1852" s="27" t="str">
        <f t="shared" si="673"/>
        <v>S/PalabrasClaves</v>
      </c>
      <c r="N1852" s="27" t="str">
        <f t="shared" si="694"/>
        <v/>
      </c>
      <c r="O1852" s="27"/>
      <c r="P1852" s="27" t="s">
        <v>5560</v>
      </c>
      <c r="Q1852" s="27"/>
      <c r="R1852" s="27" t="str">
        <f>LEFT('2012-2022'!$P1852,4)</f>
        <v>2015</v>
      </c>
      <c r="S1852" s="27" t="s">
        <v>70</v>
      </c>
      <c r="T1852" s="27" t="str">
        <f t="shared" si="695"/>
        <v/>
      </c>
      <c r="U1852" s="27"/>
      <c r="V1852" s="29"/>
      <c r="W1852" s="30"/>
      <c r="X1852" s="30"/>
      <c r="Y1852" s="31"/>
    </row>
    <row r="1853" spans="1:25" ht="15.75" hidden="1" customHeight="1" x14ac:dyDescent="0.25">
      <c r="A1853" s="32">
        <v>28114879</v>
      </c>
      <c r="B1853" s="32" t="s">
        <v>11643</v>
      </c>
      <c r="C1853" s="32" t="s">
        <v>11644</v>
      </c>
      <c r="D1853" s="32" t="s">
        <v>11645</v>
      </c>
      <c r="E1853" s="32" t="s">
        <v>11646</v>
      </c>
      <c r="F1853" s="32" t="s">
        <v>735</v>
      </c>
      <c r="G1853" s="32">
        <v>2017</v>
      </c>
      <c r="H1853" s="33">
        <v>42760</v>
      </c>
      <c r="I1853" s="32"/>
      <c r="J1853" s="32"/>
      <c r="K1853" s="32" t="s">
        <v>11647</v>
      </c>
      <c r="L1853" s="32" t="str">
        <f t="shared" si="682"/>
        <v>PostAlerta</v>
      </c>
      <c r="M1853" s="32" t="str">
        <f t="shared" si="673"/>
        <v>S/PalabrasClaves</v>
      </c>
      <c r="N1853" s="32" t="str">
        <f t="shared" si="694"/>
        <v/>
      </c>
      <c r="O1853" s="32"/>
      <c r="P1853" s="32" t="s">
        <v>3730</v>
      </c>
      <c r="Q1853" s="32"/>
      <c r="R1853" s="32" t="str">
        <f>LEFT('2012-2022'!$P1853,4)</f>
        <v>2017</v>
      </c>
      <c r="S1853" s="32" t="s">
        <v>70</v>
      </c>
      <c r="T1853" s="32" t="str">
        <f t="shared" si="695"/>
        <v/>
      </c>
      <c r="U1853" s="32"/>
      <c r="V1853" s="34"/>
      <c r="W1853" s="35"/>
      <c r="X1853" s="35"/>
      <c r="Y1853" s="32"/>
    </row>
    <row r="1854" spans="1:25" ht="15.75" hidden="1" customHeight="1" x14ac:dyDescent="0.25">
      <c r="A1854" s="27">
        <v>32737509</v>
      </c>
      <c r="B1854" s="27" t="s">
        <v>11648</v>
      </c>
      <c r="C1854" s="27" t="s">
        <v>11649</v>
      </c>
      <c r="D1854" s="27" t="s">
        <v>11650</v>
      </c>
      <c r="E1854" s="27" t="s">
        <v>5205</v>
      </c>
      <c r="F1854" s="27" t="s">
        <v>493</v>
      </c>
      <c r="G1854" s="27">
        <v>2020</v>
      </c>
      <c r="H1854" s="28">
        <v>44045</v>
      </c>
      <c r="I1854" s="27"/>
      <c r="J1854" s="27"/>
      <c r="K1854" s="27" t="s">
        <v>11651</v>
      </c>
      <c r="L1854" s="27" t="str">
        <f t="shared" si="682"/>
        <v>PostAlerta</v>
      </c>
      <c r="M1854" s="27" t="str">
        <f t="shared" si="673"/>
        <v>C/PalabrasClaves</v>
      </c>
      <c r="N1854" s="27" t="str">
        <f t="shared" si="694"/>
        <v/>
      </c>
      <c r="O1854" s="27"/>
      <c r="P1854" s="27" t="s">
        <v>9160</v>
      </c>
      <c r="Q1854" s="27"/>
      <c r="R1854" s="27" t="str">
        <f>LEFT('2012-2022'!$P1854,4)</f>
        <v>2020</v>
      </c>
      <c r="S1854" s="27" t="s">
        <v>72</v>
      </c>
      <c r="T1854" s="27" t="str">
        <f t="shared" si="695"/>
        <v/>
      </c>
      <c r="U1854" s="27"/>
      <c r="V1854" s="29"/>
      <c r="W1854" s="30"/>
      <c r="X1854" s="30"/>
      <c r="Y1854" s="31"/>
    </row>
    <row r="1855" spans="1:25" ht="15.75" hidden="1" customHeight="1" x14ac:dyDescent="0.25">
      <c r="A1855" s="32">
        <v>28079747</v>
      </c>
      <c r="B1855" s="32" t="s">
        <v>11652</v>
      </c>
      <c r="C1855" s="32" t="s">
        <v>11653</v>
      </c>
      <c r="D1855" s="32" t="s">
        <v>11654</v>
      </c>
      <c r="E1855" s="32" t="s">
        <v>11655</v>
      </c>
      <c r="F1855" s="32" t="s">
        <v>304</v>
      </c>
      <c r="G1855" s="32">
        <v>2017</v>
      </c>
      <c r="H1855" s="33">
        <v>42748</v>
      </c>
      <c r="I1855" s="32"/>
      <c r="J1855" s="32"/>
      <c r="K1855" s="32" t="s">
        <v>11656</v>
      </c>
      <c r="L1855" s="32" t="str">
        <f t="shared" si="682"/>
        <v>PreAlerta</v>
      </c>
      <c r="M1855" s="32" t="str">
        <f t="shared" si="673"/>
        <v>S/PalabrasClaves</v>
      </c>
      <c r="N1855" s="32" t="str">
        <f t="shared" si="694"/>
        <v/>
      </c>
      <c r="O1855" s="32"/>
      <c r="P1855" s="32" t="s">
        <v>1424</v>
      </c>
      <c r="Q1855" s="32"/>
      <c r="R1855" s="32" t="str">
        <f>LEFT('2012-2022'!$P1855,4)</f>
        <v>2017</v>
      </c>
      <c r="S1855" s="32" t="s">
        <v>45</v>
      </c>
      <c r="T1855" s="32" t="str">
        <f t="shared" si="695"/>
        <v/>
      </c>
      <c r="U1855" s="32"/>
      <c r="V1855" s="34"/>
      <c r="W1855" s="35"/>
      <c r="X1855" s="35"/>
      <c r="Y1855" s="32"/>
    </row>
    <row r="1856" spans="1:25" ht="15.75" hidden="1" customHeight="1" x14ac:dyDescent="0.25">
      <c r="A1856" s="27">
        <v>34641375</v>
      </c>
      <c r="B1856" s="27" t="s">
        <v>11657</v>
      </c>
      <c r="C1856" s="27" t="s">
        <v>11658</v>
      </c>
      <c r="D1856" s="27" t="s">
        <v>11659</v>
      </c>
      <c r="E1856" s="27" t="s">
        <v>11660</v>
      </c>
      <c r="F1856" s="27" t="s">
        <v>3809</v>
      </c>
      <c r="G1856" s="27">
        <v>2021</v>
      </c>
      <c r="H1856" s="28">
        <v>44482</v>
      </c>
      <c r="I1856" s="27" t="s">
        <v>11661</v>
      </c>
      <c r="J1856" s="27"/>
      <c r="K1856" s="27" t="s">
        <v>11662</v>
      </c>
      <c r="L1856" s="27" t="str">
        <f t="shared" si="682"/>
        <v>PostAlerta</v>
      </c>
      <c r="M1856" s="27" t="str">
        <f t="shared" si="673"/>
        <v>S/PalabrasClaves</v>
      </c>
      <c r="N1856" s="27" t="str">
        <f t="shared" si="694"/>
        <v/>
      </c>
      <c r="O1856" s="27"/>
      <c r="P1856" s="27" t="s">
        <v>11663</v>
      </c>
      <c r="Q1856" s="27"/>
      <c r="R1856" s="27" t="str">
        <f>LEFT('2012-2022'!$P1856,4)</f>
        <v>2021</v>
      </c>
      <c r="S1856" s="27" t="s">
        <v>68</v>
      </c>
      <c r="T1856" s="27" t="str">
        <f t="shared" si="695"/>
        <v/>
      </c>
      <c r="U1856" s="27"/>
      <c r="V1856" s="29"/>
      <c r="W1856" s="30"/>
      <c r="X1856" s="30"/>
      <c r="Y1856" s="31"/>
    </row>
    <row r="1857" spans="1:25" ht="15.75" hidden="1" customHeight="1" x14ac:dyDescent="0.25">
      <c r="A1857" s="32">
        <v>29511067</v>
      </c>
      <c r="B1857" s="32" t="s">
        <v>11664</v>
      </c>
      <c r="C1857" s="32" t="s">
        <v>11665</v>
      </c>
      <c r="D1857" s="32" t="s">
        <v>11666</v>
      </c>
      <c r="E1857" s="32" t="s">
        <v>4458</v>
      </c>
      <c r="F1857" s="32" t="s">
        <v>393</v>
      </c>
      <c r="G1857" s="32">
        <v>2018</v>
      </c>
      <c r="H1857" s="33">
        <v>43167</v>
      </c>
      <c r="I1857" s="32"/>
      <c r="J1857" s="32"/>
      <c r="K1857" s="32" t="s">
        <v>11667</v>
      </c>
      <c r="L1857" s="32" t="str">
        <f t="shared" si="682"/>
        <v>PostAlerta</v>
      </c>
      <c r="M1857" s="32" t="str">
        <f t="shared" si="673"/>
        <v>C/PalabrasClaves</v>
      </c>
      <c r="N1857" s="32"/>
      <c r="O1857" s="32"/>
      <c r="P1857" s="32" t="s">
        <v>417</v>
      </c>
      <c r="Q1857" s="32"/>
      <c r="R1857" s="32" t="str">
        <f>LEFT('2012-2022'!$P1857,4)</f>
        <v>2018</v>
      </c>
      <c r="S1857" s="32" t="s">
        <v>68</v>
      </c>
      <c r="T1857" s="32" t="str">
        <f t="shared" si="695"/>
        <v/>
      </c>
      <c r="U1857" s="32"/>
      <c r="V1857" s="34"/>
      <c r="W1857" s="35"/>
      <c r="X1857" s="35"/>
      <c r="Y1857" s="32"/>
    </row>
    <row r="1858" spans="1:25" ht="15.75" hidden="1" customHeight="1" x14ac:dyDescent="0.25">
      <c r="A1858" s="27">
        <v>29729331</v>
      </c>
      <c r="B1858" s="27" t="s">
        <v>11668</v>
      </c>
      <c r="C1858" s="27" t="s">
        <v>11669</v>
      </c>
      <c r="D1858" s="27" t="s">
        <v>11670</v>
      </c>
      <c r="E1858" s="27" t="s">
        <v>11671</v>
      </c>
      <c r="F1858" s="27" t="s">
        <v>1845</v>
      </c>
      <c r="G1858" s="27">
        <v>2019</v>
      </c>
      <c r="H1858" s="28">
        <v>43226</v>
      </c>
      <c r="I1858" s="27" t="s">
        <v>11672</v>
      </c>
      <c r="J1858" s="27" t="s">
        <v>11673</v>
      </c>
      <c r="K1858" s="27" t="s">
        <v>11674</v>
      </c>
      <c r="L1858" s="27" t="str">
        <f t="shared" si="682"/>
        <v>Excluido</v>
      </c>
      <c r="M1858" s="27" t="str">
        <f t="shared" si="673"/>
        <v>S/PalabrasClaves</v>
      </c>
      <c r="N1858" s="27" t="str">
        <f t="shared" ref="N1858:N1860" si="696">IF(ISNUMBER(SEARCH("TREATMENT", B1858)), "4) Nuevos tratamientos", "")</f>
        <v/>
      </c>
      <c r="O1858" s="27"/>
      <c r="P1858" s="27" t="s">
        <v>1623</v>
      </c>
      <c r="Q1858" s="27"/>
      <c r="R1858" s="27" t="str">
        <f>LEFT('2012-2022'!$P1858,4)</f>
        <v>2019</v>
      </c>
      <c r="S1858" s="27" t="s">
        <v>39</v>
      </c>
      <c r="T1858" s="27" t="str">
        <f t="shared" si="695"/>
        <v/>
      </c>
      <c r="U1858" s="27"/>
      <c r="V1858" s="29"/>
      <c r="W1858" s="30"/>
      <c r="X1858" s="30"/>
      <c r="Y1858" s="31"/>
    </row>
    <row r="1859" spans="1:25" ht="15.75" hidden="1" customHeight="1" x14ac:dyDescent="0.25">
      <c r="A1859" s="32">
        <v>26729391</v>
      </c>
      <c r="B1859" s="32" t="s">
        <v>11675</v>
      </c>
      <c r="C1859" s="32" t="s">
        <v>11676</v>
      </c>
      <c r="D1859" s="32" t="s">
        <v>11677</v>
      </c>
      <c r="E1859" s="32" t="s">
        <v>11678</v>
      </c>
      <c r="F1859" s="32" t="s">
        <v>5111</v>
      </c>
      <c r="G1859" s="32">
        <v>2016</v>
      </c>
      <c r="H1859" s="33">
        <v>42375</v>
      </c>
      <c r="I1859" s="32" t="s">
        <v>11679</v>
      </c>
      <c r="J1859" s="32"/>
      <c r="K1859" s="32" t="s">
        <v>11680</v>
      </c>
      <c r="L1859" s="32" t="str">
        <f t="shared" si="682"/>
        <v>Excluido</v>
      </c>
      <c r="M1859" s="32" t="str">
        <f t="shared" si="673"/>
        <v>S/PalabrasClaves</v>
      </c>
      <c r="N1859" s="32" t="str">
        <f t="shared" si="696"/>
        <v/>
      </c>
      <c r="O1859" s="32"/>
      <c r="P1859" s="32" t="s">
        <v>11681</v>
      </c>
      <c r="Q1859" s="32"/>
      <c r="R1859" s="32" t="str">
        <f>LEFT('2012-2022'!$P1859,4)</f>
        <v>2016</v>
      </c>
      <c r="S1859" s="32" t="s">
        <v>39</v>
      </c>
      <c r="T1859" s="32" t="str">
        <f t="shared" si="695"/>
        <v/>
      </c>
      <c r="U1859" s="32"/>
      <c r="V1859" s="34"/>
      <c r="W1859" s="35"/>
      <c r="X1859" s="35"/>
      <c r="Y1859" s="32"/>
    </row>
    <row r="1860" spans="1:25" ht="15.75" hidden="1" customHeight="1" x14ac:dyDescent="0.25">
      <c r="A1860" s="27">
        <v>23075920</v>
      </c>
      <c r="B1860" s="27" t="s">
        <v>11682</v>
      </c>
      <c r="C1860" s="27" t="s">
        <v>11683</v>
      </c>
      <c r="D1860" s="27" t="s">
        <v>11684</v>
      </c>
      <c r="E1860" s="27" t="s">
        <v>7537</v>
      </c>
      <c r="F1860" s="27" t="s">
        <v>11685</v>
      </c>
      <c r="G1860" s="27">
        <v>2013</v>
      </c>
      <c r="H1860" s="28">
        <v>41201</v>
      </c>
      <c r="I1860" s="27" t="s">
        <v>11686</v>
      </c>
      <c r="J1860" s="27" t="s">
        <v>11687</v>
      </c>
      <c r="K1860" s="27" t="s">
        <v>11688</v>
      </c>
      <c r="L1860" s="27" t="str">
        <f t="shared" si="682"/>
        <v>PreAlerta</v>
      </c>
      <c r="M1860" s="27" t="str">
        <f t="shared" ref="M1860:M1923" si="697">IF(ISNUMBER(A1860),(IF(ISNUMBER(VLOOKUP(A1860,KEYWORDS,1,FALSE)),"C/PalabrasClaves","S/PalabrasClaves")),"")</f>
        <v>S/PalabrasClaves</v>
      </c>
      <c r="N1860" s="27" t="str">
        <f t="shared" si="696"/>
        <v/>
      </c>
      <c r="O1860" s="27"/>
      <c r="P1860" s="27" t="s">
        <v>7500</v>
      </c>
      <c r="Q1860" s="27"/>
      <c r="R1860" s="27" t="str">
        <f>LEFT('2012-2022'!$P1860,4)</f>
        <v>2013</v>
      </c>
      <c r="S1860" s="27" t="s">
        <v>39</v>
      </c>
      <c r="T1860" s="27" t="str">
        <f t="shared" si="695"/>
        <v/>
      </c>
      <c r="U1860" s="27"/>
      <c r="V1860" s="29"/>
      <c r="W1860" s="30"/>
      <c r="X1860" s="30"/>
      <c r="Y1860" s="31"/>
    </row>
    <row r="1861" spans="1:25" ht="15.75" hidden="1" customHeight="1" x14ac:dyDescent="0.25">
      <c r="A1861" s="32">
        <v>24722391</v>
      </c>
      <c r="B1861" s="32" t="s">
        <v>11689</v>
      </c>
      <c r="C1861" s="32" t="s">
        <v>11690</v>
      </c>
      <c r="D1861" s="32" t="s">
        <v>11691</v>
      </c>
      <c r="E1861" s="32" t="s">
        <v>11692</v>
      </c>
      <c r="F1861" s="32" t="s">
        <v>304</v>
      </c>
      <c r="G1861" s="32">
        <v>2014</v>
      </c>
      <c r="H1861" s="33">
        <v>41741</v>
      </c>
      <c r="I1861" s="32"/>
      <c r="J1861" s="32"/>
      <c r="K1861" s="32" t="s">
        <v>11693</v>
      </c>
      <c r="L1861" s="32" t="str">
        <f t="shared" si="682"/>
        <v>PreAlerta</v>
      </c>
      <c r="M1861" s="32" t="str">
        <f t="shared" si="697"/>
        <v>S/PalabrasClaves</v>
      </c>
      <c r="N1861" s="32"/>
      <c r="O1861" s="32"/>
      <c r="P1861" s="32" t="s">
        <v>1330</v>
      </c>
      <c r="Q1861" s="32"/>
      <c r="R1861" s="32" t="str">
        <f>LEFT('2012-2022'!$P1861,4)</f>
        <v>2014</v>
      </c>
      <c r="S1861" s="32" t="s">
        <v>57</v>
      </c>
      <c r="T1861" s="32" t="str">
        <f t="shared" si="695"/>
        <v/>
      </c>
      <c r="U1861" s="32"/>
      <c r="V1861" s="34"/>
      <c r="W1861" s="35"/>
      <c r="X1861" s="35"/>
      <c r="Y1861" s="32"/>
    </row>
    <row r="1862" spans="1:25" ht="15.75" hidden="1" customHeight="1" x14ac:dyDescent="0.25">
      <c r="A1862" s="27">
        <v>28876289</v>
      </c>
      <c r="B1862" s="27" t="s">
        <v>11694</v>
      </c>
      <c r="C1862" s="27" t="s">
        <v>11695</v>
      </c>
      <c r="D1862" s="27" t="s">
        <v>11696</v>
      </c>
      <c r="E1862" s="27" t="s">
        <v>7339</v>
      </c>
      <c r="F1862" s="27" t="s">
        <v>304</v>
      </c>
      <c r="G1862" s="27">
        <v>2017</v>
      </c>
      <c r="H1862" s="28">
        <v>42985</v>
      </c>
      <c r="I1862" s="27"/>
      <c r="J1862" s="27"/>
      <c r="K1862" s="27" t="s">
        <v>11697</v>
      </c>
      <c r="L1862" s="27" t="str">
        <f t="shared" si="682"/>
        <v>PostAlerta</v>
      </c>
      <c r="M1862" s="27" t="str">
        <f t="shared" si="697"/>
        <v>S/PalabrasClaves</v>
      </c>
      <c r="N1862" s="27" t="str">
        <f t="shared" ref="N1862:N1865" si="698">IF(ISNUMBER(SEARCH("TREATMENT", B1862)), "4) Nuevos tratamientos", "")</f>
        <v/>
      </c>
      <c r="O1862" s="27"/>
      <c r="P1862" s="27" t="s">
        <v>3730</v>
      </c>
      <c r="Q1862" s="27"/>
      <c r="R1862" s="27" t="str">
        <f>LEFT('2012-2022'!$P1862,4)</f>
        <v>2017</v>
      </c>
      <c r="S1862" s="27" t="s">
        <v>70</v>
      </c>
      <c r="T1862" s="27" t="str">
        <f t="shared" si="695"/>
        <v/>
      </c>
      <c r="U1862" s="27"/>
      <c r="V1862" s="29"/>
      <c r="W1862" s="30"/>
      <c r="X1862" s="30"/>
      <c r="Y1862" s="31"/>
    </row>
    <row r="1863" spans="1:25" ht="15.75" hidden="1" customHeight="1" x14ac:dyDescent="0.25">
      <c r="A1863" s="32">
        <v>32997962</v>
      </c>
      <c r="B1863" s="32" t="s">
        <v>11698</v>
      </c>
      <c r="C1863" s="32" t="s">
        <v>11699</v>
      </c>
      <c r="D1863" s="32" t="s">
        <v>11700</v>
      </c>
      <c r="E1863" s="32" t="s">
        <v>11701</v>
      </c>
      <c r="F1863" s="32" t="s">
        <v>11702</v>
      </c>
      <c r="G1863" s="32">
        <v>2020</v>
      </c>
      <c r="H1863" s="33">
        <v>44104</v>
      </c>
      <c r="I1863" s="32"/>
      <c r="J1863" s="32"/>
      <c r="K1863" s="32" t="s">
        <v>11703</v>
      </c>
      <c r="L1863" s="32" t="str">
        <f t="shared" si="682"/>
        <v>PostAlerta</v>
      </c>
      <c r="M1863" s="32" t="str">
        <f t="shared" si="697"/>
        <v>C/PalabrasClaves</v>
      </c>
      <c r="N1863" s="32" t="str">
        <f t="shared" si="698"/>
        <v/>
      </c>
      <c r="O1863" s="32"/>
      <c r="P1863" s="32" t="s">
        <v>341</v>
      </c>
      <c r="Q1863" s="32"/>
      <c r="R1863" s="32" t="str">
        <f>LEFT('2012-2022'!$P1863,4)</f>
        <v>2020</v>
      </c>
      <c r="S1863" s="32" t="s">
        <v>72</v>
      </c>
      <c r="T1863" s="32" t="str">
        <f t="shared" si="695"/>
        <v/>
      </c>
      <c r="U1863" s="32"/>
      <c r="V1863" s="34"/>
      <c r="W1863" s="35"/>
      <c r="X1863" s="35"/>
      <c r="Y1863" s="32"/>
    </row>
    <row r="1864" spans="1:25" ht="15.75" hidden="1" customHeight="1" x14ac:dyDescent="0.25">
      <c r="A1864" s="27">
        <v>33208509</v>
      </c>
      <c r="B1864" s="27" t="s">
        <v>11704</v>
      </c>
      <c r="C1864" s="27" t="s">
        <v>11705</v>
      </c>
      <c r="D1864" s="27" t="s">
        <v>11706</v>
      </c>
      <c r="E1864" s="27" t="s">
        <v>7432</v>
      </c>
      <c r="F1864" s="27" t="s">
        <v>393</v>
      </c>
      <c r="G1864" s="27">
        <v>2021</v>
      </c>
      <c r="H1864" s="28">
        <v>44154</v>
      </c>
      <c r="I1864" s="27"/>
      <c r="J1864" s="27"/>
      <c r="K1864" s="27" t="s">
        <v>11707</v>
      </c>
      <c r="L1864" s="27" t="str">
        <f t="shared" si="682"/>
        <v>PostAlerta</v>
      </c>
      <c r="M1864" s="27" t="str">
        <f t="shared" si="697"/>
        <v>S/PalabrasClaves</v>
      </c>
      <c r="N1864" s="27" t="str">
        <f t="shared" si="698"/>
        <v/>
      </c>
      <c r="O1864" s="27"/>
      <c r="P1864" s="27" t="s">
        <v>3056</v>
      </c>
      <c r="Q1864" s="27"/>
      <c r="R1864" s="27" t="str">
        <f>LEFT('2012-2022'!$P1864,4)</f>
        <v>2021</v>
      </c>
      <c r="S1864" s="27" t="s">
        <v>68</v>
      </c>
      <c r="T1864" s="27" t="str">
        <f t="shared" si="695"/>
        <v/>
      </c>
      <c r="U1864" s="27"/>
      <c r="V1864" s="29"/>
      <c r="W1864" s="30"/>
      <c r="X1864" s="30"/>
      <c r="Y1864" s="31"/>
    </row>
    <row r="1865" spans="1:25" ht="15.75" hidden="1" customHeight="1" x14ac:dyDescent="0.25">
      <c r="A1865" s="32">
        <v>27871917</v>
      </c>
      <c r="B1865" s="32" t="s">
        <v>11708</v>
      </c>
      <c r="C1865" s="32" t="s">
        <v>11709</v>
      </c>
      <c r="D1865" s="32" t="s">
        <v>11710</v>
      </c>
      <c r="E1865" s="32" t="s">
        <v>11711</v>
      </c>
      <c r="F1865" s="32" t="s">
        <v>8997</v>
      </c>
      <c r="G1865" s="32">
        <v>2017</v>
      </c>
      <c r="H1865" s="33">
        <v>42697</v>
      </c>
      <c r="I1865" s="32"/>
      <c r="J1865" s="32"/>
      <c r="K1865" s="32" t="s">
        <v>11712</v>
      </c>
      <c r="L1865" s="32" t="str">
        <f t="shared" si="682"/>
        <v>PostAlerta</v>
      </c>
      <c r="M1865" s="32" t="str">
        <f t="shared" si="697"/>
        <v>C/PalabrasClaves</v>
      </c>
      <c r="N1865" s="32" t="str">
        <f t="shared" si="698"/>
        <v/>
      </c>
      <c r="O1865" s="32"/>
      <c r="P1865" s="32" t="s">
        <v>3071</v>
      </c>
      <c r="Q1865" s="32"/>
      <c r="R1865" s="32" t="str">
        <f>LEFT('2012-2022'!$P1865,4)</f>
        <v>2017</v>
      </c>
      <c r="S1865" s="32" t="s">
        <v>65</v>
      </c>
      <c r="T1865" s="32" t="str">
        <f t="shared" si="695"/>
        <v/>
      </c>
      <c r="U1865" s="32"/>
      <c r="V1865" s="34"/>
      <c r="W1865" s="35"/>
      <c r="X1865" s="35"/>
      <c r="Y1865" s="32"/>
    </row>
    <row r="1866" spans="1:25" ht="15.75" customHeight="1" x14ac:dyDescent="0.25">
      <c r="A1866" s="27">
        <v>34711144</v>
      </c>
      <c r="B1866" s="27" t="s">
        <v>11713</v>
      </c>
      <c r="C1866" s="27" t="s">
        <v>11714</v>
      </c>
      <c r="D1866" s="27" t="s">
        <v>11715</v>
      </c>
      <c r="E1866" s="27" t="s">
        <v>655</v>
      </c>
      <c r="F1866" s="27" t="s">
        <v>4579</v>
      </c>
      <c r="G1866" s="27">
        <v>2021</v>
      </c>
      <c r="H1866" s="28">
        <v>44498</v>
      </c>
      <c r="I1866" s="27"/>
      <c r="J1866" s="27"/>
      <c r="K1866" s="27" t="s">
        <v>11716</v>
      </c>
      <c r="L1866" s="27" t="str">
        <f t="shared" si="682"/>
        <v>PostAlerta</v>
      </c>
      <c r="M1866" s="27" t="str">
        <f t="shared" si="697"/>
        <v>C/PalabrasClaves</v>
      </c>
      <c r="N1866" s="27" t="s">
        <v>9</v>
      </c>
      <c r="O1866" s="27"/>
      <c r="P1866" s="27" t="s">
        <v>1259</v>
      </c>
      <c r="Q1866" s="27"/>
      <c r="R1866" s="27" t="str">
        <f>LEFT('2012-2022'!$P1866,4)</f>
        <v>2021</v>
      </c>
      <c r="S1866" s="27" t="s">
        <v>70</v>
      </c>
      <c r="T1866" s="27" t="s">
        <v>11713</v>
      </c>
      <c r="U1866" s="27" t="s">
        <v>123</v>
      </c>
      <c r="V1866" s="29" t="s">
        <v>124</v>
      </c>
      <c r="W1866" s="30" t="s">
        <v>124</v>
      </c>
      <c r="X1866" s="30"/>
      <c r="Y1866" s="31" t="str">
        <f>IFERROR(VLOOKUP(A1864,BD_aux,3,FALSE),"")</f>
        <v/>
      </c>
    </row>
    <row r="1867" spans="1:25" ht="15.75" hidden="1" customHeight="1" x14ac:dyDescent="0.25">
      <c r="A1867" s="32">
        <v>33993157</v>
      </c>
      <c r="B1867" s="32" t="s">
        <v>11717</v>
      </c>
      <c r="C1867" s="32" t="s">
        <v>11718</v>
      </c>
      <c r="D1867" s="32" t="s">
        <v>11719</v>
      </c>
      <c r="E1867" s="32" t="s">
        <v>11720</v>
      </c>
      <c r="F1867" s="32" t="s">
        <v>304</v>
      </c>
      <c r="G1867" s="32">
        <v>2021</v>
      </c>
      <c r="H1867" s="33">
        <v>44332</v>
      </c>
      <c r="I1867" s="32" t="s">
        <v>11721</v>
      </c>
      <c r="J1867" s="32" t="s">
        <v>11722</v>
      </c>
      <c r="K1867" s="32" t="s">
        <v>11723</v>
      </c>
      <c r="L1867" s="32" t="str">
        <f t="shared" si="682"/>
        <v>PostAlerta</v>
      </c>
      <c r="M1867" s="32" t="str">
        <f t="shared" si="697"/>
        <v>S/PalabrasClaves</v>
      </c>
      <c r="N1867" s="32" t="str">
        <f>IF(ISNUMBER(SEARCH("TREATMENT", B1867)), "4) Nuevos tratamientos", "")</f>
        <v/>
      </c>
      <c r="O1867" s="32"/>
      <c r="P1867" s="32" t="s">
        <v>5980</v>
      </c>
      <c r="Q1867" s="32"/>
      <c r="R1867" s="32" t="str">
        <f>LEFT('2012-2022'!$P1867,4)</f>
        <v>2021</v>
      </c>
      <c r="S1867" s="32" t="s">
        <v>74</v>
      </c>
      <c r="T1867" s="32" t="str">
        <f>IFERROR(VLOOKUP(A1867,BD_aux,2,FALSE),"")</f>
        <v/>
      </c>
      <c r="U1867" s="32"/>
      <c r="V1867" s="34"/>
      <c r="W1867" s="35"/>
      <c r="X1867" s="35"/>
      <c r="Y1867" s="32"/>
    </row>
    <row r="1868" spans="1:25" ht="15.75" customHeight="1" x14ac:dyDescent="0.25">
      <c r="A1868" s="27">
        <v>33934693</v>
      </c>
      <c r="B1868" s="27" t="s">
        <v>11713</v>
      </c>
      <c r="C1868" s="27" t="s">
        <v>11714</v>
      </c>
      <c r="D1868" s="27" t="s">
        <v>11724</v>
      </c>
      <c r="E1868" s="27" t="s">
        <v>655</v>
      </c>
      <c r="F1868" s="27" t="s">
        <v>4579</v>
      </c>
      <c r="G1868" s="27">
        <v>2021</v>
      </c>
      <c r="H1868" s="28">
        <v>44319</v>
      </c>
      <c r="I1868" s="27"/>
      <c r="J1868" s="27"/>
      <c r="K1868" s="27" t="s">
        <v>11725</v>
      </c>
      <c r="L1868" s="27" t="str">
        <f t="shared" si="682"/>
        <v>PostAlerta</v>
      </c>
      <c r="M1868" s="27" t="str">
        <f t="shared" si="697"/>
        <v>C/PalabrasClaves</v>
      </c>
      <c r="N1868" s="27" t="s">
        <v>9</v>
      </c>
      <c r="O1868" s="27"/>
      <c r="P1868" s="27" t="s">
        <v>11726</v>
      </c>
      <c r="Q1868" s="27"/>
      <c r="R1868" s="27" t="str">
        <f>LEFT('2012-2022'!$P1868,4)</f>
        <v>2021</v>
      </c>
      <c r="S1868" s="27" t="s">
        <v>54</v>
      </c>
      <c r="T1868" s="27" t="s">
        <v>11727</v>
      </c>
      <c r="U1868" s="27" t="s">
        <v>123</v>
      </c>
      <c r="V1868" s="29" t="s">
        <v>124</v>
      </c>
      <c r="W1868" s="30" t="s">
        <v>124</v>
      </c>
      <c r="X1868" s="30" t="s">
        <v>11728</v>
      </c>
      <c r="Y1868" s="31" t="str">
        <f>IFERROR(VLOOKUP(A1866,BD_aux,3,FALSE),"")</f>
        <v/>
      </c>
    </row>
    <row r="1869" spans="1:25" ht="15.75" hidden="1" customHeight="1" x14ac:dyDescent="0.25">
      <c r="A1869" s="32">
        <v>22366419</v>
      </c>
      <c r="B1869" s="32" t="s">
        <v>11729</v>
      </c>
      <c r="C1869" s="32" t="s">
        <v>11730</v>
      </c>
      <c r="D1869" s="32" t="s">
        <v>11731</v>
      </c>
      <c r="E1869" s="32" t="s">
        <v>11732</v>
      </c>
      <c r="F1869" s="32" t="s">
        <v>373</v>
      </c>
      <c r="G1869" s="32">
        <v>2012</v>
      </c>
      <c r="H1869" s="33">
        <v>40967</v>
      </c>
      <c r="I1869" s="32" t="s">
        <v>11733</v>
      </c>
      <c r="J1869" s="32"/>
      <c r="K1869" s="32" t="s">
        <v>11734</v>
      </c>
      <c r="L1869" s="32" t="str">
        <f t="shared" si="682"/>
        <v>PreAlerta</v>
      </c>
      <c r="M1869" s="32" t="str">
        <f t="shared" si="697"/>
        <v>S/PalabrasClaves</v>
      </c>
      <c r="N1869" s="32" t="str">
        <f t="shared" ref="N1869:N1880" si="699">IF(ISNUMBER(SEARCH("TREATMENT", B1869)), "4) Nuevos tratamientos", "")</f>
        <v/>
      </c>
      <c r="O1869" s="32"/>
      <c r="P1869" s="32" t="s">
        <v>2855</v>
      </c>
      <c r="Q1869" s="32"/>
      <c r="R1869" s="32" t="str">
        <f>LEFT('2012-2022'!$P1869,4)</f>
        <v>2012</v>
      </c>
      <c r="S1869" s="32" t="s">
        <v>57</v>
      </c>
      <c r="T1869" s="32" t="str">
        <f t="shared" ref="T1869:T1880" si="700">IFERROR(VLOOKUP(A1869,BD_aux,2,FALSE),"")</f>
        <v/>
      </c>
      <c r="U1869" s="32"/>
      <c r="V1869" s="34"/>
      <c r="W1869" s="35"/>
      <c r="X1869" s="35"/>
      <c r="Y1869" s="32"/>
    </row>
    <row r="1870" spans="1:25" ht="15.75" hidden="1" customHeight="1" x14ac:dyDescent="0.25">
      <c r="A1870" s="27">
        <v>23598167</v>
      </c>
      <c r="B1870" s="27" t="s">
        <v>11735</v>
      </c>
      <c r="C1870" s="27" t="s">
        <v>11736</v>
      </c>
      <c r="D1870" s="27" t="s">
        <v>11737</v>
      </c>
      <c r="E1870" s="27" t="s">
        <v>3722</v>
      </c>
      <c r="F1870" s="27" t="s">
        <v>285</v>
      </c>
      <c r="G1870" s="27">
        <v>2013</v>
      </c>
      <c r="H1870" s="28">
        <v>41384</v>
      </c>
      <c r="I1870" s="27"/>
      <c r="J1870" s="27"/>
      <c r="K1870" s="27" t="s">
        <v>11738</v>
      </c>
      <c r="L1870" s="27" t="str">
        <f t="shared" si="682"/>
        <v>PreAlerta</v>
      </c>
      <c r="M1870" s="27" t="str">
        <f t="shared" si="697"/>
        <v>S/PalabrasClaves</v>
      </c>
      <c r="N1870" s="27" t="str">
        <f t="shared" si="699"/>
        <v/>
      </c>
      <c r="O1870" s="27"/>
      <c r="P1870" s="27" t="s">
        <v>2405</v>
      </c>
      <c r="Q1870" s="27"/>
      <c r="R1870" s="27" t="str">
        <f>LEFT('2012-2022'!$P1870,4)</f>
        <v>2013</v>
      </c>
      <c r="S1870" s="27" t="s">
        <v>62</v>
      </c>
      <c r="T1870" s="27" t="str">
        <f t="shared" si="700"/>
        <v/>
      </c>
      <c r="U1870" s="27"/>
      <c r="V1870" s="29"/>
      <c r="W1870" s="30"/>
      <c r="X1870" s="30"/>
      <c r="Y1870" s="31"/>
    </row>
    <row r="1871" spans="1:25" ht="15.75" hidden="1" customHeight="1" x14ac:dyDescent="0.25">
      <c r="A1871" s="32">
        <v>28844044</v>
      </c>
      <c r="B1871" s="32" t="s">
        <v>11739</v>
      </c>
      <c r="C1871" s="32" t="s">
        <v>11740</v>
      </c>
      <c r="D1871" s="32" t="s">
        <v>11741</v>
      </c>
      <c r="E1871" s="32" t="s">
        <v>11155</v>
      </c>
      <c r="F1871" s="32" t="s">
        <v>393</v>
      </c>
      <c r="G1871" s="32">
        <v>2017</v>
      </c>
      <c r="H1871" s="33">
        <v>42975</v>
      </c>
      <c r="I1871" s="32"/>
      <c r="J1871" s="32"/>
      <c r="K1871" s="32" t="s">
        <v>11742</v>
      </c>
      <c r="L1871" s="32" t="str">
        <f t="shared" si="682"/>
        <v>PostAlerta</v>
      </c>
      <c r="M1871" s="32" t="str">
        <f t="shared" si="697"/>
        <v>C/PalabrasClaves</v>
      </c>
      <c r="N1871" s="32" t="str">
        <f t="shared" si="699"/>
        <v/>
      </c>
      <c r="O1871" s="32"/>
      <c r="P1871" s="32" t="s">
        <v>3020</v>
      </c>
      <c r="Q1871" s="32"/>
      <c r="R1871" s="32" t="str">
        <f>LEFT('2012-2022'!$P1871,4)</f>
        <v>2017</v>
      </c>
      <c r="S1871" s="32" t="s">
        <v>74</v>
      </c>
      <c r="T1871" s="32" t="str">
        <f t="shared" si="700"/>
        <v/>
      </c>
      <c r="U1871" s="32"/>
      <c r="V1871" s="34"/>
      <c r="W1871" s="35"/>
      <c r="X1871" s="35"/>
      <c r="Y1871" s="32"/>
    </row>
    <row r="1872" spans="1:25" ht="15.75" hidden="1" customHeight="1" x14ac:dyDescent="0.25">
      <c r="A1872" s="27">
        <v>27639378</v>
      </c>
      <c r="B1872" s="27" t="s">
        <v>11743</v>
      </c>
      <c r="C1872" s="27" t="s">
        <v>11744</v>
      </c>
      <c r="D1872" s="27" t="s">
        <v>11745</v>
      </c>
      <c r="E1872" s="27" t="s">
        <v>6283</v>
      </c>
      <c r="F1872" s="27" t="s">
        <v>759</v>
      </c>
      <c r="G1872" s="27">
        <v>2016</v>
      </c>
      <c r="H1872" s="28">
        <v>42632</v>
      </c>
      <c r="I1872" s="27" t="s">
        <v>11746</v>
      </c>
      <c r="J1872" s="27"/>
      <c r="K1872" s="27" t="s">
        <v>11747</v>
      </c>
      <c r="L1872" s="27" t="str">
        <f t="shared" si="682"/>
        <v>PreAlerta</v>
      </c>
      <c r="M1872" s="27" t="str">
        <f t="shared" si="697"/>
        <v>C/PalabrasClaves</v>
      </c>
      <c r="N1872" s="27" t="str">
        <f t="shared" si="699"/>
        <v/>
      </c>
      <c r="O1872" s="27"/>
      <c r="P1872" s="27" t="s">
        <v>11748</v>
      </c>
      <c r="Q1872" s="27"/>
      <c r="R1872" s="27" t="str">
        <f>LEFT('2012-2022'!$P1872,4)</f>
        <v>2016</v>
      </c>
      <c r="S1872" s="27" t="s">
        <v>68</v>
      </c>
      <c r="T1872" s="27" t="str">
        <f t="shared" si="700"/>
        <v/>
      </c>
      <c r="U1872" s="27"/>
      <c r="V1872" s="29"/>
      <c r="W1872" s="30"/>
      <c r="X1872" s="30"/>
      <c r="Y1872" s="31"/>
    </row>
    <row r="1873" spans="1:25" ht="15.75" hidden="1" customHeight="1" x14ac:dyDescent="0.25">
      <c r="A1873" s="32">
        <v>28868962</v>
      </c>
      <c r="B1873" s="32" t="s">
        <v>11749</v>
      </c>
      <c r="C1873" s="32" t="s">
        <v>11750</v>
      </c>
      <c r="D1873" s="32" t="s">
        <v>11751</v>
      </c>
      <c r="E1873" s="32" t="s">
        <v>11752</v>
      </c>
      <c r="F1873" s="32" t="s">
        <v>11753</v>
      </c>
      <c r="G1873" s="32">
        <v>2018</v>
      </c>
      <c r="H1873" s="33">
        <v>42983</v>
      </c>
      <c r="I1873" s="32"/>
      <c r="J1873" s="32"/>
      <c r="K1873" s="32" t="s">
        <v>11754</v>
      </c>
      <c r="L1873" s="32" t="str">
        <f t="shared" si="682"/>
        <v>PostAlerta</v>
      </c>
      <c r="M1873" s="32" t="str">
        <f t="shared" si="697"/>
        <v>S/PalabrasClaves</v>
      </c>
      <c r="N1873" s="32" t="str">
        <f t="shared" si="699"/>
        <v/>
      </c>
      <c r="O1873" s="32"/>
      <c r="P1873" s="32" t="s">
        <v>350</v>
      </c>
      <c r="Q1873" s="32"/>
      <c r="R1873" s="32" t="str">
        <f>LEFT('2012-2022'!$P1873,4)</f>
        <v>2018</v>
      </c>
      <c r="S1873" s="32" t="s">
        <v>45</v>
      </c>
      <c r="T1873" s="32" t="str">
        <f t="shared" si="700"/>
        <v/>
      </c>
      <c r="U1873" s="32"/>
      <c r="V1873" s="34"/>
      <c r="W1873" s="35"/>
      <c r="X1873" s="35"/>
      <c r="Y1873" s="32"/>
    </row>
    <row r="1874" spans="1:25" ht="15.75" hidden="1" customHeight="1" x14ac:dyDescent="0.25">
      <c r="A1874" s="27">
        <v>36189345</v>
      </c>
      <c r="B1874" s="27" t="s">
        <v>11755</v>
      </c>
      <c r="C1874" s="27" t="s">
        <v>11756</v>
      </c>
      <c r="D1874" s="27" t="s">
        <v>11757</v>
      </c>
      <c r="E1874" s="27" t="s">
        <v>11758</v>
      </c>
      <c r="F1874" s="27" t="s">
        <v>5193</v>
      </c>
      <c r="G1874" s="27">
        <v>2022</v>
      </c>
      <c r="H1874" s="28">
        <v>44837</v>
      </c>
      <c r="I1874" s="27" t="s">
        <v>11759</v>
      </c>
      <c r="J1874" s="27"/>
      <c r="K1874" s="27" t="s">
        <v>11760</v>
      </c>
      <c r="L1874" s="27" t="str">
        <f t="shared" si="682"/>
        <v>Excluido</v>
      </c>
      <c r="M1874" s="27" t="str">
        <f t="shared" si="697"/>
        <v>S/PalabrasClaves</v>
      </c>
      <c r="N1874" s="27" t="str">
        <f t="shared" si="699"/>
        <v/>
      </c>
      <c r="O1874" s="27"/>
      <c r="P1874" s="27" t="s">
        <v>11761</v>
      </c>
      <c r="Q1874" s="27"/>
      <c r="R1874" s="27" t="str">
        <f>LEFT('2012-2022'!$P1874,4)</f>
        <v>2022</v>
      </c>
      <c r="S1874" s="27" t="s">
        <v>68</v>
      </c>
      <c r="T1874" s="27" t="str">
        <f t="shared" si="700"/>
        <v/>
      </c>
      <c r="U1874" s="27"/>
      <c r="V1874" s="29"/>
      <c r="W1874" s="30"/>
      <c r="X1874" s="30"/>
      <c r="Y1874" s="31"/>
    </row>
    <row r="1875" spans="1:25" ht="15.75" hidden="1" customHeight="1" x14ac:dyDescent="0.25">
      <c r="A1875" s="32">
        <v>23995689</v>
      </c>
      <c r="B1875" s="32" t="s">
        <v>11762</v>
      </c>
      <c r="C1875" s="32" t="s">
        <v>11763</v>
      </c>
      <c r="D1875" s="32" t="s">
        <v>11764</v>
      </c>
      <c r="E1875" s="32" t="s">
        <v>11765</v>
      </c>
      <c r="F1875" s="32" t="s">
        <v>11356</v>
      </c>
      <c r="G1875" s="32">
        <v>2013</v>
      </c>
      <c r="H1875" s="33">
        <v>41520</v>
      </c>
      <c r="I1875" s="32" t="s">
        <v>11766</v>
      </c>
      <c r="J1875" s="32" t="s">
        <v>11767</v>
      </c>
      <c r="K1875" s="32" t="s">
        <v>11768</v>
      </c>
      <c r="L1875" s="32" t="str">
        <f t="shared" si="682"/>
        <v>PreAlerta</v>
      </c>
      <c r="M1875" s="32" t="str">
        <f t="shared" si="697"/>
        <v>S/PalabrasClaves</v>
      </c>
      <c r="N1875" s="32" t="str">
        <f t="shared" si="699"/>
        <v/>
      </c>
      <c r="O1875" s="32"/>
      <c r="P1875" s="32" t="s">
        <v>11769</v>
      </c>
      <c r="Q1875" s="32"/>
      <c r="R1875" s="32" t="str">
        <f>LEFT('2012-2022'!$P1875,4)</f>
        <v>2013</v>
      </c>
      <c r="S1875" s="32" t="s">
        <v>68</v>
      </c>
      <c r="T1875" s="32" t="str">
        <f t="shared" si="700"/>
        <v/>
      </c>
      <c r="U1875" s="32"/>
      <c r="V1875" s="34"/>
      <c r="W1875" s="35"/>
      <c r="X1875" s="35"/>
      <c r="Y1875" s="32"/>
    </row>
    <row r="1876" spans="1:25" ht="15.75" hidden="1" customHeight="1" x14ac:dyDescent="0.25">
      <c r="A1876" s="27">
        <v>25753079</v>
      </c>
      <c r="B1876" s="27" t="s">
        <v>11770</v>
      </c>
      <c r="C1876" s="27" t="s">
        <v>11771</v>
      </c>
      <c r="D1876" s="27" t="s">
        <v>11772</v>
      </c>
      <c r="E1876" s="27" t="s">
        <v>8571</v>
      </c>
      <c r="F1876" s="27" t="s">
        <v>285</v>
      </c>
      <c r="G1876" s="27">
        <v>2015</v>
      </c>
      <c r="H1876" s="28">
        <v>42074</v>
      </c>
      <c r="I1876" s="27"/>
      <c r="J1876" s="27"/>
      <c r="K1876" s="27" t="s">
        <v>11773</v>
      </c>
      <c r="L1876" s="27" t="str">
        <f t="shared" si="682"/>
        <v>PreAlerta</v>
      </c>
      <c r="M1876" s="27" t="str">
        <f t="shared" si="697"/>
        <v>S/PalabrasClaves</v>
      </c>
      <c r="N1876" s="27" t="str">
        <f t="shared" si="699"/>
        <v/>
      </c>
      <c r="O1876" s="27"/>
      <c r="P1876" s="27" t="s">
        <v>911</v>
      </c>
      <c r="Q1876" s="27"/>
      <c r="R1876" s="27" t="str">
        <f>LEFT('2012-2022'!$P1876,4)</f>
        <v>2015</v>
      </c>
      <c r="S1876" s="27" t="s">
        <v>57</v>
      </c>
      <c r="T1876" s="27" t="str">
        <f t="shared" si="700"/>
        <v/>
      </c>
      <c r="U1876" s="27"/>
      <c r="V1876" s="29"/>
      <c r="W1876" s="30"/>
      <c r="X1876" s="30"/>
      <c r="Y1876" s="31"/>
    </row>
    <row r="1877" spans="1:25" ht="15.75" hidden="1" customHeight="1" x14ac:dyDescent="0.25">
      <c r="A1877" s="32">
        <v>33201019</v>
      </c>
      <c r="B1877" s="32" t="s">
        <v>11774</v>
      </c>
      <c r="C1877" s="32" t="s">
        <v>11775</v>
      </c>
      <c r="D1877" s="32" t="s">
        <v>11776</v>
      </c>
      <c r="E1877" s="32" t="s">
        <v>11777</v>
      </c>
      <c r="F1877" s="32" t="s">
        <v>304</v>
      </c>
      <c r="G1877" s="32">
        <v>2021</v>
      </c>
      <c r="H1877" s="33">
        <v>44152</v>
      </c>
      <c r="I1877" s="32"/>
      <c r="J1877" s="32"/>
      <c r="K1877" s="32" t="s">
        <v>11778</v>
      </c>
      <c r="L1877" s="32" t="str">
        <f t="shared" si="682"/>
        <v>Excluido</v>
      </c>
      <c r="M1877" s="32" t="str">
        <f t="shared" si="697"/>
        <v>C/PalabrasClaves</v>
      </c>
      <c r="N1877" s="32" t="str">
        <f t="shared" si="699"/>
        <v/>
      </c>
      <c r="O1877" s="32"/>
      <c r="P1877" s="32" t="s">
        <v>9724</v>
      </c>
      <c r="Q1877" s="32"/>
      <c r="R1877" s="32" t="str">
        <f>LEFT('2012-2022'!$P1877,4)</f>
        <v>2021</v>
      </c>
      <c r="S1877" s="32" t="s">
        <v>62</v>
      </c>
      <c r="T1877" s="32" t="str">
        <f t="shared" si="700"/>
        <v/>
      </c>
      <c r="U1877" s="32"/>
      <c r="V1877" s="34"/>
      <c r="W1877" s="35"/>
      <c r="X1877" s="35"/>
      <c r="Y1877" s="32"/>
    </row>
    <row r="1878" spans="1:25" ht="15.75" hidden="1" customHeight="1" x14ac:dyDescent="0.25">
      <c r="A1878" s="27">
        <v>28930511</v>
      </c>
      <c r="B1878" s="27" t="s">
        <v>11779</v>
      </c>
      <c r="C1878" s="27" t="s">
        <v>11780</v>
      </c>
      <c r="D1878" s="27" t="s">
        <v>11781</v>
      </c>
      <c r="E1878" s="27" t="s">
        <v>11782</v>
      </c>
      <c r="F1878" s="27" t="s">
        <v>3450</v>
      </c>
      <c r="G1878" s="27">
        <v>2017</v>
      </c>
      <c r="H1878" s="28">
        <v>42999</v>
      </c>
      <c r="I1878" s="27"/>
      <c r="J1878" s="27"/>
      <c r="K1878" s="27" t="s">
        <v>11783</v>
      </c>
      <c r="L1878" s="27" t="str">
        <f t="shared" si="682"/>
        <v>PostAlerta</v>
      </c>
      <c r="M1878" s="27" t="str">
        <f t="shared" si="697"/>
        <v>S/PalabrasClaves</v>
      </c>
      <c r="N1878" s="27" t="str">
        <f t="shared" si="699"/>
        <v/>
      </c>
      <c r="O1878" s="27"/>
      <c r="P1878" s="27" t="s">
        <v>11784</v>
      </c>
      <c r="Q1878" s="27"/>
      <c r="R1878" s="27" t="str">
        <f>LEFT('2012-2022'!$P1878,4)</f>
        <v>2017</v>
      </c>
      <c r="S1878" s="27" t="s">
        <v>68</v>
      </c>
      <c r="T1878" s="27" t="str">
        <f t="shared" si="700"/>
        <v/>
      </c>
      <c r="U1878" s="27"/>
      <c r="V1878" s="29"/>
      <c r="W1878" s="30"/>
      <c r="X1878" s="30"/>
      <c r="Y1878" s="31"/>
    </row>
    <row r="1879" spans="1:25" ht="15.75" hidden="1" customHeight="1" x14ac:dyDescent="0.25">
      <c r="A1879" s="32">
        <v>31515293</v>
      </c>
      <c r="B1879" s="32" t="s">
        <v>11785</v>
      </c>
      <c r="C1879" s="32" t="s">
        <v>11786</v>
      </c>
      <c r="D1879" s="32" t="s">
        <v>11787</v>
      </c>
      <c r="E1879" s="32" t="s">
        <v>7853</v>
      </c>
      <c r="F1879" s="32" t="s">
        <v>393</v>
      </c>
      <c r="G1879" s="32">
        <v>2020</v>
      </c>
      <c r="H1879" s="33">
        <v>43722</v>
      </c>
      <c r="I1879" s="32" t="s">
        <v>11788</v>
      </c>
      <c r="J1879" s="32" t="s">
        <v>11789</v>
      </c>
      <c r="K1879" s="32" t="s">
        <v>11790</v>
      </c>
      <c r="L1879" s="32" t="str">
        <f t="shared" si="682"/>
        <v>PostAlerta</v>
      </c>
      <c r="M1879" s="32" t="str">
        <f t="shared" si="697"/>
        <v>S/PalabrasClaves</v>
      </c>
      <c r="N1879" s="32" t="str">
        <f t="shared" si="699"/>
        <v/>
      </c>
      <c r="O1879" s="32"/>
      <c r="P1879" s="32" t="s">
        <v>175</v>
      </c>
      <c r="Q1879" s="32"/>
      <c r="R1879" s="32" t="str">
        <f>LEFT('2012-2022'!$P1879,4)</f>
        <v>2020</v>
      </c>
      <c r="S1879" s="32" t="s">
        <v>60</v>
      </c>
      <c r="T1879" s="32" t="str">
        <f t="shared" si="700"/>
        <v/>
      </c>
      <c r="U1879" s="32"/>
      <c r="V1879" s="34"/>
      <c r="W1879" s="35"/>
      <c r="X1879" s="35"/>
      <c r="Y1879" s="32"/>
    </row>
    <row r="1880" spans="1:25" ht="15.75" hidden="1" customHeight="1" x14ac:dyDescent="0.25">
      <c r="A1880" s="27">
        <v>31556949</v>
      </c>
      <c r="B1880" s="27" t="s">
        <v>11791</v>
      </c>
      <c r="C1880" s="27" t="s">
        <v>11792</v>
      </c>
      <c r="D1880" s="27" t="s">
        <v>11793</v>
      </c>
      <c r="E1880" s="27" t="s">
        <v>10949</v>
      </c>
      <c r="F1880" s="27" t="s">
        <v>2140</v>
      </c>
      <c r="G1880" s="27">
        <v>2020</v>
      </c>
      <c r="H1880" s="28">
        <v>43735</v>
      </c>
      <c r="I1880" s="27"/>
      <c r="J1880" s="27"/>
      <c r="K1880" s="27" t="s">
        <v>11794</v>
      </c>
      <c r="L1880" s="27" t="str">
        <f t="shared" si="682"/>
        <v>PostAlerta</v>
      </c>
      <c r="M1880" s="27" t="str">
        <f t="shared" si="697"/>
        <v>S/PalabrasClaves</v>
      </c>
      <c r="N1880" s="27" t="str">
        <f t="shared" si="699"/>
        <v/>
      </c>
      <c r="O1880" s="27"/>
      <c r="P1880" s="27" t="s">
        <v>11795</v>
      </c>
      <c r="Q1880" s="27"/>
      <c r="R1880" s="27" t="str">
        <f>LEFT('2012-2022'!$P1880,4)</f>
        <v>2020</v>
      </c>
      <c r="S1880" s="27" t="s">
        <v>65</v>
      </c>
      <c r="T1880" s="27" t="str">
        <f t="shared" si="700"/>
        <v/>
      </c>
      <c r="U1880" s="27"/>
      <c r="V1880" s="29"/>
      <c r="W1880" s="30"/>
      <c r="X1880" s="30"/>
      <c r="Y1880" s="31"/>
    </row>
    <row r="1881" spans="1:25" ht="15.75" customHeight="1" x14ac:dyDescent="0.25">
      <c r="A1881" s="32">
        <v>25763675</v>
      </c>
      <c r="B1881" s="32" t="s">
        <v>11796</v>
      </c>
      <c r="C1881" s="32" t="s">
        <v>11797</v>
      </c>
      <c r="D1881" s="32" t="s">
        <v>11798</v>
      </c>
      <c r="E1881" s="32" t="s">
        <v>1660</v>
      </c>
      <c r="F1881" s="32" t="s">
        <v>304</v>
      </c>
      <c r="G1881" s="32">
        <v>2015</v>
      </c>
      <c r="H1881" s="33">
        <v>42076</v>
      </c>
      <c r="I1881" s="32"/>
      <c r="J1881" s="32"/>
      <c r="K1881" s="32" t="s">
        <v>11799</v>
      </c>
      <c r="L1881" s="32" t="str">
        <f t="shared" ref="L1881:L1944" si="701">IF(ISNUMBER(VLOOKUP(A1881,EXCL,1,FALSE)),"Excluido",IF(ISNUMBER(VLOOKUP(A1881,POST,1,FALSE)),"PostAlerta",IF(ISNUMBER(VLOOKUP(A1881,PRE,1,FALSE)),"PreAlerta","")))</f>
        <v>PreAlerta</v>
      </c>
      <c r="M1881" s="32" t="str">
        <f t="shared" si="697"/>
        <v>C/PalabrasClaves</v>
      </c>
      <c r="N1881" s="32" t="s">
        <v>9</v>
      </c>
      <c r="O1881" s="32"/>
      <c r="P1881" s="32" t="s">
        <v>495</v>
      </c>
      <c r="Q1881" s="32"/>
      <c r="R1881" s="32" t="str">
        <f>LEFT('2012-2022'!$P1881,4)</f>
        <v>2015</v>
      </c>
      <c r="S1881" s="32" t="s">
        <v>54</v>
      </c>
      <c r="T1881" s="32" t="s">
        <v>11800</v>
      </c>
      <c r="U1881" s="32" t="s">
        <v>123</v>
      </c>
      <c r="V1881" s="34" t="s">
        <v>124</v>
      </c>
      <c r="W1881" s="35" t="s">
        <v>124</v>
      </c>
      <c r="X1881" s="35" t="s">
        <v>11801</v>
      </c>
      <c r="Y1881" s="36" t="str">
        <f>IFERROR(VLOOKUP(A1879,BD_aux,3,FALSE),"")</f>
        <v/>
      </c>
    </row>
    <row r="1882" spans="1:25" ht="15.75" hidden="1" customHeight="1" x14ac:dyDescent="0.25">
      <c r="A1882" s="27">
        <v>31488838</v>
      </c>
      <c r="B1882" s="27" t="s">
        <v>11802</v>
      </c>
      <c r="C1882" s="27" t="s">
        <v>11803</v>
      </c>
      <c r="D1882" s="27" t="s">
        <v>11804</v>
      </c>
      <c r="E1882" s="27" t="s">
        <v>3561</v>
      </c>
      <c r="F1882" s="27" t="s">
        <v>3262</v>
      </c>
      <c r="G1882" s="27">
        <v>2019</v>
      </c>
      <c r="H1882" s="28">
        <v>43715</v>
      </c>
      <c r="I1882" s="27" t="s">
        <v>11805</v>
      </c>
      <c r="J1882" s="27"/>
      <c r="K1882" s="27" t="s">
        <v>11806</v>
      </c>
      <c r="L1882" s="27" t="str">
        <f t="shared" si="701"/>
        <v>PostAlerta</v>
      </c>
      <c r="M1882" s="27" t="str">
        <f t="shared" si="697"/>
        <v>S/PalabrasClaves</v>
      </c>
      <c r="N1882" s="27" t="str">
        <f t="shared" ref="N1882:N1886" si="702">IF(ISNUMBER(SEARCH("TREATMENT", B1882)), "4) Nuevos tratamientos", "")</f>
        <v/>
      </c>
      <c r="O1882" s="27"/>
      <c r="P1882" s="27" t="s">
        <v>8313</v>
      </c>
      <c r="Q1882" s="27"/>
      <c r="R1882" s="27" t="str">
        <f>LEFT('2012-2022'!$P1882,4)</f>
        <v>2019</v>
      </c>
      <c r="S1882" s="27" t="s">
        <v>68</v>
      </c>
      <c r="T1882" s="27" t="str">
        <f t="shared" ref="T1882:T1898" si="703">IFERROR(VLOOKUP(A1882,BD_aux,2,FALSE),"")</f>
        <v/>
      </c>
      <c r="U1882" s="27"/>
      <c r="V1882" s="29"/>
      <c r="W1882" s="30"/>
      <c r="X1882" s="30"/>
      <c r="Y1882" s="31"/>
    </row>
    <row r="1883" spans="1:25" ht="15.75" hidden="1" customHeight="1" x14ac:dyDescent="0.25">
      <c r="A1883" s="32">
        <v>34933533</v>
      </c>
      <c r="B1883" s="32" t="s">
        <v>11807</v>
      </c>
      <c r="C1883" s="32" t="s">
        <v>11808</v>
      </c>
      <c r="D1883" s="32" t="s">
        <v>11809</v>
      </c>
      <c r="E1883" s="32" t="s">
        <v>11810</v>
      </c>
      <c r="F1883" s="32" t="s">
        <v>11811</v>
      </c>
      <c r="G1883" s="32">
        <v>2021</v>
      </c>
      <c r="H1883" s="33">
        <v>44552</v>
      </c>
      <c r="I1883" s="32"/>
      <c r="J1883" s="32"/>
      <c r="K1883" s="32" t="s">
        <v>11812</v>
      </c>
      <c r="L1883" s="32" t="str">
        <f t="shared" si="701"/>
        <v>PostAlerta</v>
      </c>
      <c r="M1883" s="32" t="str">
        <f t="shared" si="697"/>
        <v>C/PalabrasClaves</v>
      </c>
      <c r="N1883" s="32" t="str">
        <f t="shared" si="702"/>
        <v/>
      </c>
      <c r="O1883" s="32"/>
      <c r="P1883" s="32" t="s">
        <v>9831</v>
      </c>
      <c r="Q1883" s="32"/>
      <c r="R1883" s="32" t="str">
        <f>LEFT('2012-2022'!$P1883,4)</f>
        <v>2021</v>
      </c>
      <c r="S1883" s="32" t="s">
        <v>74</v>
      </c>
      <c r="T1883" s="32" t="str">
        <f t="shared" si="703"/>
        <v/>
      </c>
      <c r="U1883" s="32"/>
      <c r="V1883" s="34"/>
      <c r="W1883" s="35"/>
      <c r="X1883" s="35"/>
      <c r="Y1883" s="32"/>
    </row>
    <row r="1884" spans="1:25" ht="15.75" hidden="1" customHeight="1" x14ac:dyDescent="0.25">
      <c r="A1884" s="27">
        <v>27765581</v>
      </c>
      <c r="B1884" s="27" t="s">
        <v>11813</v>
      </c>
      <c r="C1884" s="27" t="s">
        <v>11814</v>
      </c>
      <c r="D1884" s="27" t="s">
        <v>11815</v>
      </c>
      <c r="E1884" s="27" t="s">
        <v>11816</v>
      </c>
      <c r="F1884" s="27" t="s">
        <v>11817</v>
      </c>
      <c r="G1884" s="27">
        <v>2016</v>
      </c>
      <c r="H1884" s="28">
        <v>42682</v>
      </c>
      <c r="I1884" s="27" t="s">
        <v>11818</v>
      </c>
      <c r="J1884" s="27"/>
      <c r="K1884" s="27" t="s">
        <v>11819</v>
      </c>
      <c r="L1884" s="27" t="str">
        <f t="shared" si="701"/>
        <v>PreAlerta</v>
      </c>
      <c r="M1884" s="27" t="str">
        <f t="shared" si="697"/>
        <v>S/PalabrasClaves</v>
      </c>
      <c r="N1884" s="27" t="str">
        <f t="shared" si="702"/>
        <v/>
      </c>
      <c r="O1884" s="27"/>
      <c r="P1884" s="27" t="s">
        <v>11820</v>
      </c>
      <c r="Q1884" s="27"/>
      <c r="R1884" s="27" t="str">
        <f>LEFT('2012-2022'!$P1884,4)</f>
        <v>2016</v>
      </c>
      <c r="S1884" s="27" t="s">
        <v>72</v>
      </c>
      <c r="T1884" s="27" t="str">
        <f t="shared" si="703"/>
        <v/>
      </c>
      <c r="U1884" s="27"/>
      <c r="V1884" s="29"/>
      <c r="W1884" s="30"/>
      <c r="X1884" s="30"/>
      <c r="Y1884" s="31"/>
    </row>
    <row r="1885" spans="1:25" ht="15.75" hidden="1" customHeight="1" x14ac:dyDescent="0.25">
      <c r="A1885" s="32">
        <v>35212944</v>
      </c>
      <c r="B1885" s="32" t="s">
        <v>11821</v>
      </c>
      <c r="C1885" s="32" t="s">
        <v>11822</v>
      </c>
      <c r="D1885" s="32" t="s">
        <v>11823</v>
      </c>
      <c r="E1885" s="32" t="s">
        <v>11824</v>
      </c>
      <c r="F1885" s="32" t="s">
        <v>4735</v>
      </c>
      <c r="G1885" s="32">
        <v>2022</v>
      </c>
      <c r="H1885" s="33">
        <v>44617</v>
      </c>
      <c r="I1885" s="32"/>
      <c r="J1885" s="32"/>
      <c r="K1885" s="32" t="s">
        <v>11825</v>
      </c>
      <c r="L1885" s="32" t="str">
        <f t="shared" si="701"/>
        <v>PostAlerta</v>
      </c>
      <c r="M1885" s="32" t="str">
        <f t="shared" si="697"/>
        <v>C/PalabrasClaves</v>
      </c>
      <c r="N1885" s="32" t="str">
        <f t="shared" si="702"/>
        <v/>
      </c>
      <c r="O1885" s="32"/>
      <c r="P1885" s="32" t="s">
        <v>8351</v>
      </c>
      <c r="Q1885" s="32"/>
      <c r="R1885" s="32" t="str">
        <f>LEFT('2012-2022'!$P1885,4)</f>
        <v>2022</v>
      </c>
      <c r="S1885" s="32" t="s">
        <v>65</v>
      </c>
      <c r="T1885" s="32" t="str">
        <f t="shared" si="703"/>
        <v/>
      </c>
      <c r="U1885" s="32"/>
      <c r="V1885" s="34"/>
      <c r="W1885" s="35"/>
      <c r="X1885" s="35"/>
      <c r="Y1885" s="32"/>
    </row>
    <row r="1886" spans="1:25" ht="15.75" hidden="1" customHeight="1" x14ac:dyDescent="0.25">
      <c r="A1886" s="27">
        <v>27572098</v>
      </c>
      <c r="B1886" s="27" t="s">
        <v>11826</v>
      </c>
      <c r="C1886" s="27" t="s">
        <v>11827</v>
      </c>
      <c r="D1886" s="27" t="s">
        <v>11828</v>
      </c>
      <c r="E1886" s="27" t="s">
        <v>10429</v>
      </c>
      <c r="F1886" s="27" t="s">
        <v>2140</v>
      </c>
      <c r="G1886" s="27">
        <v>2016</v>
      </c>
      <c r="H1886" s="28">
        <v>42613</v>
      </c>
      <c r="I1886" s="27"/>
      <c r="J1886" s="27"/>
      <c r="K1886" s="27" t="s">
        <v>11829</v>
      </c>
      <c r="L1886" s="27" t="str">
        <f t="shared" si="701"/>
        <v>PreAlerta</v>
      </c>
      <c r="M1886" s="27" t="str">
        <f t="shared" si="697"/>
        <v>S/PalabrasClaves</v>
      </c>
      <c r="N1886" s="27" t="str">
        <f t="shared" si="702"/>
        <v/>
      </c>
      <c r="O1886" s="27"/>
      <c r="P1886" s="27" t="s">
        <v>3354</v>
      </c>
      <c r="Q1886" s="27"/>
      <c r="R1886" s="27" t="str">
        <f>LEFT('2012-2022'!$P1886,4)</f>
        <v>2016</v>
      </c>
      <c r="S1886" s="27" t="s">
        <v>72</v>
      </c>
      <c r="T1886" s="27" t="str">
        <f t="shared" si="703"/>
        <v/>
      </c>
      <c r="U1886" s="27"/>
      <c r="V1886" s="29"/>
      <c r="W1886" s="30"/>
      <c r="X1886" s="30"/>
      <c r="Y1886" s="31"/>
    </row>
    <row r="1887" spans="1:25" ht="15.75" hidden="1" customHeight="1" x14ac:dyDescent="0.25">
      <c r="A1887" s="32">
        <v>29493405</v>
      </c>
      <c r="B1887" s="32" t="s">
        <v>11830</v>
      </c>
      <c r="C1887" s="32" t="s">
        <v>11831</v>
      </c>
      <c r="D1887" s="32" t="s">
        <v>11832</v>
      </c>
      <c r="E1887" s="32" t="s">
        <v>11833</v>
      </c>
      <c r="F1887" s="32" t="s">
        <v>11834</v>
      </c>
      <c r="G1887" s="32">
        <v>2018</v>
      </c>
      <c r="H1887" s="33">
        <v>43161</v>
      </c>
      <c r="I1887" s="32" t="s">
        <v>11835</v>
      </c>
      <c r="J1887" s="32"/>
      <c r="K1887" s="32" t="s">
        <v>11836</v>
      </c>
      <c r="L1887" s="32" t="str">
        <f t="shared" si="701"/>
        <v>PostAlerta</v>
      </c>
      <c r="M1887" s="32" t="str">
        <f t="shared" si="697"/>
        <v>S/PalabrasClaves</v>
      </c>
      <c r="N1887" s="32"/>
      <c r="O1887" s="32"/>
      <c r="P1887" s="32" t="s">
        <v>11837</v>
      </c>
      <c r="Q1887" s="32"/>
      <c r="R1887" s="32" t="str">
        <f>LEFT('2012-2022'!$P1887,4)</f>
        <v>2018</v>
      </c>
      <c r="S1887" s="32" t="s">
        <v>45</v>
      </c>
      <c r="T1887" s="32" t="str">
        <f t="shared" si="703"/>
        <v/>
      </c>
      <c r="U1887" s="32"/>
      <c r="V1887" s="34"/>
      <c r="W1887" s="35"/>
      <c r="X1887" s="35"/>
      <c r="Y1887" s="32"/>
    </row>
    <row r="1888" spans="1:25" ht="15.75" hidden="1" customHeight="1" x14ac:dyDescent="0.25">
      <c r="A1888" s="27">
        <v>25512669</v>
      </c>
      <c r="B1888" s="27" t="s">
        <v>11838</v>
      </c>
      <c r="C1888" s="27" t="s">
        <v>11839</v>
      </c>
      <c r="D1888" s="27" t="s">
        <v>11840</v>
      </c>
      <c r="E1888" s="27" t="s">
        <v>5880</v>
      </c>
      <c r="F1888" s="27" t="s">
        <v>393</v>
      </c>
      <c r="G1888" s="27">
        <v>2015</v>
      </c>
      <c r="H1888" s="28">
        <v>41990</v>
      </c>
      <c r="I1888" s="27"/>
      <c r="J1888" s="27"/>
      <c r="K1888" s="27" t="s">
        <v>11841</v>
      </c>
      <c r="L1888" s="27" t="str">
        <f t="shared" si="701"/>
        <v>PreAlerta</v>
      </c>
      <c r="M1888" s="27" t="str">
        <f t="shared" si="697"/>
        <v>C/PalabrasClaves</v>
      </c>
      <c r="N1888" s="27" t="str">
        <f>IF(ISNUMBER(SEARCH("TREATMENT", B1888)), "4) Nuevos tratamientos", "")</f>
        <v/>
      </c>
      <c r="O1888" s="27"/>
      <c r="P1888" s="27" t="s">
        <v>989</v>
      </c>
      <c r="Q1888" s="27"/>
      <c r="R1888" s="27" t="str">
        <f>LEFT('2012-2022'!$P1888,4)</f>
        <v>2015</v>
      </c>
      <c r="S1888" s="27" t="s">
        <v>60</v>
      </c>
      <c r="T1888" s="27" t="str">
        <f t="shared" si="703"/>
        <v/>
      </c>
      <c r="U1888" s="27"/>
      <c r="V1888" s="29"/>
      <c r="W1888" s="30"/>
      <c r="X1888" s="30"/>
      <c r="Y1888" s="31"/>
    </row>
    <row r="1889" spans="1:25" ht="15.75" hidden="1" customHeight="1" x14ac:dyDescent="0.25">
      <c r="A1889" s="32">
        <v>32692362</v>
      </c>
      <c r="B1889" s="32" t="s">
        <v>11842</v>
      </c>
      <c r="C1889" s="32" t="s">
        <v>4207</v>
      </c>
      <c r="D1889" s="32" t="s">
        <v>11843</v>
      </c>
      <c r="E1889" s="32" t="s">
        <v>4209</v>
      </c>
      <c r="F1889" s="32" t="s">
        <v>195</v>
      </c>
      <c r="G1889" s="32">
        <v>2020</v>
      </c>
      <c r="H1889" s="33">
        <v>44034</v>
      </c>
      <c r="I1889" s="32" t="s">
        <v>11844</v>
      </c>
      <c r="J1889" s="32"/>
      <c r="K1889" s="32" t="s">
        <v>11845</v>
      </c>
      <c r="L1889" s="32" t="str">
        <f t="shared" si="701"/>
        <v>PostAlerta</v>
      </c>
      <c r="M1889" s="32" t="str">
        <f t="shared" si="697"/>
        <v>C/PalabrasClaves</v>
      </c>
      <c r="N1889" s="32" t="s">
        <v>18</v>
      </c>
      <c r="O1889" s="32" t="s">
        <v>2842</v>
      </c>
      <c r="P1889" s="32" t="s">
        <v>4310</v>
      </c>
      <c r="Q1889" s="32"/>
      <c r="R1889" s="32" t="str">
        <f>LEFT('2012-2022'!$P1889,4)</f>
        <v>2020</v>
      </c>
      <c r="S1889" s="32" t="s">
        <v>70</v>
      </c>
      <c r="T1889" s="32" t="str">
        <f t="shared" si="703"/>
        <v/>
      </c>
      <c r="U1889" s="32"/>
      <c r="V1889" s="34"/>
      <c r="W1889" s="35"/>
      <c r="X1889" s="35"/>
      <c r="Y1889" s="32"/>
    </row>
    <row r="1890" spans="1:25" ht="15.75" hidden="1" customHeight="1" x14ac:dyDescent="0.25">
      <c r="A1890" s="27">
        <v>29465709</v>
      </c>
      <c r="B1890" s="27" t="s">
        <v>11846</v>
      </c>
      <c r="C1890" s="27" t="s">
        <v>11847</v>
      </c>
      <c r="D1890" s="27" t="s">
        <v>11848</v>
      </c>
      <c r="E1890" s="27" t="s">
        <v>11849</v>
      </c>
      <c r="F1890" s="27" t="s">
        <v>304</v>
      </c>
      <c r="G1890" s="27">
        <v>2018</v>
      </c>
      <c r="H1890" s="28">
        <v>43153</v>
      </c>
      <c r="I1890" s="27" t="s">
        <v>11850</v>
      </c>
      <c r="J1890" s="27" t="s">
        <v>11851</v>
      </c>
      <c r="K1890" s="27" t="s">
        <v>11852</v>
      </c>
      <c r="L1890" s="27" t="str">
        <f t="shared" si="701"/>
        <v>PostAlerta</v>
      </c>
      <c r="M1890" s="27" t="str">
        <f t="shared" si="697"/>
        <v>C/PalabrasClaves</v>
      </c>
      <c r="N1890" s="27" t="str">
        <f>IF(ISNUMBER(SEARCH("TREATMENT", B1890)), "4) Nuevos tratamientos", "")</f>
        <v/>
      </c>
      <c r="O1890" s="27"/>
      <c r="P1890" s="27" t="s">
        <v>108</v>
      </c>
      <c r="Q1890" s="27"/>
      <c r="R1890" s="27" t="str">
        <f>LEFT('2012-2022'!$P1890,4)</f>
        <v>2018</v>
      </c>
      <c r="S1890" s="27" t="s">
        <v>54</v>
      </c>
      <c r="T1890" s="27" t="str">
        <f t="shared" si="703"/>
        <v/>
      </c>
      <c r="U1890" s="27"/>
      <c r="V1890" s="29"/>
      <c r="W1890" s="30"/>
      <c r="X1890" s="30"/>
      <c r="Y1890" s="31"/>
    </row>
    <row r="1891" spans="1:25" ht="15.75" hidden="1" customHeight="1" x14ac:dyDescent="0.25">
      <c r="A1891" s="32">
        <v>35813416</v>
      </c>
      <c r="B1891" s="32" t="s">
        <v>11853</v>
      </c>
      <c r="C1891" s="32" t="s">
        <v>11854</v>
      </c>
      <c r="D1891" s="32" t="s">
        <v>11855</v>
      </c>
      <c r="E1891" s="32" t="s">
        <v>6552</v>
      </c>
      <c r="F1891" s="32" t="s">
        <v>11856</v>
      </c>
      <c r="G1891" s="32">
        <v>2022</v>
      </c>
      <c r="H1891" s="33">
        <v>44753</v>
      </c>
      <c r="I1891" s="32" t="s">
        <v>11857</v>
      </c>
      <c r="J1891" s="32"/>
      <c r="K1891" s="32" t="s">
        <v>11858</v>
      </c>
      <c r="L1891" s="32" t="str">
        <f t="shared" si="701"/>
        <v>PostAlerta</v>
      </c>
      <c r="M1891" s="32" t="str">
        <f t="shared" si="697"/>
        <v>S/PalabrasClaves</v>
      </c>
      <c r="N1891" s="32" t="s">
        <v>18</v>
      </c>
      <c r="O1891" s="32" t="s">
        <v>2842</v>
      </c>
      <c r="P1891" s="32" t="s">
        <v>11859</v>
      </c>
      <c r="Q1891" s="32"/>
      <c r="R1891" s="32" t="str">
        <f>LEFT('2012-2022'!$P1891,4)</f>
        <v>2022</v>
      </c>
      <c r="S1891" s="32" t="s">
        <v>62</v>
      </c>
      <c r="T1891" s="32" t="str">
        <f t="shared" si="703"/>
        <v/>
      </c>
      <c r="U1891" s="32"/>
      <c r="V1891" s="34"/>
      <c r="W1891" s="35"/>
      <c r="X1891" s="35"/>
      <c r="Y1891" s="32"/>
    </row>
    <row r="1892" spans="1:25" ht="15.75" hidden="1" customHeight="1" x14ac:dyDescent="0.25">
      <c r="A1892" s="27">
        <v>25569801</v>
      </c>
      <c r="B1892" s="27" t="s">
        <v>11860</v>
      </c>
      <c r="C1892" s="27" t="s">
        <v>11861</v>
      </c>
      <c r="D1892" s="27" t="s">
        <v>11862</v>
      </c>
      <c r="E1892" s="27" t="s">
        <v>5368</v>
      </c>
      <c r="F1892" s="27" t="s">
        <v>5369</v>
      </c>
      <c r="G1892" s="27">
        <v>2015</v>
      </c>
      <c r="H1892" s="28">
        <v>42013</v>
      </c>
      <c r="I1892" s="27"/>
      <c r="J1892" s="27"/>
      <c r="K1892" s="27" t="s">
        <v>11863</v>
      </c>
      <c r="L1892" s="27" t="str">
        <f t="shared" si="701"/>
        <v>PreAlerta</v>
      </c>
      <c r="M1892" s="27" t="str">
        <f t="shared" si="697"/>
        <v>S/PalabrasClaves</v>
      </c>
      <c r="N1892" s="27" t="str">
        <f>IF(ISNUMBER(SEARCH("TREATMENT", B1892)), "4) Nuevos tratamientos", "")</f>
        <v/>
      </c>
      <c r="O1892" s="27"/>
      <c r="P1892" s="27" t="s">
        <v>11864</v>
      </c>
      <c r="Q1892" s="27"/>
      <c r="R1892" s="27" t="str">
        <f>LEFT('2012-2022'!$P1892,4)</f>
        <v>2015</v>
      </c>
      <c r="S1892" s="27" t="s">
        <v>45</v>
      </c>
      <c r="T1892" s="27" t="str">
        <f t="shared" si="703"/>
        <v/>
      </c>
      <c r="U1892" s="27"/>
      <c r="V1892" s="29"/>
      <c r="W1892" s="30"/>
      <c r="X1892" s="30"/>
      <c r="Y1892" s="31"/>
    </row>
    <row r="1893" spans="1:25" ht="15.75" hidden="1" customHeight="1" x14ac:dyDescent="0.25">
      <c r="A1893" s="32">
        <v>32649579</v>
      </c>
      <c r="B1893" s="32" t="s">
        <v>11865</v>
      </c>
      <c r="C1893" s="32" t="s">
        <v>11866</v>
      </c>
      <c r="D1893" s="32" t="s">
        <v>11867</v>
      </c>
      <c r="E1893" s="32" t="s">
        <v>11868</v>
      </c>
      <c r="F1893" s="32" t="s">
        <v>304</v>
      </c>
      <c r="G1893" s="32">
        <v>2020</v>
      </c>
      <c r="H1893" s="33">
        <v>44023</v>
      </c>
      <c r="I1893" s="32" t="s">
        <v>11869</v>
      </c>
      <c r="J1893" s="32" t="s">
        <v>11870</v>
      </c>
      <c r="K1893" s="32" t="s">
        <v>11871</v>
      </c>
      <c r="L1893" s="32" t="str">
        <f t="shared" si="701"/>
        <v>PostAlerta</v>
      </c>
      <c r="M1893" s="32" t="str">
        <f t="shared" si="697"/>
        <v>C/PalabrasClaves</v>
      </c>
      <c r="N1893" s="32"/>
      <c r="O1893" s="32"/>
      <c r="P1893" s="32" t="s">
        <v>1049</v>
      </c>
      <c r="Q1893" s="32"/>
      <c r="R1893" s="32" t="str">
        <f>LEFT('2012-2022'!$P1893,4)</f>
        <v>2020</v>
      </c>
      <c r="S1893" s="32" t="s">
        <v>70</v>
      </c>
      <c r="T1893" s="32" t="str">
        <f t="shared" si="703"/>
        <v/>
      </c>
      <c r="U1893" s="32"/>
      <c r="V1893" s="34"/>
      <c r="W1893" s="35"/>
      <c r="X1893" s="35"/>
      <c r="Y1893" s="32"/>
    </row>
    <row r="1894" spans="1:25" ht="15.75" hidden="1" customHeight="1" x14ac:dyDescent="0.25">
      <c r="A1894" s="27">
        <v>32442426</v>
      </c>
      <c r="B1894" s="27" t="s">
        <v>11872</v>
      </c>
      <c r="C1894" s="27" t="s">
        <v>11873</v>
      </c>
      <c r="D1894" s="27" t="s">
        <v>11874</v>
      </c>
      <c r="E1894" s="27" t="s">
        <v>11875</v>
      </c>
      <c r="F1894" s="27" t="s">
        <v>11817</v>
      </c>
      <c r="G1894" s="27">
        <v>2020</v>
      </c>
      <c r="H1894" s="28">
        <v>43974</v>
      </c>
      <c r="I1894" s="27" t="s">
        <v>11876</v>
      </c>
      <c r="J1894" s="27"/>
      <c r="K1894" s="27" t="s">
        <v>11877</v>
      </c>
      <c r="L1894" s="27" t="str">
        <f t="shared" si="701"/>
        <v>PostAlerta</v>
      </c>
      <c r="M1894" s="27" t="str">
        <f t="shared" si="697"/>
        <v>S/PalabrasClaves</v>
      </c>
      <c r="N1894" s="27" t="str">
        <f t="shared" ref="N1894:N1898" si="704">IF(ISNUMBER(SEARCH("TREATMENT", B1894)), "4) Nuevos tratamientos", "")</f>
        <v/>
      </c>
      <c r="O1894" s="27"/>
      <c r="P1894" s="27" t="s">
        <v>11878</v>
      </c>
      <c r="Q1894" s="38"/>
      <c r="R1894" s="27" t="str">
        <f>LEFT('2012-2022'!$P1894,4)</f>
        <v>2020</v>
      </c>
      <c r="S1894" s="27" t="s">
        <v>57</v>
      </c>
      <c r="T1894" s="27" t="str">
        <f t="shared" si="703"/>
        <v/>
      </c>
      <c r="U1894" s="27"/>
      <c r="V1894" s="29"/>
      <c r="W1894" s="30"/>
      <c r="X1894" s="30"/>
      <c r="Y1894" s="31"/>
    </row>
    <row r="1895" spans="1:25" ht="15.75" hidden="1" customHeight="1" x14ac:dyDescent="0.25">
      <c r="A1895" s="32">
        <v>33020835</v>
      </c>
      <c r="B1895" s="32" t="s">
        <v>11879</v>
      </c>
      <c r="C1895" s="32" t="s">
        <v>11880</v>
      </c>
      <c r="D1895" s="32" t="s">
        <v>11881</v>
      </c>
      <c r="E1895" s="32" t="s">
        <v>1311</v>
      </c>
      <c r="F1895" s="32" t="s">
        <v>493</v>
      </c>
      <c r="G1895" s="32">
        <v>2021</v>
      </c>
      <c r="H1895" s="33">
        <v>44110</v>
      </c>
      <c r="I1895" s="32"/>
      <c r="J1895" s="32"/>
      <c r="K1895" s="32" t="s">
        <v>11882</v>
      </c>
      <c r="L1895" s="32" t="str">
        <f t="shared" si="701"/>
        <v>PostAlerta</v>
      </c>
      <c r="M1895" s="32" t="str">
        <f t="shared" si="697"/>
        <v>S/PalabrasClaves</v>
      </c>
      <c r="N1895" s="32" t="str">
        <f t="shared" si="704"/>
        <v/>
      </c>
      <c r="O1895" s="32"/>
      <c r="P1895" s="32" t="s">
        <v>8691</v>
      </c>
      <c r="Q1895" s="32"/>
      <c r="R1895" s="32" t="str">
        <f>LEFT('2012-2022'!$P1895,4)</f>
        <v>2021</v>
      </c>
      <c r="S1895" s="32" t="s">
        <v>39</v>
      </c>
      <c r="T1895" s="32" t="str">
        <f t="shared" si="703"/>
        <v/>
      </c>
      <c r="U1895" s="32"/>
      <c r="V1895" s="34"/>
      <c r="W1895" s="35"/>
      <c r="X1895" s="35"/>
      <c r="Y1895" s="32"/>
    </row>
    <row r="1896" spans="1:25" ht="15.75" hidden="1" customHeight="1" x14ac:dyDescent="0.25">
      <c r="A1896" s="27">
        <v>28608788</v>
      </c>
      <c r="B1896" s="27" t="s">
        <v>11883</v>
      </c>
      <c r="C1896" s="27" t="s">
        <v>11884</v>
      </c>
      <c r="D1896" s="27" t="s">
        <v>11885</v>
      </c>
      <c r="E1896" s="27" t="s">
        <v>10887</v>
      </c>
      <c r="F1896" s="27" t="s">
        <v>304</v>
      </c>
      <c r="G1896" s="27">
        <v>2017</v>
      </c>
      <c r="H1896" s="28">
        <v>42900</v>
      </c>
      <c r="I1896" s="27" t="s">
        <v>11886</v>
      </c>
      <c r="J1896" s="27" t="s">
        <v>11887</v>
      </c>
      <c r="K1896" s="27" t="s">
        <v>11888</v>
      </c>
      <c r="L1896" s="27" t="str">
        <f t="shared" si="701"/>
        <v>PostAlerta</v>
      </c>
      <c r="M1896" s="27" t="str">
        <f t="shared" si="697"/>
        <v>S/PalabrasClaves</v>
      </c>
      <c r="N1896" s="27" t="str">
        <f t="shared" si="704"/>
        <v/>
      </c>
      <c r="O1896" s="27"/>
      <c r="P1896" s="27" t="s">
        <v>166</v>
      </c>
      <c r="Q1896" s="27"/>
      <c r="R1896" s="27" t="str">
        <f>LEFT('2012-2022'!$P1896,4)</f>
        <v>2017</v>
      </c>
      <c r="S1896" s="27" t="s">
        <v>62</v>
      </c>
      <c r="T1896" s="27" t="str">
        <f t="shared" si="703"/>
        <v/>
      </c>
      <c r="U1896" s="27"/>
      <c r="V1896" s="29"/>
      <c r="W1896" s="30"/>
      <c r="X1896" s="30"/>
      <c r="Y1896" s="31"/>
    </row>
    <row r="1897" spans="1:25" ht="15.75" hidden="1" customHeight="1" x14ac:dyDescent="0.25">
      <c r="A1897" s="32">
        <v>26210760</v>
      </c>
      <c r="B1897" s="32" t="s">
        <v>11889</v>
      </c>
      <c r="C1897" s="32" t="s">
        <v>11890</v>
      </c>
      <c r="D1897" s="32" t="s">
        <v>11891</v>
      </c>
      <c r="E1897" s="32" t="s">
        <v>11892</v>
      </c>
      <c r="F1897" s="32" t="s">
        <v>5245</v>
      </c>
      <c r="G1897" s="32">
        <v>2017</v>
      </c>
      <c r="H1897" s="33">
        <v>42212</v>
      </c>
      <c r="I1897" s="32"/>
      <c r="J1897" s="32"/>
      <c r="K1897" s="32" t="s">
        <v>11893</v>
      </c>
      <c r="L1897" s="32" t="str">
        <f t="shared" si="701"/>
        <v>PostAlerta</v>
      </c>
      <c r="M1897" s="32" t="str">
        <f t="shared" si="697"/>
        <v>C/PalabrasClaves</v>
      </c>
      <c r="N1897" s="32" t="str">
        <f t="shared" si="704"/>
        <v/>
      </c>
      <c r="O1897" s="32"/>
      <c r="P1897" s="32" t="s">
        <v>115</v>
      </c>
      <c r="Q1897" s="32"/>
      <c r="R1897" s="32" t="str">
        <f>LEFT('2012-2022'!$P1897,4)</f>
        <v>2017</v>
      </c>
      <c r="S1897" s="32" t="s">
        <v>60</v>
      </c>
      <c r="T1897" s="32" t="str">
        <f t="shared" si="703"/>
        <v/>
      </c>
      <c r="U1897" s="32"/>
      <c r="V1897" s="34"/>
      <c r="W1897" s="35"/>
      <c r="X1897" s="35"/>
      <c r="Y1897" s="32"/>
    </row>
    <row r="1898" spans="1:25" ht="15.75" hidden="1" customHeight="1" x14ac:dyDescent="0.25">
      <c r="A1898" s="27">
        <v>35217590</v>
      </c>
      <c r="B1898" s="27" t="s">
        <v>11894</v>
      </c>
      <c r="C1898" s="27" t="s">
        <v>11895</v>
      </c>
      <c r="D1898" s="27" t="s">
        <v>11896</v>
      </c>
      <c r="E1898" s="27" t="s">
        <v>11897</v>
      </c>
      <c r="F1898" s="27" t="s">
        <v>393</v>
      </c>
      <c r="G1898" s="27">
        <v>2022</v>
      </c>
      <c r="H1898" s="28">
        <v>44618</v>
      </c>
      <c r="I1898" s="27" t="s">
        <v>11898</v>
      </c>
      <c r="J1898" s="27" t="s">
        <v>11899</v>
      </c>
      <c r="K1898" s="27" t="s">
        <v>11900</v>
      </c>
      <c r="L1898" s="27" t="str">
        <f t="shared" si="701"/>
        <v>PostAlerta</v>
      </c>
      <c r="M1898" s="27" t="str">
        <f t="shared" si="697"/>
        <v>S/PalabrasClaves</v>
      </c>
      <c r="N1898" s="27" t="str">
        <f t="shared" si="704"/>
        <v/>
      </c>
      <c r="O1898" s="27"/>
      <c r="P1898" s="27" t="s">
        <v>11901</v>
      </c>
      <c r="Q1898" s="27"/>
      <c r="R1898" s="27" t="str">
        <f>LEFT('2012-2022'!$P1898,4)</f>
        <v>2022</v>
      </c>
      <c r="S1898" s="27" t="s">
        <v>74</v>
      </c>
      <c r="T1898" s="27" t="str">
        <f t="shared" si="703"/>
        <v/>
      </c>
      <c r="U1898" s="27"/>
      <c r="V1898" s="29"/>
      <c r="W1898" s="30"/>
      <c r="X1898" s="30"/>
      <c r="Y1898" s="31"/>
    </row>
    <row r="1899" spans="1:25" ht="15.75" customHeight="1" x14ac:dyDescent="0.25">
      <c r="A1899" s="32">
        <v>23460055</v>
      </c>
      <c r="B1899" s="32" t="s">
        <v>11902</v>
      </c>
      <c r="C1899" s="32" t="s">
        <v>11903</v>
      </c>
      <c r="D1899" s="32" t="s">
        <v>11904</v>
      </c>
      <c r="E1899" s="32" t="s">
        <v>1638</v>
      </c>
      <c r="F1899" s="32" t="s">
        <v>11905</v>
      </c>
      <c r="G1899" s="32">
        <v>2013</v>
      </c>
      <c r="H1899" s="33">
        <v>41339</v>
      </c>
      <c r="I1899" s="32" t="s">
        <v>11906</v>
      </c>
      <c r="J1899" s="32" t="s">
        <v>11907</v>
      </c>
      <c r="K1899" s="32" t="s">
        <v>11908</v>
      </c>
      <c r="L1899" s="32" t="str">
        <f t="shared" si="701"/>
        <v>PreAlerta</v>
      </c>
      <c r="M1899" s="32" t="str">
        <f t="shared" si="697"/>
        <v>C/PalabrasClaves</v>
      </c>
      <c r="N1899" s="32" t="s">
        <v>9</v>
      </c>
      <c r="O1899" s="32"/>
      <c r="P1899" s="32" t="s">
        <v>11909</v>
      </c>
      <c r="Q1899" s="32"/>
      <c r="R1899" s="32" t="str">
        <f>LEFT('2012-2022'!$P1899,4)</f>
        <v>2013</v>
      </c>
      <c r="S1899" s="32" t="s">
        <v>49</v>
      </c>
      <c r="T1899" s="32" t="s">
        <v>11910</v>
      </c>
      <c r="U1899" s="32" t="s">
        <v>123</v>
      </c>
      <c r="V1899" s="34" t="s">
        <v>124</v>
      </c>
      <c r="W1899" s="35" t="s">
        <v>124</v>
      </c>
      <c r="X1899" s="35" t="s">
        <v>11911</v>
      </c>
      <c r="Y1899" s="36" t="str">
        <f>IFERROR(VLOOKUP(A1897,BD_aux,3,FALSE),"")</f>
        <v/>
      </c>
    </row>
    <row r="1900" spans="1:25" ht="15.75" hidden="1" customHeight="1" x14ac:dyDescent="0.25">
      <c r="A1900" s="27">
        <v>34089202</v>
      </c>
      <c r="B1900" s="27" t="s">
        <v>11912</v>
      </c>
      <c r="C1900" s="27" t="s">
        <v>11913</v>
      </c>
      <c r="D1900" s="27" t="s">
        <v>11914</v>
      </c>
      <c r="E1900" s="27" t="s">
        <v>11915</v>
      </c>
      <c r="F1900" s="27" t="s">
        <v>5474</v>
      </c>
      <c r="G1900" s="27">
        <v>2021</v>
      </c>
      <c r="H1900" s="28">
        <v>44352</v>
      </c>
      <c r="I1900" s="27"/>
      <c r="J1900" s="27"/>
      <c r="K1900" s="27" t="s">
        <v>11916</v>
      </c>
      <c r="L1900" s="27" t="str">
        <f t="shared" si="701"/>
        <v>PostAlerta</v>
      </c>
      <c r="M1900" s="27" t="str">
        <f t="shared" si="697"/>
        <v>S/PalabrasClaves</v>
      </c>
      <c r="N1900" s="27" t="str">
        <f t="shared" ref="N1900:N1909" si="705">IF(ISNUMBER(SEARCH("TREATMENT", B1900)), "4) Nuevos tratamientos", "")</f>
        <v/>
      </c>
      <c r="O1900" s="27"/>
      <c r="P1900" s="27" t="s">
        <v>1041</v>
      </c>
      <c r="Q1900" s="27"/>
      <c r="R1900" s="27" t="str">
        <f>LEFT('2012-2022'!$P1900,4)</f>
        <v>2021</v>
      </c>
      <c r="S1900" s="27" t="s">
        <v>70</v>
      </c>
      <c r="T1900" s="27" t="str">
        <f t="shared" ref="T1900:T1909" si="706">IFERROR(VLOOKUP(A1900,BD_aux,2,FALSE),"")</f>
        <v/>
      </c>
      <c r="U1900" s="27"/>
      <c r="V1900" s="29"/>
      <c r="W1900" s="30"/>
      <c r="X1900" s="30"/>
      <c r="Y1900" s="31"/>
    </row>
    <row r="1901" spans="1:25" ht="15.75" hidden="1" customHeight="1" x14ac:dyDescent="0.25">
      <c r="A1901" s="32">
        <v>23733950</v>
      </c>
      <c r="B1901" s="32" t="s">
        <v>11917</v>
      </c>
      <c r="C1901" s="32" t="s">
        <v>11918</v>
      </c>
      <c r="D1901" s="32" t="s">
        <v>11919</v>
      </c>
      <c r="E1901" s="32" t="s">
        <v>11920</v>
      </c>
      <c r="F1901" s="32" t="s">
        <v>5294</v>
      </c>
      <c r="G1901" s="32">
        <v>2013</v>
      </c>
      <c r="H1901" s="33">
        <v>41430</v>
      </c>
      <c r="I1901" s="32" t="s">
        <v>11921</v>
      </c>
      <c r="J1901" s="32"/>
      <c r="K1901" s="32" t="s">
        <v>11922</v>
      </c>
      <c r="L1901" s="32" t="str">
        <f t="shared" si="701"/>
        <v>PreAlerta</v>
      </c>
      <c r="M1901" s="32" t="str">
        <f t="shared" si="697"/>
        <v>S/PalabrasClaves</v>
      </c>
      <c r="N1901" s="32" t="str">
        <f t="shared" si="705"/>
        <v/>
      </c>
      <c r="O1901" s="32"/>
      <c r="P1901" s="32" t="s">
        <v>11923</v>
      </c>
      <c r="Q1901" s="32"/>
      <c r="R1901" s="32" t="str">
        <f>LEFT('2012-2022'!$P1901,4)</f>
        <v>2013</v>
      </c>
      <c r="S1901" s="32" t="s">
        <v>60</v>
      </c>
      <c r="T1901" s="32" t="str">
        <f t="shared" si="706"/>
        <v/>
      </c>
      <c r="U1901" s="32"/>
      <c r="V1901" s="34"/>
      <c r="W1901" s="35"/>
      <c r="X1901" s="35"/>
      <c r="Y1901" s="32"/>
    </row>
    <row r="1902" spans="1:25" ht="15.75" hidden="1" customHeight="1" x14ac:dyDescent="0.25">
      <c r="A1902" s="27">
        <v>27485832</v>
      </c>
      <c r="B1902" s="27" t="s">
        <v>11924</v>
      </c>
      <c r="C1902" s="27" t="s">
        <v>11925</v>
      </c>
      <c r="D1902" s="27" t="s">
        <v>11926</v>
      </c>
      <c r="E1902" s="27" t="s">
        <v>8774</v>
      </c>
      <c r="F1902" s="27" t="s">
        <v>735</v>
      </c>
      <c r="G1902" s="27">
        <v>2016</v>
      </c>
      <c r="H1902" s="28">
        <v>42586</v>
      </c>
      <c r="I1902" s="27"/>
      <c r="J1902" s="27"/>
      <c r="K1902" s="27" t="s">
        <v>11927</v>
      </c>
      <c r="L1902" s="27" t="str">
        <f t="shared" si="701"/>
        <v>PreAlerta</v>
      </c>
      <c r="M1902" s="27" t="str">
        <f t="shared" si="697"/>
        <v>C/PalabrasClaves</v>
      </c>
      <c r="N1902" s="27" t="str">
        <f t="shared" si="705"/>
        <v/>
      </c>
      <c r="O1902" s="27"/>
      <c r="P1902" s="27" t="s">
        <v>1025</v>
      </c>
      <c r="Q1902" s="43"/>
      <c r="R1902" s="27" t="str">
        <f>LEFT('2012-2022'!$P1902,4)</f>
        <v>2016</v>
      </c>
      <c r="S1902" s="27" t="s">
        <v>65</v>
      </c>
      <c r="T1902" s="27" t="str">
        <f t="shared" si="706"/>
        <v/>
      </c>
      <c r="U1902" s="27"/>
      <c r="V1902" s="29"/>
      <c r="W1902" s="30"/>
      <c r="X1902" s="30"/>
      <c r="Y1902" s="31"/>
    </row>
    <row r="1903" spans="1:25" ht="15.75" hidden="1" customHeight="1" x14ac:dyDescent="0.25">
      <c r="A1903" s="32">
        <v>33945580</v>
      </c>
      <c r="B1903" s="32" t="s">
        <v>11928</v>
      </c>
      <c r="C1903" s="32" t="s">
        <v>11929</v>
      </c>
      <c r="D1903" s="32" t="s">
        <v>11930</v>
      </c>
      <c r="E1903" s="32" t="s">
        <v>11931</v>
      </c>
      <c r="F1903" s="32" t="s">
        <v>424</v>
      </c>
      <c r="G1903" s="32">
        <v>2021</v>
      </c>
      <c r="H1903" s="33">
        <v>44320</v>
      </c>
      <c r="I1903" s="32" t="s">
        <v>11932</v>
      </c>
      <c r="J1903" s="32"/>
      <c r="K1903" s="32" t="s">
        <v>11933</v>
      </c>
      <c r="L1903" s="32" t="str">
        <f t="shared" si="701"/>
        <v>PostAlerta</v>
      </c>
      <c r="M1903" s="32" t="str">
        <f t="shared" si="697"/>
        <v>S/PalabrasClaves</v>
      </c>
      <c r="N1903" s="32" t="str">
        <f t="shared" si="705"/>
        <v/>
      </c>
      <c r="O1903" s="32"/>
      <c r="P1903" s="32" t="s">
        <v>11934</v>
      </c>
      <c r="Q1903" s="32"/>
      <c r="R1903" s="32" t="str">
        <f>LEFT('2012-2022'!$P1903,4)</f>
        <v>2021</v>
      </c>
      <c r="S1903" s="32" t="s">
        <v>57</v>
      </c>
      <c r="T1903" s="32" t="str">
        <f t="shared" si="706"/>
        <v/>
      </c>
      <c r="U1903" s="32"/>
      <c r="V1903" s="34"/>
      <c r="W1903" s="35"/>
      <c r="X1903" s="35"/>
      <c r="Y1903" s="32"/>
    </row>
    <row r="1904" spans="1:25" ht="15.75" hidden="1" customHeight="1" x14ac:dyDescent="0.25">
      <c r="A1904" s="27">
        <v>27246232</v>
      </c>
      <c r="B1904" s="27" t="s">
        <v>11935</v>
      </c>
      <c r="C1904" s="27" t="s">
        <v>11936</v>
      </c>
      <c r="D1904" s="27" t="s">
        <v>11937</v>
      </c>
      <c r="E1904" s="27" t="s">
        <v>10204</v>
      </c>
      <c r="F1904" s="27" t="s">
        <v>493</v>
      </c>
      <c r="G1904" s="27">
        <v>2016</v>
      </c>
      <c r="H1904" s="28">
        <v>42523</v>
      </c>
      <c r="I1904" s="27"/>
      <c r="J1904" s="27"/>
      <c r="K1904" s="27" t="s">
        <v>11938</v>
      </c>
      <c r="L1904" s="27" t="str">
        <f t="shared" si="701"/>
        <v>PreAlerta</v>
      </c>
      <c r="M1904" s="27" t="str">
        <f t="shared" si="697"/>
        <v>S/PalabrasClaves</v>
      </c>
      <c r="N1904" s="27" t="str">
        <f t="shared" si="705"/>
        <v/>
      </c>
      <c r="O1904" s="27"/>
      <c r="P1904" s="27" t="s">
        <v>1055</v>
      </c>
      <c r="Q1904" s="27"/>
      <c r="R1904" s="27" t="str">
        <f>LEFT('2012-2022'!$P1904,4)</f>
        <v>2016</v>
      </c>
      <c r="S1904" s="27" t="s">
        <v>68</v>
      </c>
      <c r="T1904" s="27" t="str">
        <f t="shared" si="706"/>
        <v/>
      </c>
      <c r="U1904" s="27"/>
      <c r="V1904" s="29"/>
      <c r="W1904" s="30"/>
      <c r="X1904" s="30"/>
      <c r="Y1904" s="31"/>
    </row>
    <row r="1905" spans="1:25" ht="15.75" hidden="1" customHeight="1" x14ac:dyDescent="0.25">
      <c r="A1905" s="32">
        <v>34920179</v>
      </c>
      <c r="B1905" s="32" t="s">
        <v>11939</v>
      </c>
      <c r="C1905" s="32" t="s">
        <v>11940</v>
      </c>
      <c r="D1905" s="32" t="s">
        <v>11941</v>
      </c>
      <c r="E1905" s="32" t="s">
        <v>11942</v>
      </c>
      <c r="F1905" s="32" t="s">
        <v>11943</v>
      </c>
      <c r="G1905" s="32">
        <v>2022</v>
      </c>
      <c r="H1905" s="33">
        <v>44547</v>
      </c>
      <c r="I1905" s="32"/>
      <c r="J1905" s="32"/>
      <c r="K1905" s="32" t="s">
        <v>11944</v>
      </c>
      <c r="L1905" s="32" t="str">
        <f t="shared" si="701"/>
        <v>PostAlerta</v>
      </c>
      <c r="M1905" s="32" t="str">
        <f t="shared" si="697"/>
        <v>S/PalabrasClaves</v>
      </c>
      <c r="N1905" s="32" t="str">
        <f t="shared" si="705"/>
        <v/>
      </c>
      <c r="O1905" s="32"/>
      <c r="P1905" s="32" t="s">
        <v>8426</v>
      </c>
      <c r="Q1905" s="32"/>
      <c r="R1905" s="32" t="str">
        <f>LEFT('2012-2022'!$P1905,4)</f>
        <v>2022</v>
      </c>
      <c r="S1905" s="32" t="s">
        <v>57</v>
      </c>
      <c r="T1905" s="32" t="str">
        <f t="shared" si="706"/>
        <v/>
      </c>
      <c r="U1905" s="32"/>
      <c r="V1905" s="34"/>
      <c r="W1905" s="35"/>
      <c r="X1905" s="35"/>
      <c r="Y1905" s="32"/>
    </row>
    <row r="1906" spans="1:25" ht="15.75" hidden="1" customHeight="1" x14ac:dyDescent="0.25">
      <c r="A1906" s="27">
        <v>28340291</v>
      </c>
      <c r="B1906" s="27" t="s">
        <v>11945</v>
      </c>
      <c r="C1906" s="27" t="s">
        <v>11946</v>
      </c>
      <c r="D1906" s="27" t="s">
        <v>11947</v>
      </c>
      <c r="E1906" s="27" t="s">
        <v>11948</v>
      </c>
      <c r="F1906" s="27" t="s">
        <v>8338</v>
      </c>
      <c r="G1906" s="27">
        <v>2017</v>
      </c>
      <c r="H1906" s="28">
        <v>42819</v>
      </c>
      <c r="I1906" s="27" t="s">
        <v>11949</v>
      </c>
      <c r="J1906" s="27" t="s">
        <v>11950</v>
      </c>
      <c r="K1906" s="27" t="s">
        <v>11951</v>
      </c>
      <c r="L1906" s="27" t="str">
        <f t="shared" si="701"/>
        <v>PostAlerta</v>
      </c>
      <c r="M1906" s="27" t="str">
        <f t="shared" si="697"/>
        <v>S/PalabrasClaves</v>
      </c>
      <c r="N1906" s="27" t="str">
        <f t="shared" si="705"/>
        <v/>
      </c>
      <c r="O1906" s="27"/>
      <c r="P1906" s="27" t="s">
        <v>237</v>
      </c>
      <c r="Q1906" s="27"/>
      <c r="R1906" s="27" t="str">
        <f>LEFT('2012-2022'!$P1906,4)</f>
        <v>2017</v>
      </c>
      <c r="S1906" s="27" t="s">
        <v>60</v>
      </c>
      <c r="T1906" s="27" t="str">
        <f t="shared" si="706"/>
        <v/>
      </c>
      <c r="U1906" s="27"/>
      <c r="V1906" s="29"/>
      <c r="W1906" s="30"/>
      <c r="X1906" s="30"/>
      <c r="Y1906" s="31"/>
    </row>
    <row r="1907" spans="1:25" ht="15.75" hidden="1" customHeight="1" x14ac:dyDescent="0.25">
      <c r="A1907" s="32">
        <v>34110754</v>
      </c>
      <c r="B1907" s="32" t="s">
        <v>11952</v>
      </c>
      <c r="C1907" s="32" t="s">
        <v>11953</v>
      </c>
      <c r="D1907" s="32" t="s">
        <v>11954</v>
      </c>
      <c r="E1907" s="32" t="s">
        <v>11955</v>
      </c>
      <c r="F1907" s="32" t="s">
        <v>304</v>
      </c>
      <c r="G1907" s="32">
        <v>2021</v>
      </c>
      <c r="H1907" s="33">
        <v>44357</v>
      </c>
      <c r="I1907" s="32"/>
      <c r="J1907" s="32"/>
      <c r="K1907" s="32" t="s">
        <v>11956</v>
      </c>
      <c r="L1907" s="32" t="str">
        <f t="shared" si="701"/>
        <v>PostAlerta</v>
      </c>
      <c r="M1907" s="32" t="str">
        <f t="shared" si="697"/>
        <v>S/PalabrasClaves</v>
      </c>
      <c r="N1907" s="32" t="str">
        <f t="shared" si="705"/>
        <v/>
      </c>
      <c r="O1907" s="32"/>
      <c r="P1907" s="32" t="s">
        <v>5800</v>
      </c>
      <c r="Q1907" s="32"/>
      <c r="R1907" s="32" t="str">
        <f>LEFT('2012-2022'!$P1907,4)</f>
        <v>2021</v>
      </c>
      <c r="S1907" s="32" t="s">
        <v>68</v>
      </c>
      <c r="T1907" s="32" t="str">
        <f t="shared" si="706"/>
        <v/>
      </c>
      <c r="U1907" s="32"/>
      <c r="V1907" s="34"/>
      <c r="W1907" s="35"/>
      <c r="X1907" s="35"/>
      <c r="Y1907" s="32"/>
    </row>
    <row r="1908" spans="1:25" ht="15.75" hidden="1" customHeight="1" x14ac:dyDescent="0.25">
      <c r="A1908" s="27">
        <v>31415336</v>
      </c>
      <c r="B1908" s="27" t="s">
        <v>11957</v>
      </c>
      <c r="C1908" s="27" t="s">
        <v>11958</v>
      </c>
      <c r="D1908" s="27" t="s">
        <v>11959</v>
      </c>
      <c r="E1908" s="27" t="s">
        <v>9496</v>
      </c>
      <c r="F1908" s="27" t="s">
        <v>304</v>
      </c>
      <c r="G1908" s="27">
        <v>2019</v>
      </c>
      <c r="H1908" s="28">
        <v>43693</v>
      </c>
      <c r="I1908" s="27"/>
      <c r="J1908" s="27"/>
      <c r="K1908" s="27" t="s">
        <v>11960</v>
      </c>
      <c r="L1908" s="27" t="str">
        <f t="shared" si="701"/>
        <v>PostAlerta</v>
      </c>
      <c r="M1908" s="27" t="str">
        <f t="shared" si="697"/>
        <v>S/PalabrasClaves</v>
      </c>
      <c r="N1908" s="27" t="str">
        <f t="shared" si="705"/>
        <v/>
      </c>
      <c r="O1908" s="27"/>
      <c r="P1908" s="27" t="s">
        <v>220</v>
      </c>
      <c r="Q1908" s="27"/>
      <c r="R1908" s="27" t="str">
        <f>LEFT('2012-2022'!$P1908,4)</f>
        <v>2019</v>
      </c>
      <c r="S1908" s="27" t="s">
        <v>68</v>
      </c>
      <c r="T1908" s="27" t="str">
        <f t="shared" si="706"/>
        <v/>
      </c>
      <c r="U1908" s="27"/>
      <c r="V1908" s="29"/>
      <c r="W1908" s="30"/>
      <c r="X1908" s="30"/>
      <c r="Y1908" s="31"/>
    </row>
    <row r="1909" spans="1:25" ht="15.75" hidden="1" customHeight="1" x14ac:dyDescent="0.25">
      <c r="A1909" s="32">
        <v>35271658</v>
      </c>
      <c r="B1909" s="32" t="s">
        <v>11961</v>
      </c>
      <c r="C1909" s="32" t="s">
        <v>11962</v>
      </c>
      <c r="D1909" s="32" t="s">
        <v>11963</v>
      </c>
      <c r="E1909" s="32" t="s">
        <v>11964</v>
      </c>
      <c r="F1909" s="32" t="s">
        <v>424</v>
      </c>
      <c r="G1909" s="32">
        <v>2022</v>
      </c>
      <c r="H1909" s="33">
        <v>44630</v>
      </c>
      <c r="I1909" s="32" t="s">
        <v>11965</v>
      </c>
      <c r="J1909" s="32"/>
      <c r="K1909" s="32" t="s">
        <v>11966</v>
      </c>
      <c r="L1909" s="32" t="str">
        <f t="shared" si="701"/>
        <v>PostAlerta</v>
      </c>
      <c r="M1909" s="32" t="str">
        <f t="shared" si="697"/>
        <v>S/PalabrasClaves</v>
      </c>
      <c r="N1909" s="32" t="str">
        <f t="shared" si="705"/>
        <v/>
      </c>
      <c r="O1909" s="32"/>
      <c r="P1909" s="32" t="s">
        <v>11967</v>
      </c>
      <c r="Q1909" s="32"/>
      <c r="R1909" s="32" t="str">
        <f>LEFT('2012-2022'!$P1909,4)</f>
        <v>2022</v>
      </c>
      <c r="S1909" s="32" t="s">
        <v>49</v>
      </c>
      <c r="T1909" s="32" t="str">
        <f t="shared" si="706"/>
        <v/>
      </c>
      <c r="U1909" s="32"/>
      <c r="V1909" s="34"/>
      <c r="W1909" s="35"/>
      <c r="X1909" s="35"/>
      <c r="Y1909" s="32"/>
    </row>
    <row r="1910" spans="1:25" ht="15.75" customHeight="1" x14ac:dyDescent="0.25">
      <c r="A1910" s="27">
        <v>25581806</v>
      </c>
      <c r="B1910" s="27" t="s">
        <v>11968</v>
      </c>
      <c r="C1910" s="27" t="s">
        <v>11969</v>
      </c>
      <c r="D1910" s="27" t="s">
        <v>11970</v>
      </c>
      <c r="E1910" s="27" t="s">
        <v>11971</v>
      </c>
      <c r="F1910" s="27" t="s">
        <v>304</v>
      </c>
      <c r="G1910" s="27">
        <v>2014</v>
      </c>
      <c r="H1910" s="28">
        <v>42017</v>
      </c>
      <c r="I1910" s="27"/>
      <c r="J1910" s="27"/>
      <c r="K1910" s="27" t="s">
        <v>11972</v>
      </c>
      <c r="L1910" s="27" t="str">
        <f t="shared" si="701"/>
        <v>PreAlerta</v>
      </c>
      <c r="M1910" s="27" t="str">
        <f t="shared" si="697"/>
        <v>C/PalabrasClaves</v>
      </c>
      <c r="N1910" s="27" t="s">
        <v>9</v>
      </c>
      <c r="O1910" s="27"/>
      <c r="P1910" s="27" t="s">
        <v>1685</v>
      </c>
      <c r="Q1910" s="27"/>
      <c r="R1910" s="27" t="str">
        <f>LEFT('2012-2022'!$P1910,4)</f>
        <v>2014</v>
      </c>
      <c r="S1910" s="27" t="s">
        <v>74</v>
      </c>
      <c r="T1910" s="27" t="s">
        <v>11973</v>
      </c>
      <c r="U1910" s="27" t="s">
        <v>123</v>
      </c>
      <c r="V1910" s="29" t="s">
        <v>124</v>
      </c>
      <c r="W1910" s="30" t="s">
        <v>124</v>
      </c>
      <c r="X1910" s="30" t="s">
        <v>11974</v>
      </c>
      <c r="Y1910" s="31" t="str">
        <f>IFERROR(VLOOKUP(A1908,BD_aux,3,FALSE),"")</f>
        <v/>
      </c>
    </row>
    <row r="1911" spans="1:25" ht="15.75" hidden="1" customHeight="1" x14ac:dyDescent="0.25">
      <c r="A1911" s="32">
        <v>33558293</v>
      </c>
      <c r="B1911" s="32" t="s">
        <v>11975</v>
      </c>
      <c r="C1911" s="32" t="s">
        <v>11976</v>
      </c>
      <c r="D1911" s="32" t="s">
        <v>11977</v>
      </c>
      <c r="E1911" s="32" t="s">
        <v>11978</v>
      </c>
      <c r="F1911" s="32" t="s">
        <v>573</v>
      </c>
      <c r="G1911" s="32">
        <v>2021</v>
      </c>
      <c r="H1911" s="33">
        <v>44236</v>
      </c>
      <c r="I1911" s="32" t="s">
        <v>11979</v>
      </c>
      <c r="J1911" s="32"/>
      <c r="K1911" s="32" t="s">
        <v>11980</v>
      </c>
      <c r="L1911" s="32" t="str">
        <f t="shared" si="701"/>
        <v>PostAlerta</v>
      </c>
      <c r="M1911" s="32" t="str">
        <f t="shared" si="697"/>
        <v>C/PalabrasClaves</v>
      </c>
      <c r="N1911" s="32" t="str">
        <f t="shared" ref="N1911:N1915" si="707">IF(ISNUMBER(SEARCH("TREATMENT", B1911)), "4) Nuevos tratamientos", "")</f>
        <v/>
      </c>
      <c r="O1911" s="32"/>
      <c r="P1911" s="32" t="s">
        <v>7617</v>
      </c>
      <c r="Q1911" s="32"/>
      <c r="R1911" s="32" t="str">
        <f>LEFT('2012-2022'!$P1911,4)</f>
        <v>2021</v>
      </c>
      <c r="S1911" s="32" t="s">
        <v>49</v>
      </c>
      <c r="T1911" s="32" t="str">
        <f t="shared" ref="T1911:T1915" si="708">IFERROR(VLOOKUP(A1911,BD_aux,2,FALSE),"")</f>
        <v/>
      </c>
      <c r="U1911" s="32"/>
      <c r="V1911" s="34"/>
      <c r="W1911" s="35"/>
      <c r="X1911" s="35"/>
      <c r="Y1911" s="32"/>
    </row>
    <row r="1912" spans="1:25" ht="15.75" hidden="1" customHeight="1" x14ac:dyDescent="0.25">
      <c r="A1912" s="27">
        <v>28004550</v>
      </c>
      <c r="B1912" s="27" t="s">
        <v>11981</v>
      </c>
      <c r="C1912" s="27" t="s">
        <v>11982</v>
      </c>
      <c r="D1912" s="27" t="s">
        <v>11983</v>
      </c>
      <c r="E1912" s="27" t="s">
        <v>11984</v>
      </c>
      <c r="F1912" s="27" t="s">
        <v>4433</v>
      </c>
      <c r="G1912" s="27">
        <v>2016</v>
      </c>
      <c r="H1912" s="28">
        <v>42727</v>
      </c>
      <c r="I1912" s="27"/>
      <c r="J1912" s="27"/>
      <c r="K1912" s="27" t="s">
        <v>11985</v>
      </c>
      <c r="L1912" s="27" t="str">
        <f t="shared" si="701"/>
        <v>PreAlerta</v>
      </c>
      <c r="M1912" s="27" t="str">
        <f t="shared" si="697"/>
        <v>S/PalabrasClaves</v>
      </c>
      <c r="N1912" s="27" t="str">
        <f t="shared" si="707"/>
        <v/>
      </c>
      <c r="O1912" s="27"/>
      <c r="P1912" s="27" t="s">
        <v>11986</v>
      </c>
      <c r="Q1912" s="27"/>
      <c r="R1912" s="27" t="str">
        <f>LEFT('2012-2022'!$P1912,4)</f>
        <v>2016</v>
      </c>
      <c r="S1912" s="27" t="s">
        <v>74</v>
      </c>
      <c r="T1912" s="27" t="str">
        <f t="shared" si="708"/>
        <v/>
      </c>
      <c r="U1912" s="27"/>
      <c r="V1912" s="29"/>
      <c r="W1912" s="30"/>
      <c r="X1912" s="30"/>
      <c r="Y1912" s="31"/>
    </row>
    <row r="1913" spans="1:25" ht="15.75" hidden="1" customHeight="1" x14ac:dyDescent="0.25">
      <c r="A1913" s="32">
        <v>22581895</v>
      </c>
      <c r="B1913" s="32" t="s">
        <v>11987</v>
      </c>
      <c r="C1913" s="32" t="s">
        <v>11988</v>
      </c>
      <c r="D1913" s="32" t="s">
        <v>11989</v>
      </c>
      <c r="E1913" s="32" t="s">
        <v>11990</v>
      </c>
      <c r="F1913" s="32" t="s">
        <v>735</v>
      </c>
      <c r="G1913" s="32">
        <v>2012</v>
      </c>
      <c r="H1913" s="33">
        <v>41044</v>
      </c>
      <c r="I1913" s="32"/>
      <c r="J1913" s="32"/>
      <c r="K1913" s="32" t="s">
        <v>11991</v>
      </c>
      <c r="L1913" s="32" t="str">
        <f t="shared" si="701"/>
        <v>PreAlerta</v>
      </c>
      <c r="M1913" s="32" t="str">
        <f t="shared" si="697"/>
        <v>S/PalabrasClaves</v>
      </c>
      <c r="N1913" s="32" t="str">
        <f t="shared" si="707"/>
        <v/>
      </c>
      <c r="O1913" s="32"/>
      <c r="P1913" s="32" t="s">
        <v>1866</v>
      </c>
      <c r="Q1913" s="32"/>
      <c r="R1913" s="32" t="str">
        <f>LEFT('2012-2022'!$P1913,4)</f>
        <v>2012</v>
      </c>
      <c r="S1913" s="32" t="s">
        <v>49</v>
      </c>
      <c r="T1913" s="32" t="str">
        <f t="shared" si="708"/>
        <v/>
      </c>
      <c r="U1913" s="32"/>
      <c r="V1913" s="34"/>
      <c r="W1913" s="35"/>
      <c r="X1913" s="35"/>
      <c r="Y1913" s="32"/>
    </row>
    <row r="1914" spans="1:25" ht="15.75" hidden="1" customHeight="1" x14ac:dyDescent="0.25">
      <c r="A1914" s="27">
        <v>32156570</v>
      </c>
      <c r="B1914" s="27" t="s">
        <v>11992</v>
      </c>
      <c r="C1914" s="27" t="s">
        <v>11993</v>
      </c>
      <c r="D1914" s="27" t="s">
        <v>11994</v>
      </c>
      <c r="E1914" s="27" t="s">
        <v>11995</v>
      </c>
      <c r="F1914" s="27" t="s">
        <v>1845</v>
      </c>
      <c r="G1914" s="27">
        <v>2020</v>
      </c>
      <c r="H1914" s="28">
        <v>43902</v>
      </c>
      <c r="I1914" s="27"/>
      <c r="J1914" s="27"/>
      <c r="K1914" s="27" t="s">
        <v>11996</v>
      </c>
      <c r="L1914" s="27" t="str">
        <f t="shared" si="701"/>
        <v>PostAlerta</v>
      </c>
      <c r="M1914" s="27" t="str">
        <f t="shared" si="697"/>
        <v>S/PalabrasClaves</v>
      </c>
      <c r="N1914" s="27" t="str">
        <f t="shared" si="707"/>
        <v/>
      </c>
      <c r="O1914" s="27"/>
      <c r="P1914" s="27" t="s">
        <v>473</v>
      </c>
      <c r="Q1914" s="27"/>
      <c r="R1914" s="27" t="str">
        <f>LEFT('2012-2022'!$P1914,4)</f>
        <v>2020</v>
      </c>
      <c r="S1914" s="27" t="s">
        <v>68</v>
      </c>
      <c r="T1914" s="27" t="str">
        <f t="shared" si="708"/>
        <v/>
      </c>
      <c r="U1914" s="27"/>
      <c r="V1914" s="29"/>
      <c r="W1914" s="30"/>
      <c r="X1914" s="30"/>
      <c r="Y1914" s="31"/>
    </row>
    <row r="1915" spans="1:25" ht="15.75" hidden="1" customHeight="1" x14ac:dyDescent="0.25">
      <c r="A1915" s="32">
        <v>22622447</v>
      </c>
      <c r="B1915" s="32" t="s">
        <v>11997</v>
      </c>
      <c r="C1915" s="32" t="s">
        <v>11998</v>
      </c>
      <c r="D1915" s="32" t="s">
        <v>11999</v>
      </c>
      <c r="E1915" s="32" t="s">
        <v>12000</v>
      </c>
      <c r="F1915" s="32" t="s">
        <v>502</v>
      </c>
      <c r="G1915" s="32">
        <v>2012</v>
      </c>
      <c r="H1915" s="33">
        <v>41054</v>
      </c>
      <c r="I1915" s="32" t="s">
        <v>12001</v>
      </c>
      <c r="J1915" s="32"/>
      <c r="K1915" s="32" t="s">
        <v>12002</v>
      </c>
      <c r="L1915" s="32" t="str">
        <f t="shared" si="701"/>
        <v>PreAlerta</v>
      </c>
      <c r="M1915" s="32" t="str">
        <f t="shared" si="697"/>
        <v>S/PalabrasClaves</v>
      </c>
      <c r="N1915" s="32" t="str">
        <f t="shared" si="707"/>
        <v/>
      </c>
      <c r="O1915" s="32"/>
      <c r="P1915" s="32" t="s">
        <v>2525</v>
      </c>
      <c r="Q1915" s="32"/>
      <c r="R1915" s="32" t="str">
        <f>LEFT('2012-2022'!$P1915,4)</f>
        <v>2012</v>
      </c>
      <c r="S1915" s="32" t="s">
        <v>65</v>
      </c>
      <c r="T1915" s="32" t="str">
        <f t="shared" si="708"/>
        <v/>
      </c>
      <c r="U1915" s="32"/>
      <c r="V1915" s="34"/>
      <c r="W1915" s="35"/>
      <c r="X1915" s="35"/>
      <c r="Y1915" s="32"/>
    </row>
    <row r="1916" spans="1:25" ht="15.75" customHeight="1" x14ac:dyDescent="0.25">
      <c r="A1916" s="27">
        <v>33193396</v>
      </c>
      <c r="B1916" s="27" t="s">
        <v>12003</v>
      </c>
      <c r="C1916" s="27" t="s">
        <v>12004</v>
      </c>
      <c r="D1916" s="27" t="s">
        <v>12005</v>
      </c>
      <c r="E1916" s="27" t="s">
        <v>5536</v>
      </c>
      <c r="F1916" s="27" t="s">
        <v>460</v>
      </c>
      <c r="G1916" s="27">
        <v>2020</v>
      </c>
      <c r="H1916" s="28">
        <v>44151</v>
      </c>
      <c r="I1916" s="27" t="s">
        <v>12006</v>
      </c>
      <c r="J1916" s="27"/>
      <c r="K1916" s="27" t="s">
        <v>12007</v>
      </c>
      <c r="L1916" s="27" t="str">
        <f t="shared" si="701"/>
        <v>PostAlerta</v>
      </c>
      <c r="M1916" s="27" t="str">
        <f t="shared" si="697"/>
        <v>C/PalabrasClaves</v>
      </c>
      <c r="N1916" s="27" t="s">
        <v>12</v>
      </c>
      <c r="O1916" s="27" t="s">
        <v>13</v>
      </c>
      <c r="P1916" s="27" t="s">
        <v>12008</v>
      </c>
      <c r="Q1916" s="27"/>
      <c r="R1916" s="27" t="str">
        <f>LEFT('2012-2022'!$P1916,4)</f>
        <v>2020</v>
      </c>
      <c r="S1916" s="27" t="s">
        <v>70</v>
      </c>
      <c r="T1916" s="27" t="s">
        <v>12009</v>
      </c>
      <c r="U1916" s="27" t="s">
        <v>124</v>
      </c>
      <c r="V1916" s="29" t="s">
        <v>123</v>
      </c>
      <c r="W1916" s="30" t="s">
        <v>124</v>
      </c>
      <c r="X1916" s="30" t="s">
        <v>12010</v>
      </c>
      <c r="Y1916" s="31" t="str">
        <f>IFERROR(VLOOKUP(A1914,BD_aux,3,FALSE),"")</f>
        <v/>
      </c>
    </row>
    <row r="1917" spans="1:25" ht="15.75" hidden="1" customHeight="1" x14ac:dyDescent="0.25">
      <c r="A1917" s="32">
        <v>34051184</v>
      </c>
      <c r="B1917" s="32" t="s">
        <v>12011</v>
      </c>
      <c r="C1917" s="32" t="s">
        <v>8908</v>
      </c>
      <c r="D1917" s="32" t="s">
        <v>12012</v>
      </c>
      <c r="E1917" s="32" t="s">
        <v>7432</v>
      </c>
      <c r="F1917" s="32" t="s">
        <v>679</v>
      </c>
      <c r="G1917" s="32">
        <v>2021</v>
      </c>
      <c r="H1917" s="33">
        <v>44345</v>
      </c>
      <c r="I1917" s="32"/>
      <c r="J1917" s="32"/>
      <c r="K1917" s="32" t="s">
        <v>12013</v>
      </c>
      <c r="L1917" s="32" t="str">
        <f t="shared" si="701"/>
        <v>PostAlerta</v>
      </c>
      <c r="M1917" s="32" t="str">
        <f t="shared" si="697"/>
        <v>S/PalabrasClaves</v>
      </c>
      <c r="N1917" s="32" t="str">
        <f t="shared" ref="N1917:N1920" si="709">IF(ISNUMBER(SEARCH("TREATMENT", B1917)), "4) Nuevos tratamientos", "")</f>
        <v/>
      </c>
      <c r="O1917" s="32"/>
      <c r="P1917" s="32" t="s">
        <v>4404</v>
      </c>
      <c r="Q1917" s="32"/>
      <c r="R1917" s="32" t="str">
        <f>LEFT('2012-2022'!$P1917,4)</f>
        <v>2021</v>
      </c>
      <c r="S1917" s="32" t="s">
        <v>60</v>
      </c>
      <c r="T1917" s="32" t="str">
        <f t="shared" ref="T1917:T1935" si="710">IFERROR(VLOOKUP(A1917,BD_aux,2,FALSE),"")</f>
        <v/>
      </c>
      <c r="U1917" s="32"/>
      <c r="V1917" s="34"/>
      <c r="W1917" s="35"/>
      <c r="X1917" s="35"/>
      <c r="Y1917" s="32"/>
    </row>
    <row r="1918" spans="1:25" ht="15.75" hidden="1" customHeight="1" x14ac:dyDescent="0.25">
      <c r="A1918" s="27">
        <v>30982000</v>
      </c>
      <c r="B1918" s="27" t="s">
        <v>12014</v>
      </c>
      <c r="C1918" s="27" t="s">
        <v>12015</v>
      </c>
      <c r="D1918" s="27" t="s">
        <v>12016</v>
      </c>
      <c r="E1918" s="27" t="s">
        <v>12017</v>
      </c>
      <c r="F1918" s="27" t="s">
        <v>393</v>
      </c>
      <c r="G1918" s="27">
        <v>2019</v>
      </c>
      <c r="H1918" s="28">
        <v>43570</v>
      </c>
      <c r="I1918" s="27"/>
      <c r="J1918" s="27"/>
      <c r="K1918" s="27" t="s">
        <v>12018</v>
      </c>
      <c r="L1918" s="27" t="str">
        <f t="shared" si="701"/>
        <v>PostAlerta</v>
      </c>
      <c r="M1918" s="27" t="str">
        <f t="shared" si="697"/>
        <v>S/PalabrasClaves</v>
      </c>
      <c r="N1918" s="27" t="str">
        <f t="shared" si="709"/>
        <v/>
      </c>
      <c r="O1918" s="27"/>
      <c r="P1918" s="27" t="s">
        <v>850</v>
      </c>
      <c r="Q1918" s="27"/>
      <c r="R1918" s="27" t="str">
        <f>LEFT('2012-2022'!$P1918,4)</f>
        <v>2019</v>
      </c>
      <c r="S1918" s="27" t="s">
        <v>72</v>
      </c>
      <c r="T1918" s="27" t="str">
        <f t="shared" si="710"/>
        <v/>
      </c>
      <c r="U1918" s="27"/>
      <c r="V1918" s="29"/>
      <c r="W1918" s="30"/>
      <c r="X1918" s="30"/>
      <c r="Y1918" s="31"/>
    </row>
    <row r="1919" spans="1:25" ht="15.75" hidden="1" customHeight="1" x14ac:dyDescent="0.25">
      <c r="A1919" s="32">
        <v>33045339</v>
      </c>
      <c r="B1919" s="32" t="s">
        <v>12019</v>
      </c>
      <c r="C1919" s="32" t="s">
        <v>12020</v>
      </c>
      <c r="D1919" s="32" t="s">
        <v>12021</v>
      </c>
      <c r="E1919" s="32" t="s">
        <v>12022</v>
      </c>
      <c r="F1919" s="32" t="s">
        <v>7267</v>
      </c>
      <c r="G1919" s="32">
        <v>2020</v>
      </c>
      <c r="H1919" s="33">
        <v>44116</v>
      </c>
      <c r="I1919" s="32"/>
      <c r="J1919" s="32"/>
      <c r="K1919" s="32" t="s">
        <v>12023</v>
      </c>
      <c r="L1919" s="32" t="str">
        <f t="shared" si="701"/>
        <v>PostAlerta</v>
      </c>
      <c r="M1919" s="32" t="str">
        <f t="shared" si="697"/>
        <v>S/PalabrasClaves</v>
      </c>
      <c r="N1919" s="32" t="str">
        <f t="shared" si="709"/>
        <v/>
      </c>
      <c r="O1919" s="32"/>
      <c r="P1919" s="32" t="s">
        <v>800</v>
      </c>
      <c r="Q1919" s="32"/>
      <c r="R1919" s="32" t="str">
        <f>LEFT('2012-2022'!$P1919,4)</f>
        <v>2020</v>
      </c>
      <c r="S1919" s="32" t="s">
        <v>74</v>
      </c>
      <c r="T1919" s="32" t="str">
        <f t="shared" si="710"/>
        <v/>
      </c>
      <c r="U1919" s="32"/>
      <c r="V1919" s="34"/>
      <c r="W1919" s="35"/>
      <c r="X1919" s="35"/>
      <c r="Y1919" s="32"/>
    </row>
    <row r="1920" spans="1:25" ht="15.75" hidden="1" customHeight="1" x14ac:dyDescent="0.25">
      <c r="A1920" s="27">
        <v>34494952</v>
      </c>
      <c r="B1920" s="27" t="s">
        <v>12024</v>
      </c>
      <c r="C1920" s="27" t="s">
        <v>12025</v>
      </c>
      <c r="D1920" s="27" t="s">
        <v>12026</v>
      </c>
      <c r="E1920" s="27" t="s">
        <v>12027</v>
      </c>
      <c r="F1920" s="27" t="s">
        <v>1312</v>
      </c>
      <c r="G1920" s="27">
        <v>2021</v>
      </c>
      <c r="H1920" s="28">
        <v>44447</v>
      </c>
      <c r="I1920" s="27"/>
      <c r="J1920" s="27"/>
      <c r="K1920" s="27" t="s">
        <v>12028</v>
      </c>
      <c r="L1920" s="27" t="str">
        <f t="shared" si="701"/>
        <v>PostAlerta</v>
      </c>
      <c r="M1920" s="27" t="str">
        <f t="shared" si="697"/>
        <v>C/PalabrasClaves</v>
      </c>
      <c r="N1920" s="27" t="str">
        <f t="shared" si="709"/>
        <v/>
      </c>
      <c r="O1920" s="27"/>
      <c r="P1920" s="27" t="s">
        <v>3056</v>
      </c>
      <c r="Q1920" s="27"/>
      <c r="R1920" s="27" t="str">
        <f>LEFT('2012-2022'!$P1920,4)</f>
        <v>2021</v>
      </c>
      <c r="S1920" s="27" t="s">
        <v>68</v>
      </c>
      <c r="T1920" s="27" t="str">
        <f t="shared" si="710"/>
        <v/>
      </c>
      <c r="U1920" s="27"/>
      <c r="V1920" s="29"/>
      <c r="W1920" s="30"/>
      <c r="X1920" s="30"/>
      <c r="Y1920" s="31"/>
    </row>
    <row r="1921" spans="1:25" ht="15.75" hidden="1" customHeight="1" x14ac:dyDescent="0.25">
      <c r="A1921" s="32">
        <v>34458921</v>
      </c>
      <c r="B1921" s="32" t="s">
        <v>12029</v>
      </c>
      <c r="C1921" s="32" t="s">
        <v>12030</v>
      </c>
      <c r="D1921" s="32" t="s">
        <v>12031</v>
      </c>
      <c r="E1921" s="32" t="s">
        <v>12032</v>
      </c>
      <c r="F1921" s="32" t="s">
        <v>493</v>
      </c>
      <c r="G1921" s="32">
        <v>2021</v>
      </c>
      <c r="H1921" s="33">
        <v>44438</v>
      </c>
      <c r="I1921" s="32"/>
      <c r="J1921" s="32"/>
      <c r="K1921" s="32" t="s">
        <v>12033</v>
      </c>
      <c r="L1921" s="32" t="str">
        <f t="shared" si="701"/>
        <v>Excluido</v>
      </c>
      <c r="M1921" s="32" t="str">
        <f t="shared" si="697"/>
        <v>S/PalabrasClaves</v>
      </c>
      <c r="N1921" s="32"/>
      <c r="O1921" s="32"/>
      <c r="P1921" s="32" t="s">
        <v>7999</v>
      </c>
      <c r="Q1921" s="32"/>
      <c r="R1921" s="32" t="str">
        <f>LEFT('2012-2022'!$P1921,4)</f>
        <v>2021</v>
      </c>
      <c r="S1921" s="32" t="s">
        <v>72</v>
      </c>
      <c r="T1921" s="32" t="str">
        <f t="shared" si="710"/>
        <v/>
      </c>
      <c r="U1921" s="32"/>
      <c r="V1921" s="34"/>
      <c r="W1921" s="35"/>
      <c r="X1921" s="35"/>
      <c r="Y1921" s="32"/>
    </row>
    <row r="1922" spans="1:25" ht="15.75" hidden="1" customHeight="1" x14ac:dyDescent="0.25">
      <c r="A1922" s="27">
        <v>23407470</v>
      </c>
      <c r="B1922" s="27" t="s">
        <v>12034</v>
      </c>
      <c r="C1922" s="27" t="s">
        <v>12035</v>
      </c>
      <c r="D1922" s="27" t="s">
        <v>12036</v>
      </c>
      <c r="E1922" s="27" t="s">
        <v>4166</v>
      </c>
      <c r="F1922" s="27" t="s">
        <v>304</v>
      </c>
      <c r="G1922" s="27">
        <v>2013</v>
      </c>
      <c r="H1922" s="28">
        <v>41320</v>
      </c>
      <c r="I1922" s="27"/>
      <c r="J1922" s="27"/>
      <c r="K1922" s="27" t="s">
        <v>12037</v>
      </c>
      <c r="L1922" s="27" t="str">
        <f t="shared" si="701"/>
        <v>Excluido</v>
      </c>
      <c r="M1922" s="27" t="str">
        <f t="shared" si="697"/>
        <v>S/PalabrasClaves</v>
      </c>
      <c r="N1922" s="27" t="str">
        <f>IF(ISNUMBER(SEARCH("TREATMENT", B1922)), "4) Nuevos tratamientos", "")</f>
        <v/>
      </c>
      <c r="O1922" s="27"/>
      <c r="P1922" s="27" t="s">
        <v>2614</v>
      </c>
      <c r="Q1922" s="27"/>
      <c r="R1922" s="27" t="str">
        <f>LEFT('2012-2022'!$P1922,4)</f>
        <v>2013</v>
      </c>
      <c r="S1922" s="27" t="s">
        <v>49</v>
      </c>
      <c r="T1922" s="27" t="str">
        <f t="shared" si="710"/>
        <v/>
      </c>
      <c r="U1922" s="27"/>
      <c r="V1922" s="29"/>
      <c r="W1922" s="30"/>
      <c r="X1922" s="30"/>
      <c r="Y1922" s="31"/>
    </row>
    <row r="1923" spans="1:25" ht="15.75" hidden="1" customHeight="1" x14ac:dyDescent="0.25">
      <c r="A1923" s="32">
        <v>33229966</v>
      </c>
      <c r="B1923" s="32" t="s">
        <v>12038</v>
      </c>
      <c r="C1923" s="32" t="s">
        <v>12039</v>
      </c>
      <c r="D1923" s="32" t="s">
        <v>12040</v>
      </c>
      <c r="E1923" s="32" t="s">
        <v>12041</v>
      </c>
      <c r="F1923" s="32" t="s">
        <v>304</v>
      </c>
      <c r="G1923" s="32">
        <v>2021</v>
      </c>
      <c r="H1923" s="33">
        <v>44159</v>
      </c>
      <c r="I1923" s="32"/>
      <c r="J1923" s="32"/>
      <c r="K1923" s="32" t="s">
        <v>12042</v>
      </c>
      <c r="L1923" s="32" t="str">
        <f t="shared" si="701"/>
        <v>Excluido</v>
      </c>
      <c r="M1923" s="32" t="str">
        <f t="shared" si="697"/>
        <v>C/PalabrasClaves</v>
      </c>
      <c r="N1923" s="32"/>
      <c r="O1923" s="32"/>
      <c r="P1923" s="32" t="s">
        <v>12043</v>
      </c>
      <c r="Q1923" s="32"/>
      <c r="R1923" s="32" t="str">
        <f>LEFT('2012-2022'!$P1923,4)</f>
        <v>2021</v>
      </c>
      <c r="S1923" s="32" t="s">
        <v>60</v>
      </c>
      <c r="T1923" s="32" t="str">
        <f t="shared" si="710"/>
        <v/>
      </c>
      <c r="U1923" s="32"/>
      <c r="V1923" s="34"/>
      <c r="W1923" s="35"/>
      <c r="X1923" s="35"/>
      <c r="Y1923" s="32"/>
    </row>
    <row r="1924" spans="1:25" ht="15.75" hidden="1" customHeight="1" x14ac:dyDescent="0.25">
      <c r="A1924" s="27">
        <v>33433170</v>
      </c>
      <c r="B1924" s="27" t="s">
        <v>12044</v>
      </c>
      <c r="C1924" s="27" t="s">
        <v>12045</v>
      </c>
      <c r="D1924" s="27" t="s">
        <v>12046</v>
      </c>
      <c r="E1924" s="27" t="s">
        <v>12047</v>
      </c>
      <c r="F1924" s="27" t="s">
        <v>304</v>
      </c>
      <c r="G1924" s="27">
        <v>2021</v>
      </c>
      <c r="H1924" s="28">
        <v>44208</v>
      </c>
      <c r="I1924" s="27" t="s">
        <v>12048</v>
      </c>
      <c r="J1924" s="27" t="s">
        <v>12049</v>
      </c>
      <c r="K1924" s="27" t="s">
        <v>12050</v>
      </c>
      <c r="L1924" s="27" t="str">
        <f t="shared" si="701"/>
        <v>PostAlerta</v>
      </c>
      <c r="M1924" s="27" t="str">
        <f t="shared" ref="M1924:M1987" si="711">IF(ISNUMBER(A1924),(IF(ISNUMBER(VLOOKUP(A1924,KEYWORDS,1,FALSE)),"C/PalabrasClaves","S/PalabrasClaves")),"")</f>
        <v>S/PalabrasClaves</v>
      </c>
      <c r="N1924" s="27" t="str">
        <f t="shared" ref="N1924:N1928" si="712">IF(ISNUMBER(SEARCH("TREATMENT", B1924)), "4) Nuevos tratamientos", "")</f>
        <v/>
      </c>
      <c r="O1924" s="27"/>
      <c r="P1924" s="27" t="s">
        <v>7245</v>
      </c>
      <c r="Q1924" s="27"/>
      <c r="R1924" s="27" t="str">
        <f>LEFT('2012-2022'!$P1924,4)</f>
        <v>2021</v>
      </c>
      <c r="S1924" s="27" t="s">
        <v>45</v>
      </c>
      <c r="T1924" s="27" t="str">
        <f t="shared" si="710"/>
        <v/>
      </c>
      <c r="U1924" s="27"/>
      <c r="V1924" s="29"/>
      <c r="W1924" s="30"/>
      <c r="X1924" s="30"/>
      <c r="Y1924" s="31"/>
    </row>
    <row r="1925" spans="1:25" ht="15.75" hidden="1" customHeight="1" x14ac:dyDescent="0.25">
      <c r="A1925" s="32">
        <v>29581560</v>
      </c>
      <c r="B1925" s="32" t="s">
        <v>12051</v>
      </c>
      <c r="C1925" s="32" t="s">
        <v>12052</v>
      </c>
      <c r="D1925" s="32" t="s">
        <v>12053</v>
      </c>
      <c r="E1925" s="32" t="s">
        <v>8876</v>
      </c>
      <c r="F1925" s="32" t="s">
        <v>2202</v>
      </c>
      <c r="G1925" s="32">
        <v>2018</v>
      </c>
      <c r="H1925" s="33">
        <v>43187</v>
      </c>
      <c r="I1925" s="32" t="s">
        <v>12054</v>
      </c>
      <c r="J1925" s="32"/>
      <c r="K1925" s="32" t="s">
        <v>12055</v>
      </c>
      <c r="L1925" s="32" t="str">
        <f t="shared" si="701"/>
        <v>PostAlerta</v>
      </c>
      <c r="M1925" s="32" t="str">
        <f t="shared" si="711"/>
        <v>S/PalabrasClaves</v>
      </c>
      <c r="N1925" s="32" t="str">
        <f t="shared" si="712"/>
        <v/>
      </c>
      <c r="O1925" s="32"/>
      <c r="P1925" s="32" t="s">
        <v>505</v>
      </c>
      <c r="Q1925" s="32"/>
      <c r="R1925" s="32" t="str">
        <f>LEFT('2012-2022'!$P1925,4)</f>
        <v>2018</v>
      </c>
      <c r="S1925" s="32" t="s">
        <v>49</v>
      </c>
      <c r="T1925" s="32" t="str">
        <f t="shared" si="710"/>
        <v/>
      </c>
      <c r="U1925" s="32"/>
      <c r="V1925" s="34"/>
      <c r="W1925" s="35"/>
      <c r="X1925" s="35"/>
      <c r="Y1925" s="32"/>
    </row>
    <row r="1926" spans="1:25" ht="15.75" hidden="1" customHeight="1" x14ac:dyDescent="0.25">
      <c r="A1926" s="27">
        <v>32050884</v>
      </c>
      <c r="B1926" s="27" t="s">
        <v>12056</v>
      </c>
      <c r="C1926" s="27" t="s">
        <v>12057</v>
      </c>
      <c r="D1926" s="27" t="s">
        <v>12058</v>
      </c>
      <c r="E1926" s="27" t="s">
        <v>12059</v>
      </c>
      <c r="F1926" s="27" t="s">
        <v>12060</v>
      </c>
      <c r="G1926" s="27">
        <v>2020</v>
      </c>
      <c r="H1926" s="28">
        <v>43875</v>
      </c>
      <c r="I1926" s="27"/>
      <c r="J1926" s="27"/>
      <c r="K1926" s="27" t="s">
        <v>12061</v>
      </c>
      <c r="L1926" s="27" t="str">
        <f t="shared" si="701"/>
        <v>PostAlerta</v>
      </c>
      <c r="M1926" s="27" t="str">
        <f t="shared" si="711"/>
        <v>S/PalabrasClaves</v>
      </c>
      <c r="N1926" s="27" t="str">
        <f t="shared" si="712"/>
        <v/>
      </c>
      <c r="O1926" s="27"/>
      <c r="P1926" s="27" t="s">
        <v>1006</v>
      </c>
      <c r="Q1926" s="27"/>
      <c r="R1926" s="27" t="str">
        <f>LEFT('2012-2022'!$P1926,4)</f>
        <v>2020</v>
      </c>
      <c r="S1926" s="27" t="s">
        <v>39</v>
      </c>
      <c r="T1926" s="27" t="str">
        <f t="shared" si="710"/>
        <v/>
      </c>
      <c r="U1926" s="27"/>
      <c r="V1926" s="29"/>
      <c r="W1926" s="30"/>
      <c r="X1926" s="30"/>
      <c r="Y1926" s="31"/>
    </row>
    <row r="1927" spans="1:25" ht="15.75" hidden="1" customHeight="1" x14ac:dyDescent="0.25">
      <c r="A1927" s="32">
        <v>28469158</v>
      </c>
      <c r="B1927" s="32" t="s">
        <v>12062</v>
      </c>
      <c r="C1927" s="32" t="s">
        <v>12063</v>
      </c>
      <c r="D1927" s="32" t="s">
        <v>12064</v>
      </c>
      <c r="E1927" s="32" t="s">
        <v>12065</v>
      </c>
      <c r="F1927" s="32" t="s">
        <v>2202</v>
      </c>
      <c r="G1927" s="32">
        <v>2017</v>
      </c>
      <c r="H1927" s="33">
        <v>42860</v>
      </c>
      <c r="I1927" s="32" t="s">
        <v>12066</v>
      </c>
      <c r="J1927" s="32"/>
      <c r="K1927" s="32" t="s">
        <v>12067</v>
      </c>
      <c r="L1927" s="32" t="str">
        <f t="shared" si="701"/>
        <v>PostAlerta</v>
      </c>
      <c r="M1927" s="32" t="str">
        <f t="shared" si="711"/>
        <v>C/PalabrasClaves</v>
      </c>
      <c r="N1927" s="32" t="str">
        <f t="shared" si="712"/>
        <v/>
      </c>
      <c r="O1927" s="32"/>
      <c r="P1927" s="32" t="s">
        <v>12068</v>
      </c>
      <c r="Q1927" s="32"/>
      <c r="R1927" s="32" t="str">
        <f>LEFT('2012-2022'!$P1927,4)</f>
        <v>2017</v>
      </c>
      <c r="S1927" s="32" t="s">
        <v>57</v>
      </c>
      <c r="T1927" s="32" t="str">
        <f t="shared" si="710"/>
        <v/>
      </c>
      <c r="U1927" s="32"/>
      <c r="V1927" s="34"/>
      <c r="W1927" s="35"/>
      <c r="X1927" s="35"/>
      <c r="Y1927" s="32"/>
    </row>
    <row r="1928" spans="1:25" ht="15.75" hidden="1" customHeight="1" x14ac:dyDescent="0.25">
      <c r="A1928" s="27">
        <v>34282741</v>
      </c>
      <c r="B1928" s="27" t="s">
        <v>12069</v>
      </c>
      <c r="C1928" s="27" t="s">
        <v>12070</v>
      </c>
      <c r="D1928" s="27" t="s">
        <v>12071</v>
      </c>
      <c r="E1928" s="27" t="s">
        <v>6524</v>
      </c>
      <c r="F1928" s="27" t="s">
        <v>304</v>
      </c>
      <c r="G1928" s="27">
        <v>2022</v>
      </c>
      <c r="H1928" s="28">
        <v>44397</v>
      </c>
      <c r="I1928" s="27"/>
      <c r="J1928" s="27"/>
      <c r="K1928" s="27" t="s">
        <v>12072</v>
      </c>
      <c r="L1928" s="27" t="str">
        <f t="shared" si="701"/>
        <v>Excluido</v>
      </c>
      <c r="M1928" s="27" t="str">
        <f t="shared" si="711"/>
        <v>S/PalabrasClaves</v>
      </c>
      <c r="N1928" s="27" t="str">
        <f t="shared" si="712"/>
        <v/>
      </c>
      <c r="O1928" s="27"/>
      <c r="P1928" s="27" t="s">
        <v>12073</v>
      </c>
      <c r="Q1928" s="27"/>
      <c r="R1928" s="27" t="str">
        <f>LEFT('2012-2022'!$P1928,4)</f>
        <v>2022</v>
      </c>
      <c r="S1928" s="27" t="s">
        <v>45</v>
      </c>
      <c r="T1928" s="27" t="str">
        <f t="shared" si="710"/>
        <v/>
      </c>
      <c r="U1928" s="27"/>
      <c r="V1928" s="29"/>
      <c r="W1928" s="30"/>
      <c r="X1928" s="30"/>
      <c r="Y1928" s="31"/>
    </row>
    <row r="1929" spans="1:25" ht="15.75" hidden="1" customHeight="1" x14ac:dyDescent="0.25">
      <c r="A1929" s="32">
        <v>33060666</v>
      </c>
      <c r="B1929" s="32" t="s">
        <v>12074</v>
      </c>
      <c r="C1929" s="32" t="s">
        <v>12075</v>
      </c>
      <c r="D1929" s="32" t="s">
        <v>12076</v>
      </c>
      <c r="E1929" s="32" t="s">
        <v>12077</v>
      </c>
      <c r="F1929" s="32" t="s">
        <v>2202</v>
      </c>
      <c r="G1929" s="32">
        <v>2020</v>
      </c>
      <c r="H1929" s="33">
        <v>44120</v>
      </c>
      <c r="I1929" s="32" t="s">
        <v>12078</v>
      </c>
      <c r="J1929" s="32"/>
      <c r="K1929" s="32" t="s">
        <v>12079</v>
      </c>
      <c r="L1929" s="32" t="str">
        <f t="shared" si="701"/>
        <v>PostAlerta</v>
      </c>
      <c r="M1929" s="32" t="str">
        <f t="shared" si="711"/>
        <v>C/PalabrasClaves</v>
      </c>
      <c r="N1929" s="32"/>
      <c r="O1929" s="32"/>
      <c r="P1929" s="32" t="s">
        <v>1743</v>
      </c>
      <c r="Q1929" s="32"/>
      <c r="R1929" s="32" t="str">
        <f>LEFT('2012-2022'!$P1929,4)</f>
        <v>2020</v>
      </c>
      <c r="S1929" s="32" t="s">
        <v>70</v>
      </c>
      <c r="T1929" s="32" t="str">
        <f t="shared" si="710"/>
        <v/>
      </c>
      <c r="U1929" s="32"/>
      <c r="V1929" s="34"/>
      <c r="W1929" s="35"/>
      <c r="X1929" s="35" t="str">
        <f>IFERROR(VLOOKUP(A1929,BD_aux,4,FALSE),"")</f>
        <v/>
      </c>
      <c r="Y1929" s="36" t="str">
        <f>IFERROR(VLOOKUP(A1927,BD_aux,3,FALSE),"")</f>
        <v/>
      </c>
    </row>
    <row r="1930" spans="1:25" ht="15.75" hidden="1" customHeight="1" x14ac:dyDescent="0.25">
      <c r="A1930" s="27">
        <v>23970289</v>
      </c>
      <c r="B1930" s="27" t="s">
        <v>12080</v>
      </c>
      <c r="C1930" s="27" t="s">
        <v>12081</v>
      </c>
      <c r="D1930" s="27" t="s">
        <v>12082</v>
      </c>
      <c r="E1930" s="27" t="s">
        <v>12083</v>
      </c>
      <c r="F1930" s="27" t="s">
        <v>6377</v>
      </c>
      <c r="G1930" s="27">
        <v>2013</v>
      </c>
      <c r="H1930" s="28">
        <v>41510</v>
      </c>
      <c r="I1930" s="27"/>
      <c r="J1930" s="27"/>
      <c r="K1930" s="27" t="s">
        <v>12084</v>
      </c>
      <c r="L1930" s="27" t="str">
        <f t="shared" si="701"/>
        <v>PreAlerta</v>
      </c>
      <c r="M1930" s="27" t="str">
        <f t="shared" si="711"/>
        <v>S/PalabrasClaves</v>
      </c>
      <c r="N1930" s="27" t="str">
        <f t="shared" ref="N1930:N1934" si="713">IF(ISNUMBER(SEARCH("TREATMENT", B1930)), "4) Nuevos tratamientos", "")</f>
        <v/>
      </c>
      <c r="O1930" s="27"/>
      <c r="P1930" s="27">
        <v>2013</v>
      </c>
      <c r="Q1930" s="27"/>
      <c r="R1930" s="27" t="str">
        <f>LEFT('2012-2022'!$P1930,4)</f>
        <v>2013</v>
      </c>
      <c r="S1930" s="27"/>
      <c r="T1930" s="27" t="str">
        <f t="shared" si="710"/>
        <v/>
      </c>
      <c r="U1930" s="27"/>
      <c r="V1930" s="29"/>
      <c r="W1930" s="30"/>
      <c r="X1930" s="30"/>
      <c r="Y1930" s="31"/>
    </row>
    <row r="1931" spans="1:25" ht="15.75" hidden="1" customHeight="1" x14ac:dyDescent="0.25">
      <c r="A1931" s="32">
        <v>22807532</v>
      </c>
      <c r="B1931" s="32" t="s">
        <v>12085</v>
      </c>
      <c r="C1931" s="32" t="s">
        <v>12086</v>
      </c>
      <c r="D1931" s="32" t="s">
        <v>12087</v>
      </c>
      <c r="E1931" s="32" t="s">
        <v>6376</v>
      </c>
      <c r="F1931" s="32" t="s">
        <v>735</v>
      </c>
      <c r="G1931" s="32">
        <v>2012</v>
      </c>
      <c r="H1931" s="33">
        <v>41109</v>
      </c>
      <c r="I1931" s="32"/>
      <c r="J1931" s="32"/>
      <c r="K1931" s="32" t="s">
        <v>12088</v>
      </c>
      <c r="L1931" s="32" t="str">
        <f t="shared" si="701"/>
        <v>PreAlerta</v>
      </c>
      <c r="M1931" s="32" t="str">
        <f t="shared" si="711"/>
        <v>S/PalabrasClaves</v>
      </c>
      <c r="N1931" s="32" t="str">
        <f t="shared" si="713"/>
        <v/>
      </c>
      <c r="O1931" s="32"/>
      <c r="P1931" s="32" t="s">
        <v>1847</v>
      </c>
      <c r="Q1931" s="32"/>
      <c r="R1931" s="32" t="str">
        <f>LEFT('2012-2022'!$P1931,4)</f>
        <v>2012</v>
      </c>
      <c r="S1931" s="32" t="s">
        <v>60</v>
      </c>
      <c r="T1931" s="32" t="str">
        <f t="shared" si="710"/>
        <v/>
      </c>
      <c r="U1931" s="32"/>
      <c r="V1931" s="34"/>
      <c r="W1931" s="35"/>
      <c r="X1931" s="35"/>
      <c r="Y1931" s="32"/>
    </row>
    <row r="1932" spans="1:25" ht="15.75" hidden="1" customHeight="1" x14ac:dyDescent="0.25">
      <c r="A1932" s="27">
        <v>33845205</v>
      </c>
      <c r="B1932" s="27" t="s">
        <v>12089</v>
      </c>
      <c r="C1932" s="27" t="s">
        <v>12090</v>
      </c>
      <c r="D1932" s="27" t="s">
        <v>12091</v>
      </c>
      <c r="E1932" s="27" t="s">
        <v>12092</v>
      </c>
      <c r="F1932" s="27" t="s">
        <v>1845</v>
      </c>
      <c r="G1932" s="27">
        <v>2021</v>
      </c>
      <c r="H1932" s="28">
        <v>44298</v>
      </c>
      <c r="I1932" s="27"/>
      <c r="J1932" s="27"/>
      <c r="K1932" s="27" t="s">
        <v>12093</v>
      </c>
      <c r="L1932" s="27" t="str">
        <f t="shared" si="701"/>
        <v>PostAlerta</v>
      </c>
      <c r="M1932" s="27" t="str">
        <f t="shared" si="711"/>
        <v>S/PalabrasClaves</v>
      </c>
      <c r="N1932" s="27" t="str">
        <f t="shared" si="713"/>
        <v/>
      </c>
      <c r="O1932" s="27"/>
      <c r="P1932" s="27" t="s">
        <v>1445</v>
      </c>
      <c r="Q1932" s="27"/>
      <c r="R1932" s="27" t="str">
        <f>LEFT('2012-2022'!$P1932,4)</f>
        <v>2021</v>
      </c>
      <c r="S1932" s="27" t="s">
        <v>74</v>
      </c>
      <c r="T1932" s="27" t="str">
        <f t="shared" si="710"/>
        <v/>
      </c>
      <c r="U1932" s="27"/>
      <c r="V1932" s="29"/>
      <c r="W1932" s="30"/>
      <c r="X1932" s="30"/>
      <c r="Y1932" s="31"/>
    </row>
    <row r="1933" spans="1:25" ht="15.75" hidden="1" customHeight="1" x14ac:dyDescent="0.25">
      <c r="A1933" s="32">
        <v>24243883</v>
      </c>
      <c r="B1933" s="32" t="s">
        <v>12094</v>
      </c>
      <c r="C1933" s="32" t="s">
        <v>12095</v>
      </c>
      <c r="D1933" s="32" t="s">
        <v>12096</v>
      </c>
      <c r="E1933" s="32" t="s">
        <v>12097</v>
      </c>
      <c r="F1933" s="32" t="s">
        <v>393</v>
      </c>
      <c r="G1933" s="32">
        <v>2013</v>
      </c>
      <c r="H1933" s="33">
        <v>41597</v>
      </c>
      <c r="I1933" s="32"/>
      <c r="J1933" s="32"/>
      <c r="K1933" s="32" t="s">
        <v>12098</v>
      </c>
      <c r="L1933" s="32" t="str">
        <f t="shared" si="701"/>
        <v>Excluido</v>
      </c>
      <c r="M1933" s="32" t="str">
        <f t="shared" si="711"/>
        <v>C/PalabrasClaves</v>
      </c>
      <c r="N1933" s="32" t="str">
        <f t="shared" si="713"/>
        <v/>
      </c>
      <c r="O1933" s="32"/>
      <c r="P1933" s="32" t="s">
        <v>1467</v>
      </c>
      <c r="Q1933" s="32"/>
      <c r="R1933" s="32" t="str">
        <f>LEFT('2012-2022'!$P1933,4)</f>
        <v>2013</v>
      </c>
      <c r="S1933" s="32" t="s">
        <v>74</v>
      </c>
      <c r="T1933" s="32" t="str">
        <f t="shared" si="710"/>
        <v/>
      </c>
      <c r="U1933" s="32"/>
      <c r="V1933" s="34"/>
      <c r="W1933" s="35"/>
      <c r="X1933" s="35"/>
      <c r="Y1933" s="32"/>
    </row>
    <row r="1934" spans="1:25" ht="15.75" hidden="1" customHeight="1" x14ac:dyDescent="0.25">
      <c r="A1934" s="27">
        <v>24000224</v>
      </c>
      <c r="B1934" s="27" t="s">
        <v>12099</v>
      </c>
      <c r="C1934" s="27" t="s">
        <v>12100</v>
      </c>
      <c r="D1934" s="27" t="s">
        <v>12101</v>
      </c>
      <c r="E1934" s="27" t="s">
        <v>12102</v>
      </c>
      <c r="F1934" s="27" t="s">
        <v>1312</v>
      </c>
      <c r="G1934" s="27">
        <v>2013</v>
      </c>
      <c r="H1934" s="28">
        <v>41521</v>
      </c>
      <c r="I1934" s="27"/>
      <c r="J1934" s="27"/>
      <c r="K1934" s="27" t="s">
        <v>12103</v>
      </c>
      <c r="L1934" s="27" t="str">
        <f t="shared" si="701"/>
        <v>PreAlerta</v>
      </c>
      <c r="M1934" s="27" t="str">
        <f t="shared" si="711"/>
        <v>S/PalabrasClaves</v>
      </c>
      <c r="N1934" s="27" t="str">
        <f t="shared" si="713"/>
        <v/>
      </c>
      <c r="O1934" s="27"/>
      <c r="P1934" s="27" t="s">
        <v>1467</v>
      </c>
      <c r="Q1934" s="27"/>
      <c r="R1934" s="27" t="str">
        <f>LEFT('2012-2022'!$P1934,4)</f>
        <v>2013</v>
      </c>
      <c r="S1934" s="27" t="s">
        <v>74</v>
      </c>
      <c r="T1934" s="27" t="str">
        <f t="shared" si="710"/>
        <v/>
      </c>
      <c r="U1934" s="27"/>
      <c r="V1934" s="29"/>
      <c r="W1934" s="30"/>
      <c r="X1934" s="30"/>
      <c r="Y1934" s="31"/>
    </row>
    <row r="1935" spans="1:25" ht="15.75" hidden="1" customHeight="1" x14ac:dyDescent="0.25">
      <c r="A1935" s="32">
        <v>27418572</v>
      </c>
      <c r="B1935" s="32" t="s">
        <v>12104</v>
      </c>
      <c r="C1935" s="32" t="s">
        <v>12105</v>
      </c>
      <c r="D1935" s="32" t="s">
        <v>12106</v>
      </c>
      <c r="E1935" s="32" t="s">
        <v>12107</v>
      </c>
      <c r="F1935" s="32" t="s">
        <v>393</v>
      </c>
      <c r="G1935" s="32">
        <v>2017</v>
      </c>
      <c r="H1935" s="33">
        <v>42567</v>
      </c>
      <c r="I1935" s="32"/>
      <c r="J1935" s="32"/>
      <c r="K1935" s="32" t="s">
        <v>12108</v>
      </c>
      <c r="L1935" s="32" t="str">
        <f t="shared" si="701"/>
        <v>PostAlerta</v>
      </c>
      <c r="M1935" s="32" t="str">
        <f t="shared" si="711"/>
        <v>C/PalabrasClaves</v>
      </c>
      <c r="N1935" s="32"/>
      <c r="O1935" s="32"/>
      <c r="P1935" s="32" t="s">
        <v>1642</v>
      </c>
      <c r="Q1935" s="32"/>
      <c r="R1935" s="32" t="str">
        <f>LEFT('2012-2022'!$P1935,4)</f>
        <v>2017</v>
      </c>
      <c r="S1935" s="32" t="s">
        <v>49</v>
      </c>
      <c r="T1935" s="32" t="str">
        <f t="shared" si="710"/>
        <v/>
      </c>
      <c r="U1935" s="32"/>
      <c r="V1935" s="34"/>
      <c r="W1935" s="35"/>
      <c r="X1935" s="35"/>
      <c r="Y1935" s="32"/>
    </row>
    <row r="1936" spans="1:25" ht="15.75" customHeight="1" x14ac:dyDescent="0.25">
      <c r="A1936" s="27">
        <v>28822976</v>
      </c>
      <c r="B1936" s="27" t="s">
        <v>12109</v>
      </c>
      <c r="C1936" s="27" t="s">
        <v>12110</v>
      </c>
      <c r="D1936" s="27" t="s">
        <v>12111</v>
      </c>
      <c r="E1936" s="27" t="s">
        <v>5376</v>
      </c>
      <c r="F1936" s="27" t="s">
        <v>393</v>
      </c>
      <c r="G1936" s="27">
        <v>2017</v>
      </c>
      <c r="H1936" s="28">
        <v>42968</v>
      </c>
      <c r="I1936" s="27" t="s">
        <v>12112</v>
      </c>
      <c r="J1936" s="27"/>
      <c r="K1936" s="27" t="s">
        <v>12113</v>
      </c>
      <c r="L1936" s="27" t="str">
        <f t="shared" si="701"/>
        <v>PostAlerta</v>
      </c>
      <c r="M1936" s="27" t="str">
        <f t="shared" si="711"/>
        <v>C/PalabrasClaves</v>
      </c>
      <c r="N1936" s="27" t="s">
        <v>9</v>
      </c>
      <c r="O1936" s="27"/>
      <c r="P1936" s="27" t="s">
        <v>1483</v>
      </c>
      <c r="Q1936" s="27"/>
      <c r="R1936" s="27" t="str">
        <f>LEFT('2012-2022'!$P1936,4)</f>
        <v>2017</v>
      </c>
      <c r="S1936" s="27" t="s">
        <v>72</v>
      </c>
      <c r="T1936" s="27" t="s">
        <v>12114</v>
      </c>
      <c r="U1936" s="27" t="s">
        <v>123</v>
      </c>
      <c r="V1936" s="29" t="s">
        <v>124</v>
      </c>
      <c r="W1936" s="30" t="s">
        <v>124</v>
      </c>
      <c r="X1936" s="30" t="s">
        <v>12115</v>
      </c>
      <c r="Y1936" s="31" t="str">
        <f>IFERROR(VLOOKUP(A1934,BD_aux,3,FALSE),"")</f>
        <v/>
      </c>
    </row>
    <row r="1937" spans="1:25" ht="15.75" hidden="1" customHeight="1" x14ac:dyDescent="0.25">
      <c r="A1937" s="32">
        <v>28072668</v>
      </c>
      <c r="B1937" s="32" t="s">
        <v>12116</v>
      </c>
      <c r="C1937" s="32" t="s">
        <v>12117</v>
      </c>
      <c r="D1937" s="32" t="s">
        <v>12118</v>
      </c>
      <c r="E1937" s="32" t="s">
        <v>12119</v>
      </c>
      <c r="F1937" s="32" t="s">
        <v>12120</v>
      </c>
      <c r="G1937" s="32">
        <v>2018</v>
      </c>
      <c r="H1937" s="33">
        <v>42746</v>
      </c>
      <c r="I1937" s="32"/>
      <c r="J1937" s="32"/>
      <c r="K1937" s="32" t="s">
        <v>12121</v>
      </c>
      <c r="L1937" s="32" t="str">
        <f t="shared" si="701"/>
        <v>PostAlerta</v>
      </c>
      <c r="M1937" s="32" t="str">
        <f t="shared" si="711"/>
        <v>S/PalabrasClaves</v>
      </c>
      <c r="N1937" s="32" t="str">
        <f>IF(ISNUMBER(SEARCH("TREATMENT", B1937)), "4) Nuevos tratamientos", "")</f>
        <v/>
      </c>
      <c r="O1937" s="32"/>
      <c r="P1937" s="32" t="s">
        <v>1267</v>
      </c>
      <c r="Q1937" s="32"/>
      <c r="R1937" s="32" t="str">
        <f>LEFT('2012-2022'!$P1937,4)</f>
        <v>2018</v>
      </c>
      <c r="S1937" s="32" t="s">
        <v>72</v>
      </c>
      <c r="T1937" s="32" t="str">
        <f>IFERROR(VLOOKUP(A1937,BD_aux,2,FALSE),"")</f>
        <v/>
      </c>
      <c r="U1937" s="32"/>
      <c r="V1937" s="34"/>
      <c r="W1937" s="35"/>
      <c r="X1937" s="35"/>
      <c r="Y1937" s="32"/>
    </row>
    <row r="1938" spans="1:25" ht="15.75" customHeight="1" x14ac:dyDescent="0.25">
      <c r="A1938" s="27">
        <v>35189278</v>
      </c>
      <c r="B1938" s="27" t="s">
        <v>12122</v>
      </c>
      <c r="C1938" s="27" t="s">
        <v>12123</v>
      </c>
      <c r="D1938" s="27" t="s">
        <v>12124</v>
      </c>
      <c r="E1938" s="27" t="s">
        <v>12125</v>
      </c>
      <c r="F1938" s="27" t="s">
        <v>7267</v>
      </c>
      <c r="G1938" s="27">
        <v>2022</v>
      </c>
      <c r="H1938" s="28">
        <v>44613</v>
      </c>
      <c r="I1938" s="27" t="s">
        <v>12126</v>
      </c>
      <c r="J1938" s="27" t="s">
        <v>12127</v>
      </c>
      <c r="K1938" s="27" t="s">
        <v>12128</v>
      </c>
      <c r="L1938" s="27" t="str">
        <f t="shared" si="701"/>
        <v>PostAlerta</v>
      </c>
      <c r="M1938" s="27" t="str">
        <f t="shared" si="711"/>
        <v>C/PalabrasClaves</v>
      </c>
      <c r="N1938" s="27" t="s">
        <v>12</v>
      </c>
      <c r="O1938" s="27" t="s">
        <v>16</v>
      </c>
      <c r="P1938" s="27" t="s">
        <v>4162</v>
      </c>
      <c r="Q1938" s="27"/>
      <c r="R1938" s="27" t="str">
        <f>LEFT('2012-2022'!$P1938,4)</f>
        <v>2022</v>
      </c>
      <c r="S1938" s="27" t="s">
        <v>49</v>
      </c>
      <c r="T1938" s="27" t="s">
        <v>12129</v>
      </c>
      <c r="U1938" s="27" t="s">
        <v>124</v>
      </c>
      <c r="V1938" s="29" t="s">
        <v>123</v>
      </c>
      <c r="W1938" s="30" t="s">
        <v>124</v>
      </c>
      <c r="X1938" s="30" t="s">
        <v>12130</v>
      </c>
      <c r="Y1938" s="31" t="str">
        <f>IFERROR(VLOOKUP(A1936,BD_aux,3,FALSE),"")</f>
        <v/>
      </c>
    </row>
    <row r="1939" spans="1:25" ht="15.75" hidden="1" customHeight="1" x14ac:dyDescent="0.25">
      <c r="A1939" s="32">
        <v>26739719</v>
      </c>
      <c r="B1939" s="32" t="s">
        <v>12131</v>
      </c>
      <c r="C1939" s="32" t="s">
        <v>12132</v>
      </c>
      <c r="D1939" s="32" t="s">
        <v>12133</v>
      </c>
      <c r="E1939" s="32" t="s">
        <v>12134</v>
      </c>
      <c r="F1939" s="32" t="s">
        <v>5111</v>
      </c>
      <c r="G1939" s="32">
        <v>2016</v>
      </c>
      <c r="H1939" s="33">
        <v>42377</v>
      </c>
      <c r="I1939" s="32" t="s">
        <v>12135</v>
      </c>
      <c r="J1939" s="32"/>
      <c r="K1939" s="32" t="s">
        <v>12136</v>
      </c>
      <c r="L1939" s="32" t="str">
        <f t="shared" si="701"/>
        <v>PreAlerta</v>
      </c>
      <c r="M1939" s="32" t="str">
        <f t="shared" si="711"/>
        <v>S/PalabrasClaves</v>
      </c>
      <c r="N1939" s="32" t="str">
        <f t="shared" ref="N1939:N1942" si="714">IF(ISNUMBER(SEARCH("TREATMENT", B1939)), "4) Nuevos tratamientos", "")</f>
        <v/>
      </c>
      <c r="O1939" s="32"/>
      <c r="P1939" s="32" t="s">
        <v>12137</v>
      </c>
      <c r="Q1939" s="32"/>
      <c r="R1939" s="32" t="str">
        <f>LEFT('2012-2022'!$P1939,4)</f>
        <v>2016</v>
      </c>
      <c r="S1939" s="32" t="s">
        <v>39</v>
      </c>
      <c r="T1939" s="32" t="str">
        <f t="shared" ref="T1939:T1942" si="715">IFERROR(VLOOKUP(A1939,BD_aux,2,FALSE),"")</f>
        <v/>
      </c>
      <c r="U1939" s="32"/>
      <c r="V1939" s="34"/>
      <c r="W1939" s="35"/>
      <c r="X1939" s="35"/>
      <c r="Y1939" s="32"/>
    </row>
    <row r="1940" spans="1:25" ht="15.75" hidden="1" customHeight="1" x14ac:dyDescent="0.25">
      <c r="A1940" s="27">
        <v>32877521</v>
      </c>
      <c r="B1940" s="27" t="s">
        <v>12138</v>
      </c>
      <c r="C1940" s="27" t="s">
        <v>9063</v>
      </c>
      <c r="D1940" s="27" t="s">
        <v>12139</v>
      </c>
      <c r="E1940" s="27" t="s">
        <v>9065</v>
      </c>
      <c r="F1940" s="27" t="s">
        <v>2140</v>
      </c>
      <c r="G1940" s="27">
        <v>2021</v>
      </c>
      <c r="H1940" s="28">
        <v>44077</v>
      </c>
      <c r="I1940" s="27"/>
      <c r="J1940" s="27"/>
      <c r="K1940" s="27" t="s">
        <v>12140</v>
      </c>
      <c r="L1940" s="27" t="str">
        <f t="shared" si="701"/>
        <v>Excluido</v>
      </c>
      <c r="M1940" s="27" t="str">
        <f t="shared" si="711"/>
        <v>S/PalabrasClaves</v>
      </c>
      <c r="N1940" s="27" t="str">
        <f t="shared" si="714"/>
        <v/>
      </c>
      <c r="O1940" s="27"/>
      <c r="P1940" s="27" t="s">
        <v>7353</v>
      </c>
      <c r="Q1940" s="27"/>
      <c r="R1940" s="27" t="str">
        <f>LEFT('2012-2022'!$P1940,4)</f>
        <v>2021</v>
      </c>
      <c r="S1940" s="27" t="s">
        <v>72</v>
      </c>
      <c r="T1940" s="27" t="str">
        <f t="shared" si="715"/>
        <v/>
      </c>
      <c r="U1940" s="27"/>
      <c r="V1940" s="29"/>
      <c r="W1940" s="30"/>
      <c r="X1940" s="30"/>
      <c r="Y1940" s="31"/>
    </row>
    <row r="1941" spans="1:25" ht="15.75" hidden="1" customHeight="1" x14ac:dyDescent="0.25">
      <c r="A1941" s="32">
        <v>23071134</v>
      </c>
      <c r="B1941" s="32" t="s">
        <v>12141</v>
      </c>
      <c r="C1941" s="32" t="s">
        <v>12142</v>
      </c>
      <c r="D1941" s="32" t="s">
        <v>12143</v>
      </c>
      <c r="E1941" s="32" t="s">
        <v>1161</v>
      </c>
      <c r="F1941" s="32" t="s">
        <v>624</v>
      </c>
      <c r="G1941" s="32">
        <v>2013</v>
      </c>
      <c r="H1941" s="33">
        <v>41199</v>
      </c>
      <c r="I1941" s="32" t="s">
        <v>12144</v>
      </c>
      <c r="J1941" s="32"/>
      <c r="K1941" s="32" t="s">
        <v>12145</v>
      </c>
      <c r="L1941" s="32" t="str">
        <f t="shared" si="701"/>
        <v>PreAlerta</v>
      </c>
      <c r="M1941" s="32" t="str">
        <f t="shared" si="711"/>
        <v>S/PalabrasClaves</v>
      </c>
      <c r="N1941" s="32" t="str">
        <f t="shared" si="714"/>
        <v/>
      </c>
      <c r="O1941" s="32"/>
      <c r="P1941" s="32" t="s">
        <v>3538</v>
      </c>
      <c r="Q1941" s="32"/>
      <c r="R1941" s="32" t="str">
        <f>LEFT('2012-2022'!$P1941,4)</f>
        <v>2013</v>
      </c>
      <c r="S1941" s="32" t="s">
        <v>39</v>
      </c>
      <c r="T1941" s="32" t="str">
        <f t="shared" si="715"/>
        <v/>
      </c>
      <c r="U1941" s="32"/>
      <c r="V1941" s="34"/>
      <c r="W1941" s="35"/>
      <c r="X1941" s="35"/>
      <c r="Y1941" s="32"/>
    </row>
    <row r="1942" spans="1:25" ht="15.75" hidden="1" customHeight="1" x14ac:dyDescent="0.25">
      <c r="A1942" s="27">
        <v>34570799</v>
      </c>
      <c r="B1942" s="27" t="s">
        <v>12146</v>
      </c>
      <c r="C1942" s="27" t="s">
        <v>12147</v>
      </c>
      <c r="D1942" s="27" t="s">
        <v>12148</v>
      </c>
      <c r="E1942" s="27" t="s">
        <v>12149</v>
      </c>
      <c r="F1942" s="27" t="s">
        <v>424</v>
      </c>
      <c r="G1942" s="27">
        <v>2021</v>
      </c>
      <c r="H1942" s="28">
        <v>44466</v>
      </c>
      <c r="I1942" s="27" t="s">
        <v>12150</v>
      </c>
      <c r="J1942" s="27"/>
      <c r="K1942" s="27" t="s">
        <v>12151</v>
      </c>
      <c r="L1942" s="27" t="str">
        <f t="shared" si="701"/>
        <v>Excluido</v>
      </c>
      <c r="M1942" s="27" t="str">
        <f t="shared" si="711"/>
        <v>S/PalabrasClaves</v>
      </c>
      <c r="N1942" s="27" t="str">
        <f t="shared" si="714"/>
        <v/>
      </c>
      <c r="O1942" s="27"/>
      <c r="P1942" s="27" t="s">
        <v>12152</v>
      </c>
      <c r="Q1942" s="27"/>
      <c r="R1942" s="27" t="str">
        <f>LEFT('2012-2022'!$P1942,4)</f>
        <v>2021</v>
      </c>
      <c r="S1942" s="27" t="s">
        <v>68</v>
      </c>
      <c r="T1942" s="27" t="str">
        <f t="shared" si="715"/>
        <v/>
      </c>
      <c r="U1942" s="27"/>
      <c r="V1942" s="29"/>
      <c r="W1942" s="30"/>
      <c r="X1942" s="30"/>
      <c r="Y1942" s="31"/>
    </row>
    <row r="1943" spans="1:25" ht="15.75" customHeight="1" x14ac:dyDescent="0.25">
      <c r="A1943" s="32">
        <v>29038284</v>
      </c>
      <c r="B1943" s="32" t="s">
        <v>12153</v>
      </c>
      <c r="C1943" s="32" t="s">
        <v>12154</v>
      </c>
      <c r="D1943" s="32" t="s">
        <v>12155</v>
      </c>
      <c r="E1943" s="32" t="s">
        <v>12156</v>
      </c>
      <c r="F1943" s="32" t="s">
        <v>573</v>
      </c>
      <c r="G1943" s="32">
        <v>2017</v>
      </c>
      <c r="H1943" s="33">
        <v>43026</v>
      </c>
      <c r="I1943" s="32" t="s">
        <v>12157</v>
      </c>
      <c r="J1943" s="32"/>
      <c r="K1943" s="32" t="s">
        <v>12158</v>
      </c>
      <c r="L1943" s="32" t="str">
        <f t="shared" si="701"/>
        <v>PostAlerta</v>
      </c>
      <c r="M1943" s="32" t="str">
        <f t="shared" si="711"/>
        <v>S/PalabrasClaves</v>
      </c>
      <c r="N1943" s="32" t="s">
        <v>12</v>
      </c>
      <c r="O1943" s="32" t="s">
        <v>16</v>
      </c>
      <c r="P1943" s="32" t="s">
        <v>12159</v>
      </c>
      <c r="Q1943" s="32"/>
      <c r="R1943" s="32" t="str">
        <f>LEFT('2012-2022'!$P1943,4)</f>
        <v>2017</v>
      </c>
      <c r="S1943" s="32" t="s">
        <v>74</v>
      </c>
      <c r="T1943" s="32" t="s">
        <v>12160</v>
      </c>
      <c r="U1943" s="32" t="s">
        <v>124</v>
      </c>
      <c r="V1943" s="34" t="s">
        <v>123</v>
      </c>
      <c r="W1943" s="35" t="s">
        <v>124</v>
      </c>
      <c r="X1943" s="35" t="s">
        <v>12161</v>
      </c>
      <c r="Y1943" s="36" t="str">
        <f>IFERROR(VLOOKUP(A1941,BD_aux,3,FALSE),"")</f>
        <v/>
      </c>
    </row>
    <row r="1944" spans="1:25" ht="15.75" hidden="1" customHeight="1" x14ac:dyDescent="0.25">
      <c r="A1944" s="27">
        <v>35162547</v>
      </c>
      <c r="B1944" s="27" t="s">
        <v>12162</v>
      </c>
      <c r="C1944" s="27" t="s">
        <v>12163</v>
      </c>
      <c r="D1944" s="27" t="s">
        <v>12164</v>
      </c>
      <c r="E1944" s="27" t="s">
        <v>12165</v>
      </c>
      <c r="F1944" s="27" t="s">
        <v>9654</v>
      </c>
      <c r="G1944" s="27">
        <v>2022</v>
      </c>
      <c r="H1944" s="28">
        <v>44607</v>
      </c>
      <c r="I1944" s="27" t="s">
        <v>12166</v>
      </c>
      <c r="J1944" s="27"/>
      <c r="K1944" s="27" t="s">
        <v>12167</v>
      </c>
      <c r="L1944" s="27" t="str">
        <f t="shared" si="701"/>
        <v>Excluido</v>
      </c>
      <c r="M1944" s="27" t="str">
        <f t="shared" si="711"/>
        <v>C/PalabrasClaves</v>
      </c>
      <c r="N1944" s="27" t="str">
        <f t="shared" ref="N1944:N1948" si="716">IF(ISNUMBER(SEARCH("TREATMENT", B1944)), "4) Nuevos tratamientos", "")</f>
        <v/>
      </c>
      <c r="O1944" s="27"/>
      <c r="P1944" s="27" t="s">
        <v>12168</v>
      </c>
      <c r="Q1944" s="27"/>
      <c r="R1944" s="27" t="str">
        <f>LEFT('2012-2022'!$P1944,4)</f>
        <v>2022</v>
      </c>
      <c r="S1944" s="27" t="s">
        <v>39</v>
      </c>
      <c r="T1944" s="27" t="str">
        <f t="shared" ref="T1944:T1956" si="717">IFERROR(VLOOKUP(A1944,BD_aux,2,FALSE),"")</f>
        <v/>
      </c>
      <c r="U1944" s="27"/>
      <c r="V1944" s="29"/>
      <c r="W1944" s="30"/>
      <c r="X1944" s="30"/>
      <c r="Y1944" s="31"/>
    </row>
    <row r="1945" spans="1:25" ht="15.75" hidden="1" customHeight="1" x14ac:dyDescent="0.25">
      <c r="A1945" s="32">
        <v>33949249</v>
      </c>
      <c r="B1945" s="32" t="s">
        <v>12169</v>
      </c>
      <c r="C1945" s="32" t="s">
        <v>12170</v>
      </c>
      <c r="D1945" s="32" t="s">
        <v>12171</v>
      </c>
      <c r="E1945" s="32" t="s">
        <v>12172</v>
      </c>
      <c r="F1945" s="32" t="s">
        <v>735</v>
      </c>
      <c r="G1945" s="32">
        <v>2021</v>
      </c>
      <c r="H1945" s="33">
        <v>44321</v>
      </c>
      <c r="I1945" s="32"/>
      <c r="J1945" s="32"/>
      <c r="K1945" s="32" t="s">
        <v>12173</v>
      </c>
      <c r="L1945" s="32" t="str">
        <f t="shared" ref="L1945:L2008" si="718">IF(ISNUMBER(VLOOKUP(A1945,EXCL,1,FALSE)),"Excluido",IF(ISNUMBER(VLOOKUP(A1945,POST,1,FALSE)),"PostAlerta",IF(ISNUMBER(VLOOKUP(A1945,PRE,1,FALSE)),"PreAlerta","")))</f>
        <v>PostAlerta</v>
      </c>
      <c r="M1945" s="32" t="str">
        <f t="shared" si="711"/>
        <v>S/PalabrasClaves</v>
      </c>
      <c r="N1945" s="32" t="str">
        <f t="shared" si="716"/>
        <v/>
      </c>
      <c r="O1945" s="32"/>
      <c r="P1945" s="32" t="s">
        <v>7979</v>
      </c>
      <c r="Q1945" s="32"/>
      <c r="R1945" s="32" t="str">
        <f>LEFT('2012-2022'!$P1945,4)</f>
        <v>2021</v>
      </c>
      <c r="S1945" s="32" t="s">
        <v>65</v>
      </c>
      <c r="T1945" s="32" t="str">
        <f t="shared" si="717"/>
        <v/>
      </c>
      <c r="U1945" s="32"/>
      <c r="V1945" s="34"/>
      <c r="W1945" s="35"/>
      <c r="X1945" s="35"/>
      <c r="Y1945" s="32"/>
    </row>
    <row r="1946" spans="1:25" ht="15.75" hidden="1" customHeight="1" x14ac:dyDescent="0.25">
      <c r="A1946" s="27">
        <v>29752412</v>
      </c>
      <c r="B1946" s="27" t="s">
        <v>12174</v>
      </c>
      <c r="C1946" s="27" t="s">
        <v>12175</v>
      </c>
      <c r="D1946" s="27" t="s">
        <v>12176</v>
      </c>
      <c r="E1946" s="27" t="s">
        <v>12177</v>
      </c>
      <c r="F1946" s="27" t="s">
        <v>1038</v>
      </c>
      <c r="G1946" s="27">
        <v>2018</v>
      </c>
      <c r="H1946" s="28">
        <v>43233</v>
      </c>
      <c r="I1946" s="27" t="s">
        <v>12178</v>
      </c>
      <c r="J1946" s="27"/>
      <c r="K1946" s="27" t="s">
        <v>12179</v>
      </c>
      <c r="L1946" s="27" t="str">
        <f t="shared" si="718"/>
        <v>PostAlerta</v>
      </c>
      <c r="M1946" s="27" t="str">
        <f t="shared" si="711"/>
        <v>S/PalabrasClaves</v>
      </c>
      <c r="N1946" s="27" t="str">
        <f t="shared" si="716"/>
        <v/>
      </c>
      <c r="O1946" s="27"/>
      <c r="P1946" s="27" t="s">
        <v>12180</v>
      </c>
      <c r="Q1946" s="27"/>
      <c r="R1946" s="27" t="str">
        <f>LEFT('2012-2022'!$P1946,4)</f>
        <v>2018</v>
      </c>
      <c r="S1946" s="27" t="s">
        <v>62</v>
      </c>
      <c r="T1946" s="27" t="str">
        <f t="shared" si="717"/>
        <v/>
      </c>
      <c r="U1946" s="27"/>
      <c r="V1946" s="29"/>
      <c r="W1946" s="30"/>
      <c r="X1946" s="30"/>
      <c r="Y1946" s="31"/>
    </row>
    <row r="1947" spans="1:25" ht="15.75" hidden="1" customHeight="1" x14ac:dyDescent="0.25">
      <c r="A1947" s="32">
        <v>29262291</v>
      </c>
      <c r="B1947" s="32" t="s">
        <v>12181</v>
      </c>
      <c r="C1947" s="32" t="s">
        <v>12182</v>
      </c>
      <c r="D1947" s="32" t="s">
        <v>12183</v>
      </c>
      <c r="E1947" s="32" t="s">
        <v>2234</v>
      </c>
      <c r="F1947" s="32" t="s">
        <v>595</v>
      </c>
      <c r="G1947" s="32">
        <v>2018</v>
      </c>
      <c r="H1947" s="33">
        <v>43090</v>
      </c>
      <c r="I1947" s="32"/>
      <c r="J1947" s="32"/>
      <c r="K1947" s="32" t="s">
        <v>12184</v>
      </c>
      <c r="L1947" s="32" t="str">
        <f t="shared" si="718"/>
        <v>PostAlerta</v>
      </c>
      <c r="M1947" s="32" t="str">
        <f t="shared" si="711"/>
        <v>S/PalabrasClaves</v>
      </c>
      <c r="N1947" s="32" t="str">
        <f t="shared" si="716"/>
        <v/>
      </c>
      <c r="O1947" s="32"/>
      <c r="P1947" s="32" t="s">
        <v>590</v>
      </c>
      <c r="Q1947" s="32"/>
      <c r="R1947" s="32" t="str">
        <f>LEFT('2012-2022'!$P1947,4)</f>
        <v>2018</v>
      </c>
      <c r="S1947" s="32" t="s">
        <v>60</v>
      </c>
      <c r="T1947" s="32" t="str">
        <f t="shared" si="717"/>
        <v/>
      </c>
      <c r="U1947" s="32"/>
      <c r="V1947" s="34"/>
      <c r="W1947" s="35"/>
      <c r="X1947" s="35"/>
      <c r="Y1947" s="32"/>
    </row>
    <row r="1948" spans="1:25" ht="15.75" hidden="1" customHeight="1" x14ac:dyDescent="0.25">
      <c r="A1948" s="27">
        <v>30985634</v>
      </c>
      <c r="B1948" s="27" t="s">
        <v>12185</v>
      </c>
      <c r="C1948" s="27" t="s">
        <v>12186</v>
      </c>
      <c r="D1948" s="27" t="s">
        <v>12187</v>
      </c>
      <c r="E1948" s="27" t="s">
        <v>12188</v>
      </c>
      <c r="F1948" s="27" t="s">
        <v>304</v>
      </c>
      <c r="G1948" s="27">
        <v>2019</v>
      </c>
      <c r="H1948" s="28">
        <v>43571</v>
      </c>
      <c r="I1948" s="27" t="s">
        <v>12189</v>
      </c>
      <c r="J1948" s="27" t="s">
        <v>12190</v>
      </c>
      <c r="K1948" s="27" t="s">
        <v>12191</v>
      </c>
      <c r="L1948" s="27" t="str">
        <f t="shared" si="718"/>
        <v>PostAlerta</v>
      </c>
      <c r="M1948" s="27" t="str">
        <f t="shared" si="711"/>
        <v>S/PalabrasClaves</v>
      </c>
      <c r="N1948" s="27" t="str">
        <f t="shared" si="716"/>
        <v/>
      </c>
      <c r="O1948" s="27"/>
      <c r="P1948" s="27" t="s">
        <v>3530</v>
      </c>
      <c r="Q1948" s="27"/>
      <c r="R1948" s="27" t="str">
        <f>LEFT('2012-2022'!$P1948,4)</f>
        <v>2019</v>
      </c>
      <c r="S1948" s="27" t="s">
        <v>57</v>
      </c>
      <c r="T1948" s="27" t="str">
        <f t="shared" si="717"/>
        <v/>
      </c>
      <c r="U1948" s="27"/>
      <c r="V1948" s="29"/>
      <c r="W1948" s="30"/>
      <c r="X1948" s="30"/>
      <c r="Y1948" s="31"/>
    </row>
    <row r="1949" spans="1:25" ht="15.75" hidden="1" customHeight="1" x14ac:dyDescent="0.25">
      <c r="A1949" s="32">
        <v>26690658</v>
      </c>
      <c r="B1949" s="32" t="s">
        <v>12192</v>
      </c>
      <c r="C1949" s="32" t="s">
        <v>12193</v>
      </c>
      <c r="D1949" s="32" t="s">
        <v>12194</v>
      </c>
      <c r="E1949" s="32" t="s">
        <v>1145</v>
      </c>
      <c r="F1949" s="32" t="s">
        <v>4670</v>
      </c>
      <c r="G1949" s="32">
        <v>2016</v>
      </c>
      <c r="H1949" s="33">
        <v>42361</v>
      </c>
      <c r="I1949" s="32"/>
      <c r="J1949" s="32"/>
      <c r="K1949" s="32" t="s">
        <v>12195</v>
      </c>
      <c r="L1949" s="32" t="str">
        <f t="shared" si="718"/>
        <v>Excluido</v>
      </c>
      <c r="M1949" s="32" t="str">
        <f t="shared" si="711"/>
        <v>C/PalabrasClaves</v>
      </c>
      <c r="N1949" s="32"/>
      <c r="O1949" s="32"/>
      <c r="P1949" s="32">
        <v>2016</v>
      </c>
      <c r="Q1949" s="32"/>
      <c r="R1949" s="32" t="str">
        <f>LEFT('2012-2022'!$P1949,4)</f>
        <v>2016</v>
      </c>
      <c r="S1949" s="32"/>
      <c r="T1949" s="32" t="str">
        <f t="shared" si="717"/>
        <v/>
      </c>
      <c r="U1949" s="32"/>
      <c r="V1949" s="34"/>
      <c r="W1949" s="35"/>
      <c r="X1949" s="35" t="str">
        <f>IFERROR(VLOOKUP(A1949,BD_aux,4,FALSE),"")</f>
        <v/>
      </c>
      <c r="Y1949" s="36" t="str">
        <f>IFERROR(VLOOKUP(A1947,BD_aux,3,FALSE),"")</f>
        <v/>
      </c>
    </row>
    <row r="1950" spans="1:25" ht="15.75" hidden="1" customHeight="1" x14ac:dyDescent="0.25">
      <c r="A1950" s="27">
        <v>25501038</v>
      </c>
      <c r="B1950" s="27" t="s">
        <v>12196</v>
      </c>
      <c r="C1950" s="27" t="s">
        <v>12197</v>
      </c>
      <c r="D1950" s="27" t="s">
        <v>12198</v>
      </c>
      <c r="E1950" s="27" t="s">
        <v>12199</v>
      </c>
      <c r="F1950" s="27" t="s">
        <v>2202</v>
      </c>
      <c r="G1950" s="27">
        <v>2014</v>
      </c>
      <c r="H1950" s="28">
        <v>41989</v>
      </c>
      <c r="I1950" s="27" t="s">
        <v>12200</v>
      </c>
      <c r="J1950" s="27"/>
      <c r="K1950" s="27" t="s">
        <v>12201</v>
      </c>
      <c r="L1950" s="27" t="str">
        <f t="shared" si="718"/>
        <v>PreAlerta</v>
      </c>
      <c r="M1950" s="27" t="str">
        <f t="shared" si="711"/>
        <v>S/PalabrasClaves</v>
      </c>
      <c r="N1950" s="27" t="str">
        <f t="shared" ref="N1950:N1956" si="719">IF(ISNUMBER(SEARCH("TREATMENT", B1950)), "4) Nuevos tratamientos", "")</f>
        <v/>
      </c>
      <c r="O1950" s="27"/>
      <c r="P1950" s="27" t="s">
        <v>12202</v>
      </c>
      <c r="Q1950" s="27"/>
      <c r="R1950" s="27" t="str">
        <f>LEFT('2012-2022'!$P1950,4)</f>
        <v>2014</v>
      </c>
      <c r="S1950" s="27" t="s">
        <v>74</v>
      </c>
      <c r="T1950" s="27" t="str">
        <f t="shared" si="717"/>
        <v/>
      </c>
      <c r="U1950" s="27"/>
      <c r="V1950" s="29"/>
      <c r="W1950" s="30"/>
      <c r="X1950" s="30"/>
      <c r="Y1950" s="31"/>
    </row>
    <row r="1951" spans="1:25" ht="15.75" hidden="1" customHeight="1" x14ac:dyDescent="0.25">
      <c r="A1951" s="32">
        <v>32828583</v>
      </c>
      <c r="B1951" s="32" t="s">
        <v>12203</v>
      </c>
      <c r="C1951" s="32" t="s">
        <v>12204</v>
      </c>
      <c r="D1951" s="32" t="s">
        <v>12205</v>
      </c>
      <c r="E1951" s="32" t="s">
        <v>12206</v>
      </c>
      <c r="F1951" s="32" t="s">
        <v>12207</v>
      </c>
      <c r="G1951" s="32">
        <v>2020</v>
      </c>
      <c r="H1951" s="33">
        <v>44067</v>
      </c>
      <c r="I1951" s="32" t="s">
        <v>12208</v>
      </c>
      <c r="J1951" s="32" t="s">
        <v>12209</v>
      </c>
      <c r="K1951" s="32" t="s">
        <v>12210</v>
      </c>
      <c r="L1951" s="32" t="str">
        <f t="shared" si="718"/>
        <v>PostAlerta</v>
      </c>
      <c r="M1951" s="32" t="str">
        <f t="shared" si="711"/>
        <v>S/PalabrasClaves</v>
      </c>
      <c r="N1951" s="32" t="str">
        <f t="shared" si="719"/>
        <v/>
      </c>
      <c r="O1951" s="32"/>
      <c r="P1951" s="32" t="s">
        <v>341</v>
      </c>
      <c r="Q1951" s="32"/>
      <c r="R1951" s="32" t="str">
        <f>LEFT('2012-2022'!$P1951,4)</f>
        <v>2020</v>
      </c>
      <c r="S1951" s="32" t="s">
        <v>72</v>
      </c>
      <c r="T1951" s="32" t="str">
        <f t="shared" si="717"/>
        <v/>
      </c>
      <c r="U1951" s="32"/>
      <c r="V1951" s="34"/>
      <c r="W1951" s="35"/>
      <c r="X1951" s="35"/>
      <c r="Y1951" s="32"/>
    </row>
    <row r="1952" spans="1:25" ht="15.75" hidden="1" customHeight="1" x14ac:dyDescent="0.25">
      <c r="A1952" s="27">
        <v>30114369</v>
      </c>
      <c r="B1952" s="27" t="s">
        <v>12211</v>
      </c>
      <c r="C1952" s="27" t="s">
        <v>12212</v>
      </c>
      <c r="D1952" s="27" t="s">
        <v>12213</v>
      </c>
      <c r="E1952" s="27" t="s">
        <v>12214</v>
      </c>
      <c r="F1952" s="27" t="s">
        <v>12215</v>
      </c>
      <c r="G1952" s="27">
        <v>2018</v>
      </c>
      <c r="H1952" s="28">
        <v>43329</v>
      </c>
      <c r="I1952" s="27"/>
      <c r="J1952" s="27"/>
      <c r="K1952" s="27" t="s">
        <v>12216</v>
      </c>
      <c r="L1952" s="27" t="str">
        <f t="shared" si="718"/>
        <v>PostAlerta</v>
      </c>
      <c r="M1952" s="27" t="str">
        <f t="shared" si="711"/>
        <v>S/PalabrasClaves</v>
      </c>
      <c r="N1952" s="27" t="str">
        <f t="shared" si="719"/>
        <v/>
      </c>
      <c r="O1952" s="27"/>
      <c r="P1952" s="27" t="s">
        <v>12217</v>
      </c>
      <c r="Q1952" s="27"/>
      <c r="R1952" s="27" t="str">
        <f>LEFT('2012-2022'!$P1952,4)</f>
        <v>2018</v>
      </c>
      <c r="S1952" s="27" t="s">
        <v>68</v>
      </c>
      <c r="T1952" s="27" t="str">
        <f t="shared" si="717"/>
        <v/>
      </c>
      <c r="U1952" s="27"/>
      <c r="V1952" s="29"/>
      <c r="W1952" s="30"/>
      <c r="X1952" s="30"/>
      <c r="Y1952" s="31"/>
    </row>
    <row r="1953" spans="1:25" ht="15.75" hidden="1" customHeight="1" x14ac:dyDescent="0.25">
      <c r="A1953" s="32">
        <v>34404750</v>
      </c>
      <c r="B1953" s="32" t="s">
        <v>12218</v>
      </c>
      <c r="C1953" s="32" t="s">
        <v>12219</v>
      </c>
      <c r="D1953" s="32" t="s">
        <v>12220</v>
      </c>
      <c r="E1953" s="32" t="s">
        <v>8271</v>
      </c>
      <c r="F1953" s="32" t="s">
        <v>393</v>
      </c>
      <c r="G1953" s="32">
        <v>2021</v>
      </c>
      <c r="H1953" s="33">
        <v>44426</v>
      </c>
      <c r="I1953" s="32"/>
      <c r="J1953" s="32"/>
      <c r="K1953" s="32" t="s">
        <v>12221</v>
      </c>
      <c r="L1953" s="32" t="str">
        <f t="shared" si="718"/>
        <v>PostAlerta</v>
      </c>
      <c r="M1953" s="32" t="str">
        <f t="shared" si="711"/>
        <v>S/PalabrasClaves</v>
      </c>
      <c r="N1953" s="32" t="str">
        <f t="shared" si="719"/>
        <v/>
      </c>
      <c r="O1953" s="32"/>
      <c r="P1953" s="32" t="s">
        <v>3056</v>
      </c>
      <c r="Q1953" s="32"/>
      <c r="R1953" s="32" t="str">
        <f>LEFT('2012-2022'!$P1953,4)</f>
        <v>2021</v>
      </c>
      <c r="S1953" s="32" t="s">
        <v>68</v>
      </c>
      <c r="T1953" s="32" t="str">
        <f t="shared" si="717"/>
        <v/>
      </c>
      <c r="U1953" s="32"/>
      <c r="V1953" s="34"/>
      <c r="W1953" s="35"/>
      <c r="X1953" s="35"/>
      <c r="Y1953" s="32"/>
    </row>
    <row r="1954" spans="1:25" ht="15.75" hidden="1" customHeight="1" x14ac:dyDescent="0.25">
      <c r="A1954" s="27">
        <v>28801418</v>
      </c>
      <c r="B1954" s="27" t="s">
        <v>12222</v>
      </c>
      <c r="C1954" s="27" t="s">
        <v>12223</v>
      </c>
      <c r="D1954" s="27" t="s">
        <v>12224</v>
      </c>
      <c r="E1954" s="27" t="s">
        <v>5376</v>
      </c>
      <c r="F1954" s="27" t="s">
        <v>5111</v>
      </c>
      <c r="G1954" s="27">
        <v>2017</v>
      </c>
      <c r="H1954" s="28">
        <v>42960</v>
      </c>
      <c r="I1954" s="27" t="s">
        <v>12225</v>
      </c>
      <c r="J1954" s="27"/>
      <c r="K1954" s="27" t="s">
        <v>12226</v>
      </c>
      <c r="L1954" s="27" t="str">
        <f t="shared" si="718"/>
        <v>PostAlerta</v>
      </c>
      <c r="M1954" s="27" t="str">
        <f t="shared" si="711"/>
        <v>S/PalabrasClaves</v>
      </c>
      <c r="N1954" s="27" t="str">
        <f t="shared" si="719"/>
        <v/>
      </c>
      <c r="O1954" s="27"/>
      <c r="P1954" s="27" t="s">
        <v>12227</v>
      </c>
      <c r="Q1954" s="27"/>
      <c r="R1954" s="27" t="str">
        <f>LEFT('2012-2022'!$P1954,4)</f>
        <v>2017</v>
      </c>
      <c r="S1954" s="27" t="s">
        <v>65</v>
      </c>
      <c r="T1954" s="27" t="str">
        <f t="shared" si="717"/>
        <v/>
      </c>
      <c r="U1954" s="27"/>
      <c r="V1954" s="29"/>
      <c r="W1954" s="30"/>
      <c r="X1954" s="30"/>
      <c r="Y1954" s="31"/>
    </row>
    <row r="1955" spans="1:25" ht="15.75" hidden="1" customHeight="1" x14ac:dyDescent="0.25">
      <c r="A1955" s="32">
        <v>23584805</v>
      </c>
      <c r="B1955" s="32" t="s">
        <v>12228</v>
      </c>
      <c r="C1955" s="32" t="s">
        <v>12229</v>
      </c>
      <c r="D1955" s="32" t="s">
        <v>12230</v>
      </c>
      <c r="E1955" s="32" t="s">
        <v>12231</v>
      </c>
      <c r="F1955" s="32" t="s">
        <v>304</v>
      </c>
      <c r="G1955" s="32">
        <v>2013</v>
      </c>
      <c r="H1955" s="33">
        <v>41380</v>
      </c>
      <c r="I1955" s="32"/>
      <c r="J1955" s="32"/>
      <c r="K1955" s="32" t="s">
        <v>12232</v>
      </c>
      <c r="L1955" s="32" t="str">
        <f t="shared" si="718"/>
        <v>PreAlerta</v>
      </c>
      <c r="M1955" s="32" t="str">
        <f t="shared" si="711"/>
        <v>S/PalabrasClaves</v>
      </c>
      <c r="N1955" s="32" t="str">
        <f t="shared" si="719"/>
        <v/>
      </c>
      <c r="O1955" s="32"/>
      <c r="P1955" s="32" t="s">
        <v>1301</v>
      </c>
      <c r="Q1955" s="32"/>
      <c r="R1955" s="32" t="str">
        <f>LEFT('2012-2022'!$P1955,4)</f>
        <v>2013</v>
      </c>
      <c r="S1955" s="32" t="s">
        <v>57</v>
      </c>
      <c r="T1955" s="32" t="str">
        <f t="shared" si="717"/>
        <v/>
      </c>
      <c r="U1955" s="32"/>
      <c r="V1955" s="34"/>
      <c r="W1955" s="35"/>
      <c r="X1955" s="35"/>
      <c r="Y1955" s="32"/>
    </row>
    <row r="1956" spans="1:25" ht="15.75" hidden="1" customHeight="1" x14ac:dyDescent="0.25">
      <c r="A1956" s="27">
        <v>32496386</v>
      </c>
      <c r="B1956" s="27" t="s">
        <v>12233</v>
      </c>
      <c r="C1956" s="27" t="s">
        <v>12234</v>
      </c>
      <c r="D1956" s="27" t="s">
        <v>12235</v>
      </c>
      <c r="E1956" s="27" t="s">
        <v>12236</v>
      </c>
      <c r="F1956" s="27" t="s">
        <v>304</v>
      </c>
      <c r="G1956" s="27">
        <v>2020</v>
      </c>
      <c r="H1956" s="28">
        <v>43987</v>
      </c>
      <c r="I1956" s="27"/>
      <c r="J1956" s="27"/>
      <c r="K1956" s="27" t="s">
        <v>12237</v>
      </c>
      <c r="L1956" s="27" t="str">
        <f t="shared" si="718"/>
        <v>PostAlerta</v>
      </c>
      <c r="M1956" s="27" t="str">
        <f t="shared" si="711"/>
        <v>C/PalabrasClaves</v>
      </c>
      <c r="N1956" s="27" t="str">
        <f t="shared" si="719"/>
        <v/>
      </c>
      <c r="O1956" s="27"/>
      <c r="P1956" s="27" t="s">
        <v>473</v>
      </c>
      <c r="Q1956" s="27"/>
      <c r="R1956" s="27" t="str">
        <f>LEFT('2012-2022'!$P1956,4)</f>
        <v>2020</v>
      </c>
      <c r="S1956" s="27" t="s">
        <v>68</v>
      </c>
      <c r="T1956" s="27" t="str">
        <f t="shared" si="717"/>
        <v/>
      </c>
      <c r="U1956" s="27"/>
      <c r="V1956" s="29"/>
      <c r="W1956" s="30"/>
      <c r="X1956" s="30"/>
      <c r="Y1956" s="31"/>
    </row>
    <row r="1957" spans="1:25" ht="15.75" customHeight="1" x14ac:dyDescent="0.25">
      <c r="A1957" s="32">
        <v>29803329</v>
      </c>
      <c r="B1957" s="32" t="s">
        <v>12238</v>
      </c>
      <c r="C1957" s="32" t="s">
        <v>12239</v>
      </c>
      <c r="D1957" s="32" t="s">
        <v>12240</v>
      </c>
      <c r="E1957" s="32" t="s">
        <v>4098</v>
      </c>
      <c r="F1957" s="32" t="s">
        <v>8635</v>
      </c>
      <c r="G1957" s="32">
        <v>2018</v>
      </c>
      <c r="H1957" s="33">
        <v>43248</v>
      </c>
      <c r="I1957" s="32" t="s">
        <v>12241</v>
      </c>
      <c r="J1957" s="32"/>
      <c r="K1957" s="32" t="s">
        <v>12242</v>
      </c>
      <c r="L1957" s="32" t="str">
        <f t="shared" si="718"/>
        <v>PostAlerta</v>
      </c>
      <c r="M1957" s="32" t="str">
        <f t="shared" si="711"/>
        <v>S/PalabrasClaves</v>
      </c>
      <c r="N1957" s="32" t="s">
        <v>15</v>
      </c>
      <c r="O1957" s="32"/>
      <c r="P1957" s="32" t="s">
        <v>2709</v>
      </c>
      <c r="Q1957" s="32"/>
      <c r="R1957" s="32" t="str">
        <f>LEFT('2012-2022'!$P1957,4)</f>
        <v>2018</v>
      </c>
      <c r="S1957" s="32" t="s">
        <v>60</v>
      </c>
      <c r="T1957" s="32" t="s">
        <v>12243</v>
      </c>
      <c r="U1957" s="32" t="s">
        <v>124</v>
      </c>
      <c r="V1957" s="34" t="s">
        <v>124</v>
      </c>
      <c r="W1957" s="35" t="s">
        <v>123</v>
      </c>
      <c r="X1957" s="35" t="s">
        <v>12244</v>
      </c>
      <c r="Y1957" s="36" t="str">
        <f t="shared" ref="Y1957:Y1958" si="720">IFERROR(VLOOKUP(A1955,BD_aux,3,FALSE),"")</f>
        <v/>
      </c>
    </row>
    <row r="1958" spans="1:25" ht="15.75" customHeight="1" x14ac:dyDescent="0.25">
      <c r="A1958" s="27">
        <v>23559833</v>
      </c>
      <c r="B1958" s="27" t="s">
        <v>12245</v>
      </c>
      <c r="C1958" s="27" t="s">
        <v>12246</v>
      </c>
      <c r="D1958" s="27" t="s">
        <v>12247</v>
      </c>
      <c r="E1958" s="27" t="s">
        <v>12248</v>
      </c>
      <c r="F1958" s="27" t="s">
        <v>12249</v>
      </c>
      <c r="G1958" s="27">
        <v>2013</v>
      </c>
      <c r="H1958" s="28">
        <v>41370</v>
      </c>
      <c r="I1958" s="27" t="s">
        <v>12250</v>
      </c>
      <c r="J1958" s="27"/>
      <c r="K1958" s="27"/>
      <c r="L1958" s="27" t="str">
        <f t="shared" si="718"/>
        <v>PreAlerta</v>
      </c>
      <c r="M1958" s="27" t="str">
        <f t="shared" si="711"/>
        <v>C/PalabrasClaves</v>
      </c>
      <c r="N1958" s="27" t="s">
        <v>9</v>
      </c>
      <c r="O1958" s="27"/>
      <c r="P1958" s="27" t="s">
        <v>2614</v>
      </c>
      <c r="Q1958" s="27"/>
      <c r="R1958" s="27" t="str">
        <f>LEFT('2012-2022'!$P1958,4)</f>
        <v>2013</v>
      </c>
      <c r="S1958" s="27" t="s">
        <v>49</v>
      </c>
      <c r="T1958" s="27" t="s">
        <v>12251</v>
      </c>
      <c r="U1958" s="27" t="s">
        <v>123</v>
      </c>
      <c r="V1958" s="29" t="s">
        <v>124</v>
      </c>
      <c r="W1958" s="30" t="s">
        <v>124</v>
      </c>
      <c r="X1958" s="30" t="s">
        <v>12252</v>
      </c>
      <c r="Y1958" s="31" t="str">
        <f t="shared" si="720"/>
        <v/>
      </c>
    </row>
    <row r="1959" spans="1:25" ht="15.75" hidden="1" customHeight="1" x14ac:dyDescent="0.25">
      <c r="A1959" s="32">
        <v>33929158</v>
      </c>
      <c r="B1959" s="32" t="s">
        <v>12253</v>
      </c>
      <c r="C1959" s="32" t="s">
        <v>12254</v>
      </c>
      <c r="D1959" s="32" t="s">
        <v>12255</v>
      </c>
      <c r="E1959" s="32" t="s">
        <v>12256</v>
      </c>
      <c r="F1959" s="32" t="s">
        <v>12257</v>
      </c>
      <c r="G1959" s="32">
        <v>2021</v>
      </c>
      <c r="H1959" s="33">
        <v>44316</v>
      </c>
      <c r="I1959" s="32"/>
      <c r="J1959" s="32"/>
      <c r="K1959" s="32" t="s">
        <v>12258</v>
      </c>
      <c r="L1959" s="32" t="str">
        <f t="shared" si="718"/>
        <v>PostAlerta</v>
      </c>
      <c r="M1959" s="32" t="str">
        <f t="shared" si="711"/>
        <v>S/PalabrasClaves</v>
      </c>
      <c r="N1959" s="32" t="str">
        <f t="shared" ref="N1959:N1962" si="721">IF(ISNUMBER(SEARCH("TREATMENT", B1959)), "4) Nuevos tratamientos", "")</f>
        <v/>
      </c>
      <c r="O1959" s="32"/>
      <c r="P1959" s="32">
        <v>2021</v>
      </c>
      <c r="Q1959" s="32"/>
      <c r="R1959" s="32" t="str">
        <f>LEFT('2012-2022'!$P1959,4)</f>
        <v>2021</v>
      </c>
      <c r="S1959" s="32"/>
      <c r="T1959" s="32" t="str">
        <f t="shared" ref="T1959:T1968" si="722">IFERROR(VLOOKUP(A1959,BD_aux,2,FALSE),"")</f>
        <v/>
      </c>
      <c r="U1959" s="32"/>
      <c r="V1959" s="34"/>
      <c r="W1959" s="35"/>
      <c r="X1959" s="35"/>
      <c r="Y1959" s="32"/>
    </row>
    <row r="1960" spans="1:25" ht="15.75" hidden="1" customHeight="1" x14ac:dyDescent="0.25">
      <c r="A1960" s="27">
        <v>34069858</v>
      </c>
      <c r="B1960" s="27" t="s">
        <v>12259</v>
      </c>
      <c r="C1960" s="27" t="s">
        <v>12260</v>
      </c>
      <c r="D1960" s="27" t="s">
        <v>12261</v>
      </c>
      <c r="E1960" s="27" t="s">
        <v>12262</v>
      </c>
      <c r="F1960" s="27" t="s">
        <v>355</v>
      </c>
      <c r="G1960" s="27">
        <v>2021</v>
      </c>
      <c r="H1960" s="28">
        <v>44349</v>
      </c>
      <c r="I1960" s="27" t="s">
        <v>12263</v>
      </c>
      <c r="J1960" s="27"/>
      <c r="K1960" s="27" t="s">
        <v>12264</v>
      </c>
      <c r="L1960" s="27" t="str">
        <f t="shared" si="718"/>
        <v>PostAlerta</v>
      </c>
      <c r="M1960" s="27" t="str">
        <f t="shared" si="711"/>
        <v>S/PalabrasClaves</v>
      </c>
      <c r="N1960" s="27" t="str">
        <f t="shared" si="721"/>
        <v/>
      </c>
      <c r="O1960" s="27"/>
      <c r="P1960" s="27" t="s">
        <v>12265</v>
      </c>
      <c r="Q1960" s="27"/>
      <c r="R1960" s="27" t="str">
        <f>LEFT('2012-2022'!$P1960,4)</f>
        <v>2021</v>
      </c>
      <c r="S1960" s="27" t="s">
        <v>57</v>
      </c>
      <c r="T1960" s="27" t="str">
        <f t="shared" si="722"/>
        <v/>
      </c>
      <c r="U1960" s="27"/>
      <c r="V1960" s="29"/>
      <c r="W1960" s="30"/>
      <c r="X1960" s="30"/>
      <c r="Y1960" s="31"/>
    </row>
    <row r="1961" spans="1:25" ht="15.75" hidden="1" customHeight="1" x14ac:dyDescent="0.25">
      <c r="A1961" s="32">
        <v>31974213</v>
      </c>
      <c r="B1961" s="32" t="s">
        <v>12266</v>
      </c>
      <c r="C1961" s="32" t="s">
        <v>12267</v>
      </c>
      <c r="D1961" s="32" t="s">
        <v>12268</v>
      </c>
      <c r="E1961" s="32" t="s">
        <v>12269</v>
      </c>
      <c r="F1961" s="32" t="s">
        <v>393</v>
      </c>
      <c r="G1961" s="32">
        <v>2020</v>
      </c>
      <c r="H1961" s="33">
        <v>43855</v>
      </c>
      <c r="I1961" s="32"/>
      <c r="J1961" s="32"/>
      <c r="K1961" s="32" t="s">
        <v>12270</v>
      </c>
      <c r="L1961" s="32" t="str">
        <f t="shared" si="718"/>
        <v>PostAlerta</v>
      </c>
      <c r="M1961" s="32" t="str">
        <f t="shared" si="711"/>
        <v>S/PalabrasClaves</v>
      </c>
      <c r="N1961" s="32" t="str">
        <f t="shared" si="721"/>
        <v/>
      </c>
      <c r="O1961" s="32"/>
      <c r="P1961" s="32" t="s">
        <v>341</v>
      </c>
      <c r="Q1961" s="32"/>
      <c r="R1961" s="32" t="str">
        <f>LEFT('2012-2022'!$P1961,4)</f>
        <v>2020</v>
      </c>
      <c r="S1961" s="32" t="s">
        <v>72</v>
      </c>
      <c r="T1961" s="32" t="str">
        <f t="shared" si="722"/>
        <v/>
      </c>
      <c r="U1961" s="32"/>
      <c r="V1961" s="34"/>
      <c r="W1961" s="35"/>
      <c r="X1961" s="35"/>
      <c r="Y1961" s="32"/>
    </row>
    <row r="1962" spans="1:25" ht="15.75" hidden="1" customHeight="1" x14ac:dyDescent="0.25">
      <c r="A1962" s="27">
        <v>31881862</v>
      </c>
      <c r="B1962" s="27" t="s">
        <v>12271</v>
      </c>
      <c r="C1962" s="27" t="s">
        <v>12272</v>
      </c>
      <c r="D1962" s="27" t="s">
        <v>12273</v>
      </c>
      <c r="E1962" s="27" t="s">
        <v>6760</v>
      </c>
      <c r="F1962" s="27" t="s">
        <v>1066</v>
      </c>
      <c r="G1962" s="27">
        <v>2019</v>
      </c>
      <c r="H1962" s="28">
        <v>43828</v>
      </c>
      <c r="I1962" s="27" t="s">
        <v>12274</v>
      </c>
      <c r="J1962" s="27"/>
      <c r="K1962" s="27" t="s">
        <v>12275</v>
      </c>
      <c r="L1962" s="27" t="str">
        <f t="shared" si="718"/>
        <v>Excluido</v>
      </c>
      <c r="M1962" s="27" t="str">
        <f t="shared" si="711"/>
        <v>C/PalabrasClaves</v>
      </c>
      <c r="N1962" s="27" t="str">
        <f t="shared" si="721"/>
        <v/>
      </c>
      <c r="O1962" s="27"/>
      <c r="P1962" s="27" t="s">
        <v>12276</v>
      </c>
      <c r="Q1962" s="27"/>
      <c r="R1962" s="27" t="str">
        <f>LEFT('2012-2022'!$P1962,4)</f>
        <v>2019</v>
      </c>
      <c r="S1962" s="27" t="s">
        <v>74</v>
      </c>
      <c r="T1962" s="27" t="str">
        <f t="shared" si="722"/>
        <v/>
      </c>
      <c r="U1962" s="27"/>
      <c r="V1962" s="29"/>
      <c r="W1962" s="30"/>
      <c r="X1962" s="30"/>
      <c r="Y1962" s="31"/>
    </row>
    <row r="1963" spans="1:25" ht="15.75" hidden="1" customHeight="1" x14ac:dyDescent="0.25">
      <c r="A1963" s="32">
        <v>26602615</v>
      </c>
      <c r="B1963" s="32" t="s">
        <v>12277</v>
      </c>
      <c r="C1963" s="32" t="s">
        <v>12278</v>
      </c>
      <c r="D1963" s="32" t="s">
        <v>12279</v>
      </c>
      <c r="E1963" s="32" t="s">
        <v>12280</v>
      </c>
      <c r="F1963" s="32" t="s">
        <v>2140</v>
      </c>
      <c r="G1963" s="32">
        <v>2015</v>
      </c>
      <c r="H1963" s="33">
        <v>42334</v>
      </c>
      <c r="I1963" s="32"/>
      <c r="J1963" s="32"/>
      <c r="K1963" s="32" t="s">
        <v>12281</v>
      </c>
      <c r="L1963" s="32" t="str">
        <f t="shared" si="718"/>
        <v>Excluido</v>
      </c>
      <c r="M1963" s="32" t="str">
        <f t="shared" si="711"/>
        <v>S/PalabrasClaves</v>
      </c>
      <c r="N1963" s="32"/>
      <c r="O1963" s="32"/>
      <c r="P1963" s="32" t="s">
        <v>10578</v>
      </c>
      <c r="Q1963" s="32"/>
      <c r="R1963" s="32" t="str">
        <f>LEFT('2012-2022'!$P1963,4)</f>
        <v>2015</v>
      </c>
      <c r="S1963" s="32" t="s">
        <v>74</v>
      </c>
      <c r="T1963" s="32" t="str">
        <f t="shared" si="722"/>
        <v/>
      </c>
      <c r="U1963" s="32"/>
      <c r="V1963" s="34"/>
      <c r="W1963" s="35"/>
      <c r="X1963" s="35"/>
      <c r="Y1963" s="32"/>
    </row>
    <row r="1964" spans="1:25" ht="15.75" hidden="1" customHeight="1" x14ac:dyDescent="0.25">
      <c r="A1964" s="27">
        <v>35156850</v>
      </c>
      <c r="B1964" s="27" t="s">
        <v>12282</v>
      </c>
      <c r="C1964" s="27" t="s">
        <v>12283</v>
      </c>
      <c r="D1964" s="27" t="s">
        <v>12284</v>
      </c>
      <c r="E1964" s="27" t="s">
        <v>12285</v>
      </c>
      <c r="F1964" s="27" t="s">
        <v>624</v>
      </c>
      <c r="G1964" s="27">
        <v>2022</v>
      </c>
      <c r="H1964" s="28">
        <v>44606</v>
      </c>
      <c r="I1964" s="27" t="s">
        <v>12286</v>
      </c>
      <c r="J1964" s="27"/>
      <c r="K1964" s="27" t="s">
        <v>12287</v>
      </c>
      <c r="L1964" s="27" t="str">
        <f t="shared" si="718"/>
        <v>PostAlerta</v>
      </c>
      <c r="M1964" s="27" t="str">
        <f t="shared" si="711"/>
        <v>S/PalabrasClaves</v>
      </c>
      <c r="N1964" s="27" t="str">
        <f t="shared" ref="N1964:N1968" si="723">IF(ISNUMBER(SEARCH("TREATMENT", B1964)), "4) Nuevos tratamientos", "")</f>
        <v/>
      </c>
      <c r="O1964" s="27"/>
      <c r="P1964" s="27" t="s">
        <v>12288</v>
      </c>
      <c r="Q1964" s="27"/>
      <c r="R1964" s="27" t="str">
        <f>LEFT('2012-2022'!$P1964,4)</f>
        <v>2022</v>
      </c>
      <c r="S1964" s="27" t="s">
        <v>49</v>
      </c>
      <c r="T1964" s="27" t="str">
        <f t="shared" si="722"/>
        <v/>
      </c>
      <c r="U1964" s="27"/>
      <c r="V1964" s="29"/>
      <c r="W1964" s="30"/>
      <c r="X1964" s="30"/>
      <c r="Y1964" s="31"/>
    </row>
    <row r="1965" spans="1:25" ht="15.75" hidden="1" customHeight="1" x14ac:dyDescent="0.25">
      <c r="A1965" s="32">
        <v>30134832</v>
      </c>
      <c r="B1965" s="32" t="s">
        <v>12289</v>
      </c>
      <c r="C1965" s="32" t="s">
        <v>12290</v>
      </c>
      <c r="D1965" s="32" t="s">
        <v>12291</v>
      </c>
      <c r="E1965" s="32" t="s">
        <v>9146</v>
      </c>
      <c r="F1965" s="32" t="s">
        <v>864</v>
      </c>
      <c r="G1965" s="32">
        <v>2018</v>
      </c>
      <c r="H1965" s="33">
        <v>43336</v>
      </c>
      <c r="I1965" s="32" t="s">
        <v>12292</v>
      </c>
      <c r="J1965" s="32"/>
      <c r="K1965" s="32" t="s">
        <v>12293</v>
      </c>
      <c r="L1965" s="32" t="str">
        <f t="shared" si="718"/>
        <v>PostAlerta</v>
      </c>
      <c r="M1965" s="32" t="str">
        <f t="shared" si="711"/>
        <v>C/PalabrasClaves</v>
      </c>
      <c r="N1965" s="32" t="str">
        <f t="shared" si="723"/>
        <v/>
      </c>
      <c r="O1965" s="32"/>
      <c r="P1965" s="32" t="s">
        <v>12294</v>
      </c>
      <c r="Q1965" s="32"/>
      <c r="R1965" s="32" t="str">
        <f>LEFT('2012-2022'!$P1965,4)</f>
        <v>2018</v>
      </c>
      <c r="S1965" s="32" t="s">
        <v>65</v>
      </c>
      <c r="T1965" s="32" t="str">
        <f t="shared" si="722"/>
        <v/>
      </c>
      <c r="U1965" s="32"/>
      <c r="V1965" s="34"/>
      <c r="W1965" s="35"/>
      <c r="X1965" s="35"/>
      <c r="Y1965" s="32"/>
    </row>
    <row r="1966" spans="1:25" ht="15.75" hidden="1" customHeight="1" x14ac:dyDescent="0.25">
      <c r="A1966" s="27">
        <v>24867819</v>
      </c>
      <c r="B1966" s="27" t="s">
        <v>12295</v>
      </c>
      <c r="C1966" s="27" t="s">
        <v>12296</v>
      </c>
      <c r="D1966" s="27" t="s">
        <v>12297</v>
      </c>
      <c r="E1966" s="27" t="s">
        <v>12298</v>
      </c>
      <c r="F1966" s="27" t="s">
        <v>735</v>
      </c>
      <c r="G1966" s="27">
        <v>2015</v>
      </c>
      <c r="H1966" s="28">
        <v>41788</v>
      </c>
      <c r="I1966" s="27"/>
      <c r="J1966" s="27"/>
      <c r="K1966" s="27" t="s">
        <v>12299</v>
      </c>
      <c r="L1966" s="27" t="str">
        <f t="shared" si="718"/>
        <v>PreAlerta</v>
      </c>
      <c r="M1966" s="27" t="str">
        <f t="shared" si="711"/>
        <v>S/PalabrasClaves</v>
      </c>
      <c r="N1966" s="27" t="str">
        <f t="shared" si="723"/>
        <v/>
      </c>
      <c r="O1966" s="27"/>
      <c r="P1966" s="27" t="s">
        <v>495</v>
      </c>
      <c r="Q1966" s="27"/>
      <c r="R1966" s="27" t="str">
        <f>LEFT('2012-2022'!$P1966,4)</f>
        <v>2015</v>
      </c>
      <c r="S1966" s="27" t="s">
        <v>54</v>
      </c>
      <c r="T1966" s="27" t="str">
        <f t="shared" si="722"/>
        <v/>
      </c>
      <c r="U1966" s="27"/>
      <c r="V1966" s="29"/>
      <c r="W1966" s="30"/>
      <c r="X1966" s="30"/>
      <c r="Y1966" s="31"/>
    </row>
    <row r="1967" spans="1:25" ht="15.75" hidden="1" customHeight="1" x14ac:dyDescent="0.25">
      <c r="A1967" s="32">
        <v>30095784</v>
      </c>
      <c r="B1967" s="32" t="s">
        <v>12300</v>
      </c>
      <c r="C1967" s="32" t="s">
        <v>12301</v>
      </c>
      <c r="D1967" s="32" t="s">
        <v>12302</v>
      </c>
      <c r="E1967" s="32" t="s">
        <v>6232</v>
      </c>
      <c r="F1967" s="32" t="s">
        <v>5635</v>
      </c>
      <c r="G1967" s="32">
        <v>2018</v>
      </c>
      <c r="H1967" s="33">
        <v>43323</v>
      </c>
      <c r="I1967" s="32" t="s">
        <v>12303</v>
      </c>
      <c r="J1967" s="32" t="s">
        <v>12304</v>
      </c>
      <c r="K1967" s="32" t="s">
        <v>12305</v>
      </c>
      <c r="L1967" s="32" t="str">
        <f t="shared" si="718"/>
        <v>PostAlerta</v>
      </c>
      <c r="M1967" s="32" t="str">
        <f t="shared" si="711"/>
        <v>S/PalabrasClaves</v>
      </c>
      <c r="N1967" s="32" t="str">
        <f t="shared" si="723"/>
        <v/>
      </c>
      <c r="O1967" s="32"/>
      <c r="P1967" s="32" t="s">
        <v>417</v>
      </c>
      <c r="Q1967" s="32"/>
      <c r="R1967" s="32" t="str">
        <f>LEFT('2012-2022'!$P1967,4)</f>
        <v>2018</v>
      </c>
      <c r="S1967" s="32" t="s">
        <v>68</v>
      </c>
      <c r="T1967" s="32" t="str">
        <f t="shared" si="722"/>
        <v/>
      </c>
      <c r="U1967" s="32"/>
      <c r="V1967" s="34"/>
      <c r="W1967" s="35"/>
      <c r="X1967" s="35"/>
      <c r="Y1967" s="32"/>
    </row>
    <row r="1968" spans="1:25" ht="15.75" hidden="1" customHeight="1" x14ac:dyDescent="0.25">
      <c r="A1968" s="27">
        <v>22534388</v>
      </c>
      <c r="B1968" s="27" t="s">
        <v>12306</v>
      </c>
      <c r="C1968" s="27" t="s">
        <v>12307</v>
      </c>
      <c r="D1968" s="27" t="s">
        <v>12308</v>
      </c>
      <c r="E1968" s="27" t="s">
        <v>12309</v>
      </c>
      <c r="F1968" s="27" t="s">
        <v>6390</v>
      </c>
      <c r="G1968" s="27">
        <v>2012</v>
      </c>
      <c r="H1968" s="28">
        <v>41026</v>
      </c>
      <c r="I1968" s="27"/>
      <c r="J1968" s="27"/>
      <c r="K1968" s="27"/>
      <c r="L1968" s="27" t="str">
        <f t="shared" si="718"/>
        <v>Excluido</v>
      </c>
      <c r="M1968" s="27" t="str">
        <f t="shared" si="711"/>
        <v>S/PalabrasClaves</v>
      </c>
      <c r="N1968" s="27" t="str">
        <f t="shared" si="723"/>
        <v/>
      </c>
      <c r="O1968" s="27"/>
      <c r="P1968" s="27" t="s">
        <v>12310</v>
      </c>
      <c r="Q1968" s="27"/>
      <c r="R1968" s="27" t="str">
        <f>LEFT('2012-2022'!$P1968,4)</f>
        <v>2012</v>
      </c>
      <c r="S1968" s="27" t="s">
        <v>54</v>
      </c>
      <c r="T1968" s="27" t="str">
        <f t="shared" si="722"/>
        <v/>
      </c>
      <c r="U1968" s="27"/>
      <c r="V1968" s="29"/>
      <c r="W1968" s="30"/>
      <c r="X1968" s="30"/>
      <c r="Y1968" s="31"/>
    </row>
    <row r="1969" spans="1:25" ht="15.75" customHeight="1" x14ac:dyDescent="0.25">
      <c r="A1969" s="32">
        <v>26089222</v>
      </c>
      <c r="B1969" s="32" t="s">
        <v>12311</v>
      </c>
      <c r="C1969" s="32" t="s">
        <v>12312</v>
      </c>
      <c r="D1969" s="32" t="s">
        <v>12313</v>
      </c>
      <c r="E1969" s="32" t="s">
        <v>5415</v>
      </c>
      <c r="F1969" s="32" t="s">
        <v>2140</v>
      </c>
      <c r="G1969" s="32">
        <v>2015</v>
      </c>
      <c r="H1969" s="33">
        <v>42175</v>
      </c>
      <c r="I1969" s="32"/>
      <c r="J1969" s="32"/>
      <c r="K1969" s="32" t="s">
        <v>12314</v>
      </c>
      <c r="L1969" s="32" t="str">
        <f t="shared" si="718"/>
        <v>Excluido</v>
      </c>
      <c r="M1969" s="32" t="str">
        <f t="shared" si="711"/>
        <v>C/PalabrasClaves</v>
      </c>
      <c r="N1969" s="32" t="s">
        <v>12</v>
      </c>
      <c r="O1969" s="32" t="s">
        <v>16</v>
      </c>
      <c r="P1969" s="32" t="s">
        <v>12315</v>
      </c>
      <c r="Q1969" s="32"/>
      <c r="R1969" s="32" t="str">
        <f>LEFT('2012-2022'!$P1969,4)</f>
        <v>2015</v>
      </c>
      <c r="S1969" s="32" t="s">
        <v>70</v>
      </c>
      <c r="T1969" s="32" t="s">
        <v>12316</v>
      </c>
      <c r="U1969" s="32" t="s">
        <v>124</v>
      </c>
      <c r="V1969" s="34" t="s">
        <v>123</v>
      </c>
      <c r="W1969" s="35" t="s">
        <v>124</v>
      </c>
      <c r="X1969" s="35" t="s">
        <v>12317</v>
      </c>
      <c r="Y1969" s="36" t="str">
        <f>IFERROR(VLOOKUP(A1967,BD_aux,3,FALSE),"")</f>
        <v/>
      </c>
    </row>
    <row r="1970" spans="1:25" ht="15.75" hidden="1" customHeight="1" x14ac:dyDescent="0.25">
      <c r="A1970" s="27">
        <v>26930148</v>
      </c>
      <c r="B1970" s="27" t="s">
        <v>12318</v>
      </c>
      <c r="C1970" s="27" t="s">
        <v>12319</v>
      </c>
      <c r="D1970" s="27" t="s">
        <v>12320</v>
      </c>
      <c r="E1970" s="27" t="s">
        <v>12321</v>
      </c>
      <c r="F1970" s="27" t="s">
        <v>12322</v>
      </c>
      <c r="G1970" s="27">
        <v>2016</v>
      </c>
      <c r="H1970" s="28">
        <v>42431</v>
      </c>
      <c r="I1970" s="27"/>
      <c r="J1970" s="27"/>
      <c r="K1970" s="27"/>
      <c r="L1970" s="27" t="str">
        <f t="shared" si="718"/>
        <v>PreAlerta</v>
      </c>
      <c r="M1970" s="27" t="str">
        <f t="shared" si="711"/>
        <v>S/PalabrasClaves</v>
      </c>
      <c r="N1970" s="27" t="str">
        <f t="shared" ref="N1970:N1971" si="724">IF(ISNUMBER(SEARCH("TREATMENT", B1970)), "4) Nuevos tratamientos", "")</f>
        <v/>
      </c>
      <c r="O1970" s="27"/>
      <c r="P1970" s="27" t="s">
        <v>3417</v>
      </c>
      <c r="Q1970" s="27"/>
      <c r="R1970" s="27" t="str">
        <f>LEFT('2012-2022'!$P1970,4)</f>
        <v>2016</v>
      </c>
      <c r="S1970" s="27" t="s">
        <v>45</v>
      </c>
      <c r="T1970" s="27" t="str">
        <f t="shared" ref="T1970:T1971" si="725">IFERROR(VLOOKUP(A1970,BD_aux,2,FALSE),"")</f>
        <v/>
      </c>
      <c r="U1970" s="27"/>
      <c r="V1970" s="29"/>
      <c r="W1970" s="30"/>
      <c r="X1970" s="30"/>
      <c r="Y1970" s="31"/>
    </row>
    <row r="1971" spans="1:25" ht="15.75" hidden="1" customHeight="1" x14ac:dyDescent="0.25">
      <c r="A1971" s="32">
        <v>30126947</v>
      </c>
      <c r="B1971" s="32" t="s">
        <v>12323</v>
      </c>
      <c r="C1971" s="32" t="s">
        <v>12324</v>
      </c>
      <c r="D1971" s="32" t="s">
        <v>12325</v>
      </c>
      <c r="E1971" s="32" t="s">
        <v>12326</v>
      </c>
      <c r="F1971" s="32" t="s">
        <v>393</v>
      </c>
      <c r="G1971" s="32">
        <v>2019</v>
      </c>
      <c r="H1971" s="33">
        <v>43334</v>
      </c>
      <c r="I1971" s="32" t="s">
        <v>12327</v>
      </c>
      <c r="J1971" s="32"/>
      <c r="K1971" s="32" t="s">
        <v>12328</v>
      </c>
      <c r="L1971" s="32" t="str">
        <f t="shared" si="718"/>
        <v>PostAlerta</v>
      </c>
      <c r="M1971" s="32" t="str">
        <f t="shared" si="711"/>
        <v>S/PalabrasClaves</v>
      </c>
      <c r="N1971" s="32" t="str">
        <f t="shared" si="724"/>
        <v/>
      </c>
      <c r="O1971" s="32"/>
      <c r="P1971" s="32" t="s">
        <v>1120</v>
      </c>
      <c r="Q1971" s="32"/>
      <c r="R1971" s="32" t="str">
        <f>LEFT('2012-2022'!$P1971,4)</f>
        <v>2019</v>
      </c>
      <c r="S1971" s="32" t="s">
        <v>49</v>
      </c>
      <c r="T1971" s="32" t="str">
        <f t="shared" si="725"/>
        <v/>
      </c>
      <c r="U1971" s="32"/>
      <c r="V1971" s="34"/>
      <c r="W1971" s="35"/>
      <c r="X1971" s="35"/>
      <c r="Y1971" s="32"/>
    </row>
    <row r="1972" spans="1:25" ht="15.75" customHeight="1" x14ac:dyDescent="0.25">
      <c r="A1972" s="27">
        <v>25581808</v>
      </c>
      <c r="B1972" s="27" t="s">
        <v>12329</v>
      </c>
      <c r="C1972" s="27" t="s">
        <v>12330</v>
      </c>
      <c r="D1972" s="27" t="s">
        <v>12331</v>
      </c>
      <c r="E1972" s="27" t="s">
        <v>2103</v>
      </c>
      <c r="F1972" s="27" t="s">
        <v>304</v>
      </c>
      <c r="G1972" s="27">
        <v>2014</v>
      </c>
      <c r="H1972" s="28">
        <v>42017</v>
      </c>
      <c r="I1972" s="27"/>
      <c r="J1972" s="27"/>
      <c r="K1972" s="27" t="s">
        <v>12332</v>
      </c>
      <c r="L1972" s="27" t="str">
        <f t="shared" si="718"/>
        <v>PreAlerta</v>
      </c>
      <c r="M1972" s="27" t="str">
        <f t="shared" si="711"/>
        <v>C/PalabrasClaves</v>
      </c>
      <c r="N1972" s="27" t="s">
        <v>9</v>
      </c>
      <c r="O1972" s="27"/>
      <c r="P1972" s="27" t="s">
        <v>1685</v>
      </c>
      <c r="Q1972" s="27"/>
      <c r="R1972" s="27" t="str">
        <f>LEFT('2012-2022'!$P1972,4)</f>
        <v>2014</v>
      </c>
      <c r="S1972" s="27" t="s">
        <v>74</v>
      </c>
      <c r="T1972" s="27" t="s">
        <v>12333</v>
      </c>
      <c r="U1972" s="27" t="s">
        <v>123</v>
      </c>
      <c r="V1972" s="29" t="s">
        <v>124</v>
      </c>
      <c r="W1972" s="30" t="s">
        <v>124</v>
      </c>
      <c r="X1972" s="30" t="s">
        <v>12334</v>
      </c>
      <c r="Y1972" s="31" t="str">
        <f>IFERROR(VLOOKUP(A1970,BD_aux,3,FALSE),"")</f>
        <v/>
      </c>
    </row>
    <row r="1973" spans="1:25" ht="15.75" hidden="1" customHeight="1" x14ac:dyDescent="0.25">
      <c r="A1973" s="32">
        <v>23461302</v>
      </c>
      <c r="B1973" s="32" t="s">
        <v>12335</v>
      </c>
      <c r="C1973" s="32" t="s">
        <v>12336</v>
      </c>
      <c r="D1973" s="32" t="s">
        <v>12337</v>
      </c>
      <c r="E1973" s="32" t="s">
        <v>12338</v>
      </c>
      <c r="F1973" s="32" t="s">
        <v>12322</v>
      </c>
      <c r="G1973" s="32">
        <v>2013</v>
      </c>
      <c r="H1973" s="33">
        <v>41340</v>
      </c>
      <c r="I1973" s="32" t="s">
        <v>12339</v>
      </c>
      <c r="J1973" s="32" t="s">
        <v>12340</v>
      </c>
      <c r="K1973" s="32"/>
      <c r="L1973" s="32" t="str">
        <f t="shared" si="718"/>
        <v>PreAlerta</v>
      </c>
      <c r="M1973" s="32" t="str">
        <f t="shared" si="711"/>
        <v>C/PalabrasClaves</v>
      </c>
      <c r="N1973" s="32" t="str">
        <f t="shared" ref="N1973:N1974" si="726">IF(ISNUMBER(SEARCH("TREATMENT", B1973)), "4) Nuevos tratamientos", "")</f>
        <v/>
      </c>
      <c r="O1973" s="32"/>
      <c r="P1973" s="32" t="s">
        <v>1105</v>
      </c>
      <c r="Q1973" s="32"/>
      <c r="R1973" s="32" t="str">
        <f>LEFT('2012-2022'!$P1973,4)</f>
        <v>2013</v>
      </c>
      <c r="S1973" s="32" t="s">
        <v>45</v>
      </c>
      <c r="T1973" s="32" t="str">
        <f t="shared" ref="T1973:T1974" si="727">IFERROR(VLOOKUP(A1973,BD_aux,2,FALSE),"")</f>
        <v/>
      </c>
      <c r="U1973" s="32"/>
      <c r="V1973" s="34"/>
      <c r="W1973" s="35"/>
      <c r="X1973" s="35"/>
      <c r="Y1973" s="32"/>
    </row>
    <row r="1974" spans="1:25" ht="15.75" hidden="1" customHeight="1" x14ac:dyDescent="0.25">
      <c r="A1974" s="27">
        <v>28932707</v>
      </c>
      <c r="B1974" s="27" t="s">
        <v>12341</v>
      </c>
      <c r="C1974" s="27" t="s">
        <v>12342</v>
      </c>
      <c r="D1974" s="27" t="s">
        <v>12343</v>
      </c>
      <c r="E1974" s="27" t="s">
        <v>12344</v>
      </c>
      <c r="F1974" s="27" t="s">
        <v>5193</v>
      </c>
      <c r="G1974" s="27">
        <v>2017</v>
      </c>
      <c r="H1974" s="28">
        <v>43000</v>
      </c>
      <c r="I1974" s="27" t="s">
        <v>12345</v>
      </c>
      <c r="J1974" s="27"/>
      <c r="K1974" s="27" t="s">
        <v>12346</v>
      </c>
      <c r="L1974" s="27" t="str">
        <f t="shared" si="718"/>
        <v>PostAlerta</v>
      </c>
      <c r="M1974" s="27" t="str">
        <f t="shared" si="711"/>
        <v>S/PalabrasClaves</v>
      </c>
      <c r="N1974" s="27" t="str">
        <f t="shared" si="726"/>
        <v/>
      </c>
      <c r="O1974" s="27"/>
      <c r="P1974" s="27" t="s">
        <v>12347</v>
      </c>
      <c r="Q1974" s="27"/>
      <c r="R1974" s="27" t="str">
        <f>LEFT('2012-2022'!$P1974,4)</f>
        <v>2017</v>
      </c>
      <c r="S1974" s="27" t="s">
        <v>68</v>
      </c>
      <c r="T1974" s="27" t="str">
        <f t="shared" si="727"/>
        <v/>
      </c>
      <c r="U1974" s="27"/>
      <c r="V1974" s="29"/>
      <c r="W1974" s="30"/>
      <c r="X1974" s="30"/>
      <c r="Y1974" s="31"/>
    </row>
    <row r="1975" spans="1:25" ht="15.75" customHeight="1" x14ac:dyDescent="0.25">
      <c r="A1975" s="32">
        <v>31196813</v>
      </c>
      <c r="B1975" s="32" t="s">
        <v>12348</v>
      </c>
      <c r="C1975" s="32" t="s">
        <v>12349</v>
      </c>
      <c r="D1975" s="32" t="s">
        <v>12350</v>
      </c>
      <c r="E1975" s="32" t="s">
        <v>12351</v>
      </c>
      <c r="F1975" s="32" t="s">
        <v>679</v>
      </c>
      <c r="G1975" s="32">
        <v>2019</v>
      </c>
      <c r="H1975" s="33">
        <v>43631</v>
      </c>
      <c r="I1975" s="32"/>
      <c r="J1975" s="32"/>
      <c r="K1975" s="32" t="s">
        <v>12352</v>
      </c>
      <c r="L1975" s="32" t="str">
        <f t="shared" si="718"/>
        <v>Excluido</v>
      </c>
      <c r="M1975" s="32" t="str">
        <f t="shared" si="711"/>
        <v>S/PalabrasClaves</v>
      </c>
      <c r="N1975" s="32" t="s">
        <v>12</v>
      </c>
      <c r="O1975" s="32" t="s">
        <v>16</v>
      </c>
      <c r="P1975" s="32" t="s">
        <v>2323</v>
      </c>
      <c r="Q1975" s="32"/>
      <c r="R1975" s="32" t="str">
        <f>LEFT('2012-2022'!$P1975,4)</f>
        <v>2019</v>
      </c>
      <c r="S1975" s="32" t="s">
        <v>65</v>
      </c>
      <c r="T1975" s="32" t="s">
        <v>12353</v>
      </c>
      <c r="U1975" s="32" t="s">
        <v>124</v>
      </c>
      <c r="V1975" s="34" t="s">
        <v>123</v>
      </c>
      <c r="W1975" s="35" t="s">
        <v>124</v>
      </c>
      <c r="X1975" s="35" t="s">
        <v>12354</v>
      </c>
      <c r="Y1975" s="36" t="str">
        <f>IFERROR(VLOOKUP(A1973,BD_aux,3,FALSE),"")</f>
        <v/>
      </c>
    </row>
    <row r="1976" spans="1:25" ht="15.75" hidden="1" customHeight="1" x14ac:dyDescent="0.25">
      <c r="A1976" s="27">
        <v>25463970</v>
      </c>
      <c r="B1976" s="27" t="s">
        <v>12355</v>
      </c>
      <c r="C1976" s="27" t="s">
        <v>12356</v>
      </c>
      <c r="D1976" s="27" t="s">
        <v>12357</v>
      </c>
      <c r="E1976" s="27" t="s">
        <v>12358</v>
      </c>
      <c r="F1976" s="27" t="s">
        <v>424</v>
      </c>
      <c r="G1976" s="27">
        <v>2014</v>
      </c>
      <c r="H1976" s="28">
        <v>41976</v>
      </c>
      <c r="I1976" s="27" t="s">
        <v>12359</v>
      </c>
      <c r="J1976" s="27"/>
      <c r="K1976" s="27" t="s">
        <v>12360</v>
      </c>
      <c r="L1976" s="27" t="str">
        <f t="shared" si="718"/>
        <v>Excluido</v>
      </c>
      <c r="M1976" s="27" t="str">
        <f t="shared" si="711"/>
        <v>S/PalabrasClaves</v>
      </c>
      <c r="N1976" s="27" t="str">
        <f>IF(ISNUMBER(SEARCH("TREATMENT", B1976)), "4) Nuevos tratamientos", "")</f>
        <v/>
      </c>
      <c r="O1976" s="27"/>
      <c r="P1976" s="27" t="s">
        <v>2358</v>
      </c>
      <c r="Q1976" s="27"/>
      <c r="R1976" s="27" t="str">
        <f>LEFT('2012-2022'!$P1976,4)</f>
        <v>2014</v>
      </c>
      <c r="S1976" s="27" t="s">
        <v>74</v>
      </c>
      <c r="T1976" s="27" t="str">
        <f t="shared" ref="T1976:T1981" si="728">IFERROR(VLOOKUP(A1976,BD_aux,2,FALSE),"")</f>
        <v/>
      </c>
      <c r="U1976" s="27"/>
      <c r="V1976" s="29"/>
      <c r="W1976" s="30"/>
      <c r="X1976" s="30"/>
      <c r="Y1976" s="31"/>
    </row>
    <row r="1977" spans="1:25" ht="15.75" hidden="1" customHeight="1" x14ac:dyDescent="0.25">
      <c r="A1977" s="32">
        <v>33625487</v>
      </c>
      <c r="B1977" s="32" t="s">
        <v>12361</v>
      </c>
      <c r="C1977" s="32" t="s">
        <v>12362</v>
      </c>
      <c r="D1977" s="32" t="s">
        <v>12363</v>
      </c>
      <c r="E1977" s="32" t="s">
        <v>12364</v>
      </c>
      <c r="F1977" s="32" t="s">
        <v>2140</v>
      </c>
      <c r="G1977" s="32">
        <v>2021</v>
      </c>
      <c r="H1977" s="33">
        <v>44251</v>
      </c>
      <c r="I1977" s="32" t="s">
        <v>12365</v>
      </c>
      <c r="J1977" s="32"/>
      <c r="K1977" s="32" t="s">
        <v>12366</v>
      </c>
      <c r="L1977" s="32" t="str">
        <f t="shared" si="718"/>
        <v>PostAlerta</v>
      </c>
      <c r="M1977" s="32" t="str">
        <f t="shared" si="711"/>
        <v>C/PalabrasClaves</v>
      </c>
      <c r="N1977" s="32"/>
      <c r="O1977" s="32"/>
      <c r="P1977" s="32" t="s">
        <v>7353</v>
      </c>
      <c r="Q1977" s="32"/>
      <c r="R1977" s="32" t="str">
        <f>LEFT('2012-2022'!$P1977,4)</f>
        <v>2021</v>
      </c>
      <c r="S1977" s="32" t="s">
        <v>72</v>
      </c>
      <c r="T1977" s="32" t="str">
        <f t="shared" si="728"/>
        <v/>
      </c>
      <c r="U1977" s="32"/>
      <c r="V1977" s="34"/>
      <c r="W1977" s="35"/>
      <c r="X1977" s="35"/>
      <c r="Y1977" s="32"/>
    </row>
    <row r="1978" spans="1:25" ht="15.75" hidden="1" customHeight="1" x14ac:dyDescent="0.25">
      <c r="A1978" s="27">
        <v>29889926</v>
      </c>
      <c r="B1978" s="27" t="s">
        <v>12367</v>
      </c>
      <c r="C1978" s="27" t="s">
        <v>12368</v>
      </c>
      <c r="D1978" s="27" t="s">
        <v>12369</v>
      </c>
      <c r="E1978" s="27" t="s">
        <v>12370</v>
      </c>
      <c r="F1978" s="27" t="s">
        <v>12371</v>
      </c>
      <c r="G1978" s="27">
        <v>2018</v>
      </c>
      <c r="H1978" s="28">
        <v>43263</v>
      </c>
      <c r="I1978" s="27"/>
      <c r="J1978" s="27"/>
      <c r="K1978" s="27" t="s">
        <v>12372</v>
      </c>
      <c r="L1978" s="27" t="str">
        <f t="shared" si="718"/>
        <v>PostAlerta</v>
      </c>
      <c r="M1978" s="27" t="str">
        <f t="shared" si="711"/>
        <v>S/PalabrasClaves</v>
      </c>
      <c r="N1978" s="27" t="str">
        <f t="shared" ref="N1978:N1981" si="729">IF(ISNUMBER(SEARCH("TREATMENT", B1978)), "4) Nuevos tratamientos", "")</f>
        <v/>
      </c>
      <c r="O1978" s="27"/>
      <c r="P1978" s="27" t="s">
        <v>4989</v>
      </c>
      <c r="Q1978" s="27"/>
      <c r="R1978" s="27" t="str">
        <f>LEFT('2012-2022'!$P1978,4)</f>
        <v>2018</v>
      </c>
      <c r="S1978" s="27" t="s">
        <v>65</v>
      </c>
      <c r="T1978" s="27" t="str">
        <f t="shared" si="728"/>
        <v/>
      </c>
      <c r="U1978" s="27"/>
      <c r="V1978" s="29"/>
      <c r="W1978" s="30"/>
      <c r="X1978" s="30"/>
      <c r="Y1978" s="31"/>
    </row>
    <row r="1979" spans="1:25" ht="15.75" hidden="1" customHeight="1" x14ac:dyDescent="0.25">
      <c r="A1979" s="32">
        <v>24997675</v>
      </c>
      <c r="B1979" s="32" t="s">
        <v>12373</v>
      </c>
      <c r="C1979" s="32" t="s">
        <v>12374</v>
      </c>
      <c r="D1979" s="32" t="s">
        <v>12375</v>
      </c>
      <c r="E1979" s="32" t="s">
        <v>12376</v>
      </c>
      <c r="F1979" s="32" t="s">
        <v>3332</v>
      </c>
      <c r="G1979" s="32">
        <v>2014</v>
      </c>
      <c r="H1979" s="33">
        <v>41827</v>
      </c>
      <c r="I1979" s="32" t="s">
        <v>12377</v>
      </c>
      <c r="J1979" s="32"/>
      <c r="K1979" s="32" t="s">
        <v>12378</v>
      </c>
      <c r="L1979" s="32" t="str">
        <f t="shared" si="718"/>
        <v>PreAlerta</v>
      </c>
      <c r="M1979" s="32" t="str">
        <f t="shared" si="711"/>
        <v>S/PalabrasClaves</v>
      </c>
      <c r="N1979" s="32" t="str">
        <f t="shared" si="729"/>
        <v/>
      </c>
      <c r="O1979" s="32"/>
      <c r="P1979" s="32" t="s">
        <v>12379</v>
      </c>
      <c r="Q1979" s="32"/>
      <c r="R1979" s="32" t="str">
        <f>LEFT('2012-2022'!$P1979,4)</f>
        <v>2014</v>
      </c>
      <c r="S1979" s="32" t="s">
        <v>62</v>
      </c>
      <c r="T1979" s="32" t="str">
        <f t="shared" si="728"/>
        <v/>
      </c>
      <c r="U1979" s="32"/>
      <c r="V1979" s="34"/>
      <c r="W1979" s="35"/>
      <c r="X1979" s="35"/>
      <c r="Y1979" s="32"/>
    </row>
    <row r="1980" spans="1:25" ht="15.75" hidden="1" customHeight="1" x14ac:dyDescent="0.25">
      <c r="A1980" s="27">
        <v>25695394</v>
      </c>
      <c r="B1980" s="27" t="s">
        <v>12380</v>
      </c>
      <c r="C1980" s="27" t="s">
        <v>12381</v>
      </c>
      <c r="D1980" s="27" t="s">
        <v>12382</v>
      </c>
      <c r="E1980" s="27" t="s">
        <v>12383</v>
      </c>
      <c r="F1980" s="27" t="s">
        <v>145</v>
      </c>
      <c r="G1980" s="27">
        <v>2015</v>
      </c>
      <c r="H1980" s="28">
        <v>42055</v>
      </c>
      <c r="I1980" s="27" t="s">
        <v>12384</v>
      </c>
      <c r="J1980" s="27"/>
      <c r="K1980" s="27" t="s">
        <v>12385</v>
      </c>
      <c r="L1980" s="27" t="str">
        <f t="shared" si="718"/>
        <v>PreAlerta</v>
      </c>
      <c r="M1980" s="27" t="str">
        <f t="shared" si="711"/>
        <v>S/PalabrasClaves</v>
      </c>
      <c r="N1980" s="27" t="str">
        <f t="shared" si="729"/>
        <v/>
      </c>
      <c r="O1980" s="27"/>
      <c r="P1980" s="27" t="s">
        <v>701</v>
      </c>
      <c r="Q1980" s="27"/>
      <c r="R1980" s="27" t="str">
        <f>LEFT('2012-2022'!$P1980,4)</f>
        <v>2015</v>
      </c>
      <c r="S1980" s="27" t="s">
        <v>49</v>
      </c>
      <c r="T1980" s="27" t="str">
        <f t="shared" si="728"/>
        <v/>
      </c>
      <c r="U1980" s="27"/>
      <c r="V1980" s="29"/>
      <c r="W1980" s="30"/>
      <c r="X1980" s="30"/>
      <c r="Y1980" s="31"/>
    </row>
    <row r="1981" spans="1:25" ht="15.75" hidden="1" customHeight="1" x14ac:dyDescent="0.25">
      <c r="A1981" s="32">
        <v>32956240</v>
      </c>
      <c r="B1981" s="32" t="s">
        <v>12386</v>
      </c>
      <c r="C1981" s="32" t="s">
        <v>12387</v>
      </c>
      <c r="D1981" s="32" t="s">
        <v>12388</v>
      </c>
      <c r="E1981" s="32" t="s">
        <v>12389</v>
      </c>
      <c r="F1981" s="32" t="s">
        <v>304</v>
      </c>
      <c r="G1981" s="32">
        <v>2021</v>
      </c>
      <c r="H1981" s="33">
        <v>44095</v>
      </c>
      <c r="I1981" s="32" t="s">
        <v>12390</v>
      </c>
      <c r="J1981" s="32" t="s">
        <v>12391</v>
      </c>
      <c r="K1981" s="32" t="s">
        <v>12392</v>
      </c>
      <c r="L1981" s="32" t="str">
        <f t="shared" si="718"/>
        <v>PostAlerta</v>
      </c>
      <c r="M1981" s="32" t="str">
        <f t="shared" si="711"/>
        <v>C/PalabrasClaves</v>
      </c>
      <c r="N1981" s="32" t="str">
        <f t="shared" si="729"/>
        <v/>
      </c>
      <c r="O1981" s="32"/>
      <c r="P1981" s="32" t="s">
        <v>12043</v>
      </c>
      <c r="Q1981" s="32"/>
      <c r="R1981" s="32" t="str">
        <f>LEFT('2012-2022'!$P1981,4)</f>
        <v>2021</v>
      </c>
      <c r="S1981" s="32" t="s">
        <v>60</v>
      </c>
      <c r="T1981" s="32" t="str">
        <f t="shared" si="728"/>
        <v/>
      </c>
      <c r="U1981" s="32"/>
      <c r="V1981" s="34"/>
      <c r="W1981" s="35"/>
      <c r="X1981" s="35"/>
      <c r="Y1981" s="32"/>
    </row>
    <row r="1982" spans="1:25" ht="15.75" customHeight="1" x14ac:dyDescent="0.25">
      <c r="A1982" s="27">
        <v>24918549</v>
      </c>
      <c r="B1982" s="27" t="s">
        <v>12393</v>
      </c>
      <c r="C1982" s="27" t="s">
        <v>12394</v>
      </c>
      <c r="D1982" s="27" t="s">
        <v>12395</v>
      </c>
      <c r="E1982" s="27" t="s">
        <v>12396</v>
      </c>
      <c r="F1982" s="27" t="s">
        <v>9753</v>
      </c>
      <c r="G1982" s="27">
        <v>2014</v>
      </c>
      <c r="H1982" s="28">
        <v>41802</v>
      </c>
      <c r="I1982" s="27"/>
      <c r="J1982" s="27"/>
      <c r="K1982" s="27" t="s">
        <v>12397</v>
      </c>
      <c r="L1982" s="27" t="str">
        <f t="shared" si="718"/>
        <v>PreAlerta</v>
      </c>
      <c r="M1982" s="27" t="str">
        <f t="shared" si="711"/>
        <v>S/PalabrasClaves</v>
      </c>
      <c r="N1982" s="27" t="s">
        <v>12</v>
      </c>
      <c r="O1982" s="27" t="s">
        <v>25</v>
      </c>
      <c r="P1982" s="27" t="s">
        <v>1207</v>
      </c>
      <c r="Q1982" s="27"/>
      <c r="R1982" s="27" t="str">
        <f>LEFT('2012-2022'!$P1982,4)</f>
        <v>2014</v>
      </c>
      <c r="S1982" s="27" t="s">
        <v>62</v>
      </c>
      <c r="T1982" s="27" t="s">
        <v>12393</v>
      </c>
      <c r="U1982" s="27" t="s">
        <v>124</v>
      </c>
      <c r="V1982" s="29" t="s">
        <v>123</v>
      </c>
      <c r="W1982" s="30" t="s">
        <v>124</v>
      </c>
      <c r="X1982" s="30"/>
      <c r="Y1982" s="31" t="str">
        <f>IFERROR(VLOOKUP(A1980,BD_aux,3,FALSE),"")</f>
        <v/>
      </c>
    </row>
    <row r="1983" spans="1:25" ht="15.75" hidden="1" customHeight="1" x14ac:dyDescent="0.25">
      <c r="A1983" s="32">
        <v>30950981</v>
      </c>
      <c r="B1983" s="32" t="s">
        <v>12398</v>
      </c>
      <c r="C1983" s="32" t="s">
        <v>12399</v>
      </c>
      <c r="D1983" s="32" t="s">
        <v>12400</v>
      </c>
      <c r="E1983" s="32" t="s">
        <v>12401</v>
      </c>
      <c r="F1983" s="32" t="s">
        <v>304</v>
      </c>
      <c r="G1983" s="32">
        <v>2019</v>
      </c>
      <c r="H1983" s="33">
        <v>43561</v>
      </c>
      <c r="I1983" s="32"/>
      <c r="J1983" s="32"/>
      <c r="K1983" s="32" t="s">
        <v>12402</v>
      </c>
      <c r="L1983" s="32" t="str">
        <f t="shared" si="718"/>
        <v>PostAlerta</v>
      </c>
      <c r="M1983" s="32" t="str">
        <f t="shared" si="711"/>
        <v>S/PalabrasClaves</v>
      </c>
      <c r="N1983" s="32" t="str">
        <f t="shared" ref="N1983:N1985" si="730">IF(ISNUMBER(SEARCH("TREATMENT", B1983)), "4) Nuevos tratamientos", "")</f>
        <v/>
      </c>
      <c r="O1983" s="32"/>
      <c r="P1983" s="32" t="s">
        <v>148</v>
      </c>
      <c r="Q1983" s="32"/>
      <c r="R1983" s="32" t="str">
        <f>LEFT('2012-2022'!$P1983,4)</f>
        <v>2019</v>
      </c>
      <c r="S1983" s="32" t="s">
        <v>62</v>
      </c>
      <c r="T1983" s="32" t="str">
        <f t="shared" ref="T1983:T1985" si="731">IFERROR(VLOOKUP(A1983,BD_aux,2,FALSE),"")</f>
        <v/>
      </c>
      <c r="U1983" s="32"/>
      <c r="V1983" s="34"/>
      <c r="W1983" s="35"/>
      <c r="X1983" s="35"/>
      <c r="Y1983" s="32"/>
    </row>
    <row r="1984" spans="1:25" ht="15.75" hidden="1" customHeight="1" x14ac:dyDescent="0.25">
      <c r="A1984" s="27">
        <v>29690825</v>
      </c>
      <c r="B1984" s="27" t="s">
        <v>12403</v>
      </c>
      <c r="C1984" s="27" t="s">
        <v>12404</v>
      </c>
      <c r="D1984" s="27" t="s">
        <v>12405</v>
      </c>
      <c r="E1984" s="27" t="s">
        <v>12406</v>
      </c>
      <c r="F1984" s="27" t="s">
        <v>735</v>
      </c>
      <c r="G1984" s="27">
        <v>2018</v>
      </c>
      <c r="H1984" s="28">
        <v>43216</v>
      </c>
      <c r="I1984" s="27"/>
      <c r="J1984" s="27"/>
      <c r="K1984" s="27" t="s">
        <v>12407</v>
      </c>
      <c r="L1984" s="27" t="str">
        <f t="shared" si="718"/>
        <v>PostAlerta</v>
      </c>
      <c r="M1984" s="27" t="str">
        <f t="shared" si="711"/>
        <v>S/PalabrasClaves</v>
      </c>
      <c r="N1984" s="27" t="str">
        <f t="shared" si="730"/>
        <v/>
      </c>
      <c r="O1984" s="27"/>
      <c r="P1984" s="27" t="s">
        <v>417</v>
      </c>
      <c r="Q1984" s="27"/>
      <c r="R1984" s="27" t="str">
        <f>LEFT('2012-2022'!$P1984,4)</f>
        <v>2018</v>
      </c>
      <c r="S1984" s="27" t="s">
        <v>68</v>
      </c>
      <c r="T1984" s="27" t="str">
        <f t="shared" si="731"/>
        <v/>
      </c>
      <c r="U1984" s="27"/>
      <c r="V1984" s="29"/>
      <c r="W1984" s="30"/>
      <c r="X1984" s="30"/>
      <c r="Y1984" s="31"/>
    </row>
    <row r="1985" spans="1:25" ht="15.75" hidden="1" customHeight="1" x14ac:dyDescent="0.25">
      <c r="A1985" s="32">
        <v>28692536</v>
      </c>
      <c r="B1985" s="32" t="s">
        <v>12408</v>
      </c>
      <c r="C1985" s="32" t="s">
        <v>12409</v>
      </c>
      <c r="D1985" s="32" t="s">
        <v>12410</v>
      </c>
      <c r="E1985" s="32" t="s">
        <v>12411</v>
      </c>
      <c r="F1985" s="32" t="s">
        <v>12412</v>
      </c>
      <c r="G1985" s="32">
        <v>2017</v>
      </c>
      <c r="H1985" s="33">
        <v>42927</v>
      </c>
      <c r="I1985" s="32"/>
      <c r="J1985" s="32"/>
      <c r="K1985" s="32" t="s">
        <v>12413</v>
      </c>
      <c r="L1985" s="32" t="str">
        <f t="shared" si="718"/>
        <v>PostAlerta</v>
      </c>
      <c r="M1985" s="32" t="str">
        <f t="shared" si="711"/>
        <v>S/PalabrasClaves</v>
      </c>
      <c r="N1985" s="32" t="str">
        <f t="shared" si="730"/>
        <v/>
      </c>
      <c r="O1985" s="32"/>
      <c r="P1985" s="32" t="s">
        <v>12414</v>
      </c>
      <c r="Q1985" s="32"/>
      <c r="R1985" s="32" t="str">
        <f>LEFT('2012-2022'!$P1985,4)</f>
        <v>2017</v>
      </c>
      <c r="S1985" s="32" t="s">
        <v>68</v>
      </c>
      <c r="T1985" s="32" t="str">
        <f t="shared" si="731"/>
        <v/>
      </c>
      <c r="U1985" s="32"/>
      <c r="V1985" s="34"/>
      <c r="W1985" s="35"/>
      <c r="X1985" s="35"/>
      <c r="Y1985" s="32"/>
    </row>
    <row r="1986" spans="1:25" ht="15.75" customHeight="1" x14ac:dyDescent="0.25">
      <c r="A1986" s="27">
        <v>24009500</v>
      </c>
      <c r="B1986" s="27" t="s">
        <v>12415</v>
      </c>
      <c r="C1986" s="27" t="s">
        <v>12416</v>
      </c>
      <c r="D1986" s="27" t="s">
        <v>12417</v>
      </c>
      <c r="E1986" s="27" t="s">
        <v>7065</v>
      </c>
      <c r="F1986" s="27" t="s">
        <v>1251</v>
      </c>
      <c r="G1986" s="27">
        <v>2013</v>
      </c>
      <c r="H1986" s="28">
        <v>41524</v>
      </c>
      <c r="I1986" s="27" t="s">
        <v>12418</v>
      </c>
      <c r="J1986" s="27"/>
      <c r="K1986" s="27" t="s">
        <v>12419</v>
      </c>
      <c r="L1986" s="27" t="str">
        <f t="shared" si="718"/>
        <v>Excluido</v>
      </c>
      <c r="M1986" s="27" t="str">
        <f t="shared" si="711"/>
        <v>S/PalabrasClaves</v>
      </c>
      <c r="N1986" s="27" t="s">
        <v>15</v>
      </c>
      <c r="O1986" s="27"/>
      <c r="P1986" s="27">
        <v>2013</v>
      </c>
      <c r="Q1986" s="27"/>
      <c r="R1986" s="27" t="str">
        <f>LEFT('2012-2022'!$P1986,4)</f>
        <v>2013</v>
      </c>
      <c r="S1986" s="27"/>
      <c r="T1986" s="27" t="s">
        <v>12420</v>
      </c>
      <c r="U1986" s="27" t="s">
        <v>124</v>
      </c>
      <c r="V1986" s="29" t="s">
        <v>124</v>
      </c>
      <c r="W1986" s="30" t="s">
        <v>123</v>
      </c>
      <c r="X1986" s="30" t="s">
        <v>12421</v>
      </c>
      <c r="Y1986" s="31" t="str">
        <f>IFERROR(VLOOKUP(A1984,BD_aux,3,FALSE),"")</f>
        <v/>
      </c>
    </row>
    <row r="1987" spans="1:25" ht="15.75" hidden="1" customHeight="1" x14ac:dyDescent="0.25">
      <c r="A1987" s="32">
        <v>36466460</v>
      </c>
      <c r="B1987" s="32" t="s">
        <v>12422</v>
      </c>
      <c r="C1987" s="32" t="s">
        <v>12423</v>
      </c>
      <c r="D1987" s="32" t="s">
        <v>12424</v>
      </c>
      <c r="E1987" s="32" t="s">
        <v>12425</v>
      </c>
      <c r="F1987" s="32" t="s">
        <v>12426</v>
      </c>
      <c r="G1987" s="32">
        <v>2022</v>
      </c>
      <c r="H1987" s="33">
        <v>44900</v>
      </c>
      <c r="I1987" s="32" t="s">
        <v>12427</v>
      </c>
      <c r="J1987" s="32"/>
      <c r="K1987" s="32" t="s">
        <v>12428</v>
      </c>
      <c r="L1987" s="32" t="str">
        <f t="shared" si="718"/>
        <v>PostAlerta</v>
      </c>
      <c r="M1987" s="32" t="str">
        <f t="shared" si="711"/>
        <v>S/PalabrasClaves</v>
      </c>
      <c r="N1987" s="32" t="str">
        <f t="shared" ref="N1987:N1990" si="732">IF(ISNUMBER(SEARCH("TREATMENT", B1987)), "4) Nuevos tratamientos", "")</f>
        <v/>
      </c>
      <c r="O1987" s="32"/>
      <c r="P1987" s="32" t="s">
        <v>12429</v>
      </c>
      <c r="Q1987" s="32"/>
      <c r="R1987" s="32" t="str">
        <f>LEFT('2012-2022'!$P1987,4)</f>
        <v>2022</v>
      </c>
      <c r="S1987" s="32" t="s">
        <v>72</v>
      </c>
      <c r="T1987" s="32" t="str">
        <f t="shared" ref="T1987:T1990" si="733">IFERROR(VLOOKUP(A1987,BD_aux,2,FALSE),"")</f>
        <v/>
      </c>
      <c r="U1987" s="32"/>
      <c r="V1987" s="34"/>
      <c r="W1987" s="35"/>
      <c r="X1987" s="35"/>
      <c r="Y1987" s="32"/>
    </row>
    <row r="1988" spans="1:25" ht="15.75" hidden="1" customHeight="1" x14ac:dyDescent="0.25">
      <c r="A1988" s="27">
        <v>30084883</v>
      </c>
      <c r="B1988" s="27" t="s">
        <v>12430</v>
      </c>
      <c r="C1988" s="27" t="s">
        <v>12431</v>
      </c>
      <c r="D1988" s="27" t="s">
        <v>12432</v>
      </c>
      <c r="E1988" s="27" t="s">
        <v>4166</v>
      </c>
      <c r="F1988" s="27" t="s">
        <v>2140</v>
      </c>
      <c r="G1988" s="27">
        <v>2019</v>
      </c>
      <c r="H1988" s="28">
        <v>43320</v>
      </c>
      <c r="I1988" s="27" t="s">
        <v>12433</v>
      </c>
      <c r="J1988" s="27"/>
      <c r="K1988" s="27" t="s">
        <v>12434</v>
      </c>
      <c r="L1988" s="27" t="str">
        <f t="shared" si="718"/>
        <v>PostAlerta</v>
      </c>
      <c r="M1988" s="27" t="str">
        <f t="shared" ref="M1988:M2051" si="734">IF(ISNUMBER(A1988),(IF(ISNUMBER(VLOOKUP(A1988,KEYWORDS,1,FALSE)),"C/PalabrasClaves","S/PalabrasClaves")),"")</f>
        <v>S/PalabrasClaves</v>
      </c>
      <c r="N1988" s="27" t="str">
        <f t="shared" si="732"/>
        <v/>
      </c>
      <c r="O1988" s="27"/>
      <c r="P1988" s="27" t="s">
        <v>12435</v>
      </c>
      <c r="Q1988" s="27"/>
      <c r="R1988" s="27" t="str">
        <f>LEFT('2012-2022'!$P1988,4)</f>
        <v>2019</v>
      </c>
      <c r="S1988" s="27" t="s">
        <v>39</v>
      </c>
      <c r="T1988" s="27" t="str">
        <f t="shared" si="733"/>
        <v/>
      </c>
      <c r="U1988" s="27"/>
      <c r="V1988" s="29"/>
      <c r="W1988" s="30"/>
      <c r="X1988" s="30"/>
      <c r="Y1988" s="31"/>
    </row>
    <row r="1989" spans="1:25" ht="15.75" hidden="1" customHeight="1" x14ac:dyDescent="0.25">
      <c r="A1989" s="32">
        <v>25157184</v>
      </c>
      <c r="B1989" s="32" t="s">
        <v>12436</v>
      </c>
      <c r="C1989" s="32" t="s">
        <v>12437</v>
      </c>
      <c r="D1989" s="32" t="s">
        <v>12438</v>
      </c>
      <c r="E1989" s="32" t="s">
        <v>12439</v>
      </c>
      <c r="F1989" s="32" t="s">
        <v>5111</v>
      </c>
      <c r="G1989" s="32">
        <v>2014</v>
      </c>
      <c r="H1989" s="33">
        <v>41878</v>
      </c>
      <c r="I1989" s="32" t="s">
        <v>12440</v>
      </c>
      <c r="J1989" s="32"/>
      <c r="K1989" s="32" t="s">
        <v>12441</v>
      </c>
      <c r="L1989" s="32" t="str">
        <f t="shared" si="718"/>
        <v>PreAlerta</v>
      </c>
      <c r="M1989" s="32" t="str">
        <f t="shared" si="734"/>
        <v>C/PalabrasClaves</v>
      </c>
      <c r="N1989" s="32" t="str">
        <f t="shared" si="732"/>
        <v/>
      </c>
      <c r="O1989" s="32"/>
      <c r="P1989" s="32" t="s">
        <v>12442</v>
      </c>
      <c r="Q1989" s="32"/>
      <c r="R1989" s="32" t="str">
        <f>LEFT('2012-2022'!$P1989,4)</f>
        <v>2014</v>
      </c>
      <c r="S1989" s="32" t="s">
        <v>65</v>
      </c>
      <c r="T1989" s="32" t="str">
        <f t="shared" si="733"/>
        <v/>
      </c>
      <c r="U1989" s="32"/>
      <c r="V1989" s="34"/>
      <c r="W1989" s="35"/>
      <c r="X1989" s="35"/>
      <c r="Y1989" s="32"/>
    </row>
    <row r="1990" spans="1:25" ht="15.75" hidden="1" customHeight="1" x14ac:dyDescent="0.25">
      <c r="A1990" s="27">
        <v>25170386</v>
      </c>
      <c r="B1990" s="27" t="s">
        <v>12443</v>
      </c>
      <c r="C1990" s="27" t="s">
        <v>12444</v>
      </c>
      <c r="D1990" s="27" t="s">
        <v>12445</v>
      </c>
      <c r="E1990" s="27" t="s">
        <v>12446</v>
      </c>
      <c r="F1990" s="27" t="s">
        <v>9184</v>
      </c>
      <c r="G1990" s="27">
        <v>2014</v>
      </c>
      <c r="H1990" s="28">
        <v>41881</v>
      </c>
      <c r="I1990" s="27" t="s">
        <v>12447</v>
      </c>
      <c r="J1990" s="27"/>
      <c r="K1990" s="27" t="s">
        <v>12448</v>
      </c>
      <c r="L1990" s="27" t="str">
        <f t="shared" si="718"/>
        <v>PreAlerta</v>
      </c>
      <c r="M1990" s="27" t="str">
        <f t="shared" si="734"/>
        <v>S/PalabrasClaves</v>
      </c>
      <c r="N1990" s="27" t="str">
        <f t="shared" si="732"/>
        <v/>
      </c>
      <c r="O1990" s="27"/>
      <c r="P1990" s="27" t="s">
        <v>12449</v>
      </c>
      <c r="Q1990" s="43"/>
      <c r="R1990" s="27" t="str">
        <f>LEFT('2012-2022'!$P1990,4)</f>
        <v>2014</v>
      </c>
      <c r="S1990" s="27" t="s">
        <v>49</v>
      </c>
      <c r="T1990" s="27" t="str">
        <f t="shared" si="733"/>
        <v/>
      </c>
      <c r="U1990" s="27"/>
      <c r="V1990" s="29"/>
      <c r="W1990" s="30"/>
      <c r="X1990" s="30"/>
      <c r="Y1990" s="31"/>
    </row>
    <row r="1991" spans="1:25" ht="15.75" customHeight="1" x14ac:dyDescent="0.25">
      <c r="A1991" s="32">
        <v>23152483</v>
      </c>
      <c r="B1991" s="32" t="s">
        <v>12450</v>
      </c>
      <c r="C1991" s="32" t="s">
        <v>12451</v>
      </c>
      <c r="D1991" s="32" t="s">
        <v>12452</v>
      </c>
      <c r="E1991" s="32" t="s">
        <v>12453</v>
      </c>
      <c r="F1991" s="32" t="s">
        <v>493</v>
      </c>
      <c r="G1991" s="32">
        <v>2013</v>
      </c>
      <c r="H1991" s="33">
        <v>41229</v>
      </c>
      <c r="I1991" s="32"/>
      <c r="J1991" s="32"/>
      <c r="K1991" s="32" t="s">
        <v>12454</v>
      </c>
      <c r="L1991" s="32" t="str">
        <f t="shared" si="718"/>
        <v>PreAlerta</v>
      </c>
      <c r="M1991" s="32" t="str">
        <f t="shared" si="734"/>
        <v>C/PalabrasClaves</v>
      </c>
      <c r="N1991" s="32" t="s">
        <v>12</v>
      </c>
      <c r="O1991" s="32" t="s">
        <v>25</v>
      </c>
      <c r="P1991" s="32" t="s">
        <v>2614</v>
      </c>
      <c r="Q1991" s="32"/>
      <c r="R1991" s="32" t="str">
        <f>LEFT('2012-2022'!$P1991,4)</f>
        <v>2013</v>
      </c>
      <c r="S1991" s="32" t="s">
        <v>49</v>
      </c>
      <c r="T1991" s="32" t="s">
        <v>12455</v>
      </c>
      <c r="U1991" s="32" t="s">
        <v>124</v>
      </c>
      <c r="V1991" s="34" t="s">
        <v>123</v>
      </c>
      <c r="W1991" s="35" t="s">
        <v>124</v>
      </c>
      <c r="X1991" s="35" t="s">
        <v>12456</v>
      </c>
      <c r="Y1991" s="36" t="str">
        <f>IFERROR(VLOOKUP(A1989,BD_aux,3,FALSE),"")</f>
        <v/>
      </c>
    </row>
    <row r="1992" spans="1:25" ht="15.75" hidden="1" customHeight="1" x14ac:dyDescent="0.25">
      <c r="A1992" s="27">
        <v>22349975</v>
      </c>
      <c r="B1992" s="27" t="s">
        <v>12457</v>
      </c>
      <c r="C1992" s="27" t="s">
        <v>12458</v>
      </c>
      <c r="D1992" s="27" t="s">
        <v>12459</v>
      </c>
      <c r="E1992" s="27" t="s">
        <v>12460</v>
      </c>
      <c r="F1992" s="27" t="s">
        <v>12461</v>
      </c>
      <c r="G1992" s="27">
        <v>2012</v>
      </c>
      <c r="H1992" s="28">
        <v>40961</v>
      </c>
      <c r="I1992" s="27"/>
      <c r="J1992" s="27"/>
      <c r="K1992" s="27" t="s">
        <v>12462</v>
      </c>
      <c r="L1992" s="27" t="str">
        <f t="shared" si="718"/>
        <v>PreAlerta</v>
      </c>
      <c r="M1992" s="27" t="str">
        <f t="shared" si="734"/>
        <v>S/PalabrasClaves</v>
      </c>
      <c r="N1992" s="27" t="str">
        <f t="shared" ref="N1992:N1995" si="735">IF(ISNUMBER(SEARCH("TREATMENT", B1992)), "4) Nuevos tratamientos", "")</f>
        <v/>
      </c>
      <c r="O1992" s="27"/>
      <c r="P1992" s="27" t="s">
        <v>1702</v>
      </c>
      <c r="Q1992" s="27"/>
      <c r="R1992" s="27" t="str">
        <f>LEFT('2012-2022'!$P1992,4)</f>
        <v>2012</v>
      </c>
      <c r="S1992" s="27" t="s">
        <v>54</v>
      </c>
      <c r="T1992" s="27" t="str">
        <f t="shared" ref="T1992:T2006" si="736">IFERROR(VLOOKUP(A1992,BD_aux,2,FALSE),"")</f>
        <v/>
      </c>
      <c r="U1992" s="27"/>
      <c r="V1992" s="29"/>
      <c r="W1992" s="30"/>
      <c r="X1992" s="30"/>
      <c r="Y1992" s="31"/>
    </row>
    <row r="1993" spans="1:25" ht="15.75" hidden="1" customHeight="1" x14ac:dyDescent="0.25">
      <c r="A1993" s="32">
        <v>24450867</v>
      </c>
      <c r="B1993" s="32" t="s">
        <v>12463</v>
      </c>
      <c r="C1993" s="32" t="s">
        <v>12464</v>
      </c>
      <c r="D1993" s="32" t="s">
        <v>12465</v>
      </c>
      <c r="E1993" s="32" t="s">
        <v>2987</v>
      </c>
      <c r="F1993" s="32" t="s">
        <v>2988</v>
      </c>
      <c r="G1993" s="32">
        <v>2014</v>
      </c>
      <c r="H1993" s="33">
        <v>41663</v>
      </c>
      <c r="I1993" s="32" t="s">
        <v>12466</v>
      </c>
      <c r="J1993" s="32" t="s">
        <v>12467</v>
      </c>
      <c r="K1993" s="32" t="s">
        <v>12468</v>
      </c>
      <c r="L1993" s="32" t="str">
        <f t="shared" si="718"/>
        <v>PreAlerta</v>
      </c>
      <c r="M1993" s="32" t="str">
        <f t="shared" si="734"/>
        <v>S/PalabrasClaves</v>
      </c>
      <c r="N1993" s="32" t="str">
        <f t="shared" si="735"/>
        <v/>
      </c>
      <c r="O1993" s="32"/>
      <c r="P1993" s="32" t="s">
        <v>2519</v>
      </c>
      <c r="Q1993" s="32"/>
      <c r="R1993" s="32" t="str">
        <f>LEFT('2012-2022'!$P1993,4)</f>
        <v>2014</v>
      </c>
      <c r="S1993" s="32" t="s">
        <v>49</v>
      </c>
      <c r="T1993" s="32" t="str">
        <f t="shared" si="736"/>
        <v/>
      </c>
      <c r="U1993" s="32"/>
      <c r="V1993" s="34"/>
      <c r="W1993" s="35"/>
      <c r="X1993" s="35"/>
      <c r="Y1993" s="32"/>
    </row>
    <row r="1994" spans="1:25" ht="15.75" hidden="1" customHeight="1" x14ac:dyDescent="0.25">
      <c r="A1994" s="27">
        <v>28942419</v>
      </c>
      <c r="B1994" s="27" t="s">
        <v>12469</v>
      </c>
      <c r="C1994" s="27" t="s">
        <v>12470</v>
      </c>
      <c r="D1994" s="27" t="s">
        <v>12471</v>
      </c>
      <c r="E1994" s="27" t="s">
        <v>12472</v>
      </c>
      <c r="F1994" s="27" t="s">
        <v>393</v>
      </c>
      <c r="G1994" s="27">
        <v>2018</v>
      </c>
      <c r="H1994" s="28">
        <v>43003</v>
      </c>
      <c r="I1994" s="27"/>
      <c r="J1994" s="27"/>
      <c r="K1994" s="27" t="s">
        <v>12473</v>
      </c>
      <c r="L1994" s="27" t="str">
        <f t="shared" si="718"/>
        <v>PostAlerta</v>
      </c>
      <c r="M1994" s="27" t="str">
        <f t="shared" si="734"/>
        <v>S/PalabrasClaves</v>
      </c>
      <c r="N1994" s="27" t="str">
        <f t="shared" si="735"/>
        <v/>
      </c>
      <c r="O1994" s="27"/>
      <c r="P1994" s="27" t="s">
        <v>1671</v>
      </c>
      <c r="Q1994" s="27"/>
      <c r="R1994" s="27" t="str">
        <f>LEFT('2012-2022'!$P1994,4)</f>
        <v>2018</v>
      </c>
      <c r="S1994" s="27" t="s">
        <v>57</v>
      </c>
      <c r="T1994" s="27" t="str">
        <f t="shared" si="736"/>
        <v/>
      </c>
      <c r="U1994" s="27"/>
      <c r="V1994" s="29"/>
      <c r="W1994" s="30"/>
      <c r="X1994" s="30"/>
      <c r="Y1994" s="31"/>
    </row>
    <row r="1995" spans="1:25" ht="15.75" hidden="1" customHeight="1" x14ac:dyDescent="0.25">
      <c r="A1995" s="32">
        <v>29198179</v>
      </c>
      <c r="B1995" s="32" t="s">
        <v>12474</v>
      </c>
      <c r="C1995" s="32" t="s">
        <v>12475</v>
      </c>
      <c r="D1995" s="32" t="s">
        <v>12476</v>
      </c>
      <c r="E1995" s="32" t="s">
        <v>734</v>
      </c>
      <c r="F1995" s="32" t="s">
        <v>735</v>
      </c>
      <c r="G1995" s="32">
        <v>2018</v>
      </c>
      <c r="H1995" s="33">
        <v>43074</v>
      </c>
      <c r="I1995" s="32" t="s">
        <v>12477</v>
      </c>
      <c r="J1995" s="32" t="s">
        <v>12478</v>
      </c>
      <c r="K1995" s="32" t="s">
        <v>12479</v>
      </c>
      <c r="L1995" s="32" t="str">
        <f t="shared" si="718"/>
        <v>PostAlerta</v>
      </c>
      <c r="M1995" s="32" t="str">
        <f t="shared" si="734"/>
        <v>S/PalabrasClaves</v>
      </c>
      <c r="N1995" s="32" t="str">
        <f t="shared" si="735"/>
        <v/>
      </c>
      <c r="O1995" s="32"/>
      <c r="P1995" s="32" t="s">
        <v>1671</v>
      </c>
      <c r="Q1995" s="32"/>
      <c r="R1995" s="32" t="str">
        <f>LEFT('2012-2022'!$P1995,4)</f>
        <v>2018</v>
      </c>
      <c r="S1995" s="32" t="s">
        <v>57</v>
      </c>
      <c r="T1995" s="32" t="str">
        <f t="shared" si="736"/>
        <v/>
      </c>
      <c r="U1995" s="32"/>
      <c r="V1995" s="34"/>
      <c r="W1995" s="35"/>
      <c r="X1995" s="35"/>
      <c r="Y1995" s="32"/>
    </row>
    <row r="1996" spans="1:25" ht="15.75" hidden="1" customHeight="1" x14ac:dyDescent="0.25">
      <c r="A1996" s="27">
        <v>25239090</v>
      </c>
      <c r="B1996" s="27" t="s">
        <v>12480</v>
      </c>
      <c r="C1996" s="27" t="s">
        <v>12481</v>
      </c>
      <c r="D1996" s="27" t="s">
        <v>12482</v>
      </c>
      <c r="E1996" s="27" t="s">
        <v>12483</v>
      </c>
      <c r="F1996" s="27" t="s">
        <v>10402</v>
      </c>
      <c r="G1996" s="27">
        <v>2014</v>
      </c>
      <c r="H1996" s="28">
        <v>41903</v>
      </c>
      <c r="I1996" s="27" t="s">
        <v>12484</v>
      </c>
      <c r="J1996" s="27"/>
      <c r="K1996" s="27" t="s">
        <v>12485</v>
      </c>
      <c r="L1996" s="27" t="str">
        <f t="shared" si="718"/>
        <v>Excluido</v>
      </c>
      <c r="M1996" s="27" t="str">
        <f t="shared" si="734"/>
        <v>C/PalabrasClaves</v>
      </c>
      <c r="N1996" s="27"/>
      <c r="O1996" s="27"/>
      <c r="P1996" s="27" t="s">
        <v>12486</v>
      </c>
      <c r="Q1996" s="27"/>
      <c r="R1996" s="27" t="str">
        <f>LEFT('2012-2022'!$P1996,4)</f>
        <v>2014</v>
      </c>
      <c r="S1996" s="27" t="s">
        <v>68</v>
      </c>
      <c r="T1996" s="27" t="str">
        <f t="shared" si="736"/>
        <v/>
      </c>
      <c r="U1996" s="27"/>
      <c r="V1996" s="29"/>
      <c r="W1996" s="30"/>
      <c r="X1996" s="30"/>
      <c r="Y1996" s="31"/>
    </row>
    <row r="1997" spans="1:25" ht="15.75" hidden="1" customHeight="1" x14ac:dyDescent="0.25">
      <c r="A1997" s="32">
        <v>32460721</v>
      </c>
      <c r="B1997" s="32" t="s">
        <v>12487</v>
      </c>
      <c r="C1997" s="32" t="s">
        <v>12488</v>
      </c>
      <c r="D1997" s="32" t="s">
        <v>12489</v>
      </c>
      <c r="E1997" s="32" t="s">
        <v>12490</v>
      </c>
      <c r="F1997" s="32" t="s">
        <v>1066</v>
      </c>
      <c r="G1997" s="32">
        <v>2020</v>
      </c>
      <c r="H1997" s="33">
        <v>43980</v>
      </c>
      <c r="I1997" s="32" t="s">
        <v>12491</v>
      </c>
      <c r="J1997" s="32"/>
      <c r="K1997" s="32" t="s">
        <v>12492</v>
      </c>
      <c r="L1997" s="32" t="str">
        <f t="shared" si="718"/>
        <v>PostAlerta</v>
      </c>
      <c r="M1997" s="32" t="str">
        <f t="shared" si="734"/>
        <v>S/PalabrasClaves</v>
      </c>
      <c r="N1997" s="32" t="str">
        <f t="shared" ref="N1997:N2006" si="737">IF(ISNUMBER(SEARCH("TREATMENT", B1997)), "4) Nuevos tratamientos", "")</f>
        <v/>
      </c>
      <c r="O1997" s="32"/>
      <c r="P1997" s="32" t="s">
        <v>12493</v>
      </c>
      <c r="Q1997" s="32"/>
      <c r="R1997" s="32" t="str">
        <f>LEFT('2012-2022'!$P1997,4)</f>
        <v>2020</v>
      </c>
      <c r="S1997" s="32" t="s">
        <v>57</v>
      </c>
      <c r="T1997" s="32" t="str">
        <f t="shared" si="736"/>
        <v/>
      </c>
      <c r="U1997" s="32"/>
      <c r="V1997" s="34"/>
      <c r="W1997" s="35"/>
      <c r="X1997" s="35"/>
      <c r="Y1997" s="32"/>
    </row>
    <row r="1998" spans="1:25" ht="15.75" hidden="1" customHeight="1" x14ac:dyDescent="0.25">
      <c r="A1998" s="27">
        <v>34229521</v>
      </c>
      <c r="B1998" s="27" t="s">
        <v>12494</v>
      </c>
      <c r="C1998" s="27" t="s">
        <v>12495</v>
      </c>
      <c r="D1998" s="27" t="s">
        <v>12496</v>
      </c>
      <c r="E1998" s="27" t="s">
        <v>12497</v>
      </c>
      <c r="F1998" s="27" t="s">
        <v>735</v>
      </c>
      <c r="G1998" s="27">
        <v>2021</v>
      </c>
      <c r="H1998" s="28">
        <v>44384</v>
      </c>
      <c r="I1998" s="27"/>
      <c r="J1998" s="27"/>
      <c r="K1998" s="27" t="s">
        <v>12498</v>
      </c>
      <c r="L1998" s="27" t="str">
        <f t="shared" si="718"/>
        <v>PostAlerta</v>
      </c>
      <c r="M1998" s="27" t="str">
        <f t="shared" si="734"/>
        <v>S/PalabrasClaves</v>
      </c>
      <c r="N1998" s="27" t="str">
        <f t="shared" si="737"/>
        <v/>
      </c>
      <c r="O1998" s="27"/>
      <c r="P1998" s="27" t="s">
        <v>1041</v>
      </c>
      <c r="Q1998" s="27"/>
      <c r="R1998" s="27" t="str">
        <f>LEFT('2012-2022'!$P1998,4)</f>
        <v>2021</v>
      </c>
      <c r="S1998" s="27" t="s">
        <v>70</v>
      </c>
      <c r="T1998" s="27" t="str">
        <f t="shared" si="736"/>
        <v/>
      </c>
      <c r="U1998" s="27"/>
      <c r="V1998" s="29"/>
      <c r="W1998" s="30"/>
      <c r="X1998" s="30"/>
      <c r="Y1998" s="31"/>
    </row>
    <row r="1999" spans="1:25" ht="15.75" hidden="1" customHeight="1" x14ac:dyDescent="0.25">
      <c r="A1999" s="32">
        <v>25267407</v>
      </c>
      <c r="B1999" s="32" t="s">
        <v>12499</v>
      </c>
      <c r="C1999" s="32" t="s">
        <v>12500</v>
      </c>
      <c r="D1999" s="32" t="s">
        <v>12501</v>
      </c>
      <c r="E1999" s="32" t="s">
        <v>12502</v>
      </c>
      <c r="F1999" s="32" t="s">
        <v>1451</v>
      </c>
      <c r="G1999" s="32">
        <v>2014</v>
      </c>
      <c r="H1999" s="33">
        <v>41913</v>
      </c>
      <c r="I1999" s="32" t="s">
        <v>12503</v>
      </c>
      <c r="J1999" s="32"/>
      <c r="K1999" s="32" t="s">
        <v>12504</v>
      </c>
      <c r="L1999" s="32" t="str">
        <f t="shared" si="718"/>
        <v>PreAlerta</v>
      </c>
      <c r="M1999" s="32" t="str">
        <f t="shared" si="734"/>
        <v>S/PalabrasClaves</v>
      </c>
      <c r="N1999" s="32" t="str">
        <f t="shared" si="737"/>
        <v/>
      </c>
      <c r="O1999" s="32"/>
      <c r="P1999" s="32" t="s">
        <v>2060</v>
      </c>
      <c r="Q1999" s="32"/>
      <c r="R1999" s="32" t="str">
        <f>LEFT('2012-2022'!$P1999,4)</f>
        <v>2014</v>
      </c>
      <c r="S1999" s="32" t="s">
        <v>72</v>
      </c>
      <c r="T1999" s="32" t="str">
        <f t="shared" si="736"/>
        <v/>
      </c>
      <c r="U1999" s="32"/>
      <c r="V1999" s="34"/>
      <c r="W1999" s="35"/>
      <c r="X1999" s="35"/>
      <c r="Y1999" s="32"/>
    </row>
    <row r="2000" spans="1:25" ht="15.75" hidden="1" customHeight="1" x14ac:dyDescent="0.25">
      <c r="A2000" s="27">
        <v>31647617</v>
      </c>
      <c r="B2000" s="27" t="s">
        <v>12505</v>
      </c>
      <c r="C2000" s="27" t="s">
        <v>12506</v>
      </c>
      <c r="D2000" s="27" t="s">
        <v>12507</v>
      </c>
      <c r="E2000" s="27" t="s">
        <v>12508</v>
      </c>
      <c r="F2000" s="27" t="s">
        <v>8730</v>
      </c>
      <c r="G2000" s="27">
        <v>2019</v>
      </c>
      <c r="H2000" s="28">
        <v>43763</v>
      </c>
      <c r="I2000" s="27"/>
      <c r="J2000" s="27"/>
      <c r="K2000" s="27"/>
      <c r="L2000" s="27" t="str">
        <f t="shared" si="718"/>
        <v>PostAlerta</v>
      </c>
      <c r="M2000" s="27" t="str">
        <f t="shared" si="734"/>
        <v>C/PalabrasClaves</v>
      </c>
      <c r="N2000" s="27" t="str">
        <f t="shared" si="737"/>
        <v/>
      </c>
      <c r="O2000" s="27"/>
      <c r="P2000" s="27" t="s">
        <v>12509</v>
      </c>
      <c r="Q2000" s="27"/>
      <c r="R2000" s="27" t="str">
        <f>LEFT('2012-2022'!$P2000,4)</f>
        <v>2019</v>
      </c>
      <c r="S2000" s="27" t="s">
        <v>70</v>
      </c>
      <c r="T2000" s="27" t="str">
        <f t="shared" si="736"/>
        <v/>
      </c>
      <c r="U2000" s="27"/>
      <c r="V2000" s="29"/>
      <c r="W2000" s="30"/>
      <c r="X2000" s="30"/>
      <c r="Y2000" s="31"/>
    </row>
    <row r="2001" spans="1:25" ht="15.75" hidden="1" customHeight="1" x14ac:dyDescent="0.25">
      <c r="A2001" s="32">
        <v>25015933</v>
      </c>
      <c r="B2001" s="32" t="s">
        <v>12510</v>
      </c>
      <c r="C2001" s="32" t="s">
        <v>12511</v>
      </c>
      <c r="D2001" s="32" t="s">
        <v>12512</v>
      </c>
      <c r="E2001" s="32" t="s">
        <v>7084</v>
      </c>
      <c r="F2001" s="32" t="s">
        <v>735</v>
      </c>
      <c r="G2001" s="32">
        <v>2015</v>
      </c>
      <c r="H2001" s="33">
        <v>41833</v>
      </c>
      <c r="I2001" s="32"/>
      <c r="J2001" s="32"/>
      <c r="K2001" s="32" t="s">
        <v>12513</v>
      </c>
      <c r="L2001" s="32" t="str">
        <f t="shared" si="718"/>
        <v>PreAlerta</v>
      </c>
      <c r="M2001" s="32" t="str">
        <f t="shared" si="734"/>
        <v>S/PalabrasClaves</v>
      </c>
      <c r="N2001" s="32" t="str">
        <f t="shared" si="737"/>
        <v/>
      </c>
      <c r="O2001" s="32"/>
      <c r="P2001" s="32" t="s">
        <v>911</v>
      </c>
      <c r="Q2001" s="32"/>
      <c r="R2001" s="32" t="str">
        <f>LEFT('2012-2022'!$P2001,4)</f>
        <v>2015</v>
      </c>
      <c r="S2001" s="32" t="s">
        <v>57</v>
      </c>
      <c r="T2001" s="32" t="str">
        <f t="shared" si="736"/>
        <v/>
      </c>
      <c r="U2001" s="32"/>
      <c r="V2001" s="34"/>
      <c r="W2001" s="35"/>
      <c r="X2001" s="35"/>
      <c r="Y2001" s="32"/>
    </row>
    <row r="2002" spans="1:25" ht="15.75" hidden="1" customHeight="1" x14ac:dyDescent="0.25">
      <c r="A2002" s="27">
        <v>32213195</v>
      </c>
      <c r="B2002" s="27" t="s">
        <v>12514</v>
      </c>
      <c r="C2002" s="27" t="s">
        <v>12515</v>
      </c>
      <c r="D2002" s="27" t="s">
        <v>12516</v>
      </c>
      <c r="E2002" s="27" t="s">
        <v>12517</v>
      </c>
      <c r="F2002" s="27" t="s">
        <v>10402</v>
      </c>
      <c r="G2002" s="27">
        <v>2020</v>
      </c>
      <c r="H2002" s="28">
        <v>43918</v>
      </c>
      <c r="I2002" s="27" t="s">
        <v>12518</v>
      </c>
      <c r="J2002" s="27"/>
      <c r="K2002" s="27" t="s">
        <v>12519</v>
      </c>
      <c r="L2002" s="27" t="str">
        <f t="shared" si="718"/>
        <v>PostAlerta</v>
      </c>
      <c r="M2002" s="27" t="str">
        <f t="shared" si="734"/>
        <v>S/PalabrasClaves</v>
      </c>
      <c r="N2002" s="27" t="str">
        <f t="shared" si="737"/>
        <v/>
      </c>
      <c r="O2002" s="27"/>
      <c r="P2002" s="27" t="s">
        <v>8815</v>
      </c>
      <c r="Q2002" s="27"/>
      <c r="R2002" s="27" t="str">
        <f>LEFT('2012-2022'!$P2002,4)</f>
        <v>2020</v>
      </c>
      <c r="S2002" s="27" t="s">
        <v>49</v>
      </c>
      <c r="T2002" s="27" t="str">
        <f t="shared" si="736"/>
        <v/>
      </c>
      <c r="U2002" s="27"/>
      <c r="V2002" s="29"/>
      <c r="W2002" s="30"/>
      <c r="X2002" s="30"/>
      <c r="Y2002" s="31"/>
    </row>
    <row r="2003" spans="1:25" ht="15.75" hidden="1" customHeight="1" x14ac:dyDescent="0.25">
      <c r="A2003" s="32">
        <v>29601598</v>
      </c>
      <c r="B2003" s="32" t="s">
        <v>12520</v>
      </c>
      <c r="C2003" s="32" t="s">
        <v>12521</v>
      </c>
      <c r="D2003" s="32" t="s">
        <v>12522</v>
      </c>
      <c r="E2003" s="32" t="s">
        <v>12523</v>
      </c>
      <c r="F2003" s="32" t="s">
        <v>1251</v>
      </c>
      <c r="G2003" s="32">
        <v>2018</v>
      </c>
      <c r="H2003" s="33">
        <v>43190</v>
      </c>
      <c r="I2003" s="32" t="s">
        <v>12524</v>
      </c>
      <c r="J2003" s="32"/>
      <c r="K2003" s="32" t="s">
        <v>12525</v>
      </c>
      <c r="L2003" s="32" t="str">
        <f t="shared" si="718"/>
        <v>PostAlerta</v>
      </c>
      <c r="M2003" s="32" t="str">
        <f t="shared" si="734"/>
        <v>S/PalabrasClaves</v>
      </c>
      <c r="N2003" s="32" t="str">
        <f t="shared" si="737"/>
        <v/>
      </c>
      <c r="O2003" s="32"/>
      <c r="P2003" s="32" t="s">
        <v>12526</v>
      </c>
      <c r="Q2003" s="32"/>
      <c r="R2003" s="32" t="str">
        <f>LEFT('2012-2022'!$P2003,4)</f>
        <v>2018</v>
      </c>
      <c r="S2003" s="32" t="s">
        <v>49</v>
      </c>
      <c r="T2003" s="32" t="str">
        <f t="shared" si="736"/>
        <v/>
      </c>
      <c r="U2003" s="32"/>
      <c r="V2003" s="34"/>
      <c r="W2003" s="35"/>
      <c r="X2003" s="35"/>
      <c r="Y2003" s="32"/>
    </row>
    <row r="2004" spans="1:25" ht="15.75" hidden="1" customHeight="1" x14ac:dyDescent="0.25">
      <c r="A2004" s="27">
        <v>31712813</v>
      </c>
      <c r="B2004" s="27" t="s">
        <v>12527</v>
      </c>
      <c r="C2004" s="27" t="s">
        <v>12528</v>
      </c>
      <c r="D2004" s="27" t="s">
        <v>12529</v>
      </c>
      <c r="E2004" s="27" t="s">
        <v>2564</v>
      </c>
      <c r="F2004" s="27" t="s">
        <v>2140</v>
      </c>
      <c r="G2004" s="27">
        <v>2020</v>
      </c>
      <c r="H2004" s="28">
        <v>43782</v>
      </c>
      <c r="I2004" s="27" t="s">
        <v>12530</v>
      </c>
      <c r="J2004" s="27"/>
      <c r="K2004" s="27" t="s">
        <v>12531</v>
      </c>
      <c r="L2004" s="27" t="str">
        <f t="shared" si="718"/>
        <v>PostAlerta</v>
      </c>
      <c r="M2004" s="27" t="str">
        <f t="shared" si="734"/>
        <v>C/PalabrasClaves</v>
      </c>
      <c r="N2004" s="27" t="str">
        <f t="shared" si="737"/>
        <v/>
      </c>
      <c r="O2004" s="27"/>
      <c r="P2004" s="27" t="s">
        <v>5183</v>
      </c>
      <c r="Q2004" s="27"/>
      <c r="R2004" s="27" t="str">
        <f>LEFT('2012-2022'!$P2004,4)</f>
        <v>2020</v>
      </c>
      <c r="S2004" s="27" t="s">
        <v>72</v>
      </c>
      <c r="T2004" s="27" t="str">
        <f t="shared" si="736"/>
        <v/>
      </c>
      <c r="U2004" s="27"/>
      <c r="V2004" s="29"/>
      <c r="W2004" s="30"/>
      <c r="X2004" s="30"/>
      <c r="Y2004" s="31"/>
    </row>
    <row r="2005" spans="1:25" ht="15.75" hidden="1" customHeight="1" x14ac:dyDescent="0.25">
      <c r="A2005" s="32">
        <v>25526018</v>
      </c>
      <c r="B2005" s="32" t="s">
        <v>12532</v>
      </c>
      <c r="C2005" s="32" t="s">
        <v>12533</v>
      </c>
      <c r="D2005" s="32" t="s">
        <v>12534</v>
      </c>
      <c r="E2005" s="32" t="s">
        <v>12535</v>
      </c>
      <c r="F2005" s="32" t="s">
        <v>12120</v>
      </c>
      <c r="G2005" s="32">
        <v>2015</v>
      </c>
      <c r="H2005" s="33">
        <v>41993</v>
      </c>
      <c r="I2005" s="32"/>
      <c r="J2005" s="32"/>
      <c r="K2005" s="32" t="s">
        <v>12536</v>
      </c>
      <c r="L2005" s="32" t="str">
        <f t="shared" si="718"/>
        <v>PreAlerta</v>
      </c>
      <c r="M2005" s="32" t="str">
        <f t="shared" si="734"/>
        <v>S/PalabrasClaves</v>
      </c>
      <c r="N2005" s="32" t="str">
        <f t="shared" si="737"/>
        <v/>
      </c>
      <c r="O2005" s="32"/>
      <c r="P2005" s="32" t="s">
        <v>2289</v>
      </c>
      <c r="Q2005" s="32"/>
      <c r="R2005" s="32" t="str">
        <f>LEFT('2012-2022'!$P2005,4)</f>
        <v>2015</v>
      </c>
      <c r="S2005" s="32" t="s">
        <v>39</v>
      </c>
      <c r="T2005" s="32" t="str">
        <f t="shared" si="736"/>
        <v/>
      </c>
      <c r="U2005" s="32"/>
      <c r="V2005" s="34"/>
      <c r="W2005" s="35"/>
      <c r="X2005" s="35"/>
      <c r="Y2005" s="32"/>
    </row>
    <row r="2006" spans="1:25" ht="15.75" hidden="1" customHeight="1" x14ac:dyDescent="0.25">
      <c r="A2006" s="27">
        <v>27100766</v>
      </c>
      <c r="B2006" s="27" t="s">
        <v>12537</v>
      </c>
      <c r="C2006" s="27" t="s">
        <v>12538</v>
      </c>
      <c r="D2006" s="27" t="s">
        <v>12539</v>
      </c>
      <c r="E2006" s="27" t="s">
        <v>12540</v>
      </c>
      <c r="F2006" s="27" t="s">
        <v>304</v>
      </c>
      <c r="G2006" s="27">
        <v>2016</v>
      </c>
      <c r="H2006" s="28">
        <v>42482</v>
      </c>
      <c r="I2006" s="27"/>
      <c r="J2006" s="27"/>
      <c r="K2006" s="27" t="s">
        <v>12541</v>
      </c>
      <c r="L2006" s="27" t="str">
        <f t="shared" si="718"/>
        <v>PreAlerta</v>
      </c>
      <c r="M2006" s="27" t="str">
        <f t="shared" si="734"/>
        <v>S/PalabrasClaves</v>
      </c>
      <c r="N2006" s="27" t="str">
        <f t="shared" si="737"/>
        <v/>
      </c>
      <c r="O2006" s="27"/>
      <c r="P2006" s="27" t="s">
        <v>714</v>
      </c>
      <c r="Q2006" s="27"/>
      <c r="R2006" s="27" t="str">
        <f>LEFT('2012-2022'!$P2006,4)</f>
        <v>2016</v>
      </c>
      <c r="S2006" s="27" t="s">
        <v>57</v>
      </c>
      <c r="T2006" s="27" t="str">
        <f t="shared" si="736"/>
        <v/>
      </c>
      <c r="U2006" s="27"/>
      <c r="V2006" s="29"/>
      <c r="W2006" s="30"/>
      <c r="X2006" s="30"/>
      <c r="Y2006" s="31"/>
    </row>
    <row r="2007" spans="1:25" ht="15.75" customHeight="1" x14ac:dyDescent="0.25">
      <c r="A2007" s="32">
        <v>24048962</v>
      </c>
      <c r="B2007" s="32" t="s">
        <v>12542</v>
      </c>
      <c r="C2007" s="32" t="s">
        <v>12543</v>
      </c>
      <c r="D2007" s="32" t="s">
        <v>12544</v>
      </c>
      <c r="E2007" s="32" t="s">
        <v>12545</v>
      </c>
      <c r="F2007" s="32" t="s">
        <v>195</v>
      </c>
      <c r="G2007" s="32">
        <v>2013</v>
      </c>
      <c r="H2007" s="33">
        <v>41537</v>
      </c>
      <c r="I2007" s="32" t="s">
        <v>12546</v>
      </c>
      <c r="J2007" s="32"/>
      <c r="K2007" s="32" t="s">
        <v>12547</v>
      </c>
      <c r="L2007" s="32" t="str">
        <f t="shared" si="718"/>
        <v>PreAlerta</v>
      </c>
      <c r="M2007" s="32" t="str">
        <f t="shared" si="734"/>
        <v>C/PalabrasClaves</v>
      </c>
      <c r="N2007" s="32" t="s">
        <v>12</v>
      </c>
      <c r="O2007" s="32" t="s">
        <v>13</v>
      </c>
      <c r="P2007" s="32" t="s">
        <v>12548</v>
      </c>
      <c r="Q2007" s="32"/>
      <c r="R2007" s="32" t="str">
        <f>LEFT('2012-2022'!$P2007,4)</f>
        <v>2013</v>
      </c>
      <c r="S2007" s="32" t="s">
        <v>74</v>
      </c>
      <c r="T2007" s="32" t="s">
        <v>12549</v>
      </c>
      <c r="U2007" s="32" t="s">
        <v>124</v>
      </c>
      <c r="V2007" s="34" t="s">
        <v>123</v>
      </c>
      <c r="W2007" s="35" t="s">
        <v>123</v>
      </c>
      <c r="X2007" s="35" t="s">
        <v>12550</v>
      </c>
      <c r="Y2007" s="36" t="str">
        <f>IFERROR(VLOOKUP(A2005,BD_aux,3,FALSE),"")</f>
        <v/>
      </c>
    </row>
    <row r="2008" spans="1:25" ht="15.75" hidden="1" customHeight="1" x14ac:dyDescent="0.25">
      <c r="A2008" s="27">
        <v>29157170</v>
      </c>
      <c r="B2008" s="27" t="s">
        <v>12551</v>
      </c>
      <c r="C2008" s="27" t="s">
        <v>12552</v>
      </c>
      <c r="D2008" s="27" t="s">
        <v>12553</v>
      </c>
      <c r="E2008" s="27" t="s">
        <v>12554</v>
      </c>
      <c r="F2008" s="27" t="s">
        <v>735</v>
      </c>
      <c r="G2008" s="27">
        <v>2018</v>
      </c>
      <c r="H2008" s="28">
        <v>43061</v>
      </c>
      <c r="I2008" s="27"/>
      <c r="J2008" s="27"/>
      <c r="K2008" s="27" t="s">
        <v>12555</v>
      </c>
      <c r="L2008" s="27" t="str">
        <f t="shared" si="718"/>
        <v>PostAlerta</v>
      </c>
      <c r="M2008" s="27" t="str">
        <f t="shared" si="734"/>
        <v>S/PalabrasClaves</v>
      </c>
      <c r="N2008" s="27" t="str">
        <f t="shared" ref="N2008:N2012" si="738">IF(ISNUMBER(SEARCH("TREATMENT", B2008)), "4) Nuevos tratamientos", "")</f>
        <v/>
      </c>
      <c r="O2008" s="27"/>
      <c r="P2008" s="27" t="s">
        <v>1671</v>
      </c>
      <c r="Q2008" s="27"/>
      <c r="R2008" s="27" t="str">
        <f>LEFT('2012-2022'!$P2008,4)</f>
        <v>2018</v>
      </c>
      <c r="S2008" s="27" t="s">
        <v>57</v>
      </c>
      <c r="T2008" s="27" t="str">
        <f t="shared" ref="T2008:T2012" si="739">IFERROR(VLOOKUP(A2008,BD_aux,2,FALSE),"")</f>
        <v/>
      </c>
      <c r="U2008" s="27"/>
      <c r="V2008" s="29"/>
      <c r="W2008" s="30"/>
      <c r="X2008" s="30"/>
      <c r="Y2008" s="31"/>
    </row>
    <row r="2009" spans="1:25" ht="15.75" hidden="1" customHeight="1" x14ac:dyDescent="0.25">
      <c r="A2009" s="32">
        <v>33188137</v>
      </c>
      <c r="B2009" s="32" t="s">
        <v>12556</v>
      </c>
      <c r="C2009" s="32" t="s">
        <v>12557</v>
      </c>
      <c r="D2009" s="32" t="s">
        <v>12558</v>
      </c>
      <c r="E2009" s="32" t="s">
        <v>12559</v>
      </c>
      <c r="F2009" s="32" t="s">
        <v>393</v>
      </c>
      <c r="G2009" s="32">
        <v>2021</v>
      </c>
      <c r="H2009" s="33">
        <v>44149</v>
      </c>
      <c r="I2009" s="32"/>
      <c r="J2009" s="32"/>
      <c r="K2009" s="32" t="s">
        <v>12560</v>
      </c>
      <c r="L2009" s="32" t="str">
        <f t="shared" ref="L2009:L2072" si="740">IF(ISNUMBER(VLOOKUP(A2009,EXCL,1,FALSE)),"Excluido",IF(ISNUMBER(VLOOKUP(A2009,POST,1,FALSE)),"PostAlerta",IF(ISNUMBER(VLOOKUP(A2009,PRE,1,FALSE)),"PreAlerta","")))</f>
        <v>PostAlerta</v>
      </c>
      <c r="M2009" s="32" t="str">
        <f t="shared" si="734"/>
        <v>S/PalabrasClaves</v>
      </c>
      <c r="N2009" s="32" t="str">
        <f t="shared" si="738"/>
        <v/>
      </c>
      <c r="O2009" s="32"/>
      <c r="P2009" s="32" t="s">
        <v>3056</v>
      </c>
      <c r="Q2009" s="32"/>
      <c r="R2009" s="32" t="str">
        <f>LEFT('2012-2022'!$P2009,4)</f>
        <v>2021</v>
      </c>
      <c r="S2009" s="32" t="s">
        <v>68</v>
      </c>
      <c r="T2009" s="32" t="str">
        <f t="shared" si="739"/>
        <v/>
      </c>
      <c r="U2009" s="32"/>
      <c r="V2009" s="34"/>
      <c r="W2009" s="35"/>
      <c r="X2009" s="35"/>
      <c r="Y2009" s="32"/>
    </row>
    <row r="2010" spans="1:25" ht="15.75" hidden="1" customHeight="1" x14ac:dyDescent="0.25">
      <c r="A2010" s="27">
        <v>27000449</v>
      </c>
      <c r="B2010" s="27" t="s">
        <v>12561</v>
      </c>
      <c r="C2010" s="27" t="s">
        <v>12562</v>
      </c>
      <c r="D2010" s="27" t="s">
        <v>12563</v>
      </c>
      <c r="E2010" s="27" t="s">
        <v>12564</v>
      </c>
      <c r="F2010" s="27" t="s">
        <v>1936</v>
      </c>
      <c r="G2010" s="27">
        <v>2017</v>
      </c>
      <c r="H2010" s="28">
        <v>42452</v>
      </c>
      <c r="I2010" s="27"/>
      <c r="J2010" s="27"/>
      <c r="K2010" s="27" t="s">
        <v>12565</v>
      </c>
      <c r="L2010" s="27" t="str">
        <f t="shared" si="740"/>
        <v>PreAlerta</v>
      </c>
      <c r="M2010" s="27" t="str">
        <f t="shared" si="734"/>
        <v>S/PalabrasClaves</v>
      </c>
      <c r="N2010" s="27" t="str">
        <f t="shared" si="738"/>
        <v/>
      </c>
      <c r="O2010" s="27"/>
      <c r="P2010" s="27" t="s">
        <v>12566</v>
      </c>
      <c r="Q2010" s="27"/>
      <c r="R2010" s="27" t="str">
        <f>LEFT('2012-2022'!$P2010,4)</f>
        <v>2017</v>
      </c>
      <c r="S2010" s="27" t="s">
        <v>39</v>
      </c>
      <c r="T2010" s="27" t="str">
        <f t="shared" si="739"/>
        <v/>
      </c>
      <c r="U2010" s="27"/>
      <c r="V2010" s="29"/>
      <c r="W2010" s="30"/>
      <c r="X2010" s="30"/>
      <c r="Y2010" s="31"/>
    </row>
    <row r="2011" spans="1:25" ht="15.75" hidden="1" customHeight="1" x14ac:dyDescent="0.25">
      <c r="A2011" s="32">
        <v>22509901</v>
      </c>
      <c r="B2011" s="32" t="s">
        <v>12567</v>
      </c>
      <c r="C2011" s="32" t="s">
        <v>12568</v>
      </c>
      <c r="D2011" s="32" t="s">
        <v>12569</v>
      </c>
      <c r="E2011" s="32" t="s">
        <v>12570</v>
      </c>
      <c r="F2011" s="32" t="s">
        <v>3711</v>
      </c>
      <c r="G2011" s="32">
        <v>2012</v>
      </c>
      <c r="H2011" s="33">
        <v>41018</v>
      </c>
      <c r="I2011" s="32"/>
      <c r="J2011" s="32"/>
      <c r="K2011" s="32" t="s">
        <v>12571</v>
      </c>
      <c r="L2011" s="32" t="str">
        <f t="shared" si="740"/>
        <v>PreAlerta</v>
      </c>
      <c r="M2011" s="32" t="str">
        <f t="shared" si="734"/>
        <v>S/PalabrasClaves</v>
      </c>
      <c r="N2011" s="32" t="str">
        <f t="shared" si="738"/>
        <v/>
      </c>
      <c r="O2011" s="32"/>
      <c r="P2011" s="32" t="s">
        <v>12572</v>
      </c>
      <c r="Q2011" s="32"/>
      <c r="R2011" s="32" t="str">
        <f>LEFT('2012-2022'!$P2011,4)</f>
        <v>2012</v>
      </c>
      <c r="S2011" s="32" t="s">
        <v>62</v>
      </c>
      <c r="T2011" s="32" t="str">
        <f t="shared" si="739"/>
        <v/>
      </c>
      <c r="U2011" s="32"/>
      <c r="V2011" s="34"/>
      <c r="W2011" s="35"/>
      <c r="X2011" s="35"/>
      <c r="Y2011" s="32"/>
    </row>
    <row r="2012" spans="1:25" ht="15.75" hidden="1" customHeight="1" x14ac:dyDescent="0.25">
      <c r="A2012" s="27">
        <v>29715319</v>
      </c>
      <c r="B2012" s="27" t="s">
        <v>12573</v>
      </c>
      <c r="C2012" s="27" t="s">
        <v>12574</v>
      </c>
      <c r="D2012" s="27" t="s">
        <v>12575</v>
      </c>
      <c r="E2012" s="27" t="s">
        <v>12576</v>
      </c>
      <c r="F2012" s="27" t="s">
        <v>424</v>
      </c>
      <c r="G2012" s="27">
        <v>2018</v>
      </c>
      <c r="H2012" s="28">
        <v>43222</v>
      </c>
      <c r="I2012" s="27" t="s">
        <v>12577</v>
      </c>
      <c r="J2012" s="27"/>
      <c r="K2012" s="27" t="s">
        <v>12578</v>
      </c>
      <c r="L2012" s="27" t="str">
        <f t="shared" si="740"/>
        <v>PostAlerta</v>
      </c>
      <c r="M2012" s="27" t="str">
        <f t="shared" si="734"/>
        <v>S/PalabrasClaves</v>
      </c>
      <c r="N2012" s="27" t="str">
        <f t="shared" si="738"/>
        <v/>
      </c>
      <c r="O2012" s="27"/>
      <c r="P2012" s="27" t="s">
        <v>1515</v>
      </c>
      <c r="Q2012" s="27"/>
      <c r="R2012" s="27" t="str">
        <f>LEFT('2012-2022'!$P2012,4)</f>
        <v>2018</v>
      </c>
      <c r="S2012" s="27" t="s">
        <v>57</v>
      </c>
      <c r="T2012" s="27" t="str">
        <f t="shared" si="739"/>
        <v/>
      </c>
      <c r="U2012" s="27"/>
      <c r="V2012" s="29"/>
      <c r="W2012" s="30"/>
      <c r="X2012" s="30"/>
      <c r="Y2012" s="31"/>
    </row>
    <row r="2013" spans="1:25" ht="15.75" customHeight="1" x14ac:dyDescent="0.25">
      <c r="A2013" s="32">
        <v>34879755</v>
      </c>
      <c r="B2013" s="32" t="s">
        <v>12579</v>
      </c>
      <c r="C2013" s="32" t="s">
        <v>12580</v>
      </c>
      <c r="D2013" s="32" t="s">
        <v>12581</v>
      </c>
      <c r="E2013" s="32" t="s">
        <v>12582</v>
      </c>
      <c r="F2013" s="32" t="s">
        <v>735</v>
      </c>
      <c r="G2013" s="32">
        <v>2022</v>
      </c>
      <c r="H2013" s="33">
        <v>44539</v>
      </c>
      <c r="I2013" s="32" t="s">
        <v>12583</v>
      </c>
      <c r="J2013" s="32" t="s">
        <v>12584</v>
      </c>
      <c r="K2013" s="32" t="s">
        <v>12585</v>
      </c>
      <c r="L2013" s="32" t="str">
        <f t="shared" si="740"/>
        <v>PostAlerta</v>
      </c>
      <c r="M2013" s="32" t="str">
        <f t="shared" si="734"/>
        <v>C/PalabrasClaves</v>
      </c>
      <c r="N2013" s="32" t="s">
        <v>9</v>
      </c>
      <c r="O2013" s="32"/>
      <c r="P2013" s="32" t="s">
        <v>4162</v>
      </c>
      <c r="Q2013" s="32"/>
      <c r="R2013" s="32" t="str">
        <f>LEFT('2012-2022'!$P2013,4)</f>
        <v>2022</v>
      </c>
      <c r="S2013" s="32" t="s">
        <v>49</v>
      </c>
      <c r="T2013" s="32" t="s">
        <v>12579</v>
      </c>
      <c r="U2013" s="32" t="s">
        <v>123</v>
      </c>
      <c r="V2013" s="34" t="s">
        <v>124</v>
      </c>
      <c r="W2013" s="35" t="s">
        <v>124</v>
      </c>
      <c r="X2013" s="35"/>
      <c r="Y2013" s="36" t="str">
        <f>IFERROR(VLOOKUP(A2011,BD_aux,3,FALSE),"")</f>
        <v/>
      </c>
    </row>
    <row r="2014" spans="1:25" ht="15.75" hidden="1" customHeight="1" x14ac:dyDescent="0.25">
      <c r="A2014" s="27">
        <v>29706149</v>
      </c>
      <c r="B2014" s="27" t="s">
        <v>12586</v>
      </c>
      <c r="C2014" s="27" t="s">
        <v>12587</v>
      </c>
      <c r="D2014" s="27" t="s">
        <v>12588</v>
      </c>
      <c r="E2014" s="27" t="s">
        <v>12589</v>
      </c>
      <c r="F2014" s="27" t="s">
        <v>595</v>
      </c>
      <c r="G2014" s="27">
        <v>2018</v>
      </c>
      <c r="H2014" s="28">
        <v>43221</v>
      </c>
      <c r="I2014" s="27"/>
      <c r="J2014" s="27"/>
      <c r="K2014" s="27" t="s">
        <v>12590</v>
      </c>
      <c r="L2014" s="27" t="str">
        <f t="shared" si="740"/>
        <v>PostAlerta</v>
      </c>
      <c r="M2014" s="27" t="str">
        <f t="shared" si="734"/>
        <v>S/PalabrasClaves</v>
      </c>
      <c r="N2014" s="27" t="str">
        <f t="shared" ref="N2014:N2023" si="741">IF(ISNUMBER(SEARCH("TREATMENT", B2014)), "4) Nuevos tratamientos", "")</f>
        <v/>
      </c>
      <c r="O2014" s="27"/>
      <c r="P2014" s="27" t="s">
        <v>682</v>
      </c>
      <c r="Q2014" s="27"/>
      <c r="R2014" s="27" t="str">
        <f>LEFT('2012-2022'!$P2014,4)</f>
        <v>2018</v>
      </c>
      <c r="S2014" s="27" t="s">
        <v>62</v>
      </c>
      <c r="T2014" s="27" t="str">
        <f t="shared" ref="T2014:T2023" si="742">IFERROR(VLOOKUP(A2014,BD_aux,2,FALSE),"")</f>
        <v/>
      </c>
      <c r="U2014" s="27"/>
      <c r="V2014" s="29"/>
      <c r="W2014" s="30"/>
      <c r="X2014" s="30"/>
      <c r="Y2014" s="31"/>
    </row>
    <row r="2015" spans="1:25" ht="15.75" hidden="1" customHeight="1" x14ac:dyDescent="0.25">
      <c r="A2015" s="32">
        <v>28302376</v>
      </c>
      <c r="B2015" s="32" t="s">
        <v>12591</v>
      </c>
      <c r="C2015" s="32" t="s">
        <v>12592</v>
      </c>
      <c r="D2015" s="32" t="s">
        <v>12593</v>
      </c>
      <c r="E2015" s="32" t="s">
        <v>12594</v>
      </c>
      <c r="F2015" s="32" t="s">
        <v>8447</v>
      </c>
      <c r="G2015" s="32">
        <v>2017</v>
      </c>
      <c r="H2015" s="33">
        <v>42812</v>
      </c>
      <c r="I2015" s="32"/>
      <c r="J2015" s="32"/>
      <c r="K2015" s="32" t="s">
        <v>12595</v>
      </c>
      <c r="L2015" s="32" t="str">
        <f t="shared" si="740"/>
        <v>Excluido</v>
      </c>
      <c r="M2015" s="32" t="str">
        <f t="shared" si="734"/>
        <v>C/PalabrasClaves</v>
      </c>
      <c r="N2015" s="32" t="str">
        <f t="shared" si="741"/>
        <v/>
      </c>
      <c r="O2015" s="32"/>
      <c r="P2015" s="32" t="s">
        <v>3071</v>
      </c>
      <c r="Q2015" s="32"/>
      <c r="R2015" s="32" t="str">
        <f>LEFT('2012-2022'!$P2015,4)</f>
        <v>2017</v>
      </c>
      <c r="S2015" s="32" t="s">
        <v>65</v>
      </c>
      <c r="T2015" s="32" t="str">
        <f t="shared" si="742"/>
        <v/>
      </c>
      <c r="U2015" s="32"/>
      <c r="V2015" s="34"/>
      <c r="W2015" s="35"/>
      <c r="X2015" s="35"/>
      <c r="Y2015" s="32"/>
    </row>
    <row r="2016" spans="1:25" ht="15.75" hidden="1" customHeight="1" x14ac:dyDescent="0.25">
      <c r="A2016" s="27">
        <v>32355106</v>
      </c>
      <c r="B2016" s="27" t="s">
        <v>12596</v>
      </c>
      <c r="C2016" s="27" t="s">
        <v>12597</v>
      </c>
      <c r="D2016" s="27" t="s">
        <v>12598</v>
      </c>
      <c r="E2016" s="27" t="s">
        <v>11511</v>
      </c>
      <c r="F2016" s="27" t="s">
        <v>304</v>
      </c>
      <c r="G2016" s="27">
        <v>2020</v>
      </c>
      <c r="H2016" s="28">
        <v>43953</v>
      </c>
      <c r="I2016" s="27"/>
      <c r="J2016" s="27"/>
      <c r="K2016" s="27" t="s">
        <v>12599</v>
      </c>
      <c r="L2016" s="27" t="str">
        <f t="shared" si="740"/>
        <v>PostAlerta</v>
      </c>
      <c r="M2016" s="27" t="str">
        <f t="shared" si="734"/>
        <v>S/PalabrasClaves</v>
      </c>
      <c r="N2016" s="27" t="str">
        <f t="shared" si="741"/>
        <v/>
      </c>
      <c r="O2016" s="27"/>
      <c r="P2016" s="27" t="s">
        <v>2992</v>
      </c>
      <c r="Q2016" s="27"/>
      <c r="R2016" s="27" t="str">
        <f>LEFT('2012-2022'!$P2016,4)</f>
        <v>2020</v>
      </c>
      <c r="S2016" s="27" t="s">
        <v>65</v>
      </c>
      <c r="T2016" s="27" t="str">
        <f t="shared" si="742"/>
        <v/>
      </c>
      <c r="U2016" s="27"/>
      <c r="V2016" s="29"/>
      <c r="W2016" s="30"/>
      <c r="X2016" s="30"/>
      <c r="Y2016" s="31"/>
    </row>
    <row r="2017" spans="1:25" ht="15.75" hidden="1" customHeight="1" x14ac:dyDescent="0.25">
      <c r="A2017" s="32">
        <v>24921247</v>
      </c>
      <c r="B2017" s="32" t="s">
        <v>12600</v>
      </c>
      <c r="C2017" s="32" t="s">
        <v>12601</v>
      </c>
      <c r="D2017" s="32" t="s">
        <v>12602</v>
      </c>
      <c r="E2017" s="32" t="s">
        <v>12603</v>
      </c>
      <c r="F2017" s="32" t="s">
        <v>424</v>
      </c>
      <c r="G2017" s="32">
        <v>2014</v>
      </c>
      <c r="H2017" s="33">
        <v>41803</v>
      </c>
      <c r="I2017" s="32" t="s">
        <v>12604</v>
      </c>
      <c r="J2017" s="32"/>
      <c r="K2017" s="32" t="s">
        <v>12605</v>
      </c>
      <c r="L2017" s="32" t="str">
        <f t="shared" si="740"/>
        <v>PreAlerta</v>
      </c>
      <c r="M2017" s="32" t="str">
        <f t="shared" si="734"/>
        <v>S/PalabrasClaves</v>
      </c>
      <c r="N2017" s="32" t="str">
        <f t="shared" si="741"/>
        <v/>
      </c>
      <c r="O2017" s="32"/>
      <c r="P2017" s="32" t="s">
        <v>12606</v>
      </c>
      <c r="Q2017" s="32"/>
      <c r="R2017" s="32" t="str">
        <f>LEFT('2012-2022'!$P2017,4)</f>
        <v>2014</v>
      </c>
      <c r="S2017" s="32" t="s">
        <v>60</v>
      </c>
      <c r="T2017" s="32" t="str">
        <f t="shared" si="742"/>
        <v/>
      </c>
      <c r="U2017" s="32"/>
      <c r="V2017" s="34"/>
      <c r="W2017" s="35"/>
      <c r="X2017" s="35"/>
      <c r="Y2017" s="32"/>
    </row>
    <row r="2018" spans="1:25" ht="15.75" hidden="1" customHeight="1" x14ac:dyDescent="0.25">
      <c r="A2018" s="27">
        <v>29984511</v>
      </c>
      <c r="B2018" s="27" t="s">
        <v>12607</v>
      </c>
      <c r="C2018" s="27" t="s">
        <v>12608</v>
      </c>
      <c r="D2018" s="27" t="s">
        <v>12609</v>
      </c>
      <c r="E2018" s="27" t="s">
        <v>12610</v>
      </c>
      <c r="F2018" s="27" t="s">
        <v>6710</v>
      </c>
      <c r="G2018" s="27">
        <v>2018</v>
      </c>
      <c r="H2018" s="28">
        <v>43291</v>
      </c>
      <c r="I2018" s="27"/>
      <c r="J2018" s="27"/>
      <c r="K2018" s="27" t="s">
        <v>12611</v>
      </c>
      <c r="L2018" s="27" t="str">
        <f t="shared" si="740"/>
        <v>PostAlerta</v>
      </c>
      <c r="M2018" s="27" t="str">
        <f t="shared" si="734"/>
        <v>S/PalabrasClaves</v>
      </c>
      <c r="N2018" s="27" t="str">
        <f t="shared" si="741"/>
        <v/>
      </c>
      <c r="O2018" s="27"/>
      <c r="P2018" s="27" t="s">
        <v>682</v>
      </c>
      <c r="Q2018" s="27"/>
      <c r="R2018" s="27" t="str">
        <f>LEFT('2012-2022'!$P2018,4)</f>
        <v>2018</v>
      </c>
      <c r="S2018" s="27" t="s">
        <v>62</v>
      </c>
      <c r="T2018" s="27" t="str">
        <f t="shared" si="742"/>
        <v/>
      </c>
      <c r="U2018" s="27"/>
      <c r="V2018" s="29"/>
      <c r="W2018" s="30"/>
      <c r="X2018" s="30"/>
      <c r="Y2018" s="31"/>
    </row>
    <row r="2019" spans="1:25" ht="15.75" hidden="1" customHeight="1" x14ac:dyDescent="0.25">
      <c r="A2019" s="32">
        <v>34735428</v>
      </c>
      <c r="B2019" s="32" t="s">
        <v>12612</v>
      </c>
      <c r="C2019" s="32" t="s">
        <v>12613</v>
      </c>
      <c r="D2019" s="32" t="s">
        <v>12614</v>
      </c>
      <c r="E2019" s="32" t="s">
        <v>12615</v>
      </c>
      <c r="F2019" s="32" t="s">
        <v>10096</v>
      </c>
      <c r="G2019" s="32">
        <v>2021</v>
      </c>
      <c r="H2019" s="33">
        <v>44504</v>
      </c>
      <c r="I2019" s="32" t="s">
        <v>12616</v>
      </c>
      <c r="J2019" s="32"/>
      <c r="K2019" s="32" t="s">
        <v>12617</v>
      </c>
      <c r="L2019" s="32" t="str">
        <f t="shared" si="740"/>
        <v>PostAlerta</v>
      </c>
      <c r="M2019" s="32" t="str">
        <f t="shared" si="734"/>
        <v>C/PalabrasClaves</v>
      </c>
      <c r="N2019" s="32" t="str">
        <f t="shared" si="741"/>
        <v/>
      </c>
      <c r="O2019" s="32"/>
      <c r="P2019" s="32" t="s">
        <v>7480</v>
      </c>
      <c r="Q2019" s="32"/>
      <c r="R2019" s="32" t="str">
        <f>LEFT('2012-2022'!$P2019,4)</f>
        <v>2021</v>
      </c>
      <c r="S2019" s="32" t="s">
        <v>72</v>
      </c>
      <c r="T2019" s="32" t="str">
        <f t="shared" si="742"/>
        <v/>
      </c>
      <c r="U2019" s="32"/>
      <c r="V2019" s="34"/>
      <c r="W2019" s="35"/>
      <c r="X2019" s="35"/>
      <c r="Y2019" s="32"/>
    </row>
    <row r="2020" spans="1:25" ht="15.75" hidden="1" customHeight="1" x14ac:dyDescent="0.25">
      <c r="A2020" s="27">
        <v>23407472</v>
      </c>
      <c r="B2020" s="27" t="s">
        <v>12618</v>
      </c>
      <c r="C2020" s="27" t="s">
        <v>12619</v>
      </c>
      <c r="D2020" s="27" t="s">
        <v>12620</v>
      </c>
      <c r="E2020" s="27" t="s">
        <v>12621</v>
      </c>
      <c r="F2020" s="27" t="s">
        <v>304</v>
      </c>
      <c r="G2020" s="27">
        <v>2013</v>
      </c>
      <c r="H2020" s="28">
        <v>41320</v>
      </c>
      <c r="I2020" s="27"/>
      <c r="J2020" s="27"/>
      <c r="K2020" s="27" t="s">
        <v>12622</v>
      </c>
      <c r="L2020" s="27" t="str">
        <f t="shared" si="740"/>
        <v>PreAlerta</v>
      </c>
      <c r="M2020" s="27" t="str">
        <f t="shared" si="734"/>
        <v>S/PalabrasClaves</v>
      </c>
      <c r="N2020" s="27" t="str">
        <f t="shared" si="741"/>
        <v/>
      </c>
      <c r="O2020" s="27"/>
      <c r="P2020" s="27" t="s">
        <v>2614</v>
      </c>
      <c r="Q2020" s="27"/>
      <c r="R2020" s="27" t="str">
        <f>LEFT('2012-2022'!$P2020,4)</f>
        <v>2013</v>
      </c>
      <c r="S2020" s="27" t="s">
        <v>49</v>
      </c>
      <c r="T2020" s="27" t="str">
        <f t="shared" si="742"/>
        <v/>
      </c>
      <c r="U2020" s="27"/>
      <c r="V2020" s="29"/>
      <c r="W2020" s="30"/>
      <c r="X2020" s="30"/>
      <c r="Y2020" s="31"/>
    </row>
    <row r="2021" spans="1:25" ht="15.75" hidden="1" customHeight="1" x14ac:dyDescent="0.25">
      <c r="A2021" s="32">
        <v>24079950</v>
      </c>
      <c r="B2021" s="32" t="s">
        <v>12623</v>
      </c>
      <c r="C2021" s="32" t="s">
        <v>12624</v>
      </c>
      <c r="D2021" s="32" t="s">
        <v>12625</v>
      </c>
      <c r="E2021" s="32" t="s">
        <v>12626</v>
      </c>
      <c r="F2021" s="32" t="s">
        <v>285</v>
      </c>
      <c r="G2021" s="32">
        <v>2013</v>
      </c>
      <c r="H2021" s="33">
        <v>41549</v>
      </c>
      <c r="I2021" s="32"/>
      <c r="J2021" s="32"/>
      <c r="K2021" s="32" t="s">
        <v>12627</v>
      </c>
      <c r="L2021" s="32" t="str">
        <f t="shared" si="740"/>
        <v>PreAlerta</v>
      </c>
      <c r="M2021" s="32" t="str">
        <f t="shared" si="734"/>
        <v>S/PalabrasClaves</v>
      </c>
      <c r="N2021" s="32" t="str">
        <f t="shared" si="741"/>
        <v/>
      </c>
      <c r="O2021" s="32"/>
      <c r="P2021" s="32" t="s">
        <v>1467</v>
      </c>
      <c r="Q2021" s="32"/>
      <c r="R2021" s="32" t="str">
        <f>LEFT('2012-2022'!$P2021,4)</f>
        <v>2013</v>
      </c>
      <c r="S2021" s="32" t="s">
        <v>74</v>
      </c>
      <c r="T2021" s="32" t="str">
        <f t="shared" si="742"/>
        <v/>
      </c>
      <c r="U2021" s="32"/>
      <c r="V2021" s="34"/>
      <c r="W2021" s="35"/>
      <c r="X2021" s="35"/>
      <c r="Y2021" s="32"/>
    </row>
    <row r="2022" spans="1:25" ht="15.75" hidden="1" customHeight="1" x14ac:dyDescent="0.25">
      <c r="A2022" s="27">
        <v>30074254</v>
      </c>
      <c r="B2022" s="27" t="s">
        <v>12628</v>
      </c>
      <c r="C2022" s="27" t="s">
        <v>12629</v>
      </c>
      <c r="D2022" s="27" t="s">
        <v>12630</v>
      </c>
      <c r="E2022" s="27" t="s">
        <v>12631</v>
      </c>
      <c r="F2022" s="27" t="s">
        <v>5474</v>
      </c>
      <c r="G2022" s="27">
        <v>2018</v>
      </c>
      <c r="H2022" s="28">
        <v>43316</v>
      </c>
      <c r="I2022" s="27"/>
      <c r="J2022" s="27"/>
      <c r="K2022" s="27" t="s">
        <v>12632</v>
      </c>
      <c r="L2022" s="27" t="str">
        <f t="shared" si="740"/>
        <v>PostAlerta</v>
      </c>
      <c r="M2022" s="27" t="str">
        <f t="shared" si="734"/>
        <v>S/PalabrasClaves</v>
      </c>
      <c r="N2022" s="27" t="str">
        <f t="shared" si="741"/>
        <v/>
      </c>
      <c r="O2022" s="27"/>
      <c r="P2022" s="27" t="s">
        <v>5396</v>
      </c>
      <c r="Q2022" s="27"/>
      <c r="R2022" s="27" t="str">
        <f>LEFT('2012-2022'!$P2022,4)</f>
        <v>2018</v>
      </c>
      <c r="S2022" s="27" t="s">
        <v>70</v>
      </c>
      <c r="T2022" s="27" t="str">
        <f t="shared" si="742"/>
        <v/>
      </c>
      <c r="U2022" s="27"/>
      <c r="V2022" s="29"/>
      <c r="W2022" s="30"/>
      <c r="X2022" s="30"/>
      <c r="Y2022" s="31"/>
    </row>
    <row r="2023" spans="1:25" ht="15.75" hidden="1" customHeight="1" x14ac:dyDescent="0.25">
      <c r="A2023" s="32">
        <v>30524442</v>
      </c>
      <c r="B2023" s="32" t="s">
        <v>12633</v>
      </c>
      <c r="C2023" s="32" t="s">
        <v>12634</v>
      </c>
      <c r="D2023" s="32" t="s">
        <v>12635</v>
      </c>
      <c r="E2023" s="32" t="s">
        <v>2536</v>
      </c>
      <c r="F2023" s="32" t="s">
        <v>460</v>
      </c>
      <c r="G2023" s="32">
        <v>2018</v>
      </c>
      <c r="H2023" s="33">
        <v>43442</v>
      </c>
      <c r="I2023" s="32" t="s">
        <v>12636</v>
      </c>
      <c r="J2023" s="32"/>
      <c r="K2023" s="32" t="s">
        <v>12637</v>
      </c>
      <c r="L2023" s="32" t="str">
        <f t="shared" si="740"/>
        <v>Excluido</v>
      </c>
      <c r="M2023" s="32" t="str">
        <f t="shared" si="734"/>
        <v>S/PalabrasClaves</v>
      </c>
      <c r="N2023" s="32" t="str">
        <f t="shared" si="741"/>
        <v/>
      </c>
      <c r="O2023" s="32"/>
      <c r="P2023" s="32" t="s">
        <v>5551</v>
      </c>
      <c r="Q2023" s="32"/>
      <c r="R2023" s="32" t="str">
        <f>LEFT('2012-2022'!$P2023,4)</f>
        <v>2018</v>
      </c>
      <c r="S2023" s="32" t="s">
        <v>72</v>
      </c>
      <c r="T2023" s="32" t="str">
        <f t="shared" si="742"/>
        <v/>
      </c>
      <c r="U2023" s="32"/>
      <c r="V2023" s="34"/>
      <c r="W2023" s="35"/>
      <c r="X2023" s="35"/>
      <c r="Y2023" s="32"/>
    </row>
    <row r="2024" spans="1:25" ht="15.75" customHeight="1" x14ac:dyDescent="0.25">
      <c r="A2024" s="27">
        <v>24568221</v>
      </c>
      <c r="B2024" s="27" t="s">
        <v>12638</v>
      </c>
      <c r="C2024" s="27" t="s">
        <v>12639</v>
      </c>
      <c r="D2024" s="27" t="s">
        <v>12640</v>
      </c>
      <c r="E2024" s="27" t="s">
        <v>12641</v>
      </c>
      <c r="F2024" s="27" t="s">
        <v>1066</v>
      </c>
      <c r="G2024" s="27">
        <v>2014</v>
      </c>
      <c r="H2024" s="28">
        <v>41697</v>
      </c>
      <c r="I2024" s="27" t="s">
        <v>12642</v>
      </c>
      <c r="J2024" s="27"/>
      <c r="K2024" s="27" t="s">
        <v>12643</v>
      </c>
      <c r="L2024" s="27" t="str">
        <f t="shared" si="740"/>
        <v>PreAlerta</v>
      </c>
      <c r="M2024" s="27" t="str">
        <f t="shared" si="734"/>
        <v>C/PalabrasClaves</v>
      </c>
      <c r="N2024" s="27" t="s">
        <v>9</v>
      </c>
      <c r="O2024" s="27"/>
      <c r="P2024" s="27" t="s">
        <v>12644</v>
      </c>
      <c r="Q2024" s="27"/>
      <c r="R2024" s="27" t="str">
        <f>LEFT('2012-2022'!$P2024,4)</f>
        <v>2014</v>
      </c>
      <c r="S2024" s="27" t="s">
        <v>45</v>
      </c>
      <c r="T2024" s="27" t="s">
        <v>12645</v>
      </c>
      <c r="U2024" s="27" t="s">
        <v>123</v>
      </c>
      <c r="V2024" s="29" t="s">
        <v>124</v>
      </c>
      <c r="W2024" s="30" t="s">
        <v>124</v>
      </c>
      <c r="X2024" s="30" t="s">
        <v>12646</v>
      </c>
      <c r="Y2024" s="31" t="str">
        <f>IFERROR(VLOOKUP(A2022,BD_aux,3,FALSE),"")</f>
        <v/>
      </c>
    </row>
    <row r="2025" spans="1:25" ht="15.75" hidden="1" customHeight="1" x14ac:dyDescent="0.25">
      <c r="A2025" s="32">
        <v>32522828</v>
      </c>
      <c r="B2025" s="32" t="s">
        <v>12647</v>
      </c>
      <c r="C2025" s="32" t="s">
        <v>12648</v>
      </c>
      <c r="D2025" s="32" t="s">
        <v>12649</v>
      </c>
      <c r="E2025" s="32" t="s">
        <v>12650</v>
      </c>
      <c r="F2025" s="32" t="s">
        <v>502</v>
      </c>
      <c r="G2025" s="32">
        <v>2020</v>
      </c>
      <c r="H2025" s="33">
        <v>43994</v>
      </c>
      <c r="I2025" s="32" t="s">
        <v>12651</v>
      </c>
      <c r="J2025" s="32"/>
      <c r="K2025" s="32" t="s">
        <v>12652</v>
      </c>
      <c r="L2025" s="32" t="str">
        <f t="shared" si="740"/>
        <v>PostAlerta</v>
      </c>
      <c r="M2025" s="32" t="str">
        <f t="shared" si="734"/>
        <v>S/PalabrasClaves</v>
      </c>
      <c r="N2025" s="32" t="str">
        <f t="shared" ref="N2025:N2027" si="743">IF(ISNUMBER(SEARCH("TREATMENT", B2025)), "4) Nuevos tratamientos", "")</f>
        <v/>
      </c>
      <c r="O2025" s="32"/>
      <c r="P2025" s="32" t="s">
        <v>12653</v>
      </c>
      <c r="Q2025" s="32"/>
      <c r="R2025" s="32" t="str">
        <f>LEFT('2012-2022'!$P2025,4)</f>
        <v>2020</v>
      </c>
      <c r="S2025" s="32" t="s">
        <v>65</v>
      </c>
      <c r="T2025" s="32" t="str">
        <f t="shared" ref="T2025:T2027" si="744">IFERROR(VLOOKUP(A2025,BD_aux,2,FALSE),"")</f>
        <v/>
      </c>
      <c r="U2025" s="32"/>
      <c r="V2025" s="34"/>
      <c r="W2025" s="35"/>
      <c r="X2025" s="35"/>
      <c r="Y2025" s="32"/>
    </row>
    <row r="2026" spans="1:25" ht="15.75" hidden="1" customHeight="1" x14ac:dyDescent="0.25">
      <c r="A2026" s="27">
        <v>29485537</v>
      </c>
      <c r="B2026" s="27" t="s">
        <v>12654</v>
      </c>
      <c r="C2026" s="27" t="s">
        <v>12655</v>
      </c>
      <c r="D2026" s="27" t="s">
        <v>12656</v>
      </c>
      <c r="E2026" s="27" t="s">
        <v>12657</v>
      </c>
      <c r="F2026" s="27" t="s">
        <v>304</v>
      </c>
      <c r="G2026" s="27">
        <v>2018</v>
      </c>
      <c r="H2026" s="28">
        <v>43159</v>
      </c>
      <c r="I2026" s="27"/>
      <c r="J2026" s="27"/>
      <c r="K2026" s="27" t="s">
        <v>12658</v>
      </c>
      <c r="L2026" s="27" t="str">
        <f t="shared" si="740"/>
        <v>Excluido</v>
      </c>
      <c r="M2026" s="27" t="str">
        <f t="shared" si="734"/>
        <v>C/PalabrasClaves</v>
      </c>
      <c r="N2026" s="27" t="str">
        <f t="shared" si="743"/>
        <v/>
      </c>
      <c r="O2026" s="27"/>
      <c r="P2026" s="27" t="s">
        <v>417</v>
      </c>
      <c r="Q2026" s="27"/>
      <c r="R2026" s="27" t="str">
        <f>LEFT('2012-2022'!$P2026,4)</f>
        <v>2018</v>
      </c>
      <c r="S2026" s="27" t="s">
        <v>68</v>
      </c>
      <c r="T2026" s="27" t="str">
        <f t="shared" si="744"/>
        <v/>
      </c>
      <c r="U2026" s="27"/>
      <c r="V2026" s="29"/>
      <c r="W2026" s="30"/>
      <c r="X2026" s="30"/>
      <c r="Y2026" s="31"/>
    </row>
    <row r="2027" spans="1:25" ht="15.75" hidden="1" customHeight="1" x14ac:dyDescent="0.25">
      <c r="A2027" s="32">
        <v>26765929</v>
      </c>
      <c r="B2027" s="32" t="s">
        <v>12659</v>
      </c>
      <c r="C2027" s="32" t="s">
        <v>12660</v>
      </c>
      <c r="D2027" s="32" t="s">
        <v>12661</v>
      </c>
      <c r="E2027" s="32" t="s">
        <v>12662</v>
      </c>
      <c r="F2027" s="32" t="s">
        <v>4376</v>
      </c>
      <c r="G2027" s="32">
        <v>2016</v>
      </c>
      <c r="H2027" s="33">
        <v>42384</v>
      </c>
      <c r="I2027" s="32" t="s">
        <v>12663</v>
      </c>
      <c r="J2027" s="32"/>
      <c r="K2027" s="32" t="s">
        <v>12664</v>
      </c>
      <c r="L2027" s="32" t="str">
        <f t="shared" si="740"/>
        <v>PreAlerta</v>
      </c>
      <c r="M2027" s="32" t="str">
        <f t="shared" si="734"/>
        <v>C/PalabrasClaves</v>
      </c>
      <c r="N2027" s="32" t="str">
        <f t="shared" si="743"/>
        <v/>
      </c>
      <c r="O2027" s="32"/>
      <c r="P2027" s="32" t="s">
        <v>12665</v>
      </c>
      <c r="Q2027" s="32"/>
      <c r="R2027" s="32" t="str">
        <f>LEFT('2012-2022'!$P2027,4)</f>
        <v>2016</v>
      </c>
      <c r="S2027" s="32" t="s">
        <v>39</v>
      </c>
      <c r="T2027" s="32" t="str">
        <f t="shared" si="744"/>
        <v/>
      </c>
      <c r="U2027" s="32"/>
      <c r="V2027" s="34"/>
      <c r="W2027" s="35"/>
      <c r="X2027" s="35"/>
      <c r="Y2027" s="32"/>
    </row>
    <row r="2028" spans="1:25" ht="15.75" customHeight="1" x14ac:dyDescent="0.25">
      <c r="A2028" s="27">
        <v>32329999</v>
      </c>
      <c r="B2028" s="27" t="s">
        <v>12666</v>
      </c>
      <c r="C2028" s="27" t="s">
        <v>12667</v>
      </c>
      <c r="D2028" s="27" t="s">
        <v>12668</v>
      </c>
      <c r="E2028" s="27" t="s">
        <v>12669</v>
      </c>
      <c r="F2028" s="27" t="s">
        <v>959</v>
      </c>
      <c r="G2028" s="27">
        <v>2020</v>
      </c>
      <c r="H2028" s="28">
        <v>43946</v>
      </c>
      <c r="I2028" s="27"/>
      <c r="J2028" s="27"/>
      <c r="K2028" s="27" t="s">
        <v>12670</v>
      </c>
      <c r="L2028" s="27" t="str">
        <f t="shared" si="740"/>
        <v>PostAlerta</v>
      </c>
      <c r="M2028" s="27" t="str">
        <f t="shared" si="734"/>
        <v>C/PalabrasClaves</v>
      </c>
      <c r="N2028" s="27" t="s">
        <v>12</v>
      </c>
      <c r="O2028" s="27" t="s">
        <v>16</v>
      </c>
      <c r="P2028" s="27" t="s">
        <v>12671</v>
      </c>
      <c r="Q2028" s="27"/>
      <c r="R2028" s="27" t="str">
        <f>LEFT('2012-2022'!$P2028,4)</f>
        <v>2020</v>
      </c>
      <c r="S2028" s="27" t="s">
        <v>60</v>
      </c>
      <c r="T2028" s="27" t="s">
        <v>12672</v>
      </c>
      <c r="U2028" s="27" t="s">
        <v>124</v>
      </c>
      <c r="V2028" s="29" t="s">
        <v>123</v>
      </c>
      <c r="W2028" s="30" t="s">
        <v>124</v>
      </c>
      <c r="X2028" s="30" t="s">
        <v>12673</v>
      </c>
      <c r="Y2028" s="31" t="str">
        <f t="shared" ref="Y2028:Y2029" si="745">IFERROR(VLOOKUP(A2026,BD_aux,3,FALSE),"")</f>
        <v/>
      </c>
    </row>
    <row r="2029" spans="1:25" ht="15.75" customHeight="1" x14ac:dyDescent="0.25">
      <c r="A2029" s="32">
        <v>34245280</v>
      </c>
      <c r="B2029" s="32" t="s">
        <v>12674</v>
      </c>
      <c r="C2029" s="32" t="s">
        <v>12675</v>
      </c>
      <c r="D2029" s="32" t="s">
        <v>12676</v>
      </c>
      <c r="E2029" s="32" t="s">
        <v>872</v>
      </c>
      <c r="F2029" s="32" t="s">
        <v>493</v>
      </c>
      <c r="G2029" s="32">
        <v>2021</v>
      </c>
      <c r="H2029" s="33">
        <v>44387</v>
      </c>
      <c r="I2029" s="32" t="s">
        <v>12677</v>
      </c>
      <c r="J2029" s="32"/>
      <c r="K2029" s="32" t="s">
        <v>12678</v>
      </c>
      <c r="L2029" s="32" t="str">
        <f t="shared" si="740"/>
        <v>PostAlerta</v>
      </c>
      <c r="M2029" s="32" t="str">
        <f t="shared" si="734"/>
        <v>C/PalabrasClaves</v>
      </c>
      <c r="N2029" s="32" t="s">
        <v>12</v>
      </c>
      <c r="O2029" s="32" t="s">
        <v>16</v>
      </c>
      <c r="P2029" s="32" t="s">
        <v>12679</v>
      </c>
      <c r="Q2029" s="40"/>
      <c r="R2029" s="32" t="str">
        <f>LEFT('2012-2022'!$P2029,4)</f>
        <v>2021</v>
      </c>
      <c r="S2029" s="32" t="s">
        <v>68</v>
      </c>
      <c r="T2029" s="32" t="s">
        <v>12680</v>
      </c>
      <c r="U2029" s="32" t="s">
        <v>124</v>
      </c>
      <c r="V2029" s="34" t="s">
        <v>123</v>
      </c>
      <c r="W2029" s="35" t="s">
        <v>124</v>
      </c>
      <c r="X2029" s="35" t="s">
        <v>12681</v>
      </c>
      <c r="Y2029" s="36" t="str">
        <f t="shared" si="745"/>
        <v/>
      </c>
    </row>
    <row r="2030" spans="1:25" ht="15.75" hidden="1" customHeight="1" x14ac:dyDescent="0.25">
      <c r="A2030" s="27">
        <v>30498048</v>
      </c>
      <c r="B2030" s="27" t="s">
        <v>12682</v>
      </c>
      <c r="C2030" s="27" t="s">
        <v>12683</v>
      </c>
      <c r="D2030" s="27" t="s">
        <v>12684</v>
      </c>
      <c r="E2030" s="27" t="s">
        <v>4856</v>
      </c>
      <c r="F2030" s="27" t="s">
        <v>5111</v>
      </c>
      <c r="G2030" s="27">
        <v>2018</v>
      </c>
      <c r="H2030" s="28">
        <v>43435</v>
      </c>
      <c r="I2030" s="27" t="s">
        <v>12685</v>
      </c>
      <c r="J2030" s="27"/>
      <c r="K2030" s="27" t="s">
        <v>12686</v>
      </c>
      <c r="L2030" s="27" t="str">
        <f t="shared" si="740"/>
        <v>Excluido</v>
      </c>
      <c r="M2030" s="27" t="str">
        <f t="shared" si="734"/>
        <v>S/PalabrasClaves</v>
      </c>
      <c r="N2030" s="27" t="str">
        <f t="shared" ref="N2030:N2031" si="746">IF(ISNUMBER(SEARCH("TREATMENT", B2030)), "4) Nuevos tratamientos", "")</f>
        <v/>
      </c>
      <c r="O2030" s="27"/>
      <c r="P2030" s="27" t="s">
        <v>12687</v>
      </c>
      <c r="Q2030" s="27"/>
      <c r="R2030" s="27" t="str">
        <f>LEFT('2012-2022'!$P2030,4)</f>
        <v>2018</v>
      </c>
      <c r="S2030" s="27" t="s">
        <v>72</v>
      </c>
      <c r="T2030" s="27" t="str">
        <f t="shared" ref="T2030:T2031" si="747">IFERROR(VLOOKUP(A2030,BD_aux,2,FALSE),"")</f>
        <v/>
      </c>
      <c r="U2030" s="27"/>
      <c r="V2030" s="29"/>
      <c r="W2030" s="30"/>
      <c r="X2030" s="30"/>
      <c r="Y2030" s="31"/>
    </row>
    <row r="2031" spans="1:25" ht="15.75" hidden="1" customHeight="1" x14ac:dyDescent="0.25">
      <c r="A2031" s="32">
        <v>29364432</v>
      </c>
      <c r="B2031" s="32" t="s">
        <v>12688</v>
      </c>
      <c r="C2031" s="32" t="s">
        <v>12689</v>
      </c>
      <c r="D2031" s="32" t="s">
        <v>12690</v>
      </c>
      <c r="E2031" s="32" t="s">
        <v>12691</v>
      </c>
      <c r="F2031" s="32" t="s">
        <v>12692</v>
      </c>
      <c r="G2031" s="32">
        <v>2017</v>
      </c>
      <c r="H2031" s="33">
        <v>43125</v>
      </c>
      <c r="I2031" s="32" t="s">
        <v>12693</v>
      </c>
      <c r="J2031" s="32"/>
      <c r="K2031" s="32" t="s">
        <v>12694</v>
      </c>
      <c r="L2031" s="32" t="str">
        <f t="shared" si="740"/>
        <v>PostAlerta</v>
      </c>
      <c r="M2031" s="32" t="str">
        <f t="shared" si="734"/>
        <v>S/PalabrasClaves</v>
      </c>
      <c r="N2031" s="32" t="str">
        <f t="shared" si="746"/>
        <v/>
      </c>
      <c r="O2031" s="32"/>
      <c r="P2031" s="32" t="s">
        <v>12695</v>
      </c>
      <c r="Q2031" s="32"/>
      <c r="R2031" s="32" t="str">
        <f>LEFT('2012-2022'!$P2031,4)</f>
        <v>2017</v>
      </c>
      <c r="S2031" s="32" t="s">
        <v>72</v>
      </c>
      <c r="T2031" s="32" t="str">
        <f t="shared" si="747"/>
        <v/>
      </c>
      <c r="U2031" s="32"/>
      <c r="V2031" s="34"/>
      <c r="W2031" s="35"/>
      <c r="X2031" s="35"/>
      <c r="Y2031" s="32"/>
    </row>
    <row r="2032" spans="1:25" ht="15.75" customHeight="1" x14ac:dyDescent="0.25">
      <c r="A2032" s="27">
        <v>25114322</v>
      </c>
      <c r="B2032" s="27" t="s">
        <v>12696</v>
      </c>
      <c r="C2032" s="27" t="s">
        <v>12697</v>
      </c>
      <c r="D2032" s="27" t="s">
        <v>12698</v>
      </c>
      <c r="E2032" s="27" t="s">
        <v>12699</v>
      </c>
      <c r="F2032" s="27" t="s">
        <v>393</v>
      </c>
      <c r="G2032" s="27">
        <v>2014</v>
      </c>
      <c r="H2032" s="28">
        <v>41864</v>
      </c>
      <c r="I2032" s="27"/>
      <c r="J2032" s="27"/>
      <c r="K2032" s="27" t="s">
        <v>12700</v>
      </c>
      <c r="L2032" s="27" t="str">
        <f t="shared" si="740"/>
        <v>PreAlerta</v>
      </c>
      <c r="M2032" s="27" t="str">
        <f t="shared" si="734"/>
        <v>C/PalabrasClaves</v>
      </c>
      <c r="N2032" s="27" t="s">
        <v>9</v>
      </c>
      <c r="O2032" s="27"/>
      <c r="P2032" s="27" t="s">
        <v>2060</v>
      </c>
      <c r="Q2032" s="27"/>
      <c r="R2032" s="27" t="str">
        <f>LEFT('2012-2022'!$P2032,4)</f>
        <v>2014</v>
      </c>
      <c r="S2032" s="27" t="s">
        <v>72</v>
      </c>
      <c r="T2032" s="27" t="s">
        <v>12701</v>
      </c>
      <c r="U2032" s="27" t="s">
        <v>123</v>
      </c>
      <c r="V2032" s="29" t="s">
        <v>124</v>
      </c>
      <c r="W2032" s="30" t="s">
        <v>124</v>
      </c>
      <c r="X2032" s="30" t="s">
        <v>12702</v>
      </c>
      <c r="Y2032" s="31" t="str">
        <f t="shared" ref="Y2032:Y2033" si="748">IFERROR(VLOOKUP(A2030,BD_aux,3,FALSE),"")</f>
        <v/>
      </c>
    </row>
    <row r="2033" spans="1:25" ht="15.75" customHeight="1" x14ac:dyDescent="0.25">
      <c r="A2033" s="32">
        <v>24400344</v>
      </c>
      <c r="B2033" s="32" t="s">
        <v>12703</v>
      </c>
      <c r="C2033" s="32" t="s">
        <v>12704</v>
      </c>
      <c r="D2033" s="32" t="s">
        <v>12705</v>
      </c>
      <c r="E2033" s="32" t="s">
        <v>12706</v>
      </c>
      <c r="F2033" s="32" t="s">
        <v>735</v>
      </c>
      <c r="G2033" s="32">
        <v>2013</v>
      </c>
      <c r="H2033" s="33">
        <v>41648</v>
      </c>
      <c r="I2033" s="32"/>
      <c r="J2033" s="32"/>
      <c r="K2033" s="32" t="s">
        <v>12707</v>
      </c>
      <c r="L2033" s="32" t="str">
        <f t="shared" si="740"/>
        <v>PreAlerta</v>
      </c>
      <c r="M2033" s="32" t="str">
        <f t="shared" si="734"/>
        <v>C/PalabrasClaves</v>
      </c>
      <c r="N2033" s="32" t="s">
        <v>9</v>
      </c>
      <c r="O2033" s="32"/>
      <c r="P2033" s="32" t="s">
        <v>1105</v>
      </c>
      <c r="Q2033" s="32"/>
      <c r="R2033" s="32" t="str">
        <f>LEFT('2012-2022'!$P2033,4)</f>
        <v>2013</v>
      </c>
      <c r="S2033" s="32" t="s">
        <v>45</v>
      </c>
      <c r="T2033" s="32" t="s">
        <v>12708</v>
      </c>
      <c r="U2033" s="32" t="s">
        <v>123</v>
      </c>
      <c r="V2033" s="34" t="s">
        <v>123</v>
      </c>
      <c r="W2033" s="35" t="s">
        <v>124</v>
      </c>
      <c r="X2033" s="35" t="s">
        <v>12709</v>
      </c>
      <c r="Y2033" s="36" t="str">
        <f t="shared" si="748"/>
        <v/>
      </c>
    </row>
    <row r="2034" spans="1:25" ht="15.75" hidden="1" customHeight="1" x14ac:dyDescent="0.25">
      <c r="A2034" s="27">
        <v>28745556</v>
      </c>
      <c r="B2034" s="27" t="s">
        <v>12710</v>
      </c>
      <c r="C2034" s="27" t="s">
        <v>12711</v>
      </c>
      <c r="D2034" s="27" t="s">
        <v>12712</v>
      </c>
      <c r="E2034" s="27" t="s">
        <v>7985</v>
      </c>
      <c r="F2034" s="27" t="s">
        <v>6425</v>
      </c>
      <c r="G2034" s="27">
        <v>2017</v>
      </c>
      <c r="H2034" s="28">
        <v>42943</v>
      </c>
      <c r="I2034" s="27" t="s">
        <v>12713</v>
      </c>
      <c r="J2034" s="27"/>
      <c r="K2034" s="27" t="s">
        <v>12714</v>
      </c>
      <c r="L2034" s="27" t="str">
        <f t="shared" si="740"/>
        <v>Excluido</v>
      </c>
      <c r="M2034" s="27" t="str">
        <f t="shared" si="734"/>
        <v>S/PalabrasClaves</v>
      </c>
      <c r="N2034" s="27" t="str">
        <f>IF(ISNUMBER(SEARCH("TREATMENT", B2034)), "4) Nuevos tratamientos", "")</f>
        <v/>
      </c>
      <c r="O2034" s="27"/>
      <c r="P2034" s="27">
        <v>2017</v>
      </c>
      <c r="Q2034" s="27"/>
      <c r="R2034" s="27" t="str">
        <f>LEFT('2012-2022'!$P2034,4)</f>
        <v>2017</v>
      </c>
      <c r="S2034" s="27"/>
      <c r="T2034" s="27" t="str">
        <f>IFERROR(VLOOKUP(A2034,BD_aux,2,FALSE),"")</f>
        <v/>
      </c>
      <c r="U2034" s="27"/>
      <c r="V2034" s="29"/>
      <c r="W2034" s="30"/>
      <c r="X2034" s="30"/>
      <c r="Y2034" s="31"/>
    </row>
    <row r="2035" spans="1:25" ht="15.75" customHeight="1" x14ac:dyDescent="0.25">
      <c r="A2035" s="32">
        <v>31856072</v>
      </c>
      <c r="B2035" s="32" t="s">
        <v>12715</v>
      </c>
      <c r="C2035" s="32" t="s">
        <v>12716</v>
      </c>
      <c r="D2035" s="32" t="s">
        <v>12717</v>
      </c>
      <c r="E2035" s="32" t="s">
        <v>6760</v>
      </c>
      <c r="F2035" s="32" t="s">
        <v>304</v>
      </c>
      <c r="G2035" s="32">
        <v>2020</v>
      </c>
      <c r="H2035" s="33">
        <v>43819</v>
      </c>
      <c r="I2035" s="32"/>
      <c r="J2035" s="32"/>
      <c r="K2035" s="32" t="s">
        <v>12718</v>
      </c>
      <c r="L2035" s="32" t="str">
        <f t="shared" si="740"/>
        <v>PostAlerta</v>
      </c>
      <c r="M2035" s="32" t="str">
        <f t="shared" si="734"/>
        <v>C/PalabrasClaves</v>
      </c>
      <c r="N2035" s="32" t="s">
        <v>9</v>
      </c>
      <c r="O2035" s="32"/>
      <c r="P2035" s="32" t="s">
        <v>1006</v>
      </c>
      <c r="Q2035" s="32"/>
      <c r="R2035" s="32" t="str">
        <f>LEFT('2012-2022'!$P2035,4)</f>
        <v>2020</v>
      </c>
      <c r="S2035" s="32" t="s">
        <v>39</v>
      </c>
      <c r="T2035" s="32" t="s">
        <v>12719</v>
      </c>
      <c r="U2035" s="32" t="s">
        <v>124</v>
      </c>
      <c r="V2035" s="34" t="s">
        <v>124</v>
      </c>
      <c r="W2035" s="35" t="s">
        <v>124</v>
      </c>
      <c r="X2035" s="35" t="s">
        <v>12720</v>
      </c>
      <c r="Y2035" s="36" t="str">
        <f>IFERROR(VLOOKUP(A2033,BD_aux,3,FALSE),"")</f>
        <v/>
      </c>
    </row>
    <row r="2036" spans="1:25" ht="15.75" hidden="1" customHeight="1" x14ac:dyDescent="0.25">
      <c r="A2036" s="27">
        <v>23453701</v>
      </c>
      <c r="B2036" s="27" t="s">
        <v>12721</v>
      </c>
      <c r="C2036" s="27" t="s">
        <v>12722</v>
      </c>
      <c r="D2036" s="27" t="s">
        <v>12723</v>
      </c>
      <c r="E2036" s="27" t="s">
        <v>12724</v>
      </c>
      <c r="F2036" s="27" t="s">
        <v>12725</v>
      </c>
      <c r="G2036" s="27">
        <v>2013</v>
      </c>
      <c r="H2036" s="28">
        <v>41338</v>
      </c>
      <c r="I2036" s="27"/>
      <c r="J2036" s="27"/>
      <c r="K2036" s="27" t="s">
        <v>12726</v>
      </c>
      <c r="L2036" s="27" t="str">
        <f t="shared" si="740"/>
        <v>Excluido</v>
      </c>
      <c r="M2036" s="27" t="str">
        <f t="shared" si="734"/>
        <v>C/PalabrasClaves</v>
      </c>
      <c r="N2036" s="27" t="str">
        <f t="shared" ref="N2036:N2038" si="749">IF(ISNUMBER(SEARCH("TREATMENT", B2036)), "4) Nuevos tratamientos", "")</f>
        <v/>
      </c>
      <c r="O2036" s="27"/>
      <c r="P2036" s="27" t="s">
        <v>2978</v>
      </c>
      <c r="Q2036" s="27"/>
      <c r="R2036" s="27" t="str">
        <f>LEFT('2012-2022'!$P2036,4)</f>
        <v>2013</v>
      </c>
      <c r="S2036" s="27" t="s">
        <v>54</v>
      </c>
      <c r="T2036" s="27" t="str">
        <f t="shared" ref="T2036:T2038" si="750">IFERROR(VLOOKUP(A2036,BD_aux,2,FALSE),"")</f>
        <v/>
      </c>
      <c r="U2036" s="27"/>
      <c r="V2036" s="29"/>
      <c r="W2036" s="30"/>
      <c r="X2036" s="30"/>
      <c r="Y2036" s="31"/>
    </row>
    <row r="2037" spans="1:25" ht="15.75" hidden="1" customHeight="1" x14ac:dyDescent="0.25">
      <c r="A2037" s="32">
        <v>24885306</v>
      </c>
      <c r="B2037" s="32" t="s">
        <v>12727</v>
      </c>
      <c r="C2037" s="32" t="s">
        <v>12728</v>
      </c>
      <c r="D2037" s="32" t="s">
        <v>12729</v>
      </c>
      <c r="E2037" s="32" t="s">
        <v>12730</v>
      </c>
      <c r="F2037" s="32" t="s">
        <v>1066</v>
      </c>
      <c r="G2037" s="32">
        <v>2014</v>
      </c>
      <c r="H2037" s="33">
        <v>41793</v>
      </c>
      <c r="I2037" s="32" t="s">
        <v>12731</v>
      </c>
      <c r="J2037" s="32"/>
      <c r="K2037" s="32" t="s">
        <v>12732</v>
      </c>
      <c r="L2037" s="32" t="str">
        <f t="shared" si="740"/>
        <v>PreAlerta</v>
      </c>
      <c r="M2037" s="32" t="str">
        <f t="shared" si="734"/>
        <v>S/PalabrasClaves</v>
      </c>
      <c r="N2037" s="32" t="str">
        <f t="shared" si="749"/>
        <v/>
      </c>
      <c r="O2037" s="32"/>
      <c r="P2037" s="32" t="s">
        <v>12733</v>
      </c>
      <c r="Q2037" s="32"/>
      <c r="R2037" s="32" t="str">
        <f>LEFT('2012-2022'!$P2037,4)</f>
        <v>2014</v>
      </c>
      <c r="S2037" s="32" t="s">
        <v>57</v>
      </c>
      <c r="T2037" s="32" t="str">
        <f t="shared" si="750"/>
        <v/>
      </c>
      <c r="U2037" s="32"/>
      <c r="V2037" s="34"/>
      <c r="W2037" s="35"/>
      <c r="X2037" s="35"/>
      <c r="Y2037" s="32"/>
    </row>
    <row r="2038" spans="1:25" ht="15.75" hidden="1" customHeight="1" x14ac:dyDescent="0.25">
      <c r="A2038" s="27">
        <v>29565715</v>
      </c>
      <c r="B2038" s="27" t="s">
        <v>12734</v>
      </c>
      <c r="C2038" s="27" t="s">
        <v>12735</v>
      </c>
      <c r="D2038" s="27" t="s">
        <v>12736</v>
      </c>
      <c r="E2038" s="27" t="s">
        <v>12737</v>
      </c>
      <c r="F2038" s="27" t="s">
        <v>12738</v>
      </c>
      <c r="G2038" s="27">
        <v>2019</v>
      </c>
      <c r="H2038" s="28">
        <v>43182</v>
      </c>
      <c r="I2038" s="27"/>
      <c r="J2038" s="27"/>
      <c r="K2038" s="27" t="s">
        <v>12739</v>
      </c>
      <c r="L2038" s="27" t="str">
        <f t="shared" si="740"/>
        <v>PostAlerta</v>
      </c>
      <c r="M2038" s="27" t="str">
        <f t="shared" si="734"/>
        <v>S/PalabrasClaves</v>
      </c>
      <c r="N2038" s="27" t="str">
        <f t="shared" si="749"/>
        <v/>
      </c>
      <c r="O2038" s="27"/>
      <c r="P2038" s="27" t="s">
        <v>730</v>
      </c>
      <c r="Q2038" s="27"/>
      <c r="R2038" s="27" t="str">
        <f>LEFT('2012-2022'!$P2038,4)</f>
        <v>2019</v>
      </c>
      <c r="S2038" s="27" t="s">
        <v>45</v>
      </c>
      <c r="T2038" s="27" t="str">
        <f t="shared" si="750"/>
        <v/>
      </c>
      <c r="U2038" s="27"/>
      <c r="V2038" s="29"/>
      <c r="W2038" s="30"/>
      <c r="X2038" s="30"/>
      <c r="Y2038" s="31"/>
    </row>
    <row r="2039" spans="1:25" ht="15.75" customHeight="1" x14ac:dyDescent="0.25">
      <c r="A2039" s="32">
        <v>33471098</v>
      </c>
      <c r="B2039" s="32" t="s">
        <v>12740</v>
      </c>
      <c r="C2039" s="32" t="s">
        <v>12741</v>
      </c>
      <c r="D2039" s="32" t="s">
        <v>12742</v>
      </c>
      <c r="E2039" s="32" t="s">
        <v>3210</v>
      </c>
      <c r="F2039" s="32" t="s">
        <v>493</v>
      </c>
      <c r="G2039" s="32">
        <v>2021</v>
      </c>
      <c r="H2039" s="33">
        <v>44216</v>
      </c>
      <c r="I2039" s="32"/>
      <c r="J2039" s="32"/>
      <c r="K2039" s="32" t="s">
        <v>12743</v>
      </c>
      <c r="L2039" s="32" t="str">
        <f t="shared" si="740"/>
        <v>PostAlerta</v>
      </c>
      <c r="M2039" s="32" t="str">
        <f t="shared" si="734"/>
        <v>C/PalabrasClaves</v>
      </c>
      <c r="N2039" s="32" t="s">
        <v>12</v>
      </c>
      <c r="O2039" s="32" t="s">
        <v>25</v>
      </c>
      <c r="P2039" s="32" t="s">
        <v>4893</v>
      </c>
      <c r="Q2039" s="32"/>
      <c r="R2039" s="32" t="str">
        <f>LEFT('2012-2022'!$P2039,4)</f>
        <v>2021</v>
      </c>
      <c r="S2039" s="32" t="s">
        <v>54</v>
      </c>
      <c r="T2039" s="32" t="s">
        <v>12744</v>
      </c>
      <c r="U2039" s="32" t="s">
        <v>124</v>
      </c>
      <c r="V2039" s="34" t="s">
        <v>123</v>
      </c>
      <c r="W2039" s="35" t="s">
        <v>124</v>
      </c>
      <c r="X2039" s="35" t="s">
        <v>8011</v>
      </c>
      <c r="Y2039" s="36" t="str">
        <f>IFERROR(VLOOKUP(A2037,BD_aux,3,FALSE),"")</f>
        <v/>
      </c>
    </row>
    <row r="2040" spans="1:25" ht="15.75" hidden="1" customHeight="1" x14ac:dyDescent="0.25">
      <c r="A2040" s="27">
        <v>32936604</v>
      </c>
      <c r="B2040" s="27" t="s">
        <v>12745</v>
      </c>
      <c r="C2040" s="27" t="s">
        <v>12746</v>
      </c>
      <c r="D2040" s="27" t="s">
        <v>12747</v>
      </c>
      <c r="E2040" s="27" t="s">
        <v>8045</v>
      </c>
      <c r="F2040" s="27" t="s">
        <v>304</v>
      </c>
      <c r="G2040" s="27">
        <v>2020</v>
      </c>
      <c r="H2040" s="28">
        <v>44090</v>
      </c>
      <c r="I2040" s="27" t="s">
        <v>12748</v>
      </c>
      <c r="J2040" s="27"/>
      <c r="K2040" s="27" t="s">
        <v>12749</v>
      </c>
      <c r="L2040" s="27" t="str">
        <f t="shared" si="740"/>
        <v>PostAlerta</v>
      </c>
      <c r="M2040" s="27" t="str">
        <f t="shared" si="734"/>
        <v>C/PalabrasClaves</v>
      </c>
      <c r="N2040" s="27" t="str">
        <f t="shared" ref="N2040:N2048" si="751">IF(ISNUMBER(SEARCH("TREATMENT", B2040)), "4) Nuevos tratamientos", "")</f>
        <v/>
      </c>
      <c r="O2040" s="27"/>
      <c r="P2040" s="27" t="s">
        <v>1049</v>
      </c>
      <c r="Q2040" s="27"/>
      <c r="R2040" s="27" t="str">
        <f>LEFT('2012-2022'!$P2040,4)</f>
        <v>2020</v>
      </c>
      <c r="S2040" s="27" t="s">
        <v>70</v>
      </c>
      <c r="T2040" s="27" t="str">
        <f t="shared" ref="T2040:T2055" si="752">IFERROR(VLOOKUP(A2040,BD_aux,2,FALSE),"")</f>
        <v/>
      </c>
      <c r="U2040" s="27"/>
      <c r="V2040" s="29"/>
      <c r="W2040" s="30"/>
      <c r="X2040" s="30"/>
      <c r="Y2040" s="31"/>
    </row>
    <row r="2041" spans="1:25" ht="15.75" hidden="1" customHeight="1" x14ac:dyDescent="0.25">
      <c r="A2041" s="32">
        <v>28068218</v>
      </c>
      <c r="B2041" s="32" t="s">
        <v>12750</v>
      </c>
      <c r="C2041" s="32" t="s">
        <v>12751</v>
      </c>
      <c r="D2041" s="32" t="s">
        <v>12752</v>
      </c>
      <c r="E2041" s="32" t="s">
        <v>12753</v>
      </c>
      <c r="F2041" s="32" t="s">
        <v>1312</v>
      </c>
      <c r="G2041" s="32">
        <v>2017</v>
      </c>
      <c r="H2041" s="33">
        <v>42745</v>
      </c>
      <c r="I2041" s="32"/>
      <c r="J2041" s="32"/>
      <c r="K2041" s="32" t="s">
        <v>12754</v>
      </c>
      <c r="L2041" s="32" t="str">
        <f t="shared" si="740"/>
        <v>PreAlerta</v>
      </c>
      <c r="M2041" s="32" t="str">
        <f t="shared" si="734"/>
        <v>S/PalabrasClaves</v>
      </c>
      <c r="N2041" s="32" t="str">
        <f t="shared" si="751"/>
        <v/>
      </c>
      <c r="O2041" s="32"/>
      <c r="P2041" s="32" t="s">
        <v>1424</v>
      </c>
      <c r="Q2041" s="32"/>
      <c r="R2041" s="32" t="str">
        <f>LEFT('2012-2022'!$P2041,4)</f>
        <v>2017</v>
      </c>
      <c r="S2041" s="32" t="s">
        <v>45</v>
      </c>
      <c r="T2041" s="32" t="str">
        <f t="shared" si="752"/>
        <v/>
      </c>
      <c r="U2041" s="32"/>
      <c r="V2041" s="34"/>
      <c r="W2041" s="35"/>
      <c r="X2041" s="35"/>
      <c r="Y2041" s="32"/>
    </row>
    <row r="2042" spans="1:25" ht="15.75" hidden="1" customHeight="1" x14ac:dyDescent="0.25">
      <c r="A2042" s="27">
        <v>30901398</v>
      </c>
      <c r="B2042" s="27" t="s">
        <v>12755</v>
      </c>
      <c r="C2042" s="27" t="s">
        <v>12756</v>
      </c>
      <c r="D2042" s="27" t="s">
        <v>12757</v>
      </c>
      <c r="E2042" s="27" t="s">
        <v>12758</v>
      </c>
      <c r="F2042" s="27" t="s">
        <v>4778</v>
      </c>
      <c r="G2042" s="27">
        <v>2019</v>
      </c>
      <c r="H2042" s="28">
        <v>43547</v>
      </c>
      <c r="I2042" s="27"/>
      <c r="J2042" s="27"/>
      <c r="K2042" s="27" t="s">
        <v>12759</v>
      </c>
      <c r="L2042" s="27" t="str">
        <f t="shared" si="740"/>
        <v>PostAlerta</v>
      </c>
      <c r="M2042" s="27" t="str">
        <f t="shared" si="734"/>
        <v>S/PalabrasClaves</v>
      </c>
      <c r="N2042" s="27" t="str">
        <f t="shared" si="751"/>
        <v/>
      </c>
      <c r="O2042" s="27"/>
      <c r="P2042" s="27" t="s">
        <v>12760</v>
      </c>
      <c r="Q2042" s="27"/>
      <c r="R2042" s="27" t="str">
        <f>LEFT('2012-2022'!$P2042,4)</f>
        <v>2019</v>
      </c>
      <c r="S2042" s="27" t="s">
        <v>49</v>
      </c>
      <c r="T2042" s="27" t="str">
        <f t="shared" si="752"/>
        <v/>
      </c>
      <c r="U2042" s="27"/>
      <c r="V2042" s="29"/>
      <c r="W2042" s="30"/>
      <c r="X2042" s="30"/>
      <c r="Y2042" s="31"/>
    </row>
    <row r="2043" spans="1:25" ht="15.75" hidden="1" customHeight="1" x14ac:dyDescent="0.25">
      <c r="A2043" s="32">
        <v>25901011</v>
      </c>
      <c r="B2043" s="32" t="s">
        <v>12761</v>
      </c>
      <c r="C2043" s="32" t="s">
        <v>12762</v>
      </c>
      <c r="D2043" s="32" t="s">
        <v>12763</v>
      </c>
      <c r="E2043" s="32" t="s">
        <v>12764</v>
      </c>
      <c r="F2043" s="32" t="s">
        <v>6837</v>
      </c>
      <c r="G2043" s="32">
        <v>2015</v>
      </c>
      <c r="H2043" s="33">
        <v>42117</v>
      </c>
      <c r="I2043" s="32"/>
      <c r="J2043" s="32"/>
      <c r="K2043" s="32" t="s">
        <v>12765</v>
      </c>
      <c r="L2043" s="32" t="str">
        <f t="shared" si="740"/>
        <v>Excluido</v>
      </c>
      <c r="M2043" s="32" t="str">
        <f t="shared" si="734"/>
        <v>S/PalabrasClaves</v>
      </c>
      <c r="N2043" s="32" t="str">
        <f t="shared" si="751"/>
        <v/>
      </c>
      <c r="O2043" s="32"/>
      <c r="P2043" s="32" t="s">
        <v>12766</v>
      </c>
      <c r="Q2043" s="40"/>
      <c r="R2043" s="32" t="str">
        <f>LEFT('2012-2022'!$P2043,4)</f>
        <v>2015</v>
      </c>
      <c r="S2043" s="32" t="s">
        <v>54</v>
      </c>
      <c r="T2043" s="32" t="str">
        <f t="shared" si="752"/>
        <v/>
      </c>
      <c r="U2043" s="32"/>
      <c r="V2043" s="34"/>
      <c r="W2043" s="35"/>
      <c r="X2043" s="35"/>
      <c r="Y2043" s="32"/>
    </row>
    <row r="2044" spans="1:25" ht="15.75" hidden="1" customHeight="1" x14ac:dyDescent="0.25">
      <c r="A2044" s="27">
        <v>26093189</v>
      </c>
      <c r="B2044" s="27" t="s">
        <v>12767</v>
      </c>
      <c r="C2044" s="27" t="s">
        <v>12768</v>
      </c>
      <c r="D2044" s="27" t="s">
        <v>12769</v>
      </c>
      <c r="E2044" s="27" t="s">
        <v>12770</v>
      </c>
      <c r="F2044" s="27" t="s">
        <v>12771</v>
      </c>
      <c r="G2044" s="27">
        <v>2015</v>
      </c>
      <c r="H2044" s="28">
        <v>42176</v>
      </c>
      <c r="I2044" s="27" t="s">
        <v>12772</v>
      </c>
      <c r="J2044" s="27" t="s">
        <v>12773</v>
      </c>
      <c r="K2044" s="27" t="s">
        <v>12774</v>
      </c>
      <c r="L2044" s="27" t="str">
        <f t="shared" si="740"/>
        <v>PreAlerta</v>
      </c>
      <c r="M2044" s="27" t="str">
        <f t="shared" si="734"/>
        <v>S/PalabrasClaves</v>
      </c>
      <c r="N2044" s="27" t="str">
        <f t="shared" si="751"/>
        <v/>
      </c>
      <c r="O2044" s="27"/>
      <c r="P2044" s="27" t="s">
        <v>5560</v>
      </c>
      <c r="Q2044" s="38"/>
      <c r="R2044" s="27" t="str">
        <f>LEFT('2012-2022'!$P2044,4)</f>
        <v>2015</v>
      </c>
      <c r="S2044" s="27" t="s">
        <v>70</v>
      </c>
      <c r="T2044" s="27" t="str">
        <f t="shared" si="752"/>
        <v/>
      </c>
      <c r="U2044" s="27"/>
      <c r="V2044" s="29"/>
      <c r="W2044" s="30"/>
      <c r="X2044" s="30"/>
      <c r="Y2044" s="31"/>
    </row>
    <row r="2045" spans="1:25" ht="15.75" hidden="1" customHeight="1" x14ac:dyDescent="0.25">
      <c r="A2045" s="32">
        <v>33104232</v>
      </c>
      <c r="B2045" s="32" t="s">
        <v>12775</v>
      </c>
      <c r="C2045" s="32" t="s">
        <v>12776</v>
      </c>
      <c r="D2045" s="32" t="s">
        <v>12777</v>
      </c>
      <c r="E2045" s="32" t="s">
        <v>11498</v>
      </c>
      <c r="F2045" s="32" t="s">
        <v>3824</v>
      </c>
      <c r="G2045" s="32">
        <v>2020</v>
      </c>
      <c r="H2045" s="33">
        <v>44130</v>
      </c>
      <c r="I2045" s="32" t="s">
        <v>12778</v>
      </c>
      <c r="J2045" s="32"/>
      <c r="K2045" s="32" t="s">
        <v>12779</v>
      </c>
      <c r="L2045" s="32" t="str">
        <f t="shared" si="740"/>
        <v>PostAlerta</v>
      </c>
      <c r="M2045" s="32" t="str">
        <f t="shared" si="734"/>
        <v>S/PalabrasClaves</v>
      </c>
      <c r="N2045" s="32" t="str">
        <f t="shared" si="751"/>
        <v/>
      </c>
      <c r="O2045" s="32"/>
      <c r="P2045" s="32" t="s">
        <v>12780</v>
      </c>
      <c r="Q2045" s="32"/>
      <c r="R2045" s="32" t="str">
        <f>LEFT('2012-2022'!$P2045,4)</f>
        <v>2020</v>
      </c>
      <c r="S2045" s="32" t="s">
        <v>72</v>
      </c>
      <c r="T2045" s="32" t="str">
        <f t="shared" si="752"/>
        <v/>
      </c>
      <c r="U2045" s="32"/>
      <c r="V2045" s="34"/>
      <c r="W2045" s="35"/>
      <c r="X2045" s="35"/>
      <c r="Y2045" s="32"/>
    </row>
    <row r="2046" spans="1:25" ht="15.75" hidden="1" customHeight="1" x14ac:dyDescent="0.25">
      <c r="A2046" s="27">
        <v>25581812</v>
      </c>
      <c r="B2046" s="27" t="s">
        <v>12781</v>
      </c>
      <c r="C2046" s="27" t="s">
        <v>12782</v>
      </c>
      <c r="D2046" s="27" t="s">
        <v>12783</v>
      </c>
      <c r="E2046" s="27" t="s">
        <v>12784</v>
      </c>
      <c r="F2046" s="27" t="s">
        <v>304</v>
      </c>
      <c r="G2046" s="27">
        <v>2014</v>
      </c>
      <c r="H2046" s="28">
        <v>42017</v>
      </c>
      <c r="I2046" s="27"/>
      <c r="J2046" s="27"/>
      <c r="K2046" s="27" t="s">
        <v>12785</v>
      </c>
      <c r="L2046" s="27" t="str">
        <f t="shared" si="740"/>
        <v>PreAlerta</v>
      </c>
      <c r="M2046" s="27" t="str">
        <f t="shared" si="734"/>
        <v>S/PalabrasClaves</v>
      </c>
      <c r="N2046" s="27" t="str">
        <f t="shared" si="751"/>
        <v/>
      </c>
      <c r="O2046" s="27"/>
      <c r="P2046" s="27" t="s">
        <v>1685</v>
      </c>
      <c r="Q2046" s="27"/>
      <c r="R2046" s="27" t="str">
        <f>LEFT('2012-2022'!$P2046,4)</f>
        <v>2014</v>
      </c>
      <c r="S2046" s="27" t="s">
        <v>74</v>
      </c>
      <c r="T2046" s="27" t="str">
        <f t="shared" si="752"/>
        <v/>
      </c>
      <c r="U2046" s="27"/>
      <c r="V2046" s="29"/>
      <c r="W2046" s="30"/>
      <c r="X2046" s="30"/>
      <c r="Y2046" s="31"/>
    </row>
    <row r="2047" spans="1:25" ht="15.75" hidden="1" customHeight="1" x14ac:dyDescent="0.25">
      <c r="A2047" s="32">
        <v>30098131</v>
      </c>
      <c r="B2047" s="32" t="s">
        <v>12786</v>
      </c>
      <c r="C2047" s="32" t="s">
        <v>12787</v>
      </c>
      <c r="D2047" s="32" t="s">
        <v>12788</v>
      </c>
      <c r="E2047" s="32" t="s">
        <v>12789</v>
      </c>
      <c r="F2047" s="32" t="s">
        <v>12790</v>
      </c>
      <c r="G2047" s="32">
        <v>2019</v>
      </c>
      <c r="H2047" s="33">
        <v>43324</v>
      </c>
      <c r="I2047" s="32"/>
      <c r="J2047" s="32"/>
      <c r="K2047" s="32" t="s">
        <v>12791</v>
      </c>
      <c r="L2047" s="32" t="str">
        <f t="shared" si="740"/>
        <v>PostAlerta</v>
      </c>
      <c r="M2047" s="32" t="str">
        <f t="shared" si="734"/>
        <v>S/PalabrasClaves</v>
      </c>
      <c r="N2047" s="32" t="str">
        <f t="shared" si="751"/>
        <v/>
      </c>
      <c r="O2047" s="32"/>
      <c r="P2047" s="32" t="s">
        <v>1120</v>
      </c>
      <c r="Q2047" s="32"/>
      <c r="R2047" s="32" t="str">
        <f>LEFT('2012-2022'!$P2047,4)</f>
        <v>2019</v>
      </c>
      <c r="S2047" s="32" t="s">
        <v>49</v>
      </c>
      <c r="T2047" s="32" t="str">
        <f t="shared" si="752"/>
        <v/>
      </c>
      <c r="U2047" s="32"/>
      <c r="V2047" s="34"/>
      <c r="W2047" s="35"/>
      <c r="X2047" s="35"/>
      <c r="Y2047" s="32"/>
    </row>
    <row r="2048" spans="1:25" ht="15.75" hidden="1" customHeight="1" x14ac:dyDescent="0.25">
      <c r="A2048" s="27">
        <v>29905822</v>
      </c>
      <c r="B2048" s="27" t="s">
        <v>12792</v>
      </c>
      <c r="C2048" s="27" t="s">
        <v>12793</v>
      </c>
      <c r="D2048" s="27" t="s">
        <v>12794</v>
      </c>
      <c r="E2048" s="27" t="s">
        <v>4119</v>
      </c>
      <c r="F2048" s="27" t="s">
        <v>195</v>
      </c>
      <c r="G2048" s="27">
        <v>2018</v>
      </c>
      <c r="H2048" s="28">
        <v>43267</v>
      </c>
      <c r="I2048" s="27" t="s">
        <v>12795</v>
      </c>
      <c r="J2048" s="27"/>
      <c r="K2048" s="27" t="s">
        <v>12796</v>
      </c>
      <c r="L2048" s="27" t="str">
        <f t="shared" si="740"/>
        <v>PostAlerta</v>
      </c>
      <c r="M2048" s="27" t="str">
        <f t="shared" si="734"/>
        <v>S/PalabrasClaves</v>
      </c>
      <c r="N2048" s="27" t="str">
        <f t="shared" si="751"/>
        <v/>
      </c>
      <c r="O2048" s="27"/>
      <c r="P2048" s="27" t="s">
        <v>12797</v>
      </c>
      <c r="Q2048" s="27"/>
      <c r="R2048" s="27" t="str">
        <f>LEFT('2012-2022'!$P2048,4)</f>
        <v>2018</v>
      </c>
      <c r="S2048" s="27" t="s">
        <v>70</v>
      </c>
      <c r="T2048" s="27" t="str">
        <f t="shared" si="752"/>
        <v/>
      </c>
      <c r="U2048" s="27"/>
      <c r="V2048" s="29"/>
      <c r="W2048" s="30"/>
      <c r="X2048" s="30"/>
      <c r="Y2048" s="31"/>
    </row>
    <row r="2049" spans="1:25" ht="15.75" hidden="1" customHeight="1" x14ac:dyDescent="0.25">
      <c r="A2049" s="32">
        <v>29059032</v>
      </c>
      <c r="B2049" s="32" t="s">
        <v>12798</v>
      </c>
      <c r="C2049" s="32" t="s">
        <v>12799</v>
      </c>
      <c r="D2049" s="32" t="s">
        <v>12800</v>
      </c>
      <c r="E2049" s="32" t="s">
        <v>10199</v>
      </c>
      <c r="F2049" s="32" t="s">
        <v>735</v>
      </c>
      <c r="G2049" s="32">
        <v>2018</v>
      </c>
      <c r="H2049" s="33">
        <v>43032</v>
      </c>
      <c r="I2049" s="32" t="s">
        <v>12801</v>
      </c>
      <c r="J2049" s="32"/>
      <c r="K2049" s="32" t="s">
        <v>12802</v>
      </c>
      <c r="L2049" s="32" t="str">
        <f t="shared" si="740"/>
        <v>PostAlerta</v>
      </c>
      <c r="M2049" s="32" t="str">
        <f t="shared" si="734"/>
        <v>S/PalabrasClaves</v>
      </c>
      <c r="N2049" s="32"/>
      <c r="O2049" s="32"/>
      <c r="P2049" s="32" t="s">
        <v>108</v>
      </c>
      <c r="Q2049" s="40"/>
      <c r="R2049" s="32" t="str">
        <f>LEFT('2012-2022'!$P2049,4)</f>
        <v>2018</v>
      </c>
      <c r="S2049" s="32" t="s">
        <v>54</v>
      </c>
      <c r="T2049" s="32" t="str">
        <f t="shared" si="752"/>
        <v/>
      </c>
      <c r="U2049" s="32"/>
      <c r="V2049" s="34"/>
      <c r="W2049" s="35"/>
      <c r="X2049" s="35"/>
      <c r="Y2049" s="32"/>
    </row>
    <row r="2050" spans="1:25" ht="15.75" hidden="1" customHeight="1" x14ac:dyDescent="0.25">
      <c r="A2050" s="27">
        <v>26165432</v>
      </c>
      <c r="B2050" s="27" t="s">
        <v>12803</v>
      </c>
      <c r="C2050" s="27" t="s">
        <v>12804</v>
      </c>
      <c r="D2050" s="27" t="s">
        <v>12805</v>
      </c>
      <c r="E2050" s="27" t="s">
        <v>12806</v>
      </c>
      <c r="F2050" s="27" t="s">
        <v>304</v>
      </c>
      <c r="G2050" s="27">
        <v>2015</v>
      </c>
      <c r="H2050" s="28">
        <v>42199</v>
      </c>
      <c r="I2050" s="27"/>
      <c r="J2050" s="27"/>
      <c r="K2050" s="27" t="s">
        <v>12807</v>
      </c>
      <c r="L2050" s="27" t="str">
        <f t="shared" si="740"/>
        <v>PreAlerta</v>
      </c>
      <c r="M2050" s="27" t="str">
        <f t="shared" si="734"/>
        <v>S/PalabrasClaves</v>
      </c>
      <c r="N2050" s="27" t="str">
        <f t="shared" ref="N2050:N2055" si="753">IF(ISNUMBER(SEARCH("TREATMENT", B2050)), "4) Nuevos tratamientos", "")</f>
        <v/>
      </c>
      <c r="O2050" s="27"/>
      <c r="P2050" s="27" t="s">
        <v>2470</v>
      </c>
      <c r="Q2050" s="27"/>
      <c r="R2050" s="27" t="str">
        <f>LEFT('2012-2022'!$P2050,4)</f>
        <v>2015</v>
      </c>
      <c r="S2050" s="27" t="s">
        <v>65</v>
      </c>
      <c r="T2050" s="27" t="str">
        <f t="shared" si="752"/>
        <v/>
      </c>
      <c r="U2050" s="27"/>
      <c r="V2050" s="29"/>
      <c r="W2050" s="30"/>
      <c r="X2050" s="30"/>
      <c r="Y2050" s="31"/>
    </row>
    <row r="2051" spans="1:25" ht="15.75" hidden="1" customHeight="1" x14ac:dyDescent="0.25">
      <c r="A2051" s="32">
        <v>33059307</v>
      </c>
      <c r="B2051" s="32" t="s">
        <v>12808</v>
      </c>
      <c r="C2051" s="32" t="s">
        <v>12809</v>
      </c>
      <c r="D2051" s="32" t="s">
        <v>12810</v>
      </c>
      <c r="E2051" s="32" t="s">
        <v>12811</v>
      </c>
      <c r="F2051" s="32" t="s">
        <v>12812</v>
      </c>
      <c r="G2051" s="32">
        <v>2020</v>
      </c>
      <c r="H2051" s="33">
        <v>44119</v>
      </c>
      <c r="I2051" s="32"/>
      <c r="J2051" s="32"/>
      <c r="K2051" s="32" t="s">
        <v>12813</v>
      </c>
      <c r="L2051" s="32" t="str">
        <f t="shared" si="740"/>
        <v>Excluido</v>
      </c>
      <c r="M2051" s="32" t="str">
        <f t="shared" si="734"/>
        <v>S/PalabrasClaves</v>
      </c>
      <c r="N2051" s="32" t="str">
        <f t="shared" si="753"/>
        <v/>
      </c>
      <c r="O2051" s="32"/>
      <c r="P2051" s="32" t="s">
        <v>800</v>
      </c>
      <c r="Q2051" s="32"/>
      <c r="R2051" s="32" t="str">
        <f>LEFT('2012-2022'!$P2051,4)</f>
        <v>2020</v>
      </c>
      <c r="S2051" s="32" t="s">
        <v>74</v>
      </c>
      <c r="T2051" s="32" t="str">
        <f t="shared" si="752"/>
        <v/>
      </c>
      <c r="U2051" s="32"/>
      <c r="V2051" s="34"/>
      <c r="W2051" s="35"/>
      <c r="X2051" s="35"/>
      <c r="Y2051" s="32"/>
    </row>
    <row r="2052" spans="1:25" ht="15.75" hidden="1" customHeight="1" x14ac:dyDescent="0.25">
      <c r="A2052" s="27">
        <v>34919828</v>
      </c>
      <c r="B2052" s="27" t="s">
        <v>12814</v>
      </c>
      <c r="C2052" s="27" t="s">
        <v>12815</v>
      </c>
      <c r="D2052" s="27" t="s">
        <v>12816</v>
      </c>
      <c r="E2052" s="27" t="s">
        <v>12699</v>
      </c>
      <c r="F2052" s="27" t="s">
        <v>679</v>
      </c>
      <c r="G2052" s="27">
        <v>2022</v>
      </c>
      <c r="H2052" s="28">
        <v>44547</v>
      </c>
      <c r="I2052" s="27"/>
      <c r="J2052" s="27"/>
      <c r="K2052" s="27" t="s">
        <v>12817</v>
      </c>
      <c r="L2052" s="27" t="str">
        <f t="shared" si="740"/>
        <v>PostAlerta</v>
      </c>
      <c r="M2052" s="27" t="str">
        <f t="shared" ref="M2052:M2115" si="754">IF(ISNUMBER(A2052),(IF(ISNUMBER(VLOOKUP(A2052,KEYWORDS,1,FALSE)),"C/PalabrasClaves","S/PalabrasClaves")),"")</f>
        <v>S/PalabrasClaves</v>
      </c>
      <c r="N2052" s="27" t="str">
        <f t="shared" si="753"/>
        <v/>
      </c>
      <c r="O2052" s="27"/>
      <c r="P2052" s="27" t="s">
        <v>410</v>
      </c>
      <c r="Q2052" s="27"/>
      <c r="R2052" s="27" t="str">
        <f>LEFT('2012-2022'!$P2052,4)</f>
        <v>2022</v>
      </c>
      <c r="S2052" s="27" t="s">
        <v>54</v>
      </c>
      <c r="T2052" s="27" t="str">
        <f t="shared" si="752"/>
        <v/>
      </c>
      <c r="U2052" s="27"/>
      <c r="V2052" s="29"/>
      <c r="W2052" s="30"/>
      <c r="X2052" s="30"/>
      <c r="Y2052" s="31"/>
    </row>
    <row r="2053" spans="1:25" ht="15.75" hidden="1" customHeight="1" x14ac:dyDescent="0.25">
      <c r="A2053" s="32">
        <v>23974145</v>
      </c>
      <c r="B2053" s="32" t="s">
        <v>12818</v>
      </c>
      <c r="C2053" s="32" t="s">
        <v>12819</v>
      </c>
      <c r="D2053" s="32" t="s">
        <v>12820</v>
      </c>
      <c r="E2053" s="32" t="s">
        <v>12821</v>
      </c>
      <c r="F2053" s="32" t="s">
        <v>6267</v>
      </c>
      <c r="G2053" s="32">
        <v>2013</v>
      </c>
      <c r="H2053" s="33">
        <v>41513</v>
      </c>
      <c r="I2053" s="32" t="s">
        <v>12822</v>
      </c>
      <c r="J2053" s="32"/>
      <c r="K2053" s="32" t="s">
        <v>12823</v>
      </c>
      <c r="L2053" s="32" t="str">
        <f t="shared" si="740"/>
        <v>PreAlerta</v>
      </c>
      <c r="M2053" s="32" t="str">
        <f t="shared" si="754"/>
        <v>S/PalabrasClaves</v>
      </c>
      <c r="N2053" s="32" t="str">
        <f t="shared" si="753"/>
        <v/>
      </c>
      <c r="O2053" s="32"/>
      <c r="P2053" s="32" t="s">
        <v>389</v>
      </c>
      <c r="Q2053" s="42"/>
      <c r="R2053" s="32" t="str">
        <f>LEFT('2012-2022'!$P2053,4)</f>
        <v>2013</v>
      </c>
      <c r="S2053" s="32" t="s">
        <v>72</v>
      </c>
      <c r="T2053" s="32" t="str">
        <f t="shared" si="752"/>
        <v/>
      </c>
      <c r="U2053" s="32"/>
      <c r="V2053" s="34"/>
      <c r="W2053" s="35"/>
      <c r="X2053" s="35"/>
      <c r="Y2053" s="32"/>
    </row>
    <row r="2054" spans="1:25" ht="15.75" hidden="1" customHeight="1" x14ac:dyDescent="0.25">
      <c r="A2054" s="27">
        <v>32996866</v>
      </c>
      <c r="B2054" s="27" t="s">
        <v>12824</v>
      </c>
      <c r="C2054" s="27" t="s">
        <v>12825</v>
      </c>
      <c r="D2054" s="27" t="s">
        <v>12826</v>
      </c>
      <c r="E2054" s="27" t="s">
        <v>12827</v>
      </c>
      <c r="F2054" s="27" t="s">
        <v>735</v>
      </c>
      <c r="G2054" s="27">
        <v>2020</v>
      </c>
      <c r="H2054" s="28">
        <v>44104</v>
      </c>
      <c r="I2054" s="27"/>
      <c r="J2054" s="27"/>
      <c r="K2054" s="27" t="s">
        <v>12828</v>
      </c>
      <c r="L2054" s="27" t="str">
        <f t="shared" si="740"/>
        <v>PostAlerta</v>
      </c>
      <c r="M2054" s="27" t="str">
        <f t="shared" si="754"/>
        <v>S/PalabrasClaves</v>
      </c>
      <c r="N2054" s="27" t="str">
        <f t="shared" si="753"/>
        <v/>
      </c>
      <c r="O2054" s="27"/>
      <c r="P2054" s="27" t="s">
        <v>800</v>
      </c>
      <c r="Q2054" s="27"/>
      <c r="R2054" s="27" t="str">
        <f>LEFT('2012-2022'!$P2054,4)</f>
        <v>2020</v>
      </c>
      <c r="S2054" s="27" t="s">
        <v>74</v>
      </c>
      <c r="T2054" s="27" t="str">
        <f t="shared" si="752"/>
        <v/>
      </c>
      <c r="U2054" s="27"/>
      <c r="V2054" s="29"/>
      <c r="W2054" s="30"/>
      <c r="X2054" s="30"/>
      <c r="Y2054" s="31"/>
    </row>
    <row r="2055" spans="1:25" ht="15.75" hidden="1" customHeight="1" x14ac:dyDescent="0.25">
      <c r="A2055" s="32">
        <v>29642121</v>
      </c>
      <c r="B2055" s="32" t="s">
        <v>12829</v>
      </c>
      <c r="C2055" s="32" t="s">
        <v>12830</v>
      </c>
      <c r="D2055" s="32" t="s">
        <v>12831</v>
      </c>
      <c r="E2055" s="32" t="s">
        <v>12832</v>
      </c>
      <c r="F2055" s="32" t="s">
        <v>304</v>
      </c>
      <c r="G2055" s="32">
        <v>2018</v>
      </c>
      <c r="H2055" s="33">
        <v>43202</v>
      </c>
      <c r="I2055" s="32" t="s">
        <v>12833</v>
      </c>
      <c r="J2055" s="32" t="s">
        <v>12834</v>
      </c>
      <c r="K2055" s="32" t="s">
        <v>12835</v>
      </c>
      <c r="L2055" s="32" t="str">
        <f t="shared" si="740"/>
        <v>PostAlerta</v>
      </c>
      <c r="M2055" s="32" t="str">
        <f t="shared" si="754"/>
        <v>S/PalabrasClaves</v>
      </c>
      <c r="N2055" s="32" t="str">
        <f t="shared" si="753"/>
        <v/>
      </c>
      <c r="O2055" s="32"/>
      <c r="P2055" s="32" t="s">
        <v>1267</v>
      </c>
      <c r="Q2055" s="32"/>
      <c r="R2055" s="32" t="str">
        <f>LEFT('2012-2022'!$P2055,4)</f>
        <v>2018</v>
      </c>
      <c r="S2055" s="32" t="s">
        <v>72</v>
      </c>
      <c r="T2055" s="32" t="str">
        <f t="shared" si="752"/>
        <v/>
      </c>
      <c r="U2055" s="32"/>
      <c r="V2055" s="34"/>
      <c r="W2055" s="35"/>
      <c r="X2055" s="35"/>
      <c r="Y2055" s="32"/>
    </row>
    <row r="2056" spans="1:25" ht="15.75" customHeight="1" x14ac:dyDescent="0.25">
      <c r="A2056" s="27">
        <v>33124553</v>
      </c>
      <c r="B2056" s="27" t="s">
        <v>12836</v>
      </c>
      <c r="C2056" s="27" t="s">
        <v>12837</v>
      </c>
      <c r="D2056" s="27" t="s">
        <v>12838</v>
      </c>
      <c r="E2056" s="27" t="s">
        <v>9319</v>
      </c>
      <c r="F2056" s="27" t="s">
        <v>1046</v>
      </c>
      <c r="G2056" s="27">
        <v>2020</v>
      </c>
      <c r="H2056" s="28">
        <v>44134</v>
      </c>
      <c r="I2056" s="27" t="s">
        <v>12839</v>
      </c>
      <c r="J2056" s="27"/>
      <c r="K2056" s="27" t="s">
        <v>12840</v>
      </c>
      <c r="L2056" s="27" t="str">
        <f t="shared" si="740"/>
        <v>PostAlerta</v>
      </c>
      <c r="M2056" s="27" t="str">
        <f t="shared" si="754"/>
        <v>C/PalabrasClaves</v>
      </c>
      <c r="N2056" s="27" t="s">
        <v>12</v>
      </c>
      <c r="O2056" s="27" t="s">
        <v>25</v>
      </c>
      <c r="P2056" s="27" t="s">
        <v>1049</v>
      </c>
      <c r="Q2056" s="27"/>
      <c r="R2056" s="27" t="str">
        <f>LEFT('2012-2022'!$P2056,4)</f>
        <v>2020</v>
      </c>
      <c r="S2056" s="27" t="s">
        <v>70</v>
      </c>
      <c r="T2056" s="27" t="s">
        <v>12841</v>
      </c>
      <c r="U2056" s="27" t="s">
        <v>124</v>
      </c>
      <c r="V2056" s="29" t="s">
        <v>124</v>
      </c>
      <c r="W2056" s="30" t="s">
        <v>124</v>
      </c>
      <c r="X2056" s="30" t="s">
        <v>12842</v>
      </c>
      <c r="Y2056" s="31" t="str">
        <f>IFERROR(VLOOKUP(A2054,BD_aux,3,FALSE),"")</f>
        <v/>
      </c>
    </row>
    <row r="2057" spans="1:25" ht="15.75" hidden="1" customHeight="1" x14ac:dyDescent="0.25">
      <c r="A2057" s="32">
        <v>26790015</v>
      </c>
      <c r="B2057" s="32" t="s">
        <v>12843</v>
      </c>
      <c r="C2057" s="32" t="s">
        <v>12844</v>
      </c>
      <c r="D2057" s="32" t="s">
        <v>12845</v>
      </c>
      <c r="E2057" s="32" t="s">
        <v>12846</v>
      </c>
      <c r="F2057" s="32" t="s">
        <v>11834</v>
      </c>
      <c r="G2057" s="32">
        <v>2015</v>
      </c>
      <c r="H2057" s="33">
        <v>42390</v>
      </c>
      <c r="I2057" s="32"/>
      <c r="J2057" s="32"/>
      <c r="K2057" s="32" t="s">
        <v>12847</v>
      </c>
      <c r="L2057" s="32" t="str">
        <f t="shared" si="740"/>
        <v>Excluido</v>
      </c>
      <c r="M2057" s="32" t="str">
        <f t="shared" si="754"/>
        <v>S/PalabrasClaves</v>
      </c>
      <c r="N2057" s="32" t="str">
        <f t="shared" ref="N2057:N2059" si="755">IF(ISNUMBER(SEARCH("TREATMENT", B2057)), "4) Nuevos tratamientos", "")</f>
        <v/>
      </c>
      <c r="O2057" s="32"/>
      <c r="P2057" s="32" t="s">
        <v>701</v>
      </c>
      <c r="Q2057" s="32"/>
      <c r="R2057" s="32" t="str">
        <f>LEFT('2012-2022'!$P2057,4)</f>
        <v>2015</v>
      </c>
      <c r="S2057" s="32" t="s">
        <v>49</v>
      </c>
      <c r="T2057" s="32" t="str">
        <f t="shared" ref="T2057:T2059" si="756">IFERROR(VLOOKUP(A2057,BD_aux,2,FALSE),"")</f>
        <v/>
      </c>
      <c r="U2057" s="32"/>
      <c r="V2057" s="34"/>
      <c r="W2057" s="35"/>
      <c r="X2057" s="35"/>
      <c r="Y2057" s="32"/>
    </row>
    <row r="2058" spans="1:25" ht="15.75" hidden="1" customHeight="1" x14ac:dyDescent="0.25">
      <c r="A2058" s="27">
        <v>35171128</v>
      </c>
      <c r="B2058" s="27" t="s">
        <v>12848</v>
      </c>
      <c r="C2058" s="27" t="s">
        <v>12849</v>
      </c>
      <c r="D2058" s="27" t="s">
        <v>12850</v>
      </c>
      <c r="E2058" s="27" t="s">
        <v>12851</v>
      </c>
      <c r="F2058" s="27" t="s">
        <v>304</v>
      </c>
      <c r="G2058" s="27">
        <v>2022</v>
      </c>
      <c r="H2058" s="28">
        <v>44608</v>
      </c>
      <c r="I2058" s="27" t="s">
        <v>12852</v>
      </c>
      <c r="J2058" s="27" t="s">
        <v>12853</v>
      </c>
      <c r="K2058" s="27" t="s">
        <v>12854</v>
      </c>
      <c r="L2058" s="27" t="str">
        <f t="shared" si="740"/>
        <v>PostAlerta</v>
      </c>
      <c r="M2058" s="27" t="str">
        <f t="shared" si="754"/>
        <v>S/PalabrasClaves</v>
      </c>
      <c r="N2058" s="27" t="str">
        <f t="shared" si="755"/>
        <v/>
      </c>
      <c r="O2058" s="27"/>
      <c r="P2058" s="27" t="s">
        <v>12855</v>
      </c>
      <c r="Q2058" s="27"/>
      <c r="R2058" s="27" t="str">
        <f>LEFT('2012-2022'!$P2058,4)</f>
        <v>2022</v>
      </c>
      <c r="S2058" s="27" t="s">
        <v>60</v>
      </c>
      <c r="T2058" s="27" t="str">
        <f t="shared" si="756"/>
        <v/>
      </c>
      <c r="U2058" s="27"/>
      <c r="V2058" s="29"/>
      <c r="W2058" s="30"/>
      <c r="X2058" s="30"/>
      <c r="Y2058" s="31"/>
    </row>
    <row r="2059" spans="1:25" ht="15.75" hidden="1" customHeight="1" x14ac:dyDescent="0.25">
      <c r="A2059" s="32">
        <v>28531212</v>
      </c>
      <c r="B2059" s="32" t="s">
        <v>12856</v>
      </c>
      <c r="C2059" s="32" t="s">
        <v>12857</v>
      </c>
      <c r="D2059" s="32" t="s">
        <v>12858</v>
      </c>
      <c r="E2059" s="32" t="s">
        <v>12859</v>
      </c>
      <c r="F2059" s="32" t="s">
        <v>424</v>
      </c>
      <c r="G2059" s="32">
        <v>2017</v>
      </c>
      <c r="H2059" s="33">
        <v>42878</v>
      </c>
      <c r="I2059" s="32" t="s">
        <v>12860</v>
      </c>
      <c r="J2059" s="32"/>
      <c r="K2059" s="32" t="s">
        <v>12861</v>
      </c>
      <c r="L2059" s="32" t="str">
        <f t="shared" si="740"/>
        <v>PostAlerta</v>
      </c>
      <c r="M2059" s="32" t="str">
        <f t="shared" si="754"/>
        <v>S/PalabrasClaves</v>
      </c>
      <c r="N2059" s="32" t="str">
        <f t="shared" si="755"/>
        <v/>
      </c>
      <c r="O2059" s="32"/>
      <c r="P2059" s="32" t="s">
        <v>12862</v>
      </c>
      <c r="Q2059" s="32"/>
      <c r="R2059" s="32" t="str">
        <f>LEFT('2012-2022'!$P2059,4)</f>
        <v>2017</v>
      </c>
      <c r="S2059" s="32" t="s">
        <v>57</v>
      </c>
      <c r="T2059" s="32" t="str">
        <f t="shared" si="756"/>
        <v/>
      </c>
      <c r="U2059" s="32"/>
      <c r="V2059" s="34"/>
      <c r="W2059" s="35"/>
      <c r="X2059" s="35"/>
      <c r="Y2059" s="32"/>
    </row>
    <row r="2060" spans="1:25" ht="15.75" customHeight="1" x14ac:dyDescent="0.25">
      <c r="A2060" s="27">
        <v>34339277</v>
      </c>
      <c r="B2060" s="27" t="s">
        <v>12863</v>
      </c>
      <c r="C2060" s="27" t="s">
        <v>12864</v>
      </c>
      <c r="D2060" s="27" t="s">
        <v>12865</v>
      </c>
      <c r="E2060" s="27" t="s">
        <v>12866</v>
      </c>
      <c r="F2060" s="27" t="s">
        <v>573</v>
      </c>
      <c r="G2060" s="27">
        <v>2021</v>
      </c>
      <c r="H2060" s="28">
        <v>44410</v>
      </c>
      <c r="I2060" s="27" t="s">
        <v>12867</v>
      </c>
      <c r="J2060" s="27"/>
      <c r="K2060" s="27" t="s">
        <v>12868</v>
      </c>
      <c r="L2060" s="27" t="str">
        <f t="shared" si="740"/>
        <v>PostAlerta</v>
      </c>
      <c r="M2060" s="27" t="str">
        <f t="shared" si="754"/>
        <v>C/PalabrasClaves</v>
      </c>
      <c r="N2060" s="27" t="s">
        <v>9</v>
      </c>
      <c r="O2060" s="27"/>
      <c r="P2060" s="27" t="s">
        <v>10289</v>
      </c>
      <c r="Q2060" s="27"/>
      <c r="R2060" s="27" t="str">
        <f>LEFT('2012-2022'!$P2060,4)</f>
        <v>2021</v>
      </c>
      <c r="S2060" s="27" t="s">
        <v>68</v>
      </c>
      <c r="T2060" s="27" t="s">
        <v>12869</v>
      </c>
      <c r="U2060" s="27" t="s">
        <v>124</v>
      </c>
      <c r="V2060" s="29" t="s">
        <v>124</v>
      </c>
      <c r="W2060" s="30" t="s">
        <v>124</v>
      </c>
      <c r="X2060" s="30" t="s">
        <v>12870</v>
      </c>
      <c r="Y2060" s="31" t="str">
        <f>IFERROR(VLOOKUP(A2058,BD_aux,3,FALSE),"")</f>
        <v/>
      </c>
    </row>
    <row r="2061" spans="1:25" ht="15.75" hidden="1" customHeight="1" x14ac:dyDescent="0.25">
      <c r="A2061" s="32">
        <v>23486492</v>
      </c>
      <c r="B2061" s="32" t="s">
        <v>12871</v>
      </c>
      <c r="C2061" s="32" t="s">
        <v>12872</v>
      </c>
      <c r="D2061" s="32" t="s">
        <v>12873</v>
      </c>
      <c r="E2061" s="32" t="s">
        <v>12730</v>
      </c>
      <c r="F2061" s="32" t="s">
        <v>304</v>
      </c>
      <c r="G2061" s="32">
        <v>2013</v>
      </c>
      <c r="H2061" s="33">
        <v>41348</v>
      </c>
      <c r="I2061" s="32"/>
      <c r="J2061" s="32"/>
      <c r="K2061" s="32" t="s">
        <v>12874</v>
      </c>
      <c r="L2061" s="32" t="str">
        <f t="shared" si="740"/>
        <v>PreAlerta</v>
      </c>
      <c r="M2061" s="32" t="str">
        <f t="shared" si="754"/>
        <v>S/PalabrasClaves</v>
      </c>
      <c r="N2061" s="32" t="str">
        <f t="shared" ref="N2061:N2063" si="757">IF(ISNUMBER(SEARCH("TREATMENT", B2061)), "4) Nuevos tratamientos", "")</f>
        <v/>
      </c>
      <c r="O2061" s="32"/>
      <c r="P2061" s="32" t="s">
        <v>2978</v>
      </c>
      <c r="Q2061" s="32"/>
      <c r="R2061" s="32" t="str">
        <f>LEFT('2012-2022'!$P2061,4)</f>
        <v>2013</v>
      </c>
      <c r="S2061" s="32" t="s">
        <v>54</v>
      </c>
      <c r="T2061" s="32" t="str">
        <f t="shared" ref="T2061:T2063" si="758">IFERROR(VLOOKUP(A2061,BD_aux,2,FALSE),"")</f>
        <v/>
      </c>
      <c r="U2061" s="32"/>
      <c r="V2061" s="34"/>
      <c r="W2061" s="35"/>
      <c r="X2061" s="35"/>
      <c r="Y2061" s="32"/>
    </row>
    <row r="2062" spans="1:25" ht="15.75" hidden="1" customHeight="1" x14ac:dyDescent="0.25">
      <c r="A2062" s="27">
        <v>26511740</v>
      </c>
      <c r="B2062" s="27" t="s">
        <v>12875</v>
      </c>
      <c r="C2062" s="27" t="s">
        <v>12876</v>
      </c>
      <c r="D2062" s="27" t="s">
        <v>12877</v>
      </c>
      <c r="E2062" s="27" t="s">
        <v>12878</v>
      </c>
      <c r="F2062" s="27" t="s">
        <v>502</v>
      </c>
      <c r="G2062" s="27">
        <v>2016</v>
      </c>
      <c r="H2062" s="28">
        <v>42307</v>
      </c>
      <c r="I2062" s="27" t="s">
        <v>12879</v>
      </c>
      <c r="J2062" s="27"/>
      <c r="K2062" s="27" t="s">
        <v>12880</v>
      </c>
      <c r="L2062" s="27" t="str">
        <f t="shared" si="740"/>
        <v>PreAlerta</v>
      </c>
      <c r="M2062" s="27" t="str">
        <f t="shared" si="754"/>
        <v>S/PalabrasClaves</v>
      </c>
      <c r="N2062" s="27" t="str">
        <f t="shared" si="757"/>
        <v/>
      </c>
      <c r="O2062" s="27"/>
      <c r="P2062" s="27" t="s">
        <v>1226</v>
      </c>
      <c r="Q2062" s="27"/>
      <c r="R2062" s="27" t="str">
        <f>LEFT('2012-2022'!$P2062,4)</f>
        <v>2016</v>
      </c>
      <c r="S2062" s="27" t="s">
        <v>39</v>
      </c>
      <c r="T2062" s="27" t="str">
        <f t="shared" si="758"/>
        <v/>
      </c>
      <c r="U2062" s="27"/>
      <c r="V2062" s="29"/>
      <c r="W2062" s="30"/>
      <c r="X2062" s="30"/>
      <c r="Y2062" s="31"/>
    </row>
    <row r="2063" spans="1:25" ht="15.75" hidden="1" customHeight="1" x14ac:dyDescent="0.25">
      <c r="A2063" s="32">
        <v>25429977</v>
      </c>
      <c r="B2063" s="32" t="s">
        <v>12881</v>
      </c>
      <c r="C2063" s="32" t="s">
        <v>12882</v>
      </c>
      <c r="D2063" s="32" t="s">
        <v>12883</v>
      </c>
      <c r="E2063" s="32" t="s">
        <v>12884</v>
      </c>
      <c r="F2063" s="32" t="s">
        <v>648</v>
      </c>
      <c r="G2063" s="32">
        <v>2014</v>
      </c>
      <c r="H2063" s="33">
        <v>41972</v>
      </c>
      <c r="I2063" s="32" t="s">
        <v>12885</v>
      </c>
      <c r="J2063" s="32"/>
      <c r="K2063" s="32" t="s">
        <v>12886</v>
      </c>
      <c r="L2063" s="32" t="str">
        <f t="shared" si="740"/>
        <v>PreAlerta</v>
      </c>
      <c r="M2063" s="32" t="str">
        <f t="shared" si="754"/>
        <v>S/PalabrasClaves</v>
      </c>
      <c r="N2063" s="32" t="str">
        <f t="shared" si="757"/>
        <v/>
      </c>
      <c r="O2063" s="32"/>
      <c r="P2063" s="32" t="s">
        <v>12887</v>
      </c>
      <c r="Q2063" s="32"/>
      <c r="R2063" s="32" t="str">
        <f>LEFT('2012-2022'!$P2063,4)</f>
        <v>2014</v>
      </c>
      <c r="S2063" s="32" t="s">
        <v>74</v>
      </c>
      <c r="T2063" s="32" t="str">
        <f t="shared" si="758"/>
        <v/>
      </c>
      <c r="U2063" s="32"/>
      <c r="V2063" s="34"/>
      <c r="W2063" s="35"/>
      <c r="X2063" s="35"/>
      <c r="Y2063" s="32"/>
    </row>
    <row r="2064" spans="1:25" ht="15.75" customHeight="1" x14ac:dyDescent="0.25">
      <c r="A2064" s="27">
        <v>31476277</v>
      </c>
      <c r="B2064" s="27" t="s">
        <v>12888</v>
      </c>
      <c r="C2064" s="27" t="s">
        <v>12889</v>
      </c>
      <c r="D2064" s="27" t="s">
        <v>12890</v>
      </c>
      <c r="E2064" s="27" t="s">
        <v>12891</v>
      </c>
      <c r="F2064" s="27" t="s">
        <v>595</v>
      </c>
      <c r="G2064" s="27">
        <v>2019</v>
      </c>
      <c r="H2064" s="28">
        <v>43711</v>
      </c>
      <c r="I2064" s="27"/>
      <c r="J2064" s="27"/>
      <c r="K2064" s="27" t="s">
        <v>12892</v>
      </c>
      <c r="L2064" s="27" t="str">
        <f t="shared" si="740"/>
        <v>PostAlerta</v>
      </c>
      <c r="M2064" s="27" t="str">
        <f t="shared" si="754"/>
        <v>C/PalabrasClaves</v>
      </c>
      <c r="N2064" s="27" t="s">
        <v>12</v>
      </c>
      <c r="O2064" s="27" t="s">
        <v>25</v>
      </c>
      <c r="P2064" s="27" t="s">
        <v>220</v>
      </c>
      <c r="Q2064" s="27"/>
      <c r="R2064" s="27" t="str">
        <f>LEFT('2012-2022'!$P2064,4)</f>
        <v>2019</v>
      </c>
      <c r="S2064" s="27" t="s">
        <v>68</v>
      </c>
      <c r="T2064" s="27" t="s">
        <v>12893</v>
      </c>
      <c r="U2064" s="27" t="s">
        <v>124</v>
      </c>
      <c r="V2064" s="29" t="s">
        <v>124</v>
      </c>
      <c r="W2064" s="30" t="s">
        <v>124</v>
      </c>
      <c r="X2064" s="30" t="s">
        <v>12894</v>
      </c>
      <c r="Y2064" s="31" t="str">
        <f>IFERROR(VLOOKUP(A2062,BD_aux,3,FALSE),"")</f>
        <v/>
      </c>
    </row>
    <row r="2065" spans="1:25" ht="15.75" hidden="1" customHeight="1" x14ac:dyDescent="0.25">
      <c r="A2065" s="32">
        <v>25504299</v>
      </c>
      <c r="B2065" s="32" t="s">
        <v>12895</v>
      </c>
      <c r="C2065" s="32" t="s">
        <v>12896</v>
      </c>
      <c r="D2065" s="32" t="s">
        <v>12897</v>
      </c>
      <c r="E2065" s="32" t="s">
        <v>333</v>
      </c>
      <c r="F2065" s="32" t="s">
        <v>304</v>
      </c>
      <c r="G2065" s="32">
        <v>2015</v>
      </c>
      <c r="H2065" s="33">
        <v>41989</v>
      </c>
      <c r="I2065" s="32"/>
      <c r="J2065" s="32"/>
      <c r="K2065" s="32" t="s">
        <v>12898</v>
      </c>
      <c r="L2065" s="32" t="str">
        <f t="shared" si="740"/>
        <v>PreAlerta</v>
      </c>
      <c r="M2065" s="32" t="str">
        <f t="shared" si="754"/>
        <v>C/PalabrasClaves</v>
      </c>
      <c r="N2065" s="32" t="str">
        <f t="shared" ref="N2065:N2066" si="759">IF(ISNUMBER(SEARCH("TREATMENT", B2065)), "4) Nuevos tratamientos", "")</f>
        <v/>
      </c>
      <c r="O2065" s="32"/>
      <c r="P2065" s="32" t="s">
        <v>2289</v>
      </c>
      <c r="Q2065" s="32"/>
      <c r="R2065" s="32" t="str">
        <f>LEFT('2012-2022'!$P2065,4)</f>
        <v>2015</v>
      </c>
      <c r="S2065" s="32" t="s">
        <v>39</v>
      </c>
      <c r="T2065" s="32" t="str">
        <f t="shared" ref="T2065:T2068" si="760">IFERROR(VLOOKUP(A2065,BD_aux,2,FALSE),"")</f>
        <v/>
      </c>
      <c r="U2065" s="32"/>
      <c r="V2065" s="34"/>
      <c r="W2065" s="35"/>
      <c r="X2065" s="35"/>
      <c r="Y2065" s="32"/>
    </row>
    <row r="2066" spans="1:25" ht="15.75" hidden="1" customHeight="1" x14ac:dyDescent="0.25">
      <c r="A2066" s="27">
        <v>26814891</v>
      </c>
      <c r="B2066" s="27" t="s">
        <v>12899</v>
      </c>
      <c r="C2066" s="27" t="s">
        <v>12900</v>
      </c>
      <c r="D2066" s="27" t="s">
        <v>12901</v>
      </c>
      <c r="E2066" s="27" t="s">
        <v>12517</v>
      </c>
      <c r="F2066" s="27" t="s">
        <v>424</v>
      </c>
      <c r="G2066" s="27">
        <v>2016</v>
      </c>
      <c r="H2066" s="28">
        <v>42397</v>
      </c>
      <c r="I2066" s="27" t="s">
        <v>12902</v>
      </c>
      <c r="J2066" s="27"/>
      <c r="K2066" s="27" t="s">
        <v>12903</v>
      </c>
      <c r="L2066" s="27" t="str">
        <f t="shared" si="740"/>
        <v>PreAlerta</v>
      </c>
      <c r="M2066" s="27" t="str">
        <f t="shared" si="754"/>
        <v>S/PalabrasClaves</v>
      </c>
      <c r="N2066" s="27" t="str">
        <f t="shared" si="759"/>
        <v/>
      </c>
      <c r="O2066" s="27"/>
      <c r="P2066" s="27" t="s">
        <v>12904</v>
      </c>
      <c r="Q2066" s="27"/>
      <c r="R2066" s="27" t="str">
        <f>LEFT('2012-2022'!$P2066,4)</f>
        <v>2016</v>
      </c>
      <c r="S2066" s="27" t="s">
        <v>39</v>
      </c>
      <c r="T2066" s="27" t="str">
        <f t="shared" si="760"/>
        <v/>
      </c>
      <c r="U2066" s="27"/>
      <c r="V2066" s="29"/>
      <c r="W2066" s="30"/>
      <c r="X2066" s="30"/>
      <c r="Y2066" s="31"/>
    </row>
    <row r="2067" spans="1:25" ht="15.75" hidden="1" customHeight="1" x14ac:dyDescent="0.25">
      <c r="A2067" s="32">
        <v>32747940</v>
      </c>
      <c r="B2067" s="32" t="s">
        <v>12905</v>
      </c>
      <c r="C2067" s="32" t="s">
        <v>12906</v>
      </c>
      <c r="D2067" s="32" t="s">
        <v>12907</v>
      </c>
      <c r="E2067" s="32" t="s">
        <v>6986</v>
      </c>
      <c r="F2067" s="32" t="s">
        <v>493</v>
      </c>
      <c r="G2067" s="32">
        <v>2020</v>
      </c>
      <c r="H2067" s="33">
        <v>44048</v>
      </c>
      <c r="I2067" s="32"/>
      <c r="J2067" s="32"/>
      <c r="K2067" s="32" t="s">
        <v>12908</v>
      </c>
      <c r="L2067" s="32" t="str">
        <f t="shared" si="740"/>
        <v>Excluido</v>
      </c>
      <c r="M2067" s="32" t="str">
        <f t="shared" si="754"/>
        <v>C/PalabrasClaves</v>
      </c>
      <c r="N2067" s="32"/>
      <c r="O2067" s="32"/>
      <c r="P2067" s="32" t="s">
        <v>9160</v>
      </c>
      <c r="Q2067" s="32"/>
      <c r="R2067" s="32" t="str">
        <f>LEFT('2012-2022'!$P2067,4)</f>
        <v>2020</v>
      </c>
      <c r="S2067" s="32" t="s">
        <v>72</v>
      </c>
      <c r="T2067" s="32" t="str">
        <f t="shared" si="760"/>
        <v/>
      </c>
      <c r="U2067" s="32"/>
      <c r="V2067" s="34"/>
      <c r="W2067" s="35"/>
      <c r="X2067" s="35"/>
      <c r="Y2067" s="32"/>
    </row>
    <row r="2068" spans="1:25" ht="15.75" hidden="1" customHeight="1" x14ac:dyDescent="0.25">
      <c r="A2068" s="27">
        <v>27026347</v>
      </c>
      <c r="B2068" s="27" t="s">
        <v>12909</v>
      </c>
      <c r="C2068" s="27" t="s">
        <v>12910</v>
      </c>
      <c r="D2068" s="27" t="s">
        <v>12911</v>
      </c>
      <c r="E2068" s="27" t="s">
        <v>12912</v>
      </c>
      <c r="F2068" s="27" t="s">
        <v>3332</v>
      </c>
      <c r="G2068" s="27">
        <v>2016</v>
      </c>
      <c r="H2068" s="28">
        <v>42460</v>
      </c>
      <c r="I2068" s="27" t="s">
        <v>12913</v>
      </c>
      <c r="J2068" s="27"/>
      <c r="K2068" s="27" t="s">
        <v>12914</v>
      </c>
      <c r="L2068" s="27" t="str">
        <f t="shared" si="740"/>
        <v>PreAlerta</v>
      </c>
      <c r="M2068" s="27" t="str">
        <f t="shared" si="754"/>
        <v>S/PalabrasClaves</v>
      </c>
      <c r="N2068" s="27" t="str">
        <f>IF(ISNUMBER(SEARCH("TREATMENT", B2068)), "4) Nuevos tratamientos", "")</f>
        <v/>
      </c>
      <c r="O2068" s="27"/>
      <c r="P2068" s="27" t="s">
        <v>12915</v>
      </c>
      <c r="Q2068" s="27"/>
      <c r="R2068" s="27" t="str">
        <f>LEFT('2012-2022'!$P2068,4)</f>
        <v>2016</v>
      </c>
      <c r="S2068" s="27" t="s">
        <v>49</v>
      </c>
      <c r="T2068" s="27" t="str">
        <f t="shared" si="760"/>
        <v/>
      </c>
      <c r="U2068" s="27"/>
      <c r="V2068" s="29"/>
      <c r="W2068" s="30"/>
      <c r="X2068" s="30"/>
      <c r="Y2068" s="31"/>
    </row>
    <row r="2069" spans="1:25" ht="15.75" customHeight="1" x14ac:dyDescent="0.25">
      <c r="A2069" s="32">
        <v>36761832</v>
      </c>
      <c r="B2069" s="32" t="s">
        <v>12916</v>
      </c>
      <c r="C2069" s="32" t="s">
        <v>12917</v>
      </c>
      <c r="D2069" s="32" t="s">
        <v>12918</v>
      </c>
      <c r="E2069" s="32" t="s">
        <v>12919</v>
      </c>
      <c r="F2069" s="32" t="s">
        <v>1727</v>
      </c>
      <c r="G2069" s="32">
        <v>2022</v>
      </c>
      <c r="H2069" s="33">
        <v>44970</v>
      </c>
      <c r="I2069" s="32" t="s">
        <v>12920</v>
      </c>
      <c r="J2069" s="32"/>
      <c r="K2069" s="32" t="s">
        <v>12921</v>
      </c>
      <c r="L2069" s="32" t="str">
        <f t="shared" si="740"/>
        <v>PostAlerta</v>
      </c>
      <c r="M2069" s="32" t="str">
        <f t="shared" si="754"/>
        <v>C/PalabrasClaves</v>
      </c>
      <c r="N2069" s="32" t="s">
        <v>12</v>
      </c>
      <c r="O2069" s="32" t="s">
        <v>25</v>
      </c>
      <c r="P2069" s="32" t="s">
        <v>12922</v>
      </c>
      <c r="Q2069" s="32"/>
      <c r="R2069" s="32" t="str">
        <f>LEFT('2012-2022'!$P2069,4)</f>
        <v>2022</v>
      </c>
      <c r="S2069" s="32" t="s">
        <v>74</v>
      </c>
      <c r="T2069" s="32" t="s">
        <v>12923</v>
      </c>
      <c r="U2069" s="32" t="s">
        <v>124</v>
      </c>
      <c r="V2069" s="34" t="s">
        <v>124</v>
      </c>
      <c r="W2069" s="35" t="s">
        <v>124</v>
      </c>
      <c r="X2069" s="35" t="s">
        <v>12924</v>
      </c>
      <c r="Y2069" s="36" t="str">
        <f>IFERROR(VLOOKUP(A2067,BD_aux,3,FALSE),"")</f>
        <v/>
      </c>
    </row>
    <row r="2070" spans="1:25" ht="15.75" hidden="1" customHeight="1" x14ac:dyDescent="0.25">
      <c r="A2070" s="27">
        <v>30422800</v>
      </c>
      <c r="B2070" s="27" t="s">
        <v>12925</v>
      </c>
      <c r="C2070" s="27" t="s">
        <v>12926</v>
      </c>
      <c r="D2070" s="27" t="s">
        <v>12927</v>
      </c>
      <c r="E2070" s="27" t="s">
        <v>12928</v>
      </c>
      <c r="F2070" s="27" t="s">
        <v>12929</v>
      </c>
      <c r="G2070" s="27">
        <v>2018</v>
      </c>
      <c r="H2070" s="28">
        <v>43418</v>
      </c>
      <c r="I2070" s="27"/>
      <c r="J2070" s="27"/>
      <c r="K2070" s="27" t="s">
        <v>12930</v>
      </c>
      <c r="L2070" s="27" t="str">
        <f t="shared" si="740"/>
        <v>PostAlerta</v>
      </c>
      <c r="M2070" s="27" t="str">
        <f t="shared" si="754"/>
        <v>C/PalabrasClaves</v>
      </c>
      <c r="N2070" s="27" t="str">
        <f t="shared" ref="N2070:N2072" si="761">IF(ISNUMBER(SEARCH("TREATMENT", B2070)), "4) Nuevos tratamientos", "")</f>
        <v/>
      </c>
      <c r="O2070" s="27"/>
      <c r="P2070" s="27" t="s">
        <v>12931</v>
      </c>
      <c r="Q2070" s="27"/>
      <c r="R2070" s="27" t="str">
        <f>LEFT('2012-2022'!$P2070,4)</f>
        <v>2018</v>
      </c>
      <c r="S2070" s="27" t="s">
        <v>72</v>
      </c>
      <c r="T2070" s="27" t="str">
        <f t="shared" ref="T2070:T2076" si="762">IFERROR(VLOOKUP(A2070,BD_aux,2,FALSE),"")</f>
        <v/>
      </c>
      <c r="U2070" s="27"/>
      <c r="V2070" s="29"/>
      <c r="W2070" s="30"/>
      <c r="X2070" s="30"/>
      <c r="Y2070" s="31"/>
    </row>
    <row r="2071" spans="1:25" ht="15.75" hidden="1" customHeight="1" x14ac:dyDescent="0.25">
      <c r="A2071" s="32">
        <v>33676595</v>
      </c>
      <c r="B2071" s="32" t="s">
        <v>12932</v>
      </c>
      <c r="C2071" s="32" t="s">
        <v>12933</v>
      </c>
      <c r="D2071" s="32" t="s">
        <v>12934</v>
      </c>
      <c r="E2071" s="32" t="s">
        <v>7432</v>
      </c>
      <c r="F2071" s="32" t="s">
        <v>679</v>
      </c>
      <c r="G2071" s="32">
        <v>2021</v>
      </c>
      <c r="H2071" s="33">
        <v>44262</v>
      </c>
      <c r="I2071" s="32"/>
      <c r="J2071" s="32"/>
      <c r="K2071" s="32" t="s">
        <v>12935</v>
      </c>
      <c r="L2071" s="32" t="str">
        <f t="shared" si="740"/>
        <v>Excluido</v>
      </c>
      <c r="M2071" s="32" t="str">
        <f t="shared" si="754"/>
        <v>S/PalabrasClaves</v>
      </c>
      <c r="N2071" s="32" t="str">
        <f t="shared" si="761"/>
        <v/>
      </c>
      <c r="O2071" s="32"/>
      <c r="P2071" s="32" t="s">
        <v>934</v>
      </c>
      <c r="Q2071" s="32"/>
      <c r="R2071" s="32" t="str">
        <f>LEFT('2012-2022'!$P2071,4)</f>
        <v>2021</v>
      </c>
      <c r="S2071" s="32" t="s">
        <v>57</v>
      </c>
      <c r="T2071" s="32" t="str">
        <f t="shared" si="762"/>
        <v/>
      </c>
      <c r="U2071" s="32"/>
      <c r="V2071" s="34"/>
      <c r="W2071" s="35"/>
      <c r="X2071" s="35"/>
      <c r="Y2071" s="32"/>
    </row>
    <row r="2072" spans="1:25" ht="15.75" hidden="1" customHeight="1" x14ac:dyDescent="0.25">
      <c r="A2072" s="27">
        <v>26846151</v>
      </c>
      <c r="B2072" s="27" t="s">
        <v>12936</v>
      </c>
      <c r="C2072" s="27" t="s">
        <v>12937</v>
      </c>
      <c r="D2072" s="27" t="s">
        <v>12938</v>
      </c>
      <c r="E2072" s="27" t="s">
        <v>303</v>
      </c>
      <c r="F2072" s="27" t="s">
        <v>735</v>
      </c>
      <c r="G2072" s="27">
        <v>2017</v>
      </c>
      <c r="H2072" s="28">
        <v>42406</v>
      </c>
      <c r="I2072" s="27" t="s">
        <v>12939</v>
      </c>
      <c r="J2072" s="27" t="s">
        <v>12940</v>
      </c>
      <c r="K2072" s="27" t="s">
        <v>12941</v>
      </c>
      <c r="L2072" s="27" t="str">
        <f t="shared" si="740"/>
        <v>PreAlerta</v>
      </c>
      <c r="M2072" s="27" t="str">
        <f t="shared" si="754"/>
        <v>S/PalabrasClaves</v>
      </c>
      <c r="N2072" s="27" t="str">
        <f t="shared" si="761"/>
        <v/>
      </c>
      <c r="O2072" s="27"/>
      <c r="P2072" s="27" t="s">
        <v>1424</v>
      </c>
      <c r="Q2072" s="27"/>
      <c r="R2072" s="27" t="str">
        <f>LEFT('2012-2022'!$P2072,4)</f>
        <v>2017</v>
      </c>
      <c r="S2072" s="27" t="s">
        <v>45</v>
      </c>
      <c r="T2072" s="27" t="str">
        <f t="shared" si="762"/>
        <v/>
      </c>
      <c r="U2072" s="27"/>
      <c r="V2072" s="29"/>
      <c r="W2072" s="30"/>
      <c r="X2072" s="30"/>
      <c r="Y2072" s="31"/>
    </row>
    <row r="2073" spans="1:25" ht="15.75" hidden="1" customHeight="1" x14ac:dyDescent="0.25">
      <c r="A2073" s="32">
        <v>34890451</v>
      </c>
      <c r="B2073" s="32" t="s">
        <v>12942</v>
      </c>
      <c r="C2073" s="32" t="s">
        <v>12943</v>
      </c>
      <c r="D2073" s="32" t="s">
        <v>12944</v>
      </c>
      <c r="E2073" s="32" t="s">
        <v>12945</v>
      </c>
      <c r="F2073" s="32" t="s">
        <v>3711</v>
      </c>
      <c r="G2073" s="32">
        <v>2022</v>
      </c>
      <c r="H2073" s="33">
        <v>44540</v>
      </c>
      <c r="I2073" s="32" t="s">
        <v>12946</v>
      </c>
      <c r="J2073" s="32"/>
      <c r="K2073" s="32" t="s">
        <v>12947</v>
      </c>
      <c r="L2073" s="32" t="str">
        <f t="shared" ref="L2073:L2136" si="763">IF(ISNUMBER(VLOOKUP(A2073,EXCL,1,FALSE)),"Excluido",IF(ISNUMBER(VLOOKUP(A2073,POST,1,FALSE)),"PostAlerta",IF(ISNUMBER(VLOOKUP(A2073,PRE,1,FALSE)),"PreAlerta","")))</f>
        <v>PostAlerta</v>
      </c>
      <c r="M2073" s="32" t="str">
        <f t="shared" si="754"/>
        <v>S/PalabrasClaves</v>
      </c>
      <c r="N2073" s="32" t="s">
        <v>18</v>
      </c>
      <c r="O2073" s="32" t="s">
        <v>2842</v>
      </c>
      <c r="P2073" s="32" t="s">
        <v>12948</v>
      </c>
      <c r="Q2073" s="32"/>
      <c r="R2073" s="32" t="str">
        <f>LEFT('2012-2022'!$P2073,4)</f>
        <v>2022</v>
      </c>
      <c r="S2073" s="32" t="s">
        <v>39</v>
      </c>
      <c r="T2073" s="32" t="str">
        <f t="shared" si="762"/>
        <v/>
      </c>
      <c r="U2073" s="32"/>
      <c r="V2073" s="34"/>
      <c r="W2073" s="35"/>
      <c r="X2073" s="35"/>
      <c r="Y2073" s="32"/>
    </row>
    <row r="2074" spans="1:25" ht="15.75" hidden="1" customHeight="1" x14ac:dyDescent="0.25">
      <c r="A2074" s="27">
        <v>24857261</v>
      </c>
      <c r="B2074" s="27" t="s">
        <v>12949</v>
      </c>
      <c r="C2074" s="27" t="s">
        <v>12950</v>
      </c>
      <c r="D2074" s="27" t="s">
        <v>12951</v>
      </c>
      <c r="E2074" s="27" t="s">
        <v>6760</v>
      </c>
      <c r="F2074" s="27" t="s">
        <v>12952</v>
      </c>
      <c r="G2074" s="27">
        <v>2014</v>
      </c>
      <c r="H2074" s="28">
        <v>41786</v>
      </c>
      <c r="I2074" s="27"/>
      <c r="J2074" s="27"/>
      <c r="K2074" s="27" t="s">
        <v>12953</v>
      </c>
      <c r="L2074" s="27" t="str">
        <f t="shared" si="763"/>
        <v>PreAlerta</v>
      </c>
      <c r="M2074" s="27" t="str">
        <f t="shared" si="754"/>
        <v>C/PalabrasClaves</v>
      </c>
      <c r="N2074" s="27" t="str">
        <f t="shared" ref="N2074:N2076" si="764">IF(ISNUMBER(SEARCH("TREATMENT", B2074)), "4) Nuevos tratamientos", "")</f>
        <v/>
      </c>
      <c r="O2074" s="27"/>
      <c r="P2074" s="27" t="s">
        <v>1736</v>
      </c>
      <c r="Q2074" s="27"/>
      <c r="R2074" s="27" t="str">
        <f>LEFT('2012-2022'!$P2074,4)</f>
        <v>2014</v>
      </c>
      <c r="S2074" s="27" t="s">
        <v>65</v>
      </c>
      <c r="T2074" s="27" t="str">
        <f t="shared" si="762"/>
        <v/>
      </c>
      <c r="U2074" s="27"/>
      <c r="V2074" s="29"/>
      <c r="W2074" s="30"/>
      <c r="X2074" s="30"/>
      <c r="Y2074" s="31"/>
    </row>
    <row r="2075" spans="1:25" ht="15.75" hidden="1" customHeight="1" x14ac:dyDescent="0.25">
      <c r="A2075" s="32">
        <v>25934156</v>
      </c>
      <c r="B2075" s="32" t="s">
        <v>12954</v>
      </c>
      <c r="C2075" s="32" t="s">
        <v>12955</v>
      </c>
      <c r="D2075" s="32" t="s">
        <v>12956</v>
      </c>
      <c r="E2075" s="32" t="s">
        <v>12957</v>
      </c>
      <c r="F2075" s="32" t="s">
        <v>285</v>
      </c>
      <c r="G2075" s="32">
        <v>2015</v>
      </c>
      <c r="H2075" s="33">
        <v>42127</v>
      </c>
      <c r="I2075" s="32"/>
      <c r="J2075" s="32"/>
      <c r="K2075" s="32" t="s">
        <v>12958</v>
      </c>
      <c r="L2075" s="32" t="str">
        <f t="shared" si="763"/>
        <v>PreAlerta</v>
      </c>
      <c r="M2075" s="32" t="str">
        <f t="shared" si="754"/>
        <v>S/PalabrasClaves</v>
      </c>
      <c r="N2075" s="32" t="str">
        <f t="shared" si="764"/>
        <v/>
      </c>
      <c r="O2075" s="32"/>
      <c r="P2075" s="32" t="s">
        <v>3407</v>
      </c>
      <c r="Q2075" s="32"/>
      <c r="R2075" s="32" t="str">
        <f>LEFT('2012-2022'!$P2075,4)</f>
        <v>2015</v>
      </c>
      <c r="S2075" s="32" t="s">
        <v>62</v>
      </c>
      <c r="T2075" s="32" t="str">
        <f t="shared" si="762"/>
        <v/>
      </c>
      <c r="U2075" s="32"/>
      <c r="V2075" s="34"/>
      <c r="W2075" s="35"/>
      <c r="X2075" s="35"/>
      <c r="Y2075" s="32"/>
    </row>
    <row r="2076" spans="1:25" ht="15.75" hidden="1" customHeight="1" x14ac:dyDescent="0.25">
      <c r="A2076" s="27">
        <v>34819068</v>
      </c>
      <c r="B2076" s="27" t="s">
        <v>12959</v>
      </c>
      <c r="C2076" s="27" t="s">
        <v>12960</v>
      </c>
      <c r="D2076" s="27" t="s">
        <v>12961</v>
      </c>
      <c r="E2076" s="27" t="s">
        <v>12962</v>
      </c>
      <c r="F2076" s="27" t="s">
        <v>12963</v>
      </c>
      <c r="G2076" s="27">
        <v>2021</v>
      </c>
      <c r="H2076" s="28">
        <v>44525</v>
      </c>
      <c r="I2076" s="27" t="s">
        <v>12964</v>
      </c>
      <c r="J2076" s="27"/>
      <c r="K2076" s="27" t="s">
        <v>12965</v>
      </c>
      <c r="L2076" s="27" t="str">
        <f t="shared" si="763"/>
        <v>Excluido</v>
      </c>
      <c r="M2076" s="27" t="str">
        <f t="shared" si="754"/>
        <v>S/PalabrasClaves</v>
      </c>
      <c r="N2076" s="27" t="str">
        <f t="shared" si="764"/>
        <v/>
      </c>
      <c r="O2076" s="27"/>
      <c r="P2076" s="27" t="s">
        <v>12966</v>
      </c>
      <c r="Q2076" s="27"/>
      <c r="R2076" s="27" t="str">
        <f>LEFT('2012-2022'!$P2076,4)</f>
        <v>2021</v>
      </c>
      <c r="S2076" s="27" t="s">
        <v>72</v>
      </c>
      <c r="T2076" s="27" t="str">
        <f t="shared" si="762"/>
        <v/>
      </c>
      <c r="U2076" s="27"/>
      <c r="V2076" s="29"/>
      <c r="W2076" s="30"/>
      <c r="X2076" s="30"/>
      <c r="Y2076" s="31"/>
    </row>
    <row r="2077" spans="1:25" ht="15.75" customHeight="1" x14ac:dyDescent="0.25">
      <c r="A2077" s="32">
        <v>34018990</v>
      </c>
      <c r="B2077" s="32" t="s">
        <v>12967</v>
      </c>
      <c r="C2077" s="32" t="s">
        <v>12968</v>
      </c>
      <c r="D2077" s="32" t="s">
        <v>12969</v>
      </c>
      <c r="E2077" s="32" t="s">
        <v>12970</v>
      </c>
      <c r="F2077" s="32" t="s">
        <v>12971</v>
      </c>
      <c r="G2077" s="32">
        <v>2021</v>
      </c>
      <c r="H2077" s="33">
        <v>44337</v>
      </c>
      <c r="I2077" s="32"/>
      <c r="J2077" s="32"/>
      <c r="K2077" s="32" t="s">
        <v>12972</v>
      </c>
      <c r="L2077" s="32" t="str">
        <f t="shared" si="763"/>
        <v>PostAlerta</v>
      </c>
      <c r="M2077" s="32" t="str">
        <f t="shared" si="754"/>
        <v>C/PalabrasClaves</v>
      </c>
      <c r="N2077" s="32" t="s">
        <v>12</v>
      </c>
      <c r="O2077" s="32" t="s">
        <v>25</v>
      </c>
      <c r="P2077" s="32" t="s">
        <v>934</v>
      </c>
      <c r="Q2077" s="42"/>
      <c r="R2077" s="32" t="str">
        <f>LEFT('2012-2022'!$P2077,4)</f>
        <v>2021</v>
      </c>
      <c r="S2077" s="32" t="s">
        <v>57</v>
      </c>
      <c r="T2077" s="32" t="s">
        <v>12973</v>
      </c>
      <c r="U2077" s="32" t="s">
        <v>124</v>
      </c>
      <c r="V2077" s="34" t="s">
        <v>123</v>
      </c>
      <c r="W2077" s="35" t="s">
        <v>124</v>
      </c>
      <c r="X2077" s="35" t="s">
        <v>8011</v>
      </c>
      <c r="Y2077" s="36" t="str">
        <f>IFERROR(VLOOKUP(A2075,BD_aux,3,FALSE),"")</f>
        <v/>
      </c>
    </row>
    <row r="2078" spans="1:25" ht="15.75" hidden="1" customHeight="1" x14ac:dyDescent="0.25">
      <c r="A2078" s="27">
        <v>34310529</v>
      </c>
      <c r="B2078" s="27" t="s">
        <v>12974</v>
      </c>
      <c r="C2078" s="27" t="s">
        <v>12975</v>
      </c>
      <c r="D2078" s="27" t="s">
        <v>12976</v>
      </c>
      <c r="E2078" s="27" t="s">
        <v>12977</v>
      </c>
      <c r="F2078" s="27" t="s">
        <v>304</v>
      </c>
      <c r="G2078" s="27">
        <v>2021</v>
      </c>
      <c r="H2078" s="28">
        <v>44403</v>
      </c>
      <c r="I2078" s="27"/>
      <c r="J2078" s="27"/>
      <c r="K2078" s="27" t="s">
        <v>12978</v>
      </c>
      <c r="L2078" s="27" t="str">
        <f t="shared" si="763"/>
        <v>PostAlerta</v>
      </c>
      <c r="M2078" s="27" t="str">
        <f t="shared" si="754"/>
        <v>C/PalabrasClaves</v>
      </c>
      <c r="N2078" s="27" t="str">
        <f>IF(ISNUMBER(SEARCH("TREATMENT", B2078)), "4) Nuevos tratamientos", "")</f>
        <v/>
      </c>
      <c r="O2078" s="27"/>
      <c r="P2078" s="27" t="s">
        <v>5980</v>
      </c>
      <c r="Q2078" s="27"/>
      <c r="R2078" s="27" t="str">
        <f>LEFT('2012-2022'!$P2078,4)</f>
        <v>2021</v>
      </c>
      <c r="S2078" s="27" t="s">
        <v>74</v>
      </c>
      <c r="T2078" s="27" t="str">
        <f>IFERROR(VLOOKUP(A2078,BD_aux,2,FALSE),"")</f>
        <v/>
      </c>
      <c r="U2078" s="27"/>
      <c r="V2078" s="29"/>
      <c r="W2078" s="30"/>
      <c r="X2078" s="30"/>
      <c r="Y2078" s="31"/>
    </row>
    <row r="2079" spans="1:25" ht="15.75" customHeight="1" x14ac:dyDescent="0.25">
      <c r="A2079" s="32">
        <v>33822092</v>
      </c>
      <c r="B2079" s="32" t="s">
        <v>12979</v>
      </c>
      <c r="C2079" s="32" t="s">
        <v>6758</v>
      </c>
      <c r="D2079" s="32" t="s">
        <v>12980</v>
      </c>
      <c r="E2079" s="32" t="s">
        <v>6760</v>
      </c>
      <c r="F2079" s="32" t="s">
        <v>195</v>
      </c>
      <c r="G2079" s="32">
        <v>2021</v>
      </c>
      <c r="H2079" s="33">
        <v>44292</v>
      </c>
      <c r="I2079" s="32"/>
      <c r="J2079" s="32"/>
      <c r="K2079" s="32" t="s">
        <v>12981</v>
      </c>
      <c r="L2079" s="32" t="str">
        <f t="shared" si="763"/>
        <v>PostAlerta</v>
      </c>
      <c r="M2079" s="32" t="str">
        <f t="shared" si="754"/>
        <v>S/PalabrasClaves</v>
      </c>
      <c r="N2079" s="32" t="s">
        <v>12</v>
      </c>
      <c r="O2079" s="32" t="s">
        <v>25</v>
      </c>
      <c r="P2079" s="32" t="s">
        <v>9061</v>
      </c>
      <c r="Q2079" s="32"/>
      <c r="R2079" s="32" t="str">
        <f>LEFT('2012-2022'!$P2079,4)</f>
        <v>2021</v>
      </c>
      <c r="S2079" s="32" t="s">
        <v>72</v>
      </c>
      <c r="T2079" s="32" t="s">
        <v>12979</v>
      </c>
      <c r="U2079" s="32" t="s">
        <v>124</v>
      </c>
      <c r="V2079" s="34" t="s">
        <v>123</v>
      </c>
      <c r="W2079" s="35" t="s">
        <v>124</v>
      </c>
      <c r="X2079" s="35"/>
      <c r="Y2079" s="36" t="str">
        <f>IFERROR(VLOOKUP(A2077,BD_aux,3,FALSE),"")</f>
        <v/>
      </c>
    </row>
    <row r="2080" spans="1:25" ht="15.75" hidden="1" customHeight="1" x14ac:dyDescent="0.25">
      <c r="A2080" s="27">
        <v>34694274</v>
      </c>
      <c r="B2080" s="27" t="s">
        <v>12982</v>
      </c>
      <c r="C2080" s="27" t="s">
        <v>12983</v>
      </c>
      <c r="D2080" s="27" t="s">
        <v>12984</v>
      </c>
      <c r="E2080" s="27" t="s">
        <v>12985</v>
      </c>
      <c r="F2080" s="27" t="s">
        <v>304</v>
      </c>
      <c r="G2080" s="27">
        <v>2022</v>
      </c>
      <c r="H2080" s="28">
        <v>44494</v>
      </c>
      <c r="I2080" s="27" t="s">
        <v>12986</v>
      </c>
      <c r="J2080" s="27" t="s">
        <v>12987</v>
      </c>
      <c r="K2080" s="27" t="s">
        <v>12988</v>
      </c>
      <c r="L2080" s="27" t="str">
        <f t="shared" si="763"/>
        <v>PostAlerta</v>
      </c>
      <c r="M2080" s="27" t="str">
        <f t="shared" si="754"/>
        <v>S/PalabrasClaves</v>
      </c>
      <c r="N2080" s="27" t="str">
        <f t="shared" ref="N2080:N2081" si="765">IF(ISNUMBER(SEARCH("TREATMENT", B2080)), "4) Nuevos tratamientos", "")</f>
        <v/>
      </c>
      <c r="O2080" s="27"/>
      <c r="P2080" s="27" t="s">
        <v>12989</v>
      </c>
      <c r="Q2080" s="27"/>
      <c r="R2080" s="27" t="str">
        <f>LEFT('2012-2022'!$P2080,4)</f>
        <v>2022</v>
      </c>
      <c r="S2080" s="27" t="s">
        <v>68</v>
      </c>
      <c r="T2080" s="27" t="str">
        <f t="shared" ref="T2080:T2081" si="766">IFERROR(VLOOKUP(A2080,BD_aux,2,FALSE),"")</f>
        <v/>
      </c>
      <c r="U2080" s="27"/>
      <c r="V2080" s="29"/>
      <c r="W2080" s="30"/>
      <c r="X2080" s="30"/>
      <c r="Y2080" s="31"/>
    </row>
    <row r="2081" spans="1:25" ht="15.75" hidden="1" customHeight="1" x14ac:dyDescent="0.25">
      <c r="A2081" s="32">
        <v>34312175</v>
      </c>
      <c r="B2081" s="32" t="s">
        <v>12990</v>
      </c>
      <c r="C2081" s="32" t="s">
        <v>6344</v>
      </c>
      <c r="D2081" s="32" t="s">
        <v>12991</v>
      </c>
      <c r="E2081" s="32" t="s">
        <v>6346</v>
      </c>
      <c r="F2081" s="32" t="s">
        <v>4754</v>
      </c>
      <c r="G2081" s="32">
        <v>2021</v>
      </c>
      <c r="H2081" s="33">
        <v>44404</v>
      </c>
      <c r="I2081" s="32" t="s">
        <v>12992</v>
      </c>
      <c r="J2081" s="32"/>
      <c r="K2081" s="32" t="s">
        <v>12993</v>
      </c>
      <c r="L2081" s="32" t="str">
        <f t="shared" si="763"/>
        <v>PostAlerta</v>
      </c>
      <c r="M2081" s="32" t="str">
        <f t="shared" si="754"/>
        <v>S/PalabrasClaves</v>
      </c>
      <c r="N2081" s="32" t="str">
        <f t="shared" si="765"/>
        <v/>
      </c>
      <c r="O2081" s="32"/>
      <c r="P2081" s="32" t="s">
        <v>12994</v>
      </c>
      <c r="Q2081" s="32"/>
      <c r="R2081" s="32" t="str">
        <f>LEFT('2012-2022'!$P2081,4)</f>
        <v>2021</v>
      </c>
      <c r="S2081" s="32" t="s">
        <v>62</v>
      </c>
      <c r="T2081" s="32" t="str">
        <f t="shared" si="766"/>
        <v/>
      </c>
      <c r="U2081" s="32"/>
      <c r="V2081" s="34"/>
      <c r="W2081" s="35"/>
      <c r="X2081" s="35"/>
      <c r="Y2081" s="32"/>
    </row>
    <row r="2082" spans="1:25" ht="15.75" customHeight="1" x14ac:dyDescent="0.25">
      <c r="A2082" s="27">
        <v>26773149</v>
      </c>
      <c r="B2082" s="27" t="s">
        <v>12995</v>
      </c>
      <c r="C2082" s="27" t="s">
        <v>12996</v>
      </c>
      <c r="D2082" s="27" t="s">
        <v>12997</v>
      </c>
      <c r="E2082" s="27" t="s">
        <v>5536</v>
      </c>
      <c r="F2082" s="27" t="s">
        <v>7066</v>
      </c>
      <c r="G2082" s="27">
        <v>2016</v>
      </c>
      <c r="H2082" s="28">
        <v>42386</v>
      </c>
      <c r="I2082" s="27" t="s">
        <v>12998</v>
      </c>
      <c r="J2082" s="27" t="s">
        <v>12999</v>
      </c>
      <c r="K2082" s="27" t="s">
        <v>13000</v>
      </c>
      <c r="L2082" s="27" t="str">
        <f t="shared" si="763"/>
        <v>PreAlerta</v>
      </c>
      <c r="M2082" s="27" t="str">
        <f t="shared" si="754"/>
        <v>C/PalabrasClaves</v>
      </c>
      <c r="N2082" s="27" t="s">
        <v>15</v>
      </c>
      <c r="O2082" s="27"/>
      <c r="P2082" s="27" t="s">
        <v>13001</v>
      </c>
      <c r="Q2082" s="27"/>
      <c r="R2082" s="27" t="str">
        <f>LEFT('2012-2022'!$P2082,4)</f>
        <v>2016</v>
      </c>
      <c r="S2082" s="27" t="s">
        <v>45</v>
      </c>
      <c r="T2082" s="27" t="s">
        <v>13002</v>
      </c>
      <c r="U2082" s="27" t="s">
        <v>124</v>
      </c>
      <c r="V2082" s="29" t="s">
        <v>124</v>
      </c>
      <c r="W2082" s="30" t="s">
        <v>123</v>
      </c>
      <c r="X2082" s="30" t="s">
        <v>13003</v>
      </c>
      <c r="Y2082" s="31" t="str">
        <f>IFERROR(VLOOKUP(A2080,BD_aux,3,FALSE),"")</f>
        <v/>
      </c>
    </row>
    <row r="2083" spans="1:25" ht="15.75" hidden="1" customHeight="1" x14ac:dyDescent="0.25">
      <c r="A2083" s="32">
        <v>26222746</v>
      </c>
      <c r="B2083" s="32" t="s">
        <v>13004</v>
      </c>
      <c r="C2083" s="32" t="s">
        <v>13005</v>
      </c>
      <c r="D2083" s="32" t="s">
        <v>13006</v>
      </c>
      <c r="E2083" s="32" t="s">
        <v>13007</v>
      </c>
      <c r="F2083" s="32" t="s">
        <v>304</v>
      </c>
      <c r="G2083" s="32">
        <v>2015</v>
      </c>
      <c r="H2083" s="33">
        <v>42215</v>
      </c>
      <c r="I2083" s="32"/>
      <c r="J2083" s="32"/>
      <c r="K2083" s="32" t="s">
        <v>13008</v>
      </c>
      <c r="L2083" s="32" t="str">
        <f t="shared" si="763"/>
        <v>PreAlerta</v>
      </c>
      <c r="M2083" s="32" t="str">
        <f t="shared" si="754"/>
        <v>S/PalabrasClaves</v>
      </c>
      <c r="N2083" s="32"/>
      <c r="O2083" s="32"/>
      <c r="P2083" s="32" t="s">
        <v>3407</v>
      </c>
      <c r="Q2083" s="32"/>
      <c r="R2083" s="32" t="str">
        <f>LEFT('2012-2022'!$P2083,4)</f>
        <v>2015</v>
      </c>
      <c r="S2083" s="32" t="s">
        <v>62</v>
      </c>
      <c r="T2083" s="32" t="str">
        <f t="shared" ref="T2083:T2099" si="767">IFERROR(VLOOKUP(A2083,BD_aux,2,FALSE),"")</f>
        <v/>
      </c>
      <c r="U2083" s="32"/>
      <c r="V2083" s="34"/>
      <c r="W2083" s="35"/>
      <c r="X2083" s="35"/>
      <c r="Y2083" s="32"/>
    </row>
    <row r="2084" spans="1:25" ht="15.75" hidden="1" customHeight="1" x14ac:dyDescent="0.25">
      <c r="A2084" s="27">
        <v>31865863</v>
      </c>
      <c r="B2084" s="27" t="s">
        <v>13009</v>
      </c>
      <c r="C2084" s="27" t="s">
        <v>13010</v>
      </c>
      <c r="D2084" s="27" t="s">
        <v>13011</v>
      </c>
      <c r="E2084" s="27" t="s">
        <v>13012</v>
      </c>
      <c r="F2084" s="27" t="s">
        <v>735</v>
      </c>
      <c r="G2084" s="27">
        <v>2020</v>
      </c>
      <c r="H2084" s="28">
        <v>43823</v>
      </c>
      <c r="I2084" s="27"/>
      <c r="J2084" s="27"/>
      <c r="K2084" s="27" t="s">
        <v>13013</v>
      </c>
      <c r="L2084" s="27" t="str">
        <f t="shared" si="763"/>
        <v>PostAlerta</v>
      </c>
      <c r="M2084" s="27" t="str">
        <f t="shared" si="754"/>
        <v>S/PalabrasClaves</v>
      </c>
      <c r="N2084" s="27"/>
      <c r="O2084" s="27"/>
      <c r="P2084" s="27" t="s">
        <v>3128</v>
      </c>
      <c r="Q2084" s="27"/>
      <c r="R2084" s="27" t="str">
        <f>LEFT('2012-2022'!$P2084,4)</f>
        <v>2020</v>
      </c>
      <c r="S2084" s="27" t="s">
        <v>45</v>
      </c>
      <c r="T2084" s="27" t="str">
        <f t="shared" si="767"/>
        <v/>
      </c>
      <c r="U2084" s="27"/>
      <c r="V2084" s="29"/>
      <c r="W2084" s="30"/>
      <c r="X2084" s="30"/>
      <c r="Y2084" s="31"/>
    </row>
    <row r="2085" spans="1:25" ht="15.75" hidden="1" customHeight="1" x14ac:dyDescent="0.25">
      <c r="A2085" s="32">
        <v>34134725</v>
      </c>
      <c r="B2085" s="32" t="s">
        <v>13014</v>
      </c>
      <c r="C2085" s="32" t="s">
        <v>13015</v>
      </c>
      <c r="D2085" s="32" t="s">
        <v>13016</v>
      </c>
      <c r="E2085" s="32" t="s">
        <v>13017</v>
      </c>
      <c r="F2085" s="32" t="s">
        <v>13018</v>
      </c>
      <c r="G2085" s="32">
        <v>2021</v>
      </c>
      <c r="H2085" s="33">
        <v>44364</v>
      </c>
      <c r="I2085" s="32" t="s">
        <v>13019</v>
      </c>
      <c r="J2085" s="32"/>
      <c r="K2085" s="32" t="s">
        <v>13020</v>
      </c>
      <c r="L2085" s="32" t="str">
        <f t="shared" si="763"/>
        <v>Excluido</v>
      </c>
      <c r="M2085" s="32" t="str">
        <f t="shared" si="754"/>
        <v>S/PalabrasClaves</v>
      </c>
      <c r="N2085" s="32" t="str">
        <f t="shared" ref="N2085:N2086" si="768">IF(ISNUMBER(SEARCH("TREATMENT", B2085)), "4) Nuevos tratamientos", "")</f>
        <v/>
      </c>
      <c r="O2085" s="32"/>
      <c r="P2085" s="32" t="s">
        <v>13021</v>
      </c>
      <c r="Q2085" s="32"/>
      <c r="R2085" s="32" t="str">
        <f>LEFT('2012-2022'!$P2085,4)</f>
        <v>2021</v>
      </c>
      <c r="S2085" s="32" t="s">
        <v>60</v>
      </c>
      <c r="T2085" s="32" t="str">
        <f t="shared" si="767"/>
        <v/>
      </c>
      <c r="U2085" s="32"/>
      <c r="V2085" s="34"/>
      <c r="W2085" s="35"/>
      <c r="X2085" s="35"/>
      <c r="Y2085" s="32"/>
    </row>
    <row r="2086" spans="1:25" ht="15.75" hidden="1" customHeight="1" x14ac:dyDescent="0.25">
      <c r="A2086" s="27">
        <v>34310527</v>
      </c>
      <c r="B2086" s="27" t="s">
        <v>13022</v>
      </c>
      <c r="C2086" s="27" t="s">
        <v>13023</v>
      </c>
      <c r="D2086" s="27" t="s">
        <v>13024</v>
      </c>
      <c r="E2086" s="27" t="s">
        <v>13025</v>
      </c>
      <c r="F2086" s="27" t="s">
        <v>304</v>
      </c>
      <c r="G2086" s="27">
        <v>2022</v>
      </c>
      <c r="H2086" s="28">
        <v>44403</v>
      </c>
      <c r="I2086" s="27"/>
      <c r="J2086" s="27"/>
      <c r="K2086" s="27" t="s">
        <v>13026</v>
      </c>
      <c r="L2086" s="27" t="str">
        <f t="shared" si="763"/>
        <v>PostAlerta</v>
      </c>
      <c r="M2086" s="27" t="str">
        <f t="shared" si="754"/>
        <v>S/PalabrasClaves</v>
      </c>
      <c r="N2086" s="27" t="str">
        <f t="shared" si="768"/>
        <v/>
      </c>
      <c r="O2086" s="27"/>
      <c r="P2086" s="27" t="s">
        <v>9335</v>
      </c>
      <c r="Q2086" s="27"/>
      <c r="R2086" s="27" t="str">
        <f>LEFT('2012-2022'!$P2086,4)</f>
        <v>2022</v>
      </c>
      <c r="S2086" s="27" t="s">
        <v>39</v>
      </c>
      <c r="T2086" s="27" t="str">
        <f t="shared" si="767"/>
        <v/>
      </c>
      <c r="U2086" s="27"/>
      <c r="V2086" s="29"/>
      <c r="W2086" s="30"/>
      <c r="X2086" s="30"/>
      <c r="Y2086" s="31"/>
    </row>
    <row r="2087" spans="1:25" ht="15.75" hidden="1" customHeight="1" x14ac:dyDescent="0.25">
      <c r="A2087" s="32">
        <v>23835188</v>
      </c>
      <c r="B2087" s="32" t="s">
        <v>13027</v>
      </c>
      <c r="C2087" s="32" t="s">
        <v>13028</v>
      </c>
      <c r="D2087" s="32" t="s">
        <v>13029</v>
      </c>
      <c r="E2087" s="32" t="s">
        <v>13030</v>
      </c>
      <c r="F2087" s="32" t="s">
        <v>2586</v>
      </c>
      <c r="G2087" s="32">
        <v>2013</v>
      </c>
      <c r="H2087" s="33">
        <v>41465</v>
      </c>
      <c r="I2087" s="32"/>
      <c r="J2087" s="32"/>
      <c r="K2087" s="32" t="s">
        <v>13031</v>
      </c>
      <c r="L2087" s="32" t="str">
        <f t="shared" si="763"/>
        <v>PreAlerta</v>
      </c>
      <c r="M2087" s="32" t="str">
        <f t="shared" si="754"/>
        <v>C/PalabrasClaves</v>
      </c>
      <c r="N2087" s="32" t="s">
        <v>18</v>
      </c>
      <c r="O2087" s="32" t="s">
        <v>2842</v>
      </c>
      <c r="P2087" s="32" t="s">
        <v>389</v>
      </c>
      <c r="Q2087" s="32"/>
      <c r="R2087" s="32" t="str">
        <f>LEFT('2012-2022'!$P2087,4)</f>
        <v>2013</v>
      </c>
      <c r="S2087" s="32" t="s">
        <v>72</v>
      </c>
      <c r="T2087" s="32" t="str">
        <f t="shared" si="767"/>
        <v/>
      </c>
      <c r="U2087" s="32"/>
      <c r="V2087" s="34"/>
      <c r="W2087" s="35"/>
      <c r="X2087" s="35"/>
      <c r="Y2087" s="32"/>
    </row>
    <row r="2088" spans="1:25" ht="15.75" hidden="1" customHeight="1" x14ac:dyDescent="0.25">
      <c r="A2088" s="27">
        <v>24106338</v>
      </c>
      <c r="B2088" s="27" t="s">
        <v>13032</v>
      </c>
      <c r="C2088" s="27" t="s">
        <v>13033</v>
      </c>
      <c r="D2088" s="27" t="s">
        <v>13034</v>
      </c>
      <c r="E2088" s="27" t="s">
        <v>12730</v>
      </c>
      <c r="F2088" s="27" t="s">
        <v>393</v>
      </c>
      <c r="G2088" s="27">
        <v>2014</v>
      </c>
      <c r="H2088" s="28">
        <v>41557</v>
      </c>
      <c r="I2088" s="27"/>
      <c r="J2088" s="27"/>
      <c r="K2088" s="27" t="s">
        <v>13035</v>
      </c>
      <c r="L2088" s="27" t="str">
        <f t="shared" si="763"/>
        <v>PreAlerta</v>
      </c>
      <c r="M2088" s="27" t="str">
        <f t="shared" si="754"/>
        <v>S/PalabrasClaves</v>
      </c>
      <c r="N2088" s="27"/>
      <c r="O2088" s="27"/>
      <c r="P2088" s="27" t="s">
        <v>259</v>
      </c>
      <c r="Q2088" s="27"/>
      <c r="R2088" s="27" t="str">
        <f>LEFT('2012-2022'!$P2088,4)</f>
        <v>2014</v>
      </c>
      <c r="S2088" s="27" t="s">
        <v>45</v>
      </c>
      <c r="T2088" s="27" t="str">
        <f t="shared" si="767"/>
        <v/>
      </c>
      <c r="U2088" s="27"/>
      <c r="V2088" s="29"/>
      <c r="W2088" s="30"/>
      <c r="X2088" s="30"/>
      <c r="Y2088" s="31"/>
    </row>
    <row r="2089" spans="1:25" ht="15.75" hidden="1" customHeight="1" x14ac:dyDescent="0.25">
      <c r="A2089" s="32">
        <v>29465702</v>
      </c>
      <c r="B2089" s="32" t="s">
        <v>13036</v>
      </c>
      <c r="C2089" s="32" t="s">
        <v>13037</v>
      </c>
      <c r="D2089" s="32" t="s">
        <v>13038</v>
      </c>
      <c r="E2089" s="32" t="s">
        <v>7715</v>
      </c>
      <c r="F2089" s="32" t="s">
        <v>304</v>
      </c>
      <c r="G2089" s="32">
        <v>2018</v>
      </c>
      <c r="H2089" s="33">
        <v>43153</v>
      </c>
      <c r="I2089" s="32" t="s">
        <v>13039</v>
      </c>
      <c r="J2089" s="32" t="s">
        <v>13040</v>
      </c>
      <c r="K2089" s="32" t="s">
        <v>13041</v>
      </c>
      <c r="L2089" s="32" t="str">
        <f t="shared" si="763"/>
        <v>Excluido</v>
      </c>
      <c r="M2089" s="32" t="str">
        <f t="shared" si="754"/>
        <v>S/PalabrasClaves</v>
      </c>
      <c r="N2089" s="32" t="str">
        <f t="shared" ref="N2089:N2099" si="769">IF(ISNUMBER(SEARCH("TREATMENT", B2089)), "4) Nuevos tratamientos", "")</f>
        <v/>
      </c>
      <c r="O2089" s="32"/>
      <c r="P2089" s="32" t="s">
        <v>108</v>
      </c>
      <c r="Q2089" s="32"/>
      <c r="R2089" s="32" t="str">
        <f>LEFT('2012-2022'!$P2089,4)</f>
        <v>2018</v>
      </c>
      <c r="S2089" s="32" t="s">
        <v>54</v>
      </c>
      <c r="T2089" s="32" t="str">
        <f t="shared" si="767"/>
        <v/>
      </c>
      <c r="U2089" s="32"/>
      <c r="V2089" s="34"/>
      <c r="W2089" s="35"/>
      <c r="X2089" s="35"/>
      <c r="Y2089" s="32"/>
    </row>
    <row r="2090" spans="1:25" ht="15.75" hidden="1" customHeight="1" x14ac:dyDescent="0.25">
      <c r="A2090" s="27">
        <v>30606394</v>
      </c>
      <c r="B2090" s="27" t="s">
        <v>13042</v>
      </c>
      <c r="C2090" s="27" t="s">
        <v>13043</v>
      </c>
      <c r="D2090" s="27" t="s">
        <v>13044</v>
      </c>
      <c r="E2090" s="27" t="s">
        <v>13045</v>
      </c>
      <c r="F2090" s="27" t="s">
        <v>13046</v>
      </c>
      <c r="G2090" s="27">
        <v>2018</v>
      </c>
      <c r="H2090" s="28">
        <v>43470</v>
      </c>
      <c r="I2090" s="27"/>
      <c r="J2090" s="27"/>
      <c r="K2090" s="27" t="s">
        <v>13047</v>
      </c>
      <c r="L2090" s="27" t="str">
        <f t="shared" si="763"/>
        <v>PostAlerta</v>
      </c>
      <c r="M2090" s="27" t="str">
        <f t="shared" si="754"/>
        <v>S/PalabrasClaves</v>
      </c>
      <c r="N2090" s="27" t="str">
        <f t="shared" si="769"/>
        <v/>
      </c>
      <c r="O2090" s="27"/>
      <c r="P2090" s="27" t="s">
        <v>13048</v>
      </c>
      <c r="Q2090" s="27"/>
      <c r="R2090" s="27" t="str">
        <f>LEFT('2012-2022'!$P2090,4)</f>
        <v>2018</v>
      </c>
      <c r="S2090" s="27" t="s">
        <v>74</v>
      </c>
      <c r="T2090" s="27" t="str">
        <f t="shared" si="767"/>
        <v/>
      </c>
      <c r="U2090" s="27"/>
      <c r="V2090" s="29"/>
      <c r="W2090" s="30"/>
      <c r="X2090" s="30"/>
      <c r="Y2090" s="31"/>
    </row>
    <row r="2091" spans="1:25" ht="15.75" hidden="1" customHeight="1" x14ac:dyDescent="0.25">
      <c r="A2091" s="32">
        <v>30925932</v>
      </c>
      <c r="B2091" s="32" t="s">
        <v>13049</v>
      </c>
      <c r="C2091" s="32" t="s">
        <v>13050</v>
      </c>
      <c r="D2091" s="32" t="s">
        <v>13051</v>
      </c>
      <c r="E2091" s="32" t="s">
        <v>13052</v>
      </c>
      <c r="F2091" s="32" t="s">
        <v>13053</v>
      </c>
      <c r="G2091" s="32">
        <v>2019</v>
      </c>
      <c r="H2091" s="33">
        <v>43555</v>
      </c>
      <c r="I2091" s="32" t="s">
        <v>13054</v>
      </c>
      <c r="J2091" s="32"/>
      <c r="K2091" s="32" t="s">
        <v>13055</v>
      </c>
      <c r="L2091" s="32" t="str">
        <f t="shared" si="763"/>
        <v>PostAlerta</v>
      </c>
      <c r="M2091" s="32" t="str">
        <f t="shared" si="754"/>
        <v>S/PalabrasClaves</v>
      </c>
      <c r="N2091" s="32" t="str">
        <f t="shared" si="769"/>
        <v/>
      </c>
      <c r="O2091" s="32"/>
      <c r="P2091" s="32" t="s">
        <v>13056</v>
      </c>
      <c r="Q2091" s="32"/>
      <c r="R2091" s="32" t="str">
        <f>LEFT('2012-2022'!$P2091,4)</f>
        <v>2019</v>
      </c>
      <c r="S2091" s="32" t="s">
        <v>49</v>
      </c>
      <c r="T2091" s="32" t="str">
        <f t="shared" si="767"/>
        <v/>
      </c>
      <c r="U2091" s="32"/>
      <c r="V2091" s="34"/>
      <c r="W2091" s="35"/>
      <c r="X2091" s="35"/>
      <c r="Y2091" s="32"/>
    </row>
    <row r="2092" spans="1:25" ht="15.75" hidden="1" customHeight="1" x14ac:dyDescent="0.25">
      <c r="A2092" s="27">
        <v>28369227</v>
      </c>
      <c r="B2092" s="27" t="s">
        <v>13057</v>
      </c>
      <c r="C2092" s="27" t="s">
        <v>13058</v>
      </c>
      <c r="D2092" s="27" t="s">
        <v>13059</v>
      </c>
      <c r="E2092" s="27" t="s">
        <v>10949</v>
      </c>
      <c r="F2092" s="27" t="s">
        <v>2140</v>
      </c>
      <c r="G2092" s="27">
        <v>2017</v>
      </c>
      <c r="H2092" s="28">
        <v>42829</v>
      </c>
      <c r="I2092" s="27"/>
      <c r="J2092" s="27"/>
      <c r="K2092" s="27" t="s">
        <v>13060</v>
      </c>
      <c r="L2092" s="27" t="str">
        <f t="shared" si="763"/>
        <v>PostAlerta</v>
      </c>
      <c r="M2092" s="27" t="str">
        <f t="shared" si="754"/>
        <v>S/PalabrasClaves</v>
      </c>
      <c r="N2092" s="27" t="str">
        <f t="shared" si="769"/>
        <v/>
      </c>
      <c r="O2092" s="27"/>
      <c r="P2092" s="27" t="s">
        <v>13061</v>
      </c>
      <c r="Q2092" s="27"/>
      <c r="R2092" s="27" t="str">
        <f>LEFT('2012-2022'!$P2092,4)</f>
        <v>2017</v>
      </c>
      <c r="S2092" s="27" t="s">
        <v>60</v>
      </c>
      <c r="T2092" s="27" t="str">
        <f t="shared" si="767"/>
        <v/>
      </c>
      <c r="U2092" s="27"/>
      <c r="V2092" s="29"/>
      <c r="W2092" s="30"/>
      <c r="X2092" s="30"/>
      <c r="Y2092" s="31"/>
    </row>
    <row r="2093" spans="1:25" ht="15.75" hidden="1" customHeight="1" x14ac:dyDescent="0.25">
      <c r="A2093" s="32">
        <v>32228828</v>
      </c>
      <c r="B2093" s="32" t="s">
        <v>13062</v>
      </c>
      <c r="C2093" s="32" t="s">
        <v>13063</v>
      </c>
      <c r="D2093" s="32" t="s">
        <v>13064</v>
      </c>
      <c r="E2093" s="32" t="s">
        <v>13065</v>
      </c>
      <c r="F2093" s="32" t="s">
        <v>595</v>
      </c>
      <c r="G2093" s="32">
        <v>2020</v>
      </c>
      <c r="H2093" s="33">
        <v>43923</v>
      </c>
      <c r="I2093" s="32"/>
      <c r="J2093" s="32"/>
      <c r="K2093" s="32" t="s">
        <v>13066</v>
      </c>
      <c r="L2093" s="32" t="str">
        <f t="shared" si="763"/>
        <v>Excluido</v>
      </c>
      <c r="M2093" s="32" t="str">
        <f t="shared" si="754"/>
        <v>S/PalabrasClaves</v>
      </c>
      <c r="N2093" s="32" t="str">
        <f t="shared" si="769"/>
        <v/>
      </c>
      <c r="O2093" s="32"/>
      <c r="P2093" s="32" t="s">
        <v>132</v>
      </c>
      <c r="Q2093" s="32"/>
      <c r="R2093" s="32" t="str">
        <f>LEFT('2012-2022'!$P2093,4)</f>
        <v>2020</v>
      </c>
      <c r="S2093" s="32" t="s">
        <v>54</v>
      </c>
      <c r="T2093" s="32" t="str">
        <f t="shared" si="767"/>
        <v/>
      </c>
      <c r="U2093" s="32"/>
      <c r="V2093" s="34"/>
      <c r="W2093" s="35"/>
      <c r="X2093" s="35"/>
      <c r="Y2093" s="32"/>
    </row>
    <row r="2094" spans="1:25" ht="15.75" hidden="1" customHeight="1" x14ac:dyDescent="0.25">
      <c r="A2094" s="27">
        <v>32126947</v>
      </c>
      <c r="B2094" s="27" t="s">
        <v>13067</v>
      </c>
      <c r="C2094" s="27" t="s">
        <v>13068</v>
      </c>
      <c r="D2094" s="27" t="s">
        <v>13069</v>
      </c>
      <c r="E2094" s="27" t="s">
        <v>12650</v>
      </c>
      <c r="F2094" s="27" t="s">
        <v>735</v>
      </c>
      <c r="G2094" s="27">
        <v>2020</v>
      </c>
      <c r="H2094" s="28">
        <v>43895</v>
      </c>
      <c r="I2094" s="27" t="s">
        <v>13070</v>
      </c>
      <c r="J2094" s="27" t="s">
        <v>13071</v>
      </c>
      <c r="K2094" s="27" t="s">
        <v>13072</v>
      </c>
      <c r="L2094" s="27" t="str">
        <f t="shared" si="763"/>
        <v>PostAlerta</v>
      </c>
      <c r="M2094" s="27" t="str">
        <f t="shared" si="754"/>
        <v>S/PalabrasClaves</v>
      </c>
      <c r="N2094" s="27" t="str">
        <f t="shared" si="769"/>
        <v/>
      </c>
      <c r="O2094" s="27"/>
      <c r="P2094" s="27" t="s">
        <v>336</v>
      </c>
      <c r="Q2094" s="27"/>
      <c r="R2094" s="27" t="str">
        <f>LEFT('2012-2022'!$P2094,4)</f>
        <v>2020</v>
      </c>
      <c r="S2094" s="27" t="s">
        <v>49</v>
      </c>
      <c r="T2094" s="27" t="str">
        <f t="shared" si="767"/>
        <v/>
      </c>
      <c r="U2094" s="27"/>
      <c r="V2094" s="29"/>
      <c r="W2094" s="30"/>
      <c r="X2094" s="30"/>
      <c r="Y2094" s="31"/>
    </row>
    <row r="2095" spans="1:25" ht="15.75" hidden="1" customHeight="1" x14ac:dyDescent="0.25">
      <c r="A2095" s="32">
        <v>34174229</v>
      </c>
      <c r="B2095" s="32" t="s">
        <v>13073</v>
      </c>
      <c r="C2095" s="32" t="s">
        <v>13074</v>
      </c>
      <c r="D2095" s="32" t="s">
        <v>13075</v>
      </c>
      <c r="E2095" s="32" t="s">
        <v>13076</v>
      </c>
      <c r="F2095" s="32" t="s">
        <v>679</v>
      </c>
      <c r="G2095" s="32">
        <v>2021</v>
      </c>
      <c r="H2095" s="33">
        <v>44373</v>
      </c>
      <c r="I2095" s="32"/>
      <c r="J2095" s="32"/>
      <c r="K2095" s="32" t="s">
        <v>13077</v>
      </c>
      <c r="L2095" s="32" t="str">
        <f t="shared" si="763"/>
        <v>PostAlerta</v>
      </c>
      <c r="M2095" s="32" t="str">
        <f t="shared" si="754"/>
        <v>S/PalabrasClaves</v>
      </c>
      <c r="N2095" s="32" t="str">
        <f t="shared" si="769"/>
        <v/>
      </c>
      <c r="O2095" s="32"/>
      <c r="P2095" s="32" t="s">
        <v>6538</v>
      </c>
      <c r="Q2095" s="32"/>
      <c r="R2095" s="32" t="str">
        <f>LEFT('2012-2022'!$P2095,4)</f>
        <v>2021</v>
      </c>
      <c r="S2095" s="32" t="s">
        <v>62</v>
      </c>
      <c r="T2095" s="32" t="str">
        <f t="shared" si="767"/>
        <v/>
      </c>
      <c r="U2095" s="32"/>
      <c r="V2095" s="34"/>
      <c r="W2095" s="35"/>
      <c r="X2095" s="35"/>
      <c r="Y2095" s="32"/>
    </row>
    <row r="2096" spans="1:25" ht="15.75" hidden="1" customHeight="1" x14ac:dyDescent="0.25">
      <c r="A2096" s="27">
        <v>31018992</v>
      </c>
      <c r="B2096" s="27" t="s">
        <v>13078</v>
      </c>
      <c r="C2096" s="27" t="s">
        <v>13079</v>
      </c>
      <c r="D2096" s="27" t="s">
        <v>13080</v>
      </c>
      <c r="E2096" s="27" t="s">
        <v>13081</v>
      </c>
      <c r="F2096" s="27" t="s">
        <v>393</v>
      </c>
      <c r="G2096" s="27">
        <v>2019</v>
      </c>
      <c r="H2096" s="28">
        <v>43581</v>
      </c>
      <c r="I2096" s="27"/>
      <c r="J2096" s="27"/>
      <c r="K2096" s="27" t="s">
        <v>13082</v>
      </c>
      <c r="L2096" s="27" t="str">
        <f t="shared" si="763"/>
        <v>PostAlerta</v>
      </c>
      <c r="M2096" s="27" t="str">
        <f t="shared" si="754"/>
        <v>S/PalabrasClaves</v>
      </c>
      <c r="N2096" s="27" t="str">
        <f t="shared" si="769"/>
        <v/>
      </c>
      <c r="O2096" s="27"/>
      <c r="P2096" s="27" t="s">
        <v>850</v>
      </c>
      <c r="Q2096" s="27"/>
      <c r="R2096" s="27" t="str">
        <f>LEFT('2012-2022'!$P2096,4)</f>
        <v>2019</v>
      </c>
      <c r="S2096" s="27" t="s">
        <v>72</v>
      </c>
      <c r="T2096" s="27" t="str">
        <f t="shared" si="767"/>
        <v/>
      </c>
      <c r="U2096" s="27"/>
      <c r="V2096" s="29"/>
      <c r="W2096" s="30"/>
      <c r="X2096" s="30"/>
      <c r="Y2096" s="31"/>
    </row>
    <row r="2097" spans="1:25" ht="15.75" hidden="1" customHeight="1" x14ac:dyDescent="0.25">
      <c r="A2097" s="32">
        <v>31225920</v>
      </c>
      <c r="B2097" s="32" t="s">
        <v>13083</v>
      </c>
      <c r="C2097" s="32" t="s">
        <v>13084</v>
      </c>
      <c r="D2097" s="32" t="s">
        <v>13085</v>
      </c>
      <c r="E2097" s="32" t="s">
        <v>1375</v>
      </c>
      <c r="F2097" s="32" t="s">
        <v>1376</v>
      </c>
      <c r="G2097" s="32">
        <v>2019</v>
      </c>
      <c r="H2097" s="33">
        <v>43638</v>
      </c>
      <c r="I2097" s="32"/>
      <c r="J2097" s="32"/>
      <c r="K2097" s="32" t="s">
        <v>13086</v>
      </c>
      <c r="L2097" s="32" t="str">
        <f t="shared" si="763"/>
        <v>PostAlerta</v>
      </c>
      <c r="M2097" s="32" t="str">
        <f t="shared" si="754"/>
        <v>S/PalabrasClaves</v>
      </c>
      <c r="N2097" s="32" t="str">
        <f t="shared" si="769"/>
        <v/>
      </c>
      <c r="O2097" s="32"/>
      <c r="P2097" s="32" t="s">
        <v>220</v>
      </c>
      <c r="Q2097" s="32"/>
      <c r="R2097" s="32" t="str">
        <f>LEFT('2012-2022'!$P2097,4)</f>
        <v>2019</v>
      </c>
      <c r="S2097" s="32" t="s">
        <v>68</v>
      </c>
      <c r="T2097" s="32" t="str">
        <f t="shared" si="767"/>
        <v/>
      </c>
      <c r="U2097" s="32"/>
      <c r="V2097" s="34"/>
      <c r="W2097" s="35"/>
      <c r="X2097" s="35"/>
      <c r="Y2097" s="32"/>
    </row>
    <row r="2098" spans="1:25" ht="15.75" hidden="1" customHeight="1" x14ac:dyDescent="0.25">
      <c r="A2098" s="27">
        <v>34618779</v>
      </c>
      <c r="B2098" s="27" t="s">
        <v>13087</v>
      </c>
      <c r="C2098" s="27" t="s">
        <v>5894</v>
      </c>
      <c r="D2098" s="27" t="s">
        <v>13088</v>
      </c>
      <c r="E2098" s="27" t="s">
        <v>2564</v>
      </c>
      <c r="F2098" s="27" t="s">
        <v>304</v>
      </c>
      <c r="G2098" s="27">
        <v>2021</v>
      </c>
      <c r="H2098" s="28">
        <v>44476</v>
      </c>
      <c r="I2098" s="27"/>
      <c r="J2098" s="27"/>
      <c r="K2098" s="27" t="s">
        <v>13089</v>
      </c>
      <c r="L2098" s="27" t="str">
        <f t="shared" si="763"/>
        <v>PostAlerta</v>
      </c>
      <c r="M2098" s="27" t="str">
        <f t="shared" si="754"/>
        <v>C/PalabrasClaves</v>
      </c>
      <c r="N2098" s="27" t="str">
        <f t="shared" si="769"/>
        <v/>
      </c>
      <c r="O2098" s="27"/>
      <c r="P2098" s="27" t="s">
        <v>5980</v>
      </c>
      <c r="Q2098" s="27"/>
      <c r="R2098" s="27" t="str">
        <f>LEFT('2012-2022'!$P2098,4)</f>
        <v>2021</v>
      </c>
      <c r="S2098" s="27" t="s">
        <v>74</v>
      </c>
      <c r="T2098" s="27" t="str">
        <f t="shared" si="767"/>
        <v/>
      </c>
      <c r="U2098" s="27"/>
      <c r="V2098" s="29"/>
      <c r="W2098" s="30"/>
      <c r="X2098" s="30"/>
      <c r="Y2098" s="31"/>
    </row>
    <row r="2099" spans="1:25" ht="15.75" hidden="1" customHeight="1" x14ac:dyDescent="0.25">
      <c r="A2099" s="32">
        <v>25371420</v>
      </c>
      <c r="B2099" s="32" t="s">
        <v>13090</v>
      </c>
      <c r="C2099" s="32" t="s">
        <v>13091</v>
      </c>
      <c r="D2099" s="32" t="s">
        <v>13092</v>
      </c>
      <c r="E2099" s="32" t="s">
        <v>13093</v>
      </c>
      <c r="F2099" s="32" t="s">
        <v>393</v>
      </c>
      <c r="G2099" s="32">
        <v>2015</v>
      </c>
      <c r="H2099" s="33">
        <v>41949</v>
      </c>
      <c r="I2099" s="32"/>
      <c r="J2099" s="32"/>
      <c r="K2099" s="32" t="s">
        <v>13094</v>
      </c>
      <c r="L2099" s="32" t="str">
        <f t="shared" si="763"/>
        <v>PreAlerta</v>
      </c>
      <c r="M2099" s="32" t="str">
        <f t="shared" si="754"/>
        <v>S/PalabrasClaves</v>
      </c>
      <c r="N2099" s="32" t="str">
        <f t="shared" si="769"/>
        <v/>
      </c>
      <c r="O2099" s="32"/>
      <c r="P2099" s="32" t="s">
        <v>701</v>
      </c>
      <c r="Q2099" s="32"/>
      <c r="R2099" s="32" t="str">
        <f>LEFT('2012-2022'!$P2099,4)</f>
        <v>2015</v>
      </c>
      <c r="S2099" s="32" t="s">
        <v>49</v>
      </c>
      <c r="T2099" s="32" t="str">
        <f t="shared" si="767"/>
        <v/>
      </c>
      <c r="U2099" s="32"/>
      <c r="V2099" s="34"/>
      <c r="W2099" s="35"/>
      <c r="X2099" s="35"/>
      <c r="Y2099" s="32"/>
    </row>
    <row r="2100" spans="1:25" ht="15.75" customHeight="1" x14ac:dyDescent="0.25">
      <c r="A2100" s="27">
        <v>31690678</v>
      </c>
      <c r="B2100" s="27" t="s">
        <v>13095</v>
      </c>
      <c r="C2100" s="27" t="s">
        <v>13096</v>
      </c>
      <c r="D2100" s="27" t="s">
        <v>13097</v>
      </c>
      <c r="E2100" s="27" t="s">
        <v>7065</v>
      </c>
      <c r="F2100" s="27" t="s">
        <v>277</v>
      </c>
      <c r="G2100" s="27">
        <v>2019</v>
      </c>
      <c r="H2100" s="28">
        <v>43776</v>
      </c>
      <c r="I2100" s="27" t="s">
        <v>13098</v>
      </c>
      <c r="J2100" s="27"/>
      <c r="K2100" s="27" t="s">
        <v>13099</v>
      </c>
      <c r="L2100" s="27" t="str">
        <f t="shared" si="763"/>
        <v>PostAlerta</v>
      </c>
      <c r="M2100" s="27" t="str">
        <f t="shared" si="754"/>
        <v>S/PalabrasClaves</v>
      </c>
      <c r="N2100" s="27" t="s">
        <v>15</v>
      </c>
      <c r="O2100" s="27"/>
      <c r="P2100" s="27" t="s">
        <v>13100</v>
      </c>
      <c r="Q2100" s="27"/>
      <c r="R2100" s="27" t="str">
        <f>LEFT('2012-2022'!$P2100,4)</f>
        <v>2019</v>
      </c>
      <c r="S2100" s="27" t="s">
        <v>72</v>
      </c>
      <c r="T2100" s="27" t="s">
        <v>13101</v>
      </c>
      <c r="U2100" s="27" t="s">
        <v>124</v>
      </c>
      <c r="V2100" s="29" t="s">
        <v>124</v>
      </c>
      <c r="W2100" s="30" t="s">
        <v>123</v>
      </c>
      <c r="X2100" s="30" t="s">
        <v>13102</v>
      </c>
      <c r="Y2100" s="31" t="str">
        <f>IFERROR(VLOOKUP(A2098,BD_aux,3,FALSE),"")</f>
        <v/>
      </c>
    </row>
    <row r="2101" spans="1:25" ht="15.75" hidden="1" customHeight="1" x14ac:dyDescent="0.25">
      <c r="A2101" s="32">
        <v>25352691</v>
      </c>
      <c r="B2101" s="32" t="s">
        <v>13103</v>
      </c>
      <c r="C2101" s="32" t="s">
        <v>13104</v>
      </c>
      <c r="D2101" s="32" t="s">
        <v>13105</v>
      </c>
      <c r="E2101" s="32" t="s">
        <v>13106</v>
      </c>
      <c r="F2101" s="32" t="s">
        <v>393</v>
      </c>
      <c r="G2101" s="32">
        <v>2015</v>
      </c>
      <c r="H2101" s="33">
        <v>41942</v>
      </c>
      <c r="I2101" s="32"/>
      <c r="J2101" s="32"/>
      <c r="K2101" s="32" t="s">
        <v>13107</v>
      </c>
      <c r="L2101" s="32" t="str">
        <f t="shared" si="763"/>
        <v>PreAlerta</v>
      </c>
      <c r="M2101" s="32" t="str">
        <f t="shared" si="754"/>
        <v>S/PalabrasClaves</v>
      </c>
      <c r="N2101" s="32" t="str">
        <f t="shared" ref="N2101:N2116" si="770">IF(ISNUMBER(SEARCH("TREATMENT", B2101)), "4) Nuevos tratamientos", "")</f>
        <v/>
      </c>
      <c r="O2101" s="32"/>
      <c r="P2101" s="32" t="s">
        <v>911</v>
      </c>
      <c r="Q2101" s="32"/>
      <c r="R2101" s="32" t="str">
        <f>LEFT('2012-2022'!$P2101,4)</f>
        <v>2015</v>
      </c>
      <c r="S2101" s="32" t="s">
        <v>57</v>
      </c>
      <c r="T2101" s="32" t="str">
        <f t="shared" ref="T2101:T2355" si="771">IFERROR(VLOOKUP(A2101,BD_aux,2,FALSE),"")</f>
        <v/>
      </c>
      <c r="U2101" s="32"/>
      <c r="V2101" s="34"/>
      <c r="W2101" s="35"/>
      <c r="X2101" s="35"/>
      <c r="Y2101" s="32"/>
    </row>
    <row r="2102" spans="1:25" ht="15.75" hidden="1" customHeight="1" x14ac:dyDescent="0.25">
      <c r="A2102" s="27">
        <v>31205048</v>
      </c>
      <c r="B2102" s="27" t="s">
        <v>13108</v>
      </c>
      <c r="C2102" s="27" t="s">
        <v>13109</v>
      </c>
      <c r="D2102" s="27" t="s">
        <v>13110</v>
      </c>
      <c r="E2102" s="27" t="s">
        <v>13111</v>
      </c>
      <c r="F2102" s="27" t="s">
        <v>13112</v>
      </c>
      <c r="G2102" s="27">
        <v>2019</v>
      </c>
      <c r="H2102" s="28">
        <v>43634</v>
      </c>
      <c r="I2102" s="27"/>
      <c r="J2102" s="27"/>
      <c r="K2102" s="27"/>
      <c r="L2102" s="27" t="str">
        <f t="shared" si="763"/>
        <v>PostAlerta</v>
      </c>
      <c r="M2102" s="27" t="str">
        <f t="shared" si="754"/>
        <v>C/PalabrasClaves</v>
      </c>
      <c r="N2102" s="27" t="str">
        <f t="shared" si="770"/>
        <v/>
      </c>
      <c r="O2102" s="27"/>
      <c r="P2102" s="27" t="s">
        <v>3958</v>
      </c>
      <c r="Q2102" s="27"/>
      <c r="R2102" s="27" t="str">
        <f>LEFT('2012-2022'!$P2102,4)</f>
        <v>2019</v>
      </c>
      <c r="S2102" s="27" t="s">
        <v>60</v>
      </c>
      <c r="T2102" s="27" t="str">
        <f t="shared" si="771"/>
        <v/>
      </c>
      <c r="U2102" s="27"/>
      <c r="V2102" s="29"/>
      <c r="W2102" s="30"/>
      <c r="X2102" s="30"/>
      <c r="Y2102" s="31"/>
    </row>
    <row r="2103" spans="1:25" ht="15.75" hidden="1" customHeight="1" x14ac:dyDescent="0.25">
      <c r="A2103" s="32">
        <v>29685466</v>
      </c>
      <c r="B2103" s="32" t="s">
        <v>13113</v>
      </c>
      <c r="C2103" s="32" t="s">
        <v>13114</v>
      </c>
      <c r="D2103" s="32" t="s">
        <v>13115</v>
      </c>
      <c r="E2103" s="32" t="s">
        <v>13116</v>
      </c>
      <c r="F2103" s="32" t="s">
        <v>9091</v>
      </c>
      <c r="G2103" s="32">
        <v>2018</v>
      </c>
      <c r="H2103" s="33">
        <v>43215</v>
      </c>
      <c r="I2103" s="32"/>
      <c r="J2103" s="32"/>
      <c r="K2103" s="32" t="s">
        <v>13117</v>
      </c>
      <c r="L2103" s="32" t="str">
        <f t="shared" si="763"/>
        <v>PostAlerta</v>
      </c>
      <c r="M2103" s="32" t="str">
        <f t="shared" si="754"/>
        <v>S/PalabrasClaves</v>
      </c>
      <c r="N2103" s="32" t="str">
        <f t="shared" si="770"/>
        <v/>
      </c>
      <c r="O2103" s="32"/>
      <c r="P2103" s="32" t="s">
        <v>590</v>
      </c>
      <c r="Q2103" s="32"/>
      <c r="R2103" s="32" t="str">
        <f>LEFT('2012-2022'!$P2103,4)</f>
        <v>2018</v>
      </c>
      <c r="S2103" s="32" t="s">
        <v>60</v>
      </c>
      <c r="T2103" s="32" t="str">
        <f t="shared" si="771"/>
        <v/>
      </c>
      <c r="U2103" s="32"/>
      <c r="V2103" s="34"/>
      <c r="W2103" s="35"/>
      <c r="X2103" s="35"/>
      <c r="Y2103" s="32"/>
    </row>
    <row r="2104" spans="1:25" ht="15.75" hidden="1" customHeight="1" x14ac:dyDescent="0.25">
      <c r="A2104" s="27">
        <v>31971241</v>
      </c>
      <c r="B2104" s="27" t="s">
        <v>13118</v>
      </c>
      <c r="C2104" s="27" t="s">
        <v>13119</v>
      </c>
      <c r="D2104" s="27" t="s">
        <v>13120</v>
      </c>
      <c r="E2104" s="27" t="s">
        <v>13121</v>
      </c>
      <c r="F2104" s="27" t="s">
        <v>493</v>
      </c>
      <c r="G2104" s="27">
        <v>2020</v>
      </c>
      <c r="H2104" s="28">
        <v>43854</v>
      </c>
      <c r="I2104" s="27"/>
      <c r="J2104" s="27"/>
      <c r="K2104" s="27" t="s">
        <v>13122</v>
      </c>
      <c r="L2104" s="27" t="str">
        <f t="shared" si="763"/>
        <v>PostAlerta</v>
      </c>
      <c r="M2104" s="27" t="str">
        <f t="shared" si="754"/>
        <v>S/PalabrasClaves</v>
      </c>
      <c r="N2104" s="27" t="str">
        <f t="shared" si="770"/>
        <v/>
      </c>
      <c r="O2104" s="27"/>
      <c r="P2104" s="27" t="s">
        <v>6162</v>
      </c>
      <c r="Q2104" s="27"/>
      <c r="R2104" s="27" t="str">
        <f>LEFT('2012-2022'!$P2104,4)</f>
        <v>2020</v>
      </c>
      <c r="S2104" s="27" t="s">
        <v>54</v>
      </c>
      <c r="T2104" s="27" t="str">
        <f t="shared" si="771"/>
        <v/>
      </c>
      <c r="U2104" s="27"/>
      <c r="V2104" s="29"/>
      <c r="W2104" s="30"/>
      <c r="X2104" s="30"/>
      <c r="Y2104" s="31"/>
    </row>
    <row r="2105" spans="1:25" ht="15.75" hidden="1" customHeight="1" x14ac:dyDescent="0.25">
      <c r="A2105" s="32">
        <v>30457099</v>
      </c>
      <c r="B2105" s="32" t="s">
        <v>13123</v>
      </c>
      <c r="C2105" s="32" t="s">
        <v>13124</v>
      </c>
      <c r="D2105" s="32" t="s">
        <v>13125</v>
      </c>
      <c r="E2105" s="32" t="s">
        <v>13126</v>
      </c>
      <c r="F2105" s="32" t="s">
        <v>11204</v>
      </c>
      <c r="G2105" s="32">
        <v>2019</v>
      </c>
      <c r="H2105" s="33">
        <v>43425</v>
      </c>
      <c r="I2105" s="32" t="s">
        <v>13127</v>
      </c>
      <c r="J2105" s="32"/>
      <c r="K2105" s="32" t="s">
        <v>13128</v>
      </c>
      <c r="L2105" s="32" t="str">
        <f t="shared" si="763"/>
        <v>PostAlerta</v>
      </c>
      <c r="M2105" s="32" t="str">
        <f t="shared" si="754"/>
        <v>S/PalabrasClaves</v>
      </c>
      <c r="N2105" s="32" t="str">
        <f t="shared" si="770"/>
        <v/>
      </c>
      <c r="O2105" s="32"/>
      <c r="P2105" s="32" t="s">
        <v>1623</v>
      </c>
      <c r="Q2105" s="32"/>
      <c r="R2105" s="32" t="str">
        <f>LEFT('2012-2022'!$P2105,4)</f>
        <v>2019</v>
      </c>
      <c r="S2105" s="32" t="s">
        <v>39</v>
      </c>
      <c r="T2105" s="32" t="str">
        <f t="shared" si="771"/>
        <v/>
      </c>
      <c r="U2105" s="32"/>
      <c r="V2105" s="34"/>
      <c r="W2105" s="35"/>
      <c r="X2105" s="35"/>
      <c r="Y2105" s="32"/>
    </row>
    <row r="2106" spans="1:25" ht="15.75" hidden="1" customHeight="1" x14ac:dyDescent="0.25">
      <c r="A2106" s="27">
        <v>24400348</v>
      </c>
      <c r="B2106" s="27" t="s">
        <v>13129</v>
      </c>
      <c r="C2106" s="27" t="s">
        <v>13130</v>
      </c>
      <c r="D2106" s="27" t="s">
        <v>13131</v>
      </c>
      <c r="E2106" s="27" t="s">
        <v>6376</v>
      </c>
      <c r="F2106" s="27" t="s">
        <v>735</v>
      </c>
      <c r="G2106" s="27">
        <v>2013</v>
      </c>
      <c r="H2106" s="28">
        <v>41648</v>
      </c>
      <c r="I2106" s="27"/>
      <c r="J2106" s="27"/>
      <c r="K2106" s="27" t="s">
        <v>13132</v>
      </c>
      <c r="L2106" s="27" t="str">
        <f t="shared" si="763"/>
        <v>PreAlerta</v>
      </c>
      <c r="M2106" s="27" t="str">
        <f t="shared" si="754"/>
        <v>S/PalabrasClaves</v>
      </c>
      <c r="N2106" s="27" t="str">
        <f t="shared" si="770"/>
        <v/>
      </c>
      <c r="O2106" s="27"/>
      <c r="P2106" s="27" t="s">
        <v>1105</v>
      </c>
      <c r="Q2106" s="27"/>
      <c r="R2106" s="27" t="str">
        <f>LEFT('2012-2022'!$P2106,4)</f>
        <v>2013</v>
      </c>
      <c r="S2106" s="27" t="s">
        <v>45</v>
      </c>
      <c r="T2106" s="27" t="str">
        <f t="shared" si="771"/>
        <v/>
      </c>
      <c r="U2106" s="27"/>
      <c r="V2106" s="29"/>
      <c r="W2106" s="30"/>
      <c r="X2106" s="30"/>
      <c r="Y2106" s="31"/>
    </row>
    <row r="2107" spans="1:25" ht="15.75" hidden="1" customHeight="1" x14ac:dyDescent="0.25">
      <c r="A2107" s="32">
        <v>30651389</v>
      </c>
      <c r="B2107" s="32" t="s">
        <v>13133</v>
      </c>
      <c r="C2107" s="32" t="s">
        <v>13134</v>
      </c>
      <c r="D2107" s="32" t="s">
        <v>13135</v>
      </c>
      <c r="E2107" s="32" t="s">
        <v>4166</v>
      </c>
      <c r="F2107" s="32" t="s">
        <v>502</v>
      </c>
      <c r="G2107" s="32">
        <v>2019</v>
      </c>
      <c r="H2107" s="33">
        <v>43483</v>
      </c>
      <c r="I2107" s="32" t="s">
        <v>13136</v>
      </c>
      <c r="J2107" s="32"/>
      <c r="K2107" s="32" t="s">
        <v>13137</v>
      </c>
      <c r="L2107" s="32" t="str">
        <f t="shared" si="763"/>
        <v>PostAlerta</v>
      </c>
      <c r="M2107" s="32" t="str">
        <f t="shared" si="754"/>
        <v>S/PalabrasClaves</v>
      </c>
      <c r="N2107" s="32" t="str">
        <f t="shared" si="770"/>
        <v/>
      </c>
      <c r="O2107" s="32"/>
      <c r="P2107" s="32" t="s">
        <v>13138</v>
      </c>
      <c r="Q2107" s="32"/>
      <c r="R2107" s="32" t="str">
        <f>LEFT('2012-2022'!$P2107,4)</f>
        <v>2019</v>
      </c>
      <c r="S2107" s="32" t="s">
        <v>49</v>
      </c>
      <c r="T2107" s="32" t="str">
        <f t="shared" si="771"/>
        <v/>
      </c>
      <c r="U2107" s="32"/>
      <c r="V2107" s="34"/>
      <c r="W2107" s="35"/>
      <c r="X2107" s="35"/>
      <c r="Y2107" s="32"/>
    </row>
    <row r="2108" spans="1:25" ht="15.75" hidden="1" customHeight="1" x14ac:dyDescent="0.25">
      <c r="A2108" s="27">
        <v>23970602</v>
      </c>
      <c r="B2108" s="27" t="s">
        <v>13139</v>
      </c>
      <c r="C2108" s="27" t="s">
        <v>13140</v>
      </c>
      <c r="D2108" s="27" t="s">
        <v>13141</v>
      </c>
      <c r="E2108" s="27" t="s">
        <v>13142</v>
      </c>
      <c r="F2108" s="27" t="s">
        <v>735</v>
      </c>
      <c r="G2108" s="27">
        <v>2013</v>
      </c>
      <c r="H2108" s="28">
        <v>41510</v>
      </c>
      <c r="I2108" s="27"/>
      <c r="J2108" s="27"/>
      <c r="K2108" s="27" t="s">
        <v>13143</v>
      </c>
      <c r="L2108" s="27" t="str">
        <f t="shared" si="763"/>
        <v>PreAlerta</v>
      </c>
      <c r="M2108" s="27" t="str">
        <f t="shared" si="754"/>
        <v>S/PalabrasClaves</v>
      </c>
      <c r="N2108" s="27" t="str">
        <f t="shared" si="770"/>
        <v/>
      </c>
      <c r="O2108" s="27"/>
      <c r="P2108" s="27" t="s">
        <v>389</v>
      </c>
      <c r="Q2108" s="27"/>
      <c r="R2108" s="27" t="str">
        <f>LEFT('2012-2022'!$P2108,4)</f>
        <v>2013</v>
      </c>
      <c r="S2108" s="27" t="s">
        <v>72</v>
      </c>
      <c r="T2108" s="27" t="str">
        <f t="shared" si="771"/>
        <v/>
      </c>
      <c r="U2108" s="27"/>
      <c r="V2108" s="29"/>
      <c r="W2108" s="30"/>
      <c r="X2108" s="30"/>
      <c r="Y2108" s="31"/>
    </row>
    <row r="2109" spans="1:25" ht="15.75" hidden="1" customHeight="1" x14ac:dyDescent="0.25">
      <c r="A2109" s="32">
        <v>27689684</v>
      </c>
      <c r="B2109" s="32" t="s">
        <v>13144</v>
      </c>
      <c r="C2109" s="32" t="s">
        <v>13145</v>
      </c>
      <c r="D2109" s="32" t="s">
        <v>13146</v>
      </c>
      <c r="E2109" s="32" t="s">
        <v>8644</v>
      </c>
      <c r="F2109" s="32" t="s">
        <v>1091</v>
      </c>
      <c r="G2109" s="32">
        <v>2017</v>
      </c>
      <c r="H2109" s="33">
        <v>42644</v>
      </c>
      <c r="I2109" s="32"/>
      <c r="J2109" s="32"/>
      <c r="K2109" s="32" t="s">
        <v>13147</v>
      </c>
      <c r="L2109" s="32" t="str">
        <f t="shared" si="763"/>
        <v>Excluido</v>
      </c>
      <c r="M2109" s="32" t="str">
        <f t="shared" si="754"/>
        <v>S/PalabrasClaves</v>
      </c>
      <c r="N2109" s="32" t="str">
        <f t="shared" si="770"/>
        <v/>
      </c>
      <c r="O2109" s="32"/>
      <c r="P2109" s="32" t="s">
        <v>1454</v>
      </c>
      <c r="Q2109" s="32"/>
      <c r="R2109" s="32" t="str">
        <f>LEFT('2012-2022'!$P2109,4)</f>
        <v>2017</v>
      </c>
      <c r="S2109" s="32" t="s">
        <v>39</v>
      </c>
      <c r="T2109" s="32" t="str">
        <f t="shared" si="771"/>
        <v/>
      </c>
      <c r="U2109" s="32"/>
      <c r="V2109" s="34"/>
      <c r="W2109" s="35"/>
      <c r="X2109" s="35"/>
      <c r="Y2109" s="32"/>
    </row>
    <row r="2110" spans="1:25" ht="15.75" hidden="1" customHeight="1" x14ac:dyDescent="0.25">
      <c r="A2110" s="27">
        <v>26199286</v>
      </c>
      <c r="B2110" s="27" t="s">
        <v>13148</v>
      </c>
      <c r="C2110" s="27" t="s">
        <v>13149</v>
      </c>
      <c r="D2110" s="27" t="s">
        <v>13150</v>
      </c>
      <c r="E2110" s="27" t="s">
        <v>13151</v>
      </c>
      <c r="F2110" s="27" t="s">
        <v>735</v>
      </c>
      <c r="G2110" s="27">
        <v>2016</v>
      </c>
      <c r="H2110" s="28">
        <v>42208</v>
      </c>
      <c r="I2110" s="27"/>
      <c r="J2110" s="27"/>
      <c r="K2110" s="27" t="s">
        <v>13152</v>
      </c>
      <c r="L2110" s="27" t="str">
        <f t="shared" si="763"/>
        <v>PreAlerta</v>
      </c>
      <c r="M2110" s="27" t="str">
        <f t="shared" si="754"/>
        <v>C/PalabrasClaves</v>
      </c>
      <c r="N2110" s="27" t="str">
        <f t="shared" si="770"/>
        <v/>
      </c>
      <c r="O2110" s="27"/>
      <c r="P2110" s="27" t="s">
        <v>1055</v>
      </c>
      <c r="Q2110" s="27"/>
      <c r="R2110" s="27" t="str">
        <f>LEFT('2012-2022'!$P2110,4)</f>
        <v>2016</v>
      </c>
      <c r="S2110" s="27" t="s">
        <v>68</v>
      </c>
      <c r="T2110" s="27" t="str">
        <f t="shared" si="771"/>
        <v/>
      </c>
      <c r="U2110" s="27"/>
      <c r="V2110" s="29"/>
      <c r="W2110" s="30"/>
      <c r="X2110" s="30"/>
      <c r="Y2110" s="31"/>
    </row>
    <row r="2111" spans="1:25" ht="15.75" hidden="1" customHeight="1" x14ac:dyDescent="0.25">
      <c r="A2111" s="32">
        <v>30096329</v>
      </c>
      <c r="B2111" s="32" t="s">
        <v>13153</v>
      </c>
      <c r="C2111" s="32" t="s">
        <v>13154</v>
      </c>
      <c r="D2111" s="32" t="s">
        <v>13155</v>
      </c>
      <c r="E2111" s="32" t="s">
        <v>13156</v>
      </c>
      <c r="F2111" s="32" t="s">
        <v>13157</v>
      </c>
      <c r="G2111" s="32">
        <v>2018</v>
      </c>
      <c r="H2111" s="33">
        <v>43323</v>
      </c>
      <c r="I2111" s="32"/>
      <c r="J2111" s="32"/>
      <c r="K2111" s="32" t="s">
        <v>13158</v>
      </c>
      <c r="L2111" s="32" t="str">
        <f t="shared" si="763"/>
        <v>PostAlerta</v>
      </c>
      <c r="M2111" s="32" t="str">
        <f t="shared" si="754"/>
        <v>S/PalabrasClaves</v>
      </c>
      <c r="N2111" s="32" t="str">
        <f t="shared" si="770"/>
        <v/>
      </c>
      <c r="O2111" s="32"/>
      <c r="P2111" s="32" t="s">
        <v>5396</v>
      </c>
      <c r="Q2111" s="32"/>
      <c r="R2111" s="32" t="str">
        <f>LEFT('2012-2022'!$P2111,4)</f>
        <v>2018</v>
      </c>
      <c r="S2111" s="32" t="s">
        <v>70</v>
      </c>
      <c r="T2111" s="32" t="str">
        <f t="shared" si="771"/>
        <v/>
      </c>
      <c r="U2111" s="32"/>
      <c r="V2111" s="34"/>
      <c r="W2111" s="35"/>
      <c r="X2111" s="35"/>
      <c r="Y2111" s="32"/>
    </row>
    <row r="2112" spans="1:25" ht="15.75" hidden="1" customHeight="1" x14ac:dyDescent="0.25">
      <c r="A2112" s="27">
        <v>27200523</v>
      </c>
      <c r="B2112" s="27" t="s">
        <v>13159</v>
      </c>
      <c r="C2112" s="27" t="s">
        <v>13160</v>
      </c>
      <c r="D2112" s="27" t="s">
        <v>13161</v>
      </c>
      <c r="E2112" s="27" t="s">
        <v>13162</v>
      </c>
      <c r="F2112" s="27" t="s">
        <v>304</v>
      </c>
      <c r="G2112" s="27">
        <v>2016</v>
      </c>
      <c r="H2112" s="28">
        <v>42511</v>
      </c>
      <c r="I2112" s="27" t="s">
        <v>13163</v>
      </c>
      <c r="J2112" s="27" t="s">
        <v>13164</v>
      </c>
      <c r="K2112" s="27" t="s">
        <v>13165</v>
      </c>
      <c r="L2112" s="27" t="str">
        <f t="shared" si="763"/>
        <v>PreAlerta</v>
      </c>
      <c r="M2112" s="27" t="str">
        <f t="shared" si="754"/>
        <v>S/PalabrasClaves</v>
      </c>
      <c r="N2112" s="27" t="str">
        <f t="shared" si="770"/>
        <v/>
      </c>
      <c r="O2112" s="27"/>
      <c r="P2112" s="27" t="s">
        <v>316</v>
      </c>
      <c r="Q2112" s="27"/>
      <c r="R2112" s="27" t="str">
        <f>LEFT('2012-2022'!$P2112,4)</f>
        <v>2016</v>
      </c>
      <c r="S2112" s="27" t="s">
        <v>60</v>
      </c>
      <c r="T2112" s="27" t="str">
        <f t="shared" si="771"/>
        <v/>
      </c>
      <c r="U2112" s="27"/>
      <c r="V2112" s="29"/>
      <c r="W2112" s="30"/>
      <c r="X2112" s="30"/>
      <c r="Y2112" s="31"/>
    </row>
    <row r="2113" spans="1:25" ht="15.75" hidden="1" customHeight="1" x14ac:dyDescent="0.25">
      <c r="A2113" s="32">
        <v>25935930</v>
      </c>
      <c r="B2113" s="32" t="s">
        <v>13166</v>
      </c>
      <c r="C2113" s="32" t="s">
        <v>13167</v>
      </c>
      <c r="D2113" s="32" t="s">
        <v>13168</v>
      </c>
      <c r="E2113" s="32" t="s">
        <v>13169</v>
      </c>
      <c r="F2113" s="32" t="s">
        <v>393</v>
      </c>
      <c r="G2113" s="32">
        <v>2015</v>
      </c>
      <c r="H2113" s="33">
        <v>42128</v>
      </c>
      <c r="I2113" s="32"/>
      <c r="J2113" s="32"/>
      <c r="K2113" s="32" t="s">
        <v>13170</v>
      </c>
      <c r="L2113" s="32" t="str">
        <f t="shared" si="763"/>
        <v>Excluido</v>
      </c>
      <c r="M2113" s="32" t="str">
        <f t="shared" si="754"/>
        <v>S/PalabrasClaves</v>
      </c>
      <c r="N2113" s="32" t="str">
        <f t="shared" si="770"/>
        <v/>
      </c>
      <c r="O2113" s="32"/>
      <c r="P2113" s="32" t="s">
        <v>1409</v>
      </c>
      <c r="Q2113" s="32"/>
      <c r="R2113" s="32" t="str">
        <f>LEFT('2012-2022'!$P2113,4)</f>
        <v>2015</v>
      </c>
      <c r="S2113" s="32" t="s">
        <v>74</v>
      </c>
      <c r="T2113" s="32" t="str">
        <f t="shared" si="771"/>
        <v/>
      </c>
      <c r="U2113" s="32"/>
      <c r="V2113" s="34"/>
      <c r="W2113" s="35"/>
      <c r="X2113" s="35"/>
      <c r="Y2113" s="32"/>
    </row>
    <row r="2114" spans="1:25" ht="15.75" hidden="1" customHeight="1" x14ac:dyDescent="0.25">
      <c r="A2114" s="27">
        <v>34620667</v>
      </c>
      <c r="B2114" s="27" t="s">
        <v>13171</v>
      </c>
      <c r="C2114" s="27" t="s">
        <v>13172</v>
      </c>
      <c r="D2114" s="27" t="s">
        <v>13173</v>
      </c>
      <c r="E2114" s="27" t="s">
        <v>1499</v>
      </c>
      <c r="F2114" s="27" t="s">
        <v>5111</v>
      </c>
      <c r="G2114" s="27">
        <v>2021</v>
      </c>
      <c r="H2114" s="28">
        <v>44477</v>
      </c>
      <c r="I2114" s="27" t="s">
        <v>13174</v>
      </c>
      <c r="J2114" s="27"/>
      <c r="K2114" s="27" t="s">
        <v>13175</v>
      </c>
      <c r="L2114" s="27" t="str">
        <f t="shared" si="763"/>
        <v>PostAlerta</v>
      </c>
      <c r="M2114" s="27" t="str">
        <f t="shared" si="754"/>
        <v>C/PalabrasClaves</v>
      </c>
      <c r="N2114" s="27" t="str">
        <f t="shared" si="770"/>
        <v/>
      </c>
      <c r="O2114" s="27"/>
      <c r="P2114" s="27" t="s">
        <v>13176</v>
      </c>
      <c r="Q2114" s="27"/>
      <c r="R2114" s="27" t="str">
        <f>LEFT('2012-2022'!$P2114,4)</f>
        <v>2021</v>
      </c>
      <c r="S2114" s="27" t="s">
        <v>70</v>
      </c>
      <c r="T2114" s="27" t="str">
        <f t="shared" si="771"/>
        <v/>
      </c>
      <c r="U2114" s="27"/>
      <c r="V2114" s="29"/>
      <c r="W2114" s="30"/>
      <c r="X2114" s="30"/>
      <c r="Y2114" s="31"/>
    </row>
    <row r="2115" spans="1:25" ht="15.75" hidden="1" customHeight="1" x14ac:dyDescent="0.25">
      <c r="A2115" s="32">
        <v>28968710</v>
      </c>
      <c r="B2115" s="32" t="s">
        <v>13177</v>
      </c>
      <c r="C2115" s="32" t="s">
        <v>13178</v>
      </c>
      <c r="D2115" s="32" t="s">
        <v>13179</v>
      </c>
      <c r="E2115" s="32" t="s">
        <v>13180</v>
      </c>
      <c r="F2115" s="32" t="s">
        <v>195</v>
      </c>
      <c r="G2115" s="32">
        <v>2017</v>
      </c>
      <c r="H2115" s="33">
        <v>43011</v>
      </c>
      <c r="I2115" s="32" t="s">
        <v>13181</v>
      </c>
      <c r="J2115" s="32"/>
      <c r="K2115" s="32" t="s">
        <v>13182</v>
      </c>
      <c r="L2115" s="32" t="str">
        <f t="shared" si="763"/>
        <v>PostAlerta</v>
      </c>
      <c r="M2115" s="32" t="str">
        <f t="shared" si="754"/>
        <v>C/PalabrasClaves</v>
      </c>
      <c r="N2115" s="32" t="str">
        <f t="shared" si="770"/>
        <v/>
      </c>
      <c r="O2115" s="32"/>
      <c r="P2115" s="32" t="s">
        <v>13183</v>
      </c>
      <c r="Q2115" s="32"/>
      <c r="R2115" s="32" t="str">
        <f>LEFT('2012-2022'!$P2115,4)</f>
        <v>2017</v>
      </c>
      <c r="S2115" s="32" t="s">
        <v>72</v>
      </c>
      <c r="T2115" s="32" t="str">
        <f t="shared" si="771"/>
        <v/>
      </c>
      <c r="U2115" s="32"/>
      <c r="V2115" s="34"/>
      <c r="W2115" s="35"/>
      <c r="X2115" s="35"/>
      <c r="Y2115" s="32"/>
    </row>
    <row r="2116" spans="1:25" ht="15.75" hidden="1" customHeight="1" x14ac:dyDescent="0.25">
      <c r="A2116" s="27">
        <v>26125533</v>
      </c>
      <c r="B2116" s="27" t="s">
        <v>13184</v>
      </c>
      <c r="C2116" s="27" t="s">
        <v>13185</v>
      </c>
      <c r="D2116" s="27" t="s">
        <v>13186</v>
      </c>
      <c r="E2116" s="27" t="s">
        <v>13187</v>
      </c>
      <c r="F2116" s="27" t="s">
        <v>12120</v>
      </c>
      <c r="G2116" s="27">
        <v>2015</v>
      </c>
      <c r="H2116" s="28">
        <v>42186</v>
      </c>
      <c r="I2116" s="27" t="s">
        <v>13188</v>
      </c>
      <c r="J2116" s="27" t="s">
        <v>13189</v>
      </c>
      <c r="K2116" s="27" t="s">
        <v>13190</v>
      </c>
      <c r="L2116" s="27" t="str">
        <f t="shared" si="763"/>
        <v>PreAlerta</v>
      </c>
      <c r="M2116" s="27" t="str">
        <f t="shared" ref="M2116:M2179" si="772">IF(ISNUMBER(A2116),(IF(ISNUMBER(VLOOKUP(A2116,KEYWORDS,1,FALSE)),"C/PalabrasClaves","S/PalabrasClaves")),"")</f>
        <v>S/PalabrasClaves</v>
      </c>
      <c r="N2116" s="27" t="str">
        <f t="shared" si="770"/>
        <v/>
      </c>
      <c r="O2116" s="27"/>
      <c r="P2116" s="27" t="s">
        <v>3407</v>
      </c>
      <c r="Q2116" s="27"/>
      <c r="R2116" s="27" t="str">
        <f>LEFT('2012-2022'!$P2116,4)</f>
        <v>2015</v>
      </c>
      <c r="S2116" s="27" t="s">
        <v>62</v>
      </c>
      <c r="T2116" s="27" t="str">
        <f t="shared" si="771"/>
        <v/>
      </c>
      <c r="U2116" s="27"/>
      <c r="V2116" s="29"/>
      <c r="W2116" s="30"/>
      <c r="X2116" s="30"/>
      <c r="Y2116" s="31"/>
    </row>
    <row r="2117" spans="1:25" ht="15.75" hidden="1" customHeight="1" x14ac:dyDescent="0.25">
      <c r="A2117" s="32">
        <v>25504294</v>
      </c>
      <c r="B2117" s="32" t="s">
        <v>13191</v>
      </c>
      <c r="C2117" s="32" t="s">
        <v>13192</v>
      </c>
      <c r="D2117" s="32" t="s">
        <v>13193</v>
      </c>
      <c r="E2117" s="32" t="s">
        <v>13194</v>
      </c>
      <c r="F2117" s="32" t="s">
        <v>304</v>
      </c>
      <c r="G2117" s="32">
        <v>2015</v>
      </c>
      <c r="H2117" s="33">
        <v>41989</v>
      </c>
      <c r="I2117" s="32"/>
      <c r="J2117" s="32"/>
      <c r="K2117" s="32" t="s">
        <v>13195</v>
      </c>
      <c r="L2117" s="32" t="str">
        <f t="shared" si="763"/>
        <v>PreAlerta</v>
      </c>
      <c r="M2117" s="32" t="str">
        <f t="shared" si="772"/>
        <v>C/PalabrasClaves</v>
      </c>
      <c r="N2117" s="32"/>
      <c r="O2117" s="32"/>
      <c r="P2117" s="32" t="s">
        <v>2289</v>
      </c>
      <c r="Q2117" s="32"/>
      <c r="R2117" s="32" t="str">
        <f>LEFT('2012-2022'!$P2117,4)</f>
        <v>2015</v>
      </c>
      <c r="S2117" s="32" t="s">
        <v>39</v>
      </c>
      <c r="T2117" s="32" t="str">
        <f t="shared" si="771"/>
        <v/>
      </c>
      <c r="U2117" s="32"/>
      <c r="V2117" s="34"/>
      <c r="W2117" s="35"/>
      <c r="X2117" s="35"/>
      <c r="Y2117" s="32"/>
    </row>
    <row r="2118" spans="1:25" ht="15.75" hidden="1" customHeight="1" x14ac:dyDescent="0.25">
      <c r="A2118" s="27">
        <v>24204097</v>
      </c>
      <c r="B2118" s="27" t="s">
        <v>13196</v>
      </c>
      <c r="C2118" s="27" t="s">
        <v>13197</v>
      </c>
      <c r="D2118" s="27" t="s">
        <v>13198</v>
      </c>
      <c r="E2118" s="27" t="s">
        <v>7096</v>
      </c>
      <c r="F2118" s="27" t="s">
        <v>13199</v>
      </c>
      <c r="G2118" s="27">
        <v>2013</v>
      </c>
      <c r="H2118" s="28">
        <v>41587</v>
      </c>
      <c r="I2118" s="27" t="s">
        <v>13200</v>
      </c>
      <c r="J2118" s="27"/>
      <c r="K2118" s="27" t="s">
        <v>13201</v>
      </c>
      <c r="L2118" s="27" t="str">
        <f t="shared" si="763"/>
        <v>PreAlerta</v>
      </c>
      <c r="M2118" s="27" t="str">
        <f t="shared" si="772"/>
        <v>S/PalabrasClaves</v>
      </c>
      <c r="N2118" s="27" t="str">
        <f t="shared" ref="N2118:N2126" si="773">IF(ISNUMBER(SEARCH("TREATMENT", B2118)), "4) Nuevos tratamientos", "")</f>
        <v/>
      </c>
      <c r="O2118" s="27"/>
      <c r="P2118" s="27">
        <v>2013</v>
      </c>
      <c r="Q2118" s="27"/>
      <c r="R2118" s="27" t="str">
        <f>LEFT('2012-2022'!$P2118,4)</f>
        <v>2013</v>
      </c>
      <c r="S2118" s="27"/>
      <c r="T2118" s="27" t="str">
        <f t="shared" si="771"/>
        <v/>
      </c>
      <c r="U2118" s="27"/>
      <c r="V2118" s="29"/>
      <c r="W2118" s="30"/>
      <c r="X2118" s="30"/>
      <c r="Y2118" s="31"/>
    </row>
    <row r="2119" spans="1:25" ht="15.75" hidden="1" customHeight="1" x14ac:dyDescent="0.25">
      <c r="A2119" s="32">
        <v>23970594</v>
      </c>
      <c r="B2119" s="32" t="s">
        <v>13202</v>
      </c>
      <c r="C2119" s="32" t="s">
        <v>13203</v>
      </c>
      <c r="D2119" s="32" t="s">
        <v>13204</v>
      </c>
      <c r="E2119" s="32" t="s">
        <v>2987</v>
      </c>
      <c r="F2119" s="32" t="s">
        <v>735</v>
      </c>
      <c r="G2119" s="32">
        <v>2013</v>
      </c>
      <c r="H2119" s="33">
        <v>41510</v>
      </c>
      <c r="I2119" s="32" t="s">
        <v>13205</v>
      </c>
      <c r="J2119" s="32" t="s">
        <v>13206</v>
      </c>
      <c r="K2119" s="32" t="s">
        <v>13207</v>
      </c>
      <c r="L2119" s="32" t="str">
        <f t="shared" si="763"/>
        <v>PreAlerta</v>
      </c>
      <c r="M2119" s="32" t="str">
        <f t="shared" si="772"/>
        <v>S/PalabrasClaves</v>
      </c>
      <c r="N2119" s="32" t="str">
        <f t="shared" si="773"/>
        <v/>
      </c>
      <c r="O2119" s="32"/>
      <c r="P2119" s="32" t="s">
        <v>1077</v>
      </c>
      <c r="Q2119" s="32"/>
      <c r="R2119" s="32" t="str">
        <f>LEFT('2012-2022'!$P2119,4)</f>
        <v>2013</v>
      </c>
      <c r="S2119" s="32" t="s">
        <v>68</v>
      </c>
      <c r="T2119" s="32" t="str">
        <f t="shared" si="771"/>
        <v/>
      </c>
      <c r="U2119" s="32"/>
      <c r="V2119" s="34"/>
      <c r="W2119" s="35"/>
      <c r="X2119" s="35"/>
      <c r="Y2119" s="32"/>
    </row>
    <row r="2120" spans="1:25" ht="15.75" hidden="1" customHeight="1" x14ac:dyDescent="0.25">
      <c r="A2120" s="27">
        <v>34393245</v>
      </c>
      <c r="B2120" s="27" t="s">
        <v>13208</v>
      </c>
      <c r="C2120" s="27" t="s">
        <v>13209</v>
      </c>
      <c r="D2120" s="27" t="s">
        <v>13210</v>
      </c>
      <c r="E2120" s="27" t="s">
        <v>13211</v>
      </c>
      <c r="F2120" s="27" t="s">
        <v>13212</v>
      </c>
      <c r="G2120" s="27">
        <v>2021</v>
      </c>
      <c r="H2120" s="28">
        <v>44424</v>
      </c>
      <c r="I2120" s="27" t="s">
        <v>13213</v>
      </c>
      <c r="J2120" s="27"/>
      <c r="K2120" s="27" t="s">
        <v>13214</v>
      </c>
      <c r="L2120" s="27" t="str">
        <f t="shared" si="763"/>
        <v>PostAlerta</v>
      </c>
      <c r="M2120" s="27" t="str">
        <f t="shared" si="772"/>
        <v>S/PalabrasClaves</v>
      </c>
      <c r="N2120" s="27" t="str">
        <f t="shared" si="773"/>
        <v/>
      </c>
      <c r="O2120" s="27"/>
      <c r="P2120" s="27" t="s">
        <v>13215</v>
      </c>
      <c r="Q2120" s="27"/>
      <c r="R2120" s="27" t="str">
        <f>LEFT('2012-2022'!$P2120,4)</f>
        <v>2021</v>
      </c>
      <c r="S2120" s="27" t="s">
        <v>65</v>
      </c>
      <c r="T2120" s="27" t="str">
        <f t="shared" si="771"/>
        <v/>
      </c>
      <c r="U2120" s="27"/>
      <c r="V2120" s="29"/>
      <c r="W2120" s="30"/>
      <c r="X2120" s="30"/>
      <c r="Y2120" s="31"/>
    </row>
    <row r="2121" spans="1:25" ht="15.75" hidden="1" customHeight="1" x14ac:dyDescent="0.25">
      <c r="A2121" s="32">
        <v>28537548</v>
      </c>
      <c r="B2121" s="32" t="s">
        <v>13216</v>
      </c>
      <c r="C2121" s="32" t="s">
        <v>13217</v>
      </c>
      <c r="D2121" s="32" t="s">
        <v>13218</v>
      </c>
      <c r="E2121" s="32" t="s">
        <v>13219</v>
      </c>
      <c r="F2121" s="32" t="s">
        <v>1046</v>
      </c>
      <c r="G2121" s="32">
        <v>2017</v>
      </c>
      <c r="H2121" s="33">
        <v>42880</v>
      </c>
      <c r="I2121" s="32" t="s">
        <v>13220</v>
      </c>
      <c r="J2121" s="32"/>
      <c r="K2121" s="32" t="s">
        <v>13221</v>
      </c>
      <c r="L2121" s="32" t="str">
        <f t="shared" si="763"/>
        <v>PostAlerta</v>
      </c>
      <c r="M2121" s="32" t="str">
        <f t="shared" si="772"/>
        <v>S/PalabrasClaves</v>
      </c>
      <c r="N2121" s="32" t="str">
        <f t="shared" si="773"/>
        <v/>
      </c>
      <c r="O2121" s="32"/>
      <c r="P2121" s="32" t="s">
        <v>13222</v>
      </c>
      <c r="Q2121" s="32"/>
      <c r="R2121" s="32" t="str">
        <f>LEFT('2012-2022'!$P2121,4)</f>
        <v>2017</v>
      </c>
      <c r="S2121" s="32" t="s">
        <v>57</v>
      </c>
      <c r="T2121" s="32" t="str">
        <f t="shared" si="771"/>
        <v/>
      </c>
      <c r="U2121" s="32"/>
      <c r="V2121" s="34"/>
      <c r="W2121" s="35"/>
      <c r="X2121" s="35"/>
      <c r="Y2121" s="32"/>
    </row>
    <row r="2122" spans="1:25" ht="15.75" hidden="1" customHeight="1" x14ac:dyDescent="0.25">
      <c r="A2122" s="27">
        <v>29066630</v>
      </c>
      <c r="B2122" s="27" t="s">
        <v>13223</v>
      </c>
      <c r="C2122" s="27" t="s">
        <v>13224</v>
      </c>
      <c r="D2122" s="27" t="s">
        <v>13225</v>
      </c>
      <c r="E2122" s="27" t="s">
        <v>13226</v>
      </c>
      <c r="F2122" s="27" t="s">
        <v>393</v>
      </c>
      <c r="G2122" s="27">
        <v>2018</v>
      </c>
      <c r="H2122" s="28">
        <v>43034</v>
      </c>
      <c r="I2122" s="27" t="s">
        <v>13227</v>
      </c>
      <c r="J2122" s="27"/>
      <c r="K2122" s="27" t="s">
        <v>13228</v>
      </c>
      <c r="L2122" s="27" t="str">
        <f t="shared" si="763"/>
        <v>PostAlerta</v>
      </c>
      <c r="M2122" s="27" t="str">
        <f t="shared" si="772"/>
        <v>S/PalabrasClaves</v>
      </c>
      <c r="N2122" s="27" t="str">
        <f t="shared" si="773"/>
        <v/>
      </c>
      <c r="O2122" s="27"/>
      <c r="P2122" s="27" t="s">
        <v>1214</v>
      </c>
      <c r="Q2122" s="27"/>
      <c r="R2122" s="27" t="str">
        <f>LEFT('2012-2022'!$P2122,4)</f>
        <v>2018</v>
      </c>
      <c r="S2122" s="27" t="s">
        <v>49</v>
      </c>
      <c r="T2122" s="27" t="str">
        <f t="shared" si="771"/>
        <v/>
      </c>
      <c r="U2122" s="27"/>
      <c r="V2122" s="29"/>
      <c r="W2122" s="30"/>
      <c r="X2122" s="30"/>
      <c r="Y2122" s="31"/>
    </row>
    <row r="2123" spans="1:25" ht="15.75" hidden="1" customHeight="1" x14ac:dyDescent="0.25">
      <c r="A2123" s="32">
        <v>30654762</v>
      </c>
      <c r="B2123" s="32" t="s">
        <v>13229</v>
      </c>
      <c r="C2123" s="32" t="s">
        <v>13230</v>
      </c>
      <c r="D2123" s="32" t="s">
        <v>13231</v>
      </c>
      <c r="E2123" s="32" t="s">
        <v>13232</v>
      </c>
      <c r="F2123" s="32" t="s">
        <v>1066</v>
      </c>
      <c r="G2123" s="32">
        <v>2019</v>
      </c>
      <c r="H2123" s="33">
        <v>43484</v>
      </c>
      <c r="I2123" s="32" t="s">
        <v>13233</v>
      </c>
      <c r="J2123" s="32"/>
      <c r="K2123" s="32" t="s">
        <v>13234</v>
      </c>
      <c r="L2123" s="32" t="str">
        <f t="shared" si="763"/>
        <v>PostAlerta</v>
      </c>
      <c r="M2123" s="32" t="str">
        <f t="shared" si="772"/>
        <v>S/PalabrasClaves</v>
      </c>
      <c r="N2123" s="32" t="str">
        <f t="shared" si="773"/>
        <v/>
      </c>
      <c r="O2123" s="32"/>
      <c r="P2123" s="32" t="s">
        <v>8024</v>
      </c>
      <c r="Q2123" s="32"/>
      <c r="R2123" s="32" t="str">
        <f>LEFT('2012-2022'!$P2123,4)</f>
        <v>2019</v>
      </c>
      <c r="S2123" s="32" t="s">
        <v>39</v>
      </c>
      <c r="T2123" s="32" t="str">
        <f t="shared" si="771"/>
        <v/>
      </c>
      <c r="U2123" s="32"/>
      <c r="V2123" s="34"/>
      <c r="W2123" s="35"/>
      <c r="X2123" s="35"/>
      <c r="Y2123" s="32"/>
    </row>
    <row r="2124" spans="1:25" ht="15.75" hidden="1" customHeight="1" x14ac:dyDescent="0.25">
      <c r="A2124" s="27">
        <v>31392956</v>
      </c>
      <c r="B2124" s="27" t="s">
        <v>13235</v>
      </c>
      <c r="C2124" s="27" t="s">
        <v>13236</v>
      </c>
      <c r="D2124" s="27" t="s">
        <v>13237</v>
      </c>
      <c r="E2124" s="27" t="s">
        <v>13238</v>
      </c>
      <c r="F2124" s="27" t="s">
        <v>11204</v>
      </c>
      <c r="G2124" s="27">
        <v>2019</v>
      </c>
      <c r="H2124" s="28">
        <v>43686</v>
      </c>
      <c r="I2124" s="27" t="s">
        <v>13239</v>
      </c>
      <c r="J2124" s="27"/>
      <c r="K2124" s="27" t="s">
        <v>13240</v>
      </c>
      <c r="L2124" s="27" t="str">
        <f t="shared" si="763"/>
        <v>PostAlerta</v>
      </c>
      <c r="M2124" s="27" t="str">
        <f t="shared" si="772"/>
        <v>S/PalabrasClaves</v>
      </c>
      <c r="N2124" s="27" t="str">
        <f t="shared" si="773"/>
        <v/>
      </c>
      <c r="O2124" s="27"/>
      <c r="P2124" s="27" t="s">
        <v>5930</v>
      </c>
      <c r="Q2124" s="27"/>
      <c r="R2124" s="27" t="str">
        <f>LEFT('2012-2022'!$P2124,4)</f>
        <v>2019</v>
      </c>
      <c r="S2124" s="27" t="s">
        <v>70</v>
      </c>
      <c r="T2124" s="27" t="str">
        <f t="shared" si="771"/>
        <v/>
      </c>
      <c r="U2124" s="27"/>
      <c r="V2124" s="29"/>
      <c r="W2124" s="30"/>
      <c r="X2124" s="30"/>
      <c r="Y2124" s="31"/>
    </row>
    <row r="2125" spans="1:25" ht="15.75" hidden="1" customHeight="1" x14ac:dyDescent="0.25">
      <c r="A2125" s="32">
        <v>31203586</v>
      </c>
      <c r="B2125" s="32" t="s">
        <v>13241</v>
      </c>
      <c r="C2125" s="32" t="s">
        <v>13242</v>
      </c>
      <c r="D2125" s="32" t="s">
        <v>13243</v>
      </c>
      <c r="E2125" s="32" t="s">
        <v>13244</v>
      </c>
      <c r="F2125" s="32" t="s">
        <v>4579</v>
      </c>
      <c r="G2125" s="32">
        <v>2019</v>
      </c>
      <c r="H2125" s="33">
        <v>43634</v>
      </c>
      <c r="I2125" s="32"/>
      <c r="J2125" s="32"/>
      <c r="K2125" s="32" t="s">
        <v>13245</v>
      </c>
      <c r="L2125" s="32" t="str">
        <f t="shared" si="763"/>
        <v>PostAlerta</v>
      </c>
      <c r="M2125" s="32" t="str">
        <f t="shared" si="772"/>
        <v>S/PalabrasClaves</v>
      </c>
      <c r="N2125" s="32" t="str">
        <f t="shared" si="773"/>
        <v/>
      </c>
      <c r="O2125" s="32"/>
      <c r="P2125" s="32" t="s">
        <v>9606</v>
      </c>
      <c r="Q2125" s="32"/>
      <c r="R2125" s="32" t="str">
        <f>LEFT('2012-2022'!$P2125,4)</f>
        <v>2019</v>
      </c>
      <c r="S2125" s="32" t="s">
        <v>60</v>
      </c>
      <c r="T2125" s="32" t="str">
        <f t="shared" si="771"/>
        <v/>
      </c>
      <c r="U2125" s="32"/>
      <c r="V2125" s="34"/>
      <c r="W2125" s="35"/>
      <c r="X2125" s="35"/>
      <c r="Y2125" s="32"/>
    </row>
    <row r="2126" spans="1:25" ht="15.75" hidden="1" customHeight="1" x14ac:dyDescent="0.25">
      <c r="A2126" s="27">
        <v>23142353</v>
      </c>
      <c r="B2126" s="27" t="s">
        <v>13246</v>
      </c>
      <c r="C2126" s="27" t="s">
        <v>13247</v>
      </c>
      <c r="D2126" s="27" t="s">
        <v>13248</v>
      </c>
      <c r="E2126" s="27" t="s">
        <v>13249</v>
      </c>
      <c r="F2126" s="27" t="s">
        <v>10333</v>
      </c>
      <c r="G2126" s="27">
        <v>2012</v>
      </c>
      <c r="H2126" s="28">
        <v>41226</v>
      </c>
      <c r="I2126" s="27"/>
      <c r="J2126" s="27"/>
      <c r="K2126" s="27" t="s">
        <v>13250</v>
      </c>
      <c r="L2126" s="27" t="str">
        <f t="shared" si="763"/>
        <v>Excluido</v>
      </c>
      <c r="M2126" s="27" t="str">
        <f t="shared" si="772"/>
        <v>C/PalabrasClaves</v>
      </c>
      <c r="N2126" s="27" t="str">
        <f t="shared" si="773"/>
        <v/>
      </c>
      <c r="O2126" s="27"/>
      <c r="P2126" s="27" t="s">
        <v>2097</v>
      </c>
      <c r="Q2126" s="27"/>
      <c r="R2126" s="27" t="str">
        <f>LEFT('2012-2022'!$P2126,4)</f>
        <v>2012</v>
      </c>
      <c r="S2126" s="27" t="s">
        <v>74</v>
      </c>
      <c r="T2126" s="27" t="str">
        <f t="shared" si="771"/>
        <v/>
      </c>
      <c r="U2126" s="27"/>
      <c r="V2126" s="29"/>
      <c r="W2126" s="30"/>
      <c r="X2126" s="30"/>
      <c r="Y2126" s="31"/>
    </row>
    <row r="2127" spans="1:25" ht="15.75" hidden="1" customHeight="1" x14ac:dyDescent="0.25">
      <c r="A2127" s="32">
        <v>27771470</v>
      </c>
      <c r="B2127" s="32" t="s">
        <v>13251</v>
      </c>
      <c r="C2127" s="32" t="s">
        <v>13252</v>
      </c>
      <c r="D2127" s="32" t="s">
        <v>13253</v>
      </c>
      <c r="E2127" s="32" t="s">
        <v>13254</v>
      </c>
      <c r="F2127" s="32" t="s">
        <v>454</v>
      </c>
      <c r="G2127" s="32">
        <v>2016</v>
      </c>
      <c r="H2127" s="33">
        <v>42680</v>
      </c>
      <c r="I2127" s="32"/>
      <c r="J2127" s="32"/>
      <c r="K2127" s="32" t="s">
        <v>13255</v>
      </c>
      <c r="L2127" s="32" t="str">
        <f t="shared" si="763"/>
        <v>PreAlerta</v>
      </c>
      <c r="M2127" s="32" t="str">
        <f t="shared" si="772"/>
        <v>S/PalabrasClaves</v>
      </c>
      <c r="N2127" s="32"/>
      <c r="O2127" s="32"/>
      <c r="P2127" s="32" t="s">
        <v>687</v>
      </c>
      <c r="Q2127" s="32"/>
      <c r="R2127" s="32" t="str">
        <f>LEFT('2012-2022'!$P2127,4)</f>
        <v>2016</v>
      </c>
      <c r="S2127" s="32" t="s">
        <v>74</v>
      </c>
      <c r="T2127" s="32" t="str">
        <f t="shared" si="771"/>
        <v/>
      </c>
      <c r="U2127" s="32"/>
      <c r="V2127" s="34"/>
      <c r="W2127" s="35"/>
      <c r="X2127" s="35"/>
      <c r="Y2127" s="32"/>
    </row>
    <row r="2128" spans="1:25" ht="15.75" hidden="1" customHeight="1" x14ac:dyDescent="0.25">
      <c r="A2128" s="27">
        <v>25215566</v>
      </c>
      <c r="B2128" s="27" t="s">
        <v>13256</v>
      </c>
      <c r="C2128" s="27" t="s">
        <v>5957</v>
      </c>
      <c r="D2128" s="27" t="s">
        <v>13257</v>
      </c>
      <c r="E2128" s="27" t="s">
        <v>5959</v>
      </c>
      <c r="F2128" s="27" t="s">
        <v>2838</v>
      </c>
      <c r="G2128" s="27">
        <v>2014</v>
      </c>
      <c r="H2128" s="28">
        <v>41895</v>
      </c>
      <c r="I2128" s="27"/>
      <c r="J2128" s="27"/>
      <c r="K2128" s="27" t="s">
        <v>13258</v>
      </c>
      <c r="L2128" s="27" t="str">
        <f t="shared" si="763"/>
        <v>PreAlerta</v>
      </c>
      <c r="M2128" s="27" t="str">
        <f t="shared" si="772"/>
        <v>S/PalabrasClaves</v>
      </c>
      <c r="N2128" s="27" t="str">
        <f t="shared" ref="N2128:N2139" si="774">IF(ISNUMBER(SEARCH("TREATMENT", B2128)), "4) Nuevos tratamientos", "")</f>
        <v/>
      </c>
      <c r="O2128" s="27"/>
      <c r="P2128" s="27" t="s">
        <v>5159</v>
      </c>
      <c r="Q2128" s="27"/>
      <c r="R2128" s="27" t="str">
        <f>LEFT('2012-2022'!$P2128,4)</f>
        <v>2014</v>
      </c>
      <c r="S2128" s="27" t="s">
        <v>70</v>
      </c>
      <c r="T2128" s="27" t="str">
        <f t="shared" si="771"/>
        <v/>
      </c>
      <c r="U2128" s="27"/>
      <c r="V2128" s="29"/>
      <c r="W2128" s="30"/>
      <c r="X2128" s="30"/>
      <c r="Y2128" s="31"/>
    </row>
    <row r="2129" spans="1:25" ht="15.75" hidden="1" customHeight="1" x14ac:dyDescent="0.25">
      <c r="A2129" s="32">
        <v>32860320</v>
      </c>
      <c r="B2129" s="32" t="s">
        <v>13259</v>
      </c>
      <c r="C2129" s="32" t="s">
        <v>13260</v>
      </c>
      <c r="D2129" s="32" t="s">
        <v>13261</v>
      </c>
      <c r="E2129" s="32" t="s">
        <v>13262</v>
      </c>
      <c r="F2129" s="32" t="s">
        <v>13263</v>
      </c>
      <c r="G2129" s="32">
        <v>2020</v>
      </c>
      <c r="H2129" s="33">
        <v>44073</v>
      </c>
      <c r="I2129" s="32"/>
      <c r="J2129" s="32"/>
      <c r="K2129" s="32" t="s">
        <v>13264</v>
      </c>
      <c r="L2129" s="32" t="str">
        <f t="shared" si="763"/>
        <v>PostAlerta</v>
      </c>
      <c r="M2129" s="32" t="str">
        <f t="shared" si="772"/>
        <v>C/PalabrasClaves</v>
      </c>
      <c r="N2129" s="32" t="str">
        <f t="shared" si="774"/>
        <v/>
      </c>
      <c r="O2129" s="32"/>
      <c r="P2129" s="32" t="s">
        <v>341</v>
      </c>
      <c r="Q2129" s="32"/>
      <c r="R2129" s="32" t="str">
        <f>LEFT('2012-2022'!$P2129,4)</f>
        <v>2020</v>
      </c>
      <c r="S2129" s="32" t="s">
        <v>72</v>
      </c>
      <c r="T2129" s="32" t="str">
        <f t="shared" si="771"/>
        <v/>
      </c>
      <c r="U2129" s="32"/>
      <c r="V2129" s="34"/>
      <c r="W2129" s="35"/>
      <c r="X2129" s="35"/>
      <c r="Y2129" s="32"/>
    </row>
    <row r="2130" spans="1:25" ht="15.75" hidden="1" customHeight="1" x14ac:dyDescent="0.25">
      <c r="A2130" s="27">
        <v>26190472</v>
      </c>
      <c r="B2130" s="27" t="s">
        <v>13265</v>
      </c>
      <c r="C2130" s="27" t="s">
        <v>13266</v>
      </c>
      <c r="D2130" s="27" t="s">
        <v>13267</v>
      </c>
      <c r="E2130" s="27" t="s">
        <v>13268</v>
      </c>
      <c r="F2130" s="27" t="s">
        <v>5676</v>
      </c>
      <c r="G2130" s="27">
        <v>2015</v>
      </c>
      <c r="H2130" s="28">
        <v>42206</v>
      </c>
      <c r="I2130" s="27"/>
      <c r="J2130" s="27"/>
      <c r="K2130" s="27" t="s">
        <v>13269</v>
      </c>
      <c r="L2130" s="27" t="str">
        <f t="shared" si="763"/>
        <v>PreAlerta</v>
      </c>
      <c r="M2130" s="27" t="str">
        <f t="shared" si="772"/>
        <v>S/PalabrasClaves</v>
      </c>
      <c r="N2130" s="27" t="str">
        <f t="shared" si="774"/>
        <v/>
      </c>
      <c r="O2130" s="27"/>
      <c r="P2130" s="27" t="s">
        <v>10578</v>
      </c>
      <c r="Q2130" s="27"/>
      <c r="R2130" s="27" t="str">
        <f>LEFT('2012-2022'!$P2130,4)</f>
        <v>2015</v>
      </c>
      <c r="S2130" s="27" t="s">
        <v>74</v>
      </c>
      <c r="T2130" s="27" t="str">
        <f t="shared" si="771"/>
        <v/>
      </c>
      <c r="U2130" s="27"/>
      <c r="V2130" s="29"/>
      <c r="W2130" s="30"/>
      <c r="X2130" s="30"/>
      <c r="Y2130" s="31"/>
    </row>
    <row r="2131" spans="1:25" ht="15.75" hidden="1" customHeight="1" x14ac:dyDescent="0.25">
      <c r="A2131" s="32">
        <v>26125939</v>
      </c>
      <c r="B2131" s="32" t="s">
        <v>13270</v>
      </c>
      <c r="C2131" s="32" t="s">
        <v>13271</v>
      </c>
      <c r="D2131" s="32" t="s">
        <v>13272</v>
      </c>
      <c r="E2131" s="32" t="s">
        <v>13273</v>
      </c>
      <c r="F2131" s="32" t="s">
        <v>424</v>
      </c>
      <c r="G2131" s="32">
        <v>2015</v>
      </c>
      <c r="H2131" s="33">
        <v>42186</v>
      </c>
      <c r="I2131" s="32" t="s">
        <v>13274</v>
      </c>
      <c r="J2131" s="32"/>
      <c r="K2131" s="32" t="s">
        <v>13275</v>
      </c>
      <c r="L2131" s="32" t="str">
        <f t="shared" si="763"/>
        <v>PreAlerta</v>
      </c>
      <c r="M2131" s="32" t="str">
        <f t="shared" si="772"/>
        <v>C/PalabrasClaves</v>
      </c>
      <c r="N2131" s="32" t="str">
        <f t="shared" si="774"/>
        <v/>
      </c>
      <c r="O2131" s="32"/>
      <c r="P2131" s="32" t="s">
        <v>1013</v>
      </c>
      <c r="Q2131" s="32"/>
      <c r="R2131" s="32" t="str">
        <f>LEFT('2012-2022'!$P2131,4)</f>
        <v>2015</v>
      </c>
      <c r="S2131" s="32" t="s">
        <v>60</v>
      </c>
      <c r="T2131" s="32" t="str">
        <f t="shared" si="771"/>
        <v/>
      </c>
      <c r="U2131" s="32"/>
      <c r="V2131" s="34"/>
      <c r="W2131" s="35"/>
      <c r="X2131" s="35"/>
      <c r="Y2131" s="32"/>
    </row>
    <row r="2132" spans="1:25" ht="15.75" hidden="1" customHeight="1" x14ac:dyDescent="0.25">
      <c r="A2132" s="27">
        <v>32004254</v>
      </c>
      <c r="B2132" s="27" t="s">
        <v>13276</v>
      </c>
      <c r="C2132" s="27" t="s">
        <v>13277</v>
      </c>
      <c r="D2132" s="27" t="s">
        <v>13278</v>
      </c>
      <c r="E2132" s="27" t="s">
        <v>13279</v>
      </c>
      <c r="F2132" s="27" t="s">
        <v>304</v>
      </c>
      <c r="G2132" s="27">
        <v>2020</v>
      </c>
      <c r="H2132" s="28">
        <v>43862</v>
      </c>
      <c r="I2132" s="27" t="s">
        <v>13280</v>
      </c>
      <c r="J2132" s="27" t="s">
        <v>13281</v>
      </c>
      <c r="K2132" s="27" t="s">
        <v>13282</v>
      </c>
      <c r="L2132" s="27" t="str">
        <f t="shared" si="763"/>
        <v>PostAlerta</v>
      </c>
      <c r="M2132" s="27" t="str">
        <f t="shared" si="772"/>
        <v>S/PalabrasClaves</v>
      </c>
      <c r="N2132" s="27" t="str">
        <f t="shared" si="774"/>
        <v/>
      </c>
      <c r="O2132" s="27"/>
      <c r="P2132" s="27" t="s">
        <v>132</v>
      </c>
      <c r="Q2132" s="27"/>
      <c r="R2132" s="27" t="str">
        <f>LEFT('2012-2022'!$P2132,4)</f>
        <v>2020</v>
      </c>
      <c r="S2132" s="27" t="s">
        <v>54</v>
      </c>
      <c r="T2132" s="27" t="str">
        <f t="shared" si="771"/>
        <v/>
      </c>
      <c r="U2132" s="27"/>
      <c r="V2132" s="29"/>
      <c r="W2132" s="30"/>
      <c r="X2132" s="30"/>
      <c r="Y2132" s="31"/>
    </row>
    <row r="2133" spans="1:25" ht="15.75" hidden="1" customHeight="1" x14ac:dyDescent="0.25">
      <c r="A2133" s="32">
        <v>33766272</v>
      </c>
      <c r="B2133" s="32" t="s">
        <v>13283</v>
      </c>
      <c r="C2133" s="32" t="s">
        <v>13284</v>
      </c>
      <c r="D2133" s="32" t="s">
        <v>13285</v>
      </c>
      <c r="E2133" s="32" t="s">
        <v>13286</v>
      </c>
      <c r="F2133" s="32" t="s">
        <v>9562</v>
      </c>
      <c r="G2133" s="32">
        <v>2021</v>
      </c>
      <c r="H2133" s="33">
        <v>44281</v>
      </c>
      <c r="I2133" s="32"/>
      <c r="J2133" s="32"/>
      <c r="K2133" s="32" t="s">
        <v>13287</v>
      </c>
      <c r="L2133" s="32" t="str">
        <f t="shared" si="763"/>
        <v>PostAlerta</v>
      </c>
      <c r="M2133" s="32" t="str">
        <f t="shared" si="772"/>
        <v>S/PalabrasClaves</v>
      </c>
      <c r="N2133" s="32" t="str">
        <f t="shared" si="774"/>
        <v/>
      </c>
      <c r="O2133" s="32"/>
      <c r="P2133" s="32" t="s">
        <v>7317</v>
      </c>
      <c r="Q2133" s="32"/>
      <c r="R2133" s="32" t="str">
        <f>LEFT('2012-2022'!$P2133,4)</f>
        <v>2021</v>
      </c>
      <c r="S2133" s="32" t="s">
        <v>54</v>
      </c>
      <c r="T2133" s="32" t="str">
        <f t="shared" si="771"/>
        <v/>
      </c>
      <c r="U2133" s="32"/>
      <c r="V2133" s="34"/>
      <c r="W2133" s="35"/>
      <c r="X2133" s="35"/>
      <c r="Y2133" s="32"/>
    </row>
    <row r="2134" spans="1:25" ht="15.75" hidden="1" customHeight="1" x14ac:dyDescent="0.25">
      <c r="A2134" s="27">
        <v>32677988</v>
      </c>
      <c r="B2134" s="27" t="s">
        <v>13288</v>
      </c>
      <c r="C2134" s="27" t="s">
        <v>13289</v>
      </c>
      <c r="D2134" s="27" t="s">
        <v>13290</v>
      </c>
      <c r="E2134" s="27" t="s">
        <v>7976</v>
      </c>
      <c r="F2134" s="27" t="s">
        <v>1066</v>
      </c>
      <c r="G2134" s="27">
        <v>2020</v>
      </c>
      <c r="H2134" s="28">
        <v>44030</v>
      </c>
      <c r="I2134" s="27" t="s">
        <v>13291</v>
      </c>
      <c r="J2134" s="27"/>
      <c r="K2134" s="27" t="s">
        <v>13292</v>
      </c>
      <c r="L2134" s="27" t="str">
        <f t="shared" si="763"/>
        <v>PostAlerta</v>
      </c>
      <c r="M2134" s="27" t="str">
        <f t="shared" si="772"/>
        <v>C/PalabrasClaves</v>
      </c>
      <c r="N2134" s="27" t="str">
        <f t="shared" si="774"/>
        <v/>
      </c>
      <c r="O2134" s="27"/>
      <c r="P2134" s="27" t="s">
        <v>13293</v>
      </c>
      <c r="Q2134" s="27"/>
      <c r="R2134" s="27" t="str">
        <f>LEFT('2012-2022'!$P2134,4)</f>
        <v>2020</v>
      </c>
      <c r="S2134" s="27" t="s">
        <v>62</v>
      </c>
      <c r="T2134" s="27" t="str">
        <f t="shared" si="771"/>
        <v/>
      </c>
      <c r="U2134" s="27"/>
      <c r="V2134" s="29"/>
      <c r="W2134" s="30"/>
      <c r="X2134" s="30"/>
      <c r="Y2134" s="31"/>
    </row>
    <row r="2135" spans="1:25" ht="15.75" hidden="1" customHeight="1" x14ac:dyDescent="0.25">
      <c r="A2135" s="32">
        <v>28407641</v>
      </c>
      <c r="B2135" s="32" t="s">
        <v>13294</v>
      </c>
      <c r="C2135" s="32" t="s">
        <v>13295</v>
      </c>
      <c r="D2135" s="32" t="s">
        <v>13296</v>
      </c>
      <c r="E2135" s="32" t="s">
        <v>13297</v>
      </c>
      <c r="F2135" s="32" t="s">
        <v>304</v>
      </c>
      <c r="G2135" s="32">
        <v>2017</v>
      </c>
      <c r="H2135" s="33">
        <v>42839</v>
      </c>
      <c r="I2135" s="32" t="s">
        <v>13298</v>
      </c>
      <c r="J2135" s="32" t="s">
        <v>13299</v>
      </c>
      <c r="K2135" s="32" t="s">
        <v>13300</v>
      </c>
      <c r="L2135" s="32" t="str">
        <f t="shared" si="763"/>
        <v>PostAlerta</v>
      </c>
      <c r="M2135" s="32" t="str">
        <f t="shared" si="772"/>
        <v>S/PalabrasClaves</v>
      </c>
      <c r="N2135" s="32" t="str">
        <f t="shared" si="774"/>
        <v/>
      </c>
      <c r="O2135" s="32"/>
      <c r="P2135" s="32" t="s">
        <v>308</v>
      </c>
      <c r="Q2135" s="32"/>
      <c r="R2135" s="32" t="str">
        <f>LEFT('2012-2022'!$P2135,4)</f>
        <v>2017</v>
      </c>
      <c r="S2135" s="32" t="s">
        <v>57</v>
      </c>
      <c r="T2135" s="32" t="str">
        <f t="shared" si="771"/>
        <v/>
      </c>
      <c r="U2135" s="32"/>
      <c r="V2135" s="34"/>
      <c r="W2135" s="35"/>
      <c r="X2135" s="35"/>
      <c r="Y2135" s="32"/>
    </row>
    <row r="2136" spans="1:25" ht="15.75" hidden="1" customHeight="1" x14ac:dyDescent="0.25">
      <c r="A2136" s="27">
        <v>32930821</v>
      </c>
      <c r="B2136" s="27" t="s">
        <v>13301</v>
      </c>
      <c r="C2136" s="27" t="s">
        <v>13302</v>
      </c>
      <c r="D2136" s="27" t="s">
        <v>13303</v>
      </c>
      <c r="E2136" s="27" t="s">
        <v>11678</v>
      </c>
      <c r="F2136" s="27" t="s">
        <v>11089</v>
      </c>
      <c r="G2136" s="27">
        <v>2020</v>
      </c>
      <c r="H2136" s="28">
        <v>44089</v>
      </c>
      <c r="I2136" s="27"/>
      <c r="J2136" s="27"/>
      <c r="K2136" s="27" t="s">
        <v>13304</v>
      </c>
      <c r="L2136" s="27" t="str">
        <f t="shared" si="763"/>
        <v>Excluido</v>
      </c>
      <c r="M2136" s="27" t="str">
        <f t="shared" si="772"/>
        <v>C/PalabrasClaves</v>
      </c>
      <c r="N2136" s="27" t="str">
        <f t="shared" si="774"/>
        <v/>
      </c>
      <c r="O2136" s="27"/>
      <c r="P2136" s="27" t="s">
        <v>1049</v>
      </c>
      <c r="Q2136" s="27"/>
      <c r="R2136" s="27" t="str">
        <f>LEFT('2012-2022'!$P2136,4)</f>
        <v>2020</v>
      </c>
      <c r="S2136" s="27" t="s">
        <v>70</v>
      </c>
      <c r="T2136" s="27" t="str">
        <f t="shared" si="771"/>
        <v/>
      </c>
      <c r="U2136" s="27"/>
      <c r="V2136" s="29"/>
      <c r="W2136" s="30"/>
      <c r="X2136" s="30"/>
      <c r="Y2136" s="31"/>
    </row>
    <row r="2137" spans="1:25" ht="15.75" hidden="1" customHeight="1" x14ac:dyDescent="0.25">
      <c r="A2137" s="32">
        <v>34580131</v>
      </c>
      <c r="B2137" s="32" t="s">
        <v>13305</v>
      </c>
      <c r="C2137" s="32" t="s">
        <v>13306</v>
      </c>
      <c r="D2137" s="32" t="s">
        <v>13307</v>
      </c>
      <c r="E2137" s="32" t="s">
        <v>13308</v>
      </c>
      <c r="F2137" s="32" t="s">
        <v>9290</v>
      </c>
      <c r="G2137" s="32">
        <v>2021</v>
      </c>
      <c r="H2137" s="33">
        <v>44467</v>
      </c>
      <c r="I2137" s="32" t="s">
        <v>13309</v>
      </c>
      <c r="J2137" s="32"/>
      <c r="K2137" s="32" t="s">
        <v>13310</v>
      </c>
      <c r="L2137" s="32" t="str">
        <f t="shared" ref="L2137:L2200" si="775">IF(ISNUMBER(VLOOKUP(A2137,EXCL,1,FALSE)),"Excluido",IF(ISNUMBER(VLOOKUP(A2137,POST,1,FALSE)),"PostAlerta",IF(ISNUMBER(VLOOKUP(A2137,PRE,1,FALSE)),"PreAlerta","")))</f>
        <v>PostAlerta</v>
      </c>
      <c r="M2137" s="32" t="str">
        <f t="shared" si="772"/>
        <v>S/PalabrasClaves</v>
      </c>
      <c r="N2137" s="32" t="str">
        <f t="shared" si="774"/>
        <v/>
      </c>
      <c r="O2137" s="32"/>
      <c r="P2137" s="32" t="s">
        <v>12152</v>
      </c>
      <c r="Q2137" s="32"/>
      <c r="R2137" s="32" t="str">
        <f>LEFT('2012-2022'!$P2137,4)</f>
        <v>2021</v>
      </c>
      <c r="S2137" s="32" t="s">
        <v>68</v>
      </c>
      <c r="T2137" s="32" t="str">
        <f t="shared" si="771"/>
        <v/>
      </c>
      <c r="U2137" s="32"/>
      <c r="V2137" s="34"/>
      <c r="W2137" s="35"/>
      <c r="X2137" s="35"/>
      <c r="Y2137" s="32"/>
    </row>
    <row r="2138" spans="1:25" ht="15.75" hidden="1" customHeight="1" x14ac:dyDescent="0.25">
      <c r="A2138" s="27">
        <v>34496152</v>
      </c>
      <c r="B2138" s="27" t="s">
        <v>13311</v>
      </c>
      <c r="C2138" s="27" t="s">
        <v>13312</v>
      </c>
      <c r="D2138" s="27" t="s">
        <v>13313</v>
      </c>
      <c r="E2138" s="27" t="s">
        <v>12017</v>
      </c>
      <c r="F2138" s="27" t="s">
        <v>13314</v>
      </c>
      <c r="G2138" s="27">
        <v>2021</v>
      </c>
      <c r="H2138" s="28">
        <v>44447</v>
      </c>
      <c r="I2138" s="27" t="s">
        <v>13315</v>
      </c>
      <c r="J2138" s="27"/>
      <c r="K2138" s="27" t="s">
        <v>13316</v>
      </c>
      <c r="L2138" s="27" t="str">
        <f t="shared" si="775"/>
        <v>PostAlerta</v>
      </c>
      <c r="M2138" s="27" t="str">
        <f t="shared" si="772"/>
        <v>C/PalabrasClaves</v>
      </c>
      <c r="N2138" s="27" t="str">
        <f t="shared" si="774"/>
        <v/>
      </c>
      <c r="O2138" s="27"/>
      <c r="P2138" s="27" t="s">
        <v>3056</v>
      </c>
      <c r="Q2138" s="27"/>
      <c r="R2138" s="27" t="str">
        <f>LEFT('2012-2022'!$P2138,4)</f>
        <v>2021</v>
      </c>
      <c r="S2138" s="27" t="s">
        <v>68</v>
      </c>
      <c r="T2138" s="27" t="str">
        <f t="shared" si="771"/>
        <v/>
      </c>
      <c r="U2138" s="27"/>
      <c r="V2138" s="29"/>
      <c r="W2138" s="30"/>
      <c r="X2138" s="30"/>
      <c r="Y2138" s="31"/>
    </row>
    <row r="2139" spans="1:25" ht="15.75" hidden="1" customHeight="1" x14ac:dyDescent="0.25">
      <c r="A2139" s="32">
        <v>32724807</v>
      </c>
      <c r="B2139" s="32" t="s">
        <v>13317</v>
      </c>
      <c r="C2139" s="32" t="s">
        <v>13318</v>
      </c>
      <c r="D2139" s="32" t="s">
        <v>13319</v>
      </c>
      <c r="E2139" s="32" t="s">
        <v>13320</v>
      </c>
      <c r="F2139" s="32" t="s">
        <v>5164</v>
      </c>
      <c r="G2139" s="32">
        <v>2020</v>
      </c>
      <c r="H2139" s="33">
        <v>44042</v>
      </c>
      <c r="I2139" s="32" t="s">
        <v>13321</v>
      </c>
      <c r="J2139" s="32"/>
      <c r="K2139" s="32" t="s">
        <v>13322</v>
      </c>
      <c r="L2139" s="32" t="str">
        <f t="shared" si="775"/>
        <v>PostAlerta</v>
      </c>
      <c r="M2139" s="32" t="str">
        <f t="shared" si="772"/>
        <v>S/PalabrasClaves</v>
      </c>
      <c r="N2139" s="32" t="str">
        <f t="shared" si="774"/>
        <v/>
      </c>
      <c r="O2139" s="32"/>
      <c r="P2139" s="32" t="s">
        <v>13323</v>
      </c>
      <c r="Q2139" s="32"/>
      <c r="R2139" s="32" t="str">
        <f>LEFT('2012-2022'!$P2139,4)</f>
        <v>2020</v>
      </c>
      <c r="S2139" s="32" t="s">
        <v>62</v>
      </c>
      <c r="T2139" s="32" t="str">
        <f t="shared" si="771"/>
        <v/>
      </c>
      <c r="U2139" s="32"/>
      <c r="V2139" s="34"/>
      <c r="W2139" s="35"/>
      <c r="X2139" s="35"/>
      <c r="Y2139" s="32"/>
    </row>
    <row r="2140" spans="1:25" ht="15.75" hidden="1" customHeight="1" x14ac:dyDescent="0.25">
      <c r="A2140" s="27">
        <v>27196299</v>
      </c>
      <c r="B2140" s="27" t="s">
        <v>13324</v>
      </c>
      <c r="C2140" s="27" t="s">
        <v>13325</v>
      </c>
      <c r="D2140" s="27" t="s">
        <v>13326</v>
      </c>
      <c r="E2140" s="27" t="s">
        <v>13327</v>
      </c>
      <c r="F2140" s="27" t="s">
        <v>1251</v>
      </c>
      <c r="G2140" s="27">
        <v>2016</v>
      </c>
      <c r="H2140" s="28">
        <v>42510</v>
      </c>
      <c r="I2140" s="27" t="s">
        <v>13328</v>
      </c>
      <c r="J2140" s="27"/>
      <c r="K2140" s="27" t="s">
        <v>13329</v>
      </c>
      <c r="L2140" s="27" t="str">
        <f t="shared" si="775"/>
        <v>PreAlerta</v>
      </c>
      <c r="M2140" s="27" t="str">
        <f t="shared" si="772"/>
        <v>C/PalabrasClaves</v>
      </c>
      <c r="N2140" s="27"/>
      <c r="O2140" s="27"/>
      <c r="P2140" s="27" t="s">
        <v>13330</v>
      </c>
      <c r="Q2140" s="27"/>
      <c r="R2140" s="27" t="str">
        <f>LEFT('2012-2022'!$P2140,4)</f>
        <v>2016</v>
      </c>
      <c r="S2140" s="27" t="s">
        <v>57</v>
      </c>
      <c r="T2140" s="27" t="str">
        <f t="shared" si="771"/>
        <v/>
      </c>
      <c r="U2140" s="27"/>
      <c r="V2140" s="29"/>
      <c r="W2140" s="30"/>
      <c r="X2140" s="30" t="str">
        <f>IFERROR(VLOOKUP(A2140,BD_aux,4,FALSE),"")</f>
        <v/>
      </c>
      <c r="Y2140" s="31" t="str">
        <f>IFERROR(VLOOKUP(A2138,BD_aux,3,FALSE),"")</f>
        <v/>
      </c>
    </row>
    <row r="2141" spans="1:25" ht="15.75" hidden="1" customHeight="1" x14ac:dyDescent="0.25">
      <c r="A2141" s="32">
        <v>30346576</v>
      </c>
      <c r="B2141" s="32" t="s">
        <v>13331</v>
      </c>
      <c r="C2141" s="32" t="s">
        <v>13332</v>
      </c>
      <c r="D2141" s="32" t="s">
        <v>13333</v>
      </c>
      <c r="E2141" s="32" t="s">
        <v>13334</v>
      </c>
      <c r="F2141" s="32" t="s">
        <v>195</v>
      </c>
      <c r="G2141" s="32">
        <v>2019</v>
      </c>
      <c r="H2141" s="33">
        <v>43396</v>
      </c>
      <c r="I2141" s="32" t="s">
        <v>13335</v>
      </c>
      <c r="J2141" s="32"/>
      <c r="K2141" s="32" t="s">
        <v>13336</v>
      </c>
      <c r="L2141" s="32" t="str">
        <f t="shared" si="775"/>
        <v>PostAlerta</v>
      </c>
      <c r="M2141" s="32" t="str">
        <f t="shared" si="772"/>
        <v>S/PalabrasClaves</v>
      </c>
      <c r="N2141" s="32" t="str">
        <f t="shared" ref="N2141:N2144" si="776">IF(ISNUMBER(SEARCH("TREATMENT", B2141)), "4) Nuevos tratamientos", "")</f>
        <v/>
      </c>
      <c r="O2141" s="32"/>
      <c r="P2141" s="32" t="s">
        <v>13337</v>
      </c>
      <c r="Q2141" s="32"/>
      <c r="R2141" s="32" t="str">
        <f>LEFT('2012-2022'!$P2141,4)</f>
        <v>2019</v>
      </c>
      <c r="S2141" s="32" t="s">
        <v>49</v>
      </c>
      <c r="T2141" s="32" t="str">
        <f t="shared" si="771"/>
        <v/>
      </c>
      <c r="U2141" s="32"/>
      <c r="V2141" s="34"/>
      <c r="W2141" s="35"/>
      <c r="X2141" s="35"/>
      <c r="Y2141" s="32"/>
    </row>
    <row r="2142" spans="1:25" ht="15.75" hidden="1" customHeight="1" x14ac:dyDescent="0.25">
      <c r="A2142" s="27">
        <v>25980791</v>
      </c>
      <c r="B2142" s="27" t="s">
        <v>13338</v>
      </c>
      <c r="C2142" s="27" t="s">
        <v>13339</v>
      </c>
      <c r="D2142" s="27" t="s">
        <v>13340</v>
      </c>
      <c r="E2142" s="27" t="s">
        <v>13341</v>
      </c>
      <c r="F2142" s="27" t="s">
        <v>13342</v>
      </c>
      <c r="G2142" s="27">
        <v>2015</v>
      </c>
      <c r="H2142" s="28">
        <v>42143</v>
      </c>
      <c r="I2142" s="27"/>
      <c r="J2142" s="27"/>
      <c r="K2142" s="27" t="s">
        <v>13343</v>
      </c>
      <c r="L2142" s="27" t="str">
        <f t="shared" si="775"/>
        <v>PreAlerta</v>
      </c>
      <c r="M2142" s="27" t="str">
        <f t="shared" si="772"/>
        <v>S/PalabrasClaves</v>
      </c>
      <c r="N2142" s="27" t="str">
        <f t="shared" si="776"/>
        <v/>
      </c>
      <c r="O2142" s="27"/>
      <c r="P2142" s="27" t="s">
        <v>1409</v>
      </c>
      <c r="Q2142" s="27"/>
      <c r="R2142" s="27" t="str">
        <f>LEFT('2012-2022'!$P2142,4)</f>
        <v>2015</v>
      </c>
      <c r="S2142" s="27" t="s">
        <v>74</v>
      </c>
      <c r="T2142" s="27" t="str">
        <f t="shared" si="771"/>
        <v/>
      </c>
      <c r="U2142" s="27"/>
      <c r="V2142" s="29"/>
      <c r="W2142" s="30"/>
      <c r="X2142" s="30"/>
      <c r="Y2142" s="31"/>
    </row>
    <row r="2143" spans="1:25" ht="15.75" hidden="1" customHeight="1" x14ac:dyDescent="0.25">
      <c r="A2143" s="32">
        <v>31198933</v>
      </c>
      <c r="B2143" s="32" t="s">
        <v>13344</v>
      </c>
      <c r="C2143" s="32" t="s">
        <v>13345</v>
      </c>
      <c r="D2143" s="32" t="s">
        <v>13346</v>
      </c>
      <c r="E2143" s="32" t="s">
        <v>13347</v>
      </c>
      <c r="F2143" s="32" t="s">
        <v>2140</v>
      </c>
      <c r="G2143" s="32">
        <v>2020</v>
      </c>
      <c r="H2143" s="33">
        <v>43631</v>
      </c>
      <c r="I2143" s="32"/>
      <c r="J2143" s="32"/>
      <c r="K2143" s="32" t="s">
        <v>13348</v>
      </c>
      <c r="L2143" s="32" t="str">
        <f t="shared" si="775"/>
        <v>PostAlerta</v>
      </c>
      <c r="M2143" s="32" t="str">
        <f t="shared" si="772"/>
        <v>S/PalabrasClaves</v>
      </c>
      <c r="N2143" s="32" t="str">
        <f t="shared" si="776"/>
        <v/>
      </c>
      <c r="O2143" s="32"/>
      <c r="P2143" s="32" t="s">
        <v>13349</v>
      </c>
      <c r="Q2143" s="32"/>
      <c r="R2143" s="32" t="str">
        <f>LEFT('2012-2022'!$P2143,4)</f>
        <v>2020</v>
      </c>
      <c r="S2143" s="32" t="s">
        <v>54</v>
      </c>
      <c r="T2143" s="32" t="str">
        <f t="shared" si="771"/>
        <v/>
      </c>
      <c r="U2143" s="32"/>
      <c r="V2143" s="34"/>
      <c r="W2143" s="35"/>
      <c r="X2143" s="35"/>
      <c r="Y2143" s="32"/>
    </row>
    <row r="2144" spans="1:25" ht="15.75" hidden="1" customHeight="1" x14ac:dyDescent="0.25">
      <c r="A2144" s="27">
        <v>33591079</v>
      </c>
      <c r="B2144" s="27" t="s">
        <v>13350</v>
      </c>
      <c r="C2144" s="27" t="s">
        <v>13351</v>
      </c>
      <c r="D2144" s="27" t="s">
        <v>13352</v>
      </c>
      <c r="E2144" s="27" t="s">
        <v>13353</v>
      </c>
      <c r="F2144" s="27" t="s">
        <v>10248</v>
      </c>
      <c r="G2144" s="27">
        <v>2021</v>
      </c>
      <c r="H2144" s="28">
        <v>44243</v>
      </c>
      <c r="I2144" s="27"/>
      <c r="J2144" s="27"/>
      <c r="K2144" s="27" t="s">
        <v>13354</v>
      </c>
      <c r="L2144" s="27" t="str">
        <f t="shared" si="775"/>
        <v>PostAlerta</v>
      </c>
      <c r="M2144" s="27" t="str">
        <f t="shared" si="772"/>
        <v>C/PalabrasClaves</v>
      </c>
      <c r="N2144" s="27" t="str">
        <f t="shared" si="776"/>
        <v/>
      </c>
      <c r="O2144" s="27"/>
      <c r="P2144" s="27" t="s">
        <v>13355</v>
      </c>
      <c r="Q2144" s="27"/>
      <c r="R2144" s="27" t="str">
        <f>LEFT('2012-2022'!$P2144,4)</f>
        <v>2021</v>
      </c>
      <c r="S2144" s="27" t="s">
        <v>54</v>
      </c>
      <c r="T2144" s="27" t="str">
        <f t="shared" si="771"/>
        <v/>
      </c>
      <c r="U2144" s="27"/>
      <c r="V2144" s="29"/>
      <c r="W2144" s="30"/>
      <c r="X2144" s="30"/>
      <c r="Y2144" s="31"/>
    </row>
    <row r="2145" spans="1:25" ht="15.75" hidden="1" customHeight="1" x14ac:dyDescent="0.25">
      <c r="A2145" s="32">
        <v>30489490</v>
      </c>
      <c r="B2145" s="32" t="s">
        <v>13356</v>
      </c>
      <c r="C2145" s="32" t="s">
        <v>13357</v>
      </c>
      <c r="D2145" s="32" t="s">
        <v>13358</v>
      </c>
      <c r="E2145" s="32" t="s">
        <v>13359</v>
      </c>
      <c r="F2145" s="32" t="s">
        <v>12120</v>
      </c>
      <c r="G2145" s="32">
        <v>2019</v>
      </c>
      <c r="H2145" s="33">
        <v>43434</v>
      </c>
      <c r="I2145" s="32"/>
      <c r="J2145" s="32"/>
      <c r="K2145" s="32" t="s">
        <v>13360</v>
      </c>
      <c r="L2145" s="32" t="str">
        <f t="shared" si="775"/>
        <v>PostAlerta</v>
      </c>
      <c r="M2145" s="32" t="str">
        <f t="shared" si="772"/>
        <v>C/PalabrasClaves</v>
      </c>
      <c r="N2145" s="32"/>
      <c r="O2145" s="32"/>
      <c r="P2145" s="32" t="s">
        <v>979</v>
      </c>
      <c r="Q2145" s="32"/>
      <c r="R2145" s="32" t="str">
        <f>LEFT('2012-2022'!$P2145,4)</f>
        <v>2019</v>
      </c>
      <c r="S2145" s="32" t="s">
        <v>60</v>
      </c>
      <c r="T2145" s="32" t="str">
        <f t="shared" si="771"/>
        <v/>
      </c>
      <c r="U2145" s="32"/>
      <c r="V2145" s="34"/>
      <c r="W2145" s="35"/>
      <c r="X2145" s="35"/>
      <c r="Y2145" s="32"/>
    </row>
    <row r="2146" spans="1:25" ht="15.75" hidden="1" customHeight="1" x14ac:dyDescent="0.25">
      <c r="A2146" s="27">
        <v>24002555</v>
      </c>
      <c r="B2146" s="27" t="s">
        <v>13361</v>
      </c>
      <c r="C2146" s="27" t="s">
        <v>13362</v>
      </c>
      <c r="D2146" s="27" t="s">
        <v>13363</v>
      </c>
      <c r="E2146" s="27" t="s">
        <v>13364</v>
      </c>
      <c r="F2146" s="27" t="s">
        <v>13365</v>
      </c>
      <c r="G2146" s="27">
        <v>2013</v>
      </c>
      <c r="H2146" s="28">
        <v>41522</v>
      </c>
      <c r="I2146" s="27"/>
      <c r="J2146" s="27"/>
      <c r="K2146" s="27" t="s">
        <v>13366</v>
      </c>
      <c r="L2146" s="27" t="str">
        <f t="shared" si="775"/>
        <v>Excluido</v>
      </c>
      <c r="M2146" s="27" t="str">
        <f t="shared" si="772"/>
        <v>S/PalabrasClaves</v>
      </c>
      <c r="N2146" s="27" t="str">
        <f t="shared" ref="N2146:N2148" si="777">IF(ISNUMBER(SEARCH("TREATMENT", B2146)), "4) Nuevos tratamientos", "")</f>
        <v/>
      </c>
      <c r="O2146" s="27"/>
      <c r="P2146" s="27" t="s">
        <v>1077</v>
      </c>
      <c r="Q2146" s="27"/>
      <c r="R2146" s="27" t="str">
        <f>LEFT('2012-2022'!$P2146,4)</f>
        <v>2013</v>
      </c>
      <c r="S2146" s="27" t="s">
        <v>68</v>
      </c>
      <c r="T2146" s="27" t="str">
        <f t="shared" si="771"/>
        <v/>
      </c>
      <c r="U2146" s="27"/>
      <c r="V2146" s="29"/>
      <c r="W2146" s="30"/>
      <c r="X2146" s="30"/>
      <c r="Y2146" s="31"/>
    </row>
    <row r="2147" spans="1:25" ht="15.75" hidden="1" customHeight="1" x14ac:dyDescent="0.25">
      <c r="A2147" s="32">
        <v>31164232</v>
      </c>
      <c r="B2147" s="32" t="s">
        <v>13367</v>
      </c>
      <c r="C2147" s="32" t="s">
        <v>13368</v>
      </c>
      <c r="D2147" s="32" t="s">
        <v>13369</v>
      </c>
      <c r="E2147" s="32" t="s">
        <v>13370</v>
      </c>
      <c r="F2147" s="32" t="s">
        <v>13371</v>
      </c>
      <c r="G2147" s="32">
        <v>2020</v>
      </c>
      <c r="H2147" s="33">
        <v>43622</v>
      </c>
      <c r="I2147" s="32" t="s">
        <v>13372</v>
      </c>
      <c r="J2147" s="32"/>
      <c r="K2147" s="32" t="s">
        <v>13373</v>
      </c>
      <c r="L2147" s="32" t="str">
        <f t="shared" si="775"/>
        <v>PostAlerta</v>
      </c>
      <c r="M2147" s="32" t="str">
        <f t="shared" si="772"/>
        <v>C/PalabrasClaves</v>
      </c>
      <c r="N2147" s="32" t="str">
        <f t="shared" si="777"/>
        <v/>
      </c>
      <c r="O2147" s="32"/>
      <c r="P2147" s="32" t="s">
        <v>737</v>
      </c>
      <c r="Q2147" s="32"/>
      <c r="R2147" s="32" t="str">
        <f>LEFT('2012-2022'!$P2147,4)</f>
        <v>2020</v>
      </c>
      <c r="S2147" s="32" t="s">
        <v>57</v>
      </c>
      <c r="T2147" s="32" t="str">
        <f t="shared" si="771"/>
        <v/>
      </c>
      <c r="U2147" s="32"/>
      <c r="V2147" s="34"/>
      <c r="W2147" s="35"/>
      <c r="X2147" s="35"/>
      <c r="Y2147" s="32"/>
    </row>
    <row r="2148" spans="1:25" ht="15.75" hidden="1" customHeight="1" x14ac:dyDescent="0.25">
      <c r="A2148" s="27">
        <v>29066627</v>
      </c>
      <c r="B2148" s="27" t="s">
        <v>13374</v>
      </c>
      <c r="C2148" s="27" t="s">
        <v>13375</v>
      </c>
      <c r="D2148" s="27" t="s">
        <v>13376</v>
      </c>
      <c r="E2148" s="27" t="s">
        <v>1689</v>
      </c>
      <c r="F2148" s="27" t="s">
        <v>393</v>
      </c>
      <c r="G2148" s="27">
        <v>2018</v>
      </c>
      <c r="H2148" s="28">
        <v>43034</v>
      </c>
      <c r="I2148" s="27"/>
      <c r="J2148" s="27"/>
      <c r="K2148" s="27" t="s">
        <v>13377</v>
      </c>
      <c r="L2148" s="27" t="str">
        <f t="shared" si="775"/>
        <v>PostAlerta</v>
      </c>
      <c r="M2148" s="27" t="str">
        <f t="shared" si="772"/>
        <v>S/PalabrasClaves</v>
      </c>
      <c r="N2148" s="27" t="str">
        <f t="shared" si="777"/>
        <v/>
      </c>
      <c r="O2148" s="27"/>
      <c r="P2148" s="27" t="s">
        <v>590</v>
      </c>
      <c r="Q2148" s="27"/>
      <c r="R2148" s="27" t="str">
        <f>LEFT('2012-2022'!$P2148,4)</f>
        <v>2018</v>
      </c>
      <c r="S2148" s="27" t="s">
        <v>60</v>
      </c>
      <c r="T2148" s="27" t="str">
        <f t="shared" si="771"/>
        <v/>
      </c>
      <c r="U2148" s="27"/>
      <c r="V2148" s="29"/>
      <c r="W2148" s="30"/>
      <c r="X2148" s="30"/>
      <c r="Y2148" s="31"/>
    </row>
    <row r="2149" spans="1:25" ht="15.75" hidden="1" customHeight="1" x14ac:dyDescent="0.25">
      <c r="A2149" s="32">
        <v>25031289</v>
      </c>
      <c r="B2149" s="32" t="s">
        <v>13378</v>
      </c>
      <c r="C2149" s="32" t="s">
        <v>13379</v>
      </c>
      <c r="D2149" s="32" t="s">
        <v>13380</v>
      </c>
      <c r="E2149" s="32" t="s">
        <v>1638</v>
      </c>
      <c r="F2149" s="32" t="s">
        <v>2140</v>
      </c>
      <c r="G2149" s="32">
        <v>2014</v>
      </c>
      <c r="H2149" s="33">
        <v>41838</v>
      </c>
      <c r="I2149" s="32" t="s">
        <v>13381</v>
      </c>
      <c r="J2149" s="32"/>
      <c r="K2149" s="32" t="s">
        <v>13382</v>
      </c>
      <c r="L2149" s="32" t="str">
        <f t="shared" si="775"/>
        <v>Excluido</v>
      </c>
      <c r="M2149" s="32" t="str">
        <f t="shared" si="772"/>
        <v>S/PalabrasClaves</v>
      </c>
      <c r="N2149" s="32"/>
      <c r="O2149" s="32"/>
      <c r="P2149" s="32" t="s">
        <v>9468</v>
      </c>
      <c r="Q2149" s="32"/>
      <c r="R2149" s="32" t="str">
        <f>LEFT('2012-2022'!$P2149,4)</f>
        <v>2014</v>
      </c>
      <c r="S2149" s="32" t="s">
        <v>70</v>
      </c>
      <c r="T2149" s="32" t="str">
        <f t="shared" si="771"/>
        <v/>
      </c>
      <c r="U2149" s="32"/>
      <c r="V2149" s="34"/>
      <c r="W2149" s="35"/>
      <c r="X2149" s="35"/>
      <c r="Y2149" s="32"/>
    </row>
    <row r="2150" spans="1:25" ht="15.75" hidden="1" customHeight="1" x14ac:dyDescent="0.25">
      <c r="A2150" s="27">
        <v>32522747</v>
      </c>
      <c r="B2150" s="27" t="s">
        <v>13383</v>
      </c>
      <c r="C2150" s="27" t="s">
        <v>13384</v>
      </c>
      <c r="D2150" s="27" t="s">
        <v>13385</v>
      </c>
      <c r="E2150" s="27" t="s">
        <v>13386</v>
      </c>
      <c r="F2150" s="27" t="s">
        <v>4595</v>
      </c>
      <c r="G2150" s="27">
        <v>2020</v>
      </c>
      <c r="H2150" s="28">
        <v>43994</v>
      </c>
      <c r="I2150" s="27" t="s">
        <v>13387</v>
      </c>
      <c r="J2150" s="27"/>
      <c r="K2150" s="27" t="s">
        <v>13388</v>
      </c>
      <c r="L2150" s="27" t="str">
        <f t="shared" si="775"/>
        <v>Excluido</v>
      </c>
      <c r="M2150" s="27" t="str">
        <f t="shared" si="772"/>
        <v>C/PalabrasClaves</v>
      </c>
      <c r="N2150" s="27" t="str">
        <f t="shared" ref="N2150:N2170" si="778">IF(ISNUMBER(SEARCH("TREATMENT", B2150)), "4) Nuevos tratamientos", "")</f>
        <v/>
      </c>
      <c r="O2150" s="27"/>
      <c r="P2150" s="27" t="s">
        <v>9310</v>
      </c>
      <c r="Q2150" s="27"/>
      <c r="R2150" s="27" t="str">
        <f>LEFT('2012-2022'!$P2150,4)</f>
        <v>2020</v>
      </c>
      <c r="S2150" s="27" t="s">
        <v>60</v>
      </c>
      <c r="T2150" s="27" t="str">
        <f t="shared" si="771"/>
        <v/>
      </c>
      <c r="U2150" s="27"/>
      <c r="V2150" s="29"/>
      <c r="W2150" s="30"/>
      <c r="X2150" s="30"/>
      <c r="Y2150" s="31"/>
    </row>
    <row r="2151" spans="1:25" ht="15.75" hidden="1" customHeight="1" x14ac:dyDescent="0.25">
      <c r="A2151" s="32">
        <v>32192370</v>
      </c>
      <c r="B2151" s="32" t="s">
        <v>13389</v>
      </c>
      <c r="C2151" s="32" t="s">
        <v>13390</v>
      </c>
      <c r="D2151" s="32" t="s">
        <v>13391</v>
      </c>
      <c r="E2151" s="32" t="s">
        <v>13392</v>
      </c>
      <c r="F2151" s="32" t="s">
        <v>735</v>
      </c>
      <c r="G2151" s="32">
        <v>2020</v>
      </c>
      <c r="H2151" s="33">
        <v>43911</v>
      </c>
      <c r="I2151" s="32"/>
      <c r="J2151" s="32"/>
      <c r="K2151" s="32" t="s">
        <v>13393</v>
      </c>
      <c r="L2151" s="32" t="str">
        <f t="shared" si="775"/>
        <v>PostAlerta</v>
      </c>
      <c r="M2151" s="32" t="str">
        <f t="shared" si="772"/>
        <v>S/PalabrasClaves</v>
      </c>
      <c r="N2151" s="32" t="str">
        <f t="shared" si="778"/>
        <v/>
      </c>
      <c r="O2151" s="32"/>
      <c r="P2151" s="32" t="s">
        <v>132</v>
      </c>
      <c r="Q2151" s="32"/>
      <c r="R2151" s="32" t="str">
        <f>LEFT('2012-2022'!$P2151,4)</f>
        <v>2020</v>
      </c>
      <c r="S2151" s="32" t="s">
        <v>54</v>
      </c>
      <c r="T2151" s="32" t="str">
        <f t="shared" si="771"/>
        <v/>
      </c>
      <c r="U2151" s="32"/>
      <c r="V2151" s="34"/>
      <c r="W2151" s="35"/>
      <c r="X2151" s="35"/>
      <c r="Y2151" s="32"/>
    </row>
    <row r="2152" spans="1:25" ht="15.75" hidden="1" customHeight="1" x14ac:dyDescent="0.25">
      <c r="A2152" s="27">
        <v>24016806</v>
      </c>
      <c r="B2152" s="27" t="s">
        <v>13394</v>
      </c>
      <c r="C2152" s="27" t="s">
        <v>13395</v>
      </c>
      <c r="D2152" s="27" t="s">
        <v>13396</v>
      </c>
      <c r="E2152" s="27" t="s">
        <v>12097</v>
      </c>
      <c r="F2152" s="27" t="s">
        <v>8635</v>
      </c>
      <c r="G2152" s="27">
        <v>2014</v>
      </c>
      <c r="H2152" s="28">
        <v>41528</v>
      </c>
      <c r="I2152" s="27" t="s">
        <v>13397</v>
      </c>
      <c r="J2152" s="27" t="s">
        <v>13398</v>
      </c>
      <c r="K2152" s="27" t="s">
        <v>13399</v>
      </c>
      <c r="L2152" s="27" t="str">
        <f t="shared" si="775"/>
        <v>PreAlerta</v>
      </c>
      <c r="M2152" s="27" t="str">
        <f t="shared" si="772"/>
        <v>C/PalabrasClaves</v>
      </c>
      <c r="N2152" s="27" t="str">
        <f t="shared" si="778"/>
        <v/>
      </c>
      <c r="O2152" s="27"/>
      <c r="P2152" s="27" t="s">
        <v>13400</v>
      </c>
      <c r="Q2152" s="27"/>
      <c r="R2152" s="27" t="str">
        <f>LEFT('2012-2022'!$P2152,4)</f>
        <v>2014</v>
      </c>
      <c r="S2152" s="27" t="s">
        <v>49</v>
      </c>
      <c r="T2152" s="27" t="str">
        <f t="shared" si="771"/>
        <v/>
      </c>
      <c r="U2152" s="27"/>
      <c r="V2152" s="29"/>
      <c r="W2152" s="30"/>
      <c r="X2152" s="30"/>
      <c r="Y2152" s="31"/>
    </row>
    <row r="2153" spans="1:25" ht="15.75" hidden="1" customHeight="1" x14ac:dyDescent="0.25">
      <c r="A2153" s="32">
        <v>29183269</v>
      </c>
      <c r="B2153" s="32" t="s">
        <v>13401</v>
      </c>
      <c r="C2153" s="32" t="s">
        <v>13402</v>
      </c>
      <c r="D2153" s="32" t="s">
        <v>13403</v>
      </c>
      <c r="E2153" s="32" t="s">
        <v>303</v>
      </c>
      <c r="F2153" s="32" t="s">
        <v>735</v>
      </c>
      <c r="G2153" s="32">
        <v>2018</v>
      </c>
      <c r="H2153" s="33">
        <v>43069</v>
      </c>
      <c r="I2153" s="32"/>
      <c r="J2153" s="32"/>
      <c r="K2153" s="32" t="s">
        <v>13404</v>
      </c>
      <c r="L2153" s="32" t="str">
        <f t="shared" si="775"/>
        <v>PostAlerta</v>
      </c>
      <c r="M2153" s="32" t="str">
        <f t="shared" si="772"/>
        <v>S/PalabrasClaves</v>
      </c>
      <c r="N2153" s="32" t="str">
        <f t="shared" si="778"/>
        <v/>
      </c>
      <c r="O2153" s="32"/>
      <c r="P2153" s="32" t="s">
        <v>1671</v>
      </c>
      <c r="Q2153" s="32"/>
      <c r="R2153" s="32" t="str">
        <f>LEFT('2012-2022'!$P2153,4)</f>
        <v>2018</v>
      </c>
      <c r="S2153" s="32" t="s">
        <v>57</v>
      </c>
      <c r="T2153" s="32" t="str">
        <f t="shared" si="771"/>
        <v/>
      </c>
      <c r="U2153" s="32"/>
      <c r="V2153" s="34"/>
      <c r="W2153" s="35"/>
      <c r="X2153" s="35"/>
      <c r="Y2153" s="32"/>
    </row>
    <row r="2154" spans="1:25" ht="15.75" hidden="1" customHeight="1" x14ac:dyDescent="0.25">
      <c r="A2154" s="27">
        <v>35544082</v>
      </c>
      <c r="B2154" s="27" t="s">
        <v>13405</v>
      </c>
      <c r="C2154" s="27" t="s">
        <v>13406</v>
      </c>
      <c r="D2154" s="27" t="s">
        <v>13407</v>
      </c>
      <c r="E2154" s="27" t="s">
        <v>119</v>
      </c>
      <c r="F2154" s="27" t="s">
        <v>8118</v>
      </c>
      <c r="G2154" s="27">
        <v>2021</v>
      </c>
      <c r="H2154" s="28">
        <v>44692</v>
      </c>
      <c r="I2154" s="27"/>
      <c r="J2154" s="27"/>
      <c r="K2154" s="27" t="s">
        <v>13408</v>
      </c>
      <c r="L2154" s="27" t="str">
        <f t="shared" si="775"/>
        <v>PostAlerta</v>
      </c>
      <c r="M2154" s="27" t="str">
        <f t="shared" si="772"/>
        <v>C/PalabrasClaves</v>
      </c>
      <c r="N2154" s="27" t="str">
        <f t="shared" si="778"/>
        <v/>
      </c>
      <c r="O2154" s="27"/>
      <c r="P2154" s="27" t="s">
        <v>5444</v>
      </c>
      <c r="Q2154" s="27"/>
      <c r="R2154" s="27" t="str">
        <f>LEFT('2012-2022'!$P2154,4)</f>
        <v>2021</v>
      </c>
      <c r="S2154" s="27" t="s">
        <v>72</v>
      </c>
      <c r="T2154" s="27" t="str">
        <f t="shared" si="771"/>
        <v/>
      </c>
      <c r="U2154" s="27"/>
      <c r="V2154" s="29"/>
      <c r="W2154" s="30"/>
      <c r="X2154" s="30"/>
      <c r="Y2154" s="31"/>
    </row>
    <row r="2155" spans="1:25" ht="15.75" hidden="1" customHeight="1" x14ac:dyDescent="0.25">
      <c r="A2155" s="32">
        <v>34978884</v>
      </c>
      <c r="B2155" s="32" t="s">
        <v>13409</v>
      </c>
      <c r="C2155" s="32" t="s">
        <v>13410</v>
      </c>
      <c r="D2155" s="32" t="s">
        <v>13411</v>
      </c>
      <c r="E2155" s="32" t="s">
        <v>5765</v>
      </c>
      <c r="F2155" s="32" t="s">
        <v>573</v>
      </c>
      <c r="G2155" s="32">
        <v>2022</v>
      </c>
      <c r="H2155" s="33">
        <v>44564</v>
      </c>
      <c r="I2155" s="32" t="s">
        <v>13412</v>
      </c>
      <c r="J2155" s="32"/>
      <c r="K2155" s="32" t="s">
        <v>13413</v>
      </c>
      <c r="L2155" s="32" t="str">
        <f t="shared" si="775"/>
        <v>PostAlerta</v>
      </c>
      <c r="M2155" s="32" t="str">
        <f t="shared" si="772"/>
        <v>C/PalabrasClaves</v>
      </c>
      <c r="N2155" s="32" t="str">
        <f t="shared" si="778"/>
        <v/>
      </c>
      <c r="O2155" s="32"/>
      <c r="P2155" s="32" t="s">
        <v>11113</v>
      </c>
      <c r="Q2155" s="32"/>
      <c r="R2155" s="32" t="str">
        <f>LEFT('2012-2022'!$P2155,4)</f>
        <v>2022</v>
      </c>
      <c r="S2155" s="32" t="s">
        <v>49</v>
      </c>
      <c r="T2155" s="32" t="str">
        <f t="shared" si="771"/>
        <v/>
      </c>
      <c r="U2155" s="32"/>
      <c r="V2155" s="34"/>
      <c r="W2155" s="35"/>
      <c r="X2155" s="35"/>
      <c r="Y2155" s="32"/>
    </row>
    <row r="2156" spans="1:25" ht="15.75" hidden="1" customHeight="1" x14ac:dyDescent="0.25">
      <c r="A2156" s="27">
        <v>23836824</v>
      </c>
      <c r="B2156" s="27" t="s">
        <v>13414</v>
      </c>
      <c r="C2156" s="27" t="s">
        <v>13415</v>
      </c>
      <c r="D2156" s="27" t="s">
        <v>13416</v>
      </c>
      <c r="E2156" s="27" t="s">
        <v>11732</v>
      </c>
      <c r="F2156" s="27" t="s">
        <v>624</v>
      </c>
      <c r="G2156" s="27">
        <v>2013</v>
      </c>
      <c r="H2156" s="28">
        <v>41465</v>
      </c>
      <c r="I2156" s="27" t="s">
        <v>13417</v>
      </c>
      <c r="J2156" s="27"/>
      <c r="K2156" s="27" t="s">
        <v>13418</v>
      </c>
      <c r="L2156" s="27" t="str">
        <f t="shared" si="775"/>
        <v>PreAlerta</v>
      </c>
      <c r="M2156" s="27" t="str">
        <f t="shared" si="772"/>
        <v>S/PalabrasClaves</v>
      </c>
      <c r="N2156" s="27" t="str">
        <f t="shared" si="778"/>
        <v/>
      </c>
      <c r="O2156" s="27"/>
      <c r="P2156" s="27" t="s">
        <v>1077</v>
      </c>
      <c r="Q2156" s="27"/>
      <c r="R2156" s="27" t="str">
        <f>LEFT('2012-2022'!$P2156,4)</f>
        <v>2013</v>
      </c>
      <c r="S2156" s="27" t="s">
        <v>68</v>
      </c>
      <c r="T2156" s="27" t="str">
        <f t="shared" si="771"/>
        <v/>
      </c>
      <c r="U2156" s="27"/>
      <c r="V2156" s="29"/>
      <c r="W2156" s="30"/>
      <c r="X2156" s="30"/>
      <c r="Y2156" s="31"/>
    </row>
    <row r="2157" spans="1:25" ht="15.75" hidden="1" customHeight="1" x14ac:dyDescent="0.25">
      <c r="A2157" s="32">
        <v>23519414</v>
      </c>
      <c r="B2157" s="32" t="s">
        <v>13419</v>
      </c>
      <c r="C2157" s="32" t="s">
        <v>13420</v>
      </c>
      <c r="D2157" s="32" t="s">
        <v>13421</v>
      </c>
      <c r="E2157" s="32" t="s">
        <v>13422</v>
      </c>
      <c r="F2157" s="32" t="s">
        <v>3422</v>
      </c>
      <c r="G2157" s="32">
        <v>2013</v>
      </c>
      <c r="H2157" s="33">
        <v>41356</v>
      </c>
      <c r="I2157" s="32"/>
      <c r="J2157" s="32"/>
      <c r="K2157" s="32" t="s">
        <v>13423</v>
      </c>
      <c r="L2157" s="32" t="str">
        <f t="shared" si="775"/>
        <v>PreAlerta</v>
      </c>
      <c r="M2157" s="32" t="str">
        <f t="shared" si="772"/>
        <v>S/PalabrasClaves</v>
      </c>
      <c r="N2157" s="32" t="str">
        <f t="shared" si="778"/>
        <v/>
      </c>
      <c r="O2157" s="32"/>
      <c r="P2157" s="32" t="s">
        <v>2614</v>
      </c>
      <c r="Q2157" s="32"/>
      <c r="R2157" s="32" t="str">
        <f>LEFT('2012-2022'!$P2157,4)</f>
        <v>2013</v>
      </c>
      <c r="S2157" s="32" t="s">
        <v>49</v>
      </c>
      <c r="T2157" s="32" t="str">
        <f t="shared" si="771"/>
        <v/>
      </c>
      <c r="U2157" s="32"/>
      <c r="V2157" s="34"/>
      <c r="W2157" s="35"/>
      <c r="X2157" s="35"/>
      <c r="Y2157" s="32"/>
    </row>
    <row r="2158" spans="1:25" ht="15.75" hidden="1" customHeight="1" x14ac:dyDescent="0.25">
      <c r="A2158" s="27">
        <v>31506309</v>
      </c>
      <c r="B2158" s="27" t="s">
        <v>13424</v>
      </c>
      <c r="C2158" s="27" t="s">
        <v>13425</v>
      </c>
      <c r="D2158" s="27" t="s">
        <v>13426</v>
      </c>
      <c r="E2158" s="27" t="s">
        <v>13427</v>
      </c>
      <c r="F2158" s="27" t="s">
        <v>277</v>
      </c>
      <c r="G2158" s="27">
        <v>2019</v>
      </c>
      <c r="H2158" s="28">
        <v>43720</v>
      </c>
      <c r="I2158" s="27" t="s">
        <v>13428</v>
      </c>
      <c r="J2158" s="27"/>
      <c r="K2158" s="27" t="s">
        <v>13429</v>
      </c>
      <c r="L2158" s="27" t="str">
        <f t="shared" si="775"/>
        <v>PostAlerta</v>
      </c>
      <c r="M2158" s="27" t="str">
        <f t="shared" si="772"/>
        <v>C/PalabrasClaves</v>
      </c>
      <c r="N2158" s="27" t="str">
        <f t="shared" si="778"/>
        <v/>
      </c>
      <c r="O2158" s="27"/>
      <c r="P2158" s="27" t="s">
        <v>13430</v>
      </c>
      <c r="Q2158" s="27"/>
      <c r="R2158" s="27" t="str">
        <f>LEFT('2012-2022'!$P2158,4)</f>
        <v>2019</v>
      </c>
      <c r="S2158" s="27" t="s">
        <v>68</v>
      </c>
      <c r="T2158" s="27" t="str">
        <f t="shared" si="771"/>
        <v/>
      </c>
      <c r="U2158" s="27"/>
      <c r="V2158" s="29"/>
      <c r="W2158" s="30"/>
      <c r="X2158" s="30"/>
      <c r="Y2158" s="31"/>
    </row>
    <row r="2159" spans="1:25" ht="15.75" hidden="1" customHeight="1" x14ac:dyDescent="0.25">
      <c r="A2159" s="32">
        <v>29021406</v>
      </c>
      <c r="B2159" s="32" t="s">
        <v>13431</v>
      </c>
      <c r="C2159" s="32" t="s">
        <v>13432</v>
      </c>
      <c r="D2159" s="32" t="s">
        <v>13433</v>
      </c>
      <c r="E2159" s="32" t="s">
        <v>13434</v>
      </c>
      <c r="F2159" s="32" t="s">
        <v>393</v>
      </c>
      <c r="G2159" s="32">
        <v>2018</v>
      </c>
      <c r="H2159" s="33">
        <v>43021</v>
      </c>
      <c r="I2159" s="32"/>
      <c r="J2159" s="32"/>
      <c r="K2159" s="32" t="s">
        <v>13435</v>
      </c>
      <c r="L2159" s="32" t="str">
        <f t="shared" si="775"/>
        <v>PostAlerta</v>
      </c>
      <c r="M2159" s="32" t="str">
        <f t="shared" si="772"/>
        <v>S/PalabrasClaves</v>
      </c>
      <c r="N2159" s="32" t="str">
        <f t="shared" si="778"/>
        <v/>
      </c>
      <c r="O2159" s="32"/>
      <c r="P2159" s="32" t="s">
        <v>1214</v>
      </c>
      <c r="Q2159" s="32"/>
      <c r="R2159" s="32" t="str">
        <f>LEFT('2012-2022'!$P2159,4)</f>
        <v>2018</v>
      </c>
      <c r="S2159" s="32" t="s">
        <v>49</v>
      </c>
      <c r="T2159" s="32" t="str">
        <f t="shared" si="771"/>
        <v/>
      </c>
      <c r="U2159" s="32"/>
      <c r="V2159" s="34"/>
      <c r="W2159" s="35"/>
      <c r="X2159" s="35"/>
      <c r="Y2159" s="32"/>
    </row>
    <row r="2160" spans="1:25" ht="15.75" hidden="1" customHeight="1" x14ac:dyDescent="0.25">
      <c r="A2160" s="27">
        <v>29409759</v>
      </c>
      <c r="B2160" s="27" t="s">
        <v>13436</v>
      </c>
      <c r="C2160" s="27" t="s">
        <v>13437</v>
      </c>
      <c r="D2160" s="27" t="s">
        <v>13438</v>
      </c>
      <c r="E2160" s="27" t="s">
        <v>13439</v>
      </c>
      <c r="F2160" s="27" t="s">
        <v>8997</v>
      </c>
      <c r="G2160" s="27">
        <v>2018</v>
      </c>
      <c r="H2160" s="28">
        <v>43139</v>
      </c>
      <c r="I2160" s="27"/>
      <c r="J2160" s="27"/>
      <c r="K2160" s="27" t="s">
        <v>13440</v>
      </c>
      <c r="L2160" s="27" t="str">
        <f t="shared" si="775"/>
        <v>PostAlerta</v>
      </c>
      <c r="M2160" s="27" t="str">
        <f t="shared" si="772"/>
        <v>S/PalabrasClaves</v>
      </c>
      <c r="N2160" s="27" t="str">
        <f t="shared" si="778"/>
        <v/>
      </c>
      <c r="O2160" s="27"/>
      <c r="P2160" s="27" t="s">
        <v>1179</v>
      </c>
      <c r="Q2160" s="27"/>
      <c r="R2160" s="27" t="str">
        <f>LEFT('2012-2022'!$P2160,4)</f>
        <v>2018</v>
      </c>
      <c r="S2160" s="27" t="s">
        <v>65</v>
      </c>
      <c r="T2160" s="27" t="str">
        <f t="shared" si="771"/>
        <v/>
      </c>
      <c r="U2160" s="27"/>
      <c r="V2160" s="29"/>
      <c r="W2160" s="30"/>
      <c r="X2160" s="30"/>
      <c r="Y2160" s="31"/>
    </row>
    <row r="2161" spans="1:25" ht="15.75" hidden="1" customHeight="1" x14ac:dyDescent="0.25">
      <c r="A2161" s="32">
        <v>25585066</v>
      </c>
      <c r="B2161" s="32" t="s">
        <v>13441</v>
      </c>
      <c r="C2161" s="32" t="s">
        <v>13442</v>
      </c>
      <c r="D2161" s="32" t="s">
        <v>13443</v>
      </c>
      <c r="E2161" s="32" t="s">
        <v>4228</v>
      </c>
      <c r="F2161" s="32" t="s">
        <v>304</v>
      </c>
      <c r="G2161" s="32">
        <v>2015</v>
      </c>
      <c r="H2161" s="33">
        <v>42018</v>
      </c>
      <c r="I2161" s="32"/>
      <c r="J2161" s="32"/>
      <c r="K2161" s="32" t="s">
        <v>13444</v>
      </c>
      <c r="L2161" s="32" t="str">
        <f t="shared" si="775"/>
        <v>PreAlerta</v>
      </c>
      <c r="M2161" s="32" t="str">
        <f t="shared" si="772"/>
        <v>S/PalabrasClaves</v>
      </c>
      <c r="N2161" s="32" t="str">
        <f t="shared" si="778"/>
        <v/>
      </c>
      <c r="O2161" s="32"/>
      <c r="P2161" s="32" t="s">
        <v>2635</v>
      </c>
      <c r="Q2161" s="32"/>
      <c r="R2161" s="32" t="str">
        <f>LEFT('2012-2022'!$P2161,4)</f>
        <v>2015</v>
      </c>
      <c r="S2161" s="32" t="s">
        <v>45</v>
      </c>
      <c r="T2161" s="32" t="str">
        <f t="shared" si="771"/>
        <v/>
      </c>
      <c r="U2161" s="32"/>
      <c r="V2161" s="34"/>
      <c r="W2161" s="35"/>
      <c r="X2161" s="35"/>
      <c r="Y2161" s="32"/>
    </row>
    <row r="2162" spans="1:25" ht="15.75" hidden="1" customHeight="1" x14ac:dyDescent="0.25">
      <c r="A2162" s="27">
        <v>27124470</v>
      </c>
      <c r="B2162" s="27" t="s">
        <v>13445</v>
      </c>
      <c r="C2162" s="27" t="s">
        <v>13446</v>
      </c>
      <c r="D2162" s="27" t="s">
        <v>13447</v>
      </c>
      <c r="E2162" s="27" t="s">
        <v>13448</v>
      </c>
      <c r="F2162" s="27" t="s">
        <v>424</v>
      </c>
      <c r="G2162" s="27">
        <v>2016</v>
      </c>
      <c r="H2162" s="28">
        <v>42489</v>
      </c>
      <c r="I2162" s="27" t="s">
        <v>13449</v>
      </c>
      <c r="J2162" s="27"/>
      <c r="K2162" s="27" t="s">
        <v>13450</v>
      </c>
      <c r="L2162" s="27" t="str">
        <f t="shared" si="775"/>
        <v>PreAlerta</v>
      </c>
      <c r="M2162" s="27" t="str">
        <f t="shared" si="772"/>
        <v>S/PalabrasClaves</v>
      </c>
      <c r="N2162" s="27" t="str">
        <f t="shared" si="778"/>
        <v/>
      </c>
      <c r="O2162" s="27"/>
      <c r="P2162" s="27" t="s">
        <v>13451</v>
      </c>
      <c r="Q2162" s="27"/>
      <c r="R2162" s="27" t="str">
        <f>LEFT('2012-2022'!$P2162,4)</f>
        <v>2016</v>
      </c>
      <c r="S2162" s="27" t="s">
        <v>54</v>
      </c>
      <c r="T2162" s="27" t="str">
        <f t="shared" si="771"/>
        <v/>
      </c>
      <c r="U2162" s="27"/>
      <c r="V2162" s="29"/>
      <c r="W2162" s="30"/>
      <c r="X2162" s="30"/>
      <c r="Y2162" s="31"/>
    </row>
    <row r="2163" spans="1:25" ht="15.75" hidden="1" customHeight="1" x14ac:dyDescent="0.25">
      <c r="A2163" s="32">
        <v>22633246</v>
      </c>
      <c r="B2163" s="32" t="s">
        <v>13452</v>
      </c>
      <c r="C2163" s="32" t="s">
        <v>13453</v>
      </c>
      <c r="D2163" s="32" t="s">
        <v>13454</v>
      </c>
      <c r="E2163" s="32" t="s">
        <v>13455</v>
      </c>
      <c r="F2163" s="32" t="s">
        <v>12771</v>
      </c>
      <c r="G2163" s="32">
        <v>2012</v>
      </c>
      <c r="H2163" s="33">
        <v>41058</v>
      </c>
      <c r="I2163" s="32"/>
      <c r="J2163" s="32"/>
      <c r="K2163" s="32" t="s">
        <v>13456</v>
      </c>
      <c r="L2163" s="32" t="str">
        <f t="shared" si="775"/>
        <v>PreAlerta</v>
      </c>
      <c r="M2163" s="32" t="str">
        <f t="shared" si="772"/>
        <v>S/PalabrasClaves</v>
      </c>
      <c r="N2163" s="32" t="str">
        <f t="shared" si="778"/>
        <v/>
      </c>
      <c r="O2163" s="32"/>
      <c r="P2163" s="32" t="s">
        <v>2213</v>
      </c>
      <c r="Q2163" s="32"/>
      <c r="R2163" s="32" t="str">
        <f>LEFT('2012-2022'!$P2163,4)</f>
        <v>2012</v>
      </c>
      <c r="S2163" s="32" t="s">
        <v>72</v>
      </c>
      <c r="T2163" s="32" t="str">
        <f t="shared" si="771"/>
        <v/>
      </c>
      <c r="U2163" s="32"/>
      <c r="V2163" s="34"/>
      <c r="W2163" s="35"/>
      <c r="X2163" s="35"/>
      <c r="Y2163" s="32"/>
    </row>
    <row r="2164" spans="1:25" ht="15.75" hidden="1" customHeight="1" x14ac:dyDescent="0.25">
      <c r="A2164" s="27">
        <v>22424277</v>
      </c>
      <c r="B2164" s="27" t="s">
        <v>13457</v>
      </c>
      <c r="C2164" s="27" t="s">
        <v>13458</v>
      </c>
      <c r="D2164" s="27" t="s">
        <v>13459</v>
      </c>
      <c r="E2164" s="27" t="s">
        <v>13460</v>
      </c>
      <c r="F2164" s="27" t="s">
        <v>13461</v>
      </c>
      <c r="G2164" s="27">
        <v>2012</v>
      </c>
      <c r="H2164" s="28">
        <v>40988</v>
      </c>
      <c r="I2164" s="27"/>
      <c r="J2164" s="27"/>
      <c r="K2164" s="27" t="s">
        <v>13462</v>
      </c>
      <c r="L2164" s="27" t="str">
        <f t="shared" si="775"/>
        <v>PreAlerta</v>
      </c>
      <c r="M2164" s="27" t="str">
        <f t="shared" si="772"/>
        <v>S/PalabrasClaves</v>
      </c>
      <c r="N2164" s="27" t="str">
        <f t="shared" si="778"/>
        <v/>
      </c>
      <c r="O2164" s="27"/>
      <c r="P2164" s="27" t="s">
        <v>13463</v>
      </c>
      <c r="Q2164" s="27"/>
      <c r="R2164" s="27" t="str">
        <f>LEFT('2012-2022'!$P2164,4)</f>
        <v>2012</v>
      </c>
      <c r="S2164" s="27" t="s">
        <v>54</v>
      </c>
      <c r="T2164" s="27" t="str">
        <f t="shared" si="771"/>
        <v/>
      </c>
      <c r="U2164" s="27"/>
      <c r="V2164" s="29"/>
      <c r="W2164" s="30"/>
      <c r="X2164" s="30"/>
      <c r="Y2164" s="31"/>
    </row>
    <row r="2165" spans="1:25" ht="15.75" hidden="1" customHeight="1" x14ac:dyDescent="0.25">
      <c r="A2165" s="32">
        <v>28006003</v>
      </c>
      <c r="B2165" s="32" t="s">
        <v>13464</v>
      </c>
      <c r="C2165" s="32" t="s">
        <v>13465</v>
      </c>
      <c r="D2165" s="32" t="s">
        <v>13466</v>
      </c>
      <c r="E2165" s="32" t="s">
        <v>13467</v>
      </c>
      <c r="F2165" s="32" t="s">
        <v>424</v>
      </c>
      <c r="G2165" s="32">
        <v>2016</v>
      </c>
      <c r="H2165" s="33">
        <v>42727</v>
      </c>
      <c r="I2165" s="32" t="s">
        <v>13468</v>
      </c>
      <c r="J2165" s="32"/>
      <c r="K2165" s="32" t="s">
        <v>13469</v>
      </c>
      <c r="L2165" s="32" t="str">
        <f t="shared" si="775"/>
        <v>PreAlerta</v>
      </c>
      <c r="M2165" s="32" t="str">
        <f t="shared" si="772"/>
        <v>S/PalabrasClaves</v>
      </c>
      <c r="N2165" s="32" t="str">
        <f t="shared" si="778"/>
        <v/>
      </c>
      <c r="O2165" s="32"/>
      <c r="P2165" s="32" t="s">
        <v>13470</v>
      </c>
      <c r="Q2165" s="32"/>
      <c r="R2165" s="32" t="str">
        <f>LEFT('2012-2022'!$P2165,4)</f>
        <v>2016</v>
      </c>
      <c r="S2165" s="32" t="s">
        <v>74</v>
      </c>
      <c r="T2165" s="32" t="str">
        <f t="shared" si="771"/>
        <v/>
      </c>
      <c r="U2165" s="32"/>
      <c r="V2165" s="34"/>
      <c r="W2165" s="35"/>
      <c r="X2165" s="35"/>
      <c r="Y2165" s="32"/>
    </row>
    <row r="2166" spans="1:25" ht="15.75" hidden="1" customHeight="1" x14ac:dyDescent="0.25">
      <c r="A2166" s="27">
        <v>25313220</v>
      </c>
      <c r="B2166" s="27" t="s">
        <v>13471</v>
      </c>
      <c r="C2166" s="27" t="s">
        <v>13472</v>
      </c>
      <c r="D2166" s="27" t="s">
        <v>13473</v>
      </c>
      <c r="E2166" s="27" t="s">
        <v>13474</v>
      </c>
      <c r="F2166" s="27" t="s">
        <v>573</v>
      </c>
      <c r="G2166" s="27">
        <v>2015</v>
      </c>
      <c r="H2166" s="28">
        <v>41927</v>
      </c>
      <c r="I2166" s="27" t="s">
        <v>13475</v>
      </c>
      <c r="J2166" s="27"/>
      <c r="K2166" s="27" t="s">
        <v>13476</v>
      </c>
      <c r="L2166" s="27" t="str">
        <f t="shared" si="775"/>
        <v>PreAlerta</v>
      </c>
      <c r="M2166" s="27" t="str">
        <f t="shared" si="772"/>
        <v>S/PalabrasClaves</v>
      </c>
      <c r="N2166" s="27" t="str">
        <f t="shared" si="778"/>
        <v/>
      </c>
      <c r="O2166" s="27"/>
      <c r="P2166" s="27" t="s">
        <v>2289</v>
      </c>
      <c r="Q2166" s="27"/>
      <c r="R2166" s="27" t="str">
        <f>LEFT('2012-2022'!$P2166,4)</f>
        <v>2015</v>
      </c>
      <c r="S2166" s="27" t="s">
        <v>39</v>
      </c>
      <c r="T2166" s="27" t="str">
        <f t="shared" si="771"/>
        <v/>
      </c>
      <c r="U2166" s="27"/>
      <c r="V2166" s="29"/>
      <c r="W2166" s="30"/>
      <c r="X2166" s="30"/>
      <c r="Y2166" s="31"/>
    </row>
    <row r="2167" spans="1:25" ht="15.75" hidden="1" customHeight="1" x14ac:dyDescent="0.25">
      <c r="A2167" s="32">
        <v>27885067</v>
      </c>
      <c r="B2167" s="32" t="s">
        <v>13477</v>
      </c>
      <c r="C2167" s="32" t="s">
        <v>13478</v>
      </c>
      <c r="D2167" s="32" t="s">
        <v>13479</v>
      </c>
      <c r="E2167" s="32" t="s">
        <v>13480</v>
      </c>
      <c r="F2167" s="32" t="s">
        <v>735</v>
      </c>
      <c r="G2167" s="32">
        <v>2017</v>
      </c>
      <c r="H2167" s="33">
        <v>42700</v>
      </c>
      <c r="I2167" s="32" t="s">
        <v>13481</v>
      </c>
      <c r="J2167" s="32"/>
      <c r="K2167" s="32" t="s">
        <v>13482</v>
      </c>
      <c r="L2167" s="32" t="str">
        <f t="shared" si="775"/>
        <v>PostAlerta</v>
      </c>
      <c r="M2167" s="32" t="str">
        <f t="shared" si="772"/>
        <v>S/PalabrasClaves</v>
      </c>
      <c r="N2167" s="32" t="str">
        <f t="shared" si="778"/>
        <v/>
      </c>
      <c r="O2167" s="32"/>
      <c r="P2167" s="32" t="s">
        <v>3906</v>
      </c>
      <c r="Q2167" s="32"/>
      <c r="R2167" s="32" t="str">
        <f>LEFT('2012-2022'!$P2167,4)</f>
        <v>2017</v>
      </c>
      <c r="S2167" s="32" t="s">
        <v>68</v>
      </c>
      <c r="T2167" s="32" t="str">
        <f t="shared" si="771"/>
        <v/>
      </c>
      <c r="U2167" s="32"/>
      <c r="V2167" s="34"/>
      <c r="W2167" s="35"/>
      <c r="X2167" s="35"/>
      <c r="Y2167" s="32"/>
    </row>
    <row r="2168" spans="1:25" ht="15.75" hidden="1" customHeight="1" x14ac:dyDescent="0.25">
      <c r="A2168" s="27">
        <v>28754106</v>
      </c>
      <c r="B2168" s="27" t="s">
        <v>13483</v>
      </c>
      <c r="C2168" s="27" t="s">
        <v>13484</v>
      </c>
      <c r="D2168" s="27" t="s">
        <v>13485</v>
      </c>
      <c r="E2168" s="27" t="s">
        <v>12401</v>
      </c>
      <c r="F2168" s="27" t="s">
        <v>1066</v>
      </c>
      <c r="G2168" s="27">
        <v>2017</v>
      </c>
      <c r="H2168" s="28">
        <v>42946</v>
      </c>
      <c r="I2168" s="27" t="s">
        <v>13486</v>
      </c>
      <c r="J2168" s="27"/>
      <c r="K2168" s="27" t="s">
        <v>13487</v>
      </c>
      <c r="L2168" s="27" t="str">
        <f t="shared" si="775"/>
        <v>PostAlerta</v>
      </c>
      <c r="M2168" s="27" t="str">
        <f t="shared" si="772"/>
        <v>S/PalabrasClaves</v>
      </c>
      <c r="N2168" s="27" t="str">
        <f t="shared" si="778"/>
        <v/>
      </c>
      <c r="O2168" s="27"/>
      <c r="P2168" s="27" t="s">
        <v>13488</v>
      </c>
      <c r="Q2168" s="27"/>
      <c r="R2168" s="27" t="str">
        <f>LEFT('2012-2022'!$P2168,4)</f>
        <v>2017</v>
      </c>
      <c r="S2168" s="27" t="s">
        <v>62</v>
      </c>
      <c r="T2168" s="27" t="str">
        <f t="shared" si="771"/>
        <v/>
      </c>
      <c r="U2168" s="27"/>
      <c r="V2168" s="29"/>
      <c r="W2168" s="30"/>
      <c r="X2168" s="30"/>
      <c r="Y2168" s="31"/>
    </row>
    <row r="2169" spans="1:25" ht="15.75" hidden="1" customHeight="1" x14ac:dyDescent="0.25">
      <c r="A2169" s="32">
        <v>23884094</v>
      </c>
      <c r="B2169" s="32" t="s">
        <v>13489</v>
      </c>
      <c r="C2169" s="32" t="s">
        <v>13490</v>
      </c>
      <c r="D2169" s="32" t="s">
        <v>13491</v>
      </c>
      <c r="E2169" s="32" t="s">
        <v>13492</v>
      </c>
      <c r="F2169" s="32" t="s">
        <v>13493</v>
      </c>
      <c r="G2169" s="32">
        <v>2014</v>
      </c>
      <c r="H2169" s="33">
        <v>41481</v>
      </c>
      <c r="I2169" s="32" t="s">
        <v>13494</v>
      </c>
      <c r="J2169" s="32" t="s">
        <v>13495</v>
      </c>
      <c r="K2169" s="32" t="s">
        <v>13496</v>
      </c>
      <c r="L2169" s="32" t="str">
        <f t="shared" si="775"/>
        <v>PreAlerta</v>
      </c>
      <c r="M2169" s="32" t="str">
        <f t="shared" si="772"/>
        <v>S/PalabrasClaves</v>
      </c>
      <c r="N2169" s="32" t="str">
        <f t="shared" si="778"/>
        <v/>
      </c>
      <c r="O2169" s="32"/>
      <c r="P2169" s="32" t="s">
        <v>1330</v>
      </c>
      <c r="Q2169" s="32"/>
      <c r="R2169" s="32" t="str">
        <f>LEFT('2012-2022'!$P2169,4)</f>
        <v>2014</v>
      </c>
      <c r="S2169" s="32" t="s">
        <v>57</v>
      </c>
      <c r="T2169" s="32" t="str">
        <f t="shared" si="771"/>
        <v/>
      </c>
      <c r="U2169" s="32"/>
      <c r="V2169" s="34"/>
      <c r="W2169" s="35"/>
      <c r="X2169" s="35"/>
      <c r="Y2169" s="32"/>
    </row>
    <row r="2170" spans="1:25" ht="15.75" hidden="1" customHeight="1" x14ac:dyDescent="0.25">
      <c r="A2170" s="27">
        <v>29531169</v>
      </c>
      <c r="B2170" s="27" t="s">
        <v>13497</v>
      </c>
      <c r="C2170" s="27" t="s">
        <v>13498</v>
      </c>
      <c r="D2170" s="27" t="s">
        <v>13499</v>
      </c>
      <c r="E2170" s="27" t="s">
        <v>13500</v>
      </c>
      <c r="F2170" s="27" t="s">
        <v>7066</v>
      </c>
      <c r="G2170" s="27">
        <v>2018</v>
      </c>
      <c r="H2170" s="28">
        <v>43173</v>
      </c>
      <c r="I2170" s="27" t="s">
        <v>13501</v>
      </c>
      <c r="J2170" s="27" t="s">
        <v>13502</v>
      </c>
      <c r="K2170" s="27" t="s">
        <v>13503</v>
      </c>
      <c r="L2170" s="27" t="str">
        <f t="shared" si="775"/>
        <v>PostAlerta</v>
      </c>
      <c r="M2170" s="27" t="str">
        <f t="shared" si="772"/>
        <v>S/PalabrasClaves</v>
      </c>
      <c r="N2170" s="27" t="str">
        <f t="shared" si="778"/>
        <v/>
      </c>
      <c r="O2170" s="27"/>
      <c r="P2170" s="27" t="s">
        <v>13504</v>
      </c>
      <c r="Q2170" s="27"/>
      <c r="R2170" s="27" t="str">
        <f>LEFT('2012-2022'!$P2170,4)</f>
        <v>2018</v>
      </c>
      <c r="S2170" s="27" t="s">
        <v>54</v>
      </c>
      <c r="T2170" s="27" t="str">
        <f t="shared" si="771"/>
        <v/>
      </c>
      <c r="U2170" s="27"/>
      <c r="V2170" s="29"/>
      <c r="W2170" s="30"/>
      <c r="X2170" s="30"/>
      <c r="Y2170" s="31"/>
    </row>
    <row r="2171" spans="1:25" ht="15.75" hidden="1" customHeight="1" x14ac:dyDescent="0.25">
      <c r="A2171" s="32">
        <v>23472801</v>
      </c>
      <c r="B2171" s="32" t="s">
        <v>13505</v>
      </c>
      <c r="C2171" s="32" t="s">
        <v>13506</v>
      </c>
      <c r="D2171" s="32" t="s">
        <v>13507</v>
      </c>
      <c r="E2171" s="32" t="s">
        <v>13508</v>
      </c>
      <c r="F2171" s="32" t="s">
        <v>13509</v>
      </c>
      <c r="G2171" s="32">
        <v>2013</v>
      </c>
      <c r="H2171" s="33">
        <v>41345</v>
      </c>
      <c r="I2171" s="32"/>
      <c r="J2171" s="32"/>
      <c r="K2171" s="32" t="s">
        <v>13510</v>
      </c>
      <c r="L2171" s="32" t="str">
        <f t="shared" si="775"/>
        <v>PreAlerta</v>
      </c>
      <c r="M2171" s="32" t="str">
        <f t="shared" si="772"/>
        <v>C/PalabrasClaves</v>
      </c>
      <c r="N2171" s="32"/>
      <c r="O2171" s="32"/>
      <c r="P2171" s="32" t="s">
        <v>2978</v>
      </c>
      <c r="Q2171" s="32"/>
      <c r="R2171" s="32" t="str">
        <f>LEFT('2012-2022'!$P2171,4)</f>
        <v>2013</v>
      </c>
      <c r="S2171" s="32" t="s">
        <v>54</v>
      </c>
      <c r="T2171" s="32" t="str">
        <f t="shared" si="771"/>
        <v/>
      </c>
      <c r="U2171" s="32"/>
      <c r="V2171" s="34"/>
      <c r="W2171" s="35"/>
      <c r="X2171" s="35"/>
      <c r="Y2171" s="32"/>
    </row>
    <row r="2172" spans="1:25" ht="15.75" hidden="1" customHeight="1" x14ac:dyDescent="0.25">
      <c r="A2172" s="27">
        <v>34475363</v>
      </c>
      <c r="B2172" s="27" t="s">
        <v>13511</v>
      </c>
      <c r="C2172" s="27" t="s">
        <v>13512</v>
      </c>
      <c r="D2172" s="27" t="s">
        <v>13513</v>
      </c>
      <c r="E2172" s="27" t="s">
        <v>13514</v>
      </c>
      <c r="F2172" s="27" t="s">
        <v>304</v>
      </c>
      <c r="G2172" s="27">
        <v>2021</v>
      </c>
      <c r="H2172" s="28">
        <v>44442</v>
      </c>
      <c r="I2172" s="27"/>
      <c r="J2172" s="27"/>
      <c r="K2172" s="27" t="s">
        <v>13515</v>
      </c>
      <c r="L2172" s="27" t="str">
        <f t="shared" si="775"/>
        <v>PostAlerta</v>
      </c>
      <c r="M2172" s="27" t="str">
        <f t="shared" si="772"/>
        <v>C/PalabrasClaves</v>
      </c>
      <c r="N2172" s="27" t="str">
        <f t="shared" ref="N2172:N2185" si="779">IF(ISNUMBER(SEARCH("TREATMENT", B2172)), "4) Nuevos tratamientos", "")</f>
        <v/>
      </c>
      <c r="O2172" s="27"/>
      <c r="P2172" s="27" t="s">
        <v>5980</v>
      </c>
      <c r="Q2172" s="27"/>
      <c r="R2172" s="27" t="str">
        <f>LEFT('2012-2022'!$P2172,4)</f>
        <v>2021</v>
      </c>
      <c r="S2172" s="27" t="s">
        <v>74</v>
      </c>
      <c r="T2172" s="27" t="str">
        <f t="shared" si="771"/>
        <v/>
      </c>
      <c r="U2172" s="27"/>
      <c r="V2172" s="29"/>
      <c r="W2172" s="30"/>
      <c r="X2172" s="30"/>
      <c r="Y2172" s="31"/>
    </row>
    <row r="2173" spans="1:25" ht="15.75" hidden="1" customHeight="1" x14ac:dyDescent="0.25">
      <c r="A2173" s="32">
        <v>32641070</v>
      </c>
      <c r="B2173" s="32" t="s">
        <v>13516</v>
      </c>
      <c r="C2173" s="32" t="s">
        <v>13517</v>
      </c>
      <c r="D2173" s="32" t="s">
        <v>13518</v>
      </c>
      <c r="E2173" s="32" t="s">
        <v>13519</v>
      </c>
      <c r="F2173" s="32" t="s">
        <v>1066</v>
      </c>
      <c r="G2173" s="32">
        <v>2020</v>
      </c>
      <c r="H2173" s="33">
        <v>44022</v>
      </c>
      <c r="I2173" s="32" t="s">
        <v>13520</v>
      </c>
      <c r="J2173" s="32"/>
      <c r="K2173" s="32" t="s">
        <v>13521</v>
      </c>
      <c r="L2173" s="32" t="str">
        <f t="shared" si="775"/>
        <v>PostAlerta</v>
      </c>
      <c r="M2173" s="32" t="str">
        <f t="shared" si="772"/>
        <v>S/PalabrasClaves</v>
      </c>
      <c r="N2173" s="32" t="str">
        <f t="shared" si="779"/>
        <v/>
      </c>
      <c r="O2173" s="32"/>
      <c r="P2173" s="32" t="s">
        <v>13522</v>
      </c>
      <c r="Q2173" s="32"/>
      <c r="R2173" s="32" t="str">
        <f>LEFT('2012-2022'!$P2173,4)</f>
        <v>2020</v>
      </c>
      <c r="S2173" s="32" t="s">
        <v>62</v>
      </c>
      <c r="T2173" s="32" t="str">
        <f t="shared" si="771"/>
        <v/>
      </c>
      <c r="U2173" s="32"/>
      <c r="V2173" s="34"/>
      <c r="W2173" s="35"/>
      <c r="X2173" s="35"/>
      <c r="Y2173" s="32"/>
    </row>
    <row r="2174" spans="1:25" ht="15.75" hidden="1" customHeight="1" x14ac:dyDescent="0.25">
      <c r="A2174" s="27">
        <v>34407015</v>
      </c>
      <c r="B2174" s="27" t="s">
        <v>13523</v>
      </c>
      <c r="C2174" s="27" t="s">
        <v>13524</v>
      </c>
      <c r="D2174" s="27" t="s">
        <v>13525</v>
      </c>
      <c r="E2174" s="27" t="s">
        <v>13526</v>
      </c>
      <c r="F2174" s="27" t="s">
        <v>304</v>
      </c>
      <c r="G2174" s="27">
        <v>2021</v>
      </c>
      <c r="H2174" s="28">
        <v>44426</v>
      </c>
      <c r="I2174" s="27"/>
      <c r="J2174" s="27"/>
      <c r="K2174" s="27" t="s">
        <v>13527</v>
      </c>
      <c r="L2174" s="27" t="str">
        <f t="shared" si="775"/>
        <v>PostAlerta</v>
      </c>
      <c r="M2174" s="27" t="str">
        <f t="shared" si="772"/>
        <v>S/PalabrasClaves</v>
      </c>
      <c r="N2174" s="27" t="str">
        <f t="shared" si="779"/>
        <v/>
      </c>
      <c r="O2174" s="27"/>
      <c r="P2174" s="27" t="s">
        <v>5980</v>
      </c>
      <c r="Q2174" s="27"/>
      <c r="R2174" s="27" t="str">
        <f>LEFT('2012-2022'!$P2174,4)</f>
        <v>2021</v>
      </c>
      <c r="S2174" s="27" t="s">
        <v>74</v>
      </c>
      <c r="T2174" s="27" t="str">
        <f t="shared" si="771"/>
        <v/>
      </c>
      <c r="U2174" s="27"/>
      <c r="V2174" s="29"/>
      <c r="W2174" s="30"/>
      <c r="X2174" s="30"/>
      <c r="Y2174" s="31"/>
    </row>
    <row r="2175" spans="1:25" ht="15.75" hidden="1" customHeight="1" x14ac:dyDescent="0.25">
      <c r="A2175" s="32">
        <v>29465667</v>
      </c>
      <c r="B2175" s="32" t="s">
        <v>13528</v>
      </c>
      <c r="C2175" s="32" t="s">
        <v>13529</v>
      </c>
      <c r="D2175" s="32" t="s">
        <v>13530</v>
      </c>
      <c r="E2175" s="32" t="s">
        <v>13531</v>
      </c>
      <c r="F2175" s="32" t="s">
        <v>304</v>
      </c>
      <c r="G2175" s="32">
        <v>2018</v>
      </c>
      <c r="H2175" s="33">
        <v>43153</v>
      </c>
      <c r="I2175" s="32" t="s">
        <v>13532</v>
      </c>
      <c r="J2175" s="32" t="s">
        <v>13533</v>
      </c>
      <c r="K2175" s="32" t="s">
        <v>13534</v>
      </c>
      <c r="L2175" s="32" t="str">
        <f t="shared" si="775"/>
        <v>PostAlerta</v>
      </c>
      <c r="M2175" s="32" t="str">
        <f t="shared" si="772"/>
        <v>S/PalabrasClaves</v>
      </c>
      <c r="N2175" s="32" t="str">
        <f t="shared" si="779"/>
        <v/>
      </c>
      <c r="O2175" s="32"/>
      <c r="P2175" s="32" t="s">
        <v>682</v>
      </c>
      <c r="Q2175" s="32"/>
      <c r="R2175" s="32" t="str">
        <f>LEFT('2012-2022'!$P2175,4)</f>
        <v>2018</v>
      </c>
      <c r="S2175" s="32" t="s">
        <v>62</v>
      </c>
      <c r="T2175" s="32" t="str">
        <f t="shared" si="771"/>
        <v/>
      </c>
      <c r="U2175" s="32"/>
      <c r="V2175" s="34"/>
      <c r="W2175" s="35"/>
      <c r="X2175" s="35"/>
      <c r="Y2175" s="32"/>
    </row>
    <row r="2176" spans="1:25" ht="15.75" hidden="1" customHeight="1" x14ac:dyDescent="0.25">
      <c r="A2176" s="27">
        <v>32729617</v>
      </c>
      <c r="B2176" s="27" t="s">
        <v>13535</v>
      </c>
      <c r="C2176" s="27" t="s">
        <v>13536</v>
      </c>
      <c r="D2176" s="27" t="s">
        <v>13537</v>
      </c>
      <c r="E2176" s="27" t="s">
        <v>13538</v>
      </c>
      <c r="F2176" s="27" t="s">
        <v>9639</v>
      </c>
      <c r="G2176" s="27">
        <v>2021</v>
      </c>
      <c r="H2176" s="28">
        <v>44043</v>
      </c>
      <c r="I2176" s="27"/>
      <c r="J2176" s="27"/>
      <c r="K2176" s="27" t="s">
        <v>13539</v>
      </c>
      <c r="L2176" s="27" t="str">
        <f t="shared" si="775"/>
        <v>PostAlerta</v>
      </c>
      <c r="M2176" s="27" t="str">
        <f t="shared" si="772"/>
        <v>S/PalabrasClaves</v>
      </c>
      <c r="N2176" s="27" t="str">
        <f t="shared" si="779"/>
        <v/>
      </c>
      <c r="O2176" s="27"/>
      <c r="P2176" s="27" t="s">
        <v>13540</v>
      </c>
      <c r="Q2176" s="27"/>
      <c r="R2176" s="27" t="str">
        <f>LEFT('2012-2022'!$P2176,4)</f>
        <v>2021</v>
      </c>
      <c r="S2176" s="27" t="s">
        <v>49</v>
      </c>
      <c r="T2176" s="27" t="str">
        <f t="shared" si="771"/>
        <v/>
      </c>
      <c r="U2176" s="27"/>
      <c r="V2176" s="29"/>
      <c r="W2176" s="30"/>
      <c r="X2176" s="30"/>
      <c r="Y2176" s="31"/>
    </row>
    <row r="2177" spans="1:25" ht="15.75" hidden="1" customHeight="1" x14ac:dyDescent="0.25">
      <c r="A2177" s="32">
        <v>29146429</v>
      </c>
      <c r="B2177" s="32" t="s">
        <v>13541</v>
      </c>
      <c r="C2177" s="32" t="s">
        <v>13542</v>
      </c>
      <c r="D2177" s="32" t="s">
        <v>13543</v>
      </c>
      <c r="E2177" s="32" t="s">
        <v>13544</v>
      </c>
      <c r="F2177" s="32" t="s">
        <v>11097</v>
      </c>
      <c r="G2177" s="32">
        <v>2018</v>
      </c>
      <c r="H2177" s="33">
        <v>43057</v>
      </c>
      <c r="I2177" s="32"/>
      <c r="J2177" s="32"/>
      <c r="K2177" s="32" t="s">
        <v>13545</v>
      </c>
      <c r="L2177" s="32" t="str">
        <f t="shared" si="775"/>
        <v>PostAlerta</v>
      </c>
      <c r="M2177" s="32" t="str">
        <f t="shared" si="772"/>
        <v>S/PalabrasClaves</v>
      </c>
      <c r="N2177" s="32" t="str">
        <f t="shared" si="779"/>
        <v/>
      </c>
      <c r="O2177" s="32"/>
      <c r="P2177" s="32" t="s">
        <v>13546</v>
      </c>
      <c r="Q2177" s="32"/>
      <c r="R2177" s="32" t="str">
        <f>LEFT('2012-2022'!$P2177,4)</f>
        <v>2018</v>
      </c>
      <c r="S2177" s="32" t="s">
        <v>62</v>
      </c>
      <c r="T2177" s="32" t="str">
        <f t="shared" si="771"/>
        <v/>
      </c>
      <c r="U2177" s="32"/>
      <c r="V2177" s="34"/>
      <c r="W2177" s="35"/>
      <c r="X2177" s="35"/>
      <c r="Y2177" s="32"/>
    </row>
    <row r="2178" spans="1:25" ht="15.75" hidden="1" customHeight="1" x14ac:dyDescent="0.25">
      <c r="A2178" s="27">
        <v>25200263</v>
      </c>
      <c r="B2178" s="27" t="s">
        <v>13547</v>
      </c>
      <c r="C2178" s="27" t="s">
        <v>13548</v>
      </c>
      <c r="D2178" s="27" t="s">
        <v>13549</v>
      </c>
      <c r="E2178" s="27" t="s">
        <v>13550</v>
      </c>
      <c r="F2178" s="27" t="s">
        <v>11204</v>
      </c>
      <c r="G2178" s="27">
        <v>2014</v>
      </c>
      <c r="H2178" s="28">
        <v>41892</v>
      </c>
      <c r="I2178" s="27" t="s">
        <v>13551</v>
      </c>
      <c r="J2178" s="27"/>
      <c r="K2178" s="27" t="s">
        <v>13552</v>
      </c>
      <c r="L2178" s="27" t="str">
        <f t="shared" si="775"/>
        <v>PreAlerta</v>
      </c>
      <c r="M2178" s="27" t="str">
        <f t="shared" si="772"/>
        <v>S/PalabrasClaves</v>
      </c>
      <c r="N2178" s="27" t="str">
        <f t="shared" si="779"/>
        <v/>
      </c>
      <c r="O2178" s="27"/>
      <c r="P2178" s="27" t="s">
        <v>2060</v>
      </c>
      <c r="Q2178" s="27"/>
      <c r="R2178" s="27" t="str">
        <f>LEFT('2012-2022'!$P2178,4)</f>
        <v>2014</v>
      </c>
      <c r="S2178" s="27" t="s">
        <v>72</v>
      </c>
      <c r="T2178" s="27" t="str">
        <f t="shared" si="771"/>
        <v/>
      </c>
      <c r="U2178" s="27"/>
      <c r="V2178" s="29"/>
      <c r="W2178" s="30"/>
      <c r="X2178" s="30"/>
      <c r="Y2178" s="31"/>
    </row>
    <row r="2179" spans="1:25" ht="15.75" hidden="1" customHeight="1" x14ac:dyDescent="0.25">
      <c r="A2179" s="32">
        <v>29297237</v>
      </c>
      <c r="B2179" s="32" t="s">
        <v>13553</v>
      </c>
      <c r="C2179" s="32" t="s">
        <v>13554</v>
      </c>
      <c r="D2179" s="32" t="s">
        <v>13555</v>
      </c>
      <c r="E2179" s="32" t="s">
        <v>13556</v>
      </c>
      <c r="F2179" s="32" t="s">
        <v>13493</v>
      </c>
      <c r="G2179" s="32">
        <v>2018</v>
      </c>
      <c r="H2179" s="33">
        <v>43104</v>
      </c>
      <c r="I2179" s="32" t="s">
        <v>13557</v>
      </c>
      <c r="J2179" s="32" t="s">
        <v>13558</v>
      </c>
      <c r="K2179" s="32" t="s">
        <v>13559</v>
      </c>
      <c r="L2179" s="32" t="str">
        <f t="shared" si="775"/>
        <v>PostAlerta</v>
      </c>
      <c r="M2179" s="32" t="str">
        <f t="shared" si="772"/>
        <v>S/PalabrasClaves</v>
      </c>
      <c r="N2179" s="32" t="str">
        <f t="shared" si="779"/>
        <v/>
      </c>
      <c r="O2179" s="32"/>
      <c r="P2179" s="32" t="s">
        <v>1338</v>
      </c>
      <c r="Q2179" s="32"/>
      <c r="R2179" s="32" t="str">
        <f>LEFT('2012-2022'!$P2179,4)</f>
        <v>2018</v>
      </c>
      <c r="S2179" s="32" t="s">
        <v>39</v>
      </c>
      <c r="T2179" s="32" t="str">
        <f t="shared" si="771"/>
        <v/>
      </c>
      <c r="U2179" s="32"/>
      <c r="V2179" s="34"/>
      <c r="W2179" s="35"/>
      <c r="X2179" s="35"/>
      <c r="Y2179" s="32"/>
    </row>
    <row r="2180" spans="1:25" ht="15.75" hidden="1" customHeight="1" x14ac:dyDescent="0.25">
      <c r="A2180" s="27">
        <v>32097213</v>
      </c>
      <c r="B2180" s="27" t="s">
        <v>13560</v>
      </c>
      <c r="C2180" s="27" t="s">
        <v>13561</v>
      </c>
      <c r="D2180" s="27" t="s">
        <v>13562</v>
      </c>
      <c r="E2180" s="27" t="s">
        <v>13563</v>
      </c>
      <c r="F2180" s="27" t="s">
        <v>13564</v>
      </c>
      <c r="G2180" s="27">
        <v>2020</v>
      </c>
      <c r="H2180" s="28">
        <v>43887</v>
      </c>
      <c r="I2180" s="27"/>
      <c r="J2180" s="27"/>
      <c r="K2180" s="27" t="s">
        <v>13565</v>
      </c>
      <c r="L2180" s="27" t="str">
        <f t="shared" si="775"/>
        <v>PostAlerta</v>
      </c>
      <c r="M2180" s="27" t="str">
        <f t="shared" ref="M2180:M2243" si="780">IF(ISNUMBER(A2180),(IF(ISNUMBER(VLOOKUP(A2180,KEYWORDS,1,FALSE)),"C/PalabrasClaves","S/PalabrasClaves")),"")</f>
        <v>S/PalabrasClaves</v>
      </c>
      <c r="N2180" s="27" t="str">
        <f t="shared" si="779"/>
        <v/>
      </c>
      <c r="O2180" s="27"/>
      <c r="P2180" s="27" t="s">
        <v>336</v>
      </c>
      <c r="Q2180" s="27"/>
      <c r="R2180" s="27" t="str">
        <f>LEFT('2012-2022'!$P2180,4)</f>
        <v>2020</v>
      </c>
      <c r="S2180" s="27" t="s">
        <v>49</v>
      </c>
      <c r="T2180" s="27" t="str">
        <f t="shared" si="771"/>
        <v/>
      </c>
      <c r="U2180" s="27"/>
      <c r="V2180" s="29"/>
      <c r="W2180" s="30"/>
      <c r="X2180" s="30"/>
      <c r="Y2180" s="31"/>
    </row>
    <row r="2181" spans="1:25" ht="15.75" hidden="1" customHeight="1" x14ac:dyDescent="0.25">
      <c r="A2181" s="32">
        <v>25107710</v>
      </c>
      <c r="B2181" s="32" t="s">
        <v>13566</v>
      </c>
      <c r="C2181" s="32" t="s">
        <v>13567</v>
      </c>
      <c r="D2181" s="32" t="s">
        <v>13568</v>
      </c>
      <c r="E2181" s="32" t="s">
        <v>13569</v>
      </c>
      <c r="F2181" s="32" t="s">
        <v>393</v>
      </c>
      <c r="G2181" s="32">
        <v>2014</v>
      </c>
      <c r="H2181" s="33">
        <v>41861</v>
      </c>
      <c r="I2181" s="32"/>
      <c r="J2181" s="32"/>
      <c r="K2181" s="32" t="s">
        <v>13570</v>
      </c>
      <c r="L2181" s="32" t="str">
        <f t="shared" si="775"/>
        <v>PreAlerta</v>
      </c>
      <c r="M2181" s="32" t="str">
        <f t="shared" si="780"/>
        <v>S/PalabrasClaves</v>
      </c>
      <c r="N2181" s="32" t="str">
        <f t="shared" si="779"/>
        <v/>
      </c>
      <c r="O2181" s="32"/>
      <c r="P2181" s="32" t="s">
        <v>1685</v>
      </c>
      <c r="Q2181" s="32"/>
      <c r="R2181" s="32" t="str">
        <f>LEFT('2012-2022'!$P2181,4)</f>
        <v>2014</v>
      </c>
      <c r="S2181" s="32" t="s">
        <v>74</v>
      </c>
      <c r="T2181" s="32" t="str">
        <f t="shared" si="771"/>
        <v/>
      </c>
      <c r="U2181" s="32"/>
      <c r="V2181" s="34"/>
      <c r="W2181" s="35"/>
      <c r="X2181" s="35"/>
      <c r="Y2181" s="32"/>
    </row>
    <row r="2182" spans="1:25" ht="15.75" hidden="1" customHeight="1" x14ac:dyDescent="0.25">
      <c r="A2182" s="27">
        <v>23759175</v>
      </c>
      <c r="B2182" s="27" t="s">
        <v>13571</v>
      </c>
      <c r="C2182" s="27" t="s">
        <v>13572</v>
      </c>
      <c r="D2182" s="27" t="s">
        <v>13573</v>
      </c>
      <c r="E2182" s="27" t="s">
        <v>13574</v>
      </c>
      <c r="F2182" s="27" t="s">
        <v>8730</v>
      </c>
      <c r="G2182" s="27">
        <v>2013</v>
      </c>
      <c r="H2182" s="28">
        <v>41439</v>
      </c>
      <c r="I2182" s="27"/>
      <c r="J2182" s="27"/>
      <c r="K2182" s="27"/>
      <c r="L2182" s="27" t="str">
        <f t="shared" si="775"/>
        <v>Excluido</v>
      </c>
      <c r="M2182" s="27" t="str">
        <f t="shared" si="780"/>
        <v>C/PalabrasClaves</v>
      </c>
      <c r="N2182" s="27" t="str">
        <f t="shared" si="779"/>
        <v/>
      </c>
      <c r="O2182" s="27"/>
      <c r="P2182" s="27">
        <v>2013</v>
      </c>
      <c r="Q2182" s="27"/>
      <c r="R2182" s="27" t="str">
        <f>LEFT('2012-2022'!$P2182,4)</f>
        <v>2013</v>
      </c>
      <c r="S2182" s="27"/>
      <c r="T2182" s="27" t="str">
        <f t="shared" si="771"/>
        <v/>
      </c>
      <c r="U2182" s="27"/>
      <c r="V2182" s="29"/>
      <c r="W2182" s="30"/>
      <c r="X2182" s="30"/>
      <c r="Y2182" s="31"/>
    </row>
    <row r="2183" spans="1:25" ht="15.75" hidden="1" customHeight="1" x14ac:dyDescent="0.25">
      <c r="A2183" s="32">
        <v>24559563</v>
      </c>
      <c r="B2183" s="32" t="s">
        <v>13575</v>
      </c>
      <c r="C2183" s="32" t="s">
        <v>13576</v>
      </c>
      <c r="D2183" s="32" t="s">
        <v>13577</v>
      </c>
      <c r="E2183" s="32" t="s">
        <v>13578</v>
      </c>
      <c r="F2183" s="32" t="s">
        <v>13579</v>
      </c>
      <c r="G2183" s="32">
        <v>2014</v>
      </c>
      <c r="H2183" s="33">
        <v>41695</v>
      </c>
      <c r="I2183" s="32"/>
      <c r="J2183" s="32"/>
      <c r="K2183" s="32" t="s">
        <v>13580</v>
      </c>
      <c r="L2183" s="32" t="str">
        <f t="shared" si="775"/>
        <v>Excluido</v>
      </c>
      <c r="M2183" s="32" t="str">
        <f t="shared" si="780"/>
        <v>C/PalabrasClaves</v>
      </c>
      <c r="N2183" s="32" t="str">
        <f t="shared" si="779"/>
        <v/>
      </c>
      <c r="O2183" s="32"/>
      <c r="P2183" s="32" t="s">
        <v>13581</v>
      </c>
      <c r="Q2183" s="32"/>
      <c r="R2183" s="32" t="str">
        <f>LEFT('2012-2022'!$P2183,4)</f>
        <v>2014</v>
      </c>
      <c r="S2183" s="32" t="s">
        <v>49</v>
      </c>
      <c r="T2183" s="32" t="str">
        <f t="shared" si="771"/>
        <v/>
      </c>
      <c r="U2183" s="32"/>
      <c r="V2183" s="34"/>
      <c r="W2183" s="35"/>
      <c r="X2183" s="35"/>
      <c r="Y2183" s="32"/>
    </row>
    <row r="2184" spans="1:25" ht="15.75" hidden="1" customHeight="1" x14ac:dyDescent="0.25">
      <c r="A2184" s="27">
        <v>23920398</v>
      </c>
      <c r="B2184" s="27" t="s">
        <v>13582</v>
      </c>
      <c r="C2184" s="27" t="s">
        <v>13583</v>
      </c>
      <c r="D2184" s="27" t="s">
        <v>13584</v>
      </c>
      <c r="E2184" s="27" t="s">
        <v>13585</v>
      </c>
      <c r="F2184" s="27" t="s">
        <v>393</v>
      </c>
      <c r="G2184" s="27">
        <v>2014</v>
      </c>
      <c r="H2184" s="28">
        <v>41494</v>
      </c>
      <c r="I2184" s="27"/>
      <c r="J2184" s="27"/>
      <c r="K2184" s="27" t="s">
        <v>13586</v>
      </c>
      <c r="L2184" s="27" t="str">
        <f t="shared" si="775"/>
        <v>PreAlerta</v>
      </c>
      <c r="M2184" s="27" t="str">
        <f t="shared" si="780"/>
        <v>S/PalabrasClaves</v>
      </c>
      <c r="N2184" s="27" t="str">
        <f t="shared" si="779"/>
        <v/>
      </c>
      <c r="O2184" s="27"/>
      <c r="P2184" s="27" t="s">
        <v>259</v>
      </c>
      <c r="Q2184" s="27"/>
      <c r="R2184" s="27" t="str">
        <f>LEFT('2012-2022'!$P2184,4)</f>
        <v>2014</v>
      </c>
      <c r="S2184" s="27" t="s">
        <v>45</v>
      </c>
      <c r="T2184" s="27" t="str">
        <f t="shared" si="771"/>
        <v/>
      </c>
      <c r="U2184" s="27"/>
      <c r="V2184" s="29"/>
      <c r="W2184" s="30"/>
      <c r="X2184" s="30"/>
      <c r="Y2184" s="31"/>
    </row>
    <row r="2185" spans="1:25" ht="15.75" hidden="1" customHeight="1" x14ac:dyDescent="0.25">
      <c r="A2185" s="32">
        <v>24637681</v>
      </c>
      <c r="B2185" s="32" t="s">
        <v>13587</v>
      </c>
      <c r="C2185" s="32" t="s">
        <v>13588</v>
      </c>
      <c r="D2185" s="32" t="s">
        <v>13589</v>
      </c>
      <c r="E2185" s="32" t="s">
        <v>7965</v>
      </c>
      <c r="F2185" s="32" t="s">
        <v>573</v>
      </c>
      <c r="G2185" s="32">
        <v>2014</v>
      </c>
      <c r="H2185" s="33">
        <v>41717</v>
      </c>
      <c r="I2185" s="32" t="s">
        <v>13590</v>
      </c>
      <c r="J2185" s="32"/>
      <c r="K2185" s="32" t="s">
        <v>13591</v>
      </c>
      <c r="L2185" s="32" t="str">
        <f t="shared" si="775"/>
        <v>PreAlerta</v>
      </c>
      <c r="M2185" s="32" t="str">
        <f t="shared" si="780"/>
        <v>C/PalabrasClaves</v>
      </c>
      <c r="N2185" s="32" t="str">
        <f t="shared" si="779"/>
        <v/>
      </c>
      <c r="O2185" s="32"/>
      <c r="P2185" s="32" t="s">
        <v>2482</v>
      </c>
      <c r="Q2185" s="32"/>
      <c r="R2185" s="32" t="str">
        <f>LEFT('2012-2022'!$P2185,4)</f>
        <v>2014</v>
      </c>
      <c r="S2185" s="32" t="s">
        <v>60</v>
      </c>
      <c r="T2185" s="32" t="str">
        <f t="shared" si="771"/>
        <v/>
      </c>
      <c r="U2185" s="32"/>
      <c r="V2185" s="34"/>
      <c r="W2185" s="35"/>
      <c r="X2185" s="35"/>
      <c r="Y2185" s="32"/>
    </row>
    <row r="2186" spans="1:25" ht="15.75" hidden="1" customHeight="1" x14ac:dyDescent="0.25">
      <c r="A2186" s="27">
        <v>28134005</v>
      </c>
      <c r="B2186" s="27" t="s">
        <v>13592</v>
      </c>
      <c r="C2186" s="27" t="s">
        <v>13593</v>
      </c>
      <c r="D2186" s="27" t="s">
        <v>13594</v>
      </c>
      <c r="E2186" s="27" t="s">
        <v>711</v>
      </c>
      <c r="F2186" s="27" t="s">
        <v>735</v>
      </c>
      <c r="G2186" s="27">
        <v>2017</v>
      </c>
      <c r="H2186" s="28">
        <v>42766</v>
      </c>
      <c r="I2186" s="27" t="s">
        <v>13595</v>
      </c>
      <c r="J2186" s="27" t="s">
        <v>13596</v>
      </c>
      <c r="K2186" s="27" t="s">
        <v>13597</v>
      </c>
      <c r="L2186" s="27" t="str">
        <f t="shared" si="775"/>
        <v>PostAlerta</v>
      </c>
      <c r="M2186" s="27" t="str">
        <f t="shared" si="780"/>
        <v>S/PalabrasClaves</v>
      </c>
      <c r="N2186" s="27"/>
      <c r="O2186" s="27"/>
      <c r="P2186" s="27" t="s">
        <v>3730</v>
      </c>
      <c r="Q2186" s="27"/>
      <c r="R2186" s="27" t="str">
        <f>LEFT('2012-2022'!$P2186,4)</f>
        <v>2017</v>
      </c>
      <c r="S2186" s="27" t="s">
        <v>70</v>
      </c>
      <c r="T2186" s="27" t="str">
        <f t="shared" si="771"/>
        <v/>
      </c>
      <c r="U2186" s="27"/>
      <c r="V2186" s="29"/>
      <c r="W2186" s="30"/>
      <c r="X2186" s="30"/>
      <c r="Y2186" s="31"/>
    </row>
    <row r="2187" spans="1:25" ht="15.75" hidden="1" customHeight="1" x14ac:dyDescent="0.25">
      <c r="A2187" s="32">
        <v>29927376</v>
      </c>
      <c r="B2187" s="32" t="s">
        <v>13598</v>
      </c>
      <c r="C2187" s="32" t="s">
        <v>13599</v>
      </c>
      <c r="D2187" s="32" t="s">
        <v>13600</v>
      </c>
      <c r="E2187" s="32" t="s">
        <v>1238</v>
      </c>
      <c r="F2187" s="32" t="s">
        <v>1312</v>
      </c>
      <c r="G2187" s="32">
        <v>2018</v>
      </c>
      <c r="H2187" s="33">
        <v>43273</v>
      </c>
      <c r="I2187" s="32"/>
      <c r="J2187" s="32"/>
      <c r="K2187" s="32" t="s">
        <v>13601</v>
      </c>
      <c r="L2187" s="32" t="str">
        <f t="shared" si="775"/>
        <v>PostAlerta</v>
      </c>
      <c r="M2187" s="32" t="str">
        <f t="shared" si="780"/>
        <v>S/PalabrasClaves</v>
      </c>
      <c r="N2187" s="32" t="str">
        <f t="shared" ref="N2187:N2192" si="781">IF(ISNUMBER(SEARCH("TREATMENT", B2187)), "4) Nuevos tratamientos", "")</f>
        <v/>
      </c>
      <c r="O2187" s="32"/>
      <c r="P2187" s="32" t="s">
        <v>1179</v>
      </c>
      <c r="Q2187" s="32"/>
      <c r="R2187" s="32" t="str">
        <f>LEFT('2012-2022'!$P2187,4)</f>
        <v>2018</v>
      </c>
      <c r="S2187" s="32" t="s">
        <v>65</v>
      </c>
      <c r="T2187" s="32" t="str">
        <f t="shared" si="771"/>
        <v/>
      </c>
      <c r="U2187" s="32"/>
      <c r="V2187" s="34"/>
      <c r="W2187" s="35"/>
      <c r="X2187" s="35"/>
      <c r="Y2187" s="32"/>
    </row>
    <row r="2188" spans="1:25" ht="15.75" hidden="1" customHeight="1" x14ac:dyDescent="0.25">
      <c r="A2188" s="27">
        <v>35446884</v>
      </c>
      <c r="B2188" s="27" t="s">
        <v>13602</v>
      </c>
      <c r="C2188" s="27" t="s">
        <v>13603</v>
      </c>
      <c r="D2188" s="27" t="s">
        <v>13604</v>
      </c>
      <c r="E2188" s="27" t="s">
        <v>13605</v>
      </c>
      <c r="F2188" s="27" t="s">
        <v>424</v>
      </c>
      <c r="G2188" s="27">
        <v>2022</v>
      </c>
      <c r="H2188" s="28">
        <v>44672</v>
      </c>
      <c r="I2188" s="27" t="s">
        <v>13606</v>
      </c>
      <c r="J2188" s="27"/>
      <c r="K2188" s="27" t="s">
        <v>13607</v>
      </c>
      <c r="L2188" s="27" t="str">
        <f t="shared" si="775"/>
        <v>PostAlerta</v>
      </c>
      <c r="M2188" s="27" t="str">
        <f t="shared" si="780"/>
        <v>C/PalabrasClaves</v>
      </c>
      <c r="N2188" s="27" t="str">
        <f t="shared" si="781"/>
        <v/>
      </c>
      <c r="O2188" s="27"/>
      <c r="P2188" s="27" t="s">
        <v>13608</v>
      </c>
      <c r="Q2188" s="27"/>
      <c r="R2188" s="27" t="str">
        <f>LEFT('2012-2022'!$P2188,4)</f>
        <v>2022</v>
      </c>
      <c r="S2188" s="27" t="s">
        <v>54</v>
      </c>
      <c r="T2188" s="27" t="str">
        <f t="shared" si="771"/>
        <v/>
      </c>
      <c r="U2188" s="27"/>
      <c r="V2188" s="29"/>
      <c r="W2188" s="30"/>
      <c r="X2188" s="30"/>
      <c r="Y2188" s="31"/>
    </row>
    <row r="2189" spans="1:25" ht="15.75" hidden="1" customHeight="1" x14ac:dyDescent="0.25">
      <c r="A2189" s="32">
        <v>32731917</v>
      </c>
      <c r="B2189" s="32" t="s">
        <v>13609</v>
      </c>
      <c r="C2189" s="32" t="s">
        <v>13610</v>
      </c>
      <c r="D2189" s="32" t="s">
        <v>13611</v>
      </c>
      <c r="E2189" s="32" t="s">
        <v>13612</v>
      </c>
      <c r="F2189" s="32" t="s">
        <v>595</v>
      </c>
      <c r="G2189" s="32">
        <v>2020</v>
      </c>
      <c r="H2189" s="33">
        <v>44044</v>
      </c>
      <c r="I2189" s="32"/>
      <c r="J2189" s="32"/>
      <c r="K2189" s="32" t="s">
        <v>13613</v>
      </c>
      <c r="L2189" s="32" t="str">
        <f t="shared" si="775"/>
        <v>PostAlerta</v>
      </c>
      <c r="M2189" s="32" t="str">
        <f t="shared" si="780"/>
        <v>S/PalabrasClaves</v>
      </c>
      <c r="N2189" s="32" t="str">
        <f t="shared" si="781"/>
        <v/>
      </c>
      <c r="O2189" s="32"/>
      <c r="P2189" s="32" t="s">
        <v>2992</v>
      </c>
      <c r="Q2189" s="32"/>
      <c r="R2189" s="32" t="str">
        <f>LEFT('2012-2022'!$P2189,4)</f>
        <v>2020</v>
      </c>
      <c r="S2189" s="32" t="s">
        <v>65</v>
      </c>
      <c r="T2189" s="32" t="str">
        <f t="shared" si="771"/>
        <v/>
      </c>
      <c r="U2189" s="32"/>
      <c r="V2189" s="34"/>
      <c r="W2189" s="35"/>
      <c r="X2189" s="35"/>
      <c r="Y2189" s="32"/>
    </row>
    <row r="2190" spans="1:25" ht="15.75" hidden="1" customHeight="1" x14ac:dyDescent="0.25">
      <c r="A2190" s="27">
        <v>35144602</v>
      </c>
      <c r="B2190" s="27" t="s">
        <v>13614</v>
      </c>
      <c r="C2190" s="27" t="s">
        <v>13615</v>
      </c>
      <c r="D2190" s="27" t="s">
        <v>13616</v>
      </c>
      <c r="E2190" s="27" t="s">
        <v>13617</v>
      </c>
      <c r="F2190" s="27" t="s">
        <v>13618</v>
      </c>
      <c r="G2190" s="27">
        <v>2022</v>
      </c>
      <c r="H2190" s="28">
        <v>44603</v>
      </c>
      <c r="I2190" s="27" t="s">
        <v>13619</v>
      </c>
      <c r="J2190" s="27"/>
      <c r="K2190" s="27" t="s">
        <v>13620</v>
      </c>
      <c r="L2190" s="27" t="str">
        <f t="shared" si="775"/>
        <v>Excluido</v>
      </c>
      <c r="M2190" s="27" t="str">
        <f t="shared" si="780"/>
        <v>S/PalabrasClaves</v>
      </c>
      <c r="N2190" s="27" t="str">
        <f t="shared" si="781"/>
        <v/>
      </c>
      <c r="O2190" s="27"/>
      <c r="P2190" s="27" t="s">
        <v>13621</v>
      </c>
      <c r="Q2190" s="27"/>
      <c r="R2190" s="27" t="str">
        <f>LEFT('2012-2022'!$P2190,4)</f>
        <v>2022</v>
      </c>
      <c r="S2190" s="27" t="s">
        <v>45</v>
      </c>
      <c r="T2190" s="27" t="str">
        <f t="shared" si="771"/>
        <v/>
      </c>
      <c r="U2190" s="27"/>
      <c r="V2190" s="29"/>
      <c r="W2190" s="30"/>
      <c r="X2190" s="30"/>
      <c r="Y2190" s="31"/>
    </row>
    <row r="2191" spans="1:25" ht="15.75" hidden="1" customHeight="1" x14ac:dyDescent="0.25">
      <c r="A2191" s="32">
        <v>29458676</v>
      </c>
      <c r="B2191" s="32" t="s">
        <v>13622</v>
      </c>
      <c r="C2191" s="32" t="s">
        <v>13623</v>
      </c>
      <c r="D2191" s="32" t="s">
        <v>13624</v>
      </c>
      <c r="E2191" s="32" t="s">
        <v>13625</v>
      </c>
      <c r="F2191" s="32" t="s">
        <v>1312</v>
      </c>
      <c r="G2191" s="32">
        <v>2018</v>
      </c>
      <c r="H2191" s="33">
        <v>43152</v>
      </c>
      <c r="I2191" s="32"/>
      <c r="J2191" s="32"/>
      <c r="K2191" s="32" t="s">
        <v>13626</v>
      </c>
      <c r="L2191" s="32" t="str">
        <f t="shared" si="775"/>
        <v>PostAlerta</v>
      </c>
      <c r="M2191" s="32" t="str">
        <f t="shared" si="780"/>
        <v>C/PalabrasClaves</v>
      </c>
      <c r="N2191" s="32" t="str">
        <f t="shared" si="781"/>
        <v/>
      </c>
      <c r="O2191" s="32"/>
      <c r="P2191" s="32" t="s">
        <v>1214</v>
      </c>
      <c r="Q2191" s="32"/>
      <c r="R2191" s="32" t="str">
        <f>LEFT('2012-2022'!$P2191,4)</f>
        <v>2018</v>
      </c>
      <c r="S2191" s="32" t="s">
        <v>49</v>
      </c>
      <c r="T2191" s="32" t="str">
        <f t="shared" si="771"/>
        <v/>
      </c>
      <c r="U2191" s="32"/>
      <c r="V2191" s="34"/>
      <c r="W2191" s="35"/>
      <c r="X2191" s="35"/>
      <c r="Y2191" s="32"/>
    </row>
    <row r="2192" spans="1:25" ht="15.75" hidden="1" customHeight="1" x14ac:dyDescent="0.25">
      <c r="A2192" s="27">
        <v>29486628</v>
      </c>
      <c r="B2192" s="27" t="s">
        <v>13627</v>
      </c>
      <c r="C2192" s="27" t="s">
        <v>13628</v>
      </c>
      <c r="D2192" s="27" t="s">
        <v>13629</v>
      </c>
      <c r="E2192" s="27" t="s">
        <v>12878</v>
      </c>
      <c r="F2192" s="27" t="s">
        <v>735</v>
      </c>
      <c r="G2192" s="27">
        <v>2018</v>
      </c>
      <c r="H2192" s="28">
        <v>43160</v>
      </c>
      <c r="I2192" s="27"/>
      <c r="J2192" s="27"/>
      <c r="K2192" s="27" t="s">
        <v>13630</v>
      </c>
      <c r="L2192" s="27" t="str">
        <f t="shared" si="775"/>
        <v>Excluido</v>
      </c>
      <c r="M2192" s="27" t="str">
        <f t="shared" si="780"/>
        <v>S/PalabrasClaves</v>
      </c>
      <c r="N2192" s="27" t="str">
        <f t="shared" si="781"/>
        <v/>
      </c>
      <c r="O2192" s="27"/>
      <c r="P2192" s="27" t="s">
        <v>682</v>
      </c>
      <c r="Q2192" s="27"/>
      <c r="R2192" s="27" t="str">
        <f>LEFT('2012-2022'!$P2192,4)</f>
        <v>2018</v>
      </c>
      <c r="S2192" s="27" t="s">
        <v>62</v>
      </c>
      <c r="T2192" s="27" t="str">
        <f t="shared" si="771"/>
        <v/>
      </c>
      <c r="U2192" s="27"/>
      <c r="V2192" s="29"/>
      <c r="W2192" s="30"/>
      <c r="X2192" s="30"/>
      <c r="Y2192" s="31"/>
    </row>
    <row r="2193" spans="1:25" ht="15.75" hidden="1" customHeight="1" x14ac:dyDescent="0.25">
      <c r="A2193" s="32">
        <v>32436729</v>
      </c>
      <c r="B2193" s="32" t="s">
        <v>13631</v>
      </c>
      <c r="C2193" s="32" t="s">
        <v>13632</v>
      </c>
      <c r="D2193" s="32" t="s">
        <v>13633</v>
      </c>
      <c r="E2193" s="32" t="s">
        <v>13634</v>
      </c>
      <c r="F2193" s="32" t="s">
        <v>13635</v>
      </c>
      <c r="G2193" s="32">
        <v>2020</v>
      </c>
      <c r="H2193" s="33">
        <v>43973</v>
      </c>
      <c r="I2193" s="32"/>
      <c r="J2193" s="32"/>
      <c r="K2193" s="32" t="s">
        <v>13636</v>
      </c>
      <c r="L2193" s="32" t="str">
        <f t="shared" si="775"/>
        <v>Excluido</v>
      </c>
      <c r="M2193" s="32" t="str">
        <f t="shared" si="780"/>
        <v>C/PalabrasClaves</v>
      </c>
      <c r="N2193" s="32"/>
      <c r="O2193" s="32"/>
      <c r="P2193" s="32" t="s">
        <v>1049</v>
      </c>
      <c r="Q2193" s="32"/>
      <c r="R2193" s="32" t="str">
        <f>LEFT('2012-2022'!$P2193,4)</f>
        <v>2020</v>
      </c>
      <c r="S2193" s="32" t="s">
        <v>70</v>
      </c>
      <c r="T2193" s="32" t="str">
        <f t="shared" si="771"/>
        <v/>
      </c>
      <c r="U2193" s="32"/>
      <c r="V2193" s="34"/>
      <c r="W2193" s="35"/>
      <c r="X2193" s="35"/>
      <c r="Y2193" s="32"/>
    </row>
    <row r="2194" spans="1:25" ht="15.75" hidden="1" customHeight="1" x14ac:dyDescent="0.25">
      <c r="A2194" s="27">
        <v>25258396</v>
      </c>
      <c r="B2194" s="27" t="s">
        <v>13637</v>
      </c>
      <c r="C2194" s="27" t="s">
        <v>13638</v>
      </c>
      <c r="D2194" s="27" t="s">
        <v>13639</v>
      </c>
      <c r="E2194" s="27" t="s">
        <v>13640</v>
      </c>
      <c r="F2194" s="27" t="s">
        <v>735</v>
      </c>
      <c r="G2194" s="27">
        <v>2015</v>
      </c>
      <c r="H2194" s="28">
        <v>41909</v>
      </c>
      <c r="I2194" s="27"/>
      <c r="J2194" s="27"/>
      <c r="K2194" s="27" t="s">
        <v>13641</v>
      </c>
      <c r="L2194" s="27" t="str">
        <f t="shared" si="775"/>
        <v>PreAlerta</v>
      </c>
      <c r="M2194" s="27" t="str">
        <f t="shared" si="780"/>
        <v>S/PalabrasClaves</v>
      </c>
      <c r="N2194" s="27" t="str">
        <f>IF(ISNUMBER(SEARCH("TREATMENT", B2194)), "4) Nuevos tratamientos", "")</f>
        <v/>
      </c>
      <c r="O2194" s="27"/>
      <c r="P2194" s="27" t="s">
        <v>2170</v>
      </c>
      <c r="Q2194" s="27"/>
      <c r="R2194" s="27" t="str">
        <f>LEFT('2012-2022'!$P2194,4)</f>
        <v>2015</v>
      </c>
      <c r="S2194" s="27" t="s">
        <v>68</v>
      </c>
      <c r="T2194" s="27" t="str">
        <f t="shared" si="771"/>
        <v/>
      </c>
      <c r="U2194" s="27"/>
      <c r="V2194" s="29"/>
      <c r="W2194" s="30"/>
      <c r="X2194" s="30"/>
      <c r="Y2194" s="31"/>
    </row>
    <row r="2195" spans="1:25" ht="15.75" hidden="1" customHeight="1" x14ac:dyDescent="0.25">
      <c r="A2195" s="32">
        <v>32017908</v>
      </c>
      <c r="B2195" s="32" t="s">
        <v>13642</v>
      </c>
      <c r="C2195" s="32" t="s">
        <v>13643</v>
      </c>
      <c r="D2195" s="32" t="s">
        <v>13644</v>
      </c>
      <c r="E2195" s="32" t="s">
        <v>13645</v>
      </c>
      <c r="F2195" s="32" t="s">
        <v>13646</v>
      </c>
      <c r="G2195" s="32">
        <v>2020</v>
      </c>
      <c r="H2195" s="33">
        <v>43866</v>
      </c>
      <c r="I2195" s="32"/>
      <c r="J2195" s="32"/>
      <c r="K2195" s="32" t="s">
        <v>13647</v>
      </c>
      <c r="L2195" s="32" t="str">
        <f t="shared" si="775"/>
        <v>PostAlerta</v>
      </c>
      <c r="M2195" s="32" t="str">
        <f t="shared" si="780"/>
        <v>S/PalabrasClaves</v>
      </c>
      <c r="N2195" s="32"/>
      <c r="O2195" s="32"/>
      <c r="P2195" s="32" t="s">
        <v>737</v>
      </c>
      <c r="Q2195" s="32"/>
      <c r="R2195" s="32" t="str">
        <f>LEFT('2012-2022'!$P2195,4)</f>
        <v>2020</v>
      </c>
      <c r="S2195" s="32" t="s">
        <v>57</v>
      </c>
      <c r="T2195" s="32" t="str">
        <f t="shared" si="771"/>
        <v/>
      </c>
      <c r="U2195" s="32"/>
      <c r="V2195" s="34"/>
      <c r="W2195" s="35"/>
      <c r="X2195" s="35"/>
      <c r="Y2195" s="32"/>
    </row>
    <row r="2196" spans="1:25" ht="15.75" hidden="1" customHeight="1" x14ac:dyDescent="0.25">
      <c r="A2196" s="27">
        <v>33300564</v>
      </c>
      <c r="B2196" s="27" t="s">
        <v>13648</v>
      </c>
      <c r="C2196" s="27" t="s">
        <v>13649</v>
      </c>
      <c r="D2196" s="27" t="s">
        <v>13650</v>
      </c>
      <c r="E2196" s="27" t="s">
        <v>13651</v>
      </c>
      <c r="F2196" s="27" t="s">
        <v>2140</v>
      </c>
      <c r="G2196" s="27">
        <v>2021</v>
      </c>
      <c r="H2196" s="28">
        <v>44175</v>
      </c>
      <c r="I2196" s="27" t="s">
        <v>13652</v>
      </c>
      <c r="J2196" s="27"/>
      <c r="K2196" s="27" t="s">
        <v>13653</v>
      </c>
      <c r="L2196" s="27" t="str">
        <f t="shared" si="775"/>
        <v>PostAlerta</v>
      </c>
      <c r="M2196" s="27" t="str">
        <f t="shared" si="780"/>
        <v>S/PalabrasClaves</v>
      </c>
      <c r="N2196" s="27" t="str">
        <f t="shared" ref="N2196:N2201" si="782">IF(ISNUMBER(SEARCH("TREATMENT", B2196)), "4) Nuevos tratamientos", "")</f>
        <v/>
      </c>
      <c r="O2196" s="27"/>
      <c r="P2196" s="27" t="s">
        <v>7353</v>
      </c>
      <c r="Q2196" s="27"/>
      <c r="R2196" s="27" t="str">
        <f>LEFT('2012-2022'!$P2196,4)</f>
        <v>2021</v>
      </c>
      <c r="S2196" s="27" t="s">
        <v>72</v>
      </c>
      <c r="T2196" s="27" t="str">
        <f t="shared" si="771"/>
        <v/>
      </c>
      <c r="U2196" s="27"/>
      <c r="V2196" s="29"/>
      <c r="W2196" s="30"/>
      <c r="X2196" s="30"/>
      <c r="Y2196" s="31"/>
    </row>
    <row r="2197" spans="1:25" ht="15.75" hidden="1" customHeight="1" x14ac:dyDescent="0.25">
      <c r="A2197" s="32">
        <v>31601892</v>
      </c>
      <c r="B2197" s="32" t="s">
        <v>13654</v>
      </c>
      <c r="C2197" s="32" t="s">
        <v>13655</v>
      </c>
      <c r="D2197" s="32" t="s">
        <v>13656</v>
      </c>
      <c r="E2197" s="32" t="s">
        <v>13657</v>
      </c>
      <c r="F2197" s="32" t="s">
        <v>2202</v>
      </c>
      <c r="G2197" s="32">
        <v>2019</v>
      </c>
      <c r="H2197" s="33">
        <v>43750</v>
      </c>
      <c r="I2197" s="32" t="s">
        <v>13658</v>
      </c>
      <c r="J2197" s="32"/>
      <c r="K2197" s="32" t="s">
        <v>13659</v>
      </c>
      <c r="L2197" s="32" t="str">
        <f t="shared" si="775"/>
        <v>PostAlerta</v>
      </c>
      <c r="M2197" s="32" t="str">
        <f t="shared" si="780"/>
        <v>S/PalabrasClaves</v>
      </c>
      <c r="N2197" s="32" t="str">
        <f t="shared" si="782"/>
        <v/>
      </c>
      <c r="O2197" s="32"/>
      <c r="P2197" s="32" t="s">
        <v>1353</v>
      </c>
      <c r="Q2197" s="32"/>
      <c r="R2197" s="32" t="str">
        <f>LEFT('2012-2022'!$P2197,4)</f>
        <v>2019</v>
      </c>
      <c r="S2197" s="32" t="s">
        <v>70</v>
      </c>
      <c r="T2197" s="32" t="str">
        <f t="shared" si="771"/>
        <v/>
      </c>
      <c r="U2197" s="32"/>
      <c r="V2197" s="34"/>
      <c r="W2197" s="35"/>
      <c r="X2197" s="35"/>
      <c r="Y2197" s="32"/>
    </row>
    <row r="2198" spans="1:25" ht="15.75" hidden="1" customHeight="1" x14ac:dyDescent="0.25">
      <c r="A2198" s="27">
        <v>33554267</v>
      </c>
      <c r="B2198" s="27" t="s">
        <v>13660</v>
      </c>
      <c r="C2198" s="27" t="s">
        <v>13661</v>
      </c>
      <c r="D2198" s="27" t="s">
        <v>13662</v>
      </c>
      <c r="E2198" s="27" t="s">
        <v>13663</v>
      </c>
      <c r="F2198" s="27" t="s">
        <v>3824</v>
      </c>
      <c r="G2198" s="27">
        <v>2021</v>
      </c>
      <c r="H2198" s="28">
        <v>44235</v>
      </c>
      <c r="I2198" s="27" t="s">
        <v>13664</v>
      </c>
      <c r="J2198" s="27"/>
      <c r="K2198" s="27" t="s">
        <v>13665</v>
      </c>
      <c r="L2198" s="27" t="str">
        <f t="shared" si="775"/>
        <v>PostAlerta</v>
      </c>
      <c r="M2198" s="27" t="str">
        <f t="shared" si="780"/>
        <v>S/PalabrasClaves</v>
      </c>
      <c r="N2198" s="27" t="str">
        <f t="shared" si="782"/>
        <v/>
      </c>
      <c r="O2198" s="27"/>
      <c r="P2198" s="27" t="s">
        <v>13666</v>
      </c>
      <c r="Q2198" s="27"/>
      <c r="R2198" s="27" t="str">
        <f>LEFT('2012-2022'!$P2198,4)</f>
        <v>2021</v>
      </c>
      <c r="S2198" s="27" t="s">
        <v>45</v>
      </c>
      <c r="T2198" s="27" t="str">
        <f t="shared" si="771"/>
        <v/>
      </c>
      <c r="U2198" s="27"/>
      <c r="V2198" s="29"/>
      <c r="W2198" s="30"/>
      <c r="X2198" s="30"/>
      <c r="Y2198" s="31"/>
    </row>
    <row r="2199" spans="1:25" ht="15.75" hidden="1" customHeight="1" x14ac:dyDescent="0.25">
      <c r="A2199" s="32">
        <v>30642924</v>
      </c>
      <c r="B2199" s="32" t="s">
        <v>13667</v>
      </c>
      <c r="C2199" s="32" t="s">
        <v>13668</v>
      </c>
      <c r="D2199" s="32" t="s">
        <v>13669</v>
      </c>
      <c r="E2199" s="32" t="s">
        <v>10241</v>
      </c>
      <c r="F2199" s="32" t="s">
        <v>573</v>
      </c>
      <c r="G2199" s="32">
        <v>2019</v>
      </c>
      <c r="H2199" s="33">
        <v>43481</v>
      </c>
      <c r="I2199" s="32" t="s">
        <v>13670</v>
      </c>
      <c r="J2199" s="32"/>
      <c r="K2199" s="32" t="s">
        <v>13671</v>
      </c>
      <c r="L2199" s="32" t="str">
        <f t="shared" si="775"/>
        <v>PostAlerta</v>
      </c>
      <c r="M2199" s="32" t="str">
        <f t="shared" si="780"/>
        <v>C/PalabrasClaves</v>
      </c>
      <c r="N2199" s="32" t="str">
        <f t="shared" si="782"/>
        <v/>
      </c>
      <c r="O2199" s="32"/>
      <c r="P2199" s="32" t="s">
        <v>13672</v>
      </c>
      <c r="Q2199" s="32"/>
      <c r="R2199" s="32" t="str">
        <f>LEFT('2012-2022'!$P2199,4)</f>
        <v>2019</v>
      </c>
      <c r="S2199" s="32" t="s">
        <v>45</v>
      </c>
      <c r="T2199" s="32" t="str">
        <f t="shared" si="771"/>
        <v/>
      </c>
      <c r="U2199" s="32"/>
      <c r="V2199" s="34"/>
      <c r="W2199" s="35"/>
      <c r="X2199" s="35"/>
      <c r="Y2199" s="32"/>
    </row>
    <row r="2200" spans="1:25" ht="15.75" hidden="1" customHeight="1" x14ac:dyDescent="0.25">
      <c r="A2200" s="27">
        <v>24047881</v>
      </c>
      <c r="B2200" s="27" t="s">
        <v>13673</v>
      </c>
      <c r="C2200" s="27" t="s">
        <v>13674</v>
      </c>
      <c r="D2200" s="27" t="s">
        <v>13675</v>
      </c>
      <c r="E2200" s="27" t="s">
        <v>13676</v>
      </c>
      <c r="F2200" s="27" t="s">
        <v>735</v>
      </c>
      <c r="G2200" s="27">
        <v>2014</v>
      </c>
      <c r="H2200" s="28">
        <v>41537</v>
      </c>
      <c r="I2200" s="27"/>
      <c r="J2200" s="27"/>
      <c r="K2200" s="27" t="s">
        <v>13677</v>
      </c>
      <c r="L2200" s="27" t="str">
        <f t="shared" si="775"/>
        <v>PreAlerta</v>
      </c>
      <c r="M2200" s="27" t="str">
        <f t="shared" si="780"/>
        <v>S/PalabrasClaves</v>
      </c>
      <c r="N2200" s="27" t="str">
        <f t="shared" si="782"/>
        <v/>
      </c>
      <c r="O2200" s="27"/>
      <c r="P2200" s="27" t="s">
        <v>3856</v>
      </c>
      <c r="Q2200" s="27"/>
      <c r="R2200" s="27" t="str">
        <f>LEFT('2012-2022'!$P2200,4)</f>
        <v>2014</v>
      </c>
      <c r="S2200" s="27" t="s">
        <v>54</v>
      </c>
      <c r="T2200" s="27" t="str">
        <f t="shared" si="771"/>
        <v/>
      </c>
      <c r="U2200" s="27"/>
      <c r="V2200" s="29"/>
      <c r="W2200" s="30"/>
      <c r="X2200" s="30"/>
      <c r="Y2200" s="31"/>
    </row>
    <row r="2201" spans="1:25" ht="15.75" hidden="1" customHeight="1" x14ac:dyDescent="0.25">
      <c r="A2201" s="32">
        <v>27765579</v>
      </c>
      <c r="B2201" s="32" t="s">
        <v>13678</v>
      </c>
      <c r="C2201" s="32" t="s">
        <v>13679</v>
      </c>
      <c r="D2201" s="32" t="s">
        <v>13680</v>
      </c>
      <c r="E2201" s="32" t="s">
        <v>10394</v>
      </c>
      <c r="F2201" s="32" t="s">
        <v>13681</v>
      </c>
      <c r="G2201" s="32">
        <v>2016</v>
      </c>
      <c r="H2201" s="33">
        <v>42665</v>
      </c>
      <c r="I2201" s="32"/>
      <c r="J2201" s="32"/>
      <c r="K2201" s="32" t="s">
        <v>13682</v>
      </c>
      <c r="L2201" s="32" t="str">
        <f t="shared" ref="L2201:L2264" si="783">IF(ISNUMBER(VLOOKUP(A2201,EXCL,1,FALSE)),"Excluido",IF(ISNUMBER(VLOOKUP(A2201,POST,1,FALSE)),"PostAlerta",IF(ISNUMBER(VLOOKUP(A2201,PRE,1,FALSE)),"PreAlerta","")))</f>
        <v>PreAlerta</v>
      </c>
      <c r="M2201" s="32" t="str">
        <f t="shared" si="780"/>
        <v>S/PalabrasClaves</v>
      </c>
      <c r="N2201" s="32" t="str">
        <f t="shared" si="782"/>
        <v/>
      </c>
      <c r="O2201" s="32"/>
      <c r="P2201" s="32" t="s">
        <v>4935</v>
      </c>
      <c r="Q2201" s="32"/>
      <c r="R2201" s="32" t="str">
        <f>LEFT('2012-2022'!$P2201,4)</f>
        <v>2016</v>
      </c>
      <c r="S2201" s="32" t="s">
        <v>74</v>
      </c>
      <c r="T2201" s="32" t="str">
        <f t="shared" si="771"/>
        <v/>
      </c>
      <c r="U2201" s="32"/>
      <c r="V2201" s="34"/>
      <c r="W2201" s="35"/>
      <c r="X2201" s="35"/>
      <c r="Y2201" s="32"/>
    </row>
    <row r="2202" spans="1:25" ht="15.75" hidden="1" customHeight="1" x14ac:dyDescent="0.25">
      <c r="A2202" s="27">
        <v>30838398</v>
      </c>
      <c r="B2202" s="27" t="s">
        <v>13683</v>
      </c>
      <c r="C2202" s="27" t="s">
        <v>13684</v>
      </c>
      <c r="D2202" s="27" t="s">
        <v>13685</v>
      </c>
      <c r="E2202" s="27" t="s">
        <v>7557</v>
      </c>
      <c r="F2202" s="27" t="s">
        <v>2140</v>
      </c>
      <c r="G2202" s="27">
        <v>2020</v>
      </c>
      <c r="H2202" s="28">
        <v>43531</v>
      </c>
      <c r="I2202" s="27"/>
      <c r="J2202" s="27"/>
      <c r="K2202" s="27" t="s">
        <v>13686</v>
      </c>
      <c r="L2202" s="27" t="str">
        <f t="shared" si="783"/>
        <v>PostAlerta</v>
      </c>
      <c r="M2202" s="27" t="str">
        <f t="shared" si="780"/>
        <v>C/PalabrasClaves</v>
      </c>
      <c r="N2202" s="27"/>
      <c r="O2202" s="27"/>
      <c r="P2202" s="27" t="s">
        <v>4282</v>
      </c>
      <c r="Q2202" s="27"/>
      <c r="R2202" s="27" t="str">
        <f>LEFT('2012-2022'!$P2202,4)</f>
        <v>2020</v>
      </c>
      <c r="S2202" s="27" t="s">
        <v>39</v>
      </c>
      <c r="T2202" s="27" t="str">
        <f t="shared" si="771"/>
        <v/>
      </c>
      <c r="U2202" s="27"/>
      <c r="V2202" s="29"/>
      <c r="W2202" s="30"/>
      <c r="X2202" s="30"/>
      <c r="Y2202" s="31"/>
    </row>
    <row r="2203" spans="1:25" ht="15.75" hidden="1" customHeight="1" x14ac:dyDescent="0.25">
      <c r="A2203" s="32">
        <v>33444559</v>
      </c>
      <c r="B2203" s="32" t="s">
        <v>13687</v>
      </c>
      <c r="C2203" s="32" t="s">
        <v>13688</v>
      </c>
      <c r="D2203" s="32" t="s">
        <v>13689</v>
      </c>
      <c r="E2203" s="32" t="s">
        <v>10949</v>
      </c>
      <c r="F2203" s="32" t="s">
        <v>679</v>
      </c>
      <c r="G2203" s="32">
        <v>2021</v>
      </c>
      <c r="H2203" s="33">
        <v>44210</v>
      </c>
      <c r="I2203" s="32"/>
      <c r="J2203" s="32"/>
      <c r="K2203" s="32" t="s">
        <v>13690</v>
      </c>
      <c r="L2203" s="32" t="str">
        <f t="shared" si="783"/>
        <v>PostAlerta</v>
      </c>
      <c r="M2203" s="32" t="str">
        <f t="shared" si="780"/>
        <v>S/PalabrasClaves</v>
      </c>
      <c r="N2203" s="32" t="str">
        <f t="shared" ref="N2203:N2208" si="784">IF(ISNUMBER(SEARCH("TREATMENT", B2203)), "4) Nuevos tratamientos", "")</f>
        <v/>
      </c>
      <c r="O2203" s="32"/>
      <c r="P2203" s="32" t="s">
        <v>4404</v>
      </c>
      <c r="Q2203" s="32"/>
      <c r="R2203" s="32" t="str">
        <f>LEFT('2012-2022'!$P2203,4)</f>
        <v>2021</v>
      </c>
      <c r="S2203" s="32" t="s">
        <v>60</v>
      </c>
      <c r="T2203" s="32" t="str">
        <f t="shared" si="771"/>
        <v/>
      </c>
      <c r="U2203" s="32"/>
      <c r="V2203" s="34"/>
      <c r="W2203" s="35"/>
      <c r="X2203" s="35"/>
      <c r="Y2203" s="32"/>
    </row>
    <row r="2204" spans="1:25" ht="15.75" hidden="1" customHeight="1" x14ac:dyDescent="0.25">
      <c r="A2204" s="27">
        <v>29624558</v>
      </c>
      <c r="B2204" s="27" t="s">
        <v>13691</v>
      </c>
      <c r="C2204" s="27" t="s">
        <v>13692</v>
      </c>
      <c r="D2204" s="27" t="s">
        <v>13693</v>
      </c>
      <c r="E2204" s="27" t="s">
        <v>2564</v>
      </c>
      <c r="F2204" s="27" t="s">
        <v>304</v>
      </c>
      <c r="G2204" s="27">
        <v>2018</v>
      </c>
      <c r="H2204" s="28">
        <v>43197</v>
      </c>
      <c r="I2204" s="27"/>
      <c r="J2204" s="27"/>
      <c r="K2204" s="27" t="s">
        <v>13694</v>
      </c>
      <c r="L2204" s="27" t="str">
        <f t="shared" si="783"/>
        <v>Excluido</v>
      </c>
      <c r="M2204" s="27" t="str">
        <f t="shared" si="780"/>
        <v>C/PalabrasClaves</v>
      </c>
      <c r="N2204" s="27" t="str">
        <f t="shared" si="784"/>
        <v/>
      </c>
      <c r="O2204" s="27"/>
      <c r="P2204" s="27" t="s">
        <v>5396</v>
      </c>
      <c r="Q2204" s="27"/>
      <c r="R2204" s="27" t="str">
        <f>LEFT('2012-2022'!$P2204,4)</f>
        <v>2018</v>
      </c>
      <c r="S2204" s="27" t="s">
        <v>70</v>
      </c>
      <c r="T2204" s="27" t="str">
        <f t="shared" si="771"/>
        <v/>
      </c>
      <c r="U2204" s="27"/>
      <c r="V2204" s="29"/>
      <c r="W2204" s="30"/>
      <c r="X2204" s="30"/>
      <c r="Y2204" s="31"/>
    </row>
    <row r="2205" spans="1:25" ht="15.75" hidden="1" customHeight="1" x14ac:dyDescent="0.25">
      <c r="A2205" s="32">
        <v>34450628</v>
      </c>
      <c r="B2205" s="32" t="s">
        <v>13695</v>
      </c>
      <c r="C2205" s="32" t="s">
        <v>13696</v>
      </c>
      <c r="D2205" s="32" t="s">
        <v>13697</v>
      </c>
      <c r="E2205" s="32" t="s">
        <v>459</v>
      </c>
      <c r="F2205" s="32" t="s">
        <v>493</v>
      </c>
      <c r="G2205" s="32">
        <v>2021</v>
      </c>
      <c r="H2205" s="33">
        <v>44435</v>
      </c>
      <c r="I2205" s="32"/>
      <c r="J2205" s="32"/>
      <c r="K2205" s="32" t="s">
        <v>13698</v>
      </c>
      <c r="L2205" s="32" t="str">
        <f t="shared" si="783"/>
        <v>PostAlerta</v>
      </c>
      <c r="M2205" s="32" t="str">
        <f t="shared" si="780"/>
        <v>C/PalabrasClaves</v>
      </c>
      <c r="N2205" s="32" t="str">
        <f t="shared" si="784"/>
        <v/>
      </c>
      <c r="O2205" s="32"/>
      <c r="P2205" s="32" t="s">
        <v>9079</v>
      </c>
      <c r="Q2205" s="32"/>
      <c r="R2205" s="32" t="str">
        <f>LEFT('2012-2022'!$P2205,4)</f>
        <v>2021</v>
      </c>
      <c r="S2205" s="32" t="s">
        <v>70</v>
      </c>
      <c r="T2205" s="32" t="str">
        <f t="shared" si="771"/>
        <v/>
      </c>
      <c r="U2205" s="32"/>
      <c r="V2205" s="34"/>
      <c r="W2205" s="35"/>
      <c r="X2205" s="35"/>
      <c r="Y2205" s="32"/>
    </row>
    <row r="2206" spans="1:25" ht="15.75" hidden="1" customHeight="1" x14ac:dyDescent="0.25">
      <c r="A2206" s="27">
        <v>26538552</v>
      </c>
      <c r="B2206" s="27" t="s">
        <v>13699</v>
      </c>
      <c r="C2206" s="27" t="s">
        <v>13700</v>
      </c>
      <c r="D2206" s="27" t="s">
        <v>13701</v>
      </c>
      <c r="E2206" s="27" t="s">
        <v>8665</v>
      </c>
      <c r="F2206" s="27" t="s">
        <v>735</v>
      </c>
      <c r="G2206" s="27">
        <v>2016</v>
      </c>
      <c r="H2206" s="28">
        <v>42314</v>
      </c>
      <c r="I2206" s="27"/>
      <c r="J2206" s="27"/>
      <c r="K2206" s="27" t="s">
        <v>13702</v>
      </c>
      <c r="L2206" s="27" t="str">
        <f t="shared" si="783"/>
        <v>PreAlerta</v>
      </c>
      <c r="M2206" s="27" t="str">
        <f t="shared" si="780"/>
        <v>S/PalabrasClaves</v>
      </c>
      <c r="N2206" s="27" t="str">
        <f t="shared" si="784"/>
        <v/>
      </c>
      <c r="O2206" s="27"/>
      <c r="P2206" s="27" t="s">
        <v>687</v>
      </c>
      <c r="Q2206" s="27"/>
      <c r="R2206" s="27" t="str">
        <f>LEFT('2012-2022'!$P2206,4)</f>
        <v>2016</v>
      </c>
      <c r="S2206" s="27" t="s">
        <v>74</v>
      </c>
      <c r="T2206" s="27" t="str">
        <f t="shared" si="771"/>
        <v/>
      </c>
      <c r="U2206" s="27"/>
      <c r="V2206" s="29"/>
      <c r="W2206" s="30"/>
      <c r="X2206" s="30"/>
      <c r="Y2206" s="31"/>
    </row>
    <row r="2207" spans="1:25" ht="15.75" hidden="1" customHeight="1" x14ac:dyDescent="0.25">
      <c r="A2207" s="32">
        <v>22429498</v>
      </c>
      <c r="B2207" s="32" t="s">
        <v>13703</v>
      </c>
      <c r="C2207" s="32" t="s">
        <v>13704</v>
      </c>
      <c r="D2207" s="32" t="s">
        <v>13705</v>
      </c>
      <c r="E2207" s="32" t="s">
        <v>13706</v>
      </c>
      <c r="F2207" s="32" t="s">
        <v>408</v>
      </c>
      <c r="G2207" s="32">
        <v>2013</v>
      </c>
      <c r="H2207" s="33">
        <v>40989</v>
      </c>
      <c r="I2207" s="32"/>
      <c r="J2207" s="32"/>
      <c r="K2207" s="32" t="s">
        <v>13707</v>
      </c>
      <c r="L2207" s="32" t="str">
        <f t="shared" si="783"/>
        <v>PreAlerta</v>
      </c>
      <c r="M2207" s="32" t="str">
        <f t="shared" si="780"/>
        <v>S/PalabrasClaves</v>
      </c>
      <c r="N2207" s="32" t="str">
        <f t="shared" si="784"/>
        <v/>
      </c>
      <c r="O2207" s="32"/>
      <c r="P2207" s="32" t="s">
        <v>3538</v>
      </c>
      <c r="Q2207" s="32"/>
      <c r="R2207" s="32" t="str">
        <f>LEFT('2012-2022'!$P2207,4)</f>
        <v>2013</v>
      </c>
      <c r="S2207" s="32" t="s">
        <v>39</v>
      </c>
      <c r="T2207" s="32" t="str">
        <f t="shared" si="771"/>
        <v/>
      </c>
      <c r="U2207" s="32"/>
      <c r="V2207" s="34"/>
      <c r="W2207" s="35"/>
      <c r="X2207" s="35"/>
      <c r="Y2207" s="32"/>
    </row>
    <row r="2208" spans="1:25" ht="15.75" hidden="1" customHeight="1" x14ac:dyDescent="0.25">
      <c r="A2208" s="27">
        <v>22354319</v>
      </c>
      <c r="B2208" s="27" t="s">
        <v>13708</v>
      </c>
      <c r="C2208" s="27" t="s">
        <v>13709</v>
      </c>
      <c r="D2208" s="27" t="s">
        <v>13710</v>
      </c>
      <c r="E2208" s="27" t="s">
        <v>12545</v>
      </c>
      <c r="F2208" s="27" t="s">
        <v>9178</v>
      </c>
      <c r="G2208" s="27">
        <v>2012</v>
      </c>
      <c r="H2208" s="28">
        <v>40962</v>
      </c>
      <c r="I2208" s="27" t="s">
        <v>13711</v>
      </c>
      <c r="J2208" s="27" t="s">
        <v>13712</v>
      </c>
      <c r="K2208" s="27" t="s">
        <v>13713</v>
      </c>
      <c r="L2208" s="27" t="str">
        <f t="shared" si="783"/>
        <v>PreAlerta</v>
      </c>
      <c r="M2208" s="27" t="str">
        <f t="shared" si="780"/>
        <v>S/PalabrasClaves</v>
      </c>
      <c r="N2208" s="27" t="str">
        <f t="shared" si="784"/>
        <v/>
      </c>
      <c r="O2208" s="27"/>
      <c r="P2208" s="27" t="s">
        <v>2855</v>
      </c>
      <c r="Q2208" s="27"/>
      <c r="R2208" s="27" t="str">
        <f>LEFT('2012-2022'!$P2208,4)</f>
        <v>2012</v>
      </c>
      <c r="S2208" s="27" t="s">
        <v>57</v>
      </c>
      <c r="T2208" s="27" t="str">
        <f t="shared" si="771"/>
        <v/>
      </c>
      <c r="U2208" s="27"/>
      <c r="V2208" s="29"/>
      <c r="W2208" s="30"/>
      <c r="X2208" s="30"/>
      <c r="Y2208" s="31"/>
    </row>
    <row r="2209" spans="1:25" ht="15.75" hidden="1" customHeight="1" x14ac:dyDescent="0.25">
      <c r="A2209" s="32">
        <v>25211259</v>
      </c>
      <c r="B2209" s="32" t="s">
        <v>13714</v>
      </c>
      <c r="C2209" s="32" t="s">
        <v>13715</v>
      </c>
      <c r="D2209" s="32" t="s">
        <v>13716</v>
      </c>
      <c r="E2209" s="32" t="s">
        <v>13717</v>
      </c>
      <c r="F2209" s="32" t="s">
        <v>304</v>
      </c>
      <c r="G2209" s="32">
        <v>2014</v>
      </c>
      <c r="H2209" s="33">
        <v>41894</v>
      </c>
      <c r="I2209" s="32"/>
      <c r="J2209" s="32"/>
      <c r="K2209" s="32" t="s">
        <v>13718</v>
      </c>
      <c r="L2209" s="32" t="str">
        <f t="shared" si="783"/>
        <v>PreAlerta</v>
      </c>
      <c r="M2209" s="32" t="str">
        <f t="shared" si="780"/>
        <v>C/PalabrasClaves</v>
      </c>
      <c r="N2209" s="32"/>
      <c r="O2209" s="32"/>
      <c r="P2209" s="32" t="s">
        <v>2430</v>
      </c>
      <c r="Q2209" s="32"/>
      <c r="R2209" s="32" t="str">
        <f>LEFT('2012-2022'!$P2209,4)</f>
        <v>2014</v>
      </c>
      <c r="S2209" s="32" t="s">
        <v>70</v>
      </c>
      <c r="T2209" s="32" t="str">
        <f t="shared" si="771"/>
        <v/>
      </c>
      <c r="U2209" s="32"/>
      <c r="V2209" s="34"/>
      <c r="W2209" s="35"/>
      <c r="X2209" s="35"/>
      <c r="Y2209" s="32"/>
    </row>
    <row r="2210" spans="1:25" ht="15.75" hidden="1" customHeight="1" x14ac:dyDescent="0.25">
      <c r="A2210" s="27">
        <v>28329470</v>
      </c>
      <c r="B2210" s="27" t="s">
        <v>13719</v>
      </c>
      <c r="C2210" s="27" t="s">
        <v>13720</v>
      </c>
      <c r="D2210" s="27" t="s">
        <v>13721</v>
      </c>
      <c r="E2210" s="27" t="s">
        <v>13722</v>
      </c>
      <c r="F2210" s="27" t="s">
        <v>13723</v>
      </c>
      <c r="G2210" s="27">
        <v>2017</v>
      </c>
      <c r="H2210" s="28">
        <v>42817</v>
      </c>
      <c r="I2210" s="27"/>
      <c r="J2210" s="27"/>
      <c r="K2210" s="27"/>
      <c r="L2210" s="27" t="str">
        <f t="shared" si="783"/>
        <v>Excluido</v>
      </c>
      <c r="M2210" s="27" t="str">
        <f t="shared" si="780"/>
        <v>C/PalabrasClaves</v>
      </c>
      <c r="N2210" s="27" t="str">
        <f t="shared" ref="N2210:N2219" si="785">IF(ISNUMBER(SEARCH("TREATMENT", B2210)), "4) Nuevos tratamientos", "")</f>
        <v/>
      </c>
      <c r="O2210" s="27"/>
      <c r="P2210" s="27" t="s">
        <v>13724</v>
      </c>
      <c r="Q2210" s="27"/>
      <c r="R2210" s="27" t="str">
        <f>LEFT('2012-2022'!$P2210,4)</f>
        <v>2017</v>
      </c>
      <c r="S2210" s="27" t="s">
        <v>39</v>
      </c>
      <c r="T2210" s="27" t="str">
        <f t="shared" si="771"/>
        <v/>
      </c>
      <c r="U2210" s="27"/>
      <c r="V2210" s="29"/>
      <c r="W2210" s="30"/>
      <c r="X2210" s="30"/>
      <c r="Y2210" s="31"/>
    </row>
    <row r="2211" spans="1:25" ht="15.75" hidden="1" customHeight="1" x14ac:dyDescent="0.25">
      <c r="A2211" s="32">
        <v>23015673</v>
      </c>
      <c r="B2211" s="32" t="s">
        <v>13725</v>
      </c>
      <c r="C2211" s="32" t="s">
        <v>13726</v>
      </c>
      <c r="D2211" s="32" t="s">
        <v>13727</v>
      </c>
      <c r="E2211" s="32" t="s">
        <v>10907</v>
      </c>
      <c r="F2211" s="32" t="s">
        <v>502</v>
      </c>
      <c r="G2211" s="32">
        <v>2012</v>
      </c>
      <c r="H2211" s="33">
        <v>41180</v>
      </c>
      <c r="I2211" s="32" t="s">
        <v>13728</v>
      </c>
      <c r="J2211" s="32"/>
      <c r="K2211" s="32" t="s">
        <v>13729</v>
      </c>
      <c r="L2211" s="32" t="str">
        <f t="shared" si="783"/>
        <v>PreAlerta</v>
      </c>
      <c r="M2211" s="32" t="str">
        <f t="shared" si="780"/>
        <v>S/PalabrasClaves</v>
      </c>
      <c r="N2211" s="32" t="str">
        <f t="shared" si="785"/>
        <v/>
      </c>
      <c r="O2211" s="32"/>
      <c r="P2211" s="32" t="s">
        <v>2097</v>
      </c>
      <c r="Q2211" s="32"/>
      <c r="R2211" s="32" t="str">
        <f>LEFT('2012-2022'!$P2211,4)</f>
        <v>2012</v>
      </c>
      <c r="S2211" s="32" t="s">
        <v>74</v>
      </c>
      <c r="T2211" s="32" t="str">
        <f t="shared" si="771"/>
        <v/>
      </c>
      <c r="U2211" s="32"/>
      <c r="V2211" s="34"/>
      <c r="W2211" s="35"/>
      <c r="X2211" s="35"/>
      <c r="Y2211" s="32"/>
    </row>
    <row r="2212" spans="1:25" ht="15.75" hidden="1" customHeight="1" x14ac:dyDescent="0.25">
      <c r="A2212" s="27">
        <v>24633530</v>
      </c>
      <c r="B2212" s="27" t="s">
        <v>13730</v>
      </c>
      <c r="C2212" s="27" t="s">
        <v>13731</v>
      </c>
      <c r="D2212" s="27" t="s">
        <v>13732</v>
      </c>
      <c r="E2212" s="27" t="s">
        <v>13733</v>
      </c>
      <c r="F2212" s="27" t="s">
        <v>5111</v>
      </c>
      <c r="G2212" s="27">
        <v>2014</v>
      </c>
      <c r="H2212" s="28">
        <v>41716</v>
      </c>
      <c r="I2212" s="27" t="s">
        <v>13734</v>
      </c>
      <c r="J2212" s="27"/>
      <c r="K2212" s="27" t="s">
        <v>13735</v>
      </c>
      <c r="L2212" s="27" t="str">
        <f t="shared" si="783"/>
        <v>PreAlerta</v>
      </c>
      <c r="M2212" s="27" t="str">
        <f t="shared" si="780"/>
        <v>S/PalabrasClaves</v>
      </c>
      <c r="N2212" s="27" t="str">
        <f t="shared" si="785"/>
        <v/>
      </c>
      <c r="O2212" s="27"/>
      <c r="P2212" s="27" t="s">
        <v>6610</v>
      </c>
      <c r="Q2212" s="27"/>
      <c r="R2212" s="27" t="str">
        <f>LEFT('2012-2022'!$P2212,4)</f>
        <v>2014</v>
      </c>
      <c r="S2212" s="27" t="s">
        <v>49</v>
      </c>
      <c r="T2212" s="27" t="str">
        <f t="shared" si="771"/>
        <v/>
      </c>
      <c r="U2212" s="27"/>
      <c r="V2212" s="29"/>
      <c r="W2212" s="30"/>
      <c r="X2212" s="30"/>
      <c r="Y2212" s="31"/>
    </row>
    <row r="2213" spans="1:25" ht="15.75" hidden="1" customHeight="1" x14ac:dyDescent="0.25">
      <c r="A2213" s="32">
        <v>33096202</v>
      </c>
      <c r="B2213" s="32" t="s">
        <v>13736</v>
      </c>
      <c r="C2213" s="32" t="s">
        <v>13737</v>
      </c>
      <c r="D2213" s="32" t="s">
        <v>13738</v>
      </c>
      <c r="E2213" s="32" t="s">
        <v>13739</v>
      </c>
      <c r="F2213" s="32" t="s">
        <v>11943</v>
      </c>
      <c r="G2213" s="32">
        <v>2021</v>
      </c>
      <c r="H2213" s="33">
        <v>44127</v>
      </c>
      <c r="I2213" s="32"/>
      <c r="J2213" s="32"/>
      <c r="K2213" s="32" t="s">
        <v>13740</v>
      </c>
      <c r="L2213" s="32" t="str">
        <f t="shared" si="783"/>
        <v>PostAlerta</v>
      </c>
      <c r="M2213" s="32" t="str">
        <f t="shared" si="780"/>
        <v>S/PalabrasClaves</v>
      </c>
      <c r="N2213" s="32" t="str">
        <f t="shared" si="785"/>
        <v/>
      </c>
      <c r="O2213" s="32"/>
      <c r="P2213" s="32" t="s">
        <v>4404</v>
      </c>
      <c r="Q2213" s="32"/>
      <c r="R2213" s="32" t="str">
        <f>LEFT('2012-2022'!$P2213,4)</f>
        <v>2021</v>
      </c>
      <c r="S2213" s="32" t="s">
        <v>60</v>
      </c>
      <c r="T2213" s="32" t="str">
        <f t="shared" si="771"/>
        <v/>
      </c>
      <c r="U2213" s="32"/>
      <c r="V2213" s="34"/>
      <c r="W2213" s="35"/>
      <c r="X2213" s="35"/>
      <c r="Y2213" s="32"/>
    </row>
    <row r="2214" spans="1:25" ht="15.75" hidden="1" customHeight="1" x14ac:dyDescent="0.25">
      <c r="A2214" s="27">
        <v>30102262</v>
      </c>
      <c r="B2214" s="27" t="s">
        <v>13741</v>
      </c>
      <c r="C2214" s="27" t="s">
        <v>13742</v>
      </c>
      <c r="D2214" s="27" t="s">
        <v>13743</v>
      </c>
      <c r="E2214" s="27" t="s">
        <v>13744</v>
      </c>
      <c r="F2214" s="27" t="s">
        <v>304</v>
      </c>
      <c r="G2214" s="27">
        <v>2018</v>
      </c>
      <c r="H2214" s="28">
        <v>43326</v>
      </c>
      <c r="I2214" s="27" t="s">
        <v>13745</v>
      </c>
      <c r="J2214" s="27" t="s">
        <v>13746</v>
      </c>
      <c r="K2214" s="27" t="s">
        <v>13747</v>
      </c>
      <c r="L2214" s="27" t="str">
        <f t="shared" si="783"/>
        <v>PostAlerta</v>
      </c>
      <c r="M2214" s="27" t="str">
        <f t="shared" si="780"/>
        <v>S/PalabrasClaves</v>
      </c>
      <c r="N2214" s="27" t="str">
        <f t="shared" si="785"/>
        <v/>
      </c>
      <c r="O2214" s="27"/>
      <c r="P2214" s="27" t="s">
        <v>417</v>
      </c>
      <c r="Q2214" s="27"/>
      <c r="R2214" s="27" t="str">
        <f>LEFT('2012-2022'!$P2214,4)</f>
        <v>2018</v>
      </c>
      <c r="S2214" s="27" t="s">
        <v>68</v>
      </c>
      <c r="T2214" s="27" t="str">
        <f t="shared" si="771"/>
        <v/>
      </c>
      <c r="U2214" s="27"/>
      <c r="V2214" s="29"/>
      <c r="W2214" s="30"/>
      <c r="X2214" s="30"/>
      <c r="Y2214" s="31"/>
    </row>
    <row r="2215" spans="1:25" ht="15.75" hidden="1" customHeight="1" x14ac:dyDescent="0.25">
      <c r="A2215" s="32">
        <v>32975293</v>
      </c>
      <c r="B2215" s="32" t="s">
        <v>13748</v>
      </c>
      <c r="C2215" s="32" t="s">
        <v>13749</v>
      </c>
      <c r="D2215" s="32" t="s">
        <v>13750</v>
      </c>
      <c r="E2215" s="32" t="s">
        <v>13751</v>
      </c>
      <c r="F2215" s="32" t="s">
        <v>2140</v>
      </c>
      <c r="G2215" s="32">
        <v>2021</v>
      </c>
      <c r="H2215" s="33">
        <v>44099</v>
      </c>
      <c r="I2215" s="32"/>
      <c r="J2215" s="32"/>
      <c r="K2215" s="32" t="s">
        <v>13752</v>
      </c>
      <c r="L2215" s="32" t="str">
        <f t="shared" si="783"/>
        <v>PostAlerta</v>
      </c>
      <c r="M2215" s="32" t="str">
        <f t="shared" si="780"/>
        <v>S/PalabrasClaves</v>
      </c>
      <c r="N2215" s="32" t="str">
        <f t="shared" si="785"/>
        <v/>
      </c>
      <c r="O2215" s="32"/>
      <c r="P2215" s="32" t="s">
        <v>7353</v>
      </c>
      <c r="Q2215" s="32"/>
      <c r="R2215" s="32" t="str">
        <f>LEFT('2012-2022'!$P2215,4)</f>
        <v>2021</v>
      </c>
      <c r="S2215" s="32" t="s">
        <v>72</v>
      </c>
      <c r="T2215" s="32" t="str">
        <f t="shared" si="771"/>
        <v/>
      </c>
      <c r="U2215" s="32"/>
      <c r="V2215" s="34"/>
      <c r="W2215" s="35"/>
      <c r="X2215" s="35"/>
      <c r="Y2215" s="32"/>
    </row>
    <row r="2216" spans="1:25" ht="15.75" hidden="1" customHeight="1" x14ac:dyDescent="0.25">
      <c r="A2216" s="27">
        <v>26472793</v>
      </c>
      <c r="B2216" s="27" t="s">
        <v>13753</v>
      </c>
      <c r="C2216" s="27" t="s">
        <v>13754</v>
      </c>
      <c r="D2216" s="27" t="s">
        <v>13755</v>
      </c>
      <c r="E2216" s="27" t="s">
        <v>13756</v>
      </c>
      <c r="F2216" s="27" t="s">
        <v>2321</v>
      </c>
      <c r="G2216" s="27">
        <v>2015</v>
      </c>
      <c r="H2216" s="28">
        <v>42294</v>
      </c>
      <c r="I2216" s="27" t="s">
        <v>13757</v>
      </c>
      <c r="J2216" s="27"/>
      <c r="K2216" s="27"/>
      <c r="L2216" s="27" t="str">
        <f t="shared" si="783"/>
        <v>PreAlerta</v>
      </c>
      <c r="M2216" s="27" t="str">
        <f t="shared" si="780"/>
        <v>C/PalabrasClaves</v>
      </c>
      <c r="N2216" s="27" t="str">
        <f t="shared" si="785"/>
        <v/>
      </c>
      <c r="O2216" s="27"/>
      <c r="P2216" s="27" t="s">
        <v>5560</v>
      </c>
      <c r="Q2216" s="27"/>
      <c r="R2216" s="27" t="str">
        <f>LEFT('2012-2022'!$P2216,4)</f>
        <v>2015</v>
      </c>
      <c r="S2216" s="27" t="s">
        <v>70</v>
      </c>
      <c r="T2216" s="27" t="str">
        <f t="shared" si="771"/>
        <v/>
      </c>
      <c r="U2216" s="27"/>
      <c r="V2216" s="29"/>
      <c r="W2216" s="30"/>
      <c r="X2216" s="30"/>
      <c r="Y2216" s="31"/>
    </row>
    <row r="2217" spans="1:25" ht="15.75" hidden="1" customHeight="1" x14ac:dyDescent="0.25">
      <c r="A2217" s="32">
        <v>34192725</v>
      </c>
      <c r="B2217" s="32" t="s">
        <v>13758</v>
      </c>
      <c r="C2217" s="32" t="s">
        <v>13759</v>
      </c>
      <c r="D2217" s="32" t="s">
        <v>13760</v>
      </c>
      <c r="E2217" s="32" t="s">
        <v>13761</v>
      </c>
      <c r="F2217" s="32" t="s">
        <v>304</v>
      </c>
      <c r="G2217" s="32">
        <v>2021</v>
      </c>
      <c r="H2217" s="33">
        <v>44377</v>
      </c>
      <c r="I2217" s="32" t="s">
        <v>13762</v>
      </c>
      <c r="J2217" s="32"/>
      <c r="K2217" s="32" t="s">
        <v>13763</v>
      </c>
      <c r="L2217" s="32" t="str">
        <f t="shared" si="783"/>
        <v>PostAlerta</v>
      </c>
      <c r="M2217" s="32" t="str">
        <f t="shared" si="780"/>
        <v>S/PalabrasClaves</v>
      </c>
      <c r="N2217" s="32" t="str">
        <f t="shared" si="785"/>
        <v/>
      </c>
      <c r="O2217" s="32"/>
      <c r="P2217" s="32" t="s">
        <v>5980</v>
      </c>
      <c r="Q2217" s="32"/>
      <c r="R2217" s="32" t="str">
        <f>LEFT('2012-2022'!$P2217,4)</f>
        <v>2021</v>
      </c>
      <c r="S2217" s="32" t="s">
        <v>74</v>
      </c>
      <c r="T2217" s="32" t="str">
        <f t="shared" si="771"/>
        <v/>
      </c>
      <c r="U2217" s="32"/>
      <c r="V2217" s="34"/>
      <c r="W2217" s="35"/>
      <c r="X2217" s="35"/>
      <c r="Y2217" s="32"/>
    </row>
    <row r="2218" spans="1:25" ht="15.75" hidden="1" customHeight="1" x14ac:dyDescent="0.25">
      <c r="A2218" s="27">
        <v>30837995</v>
      </c>
      <c r="B2218" s="27" t="s">
        <v>13764</v>
      </c>
      <c r="C2218" s="27" t="s">
        <v>13765</v>
      </c>
      <c r="D2218" s="27" t="s">
        <v>13766</v>
      </c>
      <c r="E2218" s="27" t="s">
        <v>13767</v>
      </c>
      <c r="F2218" s="27" t="s">
        <v>460</v>
      </c>
      <c r="G2218" s="27">
        <v>2019</v>
      </c>
      <c r="H2218" s="28">
        <v>43531</v>
      </c>
      <c r="I2218" s="27" t="s">
        <v>13768</v>
      </c>
      <c r="J2218" s="27"/>
      <c r="K2218" s="27" t="s">
        <v>13769</v>
      </c>
      <c r="L2218" s="27" t="str">
        <f t="shared" si="783"/>
        <v>PostAlerta</v>
      </c>
      <c r="M2218" s="27" t="str">
        <f t="shared" si="780"/>
        <v>S/PalabrasClaves</v>
      </c>
      <c r="N2218" s="27" t="str">
        <f t="shared" si="785"/>
        <v/>
      </c>
      <c r="O2218" s="27"/>
      <c r="P2218" s="27" t="s">
        <v>6655</v>
      </c>
      <c r="Q2218" s="27"/>
      <c r="R2218" s="27" t="str">
        <f>LEFT('2012-2022'!$P2218,4)</f>
        <v>2019</v>
      </c>
      <c r="S2218" s="27" t="s">
        <v>45</v>
      </c>
      <c r="T2218" s="27" t="str">
        <f t="shared" si="771"/>
        <v/>
      </c>
      <c r="U2218" s="27"/>
      <c r="V2218" s="29"/>
      <c r="W2218" s="30"/>
      <c r="X2218" s="30"/>
      <c r="Y2218" s="31"/>
    </row>
    <row r="2219" spans="1:25" ht="15.75" hidden="1" customHeight="1" x14ac:dyDescent="0.25">
      <c r="A2219" s="32">
        <v>31505159</v>
      </c>
      <c r="B2219" s="32" t="s">
        <v>13770</v>
      </c>
      <c r="C2219" s="32" t="s">
        <v>13771</v>
      </c>
      <c r="D2219" s="32" t="s">
        <v>13772</v>
      </c>
      <c r="E2219" s="32" t="s">
        <v>1638</v>
      </c>
      <c r="F2219" s="32" t="s">
        <v>595</v>
      </c>
      <c r="G2219" s="32">
        <v>2019</v>
      </c>
      <c r="H2219" s="33">
        <v>43719</v>
      </c>
      <c r="I2219" s="32" t="s">
        <v>13773</v>
      </c>
      <c r="J2219" s="32" t="s">
        <v>13774</v>
      </c>
      <c r="K2219" s="32" t="s">
        <v>13775</v>
      </c>
      <c r="L2219" s="32" t="str">
        <f t="shared" si="783"/>
        <v>Excluido</v>
      </c>
      <c r="M2219" s="32" t="str">
        <f t="shared" si="780"/>
        <v>S/PalabrasClaves</v>
      </c>
      <c r="N2219" s="32" t="str">
        <f t="shared" si="785"/>
        <v/>
      </c>
      <c r="O2219" s="32"/>
      <c r="P2219" s="32" t="s">
        <v>220</v>
      </c>
      <c r="Q2219" s="32"/>
      <c r="R2219" s="32" t="str">
        <f>LEFT('2012-2022'!$P2219,4)</f>
        <v>2019</v>
      </c>
      <c r="S2219" s="32" t="s">
        <v>68</v>
      </c>
      <c r="T2219" s="32" t="str">
        <f t="shared" si="771"/>
        <v/>
      </c>
      <c r="U2219" s="32"/>
      <c r="V2219" s="34"/>
      <c r="W2219" s="35"/>
      <c r="X2219" s="35"/>
      <c r="Y2219" s="32"/>
    </row>
    <row r="2220" spans="1:25" ht="15.75" hidden="1" customHeight="1" x14ac:dyDescent="0.25">
      <c r="A2220" s="27">
        <v>26092579</v>
      </c>
      <c r="B2220" s="27" t="s">
        <v>13776</v>
      </c>
      <c r="C2220" s="27" t="s">
        <v>13777</v>
      </c>
      <c r="D2220" s="27" t="s">
        <v>13778</v>
      </c>
      <c r="E2220" s="27" t="s">
        <v>13779</v>
      </c>
      <c r="F2220" s="27" t="s">
        <v>735</v>
      </c>
      <c r="G2220" s="27">
        <v>2016</v>
      </c>
      <c r="H2220" s="28">
        <v>42176</v>
      </c>
      <c r="I2220" s="27"/>
      <c r="J2220" s="27"/>
      <c r="K2220" s="27" t="s">
        <v>13780</v>
      </c>
      <c r="L2220" s="27" t="str">
        <f t="shared" si="783"/>
        <v>PreAlerta</v>
      </c>
      <c r="M2220" s="27" t="str">
        <f t="shared" si="780"/>
        <v>S/PalabrasClaves</v>
      </c>
      <c r="N2220" s="27"/>
      <c r="O2220" s="27"/>
      <c r="P2220" s="27" t="s">
        <v>2384</v>
      </c>
      <c r="Q2220" s="27"/>
      <c r="R2220" s="27" t="str">
        <f>LEFT('2012-2022'!$P2220,4)</f>
        <v>2016</v>
      </c>
      <c r="S2220" s="27" t="s">
        <v>62</v>
      </c>
      <c r="T2220" s="27" t="str">
        <f t="shared" si="771"/>
        <v/>
      </c>
      <c r="U2220" s="27"/>
      <c r="V2220" s="29"/>
      <c r="W2220" s="30"/>
      <c r="X2220" s="30" t="str">
        <f>IFERROR(VLOOKUP(A2220,BD_aux,4,FALSE),"")</f>
        <v/>
      </c>
      <c r="Y2220" s="31" t="str">
        <f>IFERROR(VLOOKUP(A2218,BD_aux,3,FALSE),"")</f>
        <v/>
      </c>
    </row>
    <row r="2221" spans="1:25" ht="15.75" hidden="1" customHeight="1" x14ac:dyDescent="0.25">
      <c r="A2221" s="32">
        <v>27322048</v>
      </c>
      <c r="B2221" s="32" t="s">
        <v>13781</v>
      </c>
      <c r="C2221" s="32" t="s">
        <v>13782</v>
      </c>
      <c r="D2221" s="32" t="s">
        <v>13783</v>
      </c>
      <c r="E2221" s="32" t="s">
        <v>13784</v>
      </c>
      <c r="F2221" s="32" t="s">
        <v>304</v>
      </c>
      <c r="G2221" s="32">
        <v>2016</v>
      </c>
      <c r="H2221" s="33">
        <v>42542</v>
      </c>
      <c r="I2221" s="32" t="s">
        <v>13785</v>
      </c>
      <c r="J2221" s="32" t="s">
        <v>13786</v>
      </c>
      <c r="K2221" s="32" t="s">
        <v>13787</v>
      </c>
      <c r="L2221" s="32" t="str">
        <f t="shared" si="783"/>
        <v>Excluido</v>
      </c>
      <c r="M2221" s="32" t="str">
        <f t="shared" si="780"/>
        <v>S/PalabrasClaves</v>
      </c>
      <c r="N2221" s="32" t="str">
        <f t="shared" ref="N2221:N2231" si="786">IF(ISNUMBER(SEARCH("TREATMENT", B2221)), "4) Nuevos tratamientos", "")</f>
        <v/>
      </c>
      <c r="O2221" s="32"/>
      <c r="P2221" s="32" t="s">
        <v>2384</v>
      </c>
      <c r="Q2221" s="32"/>
      <c r="R2221" s="32" t="str">
        <f>LEFT('2012-2022'!$P2221,4)</f>
        <v>2016</v>
      </c>
      <c r="S2221" s="32" t="s">
        <v>62</v>
      </c>
      <c r="T2221" s="32" t="str">
        <f t="shared" si="771"/>
        <v/>
      </c>
      <c r="U2221" s="32"/>
      <c r="V2221" s="34"/>
      <c r="W2221" s="35"/>
      <c r="X2221" s="35"/>
      <c r="Y2221" s="32"/>
    </row>
    <row r="2222" spans="1:25" ht="15.75" hidden="1" customHeight="1" x14ac:dyDescent="0.25">
      <c r="A2222" s="27">
        <v>28360379</v>
      </c>
      <c r="B2222" s="27" t="s">
        <v>13788</v>
      </c>
      <c r="C2222" s="27" t="s">
        <v>13789</v>
      </c>
      <c r="D2222" s="27" t="s">
        <v>13790</v>
      </c>
      <c r="E2222" s="27" t="s">
        <v>13791</v>
      </c>
      <c r="F2222" s="27" t="s">
        <v>393</v>
      </c>
      <c r="G2222" s="27">
        <v>2018</v>
      </c>
      <c r="H2222" s="28">
        <v>42826</v>
      </c>
      <c r="I2222" s="27"/>
      <c r="J2222" s="27"/>
      <c r="K2222" s="27" t="s">
        <v>13792</v>
      </c>
      <c r="L2222" s="27" t="str">
        <f t="shared" si="783"/>
        <v>PostAlerta</v>
      </c>
      <c r="M2222" s="27" t="str">
        <f t="shared" si="780"/>
        <v>S/PalabrasClaves</v>
      </c>
      <c r="N2222" s="27" t="str">
        <f t="shared" si="786"/>
        <v/>
      </c>
      <c r="O2222" s="27"/>
      <c r="P2222" s="27" t="s">
        <v>1267</v>
      </c>
      <c r="Q2222" s="27"/>
      <c r="R2222" s="27" t="str">
        <f>LEFT('2012-2022'!$P2222,4)</f>
        <v>2018</v>
      </c>
      <c r="S2222" s="27" t="s">
        <v>72</v>
      </c>
      <c r="T2222" s="27" t="str">
        <f t="shared" si="771"/>
        <v/>
      </c>
      <c r="U2222" s="27"/>
      <c r="V2222" s="29"/>
      <c r="W2222" s="30"/>
      <c r="X2222" s="30"/>
      <c r="Y2222" s="31"/>
    </row>
    <row r="2223" spans="1:25" ht="15.75" hidden="1" customHeight="1" x14ac:dyDescent="0.25">
      <c r="A2223" s="32">
        <v>25013220</v>
      </c>
      <c r="B2223" s="32" t="s">
        <v>13793</v>
      </c>
      <c r="C2223" s="32" t="s">
        <v>13794</v>
      </c>
      <c r="D2223" s="32" t="s">
        <v>13795</v>
      </c>
      <c r="E2223" s="32" t="s">
        <v>13796</v>
      </c>
      <c r="F2223" s="32" t="s">
        <v>735</v>
      </c>
      <c r="G2223" s="32">
        <v>2015</v>
      </c>
      <c r="H2223" s="33">
        <v>41832</v>
      </c>
      <c r="I2223" s="32"/>
      <c r="J2223" s="32"/>
      <c r="K2223" s="32" t="s">
        <v>13797</v>
      </c>
      <c r="L2223" s="32" t="str">
        <f t="shared" si="783"/>
        <v>PreAlerta</v>
      </c>
      <c r="M2223" s="32" t="str">
        <f t="shared" si="780"/>
        <v>S/PalabrasClaves</v>
      </c>
      <c r="N2223" s="32" t="str">
        <f t="shared" si="786"/>
        <v/>
      </c>
      <c r="O2223" s="32"/>
      <c r="P2223" s="32" t="s">
        <v>989</v>
      </c>
      <c r="Q2223" s="32"/>
      <c r="R2223" s="32" t="str">
        <f>LEFT('2012-2022'!$P2223,4)</f>
        <v>2015</v>
      </c>
      <c r="S2223" s="32" t="s">
        <v>60</v>
      </c>
      <c r="T2223" s="32" t="str">
        <f t="shared" si="771"/>
        <v/>
      </c>
      <c r="U2223" s="32"/>
      <c r="V2223" s="34"/>
      <c r="W2223" s="35"/>
      <c r="X2223" s="35"/>
      <c r="Y2223" s="32"/>
    </row>
    <row r="2224" spans="1:25" ht="15.75" hidden="1" customHeight="1" x14ac:dyDescent="0.25">
      <c r="A2224" s="27">
        <v>23895711</v>
      </c>
      <c r="B2224" s="27" t="s">
        <v>13798</v>
      </c>
      <c r="C2224" s="27" t="s">
        <v>13799</v>
      </c>
      <c r="D2224" s="27" t="s">
        <v>13800</v>
      </c>
      <c r="E2224" s="27" t="s">
        <v>13801</v>
      </c>
      <c r="F2224" s="27" t="s">
        <v>13802</v>
      </c>
      <c r="G2224" s="27">
        <v>2013</v>
      </c>
      <c r="H2224" s="28">
        <v>41486</v>
      </c>
      <c r="I2224" s="27"/>
      <c r="J2224" s="27"/>
      <c r="K2224" s="27" t="s">
        <v>13803</v>
      </c>
      <c r="L2224" s="27" t="str">
        <f t="shared" si="783"/>
        <v>PreAlerta</v>
      </c>
      <c r="M2224" s="27" t="str">
        <f t="shared" si="780"/>
        <v>S/PalabrasClaves</v>
      </c>
      <c r="N2224" s="27" t="str">
        <f t="shared" si="786"/>
        <v/>
      </c>
      <c r="O2224" s="27"/>
      <c r="P2224" s="27" t="s">
        <v>2405</v>
      </c>
      <c r="Q2224" s="27"/>
      <c r="R2224" s="27" t="str">
        <f>LEFT('2012-2022'!$P2224,4)</f>
        <v>2013</v>
      </c>
      <c r="S2224" s="27" t="s">
        <v>62</v>
      </c>
      <c r="T2224" s="27" t="str">
        <f t="shared" si="771"/>
        <v/>
      </c>
      <c r="U2224" s="27"/>
      <c r="V2224" s="29"/>
      <c r="W2224" s="30"/>
      <c r="X2224" s="30"/>
      <c r="Y2224" s="31"/>
    </row>
    <row r="2225" spans="1:25" ht="15.75" hidden="1" customHeight="1" x14ac:dyDescent="0.25">
      <c r="A2225" s="32">
        <v>29504385</v>
      </c>
      <c r="B2225" s="32" t="s">
        <v>13804</v>
      </c>
      <c r="C2225" s="32" t="s">
        <v>13805</v>
      </c>
      <c r="D2225" s="32" t="s">
        <v>13806</v>
      </c>
      <c r="E2225" s="32" t="s">
        <v>13807</v>
      </c>
      <c r="F2225" s="32" t="s">
        <v>13808</v>
      </c>
      <c r="G2225" s="32">
        <v>2018</v>
      </c>
      <c r="H2225" s="33">
        <v>43165</v>
      </c>
      <c r="I2225" s="32"/>
      <c r="J2225" s="32"/>
      <c r="K2225" s="32"/>
      <c r="L2225" s="32" t="str">
        <f t="shared" si="783"/>
        <v>Excluido</v>
      </c>
      <c r="M2225" s="32" t="str">
        <f t="shared" si="780"/>
        <v>S/PalabrasClaves</v>
      </c>
      <c r="N2225" s="32" t="str">
        <f t="shared" si="786"/>
        <v/>
      </c>
      <c r="O2225" s="32"/>
      <c r="P2225" s="32" t="s">
        <v>11099</v>
      </c>
      <c r="Q2225" s="32"/>
      <c r="R2225" s="32" t="str">
        <f>LEFT('2012-2022'!$P2225,4)</f>
        <v>2018</v>
      </c>
      <c r="S2225" s="32" t="s">
        <v>39</v>
      </c>
      <c r="T2225" s="32" t="str">
        <f t="shared" si="771"/>
        <v/>
      </c>
      <c r="U2225" s="32"/>
      <c r="V2225" s="34"/>
      <c r="W2225" s="35"/>
      <c r="X2225" s="35"/>
      <c r="Y2225" s="32"/>
    </row>
    <row r="2226" spans="1:25" ht="15.75" hidden="1" customHeight="1" x14ac:dyDescent="0.25">
      <c r="A2226" s="27">
        <v>26719439</v>
      </c>
      <c r="B2226" s="27" t="s">
        <v>13809</v>
      </c>
      <c r="C2226" s="27" t="s">
        <v>13810</v>
      </c>
      <c r="D2226" s="27" t="s">
        <v>13811</v>
      </c>
      <c r="E2226" s="27" t="s">
        <v>13812</v>
      </c>
      <c r="F2226" s="27" t="s">
        <v>502</v>
      </c>
      <c r="G2226" s="27">
        <v>2016</v>
      </c>
      <c r="H2226" s="28">
        <v>42370</v>
      </c>
      <c r="I2226" s="27" t="s">
        <v>13813</v>
      </c>
      <c r="J2226" s="27"/>
      <c r="K2226" s="27" t="s">
        <v>13814</v>
      </c>
      <c r="L2226" s="27" t="str">
        <f t="shared" si="783"/>
        <v>PreAlerta</v>
      </c>
      <c r="M2226" s="27" t="str">
        <f t="shared" si="780"/>
        <v>S/PalabrasClaves</v>
      </c>
      <c r="N2226" s="27" t="str">
        <f t="shared" si="786"/>
        <v/>
      </c>
      <c r="O2226" s="27"/>
      <c r="P2226" s="27" t="s">
        <v>2657</v>
      </c>
      <c r="Q2226" s="27"/>
      <c r="R2226" s="27" t="str">
        <f>LEFT('2012-2022'!$P2226,4)</f>
        <v>2016</v>
      </c>
      <c r="S2226" s="27" t="s">
        <v>49</v>
      </c>
      <c r="T2226" s="27" t="str">
        <f t="shared" si="771"/>
        <v/>
      </c>
      <c r="U2226" s="27"/>
      <c r="V2226" s="29"/>
      <c r="W2226" s="30"/>
      <c r="X2226" s="30"/>
      <c r="Y2226" s="31"/>
    </row>
    <row r="2227" spans="1:25" ht="15.75" hidden="1" customHeight="1" x14ac:dyDescent="0.25">
      <c r="A2227" s="32">
        <v>33981108</v>
      </c>
      <c r="B2227" s="32" t="s">
        <v>13815</v>
      </c>
      <c r="C2227" s="32" t="s">
        <v>13816</v>
      </c>
      <c r="D2227" s="32" t="s">
        <v>13817</v>
      </c>
      <c r="E2227" s="32" t="s">
        <v>13818</v>
      </c>
      <c r="F2227" s="32" t="s">
        <v>13819</v>
      </c>
      <c r="G2227" s="32">
        <v>2021</v>
      </c>
      <c r="H2227" s="33">
        <v>44329</v>
      </c>
      <c r="I2227" s="32"/>
      <c r="J2227" s="32"/>
      <c r="K2227" s="32" t="s">
        <v>13820</v>
      </c>
      <c r="L2227" s="32" t="str">
        <f t="shared" si="783"/>
        <v>PostAlerta</v>
      </c>
      <c r="M2227" s="32" t="str">
        <f t="shared" si="780"/>
        <v>C/PalabrasClaves</v>
      </c>
      <c r="N2227" s="32" t="str">
        <f t="shared" si="786"/>
        <v/>
      </c>
      <c r="O2227" s="32"/>
      <c r="P2227" s="32" t="s">
        <v>6305</v>
      </c>
      <c r="Q2227" s="32"/>
      <c r="R2227" s="32" t="str">
        <f>LEFT('2012-2022'!$P2227,4)</f>
        <v>2021</v>
      </c>
      <c r="S2227" s="32" t="s">
        <v>39</v>
      </c>
      <c r="T2227" s="32" t="str">
        <f t="shared" si="771"/>
        <v/>
      </c>
      <c r="U2227" s="32"/>
      <c r="V2227" s="34"/>
      <c r="W2227" s="35"/>
      <c r="X2227" s="35"/>
      <c r="Y2227" s="32"/>
    </row>
    <row r="2228" spans="1:25" ht="15.75" hidden="1" customHeight="1" x14ac:dyDescent="0.25">
      <c r="A2228" s="27">
        <v>31009510</v>
      </c>
      <c r="B2228" s="27" t="s">
        <v>13821</v>
      </c>
      <c r="C2228" s="27" t="s">
        <v>13822</v>
      </c>
      <c r="D2228" s="27" t="s">
        <v>13823</v>
      </c>
      <c r="E2228" s="27" t="s">
        <v>13824</v>
      </c>
      <c r="F2228" s="27" t="s">
        <v>424</v>
      </c>
      <c r="G2228" s="27">
        <v>2019</v>
      </c>
      <c r="H2228" s="28">
        <v>43578</v>
      </c>
      <c r="I2228" s="27" t="s">
        <v>13825</v>
      </c>
      <c r="J2228" s="27"/>
      <c r="K2228" s="27" t="s">
        <v>13826</v>
      </c>
      <c r="L2228" s="27" t="str">
        <f t="shared" si="783"/>
        <v>PostAlerta</v>
      </c>
      <c r="M2228" s="27" t="str">
        <f t="shared" si="780"/>
        <v>S/PalabrasClaves</v>
      </c>
      <c r="N2228" s="27" t="str">
        <f t="shared" si="786"/>
        <v/>
      </c>
      <c r="O2228" s="27"/>
      <c r="P2228" s="27" t="s">
        <v>13827</v>
      </c>
      <c r="Q2228" s="27"/>
      <c r="R2228" s="27" t="str">
        <f>LEFT('2012-2022'!$P2228,4)</f>
        <v>2019</v>
      </c>
      <c r="S2228" s="27" t="s">
        <v>54</v>
      </c>
      <c r="T2228" s="27" t="str">
        <f t="shared" si="771"/>
        <v/>
      </c>
      <c r="U2228" s="27"/>
      <c r="V2228" s="29"/>
      <c r="W2228" s="30"/>
      <c r="X2228" s="30"/>
      <c r="Y2228" s="31"/>
    </row>
    <row r="2229" spans="1:25" ht="15.75" hidden="1" customHeight="1" x14ac:dyDescent="0.25">
      <c r="A2229" s="32">
        <v>24521720</v>
      </c>
      <c r="B2229" s="32" t="s">
        <v>13828</v>
      </c>
      <c r="C2229" s="32" t="s">
        <v>13829</v>
      </c>
      <c r="D2229" s="32" t="s">
        <v>13830</v>
      </c>
      <c r="E2229" s="32" t="s">
        <v>13831</v>
      </c>
      <c r="F2229" s="32" t="s">
        <v>304</v>
      </c>
      <c r="G2229" s="32">
        <v>2014</v>
      </c>
      <c r="H2229" s="33">
        <v>41684</v>
      </c>
      <c r="I2229" s="32"/>
      <c r="J2229" s="32"/>
      <c r="K2229" s="32" t="s">
        <v>13832</v>
      </c>
      <c r="L2229" s="32" t="str">
        <f t="shared" si="783"/>
        <v>PreAlerta</v>
      </c>
      <c r="M2229" s="32" t="str">
        <f t="shared" si="780"/>
        <v>S/PalabrasClaves</v>
      </c>
      <c r="N2229" s="32" t="str">
        <f t="shared" si="786"/>
        <v/>
      </c>
      <c r="O2229" s="32"/>
      <c r="P2229" s="32" t="s">
        <v>2519</v>
      </c>
      <c r="Q2229" s="32"/>
      <c r="R2229" s="32" t="str">
        <f>LEFT('2012-2022'!$P2229,4)</f>
        <v>2014</v>
      </c>
      <c r="S2229" s="32" t="s">
        <v>49</v>
      </c>
      <c r="T2229" s="32" t="str">
        <f t="shared" si="771"/>
        <v/>
      </c>
      <c r="U2229" s="32"/>
      <c r="V2229" s="34"/>
      <c r="W2229" s="35"/>
      <c r="X2229" s="35"/>
      <c r="Y2229" s="32"/>
    </row>
    <row r="2230" spans="1:25" ht="15.75" hidden="1" customHeight="1" x14ac:dyDescent="0.25">
      <c r="A2230" s="27">
        <v>26576538</v>
      </c>
      <c r="B2230" s="27" t="s">
        <v>13833</v>
      </c>
      <c r="C2230" s="27" t="s">
        <v>13834</v>
      </c>
      <c r="D2230" s="27" t="s">
        <v>13835</v>
      </c>
      <c r="E2230" s="27" t="s">
        <v>13474</v>
      </c>
      <c r="F2230" s="27" t="s">
        <v>1066</v>
      </c>
      <c r="G2230" s="27">
        <v>2015</v>
      </c>
      <c r="H2230" s="28">
        <v>42327</v>
      </c>
      <c r="I2230" s="27" t="s">
        <v>13836</v>
      </c>
      <c r="J2230" s="27"/>
      <c r="K2230" s="27" t="s">
        <v>13837</v>
      </c>
      <c r="L2230" s="27" t="str">
        <f t="shared" si="783"/>
        <v>PreAlerta</v>
      </c>
      <c r="M2230" s="27" t="str">
        <f t="shared" si="780"/>
        <v>S/PalabrasClaves</v>
      </c>
      <c r="N2230" s="27" t="str">
        <f t="shared" si="786"/>
        <v/>
      </c>
      <c r="O2230" s="27"/>
      <c r="P2230" s="27" t="s">
        <v>13838</v>
      </c>
      <c r="Q2230" s="27"/>
      <c r="R2230" s="27" t="str">
        <f>LEFT('2012-2022'!$P2230,4)</f>
        <v>2015</v>
      </c>
      <c r="S2230" s="27" t="s">
        <v>72</v>
      </c>
      <c r="T2230" s="27" t="str">
        <f t="shared" si="771"/>
        <v/>
      </c>
      <c r="U2230" s="27"/>
      <c r="V2230" s="29"/>
      <c r="W2230" s="30"/>
      <c r="X2230" s="30"/>
      <c r="Y2230" s="31"/>
    </row>
    <row r="2231" spans="1:25" ht="15.75" hidden="1" customHeight="1" x14ac:dyDescent="0.25">
      <c r="A2231" s="32">
        <v>34211138</v>
      </c>
      <c r="B2231" s="32" t="s">
        <v>13839</v>
      </c>
      <c r="C2231" s="32" t="s">
        <v>13840</v>
      </c>
      <c r="D2231" s="32" t="s">
        <v>13841</v>
      </c>
      <c r="E2231" s="32" t="s">
        <v>13842</v>
      </c>
      <c r="F2231" s="32" t="s">
        <v>10738</v>
      </c>
      <c r="G2231" s="32">
        <v>2022</v>
      </c>
      <c r="H2231" s="33">
        <v>44379</v>
      </c>
      <c r="I2231" s="32" t="s">
        <v>13843</v>
      </c>
      <c r="J2231" s="32"/>
      <c r="K2231" s="32" t="s">
        <v>13844</v>
      </c>
      <c r="L2231" s="32" t="str">
        <f t="shared" si="783"/>
        <v>PostAlerta</v>
      </c>
      <c r="M2231" s="32" t="str">
        <f t="shared" si="780"/>
        <v>S/PalabrasClaves</v>
      </c>
      <c r="N2231" s="32" t="str">
        <f t="shared" si="786"/>
        <v/>
      </c>
      <c r="O2231" s="32"/>
      <c r="P2231" s="32" t="s">
        <v>13845</v>
      </c>
      <c r="Q2231" s="32"/>
      <c r="R2231" s="32" t="str">
        <f>LEFT('2012-2022'!$P2231,4)</f>
        <v>2022</v>
      </c>
      <c r="S2231" s="32" t="s">
        <v>62</v>
      </c>
      <c r="T2231" s="32" t="str">
        <f t="shared" si="771"/>
        <v/>
      </c>
      <c r="U2231" s="32"/>
      <c r="V2231" s="34"/>
      <c r="W2231" s="35"/>
      <c r="X2231" s="35"/>
      <c r="Y2231" s="32"/>
    </row>
    <row r="2232" spans="1:25" ht="15.75" hidden="1" customHeight="1" x14ac:dyDescent="0.25">
      <c r="A2232" s="27">
        <v>32089090</v>
      </c>
      <c r="B2232" s="27" t="s">
        <v>13846</v>
      </c>
      <c r="C2232" s="27" t="s">
        <v>13847</v>
      </c>
      <c r="D2232" s="27" t="s">
        <v>13848</v>
      </c>
      <c r="E2232" s="27" t="s">
        <v>13849</v>
      </c>
      <c r="F2232" s="27" t="s">
        <v>735</v>
      </c>
      <c r="G2232" s="27">
        <v>2020</v>
      </c>
      <c r="H2232" s="28">
        <v>43886</v>
      </c>
      <c r="I2232" s="27" t="s">
        <v>13850</v>
      </c>
      <c r="J2232" s="27"/>
      <c r="K2232" s="27" t="s">
        <v>13851</v>
      </c>
      <c r="L2232" s="27" t="str">
        <f t="shared" si="783"/>
        <v>PostAlerta</v>
      </c>
      <c r="M2232" s="27" t="str">
        <f t="shared" si="780"/>
        <v>S/PalabrasClaves</v>
      </c>
      <c r="N2232" s="27"/>
      <c r="O2232" s="27"/>
      <c r="P2232" s="27" t="s">
        <v>336</v>
      </c>
      <c r="Q2232" s="27"/>
      <c r="R2232" s="27" t="str">
        <f>LEFT('2012-2022'!$P2232,4)</f>
        <v>2020</v>
      </c>
      <c r="S2232" s="27" t="s">
        <v>49</v>
      </c>
      <c r="T2232" s="27" t="str">
        <f t="shared" si="771"/>
        <v/>
      </c>
      <c r="U2232" s="27"/>
      <c r="V2232" s="29"/>
      <c r="W2232" s="30"/>
      <c r="X2232" s="30"/>
      <c r="Y2232" s="31"/>
    </row>
    <row r="2233" spans="1:25" ht="15.75" hidden="1" customHeight="1" x14ac:dyDescent="0.25">
      <c r="A2233" s="32">
        <v>35271599</v>
      </c>
      <c r="B2233" s="32" t="s">
        <v>13852</v>
      </c>
      <c r="C2233" s="32" t="s">
        <v>13853</v>
      </c>
      <c r="D2233" s="32" t="s">
        <v>13854</v>
      </c>
      <c r="E2233" s="32" t="s">
        <v>2748</v>
      </c>
      <c r="F2233" s="32" t="s">
        <v>424</v>
      </c>
      <c r="G2233" s="32">
        <v>2022</v>
      </c>
      <c r="H2233" s="33">
        <v>44630</v>
      </c>
      <c r="I2233" s="32" t="s">
        <v>13855</v>
      </c>
      <c r="J2233" s="32"/>
      <c r="K2233" s="32" t="s">
        <v>13856</v>
      </c>
      <c r="L2233" s="32" t="str">
        <f t="shared" si="783"/>
        <v>PostAlerta</v>
      </c>
      <c r="M2233" s="32" t="str">
        <f t="shared" si="780"/>
        <v>C/PalabrasClaves</v>
      </c>
      <c r="N2233" s="32" t="str">
        <f t="shared" ref="N2233:N2271" si="787">IF(ISNUMBER(SEARCH("TREATMENT", B2233)), "4) Nuevos tratamientos", "")</f>
        <v/>
      </c>
      <c r="O2233" s="32"/>
      <c r="P2233" s="32" t="s">
        <v>11967</v>
      </c>
      <c r="Q2233" s="32"/>
      <c r="R2233" s="32" t="str">
        <f>LEFT('2012-2022'!$P2233,4)</f>
        <v>2022</v>
      </c>
      <c r="S2233" s="32" t="s">
        <v>49</v>
      </c>
      <c r="T2233" s="32" t="str">
        <f t="shared" si="771"/>
        <v/>
      </c>
      <c r="U2233" s="32"/>
      <c r="V2233" s="34"/>
      <c r="W2233" s="35"/>
      <c r="X2233" s="35"/>
      <c r="Y2233" s="32"/>
    </row>
    <row r="2234" spans="1:25" ht="15.75" hidden="1" customHeight="1" x14ac:dyDescent="0.25">
      <c r="A2234" s="27">
        <v>23484614</v>
      </c>
      <c r="B2234" s="27" t="s">
        <v>13857</v>
      </c>
      <c r="C2234" s="27" t="s">
        <v>13858</v>
      </c>
      <c r="D2234" s="27" t="s">
        <v>13859</v>
      </c>
      <c r="E2234" s="27" t="s">
        <v>13860</v>
      </c>
      <c r="F2234" s="27" t="s">
        <v>13861</v>
      </c>
      <c r="G2234" s="27">
        <v>2013</v>
      </c>
      <c r="H2234" s="28">
        <v>41348</v>
      </c>
      <c r="I2234" s="27"/>
      <c r="J2234" s="27"/>
      <c r="K2234" s="27"/>
      <c r="L2234" s="27" t="str">
        <f t="shared" si="783"/>
        <v>PreAlerta</v>
      </c>
      <c r="M2234" s="27" t="str">
        <f t="shared" si="780"/>
        <v>C/PalabrasClaves</v>
      </c>
      <c r="N2234" s="27" t="str">
        <f t="shared" si="787"/>
        <v/>
      </c>
      <c r="O2234" s="27"/>
      <c r="P2234" s="27" t="s">
        <v>2614</v>
      </c>
      <c r="Q2234" s="27"/>
      <c r="R2234" s="27" t="str">
        <f>LEFT('2012-2022'!$P2234,4)</f>
        <v>2013</v>
      </c>
      <c r="S2234" s="27" t="s">
        <v>49</v>
      </c>
      <c r="T2234" s="27" t="str">
        <f t="shared" si="771"/>
        <v/>
      </c>
      <c r="U2234" s="27"/>
      <c r="V2234" s="29"/>
      <c r="W2234" s="30"/>
      <c r="X2234" s="30"/>
      <c r="Y2234" s="31"/>
    </row>
    <row r="2235" spans="1:25" ht="15.75" hidden="1" customHeight="1" x14ac:dyDescent="0.25">
      <c r="A2235" s="32">
        <v>28698342</v>
      </c>
      <c r="B2235" s="32" t="s">
        <v>13862</v>
      </c>
      <c r="C2235" s="32" t="s">
        <v>13863</v>
      </c>
      <c r="D2235" s="32" t="s">
        <v>13864</v>
      </c>
      <c r="E2235" s="32" t="s">
        <v>6200</v>
      </c>
      <c r="F2235" s="32" t="s">
        <v>5111</v>
      </c>
      <c r="G2235" s="32">
        <v>2017</v>
      </c>
      <c r="H2235" s="33">
        <v>42929</v>
      </c>
      <c r="I2235" s="32" t="s">
        <v>13865</v>
      </c>
      <c r="J2235" s="32"/>
      <c r="K2235" s="32" t="s">
        <v>13866</v>
      </c>
      <c r="L2235" s="32" t="str">
        <f t="shared" si="783"/>
        <v>PostAlerta</v>
      </c>
      <c r="M2235" s="32" t="str">
        <f t="shared" si="780"/>
        <v>C/PalabrasClaves</v>
      </c>
      <c r="N2235" s="32" t="str">
        <f t="shared" si="787"/>
        <v/>
      </c>
      <c r="O2235" s="32"/>
      <c r="P2235" s="32" t="s">
        <v>13867</v>
      </c>
      <c r="Q2235" s="32"/>
      <c r="R2235" s="32" t="str">
        <f>LEFT('2012-2022'!$P2235,4)</f>
        <v>2017</v>
      </c>
      <c r="S2235" s="32" t="s">
        <v>62</v>
      </c>
      <c r="T2235" s="32" t="str">
        <f t="shared" si="771"/>
        <v/>
      </c>
      <c r="U2235" s="32"/>
      <c r="V2235" s="34"/>
      <c r="W2235" s="35"/>
      <c r="X2235" s="35"/>
      <c r="Y2235" s="32"/>
    </row>
    <row r="2236" spans="1:25" ht="15.75" hidden="1" customHeight="1" x14ac:dyDescent="0.25">
      <c r="A2236" s="27">
        <v>33813811</v>
      </c>
      <c r="B2236" s="27" t="s">
        <v>13868</v>
      </c>
      <c r="C2236" s="27" t="s">
        <v>13869</v>
      </c>
      <c r="D2236" s="27" t="s">
        <v>13870</v>
      </c>
      <c r="E2236" s="27" t="s">
        <v>13871</v>
      </c>
      <c r="F2236" s="27" t="s">
        <v>1132</v>
      </c>
      <c r="G2236" s="27">
        <v>2021</v>
      </c>
      <c r="H2236" s="28">
        <v>44291</v>
      </c>
      <c r="I2236" s="27" t="s">
        <v>13872</v>
      </c>
      <c r="J2236" s="27"/>
      <c r="K2236" s="27" t="s">
        <v>13873</v>
      </c>
      <c r="L2236" s="27" t="str">
        <f t="shared" si="783"/>
        <v>PostAlerta</v>
      </c>
      <c r="M2236" s="27" t="str">
        <f t="shared" si="780"/>
        <v>S/PalabrasClaves</v>
      </c>
      <c r="N2236" s="27" t="str">
        <f t="shared" si="787"/>
        <v/>
      </c>
      <c r="O2236" s="27"/>
      <c r="P2236" s="27" t="s">
        <v>4404</v>
      </c>
      <c r="Q2236" s="27"/>
      <c r="R2236" s="27" t="str">
        <f>LEFT('2012-2022'!$P2236,4)</f>
        <v>2021</v>
      </c>
      <c r="S2236" s="27" t="s">
        <v>60</v>
      </c>
      <c r="T2236" s="27" t="str">
        <f t="shared" si="771"/>
        <v/>
      </c>
      <c r="U2236" s="27"/>
      <c r="V2236" s="29"/>
      <c r="W2236" s="30"/>
      <c r="X2236" s="30"/>
      <c r="Y2236" s="31"/>
    </row>
    <row r="2237" spans="1:25" ht="15.75" hidden="1" customHeight="1" x14ac:dyDescent="0.25">
      <c r="A2237" s="32">
        <v>23194411</v>
      </c>
      <c r="B2237" s="32" t="s">
        <v>13874</v>
      </c>
      <c r="C2237" s="32" t="s">
        <v>13875</v>
      </c>
      <c r="D2237" s="32" t="s">
        <v>13876</v>
      </c>
      <c r="E2237" s="32" t="s">
        <v>13877</v>
      </c>
      <c r="F2237" s="32" t="s">
        <v>10296</v>
      </c>
      <c r="G2237" s="32">
        <v>2013</v>
      </c>
      <c r="H2237" s="33">
        <v>41244</v>
      </c>
      <c r="I2237" s="32"/>
      <c r="J2237" s="32"/>
      <c r="K2237" s="32" t="s">
        <v>13878</v>
      </c>
      <c r="L2237" s="32" t="str">
        <f t="shared" si="783"/>
        <v>PreAlerta</v>
      </c>
      <c r="M2237" s="32" t="str">
        <f t="shared" si="780"/>
        <v>C/PalabrasClaves</v>
      </c>
      <c r="N2237" s="32" t="str">
        <f t="shared" si="787"/>
        <v/>
      </c>
      <c r="O2237" s="32"/>
      <c r="P2237" s="32" t="s">
        <v>2614</v>
      </c>
      <c r="Q2237" s="32"/>
      <c r="R2237" s="32" t="str">
        <f>LEFT('2012-2022'!$P2237,4)</f>
        <v>2013</v>
      </c>
      <c r="S2237" s="32" t="s">
        <v>49</v>
      </c>
      <c r="T2237" s="32" t="str">
        <f t="shared" si="771"/>
        <v/>
      </c>
      <c r="U2237" s="32"/>
      <c r="V2237" s="34"/>
      <c r="W2237" s="35"/>
      <c r="X2237" s="35"/>
      <c r="Y2237" s="32"/>
    </row>
    <row r="2238" spans="1:25" ht="15.75" hidden="1" customHeight="1" x14ac:dyDescent="0.25">
      <c r="A2238" s="27">
        <v>32393529</v>
      </c>
      <c r="B2238" s="27" t="s">
        <v>13879</v>
      </c>
      <c r="C2238" s="27" t="s">
        <v>13880</v>
      </c>
      <c r="D2238" s="27" t="s">
        <v>13881</v>
      </c>
      <c r="E2238" s="27" t="s">
        <v>13882</v>
      </c>
      <c r="F2238" s="27" t="s">
        <v>393</v>
      </c>
      <c r="G2238" s="27">
        <v>2021</v>
      </c>
      <c r="H2238" s="28">
        <v>43964</v>
      </c>
      <c r="I2238" s="27"/>
      <c r="J2238" s="27"/>
      <c r="K2238" s="27" t="s">
        <v>13883</v>
      </c>
      <c r="L2238" s="27" t="str">
        <f t="shared" si="783"/>
        <v>PostAlerta</v>
      </c>
      <c r="M2238" s="27" t="str">
        <f t="shared" si="780"/>
        <v>C/PalabrasClaves</v>
      </c>
      <c r="N2238" s="27" t="str">
        <f t="shared" si="787"/>
        <v/>
      </c>
      <c r="O2238" s="27"/>
      <c r="P2238" s="27" t="s">
        <v>252</v>
      </c>
      <c r="Q2238" s="27"/>
      <c r="R2238" s="27" t="str">
        <f>LEFT('2012-2022'!$P2238,4)</f>
        <v>2021</v>
      </c>
      <c r="S2238" s="27" t="s">
        <v>45</v>
      </c>
      <c r="T2238" s="27" t="str">
        <f t="shared" si="771"/>
        <v/>
      </c>
      <c r="U2238" s="27"/>
      <c r="V2238" s="29"/>
      <c r="W2238" s="30"/>
      <c r="X2238" s="30"/>
      <c r="Y2238" s="31"/>
    </row>
    <row r="2239" spans="1:25" ht="15.75" hidden="1" customHeight="1" x14ac:dyDescent="0.25">
      <c r="A2239" s="32">
        <v>32447324</v>
      </c>
      <c r="B2239" s="32" t="s">
        <v>13884</v>
      </c>
      <c r="C2239" s="32" t="s">
        <v>13885</v>
      </c>
      <c r="D2239" s="32" t="s">
        <v>13886</v>
      </c>
      <c r="E2239" s="32" t="s">
        <v>13812</v>
      </c>
      <c r="F2239" s="32" t="s">
        <v>393</v>
      </c>
      <c r="G2239" s="32">
        <v>2020</v>
      </c>
      <c r="H2239" s="33">
        <v>43976</v>
      </c>
      <c r="I2239" s="32"/>
      <c r="J2239" s="32"/>
      <c r="K2239" s="32" t="s">
        <v>13887</v>
      </c>
      <c r="L2239" s="32" t="str">
        <f t="shared" si="783"/>
        <v>PostAlerta</v>
      </c>
      <c r="M2239" s="32" t="str">
        <f t="shared" si="780"/>
        <v>C/PalabrasClaves</v>
      </c>
      <c r="N2239" s="32" t="str">
        <f t="shared" si="787"/>
        <v/>
      </c>
      <c r="O2239" s="32"/>
      <c r="P2239" s="32" t="s">
        <v>473</v>
      </c>
      <c r="Q2239" s="32"/>
      <c r="R2239" s="32" t="str">
        <f>LEFT('2012-2022'!$P2239,4)</f>
        <v>2020</v>
      </c>
      <c r="S2239" s="32" t="s">
        <v>68</v>
      </c>
      <c r="T2239" s="32" t="str">
        <f t="shared" si="771"/>
        <v/>
      </c>
      <c r="U2239" s="32"/>
      <c r="V2239" s="34"/>
      <c r="W2239" s="35"/>
      <c r="X2239" s="35"/>
      <c r="Y2239" s="32"/>
    </row>
    <row r="2240" spans="1:25" ht="15.75" hidden="1" customHeight="1" x14ac:dyDescent="0.25">
      <c r="A2240" s="27">
        <v>34904517</v>
      </c>
      <c r="B2240" s="27" t="s">
        <v>13888</v>
      </c>
      <c r="C2240" s="27" t="s">
        <v>13889</v>
      </c>
      <c r="D2240" s="27" t="s">
        <v>13890</v>
      </c>
      <c r="E2240" s="27" t="s">
        <v>13891</v>
      </c>
      <c r="F2240" s="27" t="s">
        <v>11083</v>
      </c>
      <c r="G2240" s="27">
        <v>2022</v>
      </c>
      <c r="H2240" s="28">
        <v>44544</v>
      </c>
      <c r="I2240" s="27"/>
      <c r="J2240" s="27"/>
      <c r="K2240" s="27" t="s">
        <v>13892</v>
      </c>
      <c r="L2240" s="27" t="str">
        <f t="shared" si="783"/>
        <v>PostAlerta</v>
      </c>
      <c r="M2240" s="27" t="str">
        <f t="shared" si="780"/>
        <v>S/PalabrasClaves</v>
      </c>
      <c r="N2240" s="27" t="str">
        <f t="shared" si="787"/>
        <v/>
      </c>
      <c r="O2240" s="27"/>
      <c r="P2240" s="27" t="s">
        <v>13845</v>
      </c>
      <c r="Q2240" s="27"/>
      <c r="R2240" s="27" t="str">
        <f>LEFT('2012-2022'!$P2240,4)</f>
        <v>2022</v>
      </c>
      <c r="S2240" s="27" t="s">
        <v>62</v>
      </c>
      <c r="T2240" s="27" t="str">
        <f t="shared" si="771"/>
        <v/>
      </c>
      <c r="U2240" s="27"/>
      <c r="V2240" s="29"/>
      <c r="W2240" s="30"/>
      <c r="X2240" s="30"/>
      <c r="Y2240" s="31"/>
    </row>
    <row r="2241" spans="1:25" ht="15.75" hidden="1" customHeight="1" x14ac:dyDescent="0.25">
      <c r="A2241" s="32">
        <v>31049592</v>
      </c>
      <c r="B2241" s="32" t="s">
        <v>13893</v>
      </c>
      <c r="C2241" s="32" t="s">
        <v>13894</v>
      </c>
      <c r="D2241" s="32" t="s">
        <v>13895</v>
      </c>
      <c r="E2241" s="32" t="s">
        <v>217</v>
      </c>
      <c r="F2241" s="32" t="s">
        <v>2140</v>
      </c>
      <c r="G2241" s="32">
        <v>2020</v>
      </c>
      <c r="H2241" s="33">
        <v>43589</v>
      </c>
      <c r="I2241" s="32" t="s">
        <v>13896</v>
      </c>
      <c r="J2241" s="32"/>
      <c r="K2241" s="32" t="s">
        <v>13897</v>
      </c>
      <c r="L2241" s="32" t="str">
        <f t="shared" si="783"/>
        <v>PostAlerta</v>
      </c>
      <c r="M2241" s="32" t="str">
        <f t="shared" si="780"/>
        <v>C/PalabrasClaves</v>
      </c>
      <c r="N2241" s="32" t="str">
        <f t="shared" si="787"/>
        <v/>
      </c>
      <c r="O2241" s="32"/>
      <c r="P2241" s="32" t="s">
        <v>9439</v>
      </c>
      <c r="Q2241" s="32"/>
      <c r="R2241" s="32" t="str">
        <f>LEFT('2012-2022'!$P2241,4)</f>
        <v>2020</v>
      </c>
      <c r="S2241" s="32" t="s">
        <v>49</v>
      </c>
      <c r="T2241" s="32" t="str">
        <f t="shared" si="771"/>
        <v/>
      </c>
      <c r="U2241" s="32"/>
      <c r="V2241" s="34"/>
      <c r="W2241" s="35"/>
      <c r="X2241" s="35"/>
      <c r="Y2241" s="32"/>
    </row>
    <row r="2242" spans="1:25" ht="15.75" hidden="1" customHeight="1" x14ac:dyDescent="0.25">
      <c r="A2242" s="27">
        <v>32202687</v>
      </c>
      <c r="B2242" s="27" t="s">
        <v>13898</v>
      </c>
      <c r="C2242" s="27" t="s">
        <v>13899</v>
      </c>
      <c r="D2242" s="27" t="s">
        <v>13900</v>
      </c>
      <c r="E2242" s="27" t="s">
        <v>8091</v>
      </c>
      <c r="F2242" s="27" t="s">
        <v>1376</v>
      </c>
      <c r="G2242" s="27">
        <v>2020</v>
      </c>
      <c r="H2242" s="28">
        <v>43914</v>
      </c>
      <c r="I2242" s="27"/>
      <c r="J2242" s="27"/>
      <c r="K2242" s="27" t="s">
        <v>13901</v>
      </c>
      <c r="L2242" s="27" t="str">
        <f t="shared" si="783"/>
        <v>PostAlerta</v>
      </c>
      <c r="M2242" s="27" t="str">
        <f t="shared" si="780"/>
        <v>S/PalabrasClaves</v>
      </c>
      <c r="N2242" s="27" t="str">
        <f t="shared" si="787"/>
        <v/>
      </c>
      <c r="O2242" s="27"/>
      <c r="P2242" s="27" t="s">
        <v>175</v>
      </c>
      <c r="Q2242" s="27"/>
      <c r="R2242" s="27" t="str">
        <f>LEFT('2012-2022'!$P2242,4)</f>
        <v>2020</v>
      </c>
      <c r="S2242" s="27" t="s">
        <v>60</v>
      </c>
      <c r="T2242" s="27" t="str">
        <f t="shared" si="771"/>
        <v/>
      </c>
      <c r="U2242" s="27"/>
      <c r="V2242" s="29"/>
      <c r="W2242" s="30"/>
      <c r="X2242" s="30"/>
      <c r="Y2242" s="31"/>
    </row>
    <row r="2243" spans="1:25" ht="15.75" hidden="1" customHeight="1" x14ac:dyDescent="0.25">
      <c r="A2243" s="32">
        <v>23461308</v>
      </c>
      <c r="B2243" s="32" t="s">
        <v>13902</v>
      </c>
      <c r="C2243" s="32" t="s">
        <v>13903</v>
      </c>
      <c r="D2243" s="32" t="s">
        <v>13904</v>
      </c>
      <c r="E2243" s="32" t="s">
        <v>13905</v>
      </c>
      <c r="F2243" s="32" t="s">
        <v>12322</v>
      </c>
      <c r="G2243" s="32">
        <v>2013</v>
      </c>
      <c r="H2243" s="33">
        <v>41340</v>
      </c>
      <c r="I2243" s="32"/>
      <c r="J2243" s="32"/>
      <c r="K2243" s="32"/>
      <c r="L2243" s="32" t="str">
        <f t="shared" si="783"/>
        <v>PreAlerta</v>
      </c>
      <c r="M2243" s="32" t="str">
        <f t="shared" si="780"/>
        <v>C/PalabrasClaves</v>
      </c>
      <c r="N2243" s="32" t="str">
        <f t="shared" si="787"/>
        <v/>
      </c>
      <c r="O2243" s="32"/>
      <c r="P2243" s="32" t="s">
        <v>1105</v>
      </c>
      <c r="Q2243" s="32"/>
      <c r="R2243" s="32" t="str">
        <f>LEFT('2012-2022'!$P2243,4)</f>
        <v>2013</v>
      </c>
      <c r="S2243" s="32" t="s">
        <v>45</v>
      </c>
      <c r="T2243" s="32" t="str">
        <f t="shared" si="771"/>
        <v/>
      </c>
      <c r="U2243" s="32"/>
      <c r="V2243" s="34"/>
      <c r="W2243" s="35"/>
      <c r="X2243" s="35"/>
      <c r="Y2243" s="32"/>
    </row>
    <row r="2244" spans="1:25" ht="15.75" hidden="1" customHeight="1" x14ac:dyDescent="0.25">
      <c r="A2244" s="27">
        <v>24366777</v>
      </c>
      <c r="B2244" s="27" t="s">
        <v>13906</v>
      </c>
      <c r="C2244" s="27" t="s">
        <v>13907</v>
      </c>
      <c r="D2244" s="27" t="s">
        <v>13908</v>
      </c>
      <c r="E2244" s="27" t="s">
        <v>13909</v>
      </c>
      <c r="F2244" s="27" t="s">
        <v>393</v>
      </c>
      <c r="G2244" s="27">
        <v>2014</v>
      </c>
      <c r="H2244" s="28">
        <v>41633</v>
      </c>
      <c r="I2244" s="27"/>
      <c r="J2244" s="27"/>
      <c r="K2244" s="27" t="s">
        <v>13910</v>
      </c>
      <c r="L2244" s="27" t="str">
        <f t="shared" si="783"/>
        <v>PreAlerta</v>
      </c>
      <c r="M2244" s="27" t="str">
        <f t="shared" ref="M2244:M2307" si="788">IF(ISNUMBER(A2244),(IF(ISNUMBER(VLOOKUP(A2244,KEYWORDS,1,FALSE)),"C/PalabrasClaves","S/PalabrasClaves")),"")</f>
        <v>C/PalabrasClaves</v>
      </c>
      <c r="N2244" s="27" t="str">
        <f t="shared" si="787"/>
        <v/>
      </c>
      <c r="O2244" s="27"/>
      <c r="P2244" s="27" t="s">
        <v>1330</v>
      </c>
      <c r="Q2244" s="27"/>
      <c r="R2244" s="27" t="str">
        <f>LEFT('2012-2022'!$P2244,4)</f>
        <v>2014</v>
      </c>
      <c r="S2244" s="27" t="s">
        <v>57</v>
      </c>
      <c r="T2244" s="27" t="str">
        <f t="shared" si="771"/>
        <v/>
      </c>
      <c r="U2244" s="27"/>
      <c r="V2244" s="29"/>
      <c r="W2244" s="30"/>
      <c r="X2244" s="30"/>
      <c r="Y2244" s="31"/>
    </row>
    <row r="2245" spans="1:25" ht="15.75" hidden="1" customHeight="1" x14ac:dyDescent="0.25">
      <c r="A2245" s="32">
        <v>29136127</v>
      </c>
      <c r="B2245" s="32" t="s">
        <v>13911</v>
      </c>
      <c r="C2245" s="32" t="s">
        <v>13912</v>
      </c>
      <c r="D2245" s="32" t="s">
        <v>13913</v>
      </c>
      <c r="E2245" s="32" t="s">
        <v>13914</v>
      </c>
      <c r="F2245" s="32" t="s">
        <v>2140</v>
      </c>
      <c r="G2245" s="32">
        <v>2018</v>
      </c>
      <c r="H2245" s="33">
        <v>43054</v>
      </c>
      <c r="I2245" s="32"/>
      <c r="J2245" s="32"/>
      <c r="K2245" s="32" t="s">
        <v>13915</v>
      </c>
      <c r="L2245" s="32" t="str">
        <f t="shared" si="783"/>
        <v>PostAlerta</v>
      </c>
      <c r="M2245" s="32" t="str">
        <f t="shared" si="788"/>
        <v>C/PalabrasClaves</v>
      </c>
      <c r="N2245" s="32" t="str">
        <f t="shared" si="787"/>
        <v/>
      </c>
      <c r="O2245" s="32"/>
      <c r="P2245" s="32" t="s">
        <v>13916</v>
      </c>
      <c r="Q2245" s="32"/>
      <c r="R2245" s="32" t="str">
        <f>LEFT('2012-2022'!$P2245,4)</f>
        <v>2018</v>
      </c>
      <c r="S2245" s="32" t="s">
        <v>39</v>
      </c>
      <c r="T2245" s="32" t="str">
        <f t="shared" si="771"/>
        <v/>
      </c>
      <c r="U2245" s="32"/>
      <c r="V2245" s="34"/>
      <c r="W2245" s="35"/>
      <c r="X2245" s="35"/>
      <c r="Y2245" s="32"/>
    </row>
    <row r="2246" spans="1:25" ht="15.75" hidden="1" customHeight="1" x14ac:dyDescent="0.25">
      <c r="A2246" s="27">
        <v>34000039</v>
      </c>
      <c r="B2246" s="27" t="s">
        <v>13917</v>
      </c>
      <c r="C2246" s="27" t="s">
        <v>13918</v>
      </c>
      <c r="D2246" s="27" t="s">
        <v>13919</v>
      </c>
      <c r="E2246" s="27" t="s">
        <v>13920</v>
      </c>
      <c r="F2246" s="27" t="s">
        <v>2140</v>
      </c>
      <c r="G2246" s="27">
        <v>2021</v>
      </c>
      <c r="H2246" s="28">
        <v>44333</v>
      </c>
      <c r="I2246" s="27"/>
      <c r="J2246" s="27"/>
      <c r="K2246" s="27" t="s">
        <v>13921</v>
      </c>
      <c r="L2246" s="27" t="str">
        <f t="shared" si="783"/>
        <v>PostAlerta</v>
      </c>
      <c r="M2246" s="27" t="str">
        <f t="shared" si="788"/>
        <v>S/PalabrasClaves</v>
      </c>
      <c r="N2246" s="27" t="str">
        <f t="shared" si="787"/>
        <v/>
      </c>
      <c r="O2246" s="27"/>
      <c r="P2246" s="27" t="s">
        <v>13922</v>
      </c>
      <c r="Q2246" s="27"/>
      <c r="R2246" s="27" t="str">
        <f>LEFT('2012-2022'!$P2246,4)</f>
        <v>2021</v>
      </c>
      <c r="S2246" s="27" t="s">
        <v>70</v>
      </c>
      <c r="T2246" s="27" t="str">
        <f t="shared" si="771"/>
        <v/>
      </c>
      <c r="U2246" s="27"/>
      <c r="V2246" s="29"/>
      <c r="W2246" s="30"/>
      <c r="X2246" s="30"/>
      <c r="Y2246" s="31"/>
    </row>
    <row r="2247" spans="1:25" ht="15.75" hidden="1" customHeight="1" x14ac:dyDescent="0.25">
      <c r="A2247" s="32">
        <v>24343654</v>
      </c>
      <c r="B2247" s="32" t="s">
        <v>13923</v>
      </c>
      <c r="C2247" s="32" t="s">
        <v>13924</v>
      </c>
      <c r="D2247" s="32" t="s">
        <v>13925</v>
      </c>
      <c r="E2247" s="32" t="s">
        <v>13926</v>
      </c>
      <c r="F2247" s="32" t="s">
        <v>624</v>
      </c>
      <c r="G2247" s="32">
        <v>2014</v>
      </c>
      <c r="H2247" s="33">
        <v>41626</v>
      </c>
      <c r="I2247" s="32" t="s">
        <v>13927</v>
      </c>
      <c r="J2247" s="32"/>
      <c r="K2247" s="32" t="s">
        <v>13928</v>
      </c>
      <c r="L2247" s="32" t="str">
        <f t="shared" si="783"/>
        <v>PreAlerta</v>
      </c>
      <c r="M2247" s="32" t="str">
        <f t="shared" si="788"/>
        <v>S/PalabrasClaves</v>
      </c>
      <c r="N2247" s="32" t="str">
        <f t="shared" si="787"/>
        <v/>
      </c>
      <c r="O2247" s="32"/>
      <c r="P2247" s="32" t="s">
        <v>2519</v>
      </c>
      <c r="Q2247" s="32"/>
      <c r="R2247" s="32" t="str">
        <f>LEFT('2012-2022'!$P2247,4)</f>
        <v>2014</v>
      </c>
      <c r="S2247" s="32" t="s">
        <v>49</v>
      </c>
      <c r="T2247" s="32" t="str">
        <f t="shared" si="771"/>
        <v/>
      </c>
      <c r="U2247" s="32"/>
      <c r="V2247" s="34"/>
      <c r="W2247" s="35"/>
      <c r="X2247" s="35"/>
      <c r="Y2247" s="32"/>
    </row>
    <row r="2248" spans="1:25" ht="15.75" hidden="1" customHeight="1" x14ac:dyDescent="0.25">
      <c r="A2248" s="27">
        <v>31945307</v>
      </c>
      <c r="B2248" s="27" t="s">
        <v>13929</v>
      </c>
      <c r="C2248" s="27" t="s">
        <v>13930</v>
      </c>
      <c r="D2248" s="27" t="s">
        <v>13931</v>
      </c>
      <c r="E2248" s="27" t="s">
        <v>13932</v>
      </c>
      <c r="F2248" s="27" t="s">
        <v>595</v>
      </c>
      <c r="G2248" s="27">
        <v>2020</v>
      </c>
      <c r="H2248" s="28">
        <v>43847</v>
      </c>
      <c r="I2248" s="27"/>
      <c r="J2248" s="27"/>
      <c r="K2248" s="27" t="s">
        <v>13933</v>
      </c>
      <c r="L2248" s="27" t="str">
        <f t="shared" si="783"/>
        <v>PostAlerta</v>
      </c>
      <c r="M2248" s="27" t="str">
        <f t="shared" si="788"/>
        <v>S/PalabrasClaves</v>
      </c>
      <c r="N2248" s="27" t="str">
        <f t="shared" si="787"/>
        <v/>
      </c>
      <c r="O2248" s="27"/>
      <c r="P2248" s="27" t="s">
        <v>3128</v>
      </c>
      <c r="Q2248" s="27"/>
      <c r="R2248" s="27" t="str">
        <f>LEFT('2012-2022'!$P2248,4)</f>
        <v>2020</v>
      </c>
      <c r="S2248" s="27" t="s">
        <v>45</v>
      </c>
      <c r="T2248" s="27" t="str">
        <f t="shared" si="771"/>
        <v/>
      </c>
      <c r="U2248" s="27"/>
      <c r="V2248" s="29"/>
      <c r="W2248" s="30"/>
      <c r="X2248" s="30"/>
      <c r="Y2248" s="31"/>
    </row>
    <row r="2249" spans="1:25" ht="15.75" hidden="1" customHeight="1" x14ac:dyDescent="0.25">
      <c r="A2249" s="32">
        <v>28129372</v>
      </c>
      <c r="B2249" s="32" t="s">
        <v>13934</v>
      </c>
      <c r="C2249" s="32" t="s">
        <v>13935</v>
      </c>
      <c r="D2249" s="32" t="s">
        <v>13936</v>
      </c>
      <c r="E2249" s="32" t="s">
        <v>13937</v>
      </c>
      <c r="F2249" s="32" t="s">
        <v>424</v>
      </c>
      <c r="G2249" s="32">
        <v>2017</v>
      </c>
      <c r="H2249" s="33">
        <v>42763</v>
      </c>
      <c r="I2249" s="32" t="s">
        <v>13938</v>
      </c>
      <c r="J2249" s="32"/>
      <c r="K2249" s="32" t="s">
        <v>13939</v>
      </c>
      <c r="L2249" s="32" t="str">
        <f t="shared" si="783"/>
        <v>PreAlerta</v>
      </c>
      <c r="M2249" s="32" t="str">
        <f t="shared" si="788"/>
        <v>C/PalabrasClaves</v>
      </c>
      <c r="N2249" s="32" t="str">
        <f t="shared" si="787"/>
        <v/>
      </c>
      <c r="O2249" s="32"/>
      <c r="P2249" s="32" t="s">
        <v>13940</v>
      </c>
      <c r="Q2249" s="32"/>
      <c r="R2249" s="32" t="str">
        <f>LEFT('2012-2022'!$P2249,4)</f>
        <v>2017</v>
      </c>
      <c r="S2249" s="32" t="s">
        <v>39</v>
      </c>
      <c r="T2249" s="32" t="str">
        <f t="shared" si="771"/>
        <v/>
      </c>
      <c r="U2249" s="32"/>
      <c r="V2249" s="34"/>
      <c r="W2249" s="35"/>
      <c r="X2249" s="35"/>
      <c r="Y2249" s="32"/>
    </row>
    <row r="2250" spans="1:25" ht="15.75" hidden="1" customHeight="1" x14ac:dyDescent="0.25">
      <c r="A2250" s="27">
        <v>32886722</v>
      </c>
      <c r="B2250" s="27" t="s">
        <v>13941</v>
      </c>
      <c r="C2250" s="27" t="s">
        <v>13942</v>
      </c>
      <c r="D2250" s="27" t="s">
        <v>13943</v>
      </c>
      <c r="E2250" s="27" t="s">
        <v>13944</v>
      </c>
      <c r="F2250" s="27" t="s">
        <v>424</v>
      </c>
      <c r="G2250" s="27">
        <v>2020</v>
      </c>
      <c r="H2250" s="28">
        <v>44078</v>
      </c>
      <c r="I2250" s="27" t="s">
        <v>13945</v>
      </c>
      <c r="J2250" s="27"/>
      <c r="K2250" s="27" t="s">
        <v>13946</v>
      </c>
      <c r="L2250" s="27" t="str">
        <f t="shared" si="783"/>
        <v>PostAlerta</v>
      </c>
      <c r="M2250" s="27" t="str">
        <f t="shared" si="788"/>
        <v>S/PalabrasClaves</v>
      </c>
      <c r="N2250" s="27" t="str">
        <f t="shared" si="787"/>
        <v/>
      </c>
      <c r="O2250" s="27"/>
      <c r="P2250" s="27" t="s">
        <v>7238</v>
      </c>
      <c r="Q2250" s="27"/>
      <c r="R2250" s="27" t="str">
        <f>LEFT('2012-2022'!$P2250,4)</f>
        <v>2020</v>
      </c>
      <c r="S2250" s="27" t="s">
        <v>68</v>
      </c>
      <c r="T2250" s="27" t="str">
        <f t="shared" si="771"/>
        <v/>
      </c>
      <c r="U2250" s="27"/>
      <c r="V2250" s="29"/>
      <c r="W2250" s="30"/>
      <c r="X2250" s="30"/>
      <c r="Y2250" s="31"/>
    </row>
    <row r="2251" spans="1:25" ht="15.75" hidden="1" customHeight="1" x14ac:dyDescent="0.25">
      <c r="A2251" s="32">
        <v>32032316</v>
      </c>
      <c r="B2251" s="32" t="s">
        <v>13947</v>
      </c>
      <c r="C2251" s="32" t="s">
        <v>13948</v>
      </c>
      <c r="D2251" s="32" t="s">
        <v>13949</v>
      </c>
      <c r="E2251" s="32" t="s">
        <v>13950</v>
      </c>
      <c r="F2251" s="32" t="s">
        <v>304</v>
      </c>
      <c r="G2251" s="32">
        <v>2020</v>
      </c>
      <c r="H2251" s="33">
        <v>43869</v>
      </c>
      <c r="I2251" s="32" t="s">
        <v>13951</v>
      </c>
      <c r="J2251" s="32" t="s">
        <v>13952</v>
      </c>
      <c r="K2251" s="32" t="s">
        <v>13953</v>
      </c>
      <c r="L2251" s="32" t="str">
        <f t="shared" si="783"/>
        <v>PostAlerta</v>
      </c>
      <c r="M2251" s="32" t="str">
        <f t="shared" si="788"/>
        <v>S/PalabrasClaves</v>
      </c>
      <c r="N2251" s="32" t="str">
        <f t="shared" si="787"/>
        <v/>
      </c>
      <c r="O2251" s="32"/>
      <c r="P2251" s="32" t="s">
        <v>336</v>
      </c>
      <c r="Q2251" s="32"/>
      <c r="R2251" s="32" t="str">
        <f>LEFT('2012-2022'!$P2251,4)</f>
        <v>2020</v>
      </c>
      <c r="S2251" s="32" t="s">
        <v>49</v>
      </c>
      <c r="T2251" s="32" t="str">
        <f t="shared" si="771"/>
        <v/>
      </c>
      <c r="U2251" s="32"/>
      <c r="V2251" s="34"/>
      <c r="W2251" s="35"/>
      <c r="X2251" s="35"/>
      <c r="Y2251" s="32"/>
    </row>
    <row r="2252" spans="1:25" ht="15.75" hidden="1" customHeight="1" x14ac:dyDescent="0.25">
      <c r="A2252" s="27">
        <v>34755815</v>
      </c>
      <c r="B2252" s="27" t="s">
        <v>13954</v>
      </c>
      <c r="C2252" s="27" t="s">
        <v>13955</v>
      </c>
      <c r="D2252" s="27" t="s">
        <v>13956</v>
      </c>
      <c r="E2252" s="27" t="s">
        <v>13957</v>
      </c>
      <c r="F2252" s="27" t="s">
        <v>13958</v>
      </c>
      <c r="G2252" s="27">
        <v>2021</v>
      </c>
      <c r="H2252" s="28">
        <v>44510</v>
      </c>
      <c r="I2252" s="27" t="s">
        <v>13959</v>
      </c>
      <c r="J2252" s="27"/>
      <c r="K2252" s="27" t="s">
        <v>13960</v>
      </c>
      <c r="L2252" s="27" t="str">
        <f t="shared" si="783"/>
        <v>PostAlerta</v>
      </c>
      <c r="M2252" s="27" t="str">
        <f t="shared" si="788"/>
        <v>S/PalabrasClaves</v>
      </c>
      <c r="N2252" s="27" t="str">
        <f t="shared" si="787"/>
        <v/>
      </c>
      <c r="O2252" s="27"/>
      <c r="P2252" s="27" t="s">
        <v>13961</v>
      </c>
      <c r="Q2252" s="27"/>
      <c r="R2252" s="27" t="str">
        <f>LEFT('2012-2022'!$P2252,4)</f>
        <v>2021</v>
      </c>
      <c r="S2252" s="27" t="s">
        <v>72</v>
      </c>
      <c r="T2252" s="27" t="str">
        <f t="shared" si="771"/>
        <v/>
      </c>
      <c r="U2252" s="27"/>
      <c r="V2252" s="29"/>
      <c r="W2252" s="30"/>
      <c r="X2252" s="30"/>
      <c r="Y2252" s="31"/>
    </row>
    <row r="2253" spans="1:25" ht="15.75" hidden="1" customHeight="1" x14ac:dyDescent="0.25">
      <c r="A2253" s="32">
        <v>25868133</v>
      </c>
      <c r="B2253" s="32" t="s">
        <v>13962</v>
      </c>
      <c r="C2253" s="32" t="s">
        <v>13963</v>
      </c>
      <c r="D2253" s="32" t="s">
        <v>13964</v>
      </c>
      <c r="E2253" s="32" t="s">
        <v>13965</v>
      </c>
      <c r="F2253" s="32" t="s">
        <v>304</v>
      </c>
      <c r="G2253" s="32">
        <v>2015</v>
      </c>
      <c r="H2253" s="33">
        <v>42108</v>
      </c>
      <c r="I2253" s="32" t="s">
        <v>13966</v>
      </c>
      <c r="J2253" s="32" t="s">
        <v>13967</v>
      </c>
      <c r="K2253" s="32" t="s">
        <v>13968</v>
      </c>
      <c r="L2253" s="32" t="str">
        <f t="shared" si="783"/>
        <v>PreAlerta</v>
      </c>
      <c r="M2253" s="32" t="str">
        <f t="shared" si="788"/>
        <v>S/PalabrasClaves</v>
      </c>
      <c r="N2253" s="32" t="str">
        <f t="shared" si="787"/>
        <v/>
      </c>
      <c r="O2253" s="32"/>
      <c r="P2253" s="32" t="s">
        <v>911</v>
      </c>
      <c r="Q2253" s="32"/>
      <c r="R2253" s="32" t="str">
        <f>LEFT('2012-2022'!$P2253,4)</f>
        <v>2015</v>
      </c>
      <c r="S2253" s="32" t="s">
        <v>57</v>
      </c>
      <c r="T2253" s="32" t="str">
        <f t="shared" si="771"/>
        <v/>
      </c>
      <c r="U2253" s="32"/>
      <c r="V2253" s="34"/>
      <c r="W2253" s="35"/>
      <c r="X2253" s="35"/>
      <c r="Y2253" s="32"/>
    </row>
    <row r="2254" spans="1:25" ht="15.75" hidden="1" customHeight="1" x14ac:dyDescent="0.25">
      <c r="A2254" s="27">
        <v>23507280</v>
      </c>
      <c r="B2254" s="27" t="s">
        <v>13969</v>
      </c>
      <c r="C2254" s="27" t="s">
        <v>13970</v>
      </c>
      <c r="D2254" s="27" t="s">
        <v>13971</v>
      </c>
      <c r="E2254" s="27" t="s">
        <v>13972</v>
      </c>
      <c r="F2254" s="27" t="s">
        <v>573</v>
      </c>
      <c r="G2254" s="27">
        <v>2013</v>
      </c>
      <c r="H2254" s="28">
        <v>41353</v>
      </c>
      <c r="I2254" s="27" t="s">
        <v>13973</v>
      </c>
      <c r="J2254" s="27"/>
      <c r="K2254" s="27" t="s">
        <v>13974</v>
      </c>
      <c r="L2254" s="27" t="str">
        <f t="shared" si="783"/>
        <v>PreAlerta</v>
      </c>
      <c r="M2254" s="27" t="str">
        <f t="shared" si="788"/>
        <v>S/PalabrasClaves</v>
      </c>
      <c r="N2254" s="27" t="str">
        <f t="shared" si="787"/>
        <v/>
      </c>
      <c r="O2254" s="27"/>
      <c r="P2254" s="27" t="s">
        <v>479</v>
      </c>
      <c r="Q2254" s="27"/>
      <c r="R2254" s="27" t="str">
        <f>LEFT('2012-2022'!$P2254,4)</f>
        <v>2013</v>
      </c>
      <c r="S2254" s="27" t="s">
        <v>60</v>
      </c>
      <c r="T2254" s="27" t="str">
        <f t="shared" si="771"/>
        <v/>
      </c>
      <c r="U2254" s="27"/>
      <c r="V2254" s="29"/>
      <c r="W2254" s="30"/>
      <c r="X2254" s="30"/>
      <c r="Y2254" s="31"/>
    </row>
    <row r="2255" spans="1:25" ht="15.75" hidden="1" customHeight="1" x14ac:dyDescent="0.25">
      <c r="A2255" s="32">
        <v>25637328</v>
      </c>
      <c r="B2255" s="32" t="s">
        <v>13975</v>
      </c>
      <c r="C2255" s="32" t="s">
        <v>13976</v>
      </c>
      <c r="D2255" s="32" t="s">
        <v>13977</v>
      </c>
      <c r="E2255" s="32" t="s">
        <v>13978</v>
      </c>
      <c r="F2255" s="32" t="s">
        <v>393</v>
      </c>
      <c r="G2255" s="32">
        <v>2015</v>
      </c>
      <c r="H2255" s="33">
        <v>42036</v>
      </c>
      <c r="I2255" s="32"/>
      <c r="J2255" s="32"/>
      <c r="K2255" s="32" t="s">
        <v>13979</v>
      </c>
      <c r="L2255" s="32" t="str">
        <f t="shared" si="783"/>
        <v>PreAlerta</v>
      </c>
      <c r="M2255" s="32" t="str">
        <f t="shared" si="788"/>
        <v>S/PalabrasClaves</v>
      </c>
      <c r="N2255" s="32" t="str">
        <f t="shared" si="787"/>
        <v/>
      </c>
      <c r="O2255" s="32"/>
      <c r="P2255" s="32" t="s">
        <v>2470</v>
      </c>
      <c r="Q2255" s="32"/>
      <c r="R2255" s="32" t="str">
        <f>LEFT('2012-2022'!$P2255,4)</f>
        <v>2015</v>
      </c>
      <c r="S2255" s="32" t="s">
        <v>65</v>
      </c>
      <c r="T2255" s="32" t="str">
        <f t="shared" si="771"/>
        <v/>
      </c>
      <c r="U2255" s="32"/>
      <c r="V2255" s="34"/>
      <c r="W2255" s="35"/>
      <c r="X2255" s="35"/>
      <c r="Y2255" s="32"/>
    </row>
    <row r="2256" spans="1:25" ht="15.75" hidden="1" customHeight="1" x14ac:dyDescent="0.25">
      <c r="A2256" s="27">
        <v>33431605</v>
      </c>
      <c r="B2256" s="27" t="s">
        <v>13980</v>
      </c>
      <c r="C2256" s="27" t="s">
        <v>13981</v>
      </c>
      <c r="D2256" s="27" t="s">
        <v>13982</v>
      </c>
      <c r="E2256" s="27" t="s">
        <v>13983</v>
      </c>
      <c r="F2256" s="27" t="s">
        <v>393</v>
      </c>
      <c r="G2256" s="27">
        <v>2021</v>
      </c>
      <c r="H2256" s="28">
        <v>44208</v>
      </c>
      <c r="I2256" s="27"/>
      <c r="J2256" s="27"/>
      <c r="K2256" s="27" t="s">
        <v>13984</v>
      </c>
      <c r="L2256" s="27" t="str">
        <f t="shared" si="783"/>
        <v>PostAlerta</v>
      </c>
      <c r="M2256" s="27" t="str">
        <f t="shared" si="788"/>
        <v>S/PalabrasClaves</v>
      </c>
      <c r="N2256" s="27" t="str">
        <f t="shared" si="787"/>
        <v/>
      </c>
      <c r="O2256" s="27"/>
      <c r="P2256" s="27" t="s">
        <v>1445</v>
      </c>
      <c r="Q2256" s="27"/>
      <c r="R2256" s="27" t="str">
        <f>LEFT('2012-2022'!$P2256,4)</f>
        <v>2021</v>
      </c>
      <c r="S2256" s="27" t="s">
        <v>74</v>
      </c>
      <c r="T2256" s="27" t="str">
        <f t="shared" si="771"/>
        <v/>
      </c>
      <c r="U2256" s="27"/>
      <c r="V2256" s="29"/>
      <c r="W2256" s="30"/>
      <c r="X2256" s="30"/>
      <c r="Y2256" s="31"/>
    </row>
    <row r="2257" spans="1:25" ht="15.75" hidden="1" customHeight="1" x14ac:dyDescent="0.25">
      <c r="A2257" s="32">
        <v>29720385</v>
      </c>
      <c r="B2257" s="32" t="s">
        <v>13985</v>
      </c>
      <c r="C2257" s="32" t="s">
        <v>13986</v>
      </c>
      <c r="D2257" s="32" t="s">
        <v>13987</v>
      </c>
      <c r="E2257" s="32" t="s">
        <v>13988</v>
      </c>
      <c r="F2257" s="32" t="s">
        <v>393</v>
      </c>
      <c r="G2257" s="32">
        <v>2018</v>
      </c>
      <c r="H2257" s="33">
        <v>43224</v>
      </c>
      <c r="I2257" s="32"/>
      <c r="J2257" s="32"/>
      <c r="K2257" s="32" t="s">
        <v>13989</v>
      </c>
      <c r="L2257" s="32" t="str">
        <f t="shared" si="783"/>
        <v>PostAlerta</v>
      </c>
      <c r="M2257" s="32" t="str">
        <f t="shared" si="788"/>
        <v>C/PalabrasClaves</v>
      </c>
      <c r="N2257" s="32" t="str">
        <f t="shared" si="787"/>
        <v/>
      </c>
      <c r="O2257" s="32"/>
      <c r="P2257" s="32" t="s">
        <v>1267</v>
      </c>
      <c r="Q2257" s="32"/>
      <c r="R2257" s="32" t="str">
        <f>LEFT('2012-2022'!$P2257,4)</f>
        <v>2018</v>
      </c>
      <c r="S2257" s="32" t="s">
        <v>72</v>
      </c>
      <c r="T2257" s="32" t="str">
        <f t="shared" si="771"/>
        <v/>
      </c>
      <c r="U2257" s="32"/>
      <c r="V2257" s="34"/>
      <c r="W2257" s="35"/>
      <c r="X2257" s="35"/>
      <c r="Y2257" s="32"/>
    </row>
    <row r="2258" spans="1:25" ht="15.75" hidden="1" customHeight="1" x14ac:dyDescent="0.25">
      <c r="A2258" s="27">
        <v>33469147</v>
      </c>
      <c r="B2258" s="27" t="s">
        <v>13990</v>
      </c>
      <c r="C2258" s="27" t="s">
        <v>13991</v>
      </c>
      <c r="D2258" s="27" t="s">
        <v>13992</v>
      </c>
      <c r="E2258" s="27" t="s">
        <v>13993</v>
      </c>
      <c r="F2258" s="27" t="s">
        <v>8151</v>
      </c>
      <c r="G2258" s="27">
        <v>2021</v>
      </c>
      <c r="H2258" s="28">
        <v>44216</v>
      </c>
      <c r="I2258" s="27" t="s">
        <v>13994</v>
      </c>
      <c r="J2258" s="27"/>
      <c r="K2258" s="27" t="s">
        <v>13995</v>
      </c>
      <c r="L2258" s="27" t="str">
        <f t="shared" si="783"/>
        <v>PostAlerta</v>
      </c>
      <c r="M2258" s="27" t="str">
        <f t="shared" si="788"/>
        <v>C/PalabrasClaves</v>
      </c>
      <c r="N2258" s="27" t="str">
        <f t="shared" si="787"/>
        <v/>
      </c>
      <c r="O2258" s="27"/>
      <c r="P2258" s="27" t="s">
        <v>13996</v>
      </c>
      <c r="Q2258" s="27"/>
      <c r="R2258" s="27" t="str">
        <f>LEFT('2012-2022'!$P2258,4)</f>
        <v>2021</v>
      </c>
      <c r="S2258" s="27" t="s">
        <v>39</v>
      </c>
      <c r="T2258" s="27" t="str">
        <f t="shared" si="771"/>
        <v/>
      </c>
      <c r="U2258" s="27"/>
      <c r="V2258" s="29"/>
      <c r="W2258" s="30"/>
      <c r="X2258" s="30"/>
      <c r="Y2258" s="31"/>
    </row>
    <row r="2259" spans="1:25" ht="15.75" hidden="1" customHeight="1" x14ac:dyDescent="0.25">
      <c r="A2259" s="32">
        <v>31688720</v>
      </c>
      <c r="B2259" s="32" t="s">
        <v>13997</v>
      </c>
      <c r="C2259" s="32" t="s">
        <v>13998</v>
      </c>
      <c r="D2259" s="32" t="s">
        <v>13999</v>
      </c>
      <c r="E2259" s="32" t="s">
        <v>14000</v>
      </c>
      <c r="F2259" s="32" t="s">
        <v>304</v>
      </c>
      <c r="G2259" s="32">
        <v>2019</v>
      </c>
      <c r="H2259" s="33">
        <v>43775</v>
      </c>
      <c r="I2259" s="32" t="s">
        <v>14001</v>
      </c>
      <c r="J2259" s="32" t="s">
        <v>14002</v>
      </c>
      <c r="K2259" s="32" t="s">
        <v>14003</v>
      </c>
      <c r="L2259" s="32" t="str">
        <f t="shared" si="783"/>
        <v>PostAlerta</v>
      </c>
      <c r="M2259" s="32" t="str">
        <f t="shared" si="788"/>
        <v>S/PalabrasClaves</v>
      </c>
      <c r="N2259" s="32" t="str">
        <f t="shared" si="787"/>
        <v/>
      </c>
      <c r="O2259" s="32"/>
      <c r="P2259" s="32" t="s">
        <v>533</v>
      </c>
      <c r="Q2259" s="32"/>
      <c r="R2259" s="32" t="str">
        <f>LEFT('2012-2022'!$P2259,4)</f>
        <v>2019</v>
      </c>
      <c r="S2259" s="32" t="s">
        <v>74</v>
      </c>
      <c r="T2259" s="32" t="str">
        <f t="shared" si="771"/>
        <v/>
      </c>
      <c r="U2259" s="32"/>
      <c r="V2259" s="34"/>
      <c r="W2259" s="35"/>
      <c r="X2259" s="35"/>
      <c r="Y2259" s="32"/>
    </row>
    <row r="2260" spans="1:25" ht="15.75" hidden="1" customHeight="1" x14ac:dyDescent="0.25">
      <c r="A2260" s="27">
        <v>34783161</v>
      </c>
      <c r="B2260" s="27" t="s">
        <v>14004</v>
      </c>
      <c r="C2260" s="27" t="s">
        <v>14005</v>
      </c>
      <c r="D2260" s="27" t="s">
        <v>14006</v>
      </c>
      <c r="E2260" s="27" t="s">
        <v>14007</v>
      </c>
      <c r="F2260" s="27" t="s">
        <v>14008</v>
      </c>
      <c r="G2260" s="27">
        <v>2022</v>
      </c>
      <c r="H2260" s="28">
        <v>44516</v>
      </c>
      <c r="I2260" s="27"/>
      <c r="J2260" s="27"/>
      <c r="K2260" s="27" t="s">
        <v>14009</v>
      </c>
      <c r="L2260" s="27" t="str">
        <f t="shared" si="783"/>
        <v>PostAlerta</v>
      </c>
      <c r="M2260" s="27" t="str">
        <f t="shared" si="788"/>
        <v>S/PalabrasClaves</v>
      </c>
      <c r="N2260" s="27" t="str">
        <f t="shared" si="787"/>
        <v/>
      </c>
      <c r="O2260" s="27"/>
      <c r="P2260" s="27" t="s">
        <v>14010</v>
      </c>
      <c r="Q2260" s="27"/>
      <c r="R2260" s="27" t="str">
        <f>LEFT('2012-2022'!$P2260,4)</f>
        <v>2022</v>
      </c>
      <c r="S2260" s="27" t="s">
        <v>45</v>
      </c>
      <c r="T2260" s="27" t="str">
        <f t="shared" si="771"/>
        <v/>
      </c>
      <c r="U2260" s="27"/>
      <c r="V2260" s="29"/>
      <c r="W2260" s="30"/>
      <c r="X2260" s="30"/>
      <c r="Y2260" s="31"/>
    </row>
    <row r="2261" spans="1:25" ht="15.75" hidden="1" customHeight="1" x14ac:dyDescent="0.25">
      <c r="A2261" s="32">
        <v>33501961</v>
      </c>
      <c r="B2261" s="32" t="s">
        <v>14011</v>
      </c>
      <c r="C2261" s="32" t="s">
        <v>14012</v>
      </c>
      <c r="D2261" s="32" t="s">
        <v>14013</v>
      </c>
      <c r="E2261" s="32" t="s">
        <v>6659</v>
      </c>
      <c r="F2261" s="32" t="s">
        <v>2140</v>
      </c>
      <c r="G2261" s="32">
        <v>2021</v>
      </c>
      <c r="H2261" s="33">
        <v>44223</v>
      </c>
      <c r="I2261" s="32"/>
      <c r="J2261" s="32"/>
      <c r="K2261" s="32" t="s">
        <v>14014</v>
      </c>
      <c r="L2261" s="32" t="str">
        <f t="shared" si="783"/>
        <v>PostAlerta</v>
      </c>
      <c r="M2261" s="32" t="str">
        <f t="shared" si="788"/>
        <v>S/PalabrasClaves</v>
      </c>
      <c r="N2261" s="32" t="str">
        <f t="shared" si="787"/>
        <v/>
      </c>
      <c r="O2261" s="32"/>
      <c r="P2261" s="32" t="s">
        <v>14015</v>
      </c>
      <c r="Q2261" s="32"/>
      <c r="R2261" s="32" t="str">
        <f>LEFT('2012-2022'!$P2261,4)</f>
        <v>2021</v>
      </c>
      <c r="S2261" s="32" t="s">
        <v>39</v>
      </c>
      <c r="T2261" s="32" t="str">
        <f t="shared" si="771"/>
        <v/>
      </c>
      <c r="U2261" s="32"/>
      <c r="V2261" s="34"/>
      <c r="W2261" s="35"/>
      <c r="X2261" s="35"/>
      <c r="Y2261" s="32"/>
    </row>
    <row r="2262" spans="1:25" ht="15.75" hidden="1" customHeight="1" x14ac:dyDescent="0.25">
      <c r="A2262" s="27">
        <v>34433793</v>
      </c>
      <c r="B2262" s="27" t="s">
        <v>14016</v>
      </c>
      <c r="C2262" s="27" t="s">
        <v>14017</v>
      </c>
      <c r="D2262" s="27" t="s">
        <v>14018</v>
      </c>
      <c r="E2262" s="27" t="s">
        <v>12977</v>
      </c>
      <c r="F2262" s="27" t="s">
        <v>304</v>
      </c>
      <c r="G2262" s="27">
        <v>2021</v>
      </c>
      <c r="H2262" s="28">
        <v>44434</v>
      </c>
      <c r="I2262" s="27"/>
      <c r="J2262" s="27"/>
      <c r="K2262" s="27" t="s">
        <v>14019</v>
      </c>
      <c r="L2262" s="27" t="str">
        <f t="shared" si="783"/>
        <v>PostAlerta</v>
      </c>
      <c r="M2262" s="27" t="str">
        <f t="shared" si="788"/>
        <v>S/PalabrasClaves</v>
      </c>
      <c r="N2262" s="27" t="str">
        <f t="shared" si="787"/>
        <v/>
      </c>
      <c r="O2262" s="27"/>
      <c r="P2262" s="27" t="s">
        <v>5980</v>
      </c>
      <c r="Q2262" s="27"/>
      <c r="R2262" s="27" t="str">
        <f>LEFT('2012-2022'!$P2262,4)</f>
        <v>2021</v>
      </c>
      <c r="S2262" s="27" t="s">
        <v>74</v>
      </c>
      <c r="T2262" s="27" t="str">
        <f t="shared" si="771"/>
        <v/>
      </c>
      <c r="U2262" s="27"/>
      <c r="V2262" s="29"/>
      <c r="W2262" s="30"/>
      <c r="X2262" s="30"/>
      <c r="Y2262" s="31"/>
    </row>
    <row r="2263" spans="1:25" ht="15.75" hidden="1" customHeight="1" x14ac:dyDescent="0.25">
      <c r="A2263" s="32">
        <v>29760215</v>
      </c>
      <c r="B2263" s="32" t="s">
        <v>14020</v>
      </c>
      <c r="C2263" s="32" t="s">
        <v>14021</v>
      </c>
      <c r="D2263" s="32" t="s">
        <v>14022</v>
      </c>
      <c r="E2263" s="32" t="s">
        <v>11430</v>
      </c>
      <c r="F2263" s="32" t="s">
        <v>624</v>
      </c>
      <c r="G2263" s="32">
        <v>2018</v>
      </c>
      <c r="H2263" s="33">
        <v>43236</v>
      </c>
      <c r="I2263" s="32" t="s">
        <v>14023</v>
      </c>
      <c r="J2263" s="32"/>
      <c r="K2263" s="32" t="s">
        <v>14024</v>
      </c>
      <c r="L2263" s="32" t="str">
        <f t="shared" si="783"/>
        <v>PostAlerta</v>
      </c>
      <c r="M2263" s="32" t="str">
        <f t="shared" si="788"/>
        <v>S/PalabrasClaves</v>
      </c>
      <c r="N2263" s="32" t="str">
        <f t="shared" si="787"/>
        <v/>
      </c>
      <c r="O2263" s="32"/>
      <c r="P2263" s="32" t="s">
        <v>1875</v>
      </c>
      <c r="Q2263" s="32"/>
      <c r="R2263" s="32" t="str">
        <f>LEFT('2012-2022'!$P2263,4)</f>
        <v>2018</v>
      </c>
      <c r="S2263" s="32" t="s">
        <v>62</v>
      </c>
      <c r="T2263" s="32" t="str">
        <f t="shared" si="771"/>
        <v/>
      </c>
      <c r="U2263" s="32"/>
      <c r="V2263" s="34"/>
      <c r="W2263" s="35"/>
      <c r="X2263" s="35"/>
      <c r="Y2263" s="32"/>
    </row>
    <row r="2264" spans="1:25" ht="15.75" hidden="1" customHeight="1" x14ac:dyDescent="0.25">
      <c r="A2264" s="27">
        <v>26706364</v>
      </c>
      <c r="B2264" s="27" t="s">
        <v>14025</v>
      </c>
      <c r="C2264" s="27" t="s">
        <v>14026</v>
      </c>
      <c r="D2264" s="27" t="s">
        <v>14027</v>
      </c>
      <c r="E2264" s="27" t="s">
        <v>14028</v>
      </c>
      <c r="F2264" s="27" t="s">
        <v>14029</v>
      </c>
      <c r="G2264" s="27">
        <v>2016</v>
      </c>
      <c r="H2264" s="28">
        <v>42365</v>
      </c>
      <c r="I2264" s="27"/>
      <c r="J2264" s="27"/>
      <c r="K2264" s="27" t="s">
        <v>14030</v>
      </c>
      <c r="L2264" s="27" t="str">
        <f t="shared" si="783"/>
        <v>PreAlerta</v>
      </c>
      <c r="M2264" s="27" t="str">
        <f t="shared" si="788"/>
        <v>S/PalabrasClaves</v>
      </c>
      <c r="N2264" s="27" t="str">
        <f t="shared" si="787"/>
        <v/>
      </c>
      <c r="O2264" s="27"/>
      <c r="P2264" s="27" t="s">
        <v>3417</v>
      </c>
      <c r="Q2264" s="27"/>
      <c r="R2264" s="27" t="str">
        <f>LEFT('2012-2022'!$P2264,4)</f>
        <v>2016</v>
      </c>
      <c r="S2264" s="27" t="s">
        <v>45</v>
      </c>
      <c r="T2264" s="27" t="str">
        <f t="shared" si="771"/>
        <v/>
      </c>
      <c r="U2264" s="27"/>
      <c r="V2264" s="29"/>
      <c r="W2264" s="30"/>
      <c r="X2264" s="30"/>
      <c r="Y2264" s="31"/>
    </row>
    <row r="2265" spans="1:25" ht="15.75" hidden="1" customHeight="1" x14ac:dyDescent="0.25">
      <c r="A2265" s="32">
        <v>23461304</v>
      </c>
      <c r="B2265" s="32" t="s">
        <v>14031</v>
      </c>
      <c r="C2265" s="32" t="s">
        <v>14032</v>
      </c>
      <c r="D2265" s="32" t="s">
        <v>14033</v>
      </c>
      <c r="E2265" s="32" t="s">
        <v>14034</v>
      </c>
      <c r="F2265" s="32" t="s">
        <v>12322</v>
      </c>
      <c r="G2265" s="32">
        <v>2013</v>
      </c>
      <c r="H2265" s="33">
        <v>41340</v>
      </c>
      <c r="I2265" s="32"/>
      <c r="J2265" s="32"/>
      <c r="K2265" s="32"/>
      <c r="L2265" s="32" t="str">
        <f t="shared" ref="L2265:L2328" si="789">IF(ISNUMBER(VLOOKUP(A2265,EXCL,1,FALSE)),"Excluido",IF(ISNUMBER(VLOOKUP(A2265,POST,1,FALSE)),"PostAlerta",IF(ISNUMBER(VLOOKUP(A2265,PRE,1,FALSE)),"PreAlerta","")))</f>
        <v>PreAlerta</v>
      </c>
      <c r="M2265" s="32" t="str">
        <f t="shared" si="788"/>
        <v>S/PalabrasClaves</v>
      </c>
      <c r="N2265" s="32" t="str">
        <f t="shared" si="787"/>
        <v/>
      </c>
      <c r="O2265" s="32"/>
      <c r="P2265" s="32" t="s">
        <v>1105</v>
      </c>
      <c r="Q2265" s="32"/>
      <c r="R2265" s="32" t="str">
        <f>LEFT('2012-2022'!$P2265,4)</f>
        <v>2013</v>
      </c>
      <c r="S2265" s="32" t="s">
        <v>45</v>
      </c>
      <c r="T2265" s="32" t="str">
        <f t="shared" si="771"/>
        <v/>
      </c>
      <c r="U2265" s="32"/>
      <c r="V2265" s="34"/>
      <c r="W2265" s="35"/>
      <c r="X2265" s="35"/>
      <c r="Y2265" s="32"/>
    </row>
    <row r="2266" spans="1:25" ht="15.75" hidden="1" customHeight="1" x14ac:dyDescent="0.25">
      <c r="A2266" s="27">
        <v>32434942</v>
      </c>
      <c r="B2266" s="27" t="s">
        <v>14035</v>
      </c>
      <c r="C2266" s="27" t="s">
        <v>14036</v>
      </c>
      <c r="D2266" s="27" t="s">
        <v>14037</v>
      </c>
      <c r="E2266" s="27" t="s">
        <v>7065</v>
      </c>
      <c r="F2266" s="27" t="s">
        <v>7066</v>
      </c>
      <c r="G2266" s="27">
        <v>2020</v>
      </c>
      <c r="H2266" s="28">
        <v>43973</v>
      </c>
      <c r="I2266" s="27" t="s">
        <v>14038</v>
      </c>
      <c r="J2266" s="27" t="s">
        <v>14039</v>
      </c>
      <c r="K2266" s="27" t="s">
        <v>14040</v>
      </c>
      <c r="L2266" s="27" t="str">
        <f t="shared" si="789"/>
        <v>PostAlerta</v>
      </c>
      <c r="M2266" s="27" t="str">
        <f t="shared" si="788"/>
        <v>C/PalabrasClaves</v>
      </c>
      <c r="N2266" s="27" t="str">
        <f t="shared" si="787"/>
        <v/>
      </c>
      <c r="O2266" s="27"/>
      <c r="P2266" s="27" t="s">
        <v>5863</v>
      </c>
      <c r="Q2266" s="27"/>
      <c r="R2266" s="27" t="str">
        <f>LEFT('2012-2022'!$P2266,4)</f>
        <v>2020</v>
      </c>
      <c r="S2266" s="27" t="s">
        <v>60</v>
      </c>
      <c r="T2266" s="27" t="str">
        <f t="shared" si="771"/>
        <v/>
      </c>
      <c r="U2266" s="27"/>
      <c r="V2266" s="29"/>
      <c r="W2266" s="30"/>
      <c r="X2266" s="30"/>
      <c r="Y2266" s="31"/>
    </row>
    <row r="2267" spans="1:25" ht="15.75" hidden="1" customHeight="1" x14ac:dyDescent="0.25">
      <c r="A2267" s="32">
        <v>25228665</v>
      </c>
      <c r="B2267" s="32" t="s">
        <v>14041</v>
      </c>
      <c r="C2267" s="32" t="s">
        <v>14042</v>
      </c>
      <c r="D2267" s="32" t="s">
        <v>14043</v>
      </c>
      <c r="E2267" s="32" t="s">
        <v>14044</v>
      </c>
      <c r="F2267" s="32" t="s">
        <v>735</v>
      </c>
      <c r="G2267" s="32">
        <v>2015</v>
      </c>
      <c r="H2267" s="33">
        <v>41900</v>
      </c>
      <c r="I2267" s="32"/>
      <c r="J2267" s="32"/>
      <c r="K2267" s="32" t="s">
        <v>14045</v>
      </c>
      <c r="L2267" s="32" t="str">
        <f t="shared" si="789"/>
        <v>PreAlerta</v>
      </c>
      <c r="M2267" s="32" t="str">
        <f t="shared" si="788"/>
        <v>S/PalabrasClaves</v>
      </c>
      <c r="N2267" s="32" t="str">
        <f t="shared" si="787"/>
        <v/>
      </c>
      <c r="O2267" s="32"/>
      <c r="P2267" s="32" t="s">
        <v>2170</v>
      </c>
      <c r="Q2267" s="32"/>
      <c r="R2267" s="32" t="str">
        <f>LEFT('2012-2022'!$P2267,4)</f>
        <v>2015</v>
      </c>
      <c r="S2267" s="32" t="s">
        <v>68</v>
      </c>
      <c r="T2267" s="32" t="str">
        <f t="shared" si="771"/>
        <v/>
      </c>
      <c r="U2267" s="32"/>
      <c r="V2267" s="34"/>
      <c r="W2267" s="35"/>
      <c r="X2267" s="35"/>
      <c r="Y2267" s="32"/>
    </row>
    <row r="2268" spans="1:25" ht="15.75" hidden="1" customHeight="1" x14ac:dyDescent="0.25">
      <c r="A2268" s="27">
        <v>26672002</v>
      </c>
      <c r="B2268" s="27" t="s">
        <v>14046</v>
      </c>
      <c r="C2268" s="27" t="s">
        <v>14047</v>
      </c>
      <c r="D2268" s="27" t="s">
        <v>14048</v>
      </c>
      <c r="E2268" s="27" t="s">
        <v>14049</v>
      </c>
      <c r="F2268" s="27" t="s">
        <v>735</v>
      </c>
      <c r="G2268" s="27">
        <v>2016</v>
      </c>
      <c r="H2268" s="28">
        <v>42355</v>
      </c>
      <c r="I2268" s="27"/>
      <c r="J2268" s="27"/>
      <c r="K2268" s="27" t="s">
        <v>14050</v>
      </c>
      <c r="L2268" s="27" t="str">
        <f t="shared" si="789"/>
        <v>PreAlerta</v>
      </c>
      <c r="M2268" s="27" t="str">
        <f t="shared" si="788"/>
        <v>S/PalabrasClaves</v>
      </c>
      <c r="N2268" s="27" t="str">
        <f t="shared" si="787"/>
        <v/>
      </c>
      <c r="O2268" s="27"/>
      <c r="P2268" s="27" t="s">
        <v>687</v>
      </c>
      <c r="Q2268" s="27"/>
      <c r="R2268" s="27" t="str">
        <f>LEFT('2012-2022'!$P2268,4)</f>
        <v>2016</v>
      </c>
      <c r="S2268" s="27" t="s">
        <v>74</v>
      </c>
      <c r="T2268" s="27" t="str">
        <f t="shared" si="771"/>
        <v/>
      </c>
      <c r="U2268" s="27"/>
      <c r="V2268" s="29"/>
      <c r="W2268" s="30"/>
      <c r="X2268" s="30"/>
      <c r="Y2268" s="31"/>
    </row>
    <row r="2269" spans="1:25" ht="15.75" hidden="1" customHeight="1" x14ac:dyDescent="0.25">
      <c r="A2269" s="32">
        <v>26165436</v>
      </c>
      <c r="B2269" s="32" t="s">
        <v>14051</v>
      </c>
      <c r="C2269" s="32" t="s">
        <v>14052</v>
      </c>
      <c r="D2269" s="32" t="s">
        <v>14053</v>
      </c>
      <c r="E2269" s="32" t="s">
        <v>14054</v>
      </c>
      <c r="F2269" s="32" t="s">
        <v>304</v>
      </c>
      <c r="G2269" s="32">
        <v>2015</v>
      </c>
      <c r="H2269" s="33">
        <v>42199</v>
      </c>
      <c r="I2269" s="32"/>
      <c r="J2269" s="32"/>
      <c r="K2269" s="32" t="s">
        <v>14055</v>
      </c>
      <c r="L2269" s="32" t="str">
        <f t="shared" si="789"/>
        <v>PreAlerta</v>
      </c>
      <c r="M2269" s="32" t="str">
        <f t="shared" si="788"/>
        <v>S/PalabrasClaves</v>
      </c>
      <c r="N2269" s="32" t="str">
        <f t="shared" si="787"/>
        <v/>
      </c>
      <c r="O2269" s="32"/>
      <c r="P2269" s="32" t="s">
        <v>2470</v>
      </c>
      <c r="Q2269" s="32"/>
      <c r="R2269" s="32" t="str">
        <f>LEFT('2012-2022'!$P2269,4)</f>
        <v>2015</v>
      </c>
      <c r="S2269" s="32" t="s">
        <v>65</v>
      </c>
      <c r="T2269" s="32" t="str">
        <f t="shared" si="771"/>
        <v/>
      </c>
      <c r="U2269" s="32"/>
      <c r="V2269" s="34"/>
      <c r="W2269" s="35"/>
      <c r="X2269" s="35"/>
      <c r="Y2269" s="32"/>
    </row>
    <row r="2270" spans="1:25" ht="15.75" hidden="1" customHeight="1" x14ac:dyDescent="0.25">
      <c r="A2270" s="27">
        <v>29483122</v>
      </c>
      <c r="B2270" s="27" t="s">
        <v>14056</v>
      </c>
      <c r="C2270" s="27" t="s">
        <v>14057</v>
      </c>
      <c r="D2270" s="27" t="s">
        <v>14058</v>
      </c>
      <c r="E2270" s="27" t="s">
        <v>14059</v>
      </c>
      <c r="F2270" s="27" t="s">
        <v>573</v>
      </c>
      <c r="G2270" s="27">
        <v>2018</v>
      </c>
      <c r="H2270" s="28">
        <v>43159</v>
      </c>
      <c r="I2270" s="27" t="s">
        <v>14060</v>
      </c>
      <c r="J2270" s="27"/>
      <c r="K2270" s="27" t="s">
        <v>14061</v>
      </c>
      <c r="L2270" s="27" t="str">
        <f t="shared" si="789"/>
        <v>PostAlerta</v>
      </c>
      <c r="M2270" s="27" t="str">
        <f t="shared" si="788"/>
        <v>C/PalabrasClaves</v>
      </c>
      <c r="N2270" s="27" t="str">
        <f t="shared" si="787"/>
        <v/>
      </c>
      <c r="O2270" s="27"/>
      <c r="P2270" s="27" t="s">
        <v>1461</v>
      </c>
      <c r="Q2270" s="27"/>
      <c r="R2270" s="27" t="str">
        <f>LEFT('2012-2022'!$P2270,4)</f>
        <v>2018</v>
      </c>
      <c r="S2270" s="27" t="s">
        <v>54</v>
      </c>
      <c r="T2270" s="27" t="str">
        <f t="shared" si="771"/>
        <v/>
      </c>
      <c r="U2270" s="27"/>
      <c r="V2270" s="29"/>
      <c r="W2270" s="30"/>
      <c r="X2270" s="30"/>
      <c r="Y2270" s="31"/>
    </row>
    <row r="2271" spans="1:25" ht="15.75" hidden="1" customHeight="1" x14ac:dyDescent="0.25">
      <c r="A2271" s="32">
        <v>33361465</v>
      </c>
      <c r="B2271" s="32" t="s">
        <v>14062</v>
      </c>
      <c r="C2271" s="32" t="s">
        <v>14063</v>
      </c>
      <c r="D2271" s="32" t="s">
        <v>14064</v>
      </c>
      <c r="E2271" s="32" t="s">
        <v>14065</v>
      </c>
      <c r="F2271" s="32" t="s">
        <v>393</v>
      </c>
      <c r="G2271" s="32">
        <v>2021</v>
      </c>
      <c r="H2271" s="33">
        <v>44193</v>
      </c>
      <c r="I2271" s="32"/>
      <c r="J2271" s="32"/>
      <c r="K2271" s="32" t="s">
        <v>14066</v>
      </c>
      <c r="L2271" s="32" t="str">
        <f t="shared" si="789"/>
        <v>PostAlerta</v>
      </c>
      <c r="M2271" s="32" t="str">
        <f t="shared" si="788"/>
        <v>S/PalabrasClaves</v>
      </c>
      <c r="N2271" s="32" t="str">
        <f t="shared" si="787"/>
        <v/>
      </c>
      <c r="O2271" s="32"/>
      <c r="P2271" s="32" t="s">
        <v>1445</v>
      </c>
      <c r="Q2271" s="32"/>
      <c r="R2271" s="32" t="str">
        <f>LEFT('2012-2022'!$P2271,4)</f>
        <v>2021</v>
      </c>
      <c r="S2271" s="32" t="s">
        <v>74</v>
      </c>
      <c r="T2271" s="32" t="str">
        <f t="shared" si="771"/>
        <v/>
      </c>
      <c r="U2271" s="32"/>
      <c r="V2271" s="34"/>
      <c r="W2271" s="35"/>
      <c r="X2271" s="35"/>
      <c r="Y2271" s="32"/>
    </row>
    <row r="2272" spans="1:25" ht="15.75" hidden="1" customHeight="1" x14ac:dyDescent="0.25">
      <c r="A2272" s="27">
        <v>26165433</v>
      </c>
      <c r="B2272" s="27" t="s">
        <v>14067</v>
      </c>
      <c r="C2272" s="27" t="s">
        <v>14068</v>
      </c>
      <c r="D2272" s="27" t="s">
        <v>14069</v>
      </c>
      <c r="E2272" s="27" t="s">
        <v>14070</v>
      </c>
      <c r="F2272" s="27" t="s">
        <v>304</v>
      </c>
      <c r="G2272" s="27">
        <v>2015</v>
      </c>
      <c r="H2272" s="28">
        <v>42199</v>
      </c>
      <c r="I2272" s="27"/>
      <c r="J2272" s="27"/>
      <c r="K2272" s="27" t="s">
        <v>14071</v>
      </c>
      <c r="L2272" s="27" t="str">
        <f t="shared" si="789"/>
        <v>PreAlerta</v>
      </c>
      <c r="M2272" s="27" t="str">
        <f t="shared" si="788"/>
        <v>C/PalabrasClaves</v>
      </c>
      <c r="N2272" s="27"/>
      <c r="O2272" s="27"/>
      <c r="P2272" s="27" t="s">
        <v>2470</v>
      </c>
      <c r="Q2272" s="27"/>
      <c r="R2272" s="27" t="str">
        <f>LEFT('2012-2022'!$P2272,4)</f>
        <v>2015</v>
      </c>
      <c r="S2272" s="27" t="s">
        <v>65</v>
      </c>
      <c r="T2272" s="27" t="str">
        <f t="shared" si="771"/>
        <v/>
      </c>
      <c r="U2272" s="27"/>
      <c r="V2272" s="29"/>
      <c r="W2272" s="30"/>
      <c r="X2272" s="30"/>
      <c r="Y2272" s="31"/>
    </row>
    <row r="2273" spans="1:25" ht="15.75" hidden="1" customHeight="1" x14ac:dyDescent="0.25">
      <c r="A2273" s="32">
        <v>25275435</v>
      </c>
      <c r="B2273" s="32" t="s">
        <v>14072</v>
      </c>
      <c r="C2273" s="32" t="s">
        <v>14073</v>
      </c>
      <c r="D2273" s="32" t="s">
        <v>14074</v>
      </c>
      <c r="E2273" s="32" t="s">
        <v>14075</v>
      </c>
      <c r="F2273" s="32" t="s">
        <v>1451</v>
      </c>
      <c r="G2273" s="32">
        <v>2015</v>
      </c>
      <c r="H2273" s="33">
        <v>41915</v>
      </c>
      <c r="I2273" s="32" t="s">
        <v>14076</v>
      </c>
      <c r="J2273" s="32"/>
      <c r="K2273" s="32" t="s">
        <v>14077</v>
      </c>
      <c r="L2273" s="32" t="str">
        <f t="shared" si="789"/>
        <v>PreAlerta</v>
      </c>
      <c r="M2273" s="32" t="str">
        <f t="shared" si="788"/>
        <v>C/PalabrasClaves</v>
      </c>
      <c r="N2273" s="32" t="str">
        <f t="shared" ref="N2273:N2283" si="790">IF(ISNUMBER(SEARCH("TREATMENT", B2273)), "4) Nuevos tratamientos", "")</f>
        <v/>
      </c>
      <c r="O2273" s="32"/>
      <c r="P2273" s="32" t="s">
        <v>989</v>
      </c>
      <c r="Q2273" s="32"/>
      <c r="R2273" s="32" t="str">
        <f>LEFT('2012-2022'!$P2273,4)</f>
        <v>2015</v>
      </c>
      <c r="S2273" s="32" t="s">
        <v>60</v>
      </c>
      <c r="T2273" s="32" t="str">
        <f t="shared" si="771"/>
        <v/>
      </c>
      <c r="U2273" s="32"/>
      <c r="V2273" s="34"/>
      <c r="W2273" s="35"/>
      <c r="X2273" s="35"/>
      <c r="Y2273" s="32"/>
    </row>
    <row r="2274" spans="1:25" ht="15.75" hidden="1" customHeight="1" x14ac:dyDescent="0.25">
      <c r="A2274" s="27">
        <v>26290487</v>
      </c>
      <c r="B2274" s="27" t="s">
        <v>14078</v>
      </c>
      <c r="C2274" s="27" t="s">
        <v>14079</v>
      </c>
      <c r="D2274" s="27" t="s">
        <v>14080</v>
      </c>
      <c r="E2274" s="27" t="s">
        <v>5687</v>
      </c>
      <c r="F2274" s="27" t="s">
        <v>1046</v>
      </c>
      <c r="G2274" s="27">
        <v>2015</v>
      </c>
      <c r="H2274" s="28">
        <v>42237</v>
      </c>
      <c r="I2274" s="27"/>
      <c r="J2274" s="27"/>
      <c r="K2274" s="27"/>
      <c r="L2274" s="27" t="str">
        <f t="shared" si="789"/>
        <v>PreAlerta</v>
      </c>
      <c r="M2274" s="27" t="str">
        <f t="shared" si="788"/>
        <v>S/PalabrasClaves</v>
      </c>
      <c r="N2274" s="27" t="str">
        <f t="shared" si="790"/>
        <v/>
      </c>
      <c r="O2274" s="27"/>
      <c r="P2274" s="27" t="s">
        <v>14081</v>
      </c>
      <c r="Q2274" s="27"/>
      <c r="R2274" s="27" t="str">
        <f>LEFT('2012-2022'!$P2274,4)</f>
        <v>2015</v>
      </c>
      <c r="S2274" s="27" t="s">
        <v>65</v>
      </c>
      <c r="T2274" s="27" t="str">
        <f t="shared" si="771"/>
        <v/>
      </c>
      <c r="U2274" s="27"/>
      <c r="V2274" s="29"/>
      <c r="W2274" s="30"/>
      <c r="X2274" s="30"/>
      <c r="Y2274" s="31"/>
    </row>
    <row r="2275" spans="1:25" ht="15.75" hidden="1" customHeight="1" x14ac:dyDescent="0.25">
      <c r="A2275" s="32">
        <v>31538646</v>
      </c>
      <c r="B2275" s="32" t="s">
        <v>14082</v>
      </c>
      <c r="C2275" s="32" t="s">
        <v>14083</v>
      </c>
      <c r="D2275" s="32" t="s">
        <v>14084</v>
      </c>
      <c r="E2275" s="32" t="s">
        <v>6819</v>
      </c>
      <c r="F2275" s="32" t="s">
        <v>2140</v>
      </c>
      <c r="G2275" s="32">
        <v>2020</v>
      </c>
      <c r="H2275" s="33">
        <v>43729</v>
      </c>
      <c r="I2275" s="32" t="s">
        <v>14085</v>
      </c>
      <c r="J2275" s="32"/>
      <c r="K2275" s="32" t="s">
        <v>14086</v>
      </c>
      <c r="L2275" s="32" t="str">
        <f t="shared" si="789"/>
        <v>PostAlerta</v>
      </c>
      <c r="M2275" s="32" t="str">
        <f t="shared" si="788"/>
        <v>C/PalabrasClaves</v>
      </c>
      <c r="N2275" s="32" t="str">
        <f t="shared" si="790"/>
        <v/>
      </c>
      <c r="O2275" s="32"/>
      <c r="P2275" s="32" t="s">
        <v>5603</v>
      </c>
      <c r="Q2275" s="32"/>
      <c r="R2275" s="32" t="str">
        <f>LEFT('2012-2022'!$P2275,4)</f>
        <v>2020</v>
      </c>
      <c r="S2275" s="32" t="s">
        <v>49</v>
      </c>
      <c r="T2275" s="32" t="str">
        <f t="shared" si="771"/>
        <v/>
      </c>
      <c r="U2275" s="32"/>
      <c r="V2275" s="34"/>
      <c r="W2275" s="35"/>
      <c r="X2275" s="35"/>
      <c r="Y2275" s="32"/>
    </row>
    <row r="2276" spans="1:25" ht="15.75" hidden="1" customHeight="1" x14ac:dyDescent="0.25">
      <c r="A2276" s="27">
        <v>27803513</v>
      </c>
      <c r="B2276" s="27" t="s">
        <v>14087</v>
      </c>
      <c r="C2276" s="27" t="s">
        <v>14088</v>
      </c>
      <c r="D2276" s="27" t="s">
        <v>14089</v>
      </c>
      <c r="E2276" s="27" t="s">
        <v>14090</v>
      </c>
      <c r="F2276" s="27" t="s">
        <v>13199</v>
      </c>
      <c r="G2276" s="27">
        <v>2016</v>
      </c>
      <c r="H2276" s="28">
        <v>42677</v>
      </c>
      <c r="I2276" s="27" t="s">
        <v>14091</v>
      </c>
      <c r="J2276" s="27"/>
      <c r="K2276" s="27" t="s">
        <v>14092</v>
      </c>
      <c r="L2276" s="27" t="str">
        <f t="shared" si="789"/>
        <v>PreAlerta</v>
      </c>
      <c r="M2276" s="27" t="str">
        <f t="shared" si="788"/>
        <v>S/PalabrasClaves</v>
      </c>
      <c r="N2276" s="27" t="str">
        <f t="shared" si="790"/>
        <v/>
      </c>
      <c r="O2276" s="27"/>
      <c r="P2276" s="27">
        <v>2016</v>
      </c>
      <c r="Q2276" s="27"/>
      <c r="R2276" s="27" t="str">
        <f>LEFT('2012-2022'!$P2276,4)</f>
        <v>2016</v>
      </c>
      <c r="S2276" s="27"/>
      <c r="T2276" s="27" t="str">
        <f t="shared" si="771"/>
        <v/>
      </c>
      <c r="U2276" s="27"/>
      <c r="V2276" s="29"/>
      <c r="W2276" s="30"/>
      <c r="X2276" s="30"/>
      <c r="Y2276" s="31"/>
    </row>
    <row r="2277" spans="1:25" ht="15.75" hidden="1" customHeight="1" x14ac:dyDescent="0.25">
      <c r="A2277" s="32">
        <v>26678863</v>
      </c>
      <c r="B2277" s="32" t="s">
        <v>14093</v>
      </c>
      <c r="C2277" s="32" t="s">
        <v>14094</v>
      </c>
      <c r="D2277" s="32" t="s">
        <v>14095</v>
      </c>
      <c r="E2277" s="32" t="s">
        <v>14096</v>
      </c>
      <c r="F2277" s="32" t="s">
        <v>595</v>
      </c>
      <c r="G2277" s="32">
        <v>2016</v>
      </c>
      <c r="H2277" s="33">
        <v>42357</v>
      </c>
      <c r="I2277" s="32"/>
      <c r="J2277" s="32"/>
      <c r="K2277" s="32" t="s">
        <v>14097</v>
      </c>
      <c r="L2277" s="32" t="str">
        <f t="shared" si="789"/>
        <v>PreAlerta</v>
      </c>
      <c r="M2277" s="32" t="str">
        <f t="shared" si="788"/>
        <v>S/PalabrasClaves</v>
      </c>
      <c r="N2277" s="32" t="str">
        <f t="shared" si="790"/>
        <v/>
      </c>
      <c r="O2277" s="32"/>
      <c r="P2277" s="32" t="s">
        <v>403</v>
      </c>
      <c r="Q2277" s="32"/>
      <c r="R2277" s="32" t="str">
        <f>LEFT('2012-2022'!$P2277,4)</f>
        <v>2016</v>
      </c>
      <c r="S2277" s="32" t="s">
        <v>54</v>
      </c>
      <c r="T2277" s="32" t="str">
        <f t="shared" si="771"/>
        <v/>
      </c>
      <c r="U2277" s="32"/>
      <c r="V2277" s="34"/>
      <c r="W2277" s="35"/>
      <c r="X2277" s="35"/>
      <c r="Y2277" s="32"/>
    </row>
    <row r="2278" spans="1:25" ht="15.75" hidden="1" customHeight="1" x14ac:dyDescent="0.25">
      <c r="A2278" s="27">
        <v>32903136</v>
      </c>
      <c r="B2278" s="27" t="s">
        <v>14098</v>
      </c>
      <c r="C2278" s="27" t="s">
        <v>14099</v>
      </c>
      <c r="D2278" s="27" t="s">
        <v>14100</v>
      </c>
      <c r="E2278" s="27" t="s">
        <v>6760</v>
      </c>
      <c r="F2278" s="27" t="s">
        <v>735</v>
      </c>
      <c r="G2278" s="27">
        <v>2020</v>
      </c>
      <c r="H2278" s="28">
        <v>44083</v>
      </c>
      <c r="I2278" s="27"/>
      <c r="J2278" s="27"/>
      <c r="K2278" s="27" t="s">
        <v>14101</v>
      </c>
      <c r="L2278" s="27" t="str">
        <f t="shared" si="789"/>
        <v>PostAlerta</v>
      </c>
      <c r="M2278" s="27" t="str">
        <f t="shared" si="788"/>
        <v>S/PalabrasClaves</v>
      </c>
      <c r="N2278" s="27" t="str">
        <f t="shared" si="790"/>
        <v/>
      </c>
      <c r="O2278" s="27"/>
      <c r="P2278" s="27" t="s">
        <v>1049</v>
      </c>
      <c r="Q2278" s="27"/>
      <c r="R2278" s="27" t="str">
        <f>LEFT('2012-2022'!$P2278,4)</f>
        <v>2020</v>
      </c>
      <c r="S2278" s="27" t="s">
        <v>70</v>
      </c>
      <c r="T2278" s="27" t="str">
        <f t="shared" si="771"/>
        <v/>
      </c>
      <c r="U2278" s="27"/>
      <c r="V2278" s="29"/>
      <c r="W2278" s="30"/>
      <c r="X2278" s="30"/>
      <c r="Y2278" s="31"/>
    </row>
    <row r="2279" spans="1:25" ht="15.75" hidden="1" customHeight="1" x14ac:dyDescent="0.25">
      <c r="A2279" s="32">
        <v>30683037</v>
      </c>
      <c r="B2279" s="32" t="s">
        <v>14102</v>
      </c>
      <c r="C2279" s="32" t="s">
        <v>14103</v>
      </c>
      <c r="D2279" s="32" t="s">
        <v>14104</v>
      </c>
      <c r="E2279" s="32" t="s">
        <v>14105</v>
      </c>
      <c r="F2279" s="32" t="s">
        <v>12060</v>
      </c>
      <c r="G2279" s="32">
        <v>2019</v>
      </c>
      <c r="H2279" s="33">
        <v>43492</v>
      </c>
      <c r="I2279" s="32"/>
      <c r="J2279" s="32"/>
      <c r="K2279" s="32" t="s">
        <v>14106</v>
      </c>
      <c r="L2279" s="32" t="str">
        <f t="shared" si="789"/>
        <v>PostAlerta</v>
      </c>
      <c r="M2279" s="32" t="str">
        <f t="shared" si="788"/>
        <v>S/PalabrasClaves</v>
      </c>
      <c r="N2279" s="32" t="str">
        <f t="shared" si="790"/>
        <v/>
      </c>
      <c r="O2279" s="32"/>
      <c r="P2279" s="32" t="s">
        <v>1623</v>
      </c>
      <c r="Q2279" s="32"/>
      <c r="R2279" s="32" t="str">
        <f>LEFT('2012-2022'!$P2279,4)</f>
        <v>2019</v>
      </c>
      <c r="S2279" s="32" t="s">
        <v>39</v>
      </c>
      <c r="T2279" s="32" t="str">
        <f t="shared" si="771"/>
        <v/>
      </c>
      <c r="U2279" s="32"/>
      <c r="V2279" s="34"/>
      <c r="W2279" s="35"/>
      <c r="X2279" s="35"/>
      <c r="Y2279" s="32"/>
    </row>
    <row r="2280" spans="1:25" ht="15.75" hidden="1" customHeight="1" x14ac:dyDescent="0.25">
      <c r="A2280" s="27">
        <v>30021740</v>
      </c>
      <c r="B2280" s="27" t="s">
        <v>14107</v>
      </c>
      <c r="C2280" s="27" t="s">
        <v>14108</v>
      </c>
      <c r="D2280" s="27" t="s">
        <v>14109</v>
      </c>
      <c r="E2280" s="27" t="s">
        <v>14110</v>
      </c>
      <c r="F2280" s="27" t="s">
        <v>9290</v>
      </c>
      <c r="G2280" s="27">
        <v>2018</v>
      </c>
      <c r="H2280" s="28">
        <v>43301</v>
      </c>
      <c r="I2280" s="27" t="s">
        <v>14111</v>
      </c>
      <c r="J2280" s="27"/>
      <c r="K2280" s="27" t="s">
        <v>14112</v>
      </c>
      <c r="L2280" s="27" t="str">
        <f t="shared" si="789"/>
        <v>PostAlerta</v>
      </c>
      <c r="M2280" s="27" t="str">
        <f t="shared" si="788"/>
        <v>C/PalabrasClaves</v>
      </c>
      <c r="N2280" s="27" t="str">
        <f t="shared" si="790"/>
        <v/>
      </c>
      <c r="O2280" s="27"/>
      <c r="P2280" s="27" t="s">
        <v>14113</v>
      </c>
      <c r="Q2280" s="27"/>
      <c r="R2280" s="27" t="str">
        <f>LEFT('2012-2022'!$P2280,4)</f>
        <v>2018</v>
      </c>
      <c r="S2280" s="27" t="s">
        <v>62</v>
      </c>
      <c r="T2280" s="27" t="str">
        <f t="shared" si="771"/>
        <v/>
      </c>
      <c r="U2280" s="27"/>
      <c r="V2280" s="29"/>
      <c r="W2280" s="30"/>
      <c r="X2280" s="30"/>
      <c r="Y2280" s="31"/>
    </row>
    <row r="2281" spans="1:25" ht="15.75" hidden="1" customHeight="1" x14ac:dyDescent="0.25">
      <c r="A2281" s="32">
        <v>23007248</v>
      </c>
      <c r="B2281" s="32" t="s">
        <v>14114</v>
      </c>
      <c r="C2281" s="32" t="s">
        <v>14115</v>
      </c>
      <c r="D2281" s="32" t="s">
        <v>14116</v>
      </c>
      <c r="E2281" s="32" t="s">
        <v>14117</v>
      </c>
      <c r="F2281" s="32" t="s">
        <v>14118</v>
      </c>
      <c r="G2281" s="32">
        <v>2012</v>
      </c>
      <c r="H2281" s="33">
        <v>41178</v>
      </c>
      <c r="I2281" s="32"/>
      <c r="J2281" s="32"/>
      <c r="K2281" s="32"/>
      <c r="L2281" s="32" t="str">
        <f t="shared" si="789"/>
        <v>PreAlerta</v>
      </c>
      <c r="M2281" s="32" t="str">
        <f t="shared" si="788"/>
        <v>S/PalabrasClaves</v>
      </c>
      <c r="N2281" s="32" t="str">
        <f t="shared" si="790"/>
        <v/>
      </c>
      <c r="O2281" s="32"/>
      <c r="P2281" s="32" t="s">
        <v>1916</v>
      </c>
      <c r="Q2281" s="32"/>
      <c r="R2281" s="32" t="str">
        <f>LEFT('2012-2022'!$P2281,4)</f>
        <v>2012</v>
      </c>
      <c r="S2281" s="32" t="s">
        <v>70</v>
      </c>
      <c r="T2281" s="32" t="str">
        <f t="shared" si="771"/>
        <v/>
      </c>
      <c r="U2281" s="32"/>
      <c r="V2281" s="34"/>
      <c r="W2281" s="35"/>
      <c r="X2281" s="35"/>
      <c r="Y2281" s="32"/>
    </row>
    <row r="2282" spans="1:25" ht="15.75" hidden="1" customHeight="1" x14ac:dyDescent="0.25">
      <c r="A2282" s="27">
        <v>27797865</v>
      </c>
      <c r="B2282" s="27" t="s">
        <v>14119</v>
      </c>
      <c r="C2282" s="27" t="s">
        <v>14120</v>
      </c>
      <c r="D2282" s="27" t="s">
        <v>14121</v>
      </c>
      <c r="E2282" s="27" t="s">
        <v>8716</v>
      </c>
      <c r="F2282" s="27" t="s">
        <v>1429</v>
      </c>
      <c r="G2282" s="27">
        <v>2016</v>
      </c>
      <c r="H2282" s="28">
        <v>42675</v>
      </c>
      <c r="I2282" s="27"/>
      <c r="J2282" s="27"/>
      <c r="K2282" s="27" t="s">
        <v>14122</v>
      </c>
      <c r="L2282" s="27" t="str">
        <f t="shared" si="789"/>
        <v>PreAlerta</v>
      </c>
      <c r="M2282" s="27" t="str">
        <f t="shared" si="788"/>
        <v>C/PalabrasClaves</v>
      </c>
      <c r="N2282" s="27" t="str">
        <f t="shared" si="790"/>
        <v/>
      </c>
      <c r="O2282" s="27"/>
      <c r="P2282" s="27" t="s">
        <v>597</v>
      </c>
      <c r="Q2282" s="27"/>
      <c r="R2282" s="27" t="str">
        <f>LEFT('2012-2022'!$P2282,4)</f>
        <v>2016</v>
      </c>
      <c r="S2282" s="27" t="s">
        <v>72</v>
      </c>
      <c r="T2282" s="27" t="str">
        <f t="shared" si="771"/>
        <v/>
      </c>
      <c r="U2282" s="27"/>
      <c r="V2282" s="29"/>
      <c r="W2282" s="30"/>
      <c r="X2282" s="30"/>
      <c r="Y2282" s="31"/>
    </row>
    <row r="2283" spans="1:25" ht="15.75" hidden="1" customHeight="1" x14ac:dyDescent="0.25">
      <c r="A2283" s="32">
        <v>34983811</v>
      </c>
      <c r="B2283" s="32" t="s">
        <v>14123</v>
      </c>
      <c r="C2283" s="32" t="s">
        <v>14124</v>
      </c>
      <c r="D2283" s="32" t="s">
        <v>14125</v>
      </c>
      <c r="E2283" s="32" t="s">
        <v>14126</v>
      </c>
      <c r="F2283" s="32" t="s">
        <v>9290</v>
      </c>
      <c r="G2283" s="32">
        <v>2022</v>
      </c>
      <c r="H2283" s="33">
        <v>44566</v>
      </c>
      <c r="I2283" s="32" t="s">
        <v>14127</v>
      </c>
      <c r="J2283" s="32"/>
      <c r="K2283" s="32" t="s">
        <v>14128</v>
      </c>
      <c r="L2283" s="32" t="str">
        <f t="shared" si="789"/>
        <v>PostAlerta</v>
      </c>
      <c r="M2283" s="32" t="str">
        <f t="shared" si="788"/>
        <v>S/PalabrasClaves</v>
      </c>
      <c r="N2283" s="32" t="str">
        <f t="shared" si="790"/>
        <v/>
      </c>
      <c r="O2283" s="32"/>
      <c r="P2283" s="32" t="s">
        <v>9809</v>
      </c>
      <c r="Q2283" s="32"/>
      <c r="R2283" s="32" t="str">
        <f>LEFT('2012-2022'!$P2283,4)</f>
        <v>2022</v>
      </c>
      <c r="S2283" s="32" t="s">
        <v>39</v>
      </c>
      <c r="T2283" s="32" t="str">
        <f t="shared" si="771"/>
        <v/>
      </c>
      <c r="U2283" s="32"/>
      <c r="V2283" s="34"/>
      <c r="W2283" s="35"/>
      <c r="X2283" s="35"/>
      <c r="Y2283" s="32"/>
    </row>
    <row r="2284" spans="1:25" ht="15.75" hidden="1" customHeight="1" x14ac:dyDescent="0.25">
      <c r="A2284" s="27">
        <v>34909106</v>
      </c>
      <c r="B2284" s="27" t="s">
        <v>14129</v>
      </c>
      <c r="C2284" s="27" t="s">
        <v>14130</v>
      </c>
      <c r="D2284" s="27" t="s">
        <v>14131</v>
      </c>
      <c r="E2284" s="27" t="s">
        <v>12912</v>
      </c>
      <c r="F2284" s="27" t="s">
        <v>9184</v>
      </c>
      <c r="G2284" s="27">
        <v>2021</v>
      </c>
      <c r="H2284" s="28">
        <v>44545</v>
      </c>
      <c r="I2284" s="27" t="s">
        <v>14132</v>
      </c>
      <c r="J2284" s="27"/>
      <c r="K2284" s="27" t="s">
        <v>14133</v>
      </c>
      <c r="L2284" s="27" t="str">
        <f t="shared" si="789"/>
        <v>PostAlerta</v>
      </c>
      <c r="M2284" s="27" t="str">
        <f t="shared" si="788"/>
        <v>S/PalabrasClaves</v>
      </c>
      <c r="N2284" s="27"/>
      <c r="O2284" s="27"/>
      <c r="P2284" s="27" t="s">
        <v>7480</v>
      </c>
      <c r="Q2284" s="27"/>
      <c r="R2284" s="27" t="str">
        <f>LEFT('2012-2022'!$P2284,4)</f>
        <v>2021</v>
      </c>
      <c r="S2284" s="27" t="s">
        <v>72</v>
      </c>
      <c r="T2284" s="27" t="str">
        <f t="shared" si="771"/>
        <v/>
      </c>
      <c r="U2284" s="27"/>
      <c r="V2284" s="29"/>
      <c r="W2284" s="30"/>
      <c r="X2284" s="30"/>
      <c r="Y2284" s="31"/>
    </row>
    <row r="2285" spans="1:25" ht="15.75" hidden="1" customHeight="1" x14ac:dyDescent="0.25">
      <c r="A2285" s="32">
        <v>24138699</v>
      </c>
      <c r="B2285" s="32" t="s">
        <v>14134</v>
      </c>
      <c r="C2285" s="32" t="s">
        <v>14135</v>
      </c>
      <c r="D2285" s="32" t="s">
        <v>14136</v>
      </c>
      <c r="E2285" s="32" t="s">
        <v>3018</v>
      </c>
      <c r="F2285" s="32" t="s">
        <v>1066</v>
      </c>
      <c r="G2285" s="32">
        <v>2013</v>
      </c>
      <c r="H2285" s="33">
        <v>41569</v>
      </c>
      <c r="I2285" s="32" t="s">
        <v>14137</v>
      </c>
      <c r="J2285" s="32"/>
      <c r="K2285" s="32" t="s">
        <v>14138</v>
      </c>
      <c r="L2285" s="32" t="str">
        <f t="shared" si="789"/>
        <v>Excluido</v>
      </c>
      <c r="M2285" s="32" t="str">
        <f t="shared" si="788"/>
        <v>S/PalabrasClaves</v>
      </c>
      <c r="N2285" s="32" t="str">
        <f t="shared" ref="N2285:N2298" si="791">IF(ISNUMBER(SEARCH("TREATMENT", B2285)), "4) Nuevos tratamientos", "")</f>
        <v/>
      </c>
      <c r="O2285" s="32"/>
      <c r="P2285" s="32" t="s">
        <v>6469</v>
      </c>
      <c r="Q2285" s="32"/>
      <c r="R2285" s="32" t="str">
        <f>LEFT('2012-2022'!$P2285,4)</f>
        <v>2013</v>
      </c>
      <c r="S2285" s="32" t="s">
        <v>70</v>
      </c>
      <c r="T2285" s="32" t="str">
        <f t="shared" si="771"/>
        <v/>
      </c>
      <c r="U2285" s="32"/>
      <c r="V2285" s="34"/>
      <c r="W2285" s="35"/>
      <c r="X2285" s="35"/>
      <c r="Y2285" s="32"/>
    </row>
    <row r="2286" spans="1:25" ht="15.75" hidden="1" customHeight="1" x14ac:dyDescent="0.25">
      <c r="A2286" s="27">
        <v>28182591</v>
      </c>
      <c r="B2286" s="27" t="s">
        <v>14139</v>
      </c>
      <c r="C2286" s="27" t="s">
        <v>14140</v>
      </c>
      <c r="D2286" s="27" t="s">
        <v>14141</v>
      </c>
      <c r="E2286" s="27" t="s">
        <v>7251</v>
      </c>
      <c r="F2286" s="27" t="s">
        <v>304</v>
      </c>
      <c r="G2286" s="27">
        <v>2017</v>
      </c>
      <c r="H2286" s="28">
        <v>42776</v>
      </c>
      <c r="I2286" s="27"/>
      <c r="J2286" s="27"/>
      <c r="K2286" s="27" t="s">
        <v>14142</v>
      </c>
      <c r="L2286" s="27" t="str">
        <f t="shared" si="789"/>
        <v>PostAlerta</v>
      </c>
      <c r="M2286" s="27" t="str">
        <f t="shared" si="788"/>
        <v>S/PalabrasClaves</v>
      </c>
      <c r="N2286" s="27" t="str">
        <f t="shared" si="791"/>
        <v/>
      </c>
      <c r="O2286" s="27"/>
      <c r="P2286" s="27" t="s">
        <v>1642</v>
      </c>
      <c r="Q2286" s="27"/>
      <c r="R2286" s="27" t="str">
        <f>LEFT('2012-2022'!$P2286,4)</f>
        <v>2017</v>
      </c>
      <c r="S2286" s="27" t="s">
        <v>49</v>
      </c>
      <c r="T2286" s="27" t="str">
        <f t="shared" si="771"/>
        <v/>
      </c>
      <c r="U2286" s="27"/>
      <c r="V2286" s="29"/>
      <c r="W2286" s="30"/>
      <c r="X2286" s="30"/>
      <c r="Y2286" s="31"/>
    </row>
    <row r="2287" spans="1:25" ht="15.75" hidden="1" customHeight="1" x14ac:dyDescent="0.25">
      <c r="A2287" s="32">
        <v>24273127</v>
      </c>
      <c r="B2287" s="32" t="s">
        <v>14143</v>
      </c>
      <c r="C2287" s="32" t="s">
        <v>14144</v>
      </c>
      <c r="D2287" s="32" t="s">
        <v>14145</v>
      </c>
      <c r="E2287" s="32" t="s">
        <v>5788</v>
      </c>
      <c r="F2287" s="32" t="s">
        <v>393</v>
      </c>
      <c r="G2287" s="32">
        <v>2014</v>
      </c>
      <c r="H2287" s="33">
        <v>41604</v>
      </c>
      <c r="I2287" s="32" t="s">
        <v>14146</v>
      </c>
      <c r="J2287" s="32"/>
      <c r="K2287" s="32" t="s">
        <v>14147</v>
      </c>
      <c r="L2287" s="32" t="str">
        <f t="shared" si="789"/>
        <v>PreAlerta</v>
      </c>
      <c r="M2287" s="32" t="str">
        <f t="shared" si="788"/>
        <v>S/PalabrasClaves</v>
      </c>
      <c r="N2287" s="32" t="str">
        <f t="shared" si="791"/>
        <v/>
      </c>
      <c r="O2287" s="32"/>
      <c r="P2287" s="32" t="s">
        <v>2519</v>
      </c>
      <c r="Q2287" s="32"/>
      <c r="R2287" s="32" t="str">
        <f>LEFT('2012-2022'!$P2287,4)</f>
        <v>2014</v>
      </c>
      <c r="S2287" s="32" t="s">
        <v>49</v>
      </c>
      <c r="T2287" s="32" t="str">
        <f t="shared" si="771"/>
        <v/>
      </c>
      <c r="U2287" s="32"/>
      <c r="V2287" s="34"/>
      <c r="W2287" s="35"/>
      <c r="X2287" s="35"/>
      <c r="Y2287" s="32"/>
    </row>
    <row r="2288" spans="1:25" ht="15.75" hidden="1" customHeight="1" x14ac:dyDescent="0.25">
      <c r="A2288" s="27">
        <v>33345746</v>
      </c>
      <c r="B2288" s="27" t="s">
        <v>14148</v>
      </c>
      <c r="C2288" s="27" t="s">
        <v>14149</v>
      </c>
      <c r="D2288" s="27" t="s">
        <v>14150</v>
      </c>
      <c r="E2288" s="27" t="s">
        <v>14151</v>
      </c>
      <c r="F2288" s="27" t="s">
        <v>735</v>
      </c>
      <c r="G2288" s="27">
        <v>2021</v>
      </c>
      <c r="H2288" s="28">
        <v>44186</v>
      </c>
      <c r="I2288" s="27"/>
      <c r="J2288" s="27"/>
      <c r="K2288" s="27" t="s">
        <v>14152</v>
      </c>
      <c r="L2288" s="27" t="str">
        <f t="shared" si="789"/>
        <v>PostAlerta</v>
      </c>
      <c r="M2288" s="27" t="str">
        <f t="shared" si="788"/>
        <v>C/PalabrasClaves</v>
      </c>
      <c r="N2288" s="27" t="str">
        <f t="shared" si="791"/>
        <v/>
      </c>
      <c r="O2288" s="27"/>
      <c r="P2288" s="27" t="s">
        <v>4859</v>
      </c>
      <c r="Q2288" s="27"/>
      <c r="R2288" s="27" t="str">
        <f>LEFT('2012-2022'!$P2288,4)</f>
        <v>2021</v>
      </c>
      <c r="S2288" s="27" t="s">
        <v>49</v>
      </c>
      <c r="T2288" s="27" t="str">
        <f t="shared" si="771"/>
        <v/>
      </c>
      <c r="U2288" s="27"/>
      <c r="V2288" s="29"/>
      <c r="W2288" s="30"/>
      <c r="X2288" s="30"/>
      <c r="Y2288" s="31"/>
    </row>
    <row r="2289" spans="1:25" ht="15.75" hidden="1" customHeight="1" x14ac:dyDescent="0.25">
      <c r="A2289" s="32">
        <v>32591826</v>
      </c>
      <c r="B2289" s="32" t="s">
        <v>14153</v>
      </c>
      <c r="C2289" s="32" t="s">
        <v>14154</v>
      </c>
      <c r="D2289" s="32" t="s">
        <v>14155</v>
      </c>
      <c r="E2289" s="32" t="s">
        <v>14156</v>
      </c>
      <c r="F2289" s="32" t="s">
        <v>4778</v>
      </c>
      <c r="G2289" s="32">
        <v>2020</v>
      </c>
      <c r="H2289" s="33">
        <v>44010</v>
      </c>
      <c r="I2289" s="32"/>
      <c r="J2289" s="32"/>
      <c r="K2289" s="32" t="s">
        <v>14157</v>
      </c>
      <c r="L2289" s="32" t="str">
        <f t="shared" si="789"/>
        <v>PostAlerta</v>
      </c>
      <c r="M2289" s="32" t="str">
        <f t="shared" si="788"/>
        <v>S/PalabrasClaves</v>
      </c>
      <c r="N2289" s="32" t="str">
        <f t="shared" si="791"/>
        <v/>
      </c>
      <c r="O2289" s="32"/>
      <c r="P2289" s="32" t="s">
        <v>14158</v>
      </c>
      <c r="Q2289" s="32"/>
      <c r="R2289" s="32" t="str">
        <f>LEFT('2012-2022'!$P2289,4)</f>
        <v>2020</v>
      </c>
      <c r="S2289" s="32" t="s">
        <v>68</v>
      </c>
      <c r="T2289" s="32" t="str">
        <f t="shared" si="771"/>
        <v/>
      </c>
      <c r="U2289" s="32"/>
      <c r="V2289" s="34"/>
      <c r="W2289" s="35"/>
      <c r="X2289" s="35"/>
      <c r="Y2289" s="32"/>
    </row>
    <row r="2290" spans="1:25" ht="15.75" hidden="1" customHeight="1" x14ac:dyDescent="0.25">
      <c r="A2290" s="27">
        <v>33846057</v>
      </c>
      <c r="B2290" s="27" t="s">
        <v>14159</v>
      </c>
      <c r="C2290" s="27" t="s">
        <v>14160</v>
      </c>
      <c r="D2290" s="27" t="s">
        <v>14161</v>
      </c>
      <c r="E2290" s="27" t="s">
        <v>14162</v>
      </c>
      <c r="F2290" s="27" t="s">
        <v>14163</v>
      </c>
      <c r="G2290" s="27">
        <v>2021</v>
      </c>
      <c r="H2290" s="28">
        <v>44299</v>
      </c>
      <c r="I2290" s="27"/>
      <c r="J2290" s="27"/>
      <c r="K2290" s="27" t="s">
        <v>14164</v>
      </c>
      <c r="L2290" s="27" t="str">
        <f t="shared" si="789"/>
        <v>PostAlerta</v>
      </c>
      <c r="M2290" s="27" t="str">
        <f t="shared" si="788"/>
        <v>S/PalabrasClaves</v>
      </c>
      <c r="N2290" s="27" t="str">
        <f t="shared" si="791"/>
        <v/>
      </c>
      <c r="O2290" s="27"/>
      <c r="P2290" s="27" t="s">
        <v>1041</v>
      </c>
      <c r="Q2290" s="27"/>
      <c r="R2290" s="27" t="str">
        <f>LEFT('2012-2022'!$P2290,4)</f>
        <v>2021</v>
      </c>
      <c r="S2290" s="27" t="s">
        <v>70</v>
      </c>
      <c r="T2290" s="27" t="str">
        <f t="shared" si="771"/>
        <v/>
      </c>
      <c r="U2290" s="27"/>
      <c r="V2290" s="29"/>
      <c r="W2290" s="30"/>
      <c r="X2290" s="30"/>
      <c r="Y2290" s="31"/>
    </row>
    <row r="2291" spans="1:25" ht="15.75" hidden="1" customHeight="1" x14ac:dyDescent="0.25">
      <c r="A2291" s="32">
        <v>29538508</v>
      </c>
      <c r="B2291" s="32" t="s">
        <v>14165</v>
      </c>
      <c r="C2291" s="32" t="s">
        <v>14166</v>
      </c>
      <c r="D2291" s="32" t="s">
        <v>14167</v>
      </c>
      <c r="E2291" s="32" t="s">
        <v>14168</v>
      </c>
      <c r="F2291" s="32" t="s">
        <v>13958</v>
      </c>
      <c r="G2291" s="32">
        <v>2018</v>
      </c>
      <c r="H2291" s="33">
        <v>43174</v>
      </c>
      <c r="I2291" s="32" t="s">
        <v>14169</v>
      </c>
      <c r="J2291" s="32"/>
      <c r="K2291" s="32" t="s">
        <v>14170</v>
      </c>
      <c r="L2291" s="32" t="str">
        <f t="shared" si="789"/>
        <v>PostAlerta</v>
      </c>
      <c r="M2291" s="32" t="str">
        <f t="shared" si="788"/>
        <v>S/PalabrasClaves</v>
      </c>
      <c r="N2291" s="32" t="str">
        <f t="shared" si="791"/>
        <v/>
      </c>
      <c r="O2291" s="32"/>
      <c r="P2291" s="32" t="s">
        <v>14171</v>
      </c>
      <c r="Q2291" s="32"/>
      <c r="R2291" s="32" t="str">
        <f>LEFT('2012-2022'!$P2291,4)</f>
        <v>2018</v>
      </c>
      <c r="S2291" s="32" t="s">
        <v>49</v>
      </c>
      <c r="T2291" s="32" t="str">
        <f t="shared" si="771"/>
        <v/>
      </c>
      <c r="U2291" s="32"/>
      <c r="V2291" s="34"/>
      <c r="W2291" s="35"/>
      <c r="X2291" s="35"/>
      <c r="Y2291" s="32"/>
    </row>
    <row r="2292" spans="1:25" ht="15.75" hidden="1" customHeight="1" x14ac:dyDescent="0.25">
      <c r="A2292" s="27">
        <v>25229376</v>
      </c>
      <c r="B2292" s="27" t="s">
        <v>14172</v>
      </c>
      <c r="C2292" s="27" t="s">
        <v>14173</v>
      </c>
      <c r="D2292" s="27" t="s">
        <v>14174</v>
      </c>
      <c r="E2292" s="27" t="s">
        <v>14175</v>
      </c>
      <c r="F2292" s="27" t="s">
        <v>1132</v>
      </c>
      <c r="G2292" s="27">
        <v>2014</v>
      </c>
      <c r="H2292" s="28">
        <v>41900</v>
      </c>
      <c r="I2292" s="27"/>
      <c r="J2292" s="27"/>
      <c r="K2292" s="27"/>
      <c r="L2292" s="27" t="str">
        <f t="shared" si="789"/>
        <v>PreAlerta</v>
      </c>
      <c r="M2292" s="27" t="str">
        <f t="shared" si="788"/>
        <v>S/PalabrasClaves</v>
      </c>
      <c r="N2292" s="27" t="str">
        <f t="shared" si="791"/>
        <v/>
      </c>
      <c r="O2292" s="27"/>
      <c r="P2292" s="27" t="s">
        <v>2903</v>
      </c>
      <c r="Q2292" s="27"/>
      <c r="R2292" s="27" t="str">
        <f>LEFT('2012-2022'!$P2292,4)</f>
        <v>2014</v>
      </c>
      <c r="S2292" s="27" t="s">
        <v>68</v>
      </c>
      <c r="T2292" s="27" t="str">
        <f t="shared" si="771"/>
        <v/>
      </c>
      <c r="U2292" s="27"/>
      <c r="V2292" s="29"/>
      <c r="W2292" s="30"/>
      <c r="X2292" s="30"/>
      <c r="Y2292" s="31"/>
    </row>
    <row r="2293" spans="1:25" ht="15.75" hidden="1" customHeight="1" x14ac:dyDescent="0.25">
      <c r="A2293" s="32">
        <v>30878686</v>
      </c>
      <c r="B2293" s="32" t="s">
        <v>14176</v>
      </c>
      <c r="C2293" s="32" t="s">
        <v>14177</v>
      </c>
      <c r="D2293" s="32" t="s">
        <v>14178</v>
      </c>
      <c r="E2293" s="32" t="s">
        <v>14179</v>
      </c>
      <c r="F2293" s="32" t="s">
        <v>10754</v>
      </c>
      <c r="G2293" s="32">
        <v>2019</v>
      </c>
      <c r="H2293" s="33">
        <v>43542</v>
      </c>
      <c r="I2293" s="32"/>
      <c r="J2293" s="32"/>
      <c r="K2293" s="32" t="s">
        <v>14180</v>
      </c>
      <c r="L2293" s="32" t="str">
        <f t="shared" si="789"/>
        <v>PostAlerta</v>
      </c>
      <c r="M2293" s="32" t="str">
        <f t="shared" si="788"/>
        <v>S/PalabrasClaves</v>
      </c>
      <c r="N2293" s="32" t="str">
        <f t="shared" si="791"/>
        <v/>
      </c>
      <c r="O2293" s="32"/>
      <c r="P2293" s="32" t="s">
        <v>3530</v>
      </c>
      <c r="Q2293" s="32"/>
      <c r="R2293" s="32" t="str">
        <f>LEFT('2012-2022'!$P2293,4)</f>
        <v>2019</v>
      </c>
      <c r="S2293" s="32" t="s">
        <v>57</v>
      </c>
      <c r="T2293" s="32" t="str">
        <f t="shared" si="771"/>
        <v/>
      </c>
      <c r="U2293" s="32"/>
      <c r="V2293" s="34"/>
      <c r="W2293" s="35"/>
      <c r="X2293" s="35"/>
      <c r="Y2293" s="32"/>
    </row>
    <row r="2294" spans="1:25" ht="15.75" hidden="1" customHeight="1" x14ac:dyDescent="0.25">
      <c r="A2294" s="27">
        <v>28272393</v>
      </c>
      <c r="B2294" s="27" t="s">
        <v>14181</v>
      </c>
      <c r="C2294" s="27" t="s">
        <v>14182</v>
      </c>
      <c r="D2294" s="27" t="s">
        <v>14183</v>
      </c>
      <c r="E2294" s="27" t="s">
        <v>12545</v>
      </c>
      <c r="F2294" s="27" t="s">
        <v>9178</v>
      </c>
      <c r="G2294" s="27">
        <v>2017</v>
      </c>
      <c r="H2294" s="28">
        <v>42803</v>
      </c>
      <c r="I2294" s="27" t="s">
        <v>14184</v>
      </c>
      <c r="J2294" s="27" t="s">
        <v>14185</v>
      </c>
      <c r="K2294" s="27" t="s">
        <v>14186</v>
      </c>
      <c r="L2294" s="27" t="str">
        <f t="shared" si="789"/>
        <v>PostAlerta</v>
      </c>
      <c r="M2294" s="27" t="str">
        <f t="shared" si="788"/>
        <v>C/PalabrasClaves</v>
      </c>
      <c r="N2294" s="27" t="str">
        <f t="shared" si="791"/>
        <v/>
      </c>
      <c r="O2294" s="27"/>
      <c r="P2294" s="27" t="s">
        <v>1483</v>
      </c>
      <c r="Q2294" s="27"/>
      <c r="R2294" s="27" t="str">
        <f>LEFT('2012-2022'!$P2294,4)</f>
        <v>2017</v>
      </c>
      <c r="S2294" s="27" t="s">
        <v>72</v>
      </c>
      <c r="T2294" s="27" t="str">
        <f t="shared" si="771"/>
        <v/>
      </c>
      <c r="U2294" s="27"/>
      <c r="V2294" s="29"/>
      <c r="W2294" s="30"/>
      <c r="X2294" s="30"/>
      <c r="Y2294" s="31"/>
    </row>
    <row r="2295" spans="1:25" ht="15.75" hidden="1" customHeight="1" x14ac:dyDescent="0.25">
      <c r="A2295" s="32">
        <v>31882383</v>
      </c>
      <c r="B2295" s="32" t="s">
        <v>14187</v>
      </c>
      <c r="C2295" s="32" t="s">
        <v>14188</v>
      </c>
      <c r="D2295" s="32" t="s">
        <v>14189</v>
      </c>
      <c r="E2295" s="32" t="s">
        <v>14190</v>
      </c>
      <c r="F2295" s="32" t="s">
        <v>1328</v>
      </c>
      <c r="G2295" s="32">
        <v>2020</v>
      </c>
      <c r="H2295" s="33">
        <v>43828</v>
      </c>
      <c r="I2295" s="32"/>
      <c r="J2295" s="32"/>
      <c r="K2295" s="32" t="s">
        <v>14191</v>
      </c>
      <c r="L2295" s="32" t="str">
        <f t="shared" si="789"/>
        <v>PostAlerta</v>
      </c>
      <c r="M2295" s="32" t="str">
        <f t="shared" si="788"/>
        <v>S/PalabrasClaves</v>
      </c>
      <c r="N2295" s="32" t="str">
        <f t="shared" si="791"/>
        <v/>
      </c>
      <c r="O2295" s="32"/>
      <c r="P2295" s="32" t="s">
        <v>132</v>
      </c>
      <c r="Q2295" s="32"/>
      <c r="R2295" s="32" t="str">
        <f>LEFT('2012-2022'!$P2295,4)</f>
        <v>2020</v>
      </c>
      <c r="S2295" s="32" t="s">
        <v>54</v>
      </c>
      <c r="T2295" s="32" t="str">
        <f t="shared" si="771"/>
        <v/>
      </c>
      <c r="U2295" s="32"/>
      <c r="V2295" s="34"/>
      <c r="W2295" s="35"/>
      <c r="X2295" s="35"/>
      <c r="Y2295" s="32"/>
    </row>
    <row r="2296" spans="1:25" ht="15.75" hidden="1" customHeight="1" x14ac:dyDescent="0.25">
      <c r="A2296" s="27">
        <v>22384840</v>
      </c>
      <c r="B2296" s="27" t="s">
        <v>14192</v>
      </c>
      <c r="C2296" s="27" t="s">
        <v>14193</v>
      </c>
      <c r="D2296" s="27" t="s">
        <v>14194</v>
      </c>
      <c r="E2296" s="27" t="s">
        <v>14195</v>
      </c>
      <c r="F2296" s="27" t="s">
        <v>14196</v>
      </c>
      <c r="G2296" s="27">
        <v>2012</v>
      </c>
      <c r="H2296" s="28">
        <v>40974</v>
      </c>
      <c r="I2296" s="27" t="s">
        <v>14197</v>
      </c>
      <c r="J2296" s="27" t="s">
        <v>14198</v>
      </c>
      <c r="K2296" s="27" t="s">
        <v>14199</v>
      </c>
      <c r="L2296" s="27" t="str">
        <f t="shared" si="789"/>
        <v>Excluido</v>
      </c>
      <c r="M2296" s="27" t="str">
        <f t="shared" si="788"/>
        <v>S/PalabrasClaves</v>
      </c>
      <c r="N2296" s="27" t="str">
        <f t="shared" si="791"/>
        <v/>
      </c>
      <c r="O2296" s="27"/>
      <c r="P2296" s="27" t="s">
        <v>1702</v>
      </c>
      <c r="Q2296" s="27"/>
      <c r="R2296" s="27" t="str">
        <f>LEFT('2012-2022'!$P2296,4)</f>
        <v>2012</v>
      </c>
      <c r="S2296" s="27" t="s">
        <v>54</v>
      </c>
      <c r="T2296" s="27" t="str">
        <f t="shared" si="771"/>
        <v/>
      </c>
      <c r="U2296" s="27"/>
      <c r="V2296" s="29"/>
      <c r="W2296" s="30"/>
      <c r="X2296" s="30"/>
      <c r="Y2296" s="31"/>
    </row>
    <row r="2297" spans="1:25" ht="15.75" hidden="1" customHeight="1" x14ac:dyDescent="0.25">
      <c r="A2297" s="32">
        <v>27582306</v>
      </c>
      <c r="B2297" s="32" t="s">
        <v>14200</v>
      </c>
      <c r="C2297" s="32" t="s">
        <v>14201</v>
      </c>
      <c r="D2297" s="32" t="s">
        <v>14202</v>
      </c>
      <c r="E2297" s="32" t="s">
        <v>14203</v>
      </c>
      <c r="F2297" s="32" t="s">
        <v>735</v>
      </c>
      <c r="G2297" s="32">
        <v>2017</v>
      </c>
      <c r="H2297" s="33">
        <v>42615</v>
      </c>
      <c r="I2297" s="32"/>
      <c r="J2297" s="32"/>
      <c r="K2297" s="32" t="s">
        <v>14204</v>
      </c>
      <c r="L2297" s="32" t="str">
        <f t="shared" si="789"/>
        <v>PostAlerta</v>
      </c>
      <c r="M2297" s="32" t="str">
        <f t="shared" si="788"/>
        <v>S/PalabrasClaves</v>
      </c>
      <c r="N2297" s="32" t="str">
        <f t="shared" si="791"/>
        <v/>
      </c>
      <c r="O2297" s="32"/>
      <c r="P2297" s="32" t="s">
        <v>166</v>
      </c>
      <c r="Q2297" s="32"/>
      <c r="R2297" s="32" t="str">
        <f>LEFT('2012-2022'!$P2297,4)</f>
        <v>2017</v>
      </c>
      <c r="S2297" s="32" t="s">
        <v>62</v>
      </c>
      <c r="T2297" s="32" t="str">
        <f t="shared" si="771"/>
        <v/>
      </c>
      <c r="U2297" s="32"/>
      <c r="V2297" s="34"/>
      <c r="W2297" s="35"/>
      <c r="X2297" s="35"/>
      <c r="Y2297" s="32"/>
    </row>
    <row r="2298" spans="1:25" ht="15.75" hidden="1" customHeight="1" x14ac:dyDescent="0.25">
      <c r="A2298" s="27">
        <v>35105978</v>
      </c>
      <c r="B2298" s="27" t="s">
        <v>14205</v>
      </c>
      <c r="C2298" s="27" t="s">
        <v>14206</v>
      </c>
      <c r="D2298" s="27" t="s">
        <v>14207</v>
      </c>
      <c r="E2298" s="27" t="s">
        <v>14208</v>
      </c>
      <c r="F2298" s="27" t="s">
        <v>218</v>
      </c>
      <c r="G2298" s="27">
        <v>2022</v>
      </c>
      <c r="H2298" s="28">
        <v>44594</v>
      </c>
      <c r="I2298" s="27"/>
      <c r="J2298" s="27"/>
      <c r="K2298" s="27" t="s">
        <v>14209</v>
      </c>
      <c r="L2298" s="27" t="str">
        <f t="shared" si="789"/>
        <v>Excluido</v>
      </c>
      <c r="M2298" s="27" t="str">
        <f t="shared" si="788"/>
        <v>S/PalabrasClaves</v>
      </c>
      <c r="N2298" s="27" t="str">
        <f t="shared" si="791"/>
        <v/>
      </c>
      <c r="O2298" s="27"/>
      <c r="P2298" s="27" t="s">
        <v>410</v>
      </c>
      <c r="Q2298" s="27"/>
      <c r="R2298" s="27" t="str">
        <f>LEFT('2012-2022'!$P2298,4)</f>
        <v>2022</v>
      </c>
      <c r="S2298" s="27" t="s">
        <v>54</v>
      </c>
      <c r="T2298" s="27" t="str">
        <f t="shared" si="771"/>
        <v/>
      </c>
      <c r="U2298" s="27"/>
      <c r="V2298" s="29"/>
      <c r="W2298" s="30"/>
      <c r="X2298" s="30"/>
      <c r="Y2298" s="31"/>
    </row>
    <row r="2299" spans="1:25" ht="15.75" hidden="1" customHeight="1" x14ac:dyDescent="0.25">
      <c r="A2299" s="32">
        <v>24177713</v>
      </c>
      <c r="B2299" s="32" t="s">
        <v>14210</v>
      </c>
      <c r="C2299" s="32" t="s">
        <v>14211</v>
      </c>
      <c r="D2299" s="32" t="s">
        <v>14212</v>
      </c>
      <c r="E2299" s="32" t="s">
        <v>14213</v>
      </c>
      <c r="F2299" s="32" t="s">
        <v>4152</v>
      </c>
      <c r="G2299" s="32">
        <v>2014</v>
      </c>
      <c r="H2299" s="33">
        <v>41580</v>
      </c>
      <c r="I2299" s="32" t="s">
        <v>14214</v>
      </c>
      <c r="J2299" s="32"/>
      <c r="K2299" s="32" t="s">
        <v>14215</v>
      </c>
      <c r="L2299" s="32" t="str">
        <f t="shared" si="789"/>
        <v>PreAlerta</v>
      </c>
      <c r="M2299" s="32" t="str">
        <f t="shared" si="788"/>
        <v>S/PalabrasClaves</v>
      </c>
      <c r="N2299" s="32"/>
      <c r="O2299" s="32"/>
      <c r="P2299" s="32" t="s">
        <v>1330</v>
      </c>
      <c r="Q2299" s="32"/>
      <c r="R2299" s="32" t="str">
        <f>LEFT('2012-2022'!$P2299,4)</f>
        <v>2014</v>
      </c>
      <c r="S2299" s="32" t="s">
        <v>57</v>
      </c>
      <c r="T2299" s="32" t="str">
        <f t="shared" si="771"/>
        <v/>
      </c>
      <c r="U2299" s="32"/>
      <c r="V2299" s="34"/>
      <c r="W2299" s="35"/>
      <c r="X2299" s="35" t="str">
        <f>IFERROR(VLOOKUP(A2299,BD_aux,4,FALSE),"")</f>
        <v/>
      </c>
      <c r="Y2299" s="36" t="str">
        <f>IFERROR(VLOOKUP(A2297,BD_aux,3,FALSE),"")</f>
        <v/>
      </c>
    </row>
    <row r="2300" spans="1:25" ht="15.75" hidden="1" customHeight="1" x14ac:dyDescent="0.25">
      <c r="A2300" s="27">
        <v>23168755</v>
      </c>
      <c r="B2300" s="27" t="s">
        <v>14216</v>
      </c>
      <c r="C2300" s="27" t="s">
        <v>14217</v>
      </c>
      <c r="D2300" s="27" t="s">
        <v>14218</v>
      </c>
      <c r="E2300" s="27" t="s">
        <v>14219</v>
      </c>
      <c r="F2300" s="27" t="s">
        <v>5635</v>
      </c>
      <c r="G2300" s="27">
        <v>2012</v>
      </c>
      <c r="H2300" s="28">
        <v>41235</v>
      </c>
      <c r="I2300" s="27"/>
      <c r="J2300" s="27"/>
      <c r="K2300" s="27" t="s">
        <v>14220</v>
      </c>
      <c r="L2300" s="27" t="str">
        <f t="shared" si="789"/>
        <v>PreAlerta</v>
      </c>
      <c r="M2300" s="27" t="str">
        <f t="shared" si="788"/>
        <v>S/PalabrasClaves</v>
      </c>
      <c r="N2300" s="27" t="str">
        <f t="shared" ref="N2300:N2315" si="792">IF(ISNUMBER(SEARCH("TREATMENT", B2300)), "4) Nuevos tratamientos", "")</f>
        <v/>
      </c>
      <c r="O2300" s="27"/>
      <c r="P2300" s="27" t="s">
        <v>2097</v>
      </c>
      <c r="Q2300" s="27"/>
      <c r="R2300" s="27" t="str">
        <f>LEFT('2012-2022'!$P2300,4)</f>
        <v>2012</v>
      </c>
      <c r="S2300" s="27" t="s">
        <v>74</v>
      </c>
      <c r="T2300" s="27" t="str">
        <f t="shared" si="771"/>
        <v/>
      </c>
      <c r="U2300" s="27"/>
      <c r="V2300" s="29"/>
      <c r="W2300" s="30"/>
      <c r="X2300" s="30"/>
      <c r="Y2300" s="31"/>
    </row>
    <row r="2301" spans="1:25" ht="15.75" hidden="1" customHeight="1" x14ac:dyDescent="0.25">
      <c r="A2301" s="32">
        <v>32881091</v>
      </c>
      <c r="B2301" s="32" t="s">
        <v>14221</v>
      </c>
      <c r="C2301" s="32" t="s">
        <v>14222</v>
      </c>
      <c r="D2301" s="32" t="s">
        <v>14223</v>
      </c>
      <c r="E2301" s="32" t="s">
        <v>14224</v>
      </c>
      <c r="F2301" s="32" t="s">
        <v>408</v>
      </c>
      <c r="G2301" s="32">
        <v>2021</v>
      </c>
      <c r="H2301" s="33">
        <v>44078</v>
      </c>
      <c r="I2301" s="32"/>
      <c r="J2301" s="32"/>
      <c r="K2301" s="32" t="s">
        <v>14225</v>
      </c>
      <c r="L2301" s="32" t="str">
        <f t="shared" si="789"/>
        <v>PostAlerta</v>
      </c>
      <c r="M2301" s="32" t="str">
        <f t="shared" si="788"/>
        <v>S/PalabrasClaves</v>
      </c>
      <c r="N2301" s="32" t="str">
        <f t="shared" si="792"/>
        <v/>
      </c>
      <c r="O2301" s="32"/>
      <c r="P2301" s="32" t="s">
        <v>6305</v>
      </c>
      <c r="Q2301" s="32"/>
      <c r="R2301" s="32" t="str">
        <f>LEFT('2012-2022'!$P2301,4)</f>
        <v>2021</v>
      </c>
      <c r="S2301" s="32" t="s">
        <v>39</v>
      </c>
      <c r="T2301" s="32" t="str">
        <f t="shared" si="771"/>
        <v/>
      </c>
      <c r="U2301" s="32"/>
      <c r="V2301" s="34"/>
      <c r="W2301" s="35"/>
      <c r="X2301" s="35"/>
      <c r="Y2301" s="32"/>
    </row>
    <row r="2302" spans="1:25" ht="15.75" hidden="1" customHeight="1" x14ac:dyDescent="0.25">
      <c r="A2302" s="27">
        <v>28636866</v>
      </c>
      <c r="B2302" s="27" t="s">
        <v>14226</v>
      </c>
      <c r="C2302" s="27" t="s">
        <v>14227</v>
      </c>
      <c r="D2302" s="27" t="s">
        <v>14228</v>
      </c>
      <c r="E2302" s="27" t="s">
        <v>4856</v>
      </c>
      <c r="F2302" s="27" t="s">
        <v>595</v>
      </c>
      <c r="G2302" s="27">
        <v>2016</v>
      </c>
      <c r="H2302" s="28">
        <v>42908</v>
      </c>
      <c r="I2302" s="27"/>
      <c r="J2302" s="27"/>
      <c r="K2302" s="27" t="s">
        <v>14229</v>
      </c>
      <c r="L2302" s="27" t="str">
        <f t="shared" si="789"/>
        <v>PreAlerta</v>
      </c>
      <c r="M2302" s="27" t="str">
        <f t="shared" si="788"/>
        <v>S/PalabrasClaves</v>
      </c>
      <c r="N2302" s="27" t="str">
        <f t="shared" si="792"/>
        <v/>
      </c>
      <c r="O2302" s="27"/>
      <c r="P2302" s="27" t="s">
        <v>745</v>
      </c>
      <c r="Q2302" s="27"/>
      <c r="R2302" s="27" t="str">
        <f>LEFT('2012-2022'!$P2302,4)</f>
        <v>2016</v>
      </c>
      <c r="S2302" s="27" t="s">
        <v>70</v>
      </c>
      <c r="T2302" s="27" t="str">
        <f t="shared" si="771"/>
        <v/>
      </c>
      <c r="U2302" s="27"/>
      <c r="V2302" s="29"/>
      <c r="W2302" s="30"/>
      <c r="X2302" s="30"/>
      <c r="Y2302" s="31"/>
    </row>
    <row r="2303" spans="1:25" ht="15.75" hidden="1" customHeight="1" x14ac:dyDescent="0.25">
      <c r="A2303" s="32">
        <v>30367605</v>
      </c>
      <c r="B2303" s="32" t="s">
        <v>14230</v>
      </c>
      <c r="C2303" s="32" t="s">
        <v>14231</v>
      </c>
      <c r="D2303" s="32" t="s">
        <v>14232</v>
      </c>
      <c r="E2303" s="32" t="s">
        <v>14233</v>
      </c>
      <c r="F2303" s="32" t="s">
        <v>1066</v>
      </c>
      <c r="G2303" s="32">
        <v>2018</v>
      </c>
      <c r="H2303" s="33">
        <v>43401</v>
      </c>
      <c r="I2303" s="32" t="s">
        <v>14234</v>
      </c>
      <c r="J2303" s="32"/>
      <c r="K2303" s="32" t="s">
        <v>14235</v>
      </c>
      <c r="L2303" s="32" t="str">
        <f t="shared" si="789"/>
        <v>PostAlerta</v>
      </c>
      <c r="M2303" s="32" t="str">
        <f t="shared" si="788"/>
        <v>S/PalabrasClaves</v>
      </c>
      <c r="N2303" s="32" t="str">
        <f t="shared" si="792"/>
        <v/>
      </c>
      <c r="O2303" s="32"/>
      <c r="P2303" s="32" t="s">
        <v>8435</v>
      </c>
      <c r="Q2303" s="32"/>
      <c r="R2303" s="32" t="str">
        <f>LEFT('2012-2022'!$P2303,4)</f>
        <v>2018</v>
      </c>
      <c r="S2303" s="32" t="s">
        <v>70</v>
      </c>
      <c r="T2303" s="32" t="str">
        <f t="shared" si="771"/>
        <v/>
      </c>
      <c r="U2303" s="32"/>
      <c r="V2303" s="34"/>
      <c r="W2303" s="35"/>
      <c r="X2303" s="35"/>
      <c r="Y2303" s="32"/>
    </row>
    <row r="2304" spans="1:25" ht="15.75" hidden="1" customHeight="1" x14ac:dyDescent="0.25">
      <c r="A2304" s="27">
        <v>32546213</v>
      </c>
      <c r="B2304" s="27" t="s">
        <v>14236</v>
      </c>
      <c r="C2304" s="27" t="s">
        <v>14237</v>
      </c>
      <c r="D2304" s="27" t="s">
        <v>14238</v>
      </c>
      <c r="E2304" s="27" t="s">
        <v>119</v>
      </c>
      <c r="F2304" s="27" t="s">
        <v>1066</v>
      </c>
      <c r="G2304" s="27">
        <v>2020</v>
      </c>
      <c r="H2304" s="28">
        <v>44000</v>
      </c>
      <c r="I2304" s="27" t="s">
        <v>14239</v>
      </c>
      <c r="J2304" s="27"/>
      <c r="K2304" s="27" t="s">
        <v>14240</v>
      </c>
      <c r="L2304" s="27" t="str">
        <f t="shared" si="789"/>
        <v>PostAlerta</v>
      </c>
      <c r="M2304" s="27" t="str">
        <f t="shared" si="788"/>
        <v>S/PalabrasClaves</v>
      </c>
      <c r="N2304" s="27" t="str">
        <f t="shared" si="792"/>
        <v/>
      </c>
      <c r="O2304" s="27"/>
      <c r="P2304" s="27" t="s">
        <v>14241</v>
      </c>
      <c r="Q2304" s="27"/>
      <c r="R2304" s="27" t="str">
        <f>LEFT('2012-2022'!$P2304,4)</f>
        <v>2020</v>
      </c>
      <c r="S2304" s="27" t="s">
        <v>60</v>
      </c>
      <c r="T2304" s="27" t="str">
        <f t="shared" si="771"/>
        <v/>
      </c>
      <c r="U2304" s="27"/>
      <c r="V2304" s="29"/>
      <c r="W2304" s="30"/>
      <c r="X2304" s="30"/>
      <c r="Y2304" s="31"/>
    </row>
    <row r="2305" spans="1:25" ht="15.75" hidden="1" customHeight="1" x14ac:dyDescent="0.25">
      <c r="A2305" s="32">
        <v>34076475</v>
      </c>
      <c r="B2305" s="32" t="s">
        <v>14242</v>
      </c>
      <c r="C2305" s="32" t="s">
        <v>14243</v>
      </c>
      <c r="D2305" s="32" t="s">
        <v>14244</v>
      </c>
      <c r="E2305" s="32" t="s">
        <v>8812</v>
      </c>
      <c r="F2305" s="32" t="s">
        <v>502</v>
      </c>
      <c r="G2305" s="32">
        <v>2021</v>
      </c>
      <c r="H2305" s="33">
        <v>44349</v>
      </c>
      <c r="I2305" s="32" t="s">
        <v>14245</v>
      </c>
      <c r="J2305" s="32"/>
      <c r="K2305" s="32" t="s">
        <v>14246</v>
      </c>
      <c r="L2305" s="32" t="str">
        <f t="shared" si="789"/>
        <v>Excluido</v>
      </c>
      <c r="M2305" s="32" t="str">
        <f t="shared" si="788"/>
        <v>C/PalabrasClaves</v>
      </c>
      <c r="N2305" s="32" t="str">
        <f t="shared" si="792"/>
        <v/>
      </c>
      <c r="O2305" s="32"/>
      <c r="P2305" s="32" t="s">
        <v>7648</v>
      </c>
      <c r="Q2305" s="32"/>
      <c r="R2305" s="32" t="str">
        <f>LEFT('2012-2022'!$P2305,4)</f>
        <v>2021</v>
      </c>
      <c r="S2305" s="32" t="s">
        <v>70</v>
      </c>
      <c r="T2305" s="32" t="str">
        <f t="shared" si="771"/>
        <v/>
      </c>
      <c r="U2305" s="32"/>
      <c r="V2305" s="34"/>
      <c r="W2305" s="35"/>
      <c r="X2305" s="35"/>
      <c r="Y2305" s="32"/>
    </row>
    <row r="2306" spans="1:25" ht="15.75" hidden="1" customHeight="1" x14ac:dyDescent="0.25">
      <c r="A2306" s="27">
        <v>27861521</v>
      </c>
      <c r="B2306" s="27" t="s">
        <v>14247</v>
      </c>
      <c r="C2306" s="27" t="s">
        <v>14248</v>
      </c>
      <c r="D2306" s="27" t="s">
        <v>14249</v>
      </c>
      <c r="E2306" s="27" t="s">
        <v>6376</v>
      </c>
      <c r="F2306" s="27" t="s">
        <v>424</v>
      </c>
      <c r="G2306" s="27">
        <v>2016</v>
      </c>
      <c r="H2306" s="28">
        <v>42693</v>
      </c>
      <c r="I2306" s="27" t="s">
        <v>14250</v>
      </c>
      <c r="J2306" s="27"/>
      <c r="K2306" s="27" t="s">
        <v>14251</v>
      </c>
      <c r="L2306" s="27" t="str">
        <f t="shared" si="789"/>
        <v>PreAlerta</v>
      </c>
      <c r="M2306" s="27" t="str">
        <f t="shared" si="788"/>
        <v>S/PalabrasClaves</v>
      </c>
      <c r="N2306" s="27" t="str">
        <f t="shared" si="792"/>
        <v/>
      </c>
      <c r="O2306" s="27"/>
      <c r="P2306" s="27" t="s">
        <v>14252</v>
      </c>
      <c r="Q2306" s="27"/>
      <c r="R2306" s="27" t="str">
        <f>LEFT('2012-2022'!$P2306,4)</f>
        <v>2016</v>
      </c>
      <c r="S2306" s="27" t="s">
        <v>72</v>
      </c>
      <c r="T2306" s="27" t="str">
        <f t="shared" si="771"/>
        <v/>
      </c>
      <c r="U2306" s="27"/>
      <c r="V2306" s="29"/>
      <c r="W2306" s="30"/>
      <c r="X2306" s="30"/>
      <c r="Y2306" s="31"/>
    </row>
    <row r="2307" spans="1:25" ht="15.75" hidden="1" customHeight="1" x14ac:dyDescent="0.25">
      <c r="A2307" s="32">
        <v>34475362</v>
      </c>
      <c r="B2307" s="32" t="s">
        <v>14253</v>
      </c>
      <c r="C2307" s="32" t="s">
        <v>14254</v>
      </c>
      <c r="D2307" s="32" t="s">
        <v>14255</v>
      </c>
      <c r="E2307" s="32" t="s">
        <v>12977</v>
      </c>
      <c r="F2307" s="32" t="s">
        <v>304</v>
      </c>
      <c r="G2307" s="32">
        <v>2021</v>
      </c>
      <c r="H2307" s="33">
        <v>44442</v>
      </c>
      <c r="I2307" s="32"/>
      <c r="J2307" s="32"/>
      <c r="K2307" s="32" t="s">
        <v>14256</v>
      </c>
      <c r="L2307" s="32" t="str">
        <f t="shared" si="789"/>
        <v>PostAlerta</v>
      </c>
      <c r="M2307" s="32" t="str">
        <f t="shared" si="788"/>
        <v>C/PalabrasClaves</v>
      </c>
      <c r="N2307" s="32" t="str">
        <f t="shared" si="792"/>
        <v/>
      </c>
      <c r="O2307" s="32"/>
      <c r="P2307" s="32" t="s">
        <v>5980</v>
      </c>
      <c r="Q2307" s="32"/>
      <c r="R2307" s="32" t="str">
        <f>LEFT('2012-2022'!$P2307,4)</f>
        <v>2021</v>
      </c>
      <c r="S2307" s="32" t="s">
        <v>74</v>
      </c>
      <c r="T2307" s="32" t="str">
        <f t="shared" si="771"/>
        <v/>
      </c>
      <c r="U2307" s="32"/>
      <c r="V2307" s="34"/>
      <c r="W2307" s="35"/>
      <c r="X2307" s="35"/>
      <c r="Y2307" s="32"/>
    </row>
    <row r="2308" spans="1:25" ht="15.75" hidden="1" customHeight="1" x14ac:dyDescent="0.25">
      <c r="A2308" s="27">
        <v>29487468</v>
      </c>
      <c r="B2308" s="27" t="s">
        <v>14257</v>
      </c>
      <c r="C2308" s="27" t="s">
        <v>14258</v>
      </c>
      <c r="D2308" s="27" t="s">
        <v>14259</v>
      </c>
      <c r="E2308" s="27" t="s">
        <v>14260</v>
      </c>
      <c r="F2308" s="27" t="s">
        <v>12249</v>
      </c>
      <c r="G2308" s="27">
        <v>2017</v>
      </c>
      <c r="H2308" s="28">
        <v>43160</v>
      </c>
      <c r="I2308" s="27" t="s">
        <v>14261</v>
      </c>
      <c r="J2308" s="27"/>
      <c r="K2308" s="27" t="s">
        <v>14262</v>
      </c>
      <c r="L2308" s="27" t="str">
        <f t="shared" si="789"/>
        <v>PostAlerta</v>
      </c>
      <c r="M2308" s="27" t="str">
        <f t="shared" ref="M2308:M2371" si="793">IF(ISNUMBER(A2308),(IF(ISNUMBER(VLOOKUP(A2308,KEYWORDS,1,FALSE)),"C/PalabrasClaves","S/PalabrasClaves")),"")</f>
        <v>S/PalabrasClaves</v>
      </c>
      <c r="N2308" s="27" t="str">
        <f t="shared" si="792"/>
        <v/>
      </c>
      <c r="O2308" s="27"/>
      <c r="P2308" s="27" t="s">
        <v>1483</v>
      </c>
      <c r="Q2308" s="27"/>
      <c r="R2308" s="27" t="str">
        <f>LEFT('2012-2022'!$P2308,4)</f>
        <v>2017</v>
      </c>
      <c r="S2308" s="27" t="s">
        <v>72</v>
      </c>
      <c r="T2308" s="27" t="str">
        <f t="shared" si="771"/>
        <v/>
      </c>
      <c r="U2308" s="27"/>
      <c r="V2308" s="29"/>
      <c r="W2308" s="30"/>
      <c r="X2308" s="30"/>
      <c r="Y2308" s="31"/>
    </row>
    <row r="2309" spans="1:25" ht="15.75" hidden="1" customHeight="1" x14ac:dyDescent="0.25">
      <c r="A2309" s="32">
        <v>30303949</v>
      </c>
      <c r="B2309" s="32" t="s">
        <v>14263</v>
      </c>
      <c r="C2309" s="32" t="s">
        <v>14264</v>
      </c>
      <c r="D2309" s="32" t="s">
        <v>14265</v>
      </c>
      <c r="E2309" s="32" t="s">
        <v>14266</v>
      </c>
      <c r="F2309" s="32" t="s">
        <v>304</v>
      </c>
      <c r="G2309" s="32">
        <v>2018</v>
      </c>
      <c r="H2309" s="33">
        <v>43384</v>
      </c>
      <c r="I2309" s="32" t="s">
        <v>14267</v>
      </c>
      <c r="J2309" s="32" t="s">
        <v>14268</v>
      </c>
      <c r="K2309" s="32" t="s">
        <v>14269</v>
      </c>
      <c r="L2309" s="32" t="str">
        <f t="shared" si="789"/>
        <v>PostAlerta</v>
      </c>
      <c r="M2309" s="32" t="str">
        <f t="shared" si="793"/>
        <v>S/PalabrasClaves</v>
      </c>
      <c r="N2309" s="32" t="str">
        <f t="shared" si="792"/>
        <v/>
      </c>
      <c r="O2309" s="32"/>
      <c r="P2309" s="32" t="s">
        <v>1267</v>
      </c>
      <c r="Q2309" s="32"/>
      <c r="R2309" s="32" t="str">
        <f>LEFT('2012-2022'!$P2309,4)</f>
        <v>2018</v>
      </c>
      <c r="S2309" s="32" t="s">
        <v>72</v>
      </c>
      <c r="T2309" s="32" t="str">
        <f t="shared" si="771"/>
        <v/>
      </c>
      <c r="U2309" s="32"/>
      <c r="V2309" s="34"/>
      <c r="W2309" s="35"/>
      <c r="X2309" s="35"/>
      <c r="Y2309" s="32"/>
    </row>
    <row r="2310" spans="1:25" ht="15.75" hidden="1" customHeight="1" x14ac:dyDescent="0.25">
      <c r="A2310" s="27">
        <v>31830129</v>
      </c>
      <c r="B2310" s="27" t="s">
        <v>14270</v>
      </c>
      <c r="C2310" s="27" t="s">
        <v>14271</v>
      </c>
      <c r="D2310" s="27" t="s">
        <v>14272</v>
      </c>
      <c r="E2310" s="27" t="s">
        <v>14273</v>
      </c>
      <c r="F2310" s="27" t="s">
        <v>424</v>
      </c>
      <c r="G2310" s="27">
        <v>2019</v>
      </c>
      <c r="H2310" s="28">
        <v>43812</v>
      </c>
      <c r="I2310" s="27" t="s">
        <v>14274</v>
      </c>
      <c r="J2310" s="27"/>
      <c r="K2310" s="27" t="s">
        <v>14275</v>
      </c>
      <c r="L2310" s="27" t="str">
        <f t="shared" si="789"/>
        <v>PostAlerta</v>
      </c>
      <c r="M2310" s="27" t="str">
        <f t="shared" si="793"/>
        <v>S/PalabrasClaves</v>
      </c>
      <c r="N2310" s="27" t="str">
        <f t="shared" si="792"/>
        <v/>
      </c>
      <c r="O2310" s="27"/>
      <c r="P2310" s="27" t="s">
        <v>14276</v>
      </c>
      <c r="Q2310" s="27"/>
      <c r="R2310" s="27" t="str">
        <f>LEFT('2012-2022'!$P2310,4)</f>
        <v>2019</v>
      </c>
      <c r="S2310" s="27" t="s">
        <v>74</v>
      </c>
      <c r="T2310" s="27" t="str">
        <f t="shared" si="771"/>
        <v/>
      </c>
      <c r="U2310" s="27"/>
      <c r="V2310" s="29"/>
      <c r="W2310" s="30"/>
      <c r="X2310" s="30"/>
      <c r="Y2310" s="31"/>
    </row>
    <row r="2311" spans="1:25" ht="15.75" hidden="1" customHeight="1" x14ac:dyDescent="0.25">
      <c r="A2311" s="32">
        <v>27307460</v>
      </c>
      <c r="B2311" s="32" t="s">
        <v>14277</v>
      </c>
      <c r="C2311" s="32" t="s">
        <v>14278</v>
      </c>
      <c r="D2311" s="32" t="s">
        <v>14279</v>
      </c>
      <c r="E2311" s="32" t="s">
        <v>14280</v>
      </c>
      <c r="F2311" s="32" t="s">
        <v>502</v>
      </c>
      <c r="G2311" s="32">
        <v>2016</v>
      </c>
      <c r="H2311" s="33">
        <v>42538</v>
      </c>
      <c r="I2311" s="32" t="s">
        <v>14281</v>
      </c>
      <c r="J2311" s="32"/>
      <c r="K2311" s="32" t="s">
        <v>14282</v>
      </c>
      <c r="L2311" s="32" t="str">
        <f t="shared" si="789"/>
        <v>PreAlerta</v>
      </c>
      <c r="M2311" s="32" t="str">
        <f t="shared" si="793"/>
        <v>C/PalabrasClaves</v>
      </c>
      <c r="N2311" s="32" t="str">
        <f t="shared" si="792"/>
        <v/>
      </c>
      <c r="O2311" s="32"/>
      <c r="P2311" s="32" t="s">
        <v>1055</v>
      </c>
      <c r="Q2311" s="32"/>
      <c r="R2311" s="32" t="str">
        <f>LEFT('2012-2022'!$P2311,4)</f>
        <v>2016</v>
      </c>
      <c r="S2311" s="32" t="s">
        <v>68</v>
      </c>
      <c r="T2311" s="32" t="str">
        <f t="shared" si="771"/>
        <v/>
      </c>
      <c r="U2311" s="32"/>
      <c r="V2311" s="34"/>
      <c r="W2311" s="35"/>
      <c r="X2311" s="35"/>
      <c r="Y2311" s="32"/>
    </row>
    <row r="2312" spans="1:25" ht="15.75" hidden="1" customHeight="1" x14ac:dyDescent="0.25">
      <c r="A2312" s="27">
        <v>27629896</v>
      </c>
      <c r="B2312" s="27" t="s">
        <v>14283</v>
      </c>
      <c r="C2312" s="27" t="s">
        <v>14284</v>
      </c>
      <c r="D2312" s="27" t="s">
        <v>14285</v>
      </c>
      <c r="E2312" s="27" t="s">
        <v>10907</v>
      </c>
      <c r="F2312" s="27" t="s">
        <v>502</v>
      </c>
      <c r="G2312" s="27">
        <v>2016</v>
      </c>
      <c r="H2312" s="28">
        <v>42629</v>
      </c>
      <c r="I2312" s="27" t="s">
        <v>14286</v>
      </c>
      <c r="J2312" s="27"/>
      <c r="K2312" s="27" t="s">
        <v>14287</v>
      </c>
      <c r="L2312" s="27" t="str">
        <f t="shared" si="789"/>
        <v>PreAlerta</v>
      </c>
      <c r="M2312" s="27" t="str">
        <f t="shared" si="793"/>
        <v>S/PalabrasClaves</v>
      </c>
      <c r="N2312" s="27" t="str">
        <f t="shared" si="792"/>
        <v/>
      </c>
      <c r="O2312" s="27"/>
      <c r="P2312" s="27" t="s">
        <v>6700</v>
      </c>
      <c r="Q2312" s="27"/>
      <c r="R2312" s="27" t="str">
        <f>LEFT('2012-2022'!$P2312,4)</f>
        <v>2016</v>
      </c>
      <c r="S2312" s="27" t="s">
        <v>74</v>
      </c>
      <c r="T2312" s="27" t="str">
        <f t="shared" si="771"/>
        <v/>
      </c>
      <c r="U2312" s="27"/>
      <c r="V2312" s="29"/>
      <c r="W2312" s="30"/>
      <c r="X2312" s="30"/>
      <c r="Y2312" s="31"/>
    </row>
    <row r="2313" spans="1:25" ht="15.75" hidden="1" customHeight="1" x14ac:dyDescent="0.25">
      <c r="A2313" s="32">
        <v>31468679</v>
      </c>
      <c r="B2313" s="32" t="s">
        <v>14288</v>
      </c>
      <c r="C2313" s="32" t="s">
        <v>14289</v>
      </c>
      <c r="D2313" s="32" t="s">
        <v>14290</v>
      </c>
      <c r="E2313" s="32" t="s">
        <v>14291</v>
      </c>
      <c r="F2313" s="32" t="s">
        <v>13314</v>
      </c>
      <c r="G2313" s="32">
        <v>2019</v>
      </c>
      <c r="H2313" s="33">
        <v>43708</v>
      </c>
      <c r="I2313" s="32" t="s">
        <v>14292</v>
      </c>
      <c r="J2313" s="32"/>
      <c r="K2313" s="32" t="s">
        <v>14293</v>
      </c>
      <c r="L2313" s="32" t="str">
        <f t="shared" si="789"/>
        <v>Excluido</v>
      </c>
      <c r="M2313" s="32" t="str">
        <f t="shared" si="793"/>
        <v>S/PalabrasClaves</v>
      </c>
      <c r="N2313" s="32" t="str">
        <f t="shared" si="792"/>
        <v/>
      </c>
      <c r="O2313" s="32"/>
      <c r="P2313" s="32" t="s">
        <v>2323</v>
      </c>
      <c r="Q2313" s="32"/>
      <c r="R2313" s="32" t="str">
        <f>LEFT('2012-2022'!$P2313,4)</f>
        <v>2019</v>
      </c>
      <c r="S2313" s="32" t="s">
        <v>65</v>
      </c>
      <c r="T2313" s="32" t="str">
        <f t="shared" si="771"/>
        <v/>
      </c>
      <c r="U2313" s="32"/>
      <c r="V2313" s="34"/>
      <c r="W2313" s="35"/>
      <c r="X2313" s="35"/>
      <c r="Y2313" s="32"/>
    </row>
    <row r="2314" spans="1:25" ht="15.75" hidden="1" customHeight="1" x14ac:dyDescent="0.25">
      <c r="A2314" s="27">
        <v>34433794</v>
      </c>
      <c r="B2314" s="27" t="s">
        <v>14294</v>
      </c>
      <c r="C2314" s="27" t="s">
        <v>14295</v>
      </c>
      <c r="D2314" s="27" t="s">
        <v>14296</v>
      </c>
      <c r="E2314" s="27" t="s">
        <v>14297</v>
      </c>
      <c r="F2314" s="27" t="s">
        <v>304</v>
      </c>
      <c r="G2314" s="27">
        <v>2021</v>
      </c>
      <c r="H2314" s="28">
        <v>44434</v>
      </c>
      <c r="I2314" s="27"/>
      <c r="J2314" s="27"/>
      <c r="K2314" s="27" t="s">
        <v>14298</v>
      </c>
      <c r="L2314" s="27" t="str">
        <f t="shared" si="789"/>
        <v>PostAlerta</v>
      </c>
      <c r="M2314" s="27" t="str">
        <f t="shared" si="793"/>
        <v>S/PalabrasClaves</v>
      </c>
      <c r="N2314" s="27" t="str">
        <f t="shared" si="792"/>
        <v/>
      </c>
      <c r="O2314" s="27"/>
      <c r="P2314" s="27" t="s">
        <v>5980</v>
      </c>
      <c r="Q2314" s="27"/>
      <c r="R2314" s="27" t="str">
        <f>LEFT('2012-2022'!$P2314,4)</f>
        <v>2021</v>
      </c>
      <c r="S2314" s="27" t="s">
        <v>74</v>
      </c>
      <c r="T2314" s="27" t="str">
        <f t="shared" si="771"/>
        <v/>
      </c>
      <c r="U2314" s="27"/>
      <c r="V2314" s="29"/>
      <c r="W2314" s="30"/>
      <c r="X2314" s="30"/>
      <c r="Y2314" s="31"/>
    </row>
    <row r="2315" spans="1:25" ht="15.75" hidden="1" customHeight="1" x14ac:dyDescent="0.25">
      <c r="A2315" s="32">
        <v>24129624</v>
      </c>
      <c r="B2315" s="32" t="s">
        <v>14299</v>
      </c>
      <c r="C2315" s="32" t="s">
        <v>14300</v>
      </c>
      <c r="D2315" s="32" t="s">
        <v>14301</v>
      </c>
      <c r="E2315" s="32" t="s">
        <v>14302</v>
      </c>
      <c r="F2315" s="32" t="s">
        <v>4501</v>
      </c>
      <c r="G2315" s="32">
        <v>2013</v>
      </c>
      <c r="H2315" s="33">
        <v>41564</v>
      </c>
      <c r="I2315" s="32"/>
      <c r="J2315" s="32"/>
      <c r="K2315" s="32" t="s">
        <v>14303</v>
      </c>
      <c r="L2315" s="32" t="str">
        <f t="shared" si="789"/>
        <v>PreAlerta</v>
      </c>
      <c r="M2315" s="32" t="str">
        <f t="shared" si="793"/>
        <v>S/PalabrasClaves</v>
      </c>
      <c r="N2315" s="32" t="str">
        <f t="shared" si="792"/>
        <v/>
      </c>
      <c r="O2315" s="32"/>
      <c r="P2315" s="32" t="s">
        <v>4198</v>
      </c>
      <c r="Q2315" s="32"/>
      <c r="R2315" s="32" t="str">
        <f>LEFT('2012-2022'!$P2315,4)</f>
        <v>2013</v>
      </c>
      <c r="S2315" s="32" t="s">
        <v>70</v>
      </c>
      <c r="T2315" s="32" t="str">
        <f t="shared" si="771"/>
        <v/>
      </c>
      <c r="U2315" s="32"/>
      <c r="V2315" s="34"/>
      <c r="W2315" s="35"/>
      <c r="X2315" s="35"/>
      <c r="Y2315" s="32"/>
    </row>
    <row r="2316" spans="1:25" ht="15.75" hidden="1" customHeight="1" x14ac:dyDescent="0.25">
      <c r="A2316" s="27">
        <v>30102261</v>
      </c>
      <c r="B2316" s="27" t="s">
        <v>14304</v>
      </c>
      <c r="C2316" s="27" t="s">
        <v>14305</v>
      </c>
      <c r="D2316" s="27" t="s">
        <v>14306</v>
      </c>
      <c r="E2316" s="27" t="s">
        <v>7557</v>
      </c>
      <c r="F2316" s="27" t="s">
        <v>304</v>
      </c>
      <c r="G2316" s="27">
        <v>2018</v>
      </c>
      <c r="H2316" s="28">
        <v>43326</v>
      </c>
      <c r="I2316" s="27"/>
      <c r="J2316" s="27"/>
      <c r="K2316" s="27" t="s">
        <v>14307</v>
      </c>
      <c r="L2316" s="27" t="str">
        <f t="shared" si="789"/>
        <v>PostAlerta</v>
      </c>
      <c r="M2316" s="27" t="str">
        <f t="shared" si="793"/>
        <v>C/PalabrasClaves</v>
      </c>
      <c r="N2316" s="27"/>
      <c r="O2316" s="27"/>
      <c r="P2316" s="27" t="s">
        <v>417</v>
      </c>
      <c r="Q2316" s="27"/>
      <c r="R2316" s="27" t="str">
        <f>LEFT('2012-2022'!$P2316,4)</f>
        <v>2018</v>
      </c>
      <c r="S2316" s="27" t="s">
        <v>68</v>
      </c>
      <c r="T2316" s="27" t="str">
        <f t="shared" si="771"/>
        <v/>
      </c>
      <c r="U2316" s="27"/>
      <c r="V2316" s="29"/>
      <c r="W2316" s="30"/>
      <c r="X2316" s="30"/>
      <c r="Y2316" s="31"/>
    </row>
    <row r="2317" spans="1:25" ht="15.75" hidden="1" customHeight="1" x14ac:dyDescent="0.25">
      <c r="A2317" s="32">
        <v>30238498</v>
      </c>
      <c r="B2317" s="32" t="s">
        <v>14308</v>
      </c>
      <c r="C2317" s="32" t="s">
        <v>14309</v>
      </c>
      <c r="D2317" s="32" t="s">
        <v>14310</v>
      </c>
      <c r="E2317" s="32" t="s">
        <v>14311</v>
      </c>
      <c r="F2317" s="32" t="s">
        <v>14312</v>
      </c>
      <c r="G2317" s="32">
        <v>2018</v>
      </c>
      <c r="H2317" s="33">
        <v>43365</v>
      </c>
      <c r="I2317" s="32"/>
      <c r="J2317" s="32"/>
      <c r="K2317" s="32" t="s">
        <v>14313</v>
      </c>
      <c r="L2317" s="32" t="str">
        <f t="shared" si="789"/>
        <v>PostAlerta</v>
      </c>
      <c r="M2317" s="32" t="str">
        <f t="shared" si="793"/>
        <v>S/PalabrasClaves</v>
      </c>
      <c r="N2317" s="32" t="str">
        <f t="shared" ref="N2317:N2321" si="794">IF(ISNUMBER(SEARCH("TREATMENT", B2317)), "4) Nuevos tratamientos", "")</f>
        <v/>
      </c>
      <c r="O2317" s="32"/>
      <c r="P2317" s="32" t="s">
        <v>942</v>
      </c>
      <c r="Q2317" s="32"/>
      <c r="R2317" s="32" t="str">
        <f>LEFT('2012-2022'!$P2317,4)</f>
        <v>2018</v>
      </c>
      <c r="S2317" s="32" t="s">
        <v>74</v>
      </c>
      <c r="T2317" s="32" t="str">
        <f t="shared" si="771"/>
        <v/>
      </c>
      <c r="U2317" s="32"/>
      <c r="V2317" s="34"/>
      <c r="W2317" s="35"/>
      <c r="X2317" s="35"/>
      <c r="Y2317" s="32"/>
    </row>
    <row r="2318" spans="1:25" ht="15.75" hidden="1" customHeight="1" x14ac:dyDescent="0.25">
      <c r="A2318" s="27">
        <v>32223089</v>
      </c>
      <c r="B2318" s="27" t="s">
        <v>14314</v>
      </c>
      <c r="C2318" s="27" t="s">
        <v>14315</v>
      </c>
      <c r="D2318" s="27" t="s">
        <v>14316</v>
      </c>
      <c r="E2318" s="27" t="s">
        <v>14317</v>
      </c>
      <c r="F2318" s="27" t="s">
        <v>10121</v>
      </c>
      <c r="G2318" s="27">
        <v>2019</v>
      </c>
      <c r="H2318" s="28">
        <v>43921</v>
      </c>
      <c r="I2318" s="27"/>
      <c r="J2318" s="27"/>
      <c r="K2318" s="27"/>
      <c r="L2318" s="27" t="str">
        <f t="shared" si="789"/>
        <v>PostAlerta</v>
      </c>
      <c r="M2318" s="27" t="str">
        <f t="shared" si="793"/>
        <v>S/PalabrasClaves</v>
      </c>
      <c r="N2318" s="27" t="str">
        <f t="shared" si="794"/>
        <v/>
      </c>
      <c r="O2318" s="27"/>
      <c r="P2318" s="27" t="s">
        <v>979</v>
      </c>
      <c r="Q2318" s="27"/>
      <c r="R2318" s="27" t="str">
        <f>LEFT('2012-2022'!$P2318,4)</f>
        <v>2019</v>
      </c>
      <c r="S2318" s="27" t="s">
        <v>60</v>
      </c>
      <c r="T2318" s="27" t="str">
        <f t="shared" si="771"/>
        <v/>
      </c>
      <c r="U2318" s="27"/>
      <c r="V2318" s="29"/>
      <c r="W2318" s="30"/>
      <c r="X2318" s="30"/>
      <c r="Y2318" s="31"/>
    </row>
    <row r="2319" spans="1:25" ht="15.75" hidden="1" customHeight="1" x14ac:dyDescent="0.25">
      <c r="A2319" s="32">
        <v>29420449</v>
      </c>
      <c r="B2319" s="32" t="s">
        <v>14318</v>
      </c>
      <c r="C2319" s="32" t="s">
        <v>14319</v>
      </c>
      <c r="D2319" s="32" t="s">
        <v>14320</v>
      </c>
      <c r="E2319" s="32" t="s">
        <v>14321</v>
      </c>
      <c r="F2319" s="32" t="s">
        <v>304</v>
      </c>
      <c r="G2319" s="32">
        <v>2018</v>
      </c>
      <c r="H2319" s="33">
        <v>43140</v>
      </c>
      <c r="I2319" s="32"/>
      <c r="J2319" s="32"/>
      <c r="K2319" s="32" t="s">
        <v>14322</v>
      </c>
      <c r="L2319" s="32" t="str">
        <f t="shared" si="789"/>
        <v>PostAlerta</v>
      </c>
      <c r="M2319" s="32" t="str">
        <f t="shared" si="793"/>
        <v>S/PalabrasClaves</v>
      </c>
      <c r="N2319" s="32" t="str">
        <f t="shared" si="794"/>
        <v/>
      </c>
      <c r="O2319" s="32"/>
      <c r="P2319" s="32" t="s">
        <v>1214</v>
      </c>
      <c r="Q2319" s="32"/>
      <c r="R2319" s="32" t="str">
        <f>LEFT('2012-2022'!$P2319,4)</f>
        <v>2018</v>
      </c>
      <c r="S2319" s="32" t="s">
        <v>49</v>
      </c>
      <c r="T2319" s="32" t="str">
        <f t="shared" si="771"/>
        <v/>
      </c>
      <c r="U2319" s="32"/>
      <c r="V2319" s="34"/>
      <c r="W2319" s="35"/>
      <c r="X2319" s="35"/>
      <c r="Y2319" s="32"/>
    </row>
    <row r="2320" spans="1:25" ht="15.75" hidden="1" customHeight="1" x14ac:dyDescent="0.25">
      <c r="A2320" s="27">
        <v>29465653</v>
      </c>
      <c r="B2320" s="27" t="s">
        <v>14323</v>
      </c>
      <c r="C2320" s="27" t="s">
        <v>14324</v>
      </c>
      <c r="D2320" s="27" t="s">
        <v>14325</v>
      </c>
      <c r="E2320" s="27" t="s">
        <v>11231</v>
      </c>
      <c r="F2320" s="27" t="s">
        <v>304</v>
      </c>
      <c r="G2320" s="27">
        <v>2018</v>
      </c>
      <c r="H2320" s="28">
        <v>43153</v>
      </c>
      <c r="I2320" s="27"/>
      <c r="J2320" s="27"/>
      <c r="K2320" s="27" t="s">
        <v>14326</v>
      </c>
      <c r="L2320" s="27" t="str">
        <f t="shared" si="789"/>
        <v>PostAlerta</v>
      </c>
      <c r="M2320" s="27" t="str">
        <f t="shared" si="793"/>
        <v>S/PalabrasClaves</v>
      </c>
      <c r="N2320" s="27" t="str">
        <f t="shared" si="794"/>
        <v/>
      </c>
      <c r="O2320" s="27"/>
      <c r="P2320" s="27" t="s">
        <v>1179</v>
      </c>
      <c r="Q2320" s="27"/>
      <c r="R2320" s="27" t="str">
        <f>LEFT('2012-2022'!$P2320,4)</f>
        <v>2018</v>
      </c>
      <c r="S2320" s="27" t="s">
        <v>65</v>
      </c>
      <c r="T2320" s="27" t="str">
        <f t="shared" si="771"/>
        <v/>
      </c>
      <c r="U2320" s="27"/>
      <c r="V2320" s="29"/>
      <c r="W2320" s="30"/>
      <c r="X2320" s="30"/>
      <c r="Y2320" s="31"/>
    </row>
    <row r="2321" spans="1:25" ht="15.75" hidden="1" customHeight="1" x14ac:dyDescent="0.25">
      <c r="A2321" s="32">
        <v>34391335</v>
      </c>
      <c r="B2321" s="32" t="s">
        <v>14327</v>
      </c>
      <c r="C2321" s="32" t="s">
        <v>14328</v>
      </c>
      <c r="D2321" s="32" t="s">
        <v>14329</v>
      </c>
      <c r="E2321" s="32" t="s">
        <v>14330</v>
      </c>
      <c r="F2321" s="32" t="s">
        <v>13723</v>
      </c>
      <c r="G2321" s="32">
        <v>2021</v>
      </c>
      <c r="H2321" s="33">
        <v>44423</v>
      </c>
      <c r="I2321" s="32"/>
      <c r="J2321" s="32"/>
      <c r="K2321" s="32" t="s">
        <v>14331</v>
      </c>
      <c r="L2321" s="32" t="str">
        <f t="shared" si="789"/>
        <v>PostAlerta</v>
      </c>
      <c r="M2321" s="32" t="str">
        <f t="shared" si="793"/>
        <v>S/PalabrasClaves</v>
      </c>
      <c r="N2321" s="32" t="str">
        <f t="shared" si="794"/>
        <v/>
      </c>
      <c r="O2321" s="32"/>
      <c r="P2321" s="32" t="s">
        <v>7136</v>
      </c>
      <c r="Q2321" s="32"/>
      <c r="R2321" s="32" t="str">
        <f>LEFT('2012-2022'!$P2321,4)</f>
        <v>2021</v>
      </c>
      <c r="S2321" s="32" t="s">
        <v>62</v>
      </c>
      <c r="T2321" s="32" t="str">
        <f t="shared" si="771"/>
        <v/>
      </c>
      <c r="U2321" s="32"/>
      <c r="V2321" s="34"/>
      <c r="W2321" s="35"/>
      <c r="X2321" s="35"/>
      <c r="Y2321" s="32"/>
    </row>
    <row r="2322" spans="1:25" ht="15.75" hidden="1" customHeight="1" x14ac:dyDescent="0.25">
      <c r="A2322" s="27">
        <v>23965767</v>
      </c>
      <c r="B2322" s="27" t="s">
        <v>14332</v>
      </c>
      <c r="C2322" s="27" t="s">
        <v>14333</v>
      </c>
      <c r="D2322" s="27" t="s">
        <v>14334</v>
      </c>
      <c r="E2322" s="27" t="s">
        <v>14335</v>
      </c>
      <c r="F2322" s="27" t="s">
        <v>304</v>
      </c>
      <c r="G2322" s="27">
        <v>2013</v>
      </c>
      <c r="H2322" s="28">
        <v>41509</v>
      </c>
      <c r="I2322" s="27"/>
      <c r="J2322" s="27"/>
      <c r="K2322" s="27" t="s">
        <v>14336</v>
      </c>
      <c r="L2322" s="27" t="str">
        <f t="shared" si="789"/>
        <v>PreAlerta</v>
      </c>
      <c r="M2322" s="27" t="str">
        <f t="shared" si="793"/>
        <v>S/PalabrasClaves</v>
      </c>
      <c r="N2322" s="27"/>
      <c r="O2322" s="27"/>
      <c r="P2322" s="27" t="s">
        <v>2405</v>
      </c>
      <c r="Q2322" s="27"/>
      <c r="R2322" s="27" t="str">
        <f>LEFT('2012-2022'!$P2322,4)</f>
        <v>2013</v>
      </c>
      <c r="S2322" s="27" t="s">
        <v>62</v>
      </c>
      <c r="T2322" s="27" t="str">
        <f t="shared" si="771"/>
        <v/>
      </c>
      <c r="U2322" s="27"/>
      <c r="V2322" s="29"/>
      <c r="W2322" s="30"/>
      <c r="X2322" s="30"/>
      <c r="Y2322" s="31"/>
    </row>
    <row r="2323" spans="1:25" ht="15.75" hidden="1" customHeight="1" x14ac:dyDescent="0.25">
      <c r="A2323" s="32">
        <v>33769901</v>
      </c>
      <c r="B2323" s="32" t="s">
        <v>14337</v>
      </c>
      <c r="C2323" s="32" t="s">
        <v>14338</v>
      </c>
      <c r="D2323" s="32" t="s">
        <v>14339</v>
      </c>
      <c r="E2323" s="32" t="s">
        <v>3415</v>
      </c>
      <c r="F2323" s="32" t="s">
        <v>735</v>
      </c>
      <c r="G2323" s="32">
        <v>2021</v>
      </c>
      <c r="H2323" s="33">
        <v>44281</v>
      </c>
      <c r="I2323" s="32"/>
      <c r="J2323" s="32"/>
      <c r="K2323" s="32" t="s">
        <v>14340</v>
      </c>
      <c r="L2323" s="32" t="str">
        <f t="shared" si="789"/>
        <v>PostAlerta</v>
      </c>
      <c r="M2323" s="32" t="str">
        <f t="shared" si="793"/>
        <v>S/PalabrasClaves</v>
      </c>
      <c r="N2323" s="32" t="str">
        <f t="shared" ref="N2323:N2331" si="795">IF(ISNUMBER(SEARCH("TREATMENT", B2323)), "4) Nuevos tratamientos", "")</f>
        <v/>
      </c>
      <c r="O2323" s="32"/>
      <c r="P2323" s="32" t="s">
        <v>7979</v>
      </c>
      <c r="Q2323" s="32"/>
      <c r="R2323" s="32" t="str">
        <f>LEFT('2012-2022'!$P2323,4)</f>
        <v>2021</v>
      </c>
      <c r="S2323" s="32" t="s">
        <v>65</v>
      </c>
      <c r="T2323" s="32" t="str">
        <f t="shared" si="771"/>
        <v/>
      </c>
      <c r="U2323" s="32"/>
      <c r="V2323" s="34"/>
      <c r="W2323" s="35"/>
      <c r="X2323" s="35"/>
      <c r="Y2323" s="32"/>
    </row>
    <row r="2324" spans="1:25" ht="15.75" hidden="1" customHeight="1" x14ac:dyDescent="0.25">
      <c r="A2324" s="27">
        <v>25832159</v>
      </c>
      <c r="B2324" s="27" t="s">
        <v>14341</v>
      </c>
      <c r="C2324" s="27" t="s">
        <v>14342</v>
      </c>
      <c r="D2324" s="27" t="s">
        <v>14343</v>
      </c>
      <c r="E2324" s="27" t="s">
        <v>4228</v>
      </c>
      <c r="F2324" s="27" t="s">
        <v>3845</v>
      </c>
      <c r="G2324" s="27">
        <v>2015</v>
      </c>
      <c r="H2324" s="28">
        <v>42097</v>
      </c>
      <c r="I2324" s="27"/>
      <c r="J2324" s="27"/>
      <c r="K2324" s="27" t="s">
        <v>14344</v>
      </c>
      <c r="L2324" s="27" t="str">
        <f t="shared" si="789"/>
        <v>PreAlerta</v>
      </c>
      <c r="M2324" s="27" t="str">
        <f t="shared" si="793"/>
        <v>S/PalabrasClaves</v>
      </c>
      <c r="N2324" s="27" t="str">
        <f t="shared" si="795"/>
        <v/>
      </c>
      <c r="O2324" s="27"/>
      <c r="P2324" s="27" t="s">
        <v>14345</v>
      </c>
      <c r="Q2324" s="27"/>
      <c r="R2324" s="27" t="str">
        <f>LEFT('2012-2022'!$P2324,4)</f>
        <v>2015</v>
      </c>
      <c r="S2324" s="27" t="s">
        <v>54</v>
      </c>
      <c r="T2324" s="27" t="str">
        <f t="shared" si="771"/>
        <v/>
      </c>
      <c r="U2324" s="27"/>
      <c r="V2324" s="29"/>
      <c r="W2324" s="30"/>
      <c r="X2324" s="30"/>
      <c r="Y2324" s="31"/>
    </row>
    <row r="2325" spans="1:25" ht="15.75" hidden="1" customHeight="1" x14ac:dyDescent="0.25">
      <c r="A2325" s="32">
        <v>30534927</v>
      </c>
      <c r="B2325" s="32" t="s">
        <v>14346</v>
      </c>
      <c r="C2325" s="32" t="s">
        <v>14347</v>
      </c>
      <c r="D2325" s="32" t="s">
        <v>14348</v>
      </c>
      <c r="E2325" s="32" t="s">
        <v>14349</v>
      </c>
      <c r="F2325" s="32" t="s">
        <v>113</v>
      </c>
      <c r="G2325" s="32">
        <v>2018</v>
      </c>
      <c r="H2325" s="33">
        <v>43446</v>
      </c>
      <c r="I2325" s="32"/>
      <c r="J2325" s="32"/>
      <c r="K2325" s="32" t="s">
        <v>14350</v>
      </c>
      <c r="L2325" s="32" t="str">
        <f t="shared" si="789"/>
        <v>PostAlerta</v>
      </c>
      <c r="M2325" s="32" t="str">
        <f t="shared" si="793"/>
        <v>S/PalabrasClaves</v>
      </c>
      <c r="N2325" s="32" t="str">
        <f t="shared" si="795"/>
        <v/>
      </c>
      <c r="O2325" s="32"/>
      <c r="P2325" s="32" t="s">
        <v>1179</v>
      </c>
      <c r="Q2325" s="32"/>
      <c r="R2325" s="32" t="str">
        <f>LEFT('2012-2022'!$P2325,4)</f>
        <v>2018</v>
      </c>
      <c r="S2325" s="32" t="s">
        <v>65</v>
      </c>
      <c r="T2325" s="32" t="str">
        <f t="shared" si="771"/>
        <v/>
      </c>
      <c r="U2325" s="32"/>
      <c r="V2325" s="34"/>
      <c r="W2325" s="35"/>
      <c r="X2325" s="35"/>
      <c r="Y2325" s="32"/>
    </row>
    <row r="2326" spans="1:25" ht="15.75" hidden="1" customHeight="1" x14ac:dyDescent="0.25">
      <c r="A2326" s="27">
        <v>25154560</v>
      </c>
      <c r="B2326" s="27" t="s">
        <v>14351</v>
      </c>
      <c r="C2326" s="27" t="s">
        <v>14352</v>
      </c>
      <c r="D2326" s="27" t="s">
        <v>14353</v>
      </c>
      <c r="E2326" s="27" t="s">
        <v>14354</v>
      </c>
      <c r="F2326" s="27" t="s">
        <v>9091</v>
      </c>
      <c r="G2326" s="27">
        <v>2014</v>
      </c>
      <c r="H2326" s="28">
        <v>41878</v>
      </c>
      <c r="I2326" s="27"/>
      <c r="J2326" s="27"/>
      <c r="K2326" s="27" t="s">
        <v>14355</v>
      </c>
      <c r="L2326" s="27" t="str">
        <f t="shared" si="789"/>
        <v>PreAlerta</v>
      </c>
      <c r="M2326" s="27" t="str">
        <f t="shared" si="793"/>
        <v>S/PalabrasClaves</v>
      </c>
      <c r="N2326" s="27" t="str">
        <f t="shared" si="795"/>
        <v/>
      </c>
      <c r="O2326" s="27"/>
      <c r="P2326" s="27" t="s">
        <v>2060</v>
      </c>
      <c r="Q2326" s="27"/>
      <c r="R2326" s="27" t="str">
        <f>LEFT('2012-2022'!$P2326,4)</f>
        <v>2014</v>
      </c>
      <c r="S2326" s="27" t="s">
        <v>72</v>
      </c>
      <c r="T2326" s="27" t="str">
        <f t="shared" si="771"/>
        <v/>
      </c>
      <c r="U2326" s="27"/>
      <c r="V2326" s="29"/>
      <c r="W2326" s="30"/>
      <c r="X2326" s="30"/>
      <c r="Y2326" s="31"/>
    </row>
    <row r="2327" spans="1:25" ht="15.75" hidden="1" customHeight="1" x14ac:dyDescent="0.25">
      <c r="A2327" s="32">
        <v>29549606</v>
      </c>
      <c r="B2327" s="32" t="s">
        <v>14356</v>
      </c>
      <c r="C2327" s="32" t="s">
        <v>14357</v>
      </c>
      <c r="D2327" s="32" t="s">
        <v>14358</v>
      </c>
      <c r="E2327" s="32" t="s">
        <v>14359</v>
      </c>
      <c r="F2327" s="32" t="s">
        <v>4735</v>
      </c>
      <c r="G2327" s="32">
        <v>2018</v>
      </c>
      <c r="H2327" s="33">
        <v>43177</v>
      </c>
      <c r="I2327" s="32"/>
      <c r="J2327" s="32"/>
      <c r="K2327" s="32" t="s">
        <v>14360</v>
      </c>
      <c r="L2327" s="32" t="str">
        <f t="shared" si="789"/>
        <v>PostAlerta</v>
      </c>
      <c r="M2327" s="32" t="str">
        <f t="shared" si="793"/>
        <v>S/PalabrasClaves</v>
      </c>
      <c r="N2327" s="32" t="str">
        <f t="shared" si="795"/>
        <v/>
      </c>
      <c r="O2327" s="32"/>
      <c r="P2327" s="32" t="s">
        <v>1179</v>
      </c>
      <c r="Q2327" s="32"/>
      <c r="R2327" s="32" t="str">
        <f>LEFT('2012-2022'!$P2327,4)</f>
        <v>2018</v>
      </c>
      <c r="S2327" s="32" t="s">
        <v>65</v>
      </c>
      <c r="T2327" s="32" t="str">
        <f t="shared" si="771"/>
        <v/>
      </c>
      <c r="U2327" s="32"/>
      <c r="V2327" s="34"/>
      <c r="W2327" s="35"/>
      <c r="X2327" s="35"/>
      <c r="Y2327" s="32"/>
    </row>
    <row r="2328" spans="1:25" ht="15.75" hidden="1" customHeight="1" x14ac:dyDescent="0.25">
      <c r="A2328" s="27">
        <v>33513222</v>
      </c>
      <c r="B2328" s="27" t="s">
        <v>14361</v>
      </c>
      <c r="C2328" s="27" t="s">
        <v>14362</v>
      </c>
      <c r="D2328" s="27" t="s">
        <v>14363</v>
      </c>
      <c r="E2328" s="27" t="s">
        <v>2564</v>
      </c>
      <c r="F2328" s="27" t="s">
        <v>2140</v>
      </c>
      <c r="G2328" s="27">
        <v>2021</v>
      </c>
      <c r="H2328" s="28">
        <v>44225</v>
      </c>
      <c r="I2328" s="27" t="s">
        <v>14364</v>
      </c>
      <c r="J2328" s="27"/>
      <c r="K2328" s="27" t="s">
        <v>14365</v>
      </c>
      <c r="L2328" s="27" t="str">
        <f t="shared" si="789"/>
        <v>PostAlerta</v>
      </c>
      <c r="M2328" s="27" t="str">
        <f t="shared" si="793"/>
        <v>S/PalabrasClaves</v>
      </c>
      <c r="N2328" s="27" t="str">
        <f t="shared" si="795"/>
        <v/>
      </c>
      <c r="O2328" s="27"/>
      <c r="P2328" s="27" t="s">
        <v>9037</v>
      </c>
      <c r="Q2328" s="27"/>
      <c r="R2328" s="27" t="str">
        <f>LEFT('2012-2022'!$P2328,4)</f>
        <v>2021</v>
      </c>
      <c r="S2328" s="27" t="s">
        <v>65</v>
      </c>
      <c r="T2328" s="27" t="str">
        <f t="shared" si="771"/>
        <v/>
      </c>
      <c r="U2328" s="27"/>
      <c r="V2328" s="29"/>
      <c r="W2328" s="30"/>
      <c r="X2328" s="30"/>
      <c r="Y2328" s="31"/>
    </row>
    <row r="2329" spans="1:25" ht="15.75" hidden="1" customHeight="1" x14ac:dyDescent="0.25">
      <c r="A2329" s="32">
        <v>34009918</v>
      </c>
      <c r="B2329" s="32" t="s">
        <v>14366</v>
      </c>
      <c r="C2329" s="32" t="s">
        <v>14367</v>
      </c>
      <c r="D2329" s="32" t="s">
        <v>14368</v>
      </c>
      <c r="E2329" s="32" t="s">
        <v>14369</v>
      </c>
      <c r="F2329" s="32" t="s">
        <v>304</v>
      </c>
      <c r="G2329" s="32">
        <v>2021</v>
      </c>
      <c r="H2329" s="33">
        <v>44335</v>
      </c>
      <c r="I2329" s="32"/>
      <c r="J2329" s="32"/>
      <c r="K2329" s="32" t="s">
        <v>14370</v>
      </c>
      <c r="L2329" s="32" t="str">
        <f t="shared" ref="L2329:L2392" si="796">IF(ISNUMBER(VLOOKUP(A2329,EXCL,1,FALSE)),"Excluido",IF(ISNUMBER(VLOOKUP(A2329,POST,1,FALSE)),"PostAlerta",IF(ISNUMBER(VLOOKUP(A2329,PRE,1,FALSE)),"PreAlerta","")))</f>
        <v>PostAlerta</v>
      </c>
      <c r="M2329" s="32" t="str">
        <f t="shared" si="793"/>
        <v>S/PalabrasClaves</v>
      </c>
      <c r="N2329" s="32" t="str">
        <f t="shared" si="795"/>
        <v/>
      </c>
      <c r="O2329" s="32"/>
      <c r="P2329" s="32" t="s">
        <v>14371</v>
      </c>
      <c r="Q2329" s="32"/>
      <c r="R2329" s="32" t="str">
        <f>LEFT('2012-2022'!$P2329,4)</f>
        <v>2021</v>
      </c>
      <c r="S2329" s="32" t="s">
        <v>72</v>
      </c>
      <c r="T2329" s="32" t="str">
        <f t="shared" si="771"/>
        <v/>
      </c>
      <c r="U2329" s="32"/>
      <c r="V2329" s="34"/>
      <c r="W2329" s="35"/>
      <c r="X2329" s="35"/>
      <c r="Y2329" s="32"/>
    </row>
    <row r="2330" spans="1:25" ht="15.75" hidden="1" customHeight="1" x14ac:dyDescent="0.25">
      <c r="A2330" s="27">
        <v>31292064</v>
      </c>
      <c r="B2330" s="27" t="s">
        <v>14372</v>
      </c>
      <c r="C2330" s="27" t="s">
        <v>14373</v>
      </c>
      <c r="D2330" s="27" t="s">
        <v>14374</v>
      </c>
      <c r="E2330" s="27" t="s">
        <v>14375</v>
      </c>
      <c r="F2330" s="27" t="s">
        <v>595</v>
      </c>
      <c r="G2330" s="27">
        <v>2019</v>
      </c>
      <c r="H2330" s="28">
        <v>43658</v>
      </c>
      <c r="I2330" s="27"/>
      <c r="J2330" s="27"/>
      <c r="K2330" s="27" t="s">
        <v>14376</v>
      </c>
      <c r="L2330" s="27" t="str">
        <f t="shared" si="796"/>
        <v>PostAlerta</v>
      </c>
      <c r="M2330" s="27" t="str">
        <f t="shared" si="793"/>
        <v>S/PalabrasClaves</v>
      </c>
      <c r="N2330" s="27" t="str">
        <f t="shared" si="795"/>
        <v/>
      </c>
      <c r="O2330" s="27"/>
      <c r="P2330" s="27" t="s">
        <v>220</v>
      </c>
      <c r="Q2330" s="27"/>
      <c r="R2330" s="27" t="str">
        <f>LEFT('2012-2022'!$P2330,4)</f>
        <v>2019</v>
      </c>
      <c r="S2330" s="27" t="s">
        <v>68</v>
      </c>
      <c r="T2330" s="27" t="str">
        <f t="shared" si="771"/>
        <v/>
      </c>
      <c r="U2330" s="27"/>
      <c r="V2330" s="29"/>
      <c r="W2330" s="30"/>
      <c r="X2330" s="30"/>
      <c r="Y2330" s="31"/>
    </row>
    <row r="2331" spans="1:25" ht="15.75" hidden="1" customHeight="1" x14ac:dyDescent="0.25">
      <c r="A2331" s="32">
        <v>21105823</v>
      </c>
      <c r="B2331" s="32" t="s">
        <v>14377</v>
      </c>
      <c r="C2331" s="32" t="s">
        <v>14378</v>
      </c>
      <c r="D2331" s="32" t="s">
        <v>14379</v>
      </c>
      <c r="E2331" s="32" t="s">
        <v>6376</v>
      </c>
      <c r="F2331" s="32" t="s">
        <v>14380</v>
      </c>
      <c r="G2331" s="32">
        <v>2012</v>
      </c>
      <c r="H2331" s="33">
        <v>40508</v>
      </c>
      <c r="I2331" s="32"/>
      <c r="J2331" s="32"/>
      <c r="K2331" s="32" t="s">
        <v>14381</v>
      </c>
      <c r="L2331" s="32" t="str">
        <f t="shared" si="796"/>
        <v>PreAlerta</v>
      </c>
      <c r="M2331" s="32" t="str">
        <f t="shared" si="793"/>
        <v>C/PalabrasClaves</v>
      </c>
      <c r="N2331" s="32" t="str">
        <f t="shared" si="795"/>
        <v/>
      </c>
      <c r="O2331" s="32"/>
      <c r="P2331" s="32" t="s">
        <v>1847</v>
      </c>
      <c r="Q2331" s="32"/>
      <c r="R2331" s="32" t="str">
        <f>LEFT('2012-2022'!$P2331,4)</f>
        <v>2012</v>
      </c>
      <c r="S2331" s="32" t="s">
        <v>60</v>
      </c>
      <c r="T2331" s="32" t="str">
        <f t="shared" si="771"/>
        <v/>
      </c>
      <c r="U2331" s="32"/>
      <c r="V2331" s="34"/>
      <c r="W2331" s="35"/>
      <c r="X2331" s="35"/>
      <c r="Y2331" s="32"/>
    </row>
    <row r="2332" spans="1:25" ht="15.75" hidden="1" customHeight="1" x14ac:dyDescent="0.25">
      <c r="A2332" s="27">
        <v>34557895</v>
      </c>
      <c r="B2332" s="27" t="s">
        <v>14382</v>
      </c>
      <c r="C2332" s="27" t="s">
        <v>14383</v>
      </c>
      <c r="D2332" s="27" t="s">
        <v>14384</v>
      </c>
      <c r="E2332" s="27" t="s">
        <v>14385</v>
      </c>
      <c r="F2332" s="27" t="s">
        <v>493</v>
      </c>
      <c r="G2332" s="27">
        <v>2021</v>
      </c>
      <c r="H2332" s="28">
        <v>44463</v>
      </c>
      <c r="I2332" s="27" t="s">
        <v>14386</v>
      </c>
      <c r="J2332" s="27"/>
      <c r="K2332" s="27" t="s">
        <v>14387</v>
      </c>
      <c r="L2332" s="27" t="str">
        <f t="shared" si="796"/>
        <v>PostAlerta</v>
      </c>
      <c r="M2332" s="27" t="str">
        <f t="shared" si="793"/>
        <v>C/PalabrasClaves</v>
      </c>
      <c r="N2332" s="27"/>
      <c r="O2332" s="27"/>
      <c r="P2332" s="27" t="s">
        <v>14388</v>
      </c>
      <c r="Q2332" s="27"/>
      <c r="R2332" s="27" t="str">
        <f>LEFT('2012-2022'!$P2332,4)</f>
        <v>2021</v>
      </c>
      <c r="S2332" s="27" t="s">
        <v>74</v>
      </c>
      <c r="T2332" s="27" t="str">
        <f t="shared" si="771"/>
        <v/>
      </c>
      <c r="U2332" s="27"/>
      <c r="V2332" s="29"/>
      <c r="W2332" s="30"/>
      <c r="X2332" s="30"/>
      <c r="Y2332" s="31"/>
    </row>
    <row r="2333" spans="1:25" ht="15.75" hidden="1" customHeight="1" x14ac:dyDescent="0.25">
      <c r="A2333" s="32">
        <v>33168910</v>
      </c>
      <c r="B2333" s="32" t="s">
        <v>14389</v>
      </c>
      <c r="C2333" s="32" t="s">
        <v>14390</v>
      </c>
      <c r="D2333" s="32" t="s">
        <v>14391</v>
      </c>
      <c r="E2333" s="32" t="s">
        <v>7432</v>
      </c>
      <c r="F2333" s="32" t="s">
        <v>2202</v>
      </c>
      <c r="G2333" s="32">
        <v>2020</v>
      </c>
      <c r="H2333" s="33">
        <v>44145</v>
      </c>
      <c r="I2333" s="32" t="s">
        <v>14392</v>
      </c>
      <c r="J2333" s="32"/>
      <c r="K2333" s="32" t="s">
        <v>14393</v>
      </c>
      <c r="L2333" s="32" t="str">
        <f t="shared" si="796"/>
        <v>Excluido</v>
      </c>
      <c r="M2333" s="32" t="str">
        <f t="shared" si="793"/>
        <v>C/PalabrasClaves</v>
      </c>
      <c r="N2333" s="32"/>
      <c r="O2333" s="32"/>
      <c r="P2333" s="32" t="s">
        <v>433</v>
      </c>
      <c r="Q2333" s="32"/>
      <c r="R2333" s="32" t="str">
        <f>LEFT('2012-2022'!$P2333,4)</f>
        <v>2020</v>
      </c>
      <c r="S2333" s="32" t="s">
        <v>72</v>
      </c>
      <c r="T2333" s="32" t="str">
        <f t="shared" si="771"/>
        <v/>
      </c>
      <c r="U2333" s="32"/>
      <c r="V2333" s="34"/>
      <c r="W2333" s="35"/>
      <c r="X2333" s="35"/>
      <c r="Y2333" s="32"/>
    </row>
    <row r="2334" spans="1:25" ht="15.75" hidden="1" customHeight="1" x14ac:dyDescent="0.25">
      <c r="A2334" s="27">
        <v>34013475</v>
      </c>
      <c r="B2334" s="27" t="s">
        <v>14394</v>
      </c>
      <c r="C2334" s="27" t="s">
        <v>14395</v>
      </c>
      <c r="D2334" s="27" t="s">
        <v>14396</v>
      </c>
      <c r="E2334" s="27" t="s">
        <v>14397</v>
      </c>
      <c r="F2334" s="27" t="s">
        <v>6481</v>
      </c>
      <c r="G2334" s="27">
        <v>2021</v>
      </c>
      <c r="H2334" s="28">
        <v>44336</v>
      </c>
      <c r="I2334" s="27" t="s">
        <v>14398</v>
      </c>
      <c r="J2334" s="27"/>
      <c r="K2334" s="27" t="s">
        <v>14399</v>
      </c>
      <c r="L2334" s="27" t="str">
        <f t="shared" si="796"/>
        <v>PostAlerta</v>
      </c>
      <c r="M2334" s="27" t="str">
        <f t="shared" si="793"/>
        <v>C/PalabrasClaves</v>
      </c>
      <c r="N2334" s="27" t="str">
        <f t="shared" ref="N2334:N2339" si="797">IF(ISNUMBER(SEARCH("TREATMENT", B2334)), "4) Nuevos tratamientos", "")</f>
        <v/>
      </c>
      <c r="O2334" s="27"/>
      <c r="P2334" s="27" t="s">
        <v>3056</v>
      </c>
      <c r="Q2334" s="27"/>
      <c r="R2334" s="27" t="str">
        <f>LEFT('2012-2022'!$P2334,4)</f>
        <v>2021</v>
      </c>
      <c r="S2334" s="27" t="s">
        <v>68</v>
      </c>
      <c r="T2334" s="27" t="str">
        <f t="shared" si="771"/>
        <v/>
      </c>
      <c r="U2334" s="27"/>
      <c r="V2334" s="29"/>
      <c r="W2334" s="30"/>
      <c r="X2334" s="30"/>
      <c r="Y2334" s="31"/>
    </row>
    <row r="2335" spans="1:25" ht="15.75" hidden="1" customHeight="1" x14ac:dyDescent="0.25">
      <c r="A2335" s="32">
        <v>28747205</v>
      </c>
      <c r="B2335" s="32" t="s">
        <v>14400</v>
      </c>
      <c r="C2335" s="32" t="s">
        <v>14401</v>
      </c>
      <c r="D2335" s="32" t="s">
        <v>14402</v>
      </c>
      <c r="E2335" s="32" t="s">
        <v>13327</v>
      </c>
      <c r="F2335" s="32" t="s">
        <v>12963</v>
      </c>
      <c r="G2335" s="32">
        <v>2017</v>
      </c>
      <c r="H2335" s="33">
        <v>42944</v>
      </c>
      <c r="I2335" s="32" t="s">
        <v>14403</v>
      </c>
      <c r="J2335" s="32"/>
      <c r="K2335" s="32" t="s">
        <v>14404</v>
      </c>
      <c r="L2335" s="32" t="str">
        <f t="shared" si="796"/>
        <v>PostAlerta</v>
      </c>
      <c r="M2335" s="32" t="str">
        <f t="shared" si="793"/>
        <v>C/PalabrasClaves</v>
      </c>
      <c r="N2335" s="32" t="str">
        <f t="shared" si="797"/>
        <v/>
      </c>
      <c r="O2335" s="32"/>
      <c r="P2335" s="32" t="s">
        <v>11053</v>
      </c>
      <c r="Q2335" s="32"/>
      <c r="R2335" s="32" t="str">
        <f>LEFT('2012-2022'!$P2335,4)</f>
        <v>2017</v>
      </c>
      <c r="S2335" s="32" t="s">
        <v>62</v>
      </c>
      <c r="T2335" s="32" t="str">
        <f t="shared" si="771"/>
        <v/>
      </c>
      <c r="U2335" s="32"/>
      <c r="V2335" s="34"/>
      <c r="W2335" s="35"/>
      <c r="X2335" s="35"/>
      <c r="Y2335" s="32"/>
    </row>
    <row r="2336" spans="1:25" ht="15.75" hidden="1" customHeight="1" x14ac:dyDescent="0.25">
      <c r="A2336" s="27">
        <v>34837031</v>
      </c>
      <c r="B2336" s="27" t="s">
        <v>14405</v>
      </c>
      <c r="C2336" s="27" t="s">
        <v>14406</v>
      </c>
      <c r="D2336" s="27" t="s">
        <v>14407</v>
      </c>
      <c r="E2336" s="27" t="s">
        <v>14408</v>
      </c>
      <c r="F2336" s="27" t="s">
        <v>2202</v>
      </c>
      <c r="G2336" s="27">
        <v>2021</v>
      </c>
      <c r="H2336" s="28">
        <v>44527</v>
      </c>
      <c r="I2336" s="27" t="s">
        <v>14409</v>
      </c>
      <c r="J2336" s="27"/>
      <c r="K2336" s="27" t="s">
        <v>14410</v>
      </c>
      <c r="L2336" s="27" t="str">
        <f t="shared" si="796"/>
        <v>PostAlerta</v>
      </c>
      <c r="M2336" s="27" t="str">
        <f t="shared" si="793"/>
        <v>S/PalabrasClaves</v>
      </c>
      <c r="N2336" s="27" t="str">
        <f t="shared" si="797"/>
        <v/>
      </c>
      <c r="O2336" s="27"/>
      <c r="P2336" s="27" t="s">
        <v>14411</v>
      </c>
      <c r="Q2336" s="27"/>
      <c r="R2336" s="27" t="str">
        <f>LEFT('2012-2022'!$P2336,4)</f>
        <v>2021</v>
      </c>
      <c r="S2336" s="27" t="s">
        <v>72</v>
      </c>
      <c r="T2336" s="27" t="str">
        <f t="shared" si="771"/>
        <v/>
      </c>
      <c r="U2336" s="27"/>
      <c r="V2336" s="29"/>
      <c r="W2336" s="30"/>
      <c r="X2336" s="30"/>
      <c r="Y2336" s="31"/>
    </row>
    <row r="2337" spans="1:25" ht="15.75" hidden="1" customHeight="1" x14ac:dyDescent="0.25">
      <c r="A2337" s="32">
        <v>30383619</v>
      </c>
      <c r="B2337" s="32" t="s">
        <v>14412</v>
      </c>
      <c r="C2337" s="32" t="s">
        <v>14413</v>
      </c>
      <c r="D2337" s="32" t="s">
        <v>14414</v>
      </c>
      <c r="E2337" s="32" t="s">
        <v>14415</v>
      </c>
      <c r="F2337" s="32" t="s">
        <v>304</v>
      </c>
      <c r="G2337" s="32">
        <v>2019</v>
      </c>
      <c r="H2337" s="33">
        <v>43406</v>
      </c>
      <c r="I2337" s="32"/>
      <c r="J2337" s="32"/>
      <c r="K2337" s="32" t="s">
        <v>14416</v>
      </c>
      <c r="L2337" s="32" t="str">
        <f t="shared" si="796"/>
        <v>PostAlerta</v>
      </c>
      <c r="M2337" s="32" t="str">
        <f t="shared" si="793"/>
        <v>S/PalabrasClaves</v>
      </c>
      <c r="N2337" s="32" t="str">
        <f t="shared" si="797"/>
        <v/>
      </c>
      <c r="O2337" s="32"/>
      <c r="P2337" s="32" t="s">
        <v>1120</v>
      </c>
      <c r="Q2337" s="32"/>
      <c r="R2337" s="32" t="str">
        <f>LEFT('2012-2022'!$P2337,4)</f>
        <v>2019</v>
      </c>
      <c r="S2337" s="32" t="s">
        <v>49</v>
      </c>
      <c r="T2337" s="32" t="str">
        <f t="shared" si="771"/>
        <v/>
      </c>
      <c r="U2337" s="32"/>
      <c r="V2337" s="34"/>
      <c r="W2337" s="35"/>
      <c r="X2337" s="35"/>
      <c r="Y2337" s="32"/>
    </row>
    <row r="2338" spans="1:25" ht="15.75" hidden="1" customHeight="1" x14ac:dyDescent="0.25">
      <c r="A2338" s="27">
        <v>33787610</v>
      </c>
      <c r="B2338" s="27" t="s">
        <v>14417</v>
      </c>
      <c r="C2338" s="27" t="s">
        <v>14418</v>
      </c>
      <c r="D2338" s="27" t="s">
        <v>14419</v>
      </c>
      <c r="E2338" s="27" t="s">
        <v>14420</v>
      </c>
      <c r="F2338" s="27" t="s">
        <v>14421</v>
      </c>
      <c r="G2338" s="27">
        <v>2021</v>
      </c>
      <c r="H2338" s="28">
        <v>44286</v>
      </c>
      <c r="I2338" s="27" t="s">
        <v>14422</v>
      </c>
      <c r="J2338" s="27"/>
      <c r="K2338" s="27" t="s">
        <v>14423</v>
      </c>
      <c r="L2338" s="27" t="str">
        <f t="shared" si="796"/>
        <v>PostAlerta</v>
      </c>
      <c r="M2338" s="27" t="str">
        <f t="shared" si="793"/>
        <v>S/PalabrasClaves</v>
      </c>
      <c r="N2338" s="27" t="str">
        <f t="shared" si="797"/>
        <v/>
      </c>
      <c r="O2338" s="27"/>
      <c r="P2338" s="27" t="s">
        <v>14424</v>
      </c>
      <c r="Q2338" s="27"/>
      <c r="R2338" s="27" t="str">
        <f>LEFT('2012-2022'!$P2338,4)</f>
        <v>2021</v>
      </c>
      <c r="S2338" s="27" t="s">
        <v>54</v>
      </c>
      <c r="T2338" s="27" t="str">
        <f t="shared" si="771"/>
        <v/>
      </c>
      <c r="U2338" s="27"/>
      <c r="V2338" s="29"/>
      <c r="W2338" s="30"/>
      <c r="X2338" s="30"/>
      <c r="Y2338" s="31"/>
    </row>
    <row r="2339" spans="1:25" ht="15.75" hidden="1" customHeight="1" x14ac:dyDescent="0.25">
      <c r="A2339" s="32">
        <v>27322042</v>
      </c>
      <c r="B2339" s="32" t="s">
        <v>14425</v>
      </c>
      <c r="C2339" s="32" t="s">
        <v>14426</v>
      </c>
      <c r="D2339" s="32" t="s">
        <v>14427</v>
      </c>
      <c r="E2339" s="32" t="s">
        <v>14428</v>
      </c>
      <c r="F2339" s="32" t="s">
        <v>304</v>
      </c>
      <c r="G2339" s="32">
        <v>2016</v>
      </c>
      <c r="H2339" s="33">
        <v>42542</v>
      </c>
      <c r="I2339" s="32"/>
      <c r="J2339" s="32"/>
      <c r="K2339" s="32" t="s">
        <v>14429</v>
      </c>
      <c r="L2339" s="32" t="str">
        <f t="shared" si="796"/>
        <v>PreAlerta</v>
      </c>
      <c r="M2339" s="32" t="str">
        <f t="shared" si="793"/>
        <v>S/PalabrasClaves</v>
      </c>
      <c r="N2339" s="32" t="str">
        <f t="shared" si="797"/>
        <v/>
      </c>
      <c r="O2339" s="32"/>
      <c r="P2339" s="32" t="s">
        <v>2384</v>
      </c>
      <c r="Q2339" s="32"/>
      <c r="R2339" s="32" t="str">
        <f>LEFT('2012-2022'!$P2339,4)</f>
        <v>2016</v>
      </c>
      <c r="S2339" s="32" t="s">
        <v>62</v>
      </c>
      <c r="T2339" s="32" t="str">
        <f t="shared" si="771"/>
        <v/>
      </c>
      <c r="U2339" s="32"/>
      <c r="V2339" s="34"/>
      <c r="W2339" s="35"/>
      <c r="X2339" s="35"/>
      <c r="Y2339" s="32"/>
    </row>
    <row r="2340" spans="1:25" ht="15.75" hidden="1" customHeight="1" x14ac:dyDescent="0.25">
      <c r="A2340" s="27">
        <v>26394998</v>
      </c>
      <c r="B2340" s="27" t="s">
        <v>14430</v>
      </c>
      <c r="C2340" s="27" t="s">
        <v>14431</v>
      </c>
      <c r="D2340" s="27" t="s">
        <v>14432</v>
      </c>
      <c r="E2340" s="27" t="s">
        <v>8446</v>
      </c>
      <c r="F2340" s="27" t="s">
        <v>735</v>
      </c>
      <c r="G2340" s="27">
        <v>2016</v>
      </c>
      <c r="H2340" s="28">
        <v>42271</v>
      </c>
      <c r="I2340" s="27"/>
      <c r="J2340" s="27"/>
      <c r="K2340" s="27" t="s">
        <v>14433</v>
      </c>
      <c r="L2340" s="27" t="str">
        <f t="shared" si="796"/>
        <v>PreAlerta</v>
      </c>
      <c r="M2340" s="27" t="str">
        <f t="shared" si="793"/>
        <v>S/PalabrasClaves</v>
      </c>
      <c r="N2340" s="27"/>
      <c r="O2340" s="27"/>
      <c r="P2340" s="27" t="s">
        <v>745</v>
      </c>
      <c r="Q2340" s="27"/>
      <c r="R2340" s="27" t="str">
        <f>LEFT('2012-2022'!$P2340,4)</f>
        <v>2016</v>
      </c>
      <c r="S2340" s="27" t="s">
        <v>70</v>
      </c>
      <c r="T2340" s="27" t="str">
        <f t="shared" si="771"/>
        <v/>
      </c>
      <c r="U2340" s="27"/>
      <c r="V2340" s="29"/>
      <c r="W2340" s="30"/>
      <c r="X2340" s="30" t="str">
        <f>IFERROR(VLOOKUP(A2340,BD_aux,4,FALSE),"")</f>
        <v/>
      </c>
      <c r="Y2340" s="31" t="str">
        <f>IFERROR(VLOOKUP(A2338,BD_aux,3,FALSE),"")</f>
        <v/>
      </c>
    </row>
    <row r="2341" spans="1:25" ht="15.75" hidden="1" customHeight="1" x14ac:dyDescent="0.25">
      <c r="A2341" s="32">
        <v>33569588</v>
      </c>
      <c r="B2341" s="32" t="s">
        <v>14434</v>
      </c>
      <c r="C2341" s="32" t="s">
        <v>14435</v>
      </c>
      <c r="D2341" s="32" t="s">
        <v>14436</v>
      </c>
      <c r="E2341" s="32" t="s">
        <v>8077</v>
      </c>
      <c r="F2341" s="32" t="s">
        <v>493</v>
      </c>
      <c r="G2341" s="32">
        <v>2021</v>
      </c>
      <c r="H2341" s="33">
        <v>44238</v>
      </c>
      <c r="I2341" s="32"/>
      <c r="J2341" s="32"/>
      <c r="K2341" s="32" t="s">
        <v>14437</v>
      </c>
      <c r="L2341" s="32" t="str">
        <f t="shared" si="796"/>
        <v>PostAlerta</v>
      </c>
      <c r="M2341" s="32" t="str">
        <f t="shared" si="793"/>
        <v>C/PalabrasClaves</v>
      </c>
      <c r="N2341" s="32" t="str">
        <f t="shared" ref="N2341:N2343" si="798">IF(ISNUMBER(SEARCH("TREATMENT", B2341)), "4) Nuevos tratamientos", "")</f>
        <v/>
      </c>
      <c r="O2341" s="32"/>
      <c r="P2341" s="32" t="s">
        <v>11247</v>
      </c>
      <c r="Q2341" s="32"/>
      <c r="R2341" s="32" t="str">
        <f>LEFT('2012-2022'!$P2341,4)</f>
        <v>2021</v>
      </c>
      <c r="S2341" s="32" t="s">
        <v>57</v>
      </c>
      <c r="T2341" s="32" t="str">
        <f t="shared" si="771"/>
        <v/>
      </c>
      <c r="U2341" s="32"/>
      <c r="V2341" s="34"/>
      <c r="W2341" s="35"/>
      <c r="X2341" s="35"/>
      <c r="Y2341" s="32"/>
    </row>
    <row r="2342" spans="1:25" ht="15.75" hidden="1" customHeight="1" x14ac:dyDescent="0.25">
      <c r="A2342" s="27">
        <v>29255100</v>
      </c>
      <c r="B2342" s="27" t="s">
        <v>14438</v>
      </c>
      <c r="C2342" s="27" t="s">
        <v>14439</v>
      </c>
      <c r="D2342" s="27" t="s">
        <v>14440</v>
      </c>
      <c r="E2342" s="27" t="s">
        <v>14441</v>
      </c>
      <c r="F2342" s="27" t="s">
        <v>4754</v>
      </c>
      <c r="G2342" s="27">
        <v>2017</v>
      </c>
      <c r="H2342" s="28">
        <v>43089</v>
      </c>
      <c r="I2342" s="27" t="s">
        <v>14442</v>
      </c>
      <c r="J2342" s="27"/>
      <c r="K2342" s="27" t="s">
        <v>14443</v>
      </c>
      <c r="L2342" s="27" t="str">
        <f t="shared" si="796"/>
        <v>PostAlerta</v>
      </c>
      <c r="M2342" s="27" t="str">
        <f t="shared" si="793"/>
        <v>S/PalabrasClaves</v>
      </c>
      <c r="N2342" s="27" t="str">
        <f t="shared" si="798"/>
        <v/>
      </c>
      <c r="O2342" s="27"/>
      <c r="P2342" s="27" t="s">
        <v>14444</v>
      </c>
      <c r="Q2342" s="27"/>
      <c r="R2342" s="27" t="str">
        <f>LEFT('2012-2022'!$P2342,4)</f>
        <v>2017</v>
      </c>
      <c r="S2342" s="27" t="s">
        <v>74</v>
      </c>
      <c r="T2342" s="27" t="str">
        <f t="shared" si="771"/>
        <v/>
      </c>
      <c r="U2342" s="27"/>
      <c r="V2342" s="29"/>
      <c r="W2342" s="30"/>
      <c r="X2342" s="30"/>
      <c r="Y2342" s="31"/>
    </row>
    <row r="2343" spans="1:25" ht="15.75" hidden="1" customHeight="1" x14ac:dyDescent="0.25">
      <c r="A2343" s="32">
        <v>31301409</v>
      </c>
      <c r="B2343" s="32" t="s">
        <v>14445</v>
      </c>
      <c r="C2343" s="32" t="s">
        <v>14446</v>
      </c>
      <c r="D2343" s="32" t="s">
        <v>14447</v>
      </c>
      <c r="E2343" s="32" t="s">
        <v>14448</v>
      </c>
      <c r="F2343" s="32" t="s">
        <v>4850</v>
      </c>
      <c r="G2343" s="32">
        <v>2019</v>
      </c>
      <c r="H2343" s="33">
        <v>43660</v>
      </c>
      <c r="I2343" s="32"/>
      <c r="J2343" s="32"/>
      <c r="K2343" s="32" t="s">
        <v>14449</v>
      </c>
      <c r="L2343" s="32" t="str">
        <f t="shared" si="796"/>
        <v>PostAlerta</v>
      </c>
      <c r="M2343" s="32" t="str">
        <f t="shared" si="793"/>
        <v>C/PalabrasClaves</v>
      </c>
      <c r="N2343" s="32" t="str">
        <f t="shared" si="798"/>
        <v/>
      </c>
      <c r="O2343" s="32"/>
      <c r="P2343" s="32" t="s">
        <v>6018</v>
      </c>
      <c r="Q2343" s="32"/>
      <c r="R2343" s="32" t="str">
        <f>LEFT('2012-2022'!$P2343,4)</f>
        <v>2019</v>
      </c>
      <c r="S2343" s="32" t="s">
        <v>65</v>
      </c>
      <c r="T2343" s="32" t="str">
        <f t="shared" si="771"/>
        <v/>
      </c>
      <c r="U2343" s="32"/>
      <c r="V2343" s="34"/>
      <c r="W2343" s="35"/>
      <c r="X2343" s="35"/>
      <c r="Y2343" s="32"/>
    </row>
    <row r="2344" spans="1:25" ht="15.75" hidden="1" customHeight="1" x14ac:dyDescent="0.25">
      <c r="A2344" s="27">
        <v>33859147</v>
      </c>
      <c r="B2344" s="27" t="s">
        <v>14450</v>
      </c>
      <c r="C2344" s="27" t="s">
        <v>14451</v>
      </c>
      <c r="D2344" s="27" t="s">
        <v>14452</v>
      </c>
      <c r="E2344" s="27" t="s">
        <v>14453</v>
      </c>
      <c r="F2344" s="27" t="s">
        <v>304</v>
      </c>
      <c r="G2344" s="27">
        <v>2021</v>
      </c>
      <c r="H2344" s="28">
        <v>44302</v>
      </c>
      <c r="I2344" s="27" t="s">
        <v>14454</v>
      </c>
      <c r="J2344" s="27"/>
      <c r="K2344" s="27" t="s">
        <v>14455</v>
      </c>
      <c r="L2344" s="27" t="str">
        <f t="shared" si="796"/>
        <v>PostAlerta</v>
      </c>
      <c r="M2344" s="27" t="str">
        <f t="shared" si="793"/>
        <v>S/PalabrasClaves</v>
      </c>
      <c r="N2344" s="27"/>
      <c r="O2344" s="27"/>
      <c r="P2344" s="27" t="s">
        <v>6794</v>
      </c>
      <c r="Q2344" s="27"/>
      <c r="R2344" s="27" t="str">
        <f>LEFT('2012-2022'!$P2344,4)</f>
        <v>2021</v>
      </c>
      <c r="S2344" s="27" t="s">
        <v>70</v>
      </c>
      <c r="T2344" s="27" t="str">
        <f t="shared" si="771"/>
        <v/>
      </c>
      <c r="U2344" s="27"/>
      <c r="V2344" s="29"/>
      <c r="W2344" s="30"/>
      <c r="X2344" s="30"/>
      <c r="Y2344" s="31"/>
    </row>
    <row r="2345" spans="1:25" ht="15.75" hidden="1" customHeight="1" x14ac:dyDescent="0.25">
      <c r="A2345" s="32">
        <v>27787348</v>
      </c>
      <c r="B2345" s="32" t="s">
        <v>14456</v>
      </c>
      <c r="C2345" s="32" t="s">
        <v>14457</v>
      </c>
      <c r="D2345" s="32" t="s">
        <v>14458</v>
      </c>
      <c r="E2345" s="32" t="s">
        <v>14459</v>
      </c>
      <c r="F2345" s="32" t="s">
        <v>11685</v>
      </c>
      <c r="G2345" s="32">
        <v>2017</v>
      </c>
      <c r="H2345" s="33">
        <v>42671</v>
      </c>
      <c r="I2345" s="32" t="s">
        <v>14460</v>
      </c>
      <c r="J2345" s="32" t="s">
        <v>14461</v>
      </c>
      <c r="K2345" s="32" t="s">
        <v>14462</v>
      </c>
      <c r="L2345" s="32" t="str">
        <f t="shared" si="796"/>
        <v>PostAlerta</v>
      </c>
      <c r="M2345" s="32" t="str">
        <f t="shared" si="793"/>
        <v>S/PalabrasClaves</v>
      </c>
      <c r="N2345" s="32" t="str">
        <f>IF(ISNUMBER(SEARCH("TREATMENT", B2345)), "4) Nuevos tratamientos", "")</f>
        <v/>
      </c>
      <c r="O2345" s="32"/>
      <c r="P2345" s="32" t="s">
        <v>7730</v>
      </c>
      <c r="Q2345" s="32"/>
      <c r="R2345" s="32" t="str">
        <f>LEFT('2012-2022'!$P2345,4)</f>
        <v>2017</v>
      </c>
      <c r="S2345" s="32" t="s">
        <v>49</v>
      </c>
      <c r="T2345" s="32" t="str">
        <f t="shared" si="771"/>
        <v/>
      </c>
      <c r="U2345" s="32"/>
      <c r="V2345" s="34"/>
      <c r="W2345" s="35"/>
      <c r="X2345" s="35"/>
      <c r="Y2345" s="32"/>
    </row>
    <row r="2346" spans="1:25" ht="15.75" hidden="1" customHeight="1" x14ac:dyDescent="0.25">
      <c r="A2346" s="27">
        <v>28745849</v>
      </c>
      <c r="B2346" s="27" t="s">
        <v>14463</v>
      </c>
      <c r="C2346" s="27" t="s">
        <v>14464</v>
      </c>
      <c r="D2346" s="27" t="s">
        <v>14465</v>
      </c>
      <c r="E2346" s="27" t="s">
        <v>14466</v>
      </c>
      <c r="F2346" s="27" t="s">
        <v>14467</v>
      </c>
      <c r="G2346" s="27">
        <v>2016</v>
      </c>
      <c r="H2346" s="28">
        <v>42943</v>
      </c>
      <c r="I2346" s="27"/>
      <c r="J2346" s="27"/>
      <c r="K2346" s="27"/>
      <c r="L2346" s="27" t="str">
        <f t="shared" si="796"/>
        <v>Excluido</v>
      </c>
      <c r="M2346" s="27" t="str">
        <f t="shared" si="793"/>
        <v>S/PalabrasClaves</v>
      </c>
      <c r="N2346" s="27"/>
      <c r="O2346" s="27"/>
      <c r="P2346" s="27" t="s">
        <v>13470</v>
      </c>
      <c r="Q2346" s="27"/>
      <c r="R2346" s="27" t="str">
        <f>LEFT('2012-2022'!$P2346,4)</f>
        <v>2016</v>
      </c>
      <c r="S2346" s="27" t="s">
        <v>74</v>
      </c>
      <c r="T2346" s="27" t="str">
        <f t="shared" si="771"/>
        <v/>
      </c>
      <c r="U2346" s="27"/>
      <c r="V2346" s="29"/>
      <c r="W2346" s="30"/>
      <c r="X2346" s="30"/>
      <c r="Y2346" s="31"/>
    </row>
    <row r="2347" spans="1:25" ht="15.75" hidden="1" customHeight="1" x14ac:dyDescent="0.25">
      <c r="A2347" s="32">
        <v>28703728</v>
      </c>
      <c r="B2347" s="32" t="s">
        <v>14468</v>
      </c>
      <c r="C2347" s="32" t="s">
        <v>14469</v>
      </c>
      <c r="D2347" s="32" t="s">
        <v>14470</v>
      </c>
      <c r="E2347" s="32" t="s">
        <v>9496</v>
      </c>
      <c r="F2347" s="32" t="s">
        <v>304</v>
      </c>
      <c r="G2347" s="32">
        <v>2017</v>
      </c>
      <c r="H2347" s="33">
        <v>42930</v>
      </c>
      <c r="I2347" s="32"/>
      <c r="J2347" s="32"/>
      <c r="K2347" s="32" t="s">
        <v>14471</v>
      </c>
      <c r="L2347" s="32" t="str">
        <f t="shared" si="796"/>
        <v>PostAlerta</v>
      </c>
      <c r="M2347" s="32" t="str">
        <f t="shared" si="793"/>
        <v>S/PalabrasClaves</v>
      </c>
      <c r="N2347" s="32" t="str">
        <f>IF(ISNUMBER(SEARCH("TREATMENT", B2347)), "4) Nuevos tratamientos", "")</f>
        <v/>
      </c>
      <c r="O2347" s="32"/>
      <c r="P2347" s="32" t="s">
        <v>3071</v>
      </c>
      <c r="Q2347" s="32"/>
      <c r="R2347" s="32" t="str">
        <f>LEFT('2012-2022'!$P2347,4)</f>
        <v>2017</v>
      </c>
      <c r="S2347" s="32" t="s">
        <v>65</v>
      </c>
      <c r="T2347" s="32" t="str">
        <f t="shared" si="771"/>
        <v/>
      </c>
      <c r="U2347" s="32"/>
      <c r="V2347" s="34"/>
      <c r="W2347" s="35"/>
      <c r="X2347" s="35"/>
      <c r="Y2347" s="32"/>
    </row>
    <row r="2348" spans="1:25" ht="15.75" hidden="1" customHeight="1" x14ac:dyDescent="0.25">
      <c r="A2348" s="27">
        <v>35065063</v>
      </c>
      <c r="B2348" s="27" t="s">
        <v>14472</v>
      </c>
      <c r="C2348" s="27" t="s">
        <v>14473</v>
      </c>
      <c r="D2348" s="27" t="s">
        <v>14474</v>
      </c>
      <c r="E2348" s="27" t="s">
        <v>14475</v>
      </c>
      <c r="F2348" s="27" t="s">
        <v>679</v>
      </c>
      <c r="G2348" s="27">
        <v>2022</v>
      </c>
      <c r="H2348" s="28">
        <v>44583</v>
      </c>
      <c r="I2348" s="27"/>
      <c r="J2348" s="27"/>
      <c r="K2348" s="27" t="s">
        <v>14476</v>
      </c>
      <c r="L2348" s="27" t="str">
        <f t="shared" si="796"/>
        <v>Excluido</v>
      </c>
      <c r="M2348" s="27" t="str">
        <f t="shared" si="793"/>
        <v>S/PalabrasClaves</v>
      </c>
      <c r="N2348" s="27"/>
      <c r="O2348" s="27"/>
      <c r="P2348" s="27" t="s">
        <v>8426</v>
      </c>
      <c r="Q2348" s="27"/>
      <c r="R2348" s="27" t="str">
        <f>LEFT('2012-2022'!$P2348,4)</f>
        <v>2022</v>
      </c>
      <c r="S2348" s="27" t="s">
        <v>57</v>
      </c>
      <c r="T2348" s="27" t="str">
        <f t="shared" si="771"/>
        <v/>
      </c>
      <c r="U2348" s="27"/>
      <c r="V2348" s="29"/>
      <c r="W2348" s="30"/>
      <c r="X2348" s="30"/>
      <c r="Y2348" s="31"/>
    </row>
    <row r="2349" spans="1:25" ht="15.75" hidden="1" customHeight="1" x14ac:dyDescent="0.25">
      <c r="A2349" s="32">
        <v>24861439</v>
      </c>
      <c r="B2349" s="32" t="s">
        <v>14477</v>
      </c>
      <c r="C2349" s="32" t="s">
        <v>14478</v>
      </c>
      <c r="D2349" s="32" t="s">
        <v>14479</v>
      </c>
      <c r="E2349" s="32" t="s">
        <v>14480</v>
      </c>
      <c r="F2349" s="32" t="s">
        <v>14481</v>
      </c>
      <c r="G2349" s="32">
        <v>2014</v>
      </c>
      <c r="H2349" s="33">
        <v>41787</v>
      </c>
      <c r="I2349" s="32"/>
      <c r="J2349" s="32"/>
      <c r="K2349" s="32" t="s">
        <v>14482</v>
      </c>
      <c r="L2349" s="32" t="str">
        <f t="shared" si="796"/>
        <v>PreAlerta</v>
      </c>
      <c r="M2349" s="32" t="str">
        <f t="shared" si="793"/>
        <v>S/PalabrasClaves</v>
      </c>
      <c r="N2349" s="32" t="str">
        <f t="shared" ref="N2349:N2350" si="799">IF(ISNUMBER(SEARCH("TREATMENT", B2349)), "4) Nuevos tratamientos", "")</f>
        <v/>
      </c>
      <c r="O2349" s="32"/>
      <c r="P2349" s="32" t="s">
        <v>2482</v>
      </c>
      <c r="Q2349" s="32"/>
      <c r="R2349" s="32" t="str">
        <f>LEFT('2012-2022'!$P2349,4)</f>
        <v>2014</v>
      </c>
      <c r="S2349" s="32" t="s">
        <v>60</v>
      </c>
      <c r="T2349" s="32" t="str">
        <f t="shared" si="771"/>
        <v/>
      </c>
      <c r="U2349" s="32"/>
      <c r="V2349" s="34"/>
      <c r="W2349" s="35"/>
      <c r="X2349" s="35"/>
      <c r="Y2349" s="32"/>
    </row>
    <row r="2350" spans="1:25" ht="15.75" hidden="1" customHeight="1" x14ac:dyDescent="0.25">
      <c r="A2350" s="27">
        <v>33290434</v>
      </c>
      <c r="B2350" s="27" t="s">
        <v>14483</v>
      </c>
      <c r="C2350" s="27" t="s">
        <v>14484</v>
      </c>
      <c r="D2350" s="27" t="s">
        <v>14485</v>
      </c>
      <c r="E2350" s="27" t="s">
        <v>14486</v>
      </c>
      <c r="F2350" s="27" t="s">
        <v>1251</v>
      </c>
      <c r="G2350" s="27">
        <v>2020</v>
      </c>
      <c r="H2350" s="28">
        <v>44173</v>
      </c>
      <c r="I2350" s="27" t="s">
        <v>14487</v>
      </c>
      <c r="J2350" s="27"/>
      <c r="K2350" s="27" t="s">
        <v>14488</v>
      </c>
      <c r="L2350" s="27" t="str">
        <f t="shared" si="796"/>
        <v>PostAlerta</v>
      </c>
      <c r="M2350" s="27" t="str">
        <f t="shared" si="793"/>
        <v>C/PalabrasClaves</v>
      </c>
      <c r="N2350" s="27" t="str">
        <f t="shared" si="799"/>
        <v/>
      </c>
      <c r="O2350" s="27"/>
      <c r="P2350" s="27" t="s">
        <v>14489</v>
      </c>
      <c r="Q2350" s="27"/>
      <c r="R2350" s="27" t="str">
        <f>LEFT('2012-2022'!$P2350,4)</f>
        <v>2020</v>
      </c>
      <c r="S2350" s="27" t="s">
        <v>74</v>
      </c>
      <c r="T2350" s="27" t="str">
        <f t="shared" si="771"/>
        <v/>
      </c>
      <c r="U2350" s="27"/>
      <c r="V2350" s="29"/>
      <c r="W2350" s="30"/>
      <c r="X2350" s="30"/>
      <c r="Y2350" s="31"/>
    </row>
    <row r="2351" spans="1:25" ht="15.75" hidden="1" customHeight="1" x14ac:dyDescent="0.25">
      <c r="A2351" s="32">
        <v>24327758</v>
      </c>
      <c r="B2351" s="32" t="s">
        <v>14490</v>
      </c>
      <c r="C2351" s="32" t="s">
        <v>14491</v>
      </c>
      <c r="D2351" s="32" t="s">
        <v>14492</v>
      </c>
      <c r="E2351" s="32" t="s">
        <v>14493</v>
      </c>
      <c r="F2351" s="32" t="s">
        <v>393</v>
      </c>
      <c r="G2351" s="32">
        <v>2014</v>
      </c>
      <c r="H2351" s="33">
        <v>41620</v>
      </c>
      <c r="I2351" s="32" t="s">
        <v>14494</v>
      </c>
      <c r="J2351" s="32"/>
      <c r="K2351" s="32" t="s">
        <v>14495</v>
      </c>
      <c r="L2351" s="32" t="str">
        <f t="shared" si="796"/>
        <v>PreAlerta</v>
      </c>
      <c r="M2351" s="32" t="str">
        <f t="shared" si="793"/>
        <v>S/PalabrasClaves</v>
      </c>
      <c r="N2351" s="32"/>
      <c r="O2351" s="32"/>
      <c r="P2351" s="32" t="s">
        <v>2519</v>
      </c>
      <c r="Q2351" s="32"/>
      <c r="R2351" s="32" t="str">
        <f>LEFT('2012-2022'!$P2351,4)</f>
        <v>2014</v>
      </c>
      <c r="S2351" s="32" t="s">
        <v>49</v>
      </c>
      <c r="T2351" s="32" t="str">
        <f t="shared" si="771"/>
        <v/>
      </c>
      <c r="U2351" s="32"/>
      <c r="V2351" s="34"/>
      <c r="W2351" s="35"/>
      <c r="X2351" s="35"/>
      <c r="Y2351" s="32"/>
    </row>
    <row r="2352" spans="1:25" ht="15.75" hidden="1" customHeight="1" x14ac:dyDescent="0.25">
      <c r="A2352" s="27">
        <v>27724878</v>
      </c>
      <c r="B2352" s="27" t="s">
        <v>14496</v>
      </c>
      <c r="C2352" s="27" t="s">
        <v>14497</v>
      </c>
      <c r="D2352" s="27" t="s">
        <v>14498</v>
      </c>
      <c r="E2352" s="27" t="s">
        <v>2184</v>
      </c>
      <c r="F2352" s="27" t="s">
        <v>1066</v>
      </c>
      <c r="G2352" s="27">
        <v>2016</v>
      </c>
      <c r="H2352" s="28">
        <v>42655</v>
      </c>
      <c r="I2352" s="27" t="s">
        <v>14499</v>
      </c>
      <c r="J2352" s="27"/>
      <c r="K2352" s="27" t="s">
        <v>14500</v>
      </c>
      <c r="L2352" s="27" t="str">
        <f t="shared" si="796"/>
        <v>PreAlerta</v>
      </c>
      <c r="M2352" s="27" t="str">
        <f t="shared" si="793"/>
        <v>S/PalabrasClaves</v>
      </c>
      <c r="N2352" s="27"/>
      <c r="O2352" s="27"/>
      <c r="P2352" s="27" t="s">
        <v>14501</v>
      </c>
      <c r="Q2352" s="27"/>
      <c r="R2352" s="27" t="str">
        <f>LEFT('2012-2022'!$P2352,4)</f>
        <v>2016</v>
      </c>
      <c r="S2352" s="27" t="s">
        <v>70</v>
      </c>
      <c r="T2352" s="27" t="str">
        <f t="shared" si="771"/>
        <v/>
      </c>
      <c r="U2352" s="27"/>
      <c r="V2352" s="29"/>
      <c r="W2352" s="30"/>
      <c r="X2352" s="30"/>
      <c r="Y2352" s="31"/>
    </row>
    <row r="2353" spans="1:25" ht="15.75" hidden="1" customHeight="1" x14ac:dyDescent="0.25">
      <c r="A2353" s="32">
        <v>33727348</v>
      </c>
      <c r="B2353" s="32" t="s">
        <v>14502</v>
      </c>
      <c r="C2353" s="32" t="s">
        <v>14503</v>
      </c>
      <c r="D2353" s="32" t="s">
        <v>14504</v>
      </c>
      <c r="E2353" s="32" t="s">
        <v>14505</v>
      </c>
      <c r="F2353" s="32" t="s">
        <v>277</v>
      </c>
      <c r="G2353" s="32">
        <v>2021</v>
      </c>
      <c r="H2353" s="33">
        <v>44272</v>
      </c>
      <c r="I2353" s="32" t="s">
        <v>14506</v>
      </c>
      <c r="J2353" s="32"/>
      <c r="K2353" s="32" t="s">
        <v>14507</v>
      </c>
      <c r="L2353" s="32" t="str">
        <f t="shared" si="796"/>
        <v>PostAlerta</v>
      </c>
      <c r="M2353" s="32" t="str">
        <f t="shared" si="793"/>
        <v>S/PalabrasClaves</v>
      </c>
      <c r="N2353" s="32" t="str">
        <f t="shared" ref="N2353:N2362" si="800">IF(ISNUMBER(SEARCH("TREATMENT", B2353)), "4) Nuevos tratamientos", "")</f>
        <v/>
      </c>
      <c r="O2353" s="32"/>
      <c r="P2353" s="32" t="s">
        <v>14508</v>
      </c>
      <c r="Q2353" s="32"/>
      <c r="R2353" s="32" t="str">
        <f>LEFT('2012-2022'!$P2353,4)</f>
        <v>2021</v>
      </c>
      <c r="S2353" s="32" t="s">
        <v>49</v>
      </c>
      <c r="T2353" s="32" t="str">
        <f t="shared" si="771"/>
        <v/>
      </c>
      <c r="U2353" s="32"/>
      <c r="V2353" s="34"/>
      <c r="W2353" s="35"/>
      <c r="X2353" s="35"/>
      <c r="Y2353" s="32"/>
    </row>
    <row r="2354" spans="1:25" ht="15.75" hidden="1" customHeight="1" x14ac:dyDescent="0.25">
      <c r="A2354" s="27">
        <v>28007229</v>
      </c>
      <c r="B2354" s="27" t="s">
        <v>14509</v>
      </c>
      <c r="C2354" s="27" t="s">
        <v>14510</v>
      </c>
      <c r="D2354" s="27" t="s">
        <v>14511</v>
      </c>
      <c r="E2354" s="27" t="s">
        <v>14512</v>
      </c>
      <c r="F2354" s="27" t="s">
        <v>14513</v>
      </c>
      <c r="G2354" s="27">
        <v>2017</v>
      </c>
      <c r="H2354" s="28">
        <v>42728</v>
      </c>
      <c r="I2354" s="27" t="s">
        <v>14514</v>
      </c>
      <c r="J2354" s="27" t="s">
        <v>14515</v>
      </c>
      <c r="K2354" s="27" t="s">
        <v>14516</v>
      </c>
      <c r="L2354" s="27" t="str">
        <f t="shared" si="796"/>
        <v>Excluido</v>
      </c>
      <c r="M2354" s="27" t="str">
        <f t="shared" si="793"/>
        <v>S/PalabrasClaves</v>
      </c>
      <c r="N2354" s="27" t="str">
        <f t="shared" si="800"/>
        <v/>
      </c>
      <c r="O2354" s="27"/>
      <c r="P2354" s="27" t="s">
        <v>1454</v>
      </c>
      <c r="Q2354" s="27"/>
      <c r="R2354" s="27" t="str">
        <f>LEFT('2012-2022'!$P2354,4)</f>
        <v>2017</v>
      </c>
      <c r="S2354" s="27" t="s">
        <v>39</v>
      </c>
      <c r="T2354" s="27" t="str">
        <f t="shared" si="771"/>
        <v/>
      </c>
      <c r="U2354" s="27"/>
      <c r="V2354" s="29"/>
      <c r="W2354" s="30"/>
      <c r="X2354" s="30"/>
      <c r="Y2354" s="31"/>
    </row>
    <row r="2355" spans="1:25" ht="15.75" hidden="1" customHeight="1" x14ac:dyDescent="0.25">
      <c r="A2355" s="32">
        <v>29048985</v>
      </c>
      <c r="B2355" s="32" t="s">
        <v>14517</v>
      </c>
      <c r="C2355" s="32" t="s">
        <v>14518</v>
      </c>
      <c r="D2355" s="32" t="s">
        <v>14519</v>
      </c>
      <c r="E2355" s="32" t="s">
        <v>10648</v>
      </c>
      <c r="F2355" s="32" t="s">
        <v>5584</v>
      </c>
      <c r="G2355" s="32">
        <v>2018</v>
      </c>
      <c r="H2355" s="33">
        <v>43028</v>
      </c>
      <c r="I2355" s="32" t="s">
        <v>14520</v>
      </c>
      <c r="J2355" s="32"/>
      <c r="K2355" s="32" t="s">
        <v>14521</v>
      </c>
      <c r="L2355" s="32" t="str">
        <f t="shared" si="796"/>
        <v>PostAlerta</v>
      </c>
      <c r="M2355" s="32" t="str">
        <f t="shared" si="793"/>
        <v>S/PalabrasClaves</v>
      </c>
      <c r="N2355" s="32" t="str">
        <f t="shared" si="800"/>
        <v/>
      </c>
      <c r="O2355" s="32"/>
      <c r="P2355" s="32" t="s">
        <v>5587</v>
      </c>
      <c r="Q2355" s="32"/>
      <c r="R2355" s="32" t="str">
        <f>LEFT('2012-2022'!$P2355,4)</f>
        <v>2018</v>
      </c>
      <c r="S2355" s="32" t="s">
        <v>57</v>
      </c>
      <c r="T2355" s="32" t="str">
        <f t="shared" si="771"/>
        <v/>
      </c>
      <c r="U2355" s="32"/>
      <c r="V2355" s="34"/>
      <c r="W2355" s="35"/>
      <c r="X2355" s="35"/>
      <c r="Y2355" s="32"/>
    </row>
    <row r="2356" spans="1:25" ht="15.75" hidden="1" customHeight="1" x14ac:dyDescent="0.25">
      <c r="A2356" s="27">
        <v>32036466</v>
      </c>
      <c r="B2356" s="27" t="s">
        <v>14522</v>
      </c>
      <c r="C2356" s="27" t="s">
        <v>14523</v>
      </c>
      <c r="D2356" s="27" t="s">
        <v>14524</v>
      </c>
      <c r="E2356" s="27" t="s">
        <v>13706</v>
      </c>
      <c r="F2356" s="27" t="s">
        <v>164</v>
      </c>
      <c r="G2356" s="27">
        <v>2020</v>
      </c>
      <c r="H2356" s="28">
        <v>43871</v>
      </c>
      <c r="I2356" s="27" t="s">
        <v>14525</v>
      </c>
      <c r="J2356" s="27"/>
      <c r="K2356" s="27" t="s">
        <v>14526</v>
      </c>
      <c r="L2356" s="27" t="str">
        <f t="shared" si="796"/>
        <v>PostAlerta</v>
      </c>
      <c r="M2356" s="27" t="str">
        <f t="shared" si="793"/>
        <v>S/PalabrasClaves</v>
      </c>
      <c r="N2356" s="27" t="str">
        <f t="shared" si="800"/>
        <v/>
      </c>
      <c r="O2356" s="27"/>
      <c r="P2356" s="27" t="s">
        <v>1240</v>
      </c>
      <c r="Q2356" s="27"/>
      <c r="R2356" s="27" t="str">
        <f>LEFT('2012-2022'!$P2356,4)</f>
        <v>2020</v>
      </c>
      <c r="S2356" s="27" t="s">
        <v>62</v>
      </c>
      <c r="T2356" s="27" t="str">
        <f t="shared" ref="T2356:T2610" si="801">IFERROR(VLOOKUP(A2356,BD_aux,2,FALSE),"")</f>
        <v/>
      </c>
      <c r="U2356" s="27"/>
      <c r="V2356" s="29"/>
      <c r="W2356" s="30"/>
      <c r="X2356" s="30"/>
      <c r="Y2356" s="31"/>
    </row>
    <row r="2357" spans="1:25" ht="15.75" hidden="1" customHeight="1" x14ac:dyDescent="0.25">
      <c r="A2357" s="32">
        <v>33812863</v>
      </c>
      <c r="B2357" s="32" t="s">
        <v>14527</v>
      </c>
      <c r="C2357" s="32" t="s">
        <v>14528</v>
      </c>
      <c r="D2357" s="32" t="s">
        <v>14529</v>
      </c>
      <c r="E2357" s="32" t="s">
        <v>14530</v>
      </c>
      <c r="F2357" s="32" t="s">
        <v>14531</v>
      </c>
      <c r="G2357" s="32">
        <v>2021</v>
      </c>
      <c r="H2357" s="33">
        <v>44290</v>
      </c>
      <c r="I2357" s="32"/>
      <c r="J2357" s="32"/>
      <c r="K2357" s="32" t="s">
        <v>14532</v>
      </c>
      <c r="L2357" s="32" t="str">
        <f t="shared" si="796"/>
        <v>PostAlerta</v>
      </c>
      <c r="M2357" s="32" t="str">
        <f t="shared" si="793"/>
        <v>S/PalabrasClaves</v>
      </c>
      <c r="N2357" s="32" t="str">
        <f t="shared" si="800"/>
        <v/>
      </c>
      <c r="O2357" s="32"/>
      <c r="P2357" s="32" t="s">
        <v>3056</v>
      </c>
      <c r="Q2357" s="32"/>
      <c r="R2357" s="32" t="str">
        <f>LEFT('2012-2022'!$P2357,4)</f>
        <v>2021</v>
      </c>
      <c r="S2357" s="32" t="s">
        <v>68</v>
      </c>
      <c r="T2357" s="32" t="str">
        <f t="shared" si="801"/>
        <v/>
      </c>
      <c r="U2357" s="32"/>
      <c r="V2357" s="34"/>
      <c r="W2357" s="35"/>
      <c r="X2357" s="35"/>
      <c r="Y2357" s="32"/>
    </row>
    <row r="2358" spans="1:25" ht="15.75" hidden="1" customHeight="1" x14ac:dyDescent="0.25">
      <c r="A2358" s="27">
        <v>33003186</v>
      </c>
      <c r="B2358" s="27" t="s">
        <v>14533</v>
      </c>
      <c r="C2358" s="27" t="s">
        <v>14534</v>
      </c>
      <c r="D2358" s="27" t="s">
        <v>14535</v>
      </c>
      <c r="E2358" s="27" t="s">
        <v>14536</v>
      </c>
      <c r="F2358" s="27" t="s">
        <v>304</v>
      </c>
      <c r="G2358" s="27">
        <v>2021</v>
      </c>
      <c r="H2358" s="28">
        <v>44105</v>
      </c>
      <c r="I2358" s="27" t="s">
        <v>14537</v>
      </c>
      <c r="J2358" s="27" t="s">
        <v>14538</v>
      </c>
      <c r="K2358" s="27" t="s">
        <v>14539</v>
      </c>
      <c r="L2358" s="27" t="str">
        <f t="shared" si="796"/>
        <v>PostAlerta</v>
      </c>
      <c r="M2358" s="27" t="str">
        <f t="shared" si="793"/>
        <v>S/PalabrasClaves</v>
      </c>
      <c r="N2358" s="27" t="str">
        <f t="shared" si="800"/>
        <v/>
      </c>
      <c r="O2358" s="27"/>
      <c r="P2358" s="27" t="s">
        <v>14540</v>
      </c>
      <c r="Q2358" s="27"/>
      <c r="R2358" s="27" t="str">
        <f>LEFT('2012-2022'!$P2358,4)</f>
        <v>2021</v>
      </c>
      <c r="S2358" s="27" t="s">
        <v>49</v>
      </c>
      <c r="T2358" s="27" t="str">
        <f t="shared" si="801"/>
        <v/>
      </c>
      <c r="U2358" s="27"/>
      <c r="V2358" s="29"/>
      <c r="W2358" s="30"/>
      <c r="X2358" s="30"/>
      <c r="Y2358" s="31"/>
    </row>
    <row r="2359" spans="1:25" ht="15.75" hidden="1" customHeight="1" x14ac:dyDescent="0.25">
      <c r="A2359" s="32">
        <v>30119987</v>
      </c>
      <c r="B2359" s="32" t="s">
        <v>14541</v>
      </c>
      <c r="C2359" s="32" t="s">
        <v>14542</v>
      </c>
      <c r="D2359" s="32" t="s">
        <v>14543</v>
      </c>
      <c r="E2359" s="32" t="s">
        <v>14544</v>
      </c>
      <c r="F2359" s="32" t="s">
        <v>8447</v>
      </c>
      <c r="G2359" s="32">
        <v>2019</v>
      </c>
      <c r="H2359" s="33">
        <v>43331</v>
      </c>
      <c r="I2359" s="32"/>
      <c r="J2359" s="32"/>
      <c r="K2359" s="32" t="s">
        <v>14545</v>
      </c>
      <c r="L2359" s="32" t="str">
        <f t="shared" si="796"/>
        <v>PostAlerta</v>
      </c>
      <c r="M2359" s="32" t="str">
        <f t="shared" si="793"/>
        <v>S/PalabrasClaves</v>
      </c>
      <c r="N2359" s="32" t="str">
        <f t="shared" si="800"/>
        <v/>
      </c>
      <c r="O2359" s="32"/>
      <c r="P2359" s="32" t="s">
        <v>3530</v>
      </c>
      <c r="Q2359" s="32"/>
      <c r="R2359" s="32" t="str">
        <f>LEFT('2012-2022'!$P2359,4)</f>
        <v>2019</v>
      </c>
      <c r="S2359" s="32" t="s">
        <v>57</v>
      </c>
      <c r="T2359" s="32" t="str">
        <f t="shared" si="801"/>
        <v/>
      </c>
      <c r="U2359" s="32"/>
      <c r="V2359" s="34"/>
      <c r="W2359" s="35"/>
      <c r="X2359" s="35"/>
      <c r="Y2359" s="32"/>
    </row>
    <row r="2360" spans="1:25" ht="15.75" hidden="1" customHeight="1" x14ac:dyDescent="0.25">
      <c r="A2360" s="27">
        <v>24912535</v>
      </c>
      <c r="B2360" s="27" t="s">
        <v>14546</v>
      </c>
      <c r="C2360" s="27" t="s">
        <v>14547</v>
      </c>
      <c r="D2360" s="27" t="s">
        <v>14548</v>
      </c>
      <c r="E2360" s="27" t="s">
        <v>14549</v>
      </c>
      <c r="F2360" s="27" t="s">
        <v>735</v>
      </c>
      <c r="G2360" s="27">
        <v>2015</v>
      </c>
      <c r="H2360" s="28">
        <v>41801</v>
      </c>
      <c r="I2360" s="27"/>
      <c r="J2360" s="27"/>
      <c r="K2360" s="27" t="s">
        <v>14550</v>
      </c>
      <c r="L2360" s="27" t="str">
        <f t="shared" si="796"/>
        <v>PreAlerta</v>
      </c>
      <c r="M2360" s="27" t="str">
        <f t="shared" si="793"/>
        <v>S/PalabrasClaves</v>
      </c>
      <c r="N2360" s="27" t="str">
        <f t="shared" si="800"/>
        <v/>
      </c>
      <c r="O2360" s="27"/>
      <c r="P2360" s="27" t="s">
        <v>911</v>
      </c>
      <c r="Q2360" s="27"/>
      <c r="R2360" s="27" t="str">
        <f>LEFT('2012-2022'!$P2360,4)</f>
        <v>2015</v>
      </c>
      <c r="S2360" s="27" t="s">
        <v>57</v>
      </c>
      <c r="T2360" s="27" t="str">
        <f t="shared" si="801"/>
        <v/>
      </c>
      <c r="U2360" s="27"/>
      <c r="V2360" s="29"/>
      <c r="W2360" s="30"/>
      <c r="X2360" s="30"/>
      <c r="Y2360" s="31"/>
    </row>
    <row r="2361" spans="1:25" ht="15.75" hidden="1" customHeight="1" x14ac:dyDescent="0.25">
      <c r="A2361" s="32">
        <v>28235839</v>
      </c>
      <c r="B2361" s="32" t="s">
        <v>14551</v>
      </c>
      <c r="C2361" s="32" t="s">
        <v>14552</v>
      </c>
      <c r="D2361" s="32" t="s">
        <v>14553</v>
      </c>
      <c r="E2361" s="32" t="s">
        <v>14554</v>
      </c>
      <c r="F2361" s="32" t="s">
        <v>393</v>
      </c>
      <c r="G2361" s="32">
        <v>2017</v>
      </c>
      <c r="H2361" s="33">
        <v>42792</v>
      </c>
      <c r="I2361" s="32" t="s">
        <v>14555</v>
      </c>
      <c r="J2361" s="32" t="s">
        <v>14556</v>
      </c>
      <c r="K2361" s="32" t="s">
        <v>14557</v>
      </c>
      <c r="L2361" s="32" t="str">
        <f t="shared" si="796"/>
        <v>PostAlerta</v>
      </c>
      <c r="M2361" s="32" t="str">
        <f t="shared" si="793"/>
        <v>S/PalabrasClaves</v>
      </c>
      <c r="N2361" s="32" t="str">
        <f t="shared" si="800"/>
        <v/>
      </c>
      <c r="O2361" s="32"/>
      <c r="P2361" s="32" t="s">
        <v>3071</v>
      </c>
      <c r="Q2361" s="32"/>
      <c r="R2361" s="32" t="str">
        <f>LEFT('2012-2022'!$P2361,4)</f>
        <v>2017</v>
      </c>
      <c r="S2361" s="32" t="s">
        <v>65</v>
      </c>
      <c r="T2361" s="32" t="str">
        <f t="shared" si="801"/>
        <v/>
      </c>
      <c r="U2361" s="32"/>
      <c r="V2361" s="34"/>
      <c r="W2361" s="35"/>
      <c r="X2361" s="35"/>
      <c r="Y2361" s="32"/>
    </row>
    <row r="2362" spans="1:25" ht="15.75" hidden="1" customHeight="1" x14ac:dyDescent="0.25">
      <c r="A2362" s="27">
        <v>25211249</v>
      </c>
      <c r="B2362" s="27" t="s">
        <v>14558</v>
      </c>
      <c r="C2362" s="27" t="s">
        <v>14559</v>
      </c>
      <c r="D2362" s="27" t="s">
        <v>14560</v>
      </c>
      <c r="E2362" s="27" t="s">
        <v>14561</v>
      </c>
      <c r="F2362" s="27" t="s">
        <v>304</v>
      </c>
      <c r="G2362" s="27">
        <v>2014</v>
      </c>
      <c r="H2362" s="28">
        <v>41894</v>
      </c>
      <c r="I2362" s="27" t="s">
        <v>14562</v>
      </c>
      <c r="J2362" s="27" t="s">
        <v>14563</v>
      </c>
      <c r="K2362" s="27" t="s">
        <v>14564</v>
      </c>
      <c r="L2362" s="27" t="str">
        <f t="shared" si="796"/>
        <v>PreAlerta</v>
      </c>
      <c r="M2362" s="27" t="str">
        <f t="shared" si="793"/>
        <v>S/PalabrasClaves</v>
      </c>
      <c r="N2362" s="27" t="str">
        <f t="shared" si="800"/>
        <v/>
      </c>
      <c r="O2362" s="27"/>
      <c r="P2362" s="27" t="s">
        <v>2430</v>
      </c>
      <c r="Q2362" s="27"/>
      <c r="R2362" s="27" t="str">
        <f>LEFT('2012-2022'!$P2362,4)</f>
        <v>2014</v>
      </c>
      <c r="S2362" s="27" t="s">
        <v>70</v>
      </c>
      <c r="T2362" s="27" t="str">
        <f t="shared" si="801"/>
        <v/>
      </c>
      <c r="U2362" s="27"/>
      <c r="V2362" s="29"/>
      <c r="W2362" s="30"/>
      <c r="X2362" s="30"/>
      <c r="Y2362" s="31"/>
    </row>
    <row r="2363" spans="1:25" ht="15.75" hidden="1" customHeight="1" x14ac:dyDescent="0.25">
      <c r="A2363" s="32">
        <v>24749920</v>
      </c>
      <c r="B2363" s="32" t="s">
        <v>14565</v>
      </c>
      <c r="C2363" s="32" t="s">
        <v>14566</v>
      </c>
      <c r="D2363" s="32" t="s">
        <v>14567</v>
      </c>
      <c r="E2363" s="32" t="s">
        <v>14568</v>
      </c>
      <c r="F2363" s="32" t="s">
        <v>14569</v>
      </c>
      <c r="G2363" s="32">
        <v>2014</v>
      </c>
      <c r="H2363" s="33">
        <v>41752</v>
      </c>
      <c r="I2363" s="32"/>
      <c r="J2363" s="32"/>
      <c r="K2363" s="32" t="s">
        <v>14570</v>
      </c>
      <c r="L2363" s="32" t="str">
        <f t="shared" si="796"/>
        <v>PreAlerta</v>
      </c>
      <c r="M2363" s="32" t="str">
        <f t="shared" si="793"/>
        <v>S/PalabrasClaves</v>
      </c>
      <c r="N2363" s="32"/>
      <c r="O2363" s="32"/>
      <c r="P2363" s="32" t="s">
        <v>2482</v>
      </c>
      <c r="Q2363" s="32"/>
      <c r="R2363" s="32" t="str">
        <f>LEFT('2012-2022'!$P2363,4)</f>
        <v>2014</v>
      </c>
      <c r="S2363" s="32" t="s">
        <v>60</v>
      </c>
      <c r="T2363" s="32" t="str">
        <f t="shared" si="801"/>
        <v/>
      </c>
      <c r="U2363" s="32"/>
      <c r="V2363" s="34"/>
      <c r="W2363" s="35"/>
      <c r="X2363" s="35"/>
      <c r="Y2363" s="32"/>
    </row>
    <row r="2364" spans="1:25" ht="15.75" hidden="1" customHeight="1" x14ac:dyDescent="0.25">
      <c r="A2364" s="27">
        <v>33783414</v>
      </c>
      <c r="B2364" s="27" t="s">
        <v>14571</v>
      </c>
      <c r="C2364" s="27" t="s">
        <v>14572</v>
      </c>
      <c r="D2364" s="27" t="s">
        <v>14573</v>
      </c>
      <c r="E2364" s="27" t="s">
        <v>14574</v>
      </c>
      <c r="F2364" s="27" t="s">
        <v>304</v>
      </c>
      <c r="G2364" s="27">
        <v>2021</v>
      </c>
      <c r="H2364" s="28">
        <v>44285</v>
      </c>
      <c r="I2364" s="27" t="s">
        <v>14575</v>
      </c>
      <c r="J2364" s="27" t="s">
        <v>14576</v>
      </c>
      <c r="K2364" s="27" t="s">
        <v>14577</v>
      </c>
      <c r="L2364" s="27" t="str">
        <f t="shared" si="796"/>
        <v>Excluido</v>
      </c>
      <c r="M2364" s="27" t="str">
        <f t="shared" si="793"/>
        <v>S/PalabrasClaves</v>
      </c>
      <c r="N2364" s="27" t="str">
        <f t="shared" ref="N2364:N2376" si="802">IF(ISNUMBER(SEARCH("TREATMENT", B2364)), "4) Nuevos tratamientos", "")</f>
        <v/>
      </c>
      <c r="O2364" s="27"/>
      <c r="P2364" s="27" t="s">
        <v>6794</v>
      </c>
      <c r="Q2364" s="27"/>
      <c r="R2364" s="27" t="str">
        <f>LEFT('2012-2022'!$P2364,4)</f>
        <v>2021</v>
      </c>
      <c r="S2364" s="27" t="s">
        <v>70</v>
      </c>
      <c r="T2364" s="27" t="str">
        <f t="shared" si="801"/>
        <v/>
      </c>
      <c r="U2364" s="27"/>
      <c r="V2364" s="29"/>
      <c r="W2364" s="30"/>
      <c r="X2364" s="30"/>
      <c r="Y2364" s="31"/>
    </row>
    <row r="2365" spans="1:25" ht="15.75" hidden="1" customHeight="1" x14ac:dyDescent="0.25">
      <c r="A2365" s="32">
        <v>34233535</v>
      </c>
      <c r="B2365" s="32" t="s">
        <v>14578</v>
      </c>
      <c r="C2365" s="32" t="s">
        <v>14579</v>
      </c>
      <c r="D2365" s="32" t="s">
        <v>14580</v>
      </c>
      <c r="E2365" s="32" t="s">
        <v>14581</v>
      </c>
      <c r="F2365" s="32" t="s">
        <v>735</v>
      </c>
      <c r="G2365" s="32">
        <v>2021</v>
      </c>
      <c r="H2365" s="33">
        <v>44385</v>
      </c>
      <c r="I2365" s="32"/>
      <c r="J2365" s="32"/>
      <c r="K2365" s="32" t="s">
        <v>14582</v>
      </c>
      <c r="L2365" s="32" t="str">
        <f t="shared" si="796"/>
        <v>PostAlerta</v>
      </c>
      <c r="M2365" s="32" t="str">
        <f t="shared" si="793"/>
        <v>S/PalabrasClaves</v>
      </c>
      <c r="N2365" s="32" t="str">
        <f t="shared" si="802"/>
        <v/>
      </c>
      <c r="O2365" s="32"/>
      <c r="P2365" s="32" t="s">
        <v>5444</v>
      </c>
      <c r="Q2365" s="32"/>
      <c r="R2365" s="32" t="str">
        <f>LEFT('2012-2022'!$P2365,4)</f>
        <v>2021</v>
      </c>
      <c r="S2365" s="32" t="s">
        <v>72</v>
      </c>
      <c r="T2365" s="32" t="str">
        <f t="shared" si="801"/>
        <v/>
      </c>
      <c r="U2365" s="32"/>
      <c r="V2365" s="34"/>
      <c r="W2365" s="35"/>
      <c r="X2365" s="35"/>
      <c r="Y2365" s="32"/>
    </row>
    <row r="2366" spans="1:25" ht="15.75" hidden="1" customHeight="1" x14ac:dyDescent="0.25">
      <c r="A2366" s="27">
        <v>23514834</v>
      </c>
      <c r="B2366" s="27" t="s">
        <v>14583</v>
      </c>
      <c r="C2366" s="27" t="s">
        <v>8320</v>
      </c>
      <c r="D2366" s="27" t="s">
        <v>14584</v>
      </c>
      <c r="E2366" s="27" t="s">
        <v>8322</v>
      </c>
      <c r="F2366" s="27" t="s">
        <v>735</v>
      </c>
      <c r="G2366" s="27">
        <v>2013</v>
      </c>
      <c r="H2366" s="28">
        <v>41355</v>
      </c>
      <c r="I2366" s="27"/>
      <c r="J2366" s="27"/>
      <c r="K2366" s="27" t="s">
        <v>14585</v>
      </c>
      <c r="L2366" s="27" t="str">
        <f t="shared" si="796"/>
        <v>PreAlerta</v>
      </c>
      <c r="M2366" s="27" t="str">
        <f t="shared" si="793"/>
        <v>S/PalabrasClaves</v>
      </c>
      <c r="N2366" s="27" t="str">
        <f t="shared" si="802"/>
        <v/>
      </c>
      <c r="O2366" s="27"/>
      <c r="P2366" s="27" t="s">
        <v>2614</v>
      </c>
      <c r="Q2366" s="27"/>
      <c r="R2366" s="27" t="str">
        <f>LEFT('2012-2022'!$P2366,4)</f>
        <v>2013</v>
      </c>
      <c r="S2366" s="27" t="s">
        <v>49</v>
      </c>
      <c r="T2366" s="27" t="str">
        <f t="shared" si="801"/>
        <v/>
      </c>
      <c r="U2366" s="27"/>
      <c r="V2366" s="29"/>
      <c r="W2366" s="30"/>
      <c r="X2366" s="30"/>
      <c r="Y2366" s="31"/>
    </row>
    <row r="2367" spans="1:25" ht="15.75" hidden="1" customHeight="1" x14ac:dyDescent="0.25">
      <c r="A2367" s="32">
        <v>34758169</v>
      </c>
      <c r="B2367" s="32" t="s">
        <v>14586</v>
      </c>
      <c r="C2367" s="32" t="s">
        <v>14587</v>
      </c>
      <c r="D2367" s="32" t="s">
        <v>14588</v>
      </c>
      <c r="E2367" s="32" t="s">
        <v>14589</v>
      </c>
      <c r="F2367" s="32" t="s">
        <v>1376</v>
      </c>
      <c r="G2367" s="32">
        <v>2022</v>
      </c>
      <c r="H2367" s="33">
        <v>44510</v>
      </c>
      <c r="I2367" s="32" t="s">
        <v>14590</v>
      </c>
      <c r="J2367" s="32"/>
      <c r="K2367" s="32" t="s">
        <v>14591</v>
      </c>
      <c r="L2367" s="32" t="str">
        <f t="shared" si="796"/>
        <v>PostAlerta</v>
      </c>
      <c r="M2367" s="32" t="str">
        <f t="shared" si="793"/>
        <v>S/PalabrasClaves</v>
      </c>
      <c r="N2367" s="32" t="str">
        <f t="shared" si="802"/>
        <v/>
      </c>
      <c r="O2367" s="32"/>
      <c r="P2367" s="32" t="s">
        <v>211</v>
      </c>
      <c r="Q2367" s="32"/>
      <c r="R2367" s="32" t="str">
        <f>LEFT('2012-2022'!$P2367,4)</f>
        <v>2022</v>
      </c>
      <c r="S2367" s="32" t="s">
        <v>39</v>
      </c>
      <c r="T2367" s="32" t="str">
        <f t="shared" si="801"/>
        <v/>
      </c>
      <c r="U2367" s="32"/>
      <c r="V2367" s="34"/>
      <c r="W2367" s="35"/>
      <c r="X2367" s="35"/>
      <c r="Y2367" s="32"/>
    </row>
    <row r="2368" spans="1:25" ht="15.75" hidden="1" customHeight="1" x14ac:dyDescent="0.25">
      <c r="A2368" s="27">
        <v>23970662</v>
      </c>
      <c r="B2368" s="27" t="s">
        <v>14592</v>
      </c>
      <c r="C2368" s="27" t="s">
        <v>14593</v>
      </c>
      <c r="D2368" s="27" t="s">
        <v>14594</v>
      </c>
      <c r="E2368" s="27" t="s">
        <v>14595</v>
      </c>
      <c r="F2368" s="27" t="s">
        <v>735</v>
      </c>
      <c r="G2368" s="27">
        <v>2013</v>
      </c>
      <c r="H2368" s="28">
        <v>41510</v>
      </c>
      <c r="I2368" s="27"/>
      <c r="J2368" s="27"/>
      <c r="K2368" s="27" t="s">
        <v>14596</v>
      </c>
      <c r="L2368" s="27" t="str">
        <f t="shared" si="796"/>
        <v>PreAlerta</v>
      </c>
      <c r="M2368" s="27" t="str">
        <f t="shared" si="793"/>
        <v>S/PalabrasClaves</v>
      </c>
      <c r="N2368" s="27" t="str">
        <f t="shared" si="802"/>
        <v/>
      </c>
      <c r="O2368" s="27"/>
      <c r="P2368" s="27" t="s">
        <v>2978</v>
      </c>
      <c r="Q2368" s="27"/>
      <c r="R2368" s="27" t="str">
        <f>LEFT('2012-2022'!$P2368,4)</f>
        <v>2013</v>
      </c>
      <c r="S2368" s="27" t="s">
        <v>54</v>
      </c>
      <c r="T2368" s="27" t="str">
        <f t="shared" si="801"/>
        <v/>
      </c>
      <c r="U2368" s="27"/>
      <c r="V2368" s="29"/>
      <c r="W2368" s="30"/>
      <c r="X2368" s="30"/>
      <c r="Y2368" s="31"/>
    </row>
    <row r="2369" spans="1:25" ht="15.75" hidden="1" customHeight="1" x14ac:dyDescent="0.25">
      <c r="A2369" s="32">
        <v>34174905</v>
      </c>
      <c r="B2369" s="32" t="s">
        <v>14597</v>
      </c>
      <c r="C2369" s="32" t="s">
        <v>14598</v>
      </c>
      <c r="D2369" s="32" t="s">
        <v>14599</v>
      </c>
      <c r="E2369" s="32" t="s">
        <v>14600</v>
      </c>
      <c r="F2369" s="32" t="s">
        <v>14601</v>
      </c>
      <c r="G2369" s="32">
        <v>2021</v>
      </c>
      <c r="H2369" s="33">
        <v>44374</v>
      </c>
      <c r="I2369" s="32" t="s">
        <v>14602</v>
      </c>
      <c r="J2369" s="32"/>
      <c r="K2369" s="32" t="s">
        <v>14603</v>
      </c>
      <c r="L2369" s="32" t="str">
        <f t="shared" si="796"/>
        <v>PostAlerta</v>
      </c>
      <c r="M2369" s="32" t="str">
        <f t="shared" si="793"/>
        <v>S/PalabrasClaves</v>
      </c>
      <c r="N2369" s="32" t="str">
        <f t="shared" si="802"/>
        <v/>
      </c>
      <c r="O2369" s="32"/>
      <c r="P2369" s="32" t="s">
        <v>14604</v>
      </c>
      <c r="Q2369" s="32"/>
      <c r="R2369" s="32" t="str">
        <f>LEFT('2012-2022'!$P2369,4)</f>
        <v>2021</v>
      </c>
      <c r="S2369" s="32" t="s">
        <v>60</v>
      </c>
      <c r="T2369" s="32" t="str">
        <f t="shared" si="801"/>
        <v/>
      </c>
      <c r="U2369" s="32"/>
      <c r="V2369" s="34"/>
      <c r="W2369" s="35"/>
      <c r="X2369" s="35"/>
      <c r="Y2369" s="32"/>
    </row>
    <row r="2370" spans="1:25" ht="15.75" hidden="1" customHeight="1" x14ac:dyDescent="0.25">
      <c r="A2370" s="27">
        <v>33612012</v>
      </c>
      <c r="B2370" s="27" t="s">
        <v>14605</v>
      </c>
      <c r="C2370" s="27" t="s">
        <v>14606</v>
      </c>
      <c r="D2370" s="27" t="s">
        <v>14607</v>
      </c>
      <c r="E2370" s="27" t="s">
        <v>5268</v>
      </c>
      <c r="F2370" s="27" t="s">
        <v>735</v>
      </c>
      <c r="G2370" s="27">
        <v>2021</v>
      </c>
      <c r="H2370" s="28">
        <v>44249</v>
      </c>
      <c r="I2370" s="27" t="s">
        <v>14608</v>
      </c>
      <c r="J2370" s="27" t="s">
        <v>14609</v>
      </c>
      <c r="K2370" s="27" t="s">
        <v>14610</v>
      </c>
      <c r="L2370" s="27" t="str">
        <f t="shared" si="796"/>
        <v>PostAlerta</v>
      </c>
      <c r="M2370" s="27" t="str">
        <f t="shared" si="793"/>
        <v>S/PalabrasClaves</v>
      </c>
      <c r="N2370" s="27" t="str">
        <f t="shared" si="802"/>
        <v/>
      </c>
      <c r="O2370" s="27"/>
      <c r="P2370" s="27" t="s">
        <v>934</v>
      </c>
      <c r="Q2370" s="27"/>
      <c r="R2370" s="27" t="str">
        <f>LEFT('2012-2022'!$P2370,4)</f>
        <v>2021</v>
      </c>
      <c r="S2370" s="27" t="s">
        <v>57</v>
      </c>
      <c r="T2370" s="27" t="str">
        <f t="shared" si="801"/>
        <v/>
      </c>
      <c r="U2370" s="27"/>
      <c r="V2370" s="29"/>
      <c r="W2370" s="30"/>
      <c r="X2370" s="30"/>
      <c r="Y2370" s="31"/>
    </row>
    <row r="2371" spans="1:25" ht="15.75" hidden="1" customHeight="1" x14ac:dyDescent="0.25">
      <c r="A2371" s="32">
        <v>33427085</v>
      </c>
      <c r="B2371" s="32" t="s">
        <v>14611</v>
      </c>
      <c r="C2371" s="32" t="s">
        <v>14612</v>
      </c>
      <c r="D2371" s="32" t="s">
        <v>14613</v>
      </c>
      <c r="E2371" s="32" t="s">
        <v>9739</v>
      </c>
      <c r="F2371" s="32" t="s">
        <v>735</v>
      </c>
      <c r="G2371" s="32">
        <v>2021</v>
      </c>
      <c r="H2371" s="33">
        <v>44207</v>
      </c>
      <c r="I2371" s="32" t="s">
        <v>14614</v>
      </c>
      <c r="J2371" s="32"/>
      <c r="K2371" s="32" t="s">
        <v>14615</v>
      </c>
      <c r="L2371" s="32" t="str">
        <f t="shared" si="796"/>
        <v>PostAlerta</v>
      </c>
      <c r="M2371" s="32" t="str">
        <f t="shared" si="793"/>
        <v>S/PalabrasClaves</v>
      </c>
      <c r="N2371" s="32" t="str">
        <f t="shared" si="802"/>
        <v/>
      </c>
      <c r="O2371" s="32"/>
      <c r="P2371" s="32" t="s">
        <v>7317</v>
      </c>
      <c r="Q2371" s="32"/>
      <c r="R2371" s="32" t="str">
        <f>LEFT('2012-2022'!$P2371,4)</f>
        <v>2021</v>
      </c>
      <c r="S2371" s="32" t="s">
        <v>54</v>
      </c>
      <c r="T2371" s="32" t="str">
        <f t="shared" si="801"/>
        <v/>
      </c>
      <c r="U2371" s="32"/>
      <c r="V2371" s="34"/>
      <c r="W2371" s="35"/>
      <c r="X2371" s="35"/>
      <c r="Y2371" s="32"/>
    </row>
    <row r="2372" spans="1:25" ht="15.75" hidden="1" customHeight="1" x14ac:dyDescent="0.25">
      <c r="A2372" s="27">
        <v>34396407</v>
      </c>
      <c r="B2372" s="27" t="s">
        <v>14616</v>
      </c>
      <c r="C2372" s="27" t="s">
        <v>14617</v>
      </c>
      <c r="D2372" s="27" t="s">
        <v>14618</v>
      </c>
      <c r="E2372" s="27" t="s">
        <v>14619</v>
      </c>
      <c r="F2372" s="27" t="s">
        <v>195</v>
      </c>
      <c r="G2372" s="27">
        <v>2021</v>
      </c>
      <c r="H2372" s="28">
        <v>44424</v>
      </c>
      <c r="I2372" s="27" t="s">
        <v>14620</v>
      </c>
      <c r="J2372" s="27"/>
      <c r="K2372" s="27" t="s">
        <v>14621</v>
      </c>
      <c r="L2372" s="27" t="str">
        <f t="shared" si="796"/>
        <v>PostAlerta</v>
      </c>
      <c r="M2372" s="27" t="str">
        <f t="shared" ref="M2372:M2435" si="803">IF(ISNUMBER(A2372),(IF(ISNUMBER(VLOOKUP(A2372,KEYWORDS,1,FALSE)),"C/PalabrasClaves","S/PalabrasClaves")),"")</f>
        <v>S/PalabrasClaves</v>
      </c>
      <c r="N2372" s="27" t="str">
        <f t="shared" si="802"/>
        <v/>
      </c>
      <c r="O2372" s="27"/>
      <c r="P2372" s="27" t="s">
        <v>9037</v>
      </c>
      <c r="Q2372" s="27"/>
      <c r="R2372" s="27" t="str">
        <f>LEFT('2012-2022'!$P2372,4)</f>
        <v>2021</v>
      </c>
      <c r="S2372" s="27" t="s">
        <v>65</v>
      </c>
      <c r="T2372" s="27" t="str">
        <f t="shared" si="801"/>
        <v/>
      </c>
      <c r="U2372" s="27"/>
      <c r="V2372" s="29"/>
      <c r="W2372" s="30"/>
      <c r="X2372" s="30"/>
      <c r="Y2372" s="31"/>
    </row>
    <row r="2373" spans="1:25" ht="15.75" hidden="1" customHeight="1" x14ac:dyDescent="0.25">
      <c r="A2373" s="32">
        <v>30732970</v>
      </c>
      <c r="B2373" s="32" t="s">
        <v>14622</v>
      </c>
      <c r="C2373" s="32" t="s">
        <v>14623</v>
      </c>
      <c r="D2373" s="32" t="s">
        <v>14624</v>
      </c>
      <c r="E2373" s="32" t="s">
        <v>14625</v>
      </c>
      <c r="F2373" s="32" t="s">
        <v>1995</v>
      </c>
      <c r="G2373" s="32">
        <v>2019</v>
      </c>
      <c r="H2373" s="33">
        <v>43505</v>
      </c>
      <c r="I2373" s="32"/>
      <c r="J2373" s="32"/>
      <c r="K2373" s="32" t="s">
        <v>14626</v>
      </c>
      <c r="L2373" s="32" t="str">
        <f t="shared" si="796"/>
        <v>Excluido</v>
      </c>
      <c r="M2373" s="32" t="str">
        <f t="shared" si="803"/>
        <v>C/PalabrasClaves</v>
      </c>
      <c r="N2373" s="32" t="str">
        <f t="shared" si="802"/>
        <v/>
      </c>
      <c r="O2373" s="32"/>
      <c r="P2373" s="32" t="s">
        <v>14627</v>
      </c>
      <c r="Q2373" s="32"/>
      <c r="R2373" s="32" t="str">
        <f>LEFT('2012-2022'!$P2373,4)</f>
        <v>2019</v>
      </c>
      <c r="S2373" s="32" t="s">
        <v>65</v>
      </c>
      <c r="T2373" s="32" t="str">
        <f t="shared" si="801"/>
        <v/>
      </c>
      <c r="U2373" s="32"/>
      <c r="V2373" s="34"/>
      <c r="W2373" s="35"/>
      <c r="X2373" s="35"/>
      <c r="Y2373" s="32"/>
    </row>
    <row r="2374" spans="1:25" ht="15.75" hidden="1" customHeight="1" x14ac:dyDescent="0.25">
      <c r="A2374" s="27">
        <v>26931504</v>
      </c>
      <c r="B2374" s="27" t="s">
        <v>14628</v>
      </c>
      <c r="C2374" s="27" t="s">
        <v>14629</v>
      </c>
      <c r="D2374" s="27" t="s">
        <v>14630</v>
      </c>
      <c r="E2374" s="27" t="s">
        <v>14631</v>
      </c>
      <c r="F2374" s="27" t="s">
        <v>14632</v>
      </c>
      <c r="G2374" s="27">
        <v>2016</v>
      </c>
      <c r="H2374" s="28">
        <v>42432</v>
      </c>
      <c r="I2374" s="27"/>
      <c r="J2374" s="27"/>
      <c r="K2374" s="27" t="s">
        <v>14633</v>
      </c>
      <c r="L2374" s="27" t="str">
        <f t="shared" si="796"/>
        <v>PreAlerta</v>
      </c>
      <c r="M2374" s="27" t="str">
        <f t="shared" si="803"/>
        <v>S/PalabrasClaves</v>
      </c>
      <c r="N2374" s="27" t="str">
        <f t="shared" si="802"/>
        <v/>
      </c>
      <c r="O2374" s="27"/>
      <c r="P2374" s="27" t="s">
        <v>2384</v>
      </c>
      <c r="Q2374" s="27"/>
      <c r="R2374" s="27" t="str">
        <f>LEFT('2012-2022'!$P2374,4)</f>
        <v>2016</v>
      </c>
      <c r="S2374" s="27" t="s">
        <v>62</v>
      </c>
      <c r="T2374" s="27" t="str">
        <f t="shared" si="801"/>
        <v/>
      </c>
      <c r="U2374" s="27"/>
      <c r="V2374" s="29"/>
      <c r="W2374" s="30"/>
      <c r="X2374" s="30"/>
      <c r="Y2374" s="31"/>
    </row>
    <row r="2375" spans="1:25" ht="15.75" hidden="1" customHeight="1" x14ac:dyDescent="0.25">
      <c r="A2375" s="32">
        <v>25504720</v>
      </c>
      <c r="B2375" s="32" t="s">
        <v>14634</v>
      </c>
      <c r="C2375" s="32" t="s">
        <v>14635</v>
      </c>
      <c r="D2375" s="32" t="s">
        <v>14636</v>
      </c>
      <c r="E2375" s="32" t="s">
        <v>14637</v>
      </c>
      <c r="F2375" s="32" t="s">
        <v>14638</v>
      </c>
      <c r="G2375" s="32">
        <v>2014</v>
      </c>
      <c r="H2375" s="33">
        <v>41989</v>
      </c>
      <c r="I2375" s="32" t="s">
        <v>14639</v>
      </c>
      <c r="J2375" s="32" t="s">
        <v>14640</v>
      </c>
      <c r="K2375" s="32" t="s">
        <v>14641</v>
      </c>
      <c r="L2375" s="32" t="str">
        <f t="shared" si="796"/>
        <v>PreAlerta</v>
      </c>
      <c r="M2375" s="32" t="str">
        <f t="shared" si="803"/>
        <v>S/PalabrasClaves</v>
      </c>
      <c r="N2375" s="32" t="str">
        <f t="shared" si="802"/>
        <v/>
      </c>
      <c r="O2375" s="32"/>
      <c r="P2375" s="32" t="s">
        <v>3516</v>
      </c>
      <c r="Q2375" s="32"/>
      <c r="R2375" s="32" t="str">
        <f>LEFT('2012-2022'!$P2375,4)</f>
        <v>2014</v>
      </c>
      <c r="S2375" s="32" t="s">
        <v>74</v>
      </c>
      <c r="T2375" s="32" t="str">
        <f t="shared" si="801"/>
        <v/>
      </c>
      <c r="U2375" s="32"/>
      <c r="V2375" s="34"/>
      <c r="W2375" s="35"/>
      <c r="X2375" s="35"/>
      <c r="Y2375" s="32"/>
    </row>
    <row r="2376" spans="1:25" ht="15.75" hidden="1" customHeight="1" x14ac:dyDescent="0.25">
      <c r="A2376" s="27">
        <v>28806354</v>
      </c>
      <c r="B2376" s="27" t="s">
        <v>14642</v>
      </c>
      <c r="C2376" s="27" t="s">
        <v>14643</v>
      </c>
      <c r="D2376" s="27" t="s">
        <v>14644</v>
      </c>
      <c r="E2376" s="27" t="s">
        <v>14645</v>
      </c>
      <c r="F2376" s="27" t="s">
        <v>304</v>
      </c>
      <c r="G2376" s="27">
        <v>2017</v>
      </c>
      <c r="H2376" s="28">
        <v>42962</v>
      </c>
      <c r="I2376" s="27" t="s">
        <v>14646</v>
      </c>
      <c r="J2376" s="27"/>
      <c r="K2376" s="27" t="s">
        <v>14647</v>
      </c>
      <c r="L2376" s="27" t="str">
        <f t="shared" si="796"/>
        <v>PostAlerta</v>
      </c>
      <c r="M2376" s="27" t="str">
        <f t="shared" si="803"/>
        <v>S/PalabrasClaves</v>
      </c>
      <c r="N2376" s="27" t="str">
        <f t="shared" si="802"/>
        <v/>
      </c>
      <c r="O2376" s="27"/>
      <c r="P2376" s="27" t="s">
        <v>3906</v>
      </c>
      <c r="Q2376" s="27"/>
      <c r="R2376" s="27" t="str">
        <f>LEFT('2012-2022'!$P2376,4)</f>
        <v>2017</v>
      </c>
      <c r="S2376" s="27" t="s">
        <v>68</v>
      </c>
      <c r="T2376" s="27" t="str">
        <f t="shared" si="801"/>
        <v/>
      </c>
      <c r="U2376" s="27"/>
      <c r="V2376" s="29"/>
      <c r="W2376" s="30"/>
      <c r="X2376" s="30"/>
      <c r="Y2376" s="31"/>
    </row>
    <row r="2377" spans="1:25" ht="15.75" hidden="1" customHeight="1" x14ac:dyDescent="0.25">
      <c r="A2377" s="32">
        <v>30413681</v>
      </c>
      <c r="B2377" s="32" t="s">
        <v>14648</v>
      </c>
      <c r="C2377" s="32" t="s">
        <v>14649</v>
      </c>
      <c r="D2377" s="32" t="s">
        <v>14650</v>
      </c>
      <c r="E2377" s="32" t="s">
        <v>14651</v>
      </c>
      <c r="F2377" s="32" t="s">
        <v>14652</v>
      </c>
      <c r="G2377" s="32">
        <v>2018</v>
      </c>
      <c r="H2377" s="33">
        <v>43415</v>
      </c>
      <c r="I2377" s="32" t="s">
        <v>14653</v>
      </c>
      <c r="J2377" s="32"/>
      <c r="K2377" s="32" t="s">
        <v>14654</v>
      </c>
      <c r="L2377" s="32" t="str">
        <f t="shared" si="796"/>
        <v>PostAlerta</v>
      </c>
      <c r="M2377" s="32" t="str">
        <f t="shared" si="803"/>
        <v>S/PalabrasClaves</v>
      </c>
      <c r="N2377" s="32"/>
      <c r="O2377" s="32"/>
      <c r="P2377" s="32" t="s">
        <v>14655</v>
      </c>
      <c r="Q2377" s="32"/>
      <c r="R2377" s="32" t="str">
        <f>LEFT('2012-2022'!$P2377,4)</f>
        <v>2018</v>
      </c>
      <c r="S2377" s="32" t="s">
        <v>72</v>
      </c>
      <c r="T2377" s="32" t="str">
        <f t="shared" si="801"/>
        <v/>
      </c>
      <c r="U2377" s="32"/>
      <c r="V2377" s="34"/>
      <c r="W2377" s="35"/>
      <c r="X2377" s="35" t="str">
        <f>IFERROR(VLOOKUP(A2377,BD_aux,4,FALSE),"")</f>
        <v/>
      </c>
      <c r="Y2377" s="36" t="str">
        <f>IFERROR(VLOOKUP(A2375,BD_aux,3,FALSE),"")</f>
        <v/>
      </c>
    </row>
    <row r="2378" spans="1:25" ht="15.75" hidden="1" customHeight="1" x14ac:dyDescent="0.25">
      <c r="A2378" s="27">
        <v>22968052</v>
      </c>
      <c r="B2378" s="27" t="s">
        <v>14656</v>
      </c>
      <c r="C2378" s="27" t="s">
        <v>14657</v>
      </c>
      <c r="D2378" s="27" t="s">
        <v>14658</v>
      </c>
      <c r="E2378" s="27" t="s">
        <v>14659</v>
      </c>
      <c r="F2378" s="27" t="s">
        <v>8179</v>
      </c>
      <c r="G2378" s="27">
        <v>2012</v>
      </c>
      <c r="H2378" s="28">
        <v>41165</v>
      </c>
      <c r="I2378" s="27"/>
      <c r="J2378" s="27"/>
      <c r="K2378" s="27" t="s">
        <v>14660</v>
      </c>
      <c r="L2378" s="27" t="str">
        <f t="shared" si="796"/>
        <v>PreAlerta</v>
      </c>
      <c r="M2378" s="27" t="str">
        <f t="shared" si="803"/>
        <v>S/PalabrasClaves</v>
      </c>
      <c r="N2378" s="27" t="str">
        <f t="shared" ref="N2378:N2385" si="804">IF(ISNUMBER(SEARCH("TREATMENT", B2378)), "4) Nuevos tratamientos", "")</f>
        <v/>
      </c>
      <c r="O2378" s="27"/>
      <c r="P2378" s="27" t="s">
        <v>1916</v>
      </c>
      <c r="Q2378" s="27"/>
      <c r="R2378" s="27" t="str">
        <f>LEFT('2012-2022'!$P2378,4)</f>
        <v>2012</v>
      </c>
      <c r="S2378" s="27" t="s">
        <v>70</v>
      </c>
      <c r="T2378" s="27" t="str">
        <f t="shared" si="801"/>
        <v/>
      </c>
      <c r="U2378" s="27"/>
      <c r="V2378" s="29"/>
      <c r="W2378" s="30"/>
      <c r="X2378" s="30"/>
      <c r="Y2378" s="31"/>
    </row>
    <row r="2379" spans="1:25" ht="15.75" hidden="1" customHeight="1" x14ac:dyDescent="0.25">
      <c r="A2379" s="32">
        <v>33341349</v>
      </c>
      <c r="B2379" s="32" t="s">
        <v>14661</v>
      </c>
      <c r="C2379" s="32" t="s">
        <v>14662</v>
      </c>
      <c r="D2379" s="32" t="s">
        <v>14663</v>
      </c>
      <c r="E2379" s="32" t="s">
        <v>14664</v>
      </c>
      <c r="F2379" s="32" t="s">
        <v>2022</v>
      </c>
      <c r="G2379" s="32">
        <v>2021</v>
      </c>
      <c r="H2379" s="33">
        <v>44185</v>
      </c>
      <c r="I2379" s="32"/>
      <c r="J2379" s="32"/>
      <c r="K2379" s="32" t="s">
        <v>14665</v>
      </c>
      <c r="L2379" s="32" t="str">
        <f t="shared" si="796"/>
        <v>PostAlerta</v>
      </c>
      <c r="M2379" s="32" t="str">
        <f t="shared" si="803"/>
        <v>S/PalabrasClaves</v>
      </c>
      <c r="N2379" s="32" t="str">
        <f t="shared" si="804"/>
        <v/>
      </c>
      <c r="O2379" s="32"/>
      <c r="P2379" s="32" t="s">
        <v>1041</v>
      </c>
      <c r="Q2379" s="32"/>
      <c r="R2379" s="32" t="str">
        <f>LEFT('2012-2022'!$P2379,4)</f>
        <v>2021</v>
      </c>
      <c r="S2379" s="32" t="s">
        <v>70</v>
      </c>
      <c r="T2379" s="32" t="str">
        <f t="shared" si="801"/>
        <v/>
      </c>
      <c r="U2379" s="32"/>
      <c r="V2379" s="34"/>
      <c r="W2379" s="35"/>
      <c r="X2379" s="35"/>
      <c r="Y2379" s="32"/>
    </row>
    <row r="2380" spans="1:25" ht="15.75" hidden="1" customHeight="1" x14ac:dyDescent="0.25">
      <c r="A2380" s="27">
        <v>28799824</v>
      </c>
      <c r="B2380" s="27" t="s">
        <v>14666</v>
      </c>
      <c r="C2380" s="27" t="s">
        <v>14667</v>
      </c>
      <c r="D2380" s="27" t="s">
        <v>14668</v>
      </c>
      <c r="E2380" s="27" t="s">
        <v>14669</v>
      </c>
      <c r="F2380" s="27" t="s">
        <v>735</v>
      </c>
      <c r="G2380" s="27">
        <v>2018</v>
      </c>
      <c r="H2380" s="28">
        <v>42959</v>
      </c>
      <c r="I2380" s="27" t="s">
        <v>14670</v>
      </c>
      <c r="J2380" s="27" t="s">
        <v>14671</v>
      </c>
      <c r="K2380" s="27" t="s">
        <v>14672</v>
      </c>
      <c r="L2380" s="27" t="str">
        <f t="shared" si="796"/>
        <v>PostAlerta</v>
      </c>
      <c r="M2380" s="27" t="str">
        <f t="shared" si="803"/>
        <v>S/PalabrasClaves</v>
      </c>
      <c r="N2380" s="27" t="str">
        <f t="shared" si="804"/>
        <v/>
      </c>
      <c r="O2380" s="27"/>
      <c r="P2380" s="27" t="s">
        <v>1214</v>
      </c>
      <c r="Q2380" s="27"/>
      <c r="R2380" s="27" t="str">
        <f>LEFT('2012-2022'!$P2380,4)</f>
        <v>2018</v>
      </c>
      <c r="S2380" s="27" t="s">
        <v>49</v>
      </c>
      <c r="T2380" s="27" t="str">
        <f t="shared" si="801"/>
        <v/>
      </c>
      <c r="U2380" s="27"/>
      <c r="V2380" s="29"/>
      <c r="W2380" s="30"/>
      <c r="X2380" s="30"/>
      <c r="Y2380" s="31"/>
    </row>
    <row r="2381" spans="1:25" ht="15.75" hidden="1" customHeight="1" x14ac:dyDescent="0.25">
      <c r="A2381" s="32">
        <v>30782948</v>
      </c>
      <c r="B2381" s="32" t="s">
        <v>14673</v>
      </c>
      <c r="C2381" s="32" t="s">
        <v>14674</v>
      </c>
      <c r="D2381" s="32" t="s">
        <v>14675</v>
      </c>
      <c r="E2381" s="32" t="s">
        <v>14676</v>
      </c>
      <c r="F2381" s="32" t="s">
        <v>5111</v>
      </c>
      <c r="G2381" s="32">
        <v>2019</v>
      </c>
      <c r="H2381" s="33">
        <v>43517</v>
      </c>
      <c r="I2381" s="32" t="s">
        <v>14677</v>
      </c>
      <c r="J2381" s="32"/>
      <c r="K2381" s="32" t="s">
        <v>14678</v>
      </c>
      <c r="L2381" s="32" t="str">
        <f t="shared" si="796"/>
        <v>Excluido</v>
      </c>
      <c r="M2381" s="32" t="str">
        <f t="shared" si="803"/>
        <v>S/PalabrasClaves</v>
      </c>
      <c r="N2381" s="32" t="str">
        <f t="shared" si="804"/>
        <v/>
      </c>
      <c r="O2381" s="32"/>
      <c r="P2381" s="32" t="s">
        <v>6655</v>
      </c>
      <c r="Q2381" s="32"/>
      <c r="R2381" s="32" t="str">
        <f>LEFT('2012-2022'!$P2381,4)</f>
        <v>2019</v>
      </c>
      <c r="S2381" s="32" t="s">
        <v>45</v>
      </c>
      <c r="T2381" s="32" t="str">
        <f t="shared" si="801"/>
        <v/>
      </c>
      <c r="U2381" s="32"/>
      <c r="V2381" s="34"/>
      <c r="W2381" s="35"/>
      <c r="X2381" s="35"/>
      <c r="Y2381" s="32"/>
    </row>
    <row r="2382" spans="1:25" ht="15.75" hidden="1" customHeight="1" x14ac:dyDescent="0.25">
      <c r="A2382" s="27">
        <v>26904785</v>
      </c>
      <c r="B2382" s="27" t="s">
        <v>14679</v>
      </c>
      <c r="C2382" s="27" t="s">
        <v>14680</v>
      </c>
      <c r="D2382" s="27" t="s">
        <v>14681</v>
      </c>
      <c r="E2382" s="27" t="s">
        <v>14682</v>
      </c>
      <c r="F2382" s="27" t="s">
        <v>14683</v>
      </c>
      <c r="G2382" s="27">
        <v>2016</v>
      </c>
      <c r="H2382" s="28">
        <v>42425</v>
      </c>
      <c r="I2382" s="27"/>
      <c r="J2382" s="27"/>
      <c r="K2382" s="27"/>
      <c r="L2382" s="27" t="str">
        <f t="shared" si="796"/>
        <v>PreAlerta</v>
      </c>
      <c r="M2382" s="27" t="str">
        <f t="shared" si="803"/>
        <v>S/PalabrasClaves</v>
      </c>
      <c r="N2382" s="27" t="str">
        <f t="shared" si="804"/>
        <v/>
      </c>
      <c r="O2382" s="27"/>
      <c r="P2382" s="27" t="s">
        <v>1226</v>
      </c>
      <c r="Q2382" s="27"/>
      <c r="R2382" s="27" t="str">
        <f>LEFT('2012-2022'!$P2382,4)</f>
        <v>2016</v>
      </c>
      <c r="S2382" s="27" t="s">
        <v>39</v>
      </c>
      <c r="T2382" s="27" t="str">
        <f t="shared" si="801"/>
        <v/>
      </c>
      <c r="U2382" s="27"/>
      <c r="V2382" s="29"/>
      <c r="W2382" s="30"/>
      <c r="X2382" s="30"/>
      <c r="Y2382" s="31"/>
    </row>
    <row r="2383" spans="1:25" ht="15.75" hidden="1" customHeight="1" x14ac:dyDescent="0.25">
      <c r="A2383" s="32">
        <v>22983501</v>
      </c>
      <c r="B2383" s="32" t="s">
        <v>14684</v>
      </c>
      <c r="C2383" s="32" t="s">
        <v>14685</v>
      </c>
      <c r="D2383" s="32" t="s">
        <v>14686</v>
      </c>
      <c r="E2383" s="32" t="s">
        <v>14687</v>
      </c>
      <c r="F2383" s="32" t="s">
        <v>14688</v>
      </c>
      <c r="G2383" s="32">
        <v>2013</v>
      </c>
      <c r="H2383" s="33">
        <v>41170</v>
      </c>
      <c r="I2383" s="32"/>
      <c r="J2383" s="32"/>
      <c r="K2383" s="32" t="s">
        <v>14689</v>
      </c>
      <c r="L2383" s="32" t="str">
        <f t="shared" si="796"/>
        <v>PreAlerta</v>
      </c>
      <c r="M2383" s="32" t="str">
        <f t="shared" si="803"/>
        <v>S/PalabrasClaves</v>
      </c>
      <c r="N2383" s="32" t="str">
        <f t="shared" si="804"/>
        <v/>
      </c>
      <c r="O2383" s="32"/>
      <c r="P2383" s="32" t="s">
        <v>2614</v>
      </c>
      <c r="Q2383" s="32"/>
      <c r="R2383" s="32" t="str">
        <f>LEFT('2012-2022'!$P2383,4)</f>
        <v>2013</v>
      </c>
      <c r="S2383" s="32" t="s">
        <v>49</v>
      </c>
      <c r="T2383" s="32" t="str">
        <f t="shared" si="801"/>
        <v/>
      </c>
      <c r="U2383" s="32"/>
      <c r="V2383" s="34"/>
      <c r="W2383" s="35"/>
      <c r="X2383" s="35"/>
      <c r="Y2383" s="32"/>
    </row>
    <row r="2384" spans="1:25" ht="15.75" hidden="1" customHeight="1" x14ac:dyDescent="0.25">
      <c r="A2384" s="27">
        <v>34433798</v>
      </c>
      <c r="B2384" s="27" t="s">
        <v>14690</v>
      </c>
      <c r="C2384" s="27" t="s">
        <v>14691</v>
      </c>
      <c r="D2384" s="27" t="s">
        <v>14692</v>
      </c>
      <c r="E2384" s="27" t="s">
        <v>14693</v>
      </c>
      <c r="F2384" s="27" t="s">
        <v>304</v>
      </c>
      <c r="G2384" s="27">
        <v>2021</v>
      </c>
      <c r="H2384" s="28">
        <v>44434</v>
      </c>
      <c r="I2384" s="27" t="s">
        <v>14694</v>
      </c>
      <c r="J2384" s="27" t="s">
        <v>14695</v>
      </c>
      <c r="K2384" s="27" t="s">
        <v>14696</v>
      </c>
      <c r="L2384" s="27" t="str">
        <f t="shared" si="796"/>
        <v>PostAlerta</v>
      </c>
      <c r="M2384" s="27" t="str">
        <f t="shared" si="803"/>
        <v>C/PalabrasClaves</v>
      </c>
      <c r="N2384" s="27" t="str">
        <f t="shared" si="804"/>
        <v/>
      </c>
      <c r="O2384" s="27"/>
      <c r="P2384" s="27" t="s">
        <v>5980</v>
      </c>
      <c r="Q2384" s="27"/>
      <c r="R2384" s="27" t="str">
        <f>LEFT('2012-2022'!$P2384,4)</f>
        <v>2021</v>
      </c>
      <c r="S2384" s="27" t="s">
        <v>74</v>
      </c>
      <c r="T2384" s="27" t="str">
        <f t="shared" si="801"/>
        <v/>
      </c>
      <c r="U2384" s="27"/>
      <c r="V2384" s="29"/>
      <c r="W2384" s="30"/>
      <c r="X2384" s="30"/>
      <c r="Y2384" s="31"/>
    </row>
    <row r="2385" spans="1:25" ht="15.75" hidden="1" customHeight="1" x14ac:dyDescent="0.25">
      <c r="A2385" s="32">
        <v>34110729</v>
      </c>
      <c r="B2385" s="32" t="s">
        <v>14697</v>
      </c>
      <c r="C2385" s="32" t="s">
        <v>14698</v>
      </c>
      <c r="D2385" s="32" t="s">
        <v>14699</v>
      </c>
      <c r="E2385" s="32" t="s">
        <v>14700</v>
      </c>
      <c r="F2385" s="32" t="s">
        <v>304</v>
      </c>
      <c r="G2385" s="32">
        <v>2021</v>
      </c>
      <c r="H2385" s="33">
        <v>44357</v>
      </c>
      <c r="I2385" s="32" t="s">
        <v>14701</v>
      </c>
      <c r="J2385" s="32"/>
      <c r="K2385" s="32" t="s">
        <v>14702</v>
      </c>
      <c r="L2385" s="32" t="str">
        <f t="shared" si="796"/>
        <v>PostAlerta</v>
      </c>
      <c r="M2385" s="32" t="str">
        <f t="shared" si="803"/>
        <v>S/PalabrasClaves</v>
      </c>
      <c r="N2385" s="32" t="str">
        <f t="shared" si="804"/>
        <v/>
      </c>
      <c r="O2385" s="32"/>
      <c r="P2385" s="32" t="s">
        <v>7940</v>
      </c>
      <c r="Q2385" s="32"/>
      <c r="R2385" s="32" t="str">
        <f>LEFT('2012-2022'!$P2385,4)</f>
        <v>2021</v>
      </c>
      <c r="S2385" s="32" t="s">
        <v>65</v>
      </c>
      <c r="T2385" s="32" t="str">
        <f t="shared" si="801"/>
        <v/>
      </c>
      <c r="U2385" s="32"/>
      <c r="V2385" s="34"/>
      <c r="W2385" s="35"/>
      <c r="X2385" s="35"/>
      <c r="Y2385" s="32"/>
    </row>
    <row r="2386" spans="1:25" ht="15.75" hidden="1" customHeight="1" x14ac:dyDescent="0.25">
      <c r="A2386" s="27">
        <v>26908758</v>
      </c>
      <c r="B2386" s="27" t="s">
        <v>14703</v>
      </c>
      <c r="C2386" s="27" t="s">
        <v>14704</v>
      </c>
      <c r="D2386" s="27" t="s">
        <v>14705</v>
      </c>
      <c r="E2386" s="27" t="s">
        <v>14706</v>
      </c>
      <c r="F2386" s="27" t="s">
        <v>195</v>
      </c>
      <c r="G2386" s="27">
        <v>2016</v>
      </c>
      <c r="H2386" s="28">
        <v>42425</v>
      </c>
      <c r="I2386" s="27" t="s">
        <v>14707</v>
      </c>
      <c r="J2386" s="27"/>
      <c r="K2386" s="27" t="s">
        <v>14708</v>
      </c>
      <c r="L2386" s="27" t="str">
        <f t="shared" si="796"/>
        <v>Excluido</v>
      </c>
      <c r="M2386" s="27" t="str">
        <f t="shared" si="803"/>
        <v>S/PalabrasClaves</v>
      </c>
      <c r="N2386" s="27"/>
      <c r="O2386" s="27"/>
      <c r="P2386" s="27" t="s">
        <v>14709</v>
      </c>
      <c r="Q2386" s="27"/>
      <c r="R2386" s="27" t="str">
        <f>LEFT('2012-2022'!$P2386,4)</f>
        <v>2016</v>
      </c>
      <c r="S2386" s="27" t="s">
        <v>60</v>
      </c>
      <c r="T2386" s="27" t="str">
        <f t="shared" si="801"/>
        <v/>
      </c>
      <c r="U2386" s="27"/>
      <c r="V2386" s="29"/>
      <c r="W2386" s="30"/>
      <c r="X2386" s="30"/>
      <c r="Y2386" s="31"/>
    </row>
    <row r="2387" spans="1:25" ht="15.75" hidden="1" customHeight="1" x14ac:dyDescent="0.25">
      <c r="A2387" s="32">
        <v>24480850</v>
      </c>
      <c r="B2387" s="32" t="s">
        <v>14710</v>
      </c>
      <c r="C2387" s="32" t="s">
        <v>14711</v>
      </c>
      <c r="D2387" s="32" t="s">
        <v>14712</v>
      </c>
      <c r="E2387" s="32" t="s">
        <v>14713</v>
      </c>
      <c r="F2387" s="32" t="s">
        <v>735</v>
      </c>
      <c r="G2387" s="32">
        <v>2014</v>
      </c>
      <c r="H2387" s="33">
        <v>41671</v>
      </c>
      <c r="I2387" s="32"/>
      <c r="J2387" s="32"/>
      <c r="K2387" s="32" t="s">
        <v>14714</v>
      </c>
      <c r="L2387" s="32" t="str">
        <f t="shared" si="796"/>
        <v>PreAlerta</v>
      </c>
      <c r="M2387" s="32" t="str">
        <f t="shared" si="803"/>
        <v>S/PalabrasClaves</v>
      </c>
      <c r="N2387" s="32" t="str">
        <f t="shared" ref="N2387:N2392" si="805">IF(ISNUMBER(SEARCH("TREATMENT", B2387)), "4) Nuevos tratamientos", "")</f>
        <v/>
      </c>
      <c r="O2387" s="32"/>
      <c r="P2387" s="32" t="s">
        <v>2903</v>
      </c>
      <c r="Q2387" s="32"/>
      <c r="R2387" s="32" t="str">
        <f>LEFT('2012-2022'!$P2387,4)</f>
        <v>2014</v>
      </c>
      <c r="S2387" s="32" t="s">
        <v>68</v>
      </c>
      <c r="T2387" s="32" t="str">
        <f t="shared" si="801"/>
        <v/>
      </c>
      <c r="U2387" s="32"/>
      <c r="V2387" s="34"/>
      <c r="W2387" s="35"/>
      <c r="X2387" s="35"/>
      <c r="Y2387" s="32"/>
    </row>
    <row r="2388" spans="1:25" ht="15.75" hidden="1" customHeight="1" x14ac:dyDescent="0.25">
      <c r="A2388" s="27">
        <v>28886618</v>
      </c>
      <c r="B2388" s="27" t="s">
        <v>14715</v>
      </c>
      <c r="C2388" s="27" t="s">
        <v>14716</v>
      </c>
      <c r="D2388" s="27" t="s">
        <v>14717</v>
      </c>
      <c r="E2388" s="27" t="s">
        <v>9472</v>
      </c>
      <c r="F2388" s="27" t="s">
        <v>399</v>
      </c>
      <c r="G2388" s="27">
        <v>2018</v>
      </c>
      <c r="H2388" s="28">
        <v>42987</v>
      </c>
      <c r="I2388" s="27"/>
      <c r="J2388" s="27"/>
      <c r="K2388" s="27" t="s">
        <v>14718</v>
      </c>
      <c r="L2388" s="27" t="str">
        <f t="shared" si="796"/>
        <v>PostAlerta</v>
      </c>
      <c r="M2388" s="27" t="str">
        <f t="shared" si="803"/>
        <v>S/PalabrasClaves</v>
      </c>
      <c r="N2388" s="27" t="str">
        <f t="shared" si="805"/>
        <v/>
      </c>
      <c r="O2388" s="27"/>
      <c r="P2388" s="27" t="s">
        <v>1338</v>
      </c>
      <c r="Q2388" s="27"/>
      <c r="R2388" s="27" t="str">
        <f>LEFT('2012-2022'!$P2388,4)</f>
        <v>2018</v>
      </c>
      <c r="S2388" s="27" t="s">
        <v>39</v>
      </c>
      <c r="T2388" s="27" t="str">
        <f t="shared" si="801"/>
        <v/>
      </c>
      <c r="U2388" s="27"/>
      <c r="V2388" s="29"/>
      <c r="W2388" s="30"/>
      <c r="X2388" s="30"/>
      <c r="Y2388" s="31"/>
    </row>
    <row r="2389" spans="1:25" ht="15.75" hidden="1" customHeight="1" x14ac:dyDescent="0.25">
      <c r="A2389" s="32">
        <v>33530892</v>
      </c>
      <c r="B2389" s="32" t="s">
        <v>14719</v>
      </c>
      <c r="C2389" s="32" t="s">
        <v>14720</v>
      </c>
      <c r="D2389" s="32" t="s">
        <v>14721</v>
      </c>
      <c r="E2389" s="32" t="s">
        <v>711</v>
      </c>
      <c r="F2389" s="32" t="s">
        <v>735</v>
      </c>
      <c r="G2389" s="32">
        <v>2021</v>
      </c>
      <c r="H2389" s="33">
        <v>44230</v>
      </c>
      <c r="I2389" s="32" t="s">
        <v>14722</v>
      </c>
      <c r="J2389" s="32" t="s">
        <v>14723</v>
      </c>
      <c r="K2389" s="32" t="s">
        <v>14724</v>
      </c>
      <c r="L2389" s="32" t="str">
        <f t="shared" si="796"/>
        <v>PostAlerta</v>
      </c>
      <c r="M2389" s="32" t="str">
        <f t="shared" si="803"/>
        <v>S/PalabrasClaves</v>
      </c>
      <c r="N2389" s="32" t="str">
        <f t="shared" si="805"/>
        <v/>
      </c>
      <c r="O2389" s="32"/>
      <c r="P2389" s="32" t="s">
        <v>6538</v>
      </c>
      <c r="Q2389" s="32"/>
      <c r="R2389" s="32" t="str">
        <f>LEFT('2012-2022'!$P2389,4)</f>
        <v>2021</v>
      </c>
      <c r="S2389" s="32" t="s">
        <v>62</v>
      </c>
      <c r="T2389" s="32" t="str">
        <f t="shared" si="801"/>
        <v/>
      </c>
      <c r="U2389" s="32"/>
      <c r="V2389" s="34"/>
      <c r="W2389" s="35"/>
      <c r="X2389" s="35"/>
      <c r="Y2389" s="32"/>
    </row>
    <row r="2390" spans="1:25" ht="15.75" hidden="1" customHeight="1" x14ac:dyDescent="0.25">
      <c r="A2390" s="27">
        <v>26418464</v>
      </c>
      <c r="B2390" s="27" t="s">
        <v>14725</v>
      </c>
      <c r="C2390" s="27" t="s">
        <v>14726</v>
      </c>
      <c r="D2390" s="27" t="s">
        <v>14727</v>
      </c>
      <c r="E2390" s="27" t="s">
        <v>14728</v>
      </c>
      <c r="F2390" s="27" t="s">
        <v>424</v>
      </c>
      <c r="G2390" s="27">
        <v>2015</v>
      </c>
      <c r="H2390" s="28">
        <v>42277</v>
      </c>
      <c r="I2390" s="27" t="s">
        <v>14729</v>
      </c>
      <c r="J2390" s="27"/>
      <c r="K2390" s="27" t="s">
        <v>14730</v>
      </c>
      <c r="L2390" s="27" t="str">
        <f t="shared" si="796"/>
        <v>PreAlerta</v>
      </c>
      <c r="M2390" s="27" t="str">
        <f t="shared" si="803"/>
        <v>C/PalabrasClaves</v>
      </c>
      <c r="N2390" s="27" t="str">
        <f t="shared" si="805"/>
        <v/>
      </c>
      <c r="O2390" s="27"/>
      <c r="P2390" s="27" t="s">
        <v>9983</v>
      </c>
      <c r="Q2390" s="27"/>
      <c r="R2390" s="27" t="str">
        <f>LEFT('2012-2022'!$P2390,4)</f>
        <v>2015</v>
      </c>
      <c r="S2390" s="27" t="s">
        <v>68</v>
      </c>
      <c r="T2390" s="27" t="str">
        <f t="shared" si="801"/>
        <v/>
      </c>
      <c r="U2390" s="27"/>
      <c r="V2390" s="29"/>
      <c r="W2390" s="30"/>
      <c r="X2390" s="30"/>
      <c r="Y2390" s="31"/>
    </row>
    <row r="2391" spans="1:25" ht="15.75" hidden="1" customHeight="1" x14ac:dyDescent="0.25">
      <c r="A2391" s="32">
        <v>34420017</v>
      </c>
      <c r="B2391" s="32" t="s">
        <v>14731</v>
      </c>
      <c r="C2391" s="32" t="s">
        <v>14732</v>
      </c>
      <c r="D2391" s="32" t="s">
        <v>14733</v>
      </c>
      <c r="E2391" s="32" t="s">
        <v>8361</v>
      </c>
      <c r="F2391" s="32" t="s">
        <v>304</v>
      </c>
      <c r="G2391" s="32">
        <v>2021</v>
      </c>
      <c r="H2391" s="33">
        <v>44430</v>
      </c>
      <c r="I2391" s="32"/>
      <c r="J2391" s="32"/>
      <c r="K2391" s="32" t="s">
        <v>14734</v>
      </c>
      <c r="L2391" s="32" t="str">
        <f t="shared" si="796"/>
        <v>PostAlerta</v>
      </c>
      <c r="M2391" s="32" t="str">
        <f t="shared" si="803"/>
        <v>C/PalabrasClaves</v>
      </c>
      <c r="N2391" s="32" t="str">
        <f t="shared" si="805"/>
        <v/>
      </c>
      <c r="O2391" s="32"/>
      <c r="P2391" s="32" t="s">
        <v>5980</v>
      </c>
      <c r="Q2391" s="32"/>
      <c r="R2391" s="32" t="str">
        <f>LEFT('2012-2022'!$P2391,4)</f>
        <v>2021</v>
      </c>
      <c r="S2391" s="32" t="s">
        <v>74</v>
      </c>
      <c r="T2391" s="32" t="str">
        <f t="shared" si="801"/>
        <v/>
      </c>
      <c r="U2391" s="32"/>
      <c r="V2391" s="34"/>
      <c r="W2391" s="35"/>
      <c r="X2391" s="35"/>
      <c r="Y2391" s="32"/>
    </row>
    <row r="2392" spans="1:25" ht="15.75" hidden="1" customHeight="1" x14ac:dyDescent="0.25">
      <c r="A2392" s="27">
        <v>34096386</v>
      </c>
      <c r="B2392" s="27" t="s">
        <v>14735</v>
      </c>
      <c r="C2392" s="27" t="s">
        <v>14736</v>
      </c>
      <c r="D2392" s="27" t="s">
        <v>14737</v>
      </c>
      <c r="E2392" s="27" t="s">
        <v>11511</v>
      </c>
      <c r="F2392" s="27" t="s">
        <v>735</v>
      </c>
      <c r="G2392" s="27">
        <v>2021</v>
      </c>
      <c r="H2392" s="28">
        <v>44354</v>
      </c>
      <c r="I2392" s="27"/>
      <c r="J2392" s="27"/>
      <c r="K2392" s="27" t="s">
        <v>14738</v>
      </c>
      <c r="L2392" s="27" t="str">
        <f t="shared" si="796"/>
        <v>PostAlerta</v>
      </c>
      <c r="M2392" s="27" t="str">
        <f t="shared" si="803"/>
        <v>S/PalabrasClaves</v>
      </c>
      <c r="N2392" s="27" t="str">
        <f t="shared" si="805"/>
        <v/>
      </c>
      <c r="O2392" s="27"/>
      <c r="P2392" s="27" t="s">
        <v>1041</v>
      </c>
      <c r="Q2392" s="27"/>
      <c r="R2392" s="27" t="str">
        <f>LEFT('2012-2022'!$P2392,4)</f>
        <v>2021</v>
      </c>
      <c r="S2392" s="27" t="s">
        <v>70</v>
      </c>
      <c r="T2392" s="27" t="str">
        <f t="shared" si="801"/>
        <v/>
      </c>
      <c r="U2392" s="27"/>
      <c r="V2392" s="29"/>
      <c r="W2392" s="30"/>
      <c r="X2392" s="30"/>
      <c r="Y2392" s="31"/>
    </row>
    <row r="2393" spans="1:25" ht="15.75" hidden="1" customHeight="1" x14ac:dyDescent="0.25">
      <c r="A2393" s="32">
        <v>28166698</v>
      </c>
      <c r="B2393" s="32" t="s">
        <v>14739</v>
      </c>
      <c r="C2393" s="32" t="s">
        <v>14740</v>
      </c>
      <c r="D2393" s="32" t="s">
        <v>14741</v>
      </c>
      <c r="E2393" s="32" t="s">
        <v>14742</v>
      </c>
      <c r="F2393" s="32" t="s">
        <v>735</v>
      </c>
      <c r="G2393" s="32">
        <v>2017</v>
      </c>
      <c r="H2393" s="33">
        <v>42774</v>
      </c>
      <c r="I2393" s="32" t="s">
        <v>14743</v>
      </c>
      <c r="J2393" s="32" t="s">
        <v>14744</v>
      </c>
      <c r="K2393" s="32" t="s">
        <v>14745</v>
      </c>
      <c r="L2393" s="32" t="str">
        <f t="shared" ref="L2393:L2456" si="806">IF(ISNUMBER(VLOOKUP(A2393,EXCL,1,FALSE)),"Excluido",IF(ISNUMBER(VLOOKUP(A2393,POST,1,FALSE)),"PostAlerta",IF(ISNUMBER(VLOOKUP(A2393,PRE,1,FALSE)),"PreAlerta","")))</f>
        <v>PostAlerta</v>
      </c>
      <c r="M2393" s="32" t="str">
        <f t="shared" si="803"/>
        <v>S/PalabrasClaves</v>
      </c>
      <c r="N2393" s="32"/>
      <c r="O2393" s="32"/>
      <c r="P2393" s="32" t="s">
        <v>3730</v>
      </c>
      <c r="Q2393" s="32"/>
      <c r="R2393" s="32" t="str">
        <f>LEFT('2012-2022'!$P2393,4)</f>
        <v>2017</v>
      </c>
      <c r="S2393" s="32" t="s">
        <v>70</v>
      </c>
      <c r="T2393" s="32" t="str">
        <f t="shared" si="801"/>
        <v/>
      </c>
      <c r="U2393" s="32"/>
      <c r="V2393" s="34"/>
      <c r="W2393" s="35"/>
      <c r="X2393" s="35" t="str">
        <f>IFERROR(VLOOKUP(A2393,BD_aux,4,FALSE),"")</f>
        <v/>
      </c>
      <c r="Y2393" s="36" t="str">
        <f>IFERROR(VLOOKUP(A2391,BD_aux,3,FALSE),"")</f>
        <v/>
      </c>
    </row>
    <row r="2394" spans="1:25" ht="15.75" hidden="1" customHeight="1" x14ac:dyDescent="0.25">
      <c r="A2394" s="27">
        <v>27513379</v>
      </c>
      <c r="B2394" s="27" t="s">
        <v>14746</v>
      </c>
      <c r="C2394" s="27" t="s">
        <v>14747</v>
      </c>
      <c r="D2394" s="27" t="s">
        <v>14748</v>
      </c>
      <c r="E2394" s="27" t="s">
        <v>14075</v>
      </c>
      <c r="F2394" s="27" t="s">
        <v>304</v>
      </c>
      <c r="G2394" s="27">
        <v>2016</v>
      </c>
      <c r="H2394" s="28">
        <v>42594</v>
      </c>
      <c r="I2394" s="27"/>
      <c r="J2394" s="27"/>
      <c r="K2394" s="27" t="s">
        <v>14749</v>
      </c>
      <c r="L2394" s="27" t="str">
        <f t="shared" si="806"/>
        <v>PreAlerta</v>
      </c>
      <c r="M2394" s="27" t="str">
        <f t="shared" si="803"/>
        <v>C/PalabrasClaves</v>
      </c>
      <c r="N2394" s="27" t="str">
        <f t="shared" ref="N2394:N2395" si="807">IF(ISNUMBER(SEARCH("TREATMENT", B2394)), "4) Nuevos tratamientos", "")</f>
        <v/>
      </c>
      <c r="O2394" s="27"/>
      <c r="P2394" s="27" t="s">
        <v>1055</v>
      </c>
      <c r="Q2394" s="27"/>
      <c r="R2394" s="27" t="str">
        <f>LEFT('2012-2022'!$P2394,4)</f>
        <v>2016</v>
      </c>
      <c r="S2394" s="27" t="s">
        <v>68</v>
      </c>
      <c r="T2394" s="27" t="str">
        <f t="shared" si="801"/>
        <v/>
      </c>
      <c r="U2394" s="27"/>
      <c r="V2394" s="29"/>
      <c r="W2394" s="30"/>
      <c r="X2394" s="30"/>
      <c r="Y2394" s="31"/>
    </row>
    <row r="2395" spans="1:25" ht="15.75" hidden="1" customHeight="1" x14ac:dyDescent="0.25">
      <c r="A2395" s="32">
        <v>30400890</v>
      </c>
      <c r="B2395" s="32" t="s">
        <v>14750</v>
      </c>
      <c r="C2395" s="32" t="s">
        <v>14751</v>
      </c>
      <c r="D2395" s="32" t="s">
        <v>14752</v>
      </c>
      <c r="E2395" s="32" t="s">
        <v>14753</v>
      </c>
      <c r="F2395" s="32" t="s">
        <v>1066</v>
      </c>
      <c r="G2395" s="32">
        <v>2018</v>
      </c>
      <c r="H2395" s="33">
        <v>43412</v>
      </c>
      <c r="I2395" s="32" t="s">
        <v>14754</v>
      </c>
      <c r="J2395" s="32"/>
      <c r="K2395" s="32" t="s">
        <v>14755</v>
      </c>
      <c r="L2395" s="32" t="str">
        <f t="shared" si="806"/>
        <v>PostAlerta</v>
      </c>
      <c r="M2395" s="32" t="str">
        <f t="shared" si="803"/>
        <v>S/PalabrasClaves</v>
      </c>
      <c r="N2395" s="32" t="str">
        <f t="shared" si="807"/>
        <v/>
      </c>
      <c r="O2395" s="32"/>
      <c r="P2395" s="32" t="s">
        <v>14756</v>
      </c>
      <c r="Q2395" s="32"/>
      <c r="R2395" s="32" t="str">
        <f>LEFT('2012-2022'!$P2395,4)</f>
        <v>2018</v>
      </c>
      <c r="S2395" s="32" t="s">
        <v>72</v>
      </c>
      <c r="T2395" s="32" t="str">
        <f t="shared" si="801"/>
        <v/>
      </c>
      <c r="U2395" s="32"/>
      <c r="V2395" s="34"/>
      <c r="W2395" s="35"/>
      <c r="X2395" s="35"/>
      <c r="Y2395" s="32"/>
    </row>
    <row r="2396" spans="1:25" ht="15.75" hidden="1" customHeight="1" x14ac:dyDescent="0.25">
      <c r="A2396" s="27">
        <v>35001017</v>
      </c>
      <c r="B2396" s="27" t="s">
        <v>14757</v>
      </c>
      <c r="C2396" s="27" t="s">
        <v>14758</v>
      </c>
      <c r="D2396" s="27" t="s">
        <v>14759</v>
      </c>
      <c r="E2396" s="27" t="s">
        <v>14760</v>
      </c>
      <c r="F2396" s="27" t="s">
        <v>304</v>
      </c>
      <c r="G2396" s="27">
        <v>2022</v>
      </c>
      <c r="H2396" s="28">
        <v>44571</v>
      </c>
      <c r="I2396" s="27" t="s">
        <v>14761</v>
      </c>
      <c r="J2396" s="27" t="s">
        <v>14762</v>
      </c>
      <c r="K2396" s="27" t="s">
        <v>14763</v>
      </c>
      <c r="L2396" s="27" t="str">
        <f t="shared" si="806"/>
        <v>PostAlerta</v>
      </c>
      <c r="M2396" s="27" t="str">
        <f t="shared" si="803"/>
        <v>C/PalabrasClaves</v>
      </c>
      <c r="N2396" s="27"/>
      <c r="O2396" s="27"/>
      <c r="P2396" s="27" t="s">
        <v>10089</v>
      </c>
      <c r="Q2396" s="27"/>
      <c r="R2396" s="27" t="str">
        <f>LEFT('2012-2022'!$P2396,4)</f>
        <v>2022</v>
      </c>
      <c r="S2396" s="27" t="s">
        <v>57</v>
      </c>
      <c r="T2396" s="27" t="str">
        <f t="shared" si="801"/>
        <v/>
      </c>
      <c r="U2396" s="27"/>
      <c r="V2396" s="29"/>
      <c r="W2396" s="30"/>
      <c r="X2396" s="30"/>
      <c r="Y2396" s="31"/>
    </row>
    <row r="2397" spans="1:25" ht="15.75" hidden="1" customHeight="1" x14ac:dyDescent="0.25">
      <c r="A2397" s="32">
        <v>23646385</v>
      </c>
      <c r="B2397" s="32" t="s">
        <v>14764</v>
      </c>
      <c r="C2397" s="32"/>
      <c r="D2397" s="32" t="s">
        <v>14765</v>
      </c>
      <c r="E2397" s="32"/>
      <c r="F2397" s="32" t="s">
        <v>381</v>
      </c>
      <c r="G2397" s="32">
        <v>2012</v>
      </c>
      <c r="H2397" s="33">
        <v>41402</v>
      </c>
      <c r="I2397" s="32"/>
      <c r="J2397" s="32"/>
      <c r="K2397" s="32"/>
      <c r="L2397" s="32" t="str">
        <f t="shared" si="806"/>
        <v>PreAlerta</v>
      </c>
      <c r="M2397" s="32" t="str">
        <f t="shared" si="803"/>
        <v>C/PalabrasClaves</v>
      </c>
      <c r="N2397" s="32" t="str">
        <f t="shared" ref="N2397:N2408" si="808">IF(ISNUMBER(SEARCH("TREATMENT", B2397)), "4) Nuevos tratamientos", "")</f>
        <v/>
      </c>
      <c r="O2397" s="32"/>
      <c r="P2397" s="32" t="s">
        <v>2024</v>
      </c>
      <c r="Q2397" s="32"/>
      <c r="R2397" s="32" t="str">
        <f>LEFT('2012-2022'!$P2397,4)</f>
        <v>2012</v>
      </c>
      <c r="S2397" s="32" t="s">
        <v>68</v>
      </c>
      <c r="T2397" s="32" t="str">
        <f t="shared" si="801"/>
        <v/>
      </c>
      <c r="U2397" s="32"/>
      <c r="V2397" s="34"/>
      <c r="W2397" s="35"/>
      <c r="X2397" s="35"/>
      <c r="Y2397" s="32"/>
    </row>
    <row r="2398" spans="1:25" ht="15.75" hidden="1" customHeight="1" x14ac:dyDescent="0.25">
      <c r="A2398" s="27">
        <v>25330794</v>
      </c>
      <c r="B2398" s="27" t="s">
        <v>14766</v>
      </c>
      <c r="C2398" s="27" t="s">
        <v>14767</v>
      </c>
      <c r="D2398" s="27" t="s">
        <v>14768</v>
      </c>
      <c r="E2398" s="27" t="s">
        <v>12603</v>
      </c>
      <c r="F2398" s="27" t="s">
        <v>218</v>
      </c>
      <c r="G2398" s="27">
        <v>2014</v>
      </c>
      <c r="H2398" s="28">
        <v>41934</v>
      </c>
      <c r="I2398" s="27"/>
      <c r="J2398" s="27"/>
      <c r="K2398" s="27" t="s">
        <v>14769</v>
      </c>
      <c r="L2398" s="27" t="str">
        <f t="shared" si="806"/>
        <v>Excluido</v>
      </c>
      <c r="M2398" s="27" t="str">
        <f t="shared" si="803"/>
        <v>S/PalabrasClaves</v>
      </c>
      <c r="N2398" s="27" t="str">
        <f t="shared" si="808"/>
        <v/>
      </c>
      <c r="O2398" s="27"/>
      <c r="P2398" s="27" t="s">
        <v>1685</v>
      </c>
      <c r="Q2398" s="27"/>
      <c r="R2398" s="27" t="str">
        <f>LEFT('2012-2022'!$P2398,4)</f>
        <v>2014</v>
      </c>
      <c r="S2398" s="27" t="s">
        <v>74</v>
      </c>
      <c r="T2398" s="27" t="str">
        <f t="shared" si="801"/>
        <v/>
      </c>
      <c r="U2398" s="27"/>
      <c r="V2398" s="29"/>
      <c r="W2398" s="30"/>
      <c r="X2398" s="30"/>
      <c r="Y2398" s="31"/>
    </row>
    <row r="2399" spans="1:25" ht="15.75" hidden="1" customHeight="1" x14ac:dyDescent="0.25">
      <c r="A2399" s="32">
        <v>22925125</v>
      </c>
      <c r="B2399" s="32" t="s">
        <v>14770</v>
      </c>
      <c r="C2399" s="32" t="s">
        <v>14771</v>
      </c>
      <c r="D2399" s="32" t="s">
        <v>14772</v>
      </c>
      <c r="E2399" s="32" t="s">
        <v>14773</v>
      </c>
      <c r="F2399" s="32" t="s">
        <v>14774</v>
      </c>
      <c r="G2399" s="32">
        <v>2012</v>
      </c>
      <c r="H2399" s="33">
        <v>41150</v>
      </c>
      <c r="I2399" s="32"/>
      <c r="J2399" s="32"/>
      <c r="K2399" s="32" t="s">
        <v>14775</v>
      </c>
      <c r="L2399" s="32" t="str">
        <f t="shared" si="806"/>
        <v>PreAlerta</v>
      </c>
      <c r="M2399" s="32" t="str">
        <f t="shared" si="803"/>
        <v>S/PalabrasClaves</v>
      </c>
      <c r="N2399" s="32" t="str">
        <f t="shared" si="808"/>
        <v/>
      </c>
      <c r="O2399" s="32"/>
      <c r="P2399" s="32" t="s">
        <v>2024</v>
      </c>
      <c r="Q2399" s="32"/>
      <c r="R2399" s="32" t="str">
        <f>LEFT('2012-2022'!$P2399,4)</f>
        <v>2012</v>
      </c>
      <c r="S2399" s="32" t="s">
        <v>68</v>
      </c>
      <c r="T2399" s="32" t="str">
        <f t="shared" si="801"/>
        <v/>
      </c>
      <c r="U2399" s="32"/>
      <c r="V2399" s="34"/>
      <c r="W2399" s="35"/>
      <c r="X2399" s="35"/>
      <c r="Y2399" s="32"/>
    </row>
    <row r="2400" spans="1:25" ht="15.75" hidden="1" customHeight="1" x14ac:dyDescent="0.25">
      <c r="A2400" s="27">
        <v>33248851</v>
      </c>
      <c r="B2400" s="27" t="s">
        <v>14776</v>
      </c>
      <c r="C2400" s="27" t="s">
        <v>14777</v>
      </c>
      <c r="D2400" s="27" t="s">
        <v>14778</v>
      </c>
      <c r="E2400" s="27" t="s">
        <v>14779</v>
      </c>
      <c r="F2400" s="27" t="s">
        <v>14780</v>
      </c>
      <c r="G2400" s="27">
        <v>2021</v>
      </c>
      <c r="H2400" s="28">
        <v>44164</v>
      </c>
      <c r="I2400" s="27"/>
      <c r="J2400" s="27"/>
      <c r="K2400" s="27" t="s">
        <v>14781</v>
      </c>
      <c r="L2400" s="27" t="str">
        <f t="shared" si="806"/>
        <v>PostAlerta</v>
      </c>
      <c r="M2400" s="27" t="str">
        <f t="shared" si="803"/>
        <v>C/PalabrasClaves</v>
      </c>
      <c r="N2400" s="27" t="str">
        <f t="shared" si="808"/>
        <v/>
      </c>
      <c r="O2400" s="27"/>
      <c r="P2400" s="27" t="s">
        <v>14782</v>
      </c>
      <c r="Q2400" s="27"/>
      <c r="R2400" s="27" t="str">
        <f>LEFT('2012-2022'!$P2400,4)</f>
        <v>2021</v>
      </c>
      <c r="S2400" s="27" t="s">
        <v>45</v>
      </c>
      <c r="T2400" s="27" t="str">
        <f t="shared" si="801"/>
        <v/>
      </c>
      <c r="U2400" s="27"/>
      <c r="V2400" s="29"/>
      <c r="W2400" s="30"/>
      <c r="X2400" s="30"/>
      <c r="Y2400" s="31"/>
    </row>
    <row r="2401" spans="1:25" ht="15.75" hidden="1" customHeight="1" x14ac:dyDescent="0.25">
      <c r="A2401" s="32">
        <v>29465674</v>
      </c>
      <c r="B2401" s="32" t="s">
        <v>14783</v>
      </c>
      <c r="C2401" s="32" t="s">
        <v>14784</v>
      </c>
      <c r="D2401" s="32" t="s">
        <v>14785</v>
      </c>
      <c r="E2401" s="32" t="s">
        <v>14786</v>
      </c>
      <c r="F2401" s="32" t="s">
        <v>304</v>
      </c>
      <c r="G2401" s="32">
        <v>2018</v>
      </c>
      <c r="H2401" s="33">
        <v>43153</v>
      </c>
      <c r="I2401" s="32" t="s">
        <v>14787</v>
      </c>
      <c r="J2401" s="32" t="s">
        <v>14788</v>
      </c>
      <c r="K2401" s="32" t="s">
        <v>14789</v>
      </c>
      <c r="L2401" s="32" t="str">
        <f t="shared" si="806"/>
        <v>PostAlerta</v>
      </c>
      <c r="M2401" s="32" t="str">
        <f t="shared" si="803"/>
        <v>S/PalabrasClaves</v>
      </c>
      <c r="N2401" s="32" t="str">
        <f t="shared" si="808"/>
        <v/>
      </c>
      <c r="O2401" s="32"/>
      <c r="P2401" s="32" t="s">
        <v>590</v>
      </c>
      <c r="Q2401" s="32"/>
      <c r="R2401" s="32" t="str">
        <f>LEFT('2012-2022'!$P2401,4)</f>
        <v>2018</v>
      </c>
      <c r="S2401" s="32" t="s">
        <v>60</v>
      </c>
      <c r="T2401" s="32" t="str">
        <f t="shared" si="801"/>
        <v/>
      </c>
      <c r="U2401" s="32"/>
      <c r="V2401" s="34"/>
      <c r="W2401" s="35"/>
      <c r="X2401" s="35"/>
      <c r="Y2401" s="32"/>
    </row>
    <row r="2402" spans="1:25" ht="15.75" hidden="1" customHeight="1" x14ac:dyDescent="0.25">
      <c r="A2402" s="27">
        <v>35235608</v>
      </c>
      <c r="B2402" s="27" t="s">
        <v>14790</v>
      </c>
      <c r="C2402" s="27" t="s">
        <v>14791</v>
      </c>
      <c r="D2402" s="27" t="s">
        <v>14792</v>
      </c>
      <c r="E2402" s="27" t="s">
        <v>14793</v>
      </c>
      <c r="F2402" s="27" t="s">
        <v>424</v>
      </c>
      <c r="G2402" s="27">
        <v>2022</v>
      </c>
      <c r="H2402" s="28">
        <v>44622</v>
      </c>
      <c r="I2402" s="27" t="s">
        <v>14794</v>
      </c>
      <c r="J2402" s="27"/>
      <c r="K2402" s="27" t="s">
        <v>14795</v>
      </c>
      <c r="L2402" s="27" t="str">
        <f t="shared" si="806"/>
        <v>PostAlerta</v>
      </c>
      <c r="M2402" s="27" t="str">
        <f t="shared" si="803"/>
        <v>C/PalabrasClaves</v>
      </c>
      <c r="N2402" s="27" t="str">
        <f t="shared" si="808"/>
        <v/>
      </c>
      <c r="O2402" s="27"/>
      <c r="P2402" s="27" t="s">
        <v>14796</v>
      </c>
      <c r="Q2402" s="27"/>
      <c r="R2402" s="27" t="str">
        <f>LEFT('2012-2022'!$P2402,4)</f>
        <v>2022</v>
      </c>
      <c r="S2402" s="27" t="s">
        <v>49</v>
      </c>
      <c r="T2402" s="27" t="str">
        <f t="shared" si="801"/>
        <v/>
      </c>
      <c r="U2402" s="27"/>
      <c r="V2402" s="29"/>
      <c r="W2402" s="30"/>
      <c r="X2402" s="30"/>
      <c r="Y2402" s="31"/>
    </row>
    <row r="2403" spans="1:25" ht="15.75" hidden="1" customHeight="1" x14ac:dyDescent="0.25">
      <c r="A2403" s="32">
        <v>28876312</v>
      </c>
      <c r="B2403" s="32" t="s">
        <v>14797</v>
      </c>
      <c r="C2403" s="32" t="s">
        <v>14798</v>
      </c>
      <c r="D2403" s="32" t="s">
        <v>14799</v>
      </c>
      <c r="E2403" s="32" t="s">
        <v>14800</v>
      </c>
      <c r="F2403" s="32" t="s">
        <v>304</v>
      </c>
      <c r="G2403" s="32">
        <v>2017</v>
      </c>
      <c r="H2403" s="33">
        <v>42985</v>
      </c>
      <c r="I2403" s="32" t="s">
        <v>14801</v>
      </c>
      <c r="J2403" s="32" t="s">
        <v>14802</v>
      </c>
      <c r="K2403" s="32" t="s">
        <v>14803</v>
      </c>
      <c r="L2403" s="32" t="str">
        <f t="shared" si="806"/>
        <v>PostAlerta</v>
      </c>
      <c r="M2403" s="32" t="str">
        <f t="shared" si="803"/>
        <v>S/PalabrasClaves</v>
      </c>
      <c r="N2403" s="32" t="str">
        <f t="shared" si="808"/>
        <v/>
      </c>
      <c r="O2403" s="32"/>
      <c r="P2403" s="32" t="s">
        <v>3020</v>
      </c>
      <c r="Q2403" s="32"/>
      <c r="R2403" s="32" t="str">
        <f>LEFT('2012-2022'!$P2403,4)</f>
        <v>2017</v>
      </c>
      <c r="S2403" s="32" t="s">
        <v>74</v>
      </c>
      <c r="T2403" s="32" t="str">
        <f t="shared" si="801"/>
        <v/>
      </c>
      <c r="U2403" s="32"/>
      <c r="V2403" s="34"/>
      <c r="W2403" s="35"/>
      <c r="X2403" s="35"/>
      <c r="Y2403" s="32"/>
    </row>
    <row r="2404" spans="1:25" ht="15.75" hidden="1" customHeight="1" x14ac:dyDescent="0.25">
      <c r="A2404" s="27">
        <v>25504300</v>
      </c>
      <c r="B2404" s="27" t="s">
        <v>14804</v>
      </c>
      <c r="C2404" s="27" t="s">
        <v>14805</v>
      </c>
      <c r="D2404" s="27" t="s">
        <v>14806</v>
      </c>
      <c r="E2404" s="27" t="s">
        <v>14807</v>
      </c>
      <c r="F2404" s="27" t="s">
        <v>304</v>
      </c>
      <c r="G2404" s="27">
        <v>2015</v>
      </c>
      <c r="H2404" s="28">
        <v>41989</v>
      </c>
      <c r="I2404" s="27"/>
      <c r="J2404" s="27"/>
      <c r="K2404" s="27" t="s">
        <v>14808</v>
      </c>
      <c r="L2404" s="27" t="str">
        <f t="shared" si="806"/>
        <v>PreAlerta</v>
      </c>
      <c r="M2404" s="27" t="str">
        <f t="shared" si="803"/>
        <v>S/PalabrasClaves</v>
      </c>
      <c r="N2404" s="27" t="str">
        <f t="shared" si="808"/>
        <v/>
      </c>
      <c r="O2404" s="27"/>
      <c r="P2404" s="27" t="s">
        <v>2289</v>
      </c>
      <c r="Q2404" s="27"/>
      <c r="R2404" s="27" t="str">
        <f>LEFT('2012-2022'!$P2404,4)</f>
        <v>2015</v>
      </c>
      <c r="S2404" s="27" t="s">
        <v>39</v>
      </c>
      <c r="T2404" s="27" t="str">
        <f t="shared" si="801"/>
        <v/>
      </c>
      <c r="U2404" s="27"/>
      <c r="V2404" s="29"/>
      <c r="W2404" s="30"/>
      <c r="X2404" s="30"/>
      <c r="Y2404" s="31"/>
    </row>
    <row r="2405" spans="1:25" ht="15.75" hidden="1" customHeight="1" x14ac:dyDescent="0.25">
      <c r="A2405" s="32">
        <v>23590351</v>
      </c>
      <c r="B2405" s="32" t="s">
        <v>14809</v>
      </c>
      <c r="C2405" s="32" t="s">
        <v>14810</v>
      </c>
      <c r="D2405" s="32" t="s">
        <v>14811</v>
      </c>
      <c r="E2405" s="32" t="s">
        <v>14812</v>
      </c>
      <c r="F2405" s="32" t="s">
        <v>14813</v>
      </c>
      <c r="G2405" s="32">
        <v>2013</v>
      </c>
      <c r="H2405" s="33">
        <v>41382</v>
      </c>
      <c r="I2405" s="32"/>
      <c r="J2405" s="32"/>
      <c r="K2405" s="32" t="s">
        <v>14814</v>
      </c>
      <c r="L2405" s="32" t="str">
        <f t="shared" si="806"/>
        <v>PreAlerta</v>
      </c>
      <c r="M2405" s="32" t="str">
        <f t="shared" si="803"/>
        <v>S/PalabrasClaves</v>
      </c>
      <c r="N2405" s="32" t="str">
        <f t="shared" si="808"/>
        <v/>
      </c>
      <c r="O2405" s="32"/>
      <c r="P2405" s="32">
        <v>2013</v>
      </c>
      <c r="Q2405" s="32"/>
      <c r="R2405" s="32" t="str">
        <f>LEFT('2012-2022'!$P2405,4)</f>
        <v>2013</v>
      </c>
      <c r="S2405" s="32"/>
      <c r="T2405" s="32" t="str">
        <f t="shared" si="801"/>
        <v/>
      </c>
      <c r="U2405" s="32"/>
      <c r="V2405" s="34"/>
      <c r="W2405" s="35"/>
      <c r="X2405" s="35"/>
      <c r="Y2405" s="32"/>
    </row>
    <row r="2406" spans="1:25" ht="15.75" hidden="1" customHeight="1" x14ac:dyDescent="0.25">
      <c r="A2406" s="27">
        <v>29380356</v>
      </c>
      <c r="B2406" s="27" t="s">
        <v>14815</v>
      </c>
      <c r="C2406" s="27" t="s">
        <v>14816</v>
      </c>
      <c r="D2406" s="27" t="s">
        <v>14817</v>
      </c>
      <c r="E2406" s="27" t="s">
        <v>14818</v>
      </c>
      <c r="F2406" s="27" t="s">
        <v>14819</v>
      </c>
      <c r="G2406" s="27">
        <v>2018</v>
      </c>
      <c r="H2406" s="28">
        <v>43131</v>
      </c>
      <c r="I2406" s="27"/>
      <c r="J2406" s="27"/>
      <c r="K2406" s="27" t="s">
        <v>14820</v>
      </c>
      <c r="L2406" s="27" t="str">
        <f t="shared" si="806"/>
        <v>PostAlerta</v>
      </c>
      <c r="M2406" s="27" t="str">
        <f t="shared" si="803"/>
        <v>S/PalabrasClaves</v>
      </c>
      <c r="N2406" s="27" t="str">
        <f t="shared" si="808"/>
        <v/>
      </c>
      <c r="O2406" s="27"/>
      <c r="P2406" s="27" t="s">
        <v>5396</v>
      </c>
      <c r="Q2406" s="27"/>
      <c r="R2406" s="27" t="str">
        <f>LEFT('2012-2022'!$P2406,4)</f>
        <v>2018</v>
      </c>
      <c r="S2406" s="27" t="s">
        <v>70</v>
      </c>
      <c r="T2406" s="27" t="str">
        <f t="shared" si="801"/>
        <v/>
      </c>
      <c r="U2406" s="27"/>
      <c r="V2406" s="29"/>
      <c r="W2406" s="30"/>
      <c r="X2406" s="30"/>
      <c r="Y2406" s="31"/>
    </row>
    <row r="2407" spans="1:25" ht="15.75" hidden="1" customHeight="1" x14ac:dyDescent="0.25">
      <c r="A2407" s="32">
        <v>25436876</v>
      </c>
      <c r="B2407" s="32" t="s">
        <v>14821</v>
      </c>
      <c r="C2407" s="32" t="s">
        <v>14822</v>
      </c>
      <c r="D2407" s="32" t="s">
        <v>14823</v>
      </c>
      <c r="E2407" s="32" t="s">
        <v>14824</v>
      </c>
      <c r="F2407" s="32" t="s">
        <v>12322</v>
      </c>
      <c r="G2407" s="32">
        <v>2014</v>
      </c>
      <c r="H2407" s="33">
        <v>41975</v>
      </c>
      <c r="I2407" s="32"/>
      <c r="J2407" s="32"/>
      <c r="K2407" s="32"/>
      <c r="L2407" s="32" t="str">
        <f t="shared" si="806"/>
        <v>PreAlerta</v>
      </c>
      <c r="M2407" s="32" t="str">
        <f t="shared" si="803"/>
        <v>S/PalabrasClaves</v>
      </c>
      <c r="N2407" s="32" t="str">
        <f t="shared" si="808"/>
        <v/>
      </c>
      <c r="O2407" s="32"/>
      <c r="P2407" s="32" t="s">
        <v>2060</v>
      </c>
      <c r="Q2407" s="32"/>
      <c r="R2407" s="32" t="str">
        <f>LEFT('2012-2022'!$P2407,4)</f>
        <v>2014</v>
      </c>
      <c r="S2407" s="32" t="s">
        <v>72</v>
      </c>
      <c r="T2407" s="32" t="str">
        <f t="shared" si="801"/>
        <v/>
      </c>
      <c r="U2407" s="32"/>
      <c r="V2407" s="34"/>
      <c r="W2407" s="35"/>
      <c r="X2407" s="35"/>
      <c r="Y2407" s="32"/>
    </row>
    <row r="2408" spans="1:25" ht="15.75" hidden="1" customHeight="1" x14ac:dyDescent="0.25">
      <c r="A2408" s="27">
        <v>23064532</v>
      </c>
      <c r="B2408" s="27" t="s">
        <v>14825</v>
      </c>
      <c r="C2408" s="27" t="s">
        <v>14826</v>
      </c>
      <c r="D2408" s="27" t="s">
        <v>14827</v>
      </c>
      <c r="E2408" s="27" t="s">
        <v>14828</v>
      </c>
      <c r="F2408" s="27" t="s">
        <v>304</v>
      </c>
      <c r="G2408" s="27">
        <v>2012</v>
      </c>
      <c r="H2408" s="28">
        <v>41198</v>
      </c>
      <c r="I2408" s="27" t="s">
        <v>14829</v>
      </c>
      <c r="J2408" s="27" t="s">
        <v>14830</v>
      </c>
      <c r="K2408" s="27" t="s">
        <v>14831</v>
      </c>
      <c r="L2408" s="27" t="str">
        <f t="shared" si="806"/>
        <v>Excluido</v>
      </c>
      <c r="M2408" s="27" t="str">
        <f t="shared" si="803"/>
        <v>S/PalabrasClaves</v>
      </c>
      <c r="N2408" s="27" t="str">
        <f t="shared" si="808"/>
        <v/>
      </c>
      <c r="O2408" s="27"/>
      <c r="P2408" s="27" t="s">
        <v>2213</v>
      </c>
      <c r="Q2408" s="27"/>
      <c r="R2408" s="27" t="str">
        <f>LEFT('2012-2022'!$P2408,4)</f>
        <v>2012</v>
      </c>
      <c r="S2408" s="27" t="s">
        <v>72</v>
      </c>
      <c r="T2408" s="27" t="str">
        <f t="shared" si="801"/>
        <v/>
      </c>
      <c r="U2408" s="27"/>
      <c r="V2408" s="29"/>
      <c r="W2408" s="30"/>
      <c r="X2408" s="30"/>
      <c r="Y2408" s="31"/>
    </row>
    <row r="2409" spans="1:25" ht="15.75" hidden="1" customHeight="1" x14ac:dyDescent="0.25">
      <c r="A2409" s="32">
        <v>30742592</v>
      </c>
      <c r="B2409" s="32" t="s">
        <v>14832</v>
      </c>
      <c r="C2409" s="32" t="s">
        <v>14833</v>
      </c>
      <c r="D2409" s="32" t="s">
        <v>14834</v>
      </c>
      <c r="E2409" s="32" t="s">
        <v>14835</v>
      </c>
      <c r="F2409" s="32" t="s">
        <v>304</v>
      </c>
      <c r="G2409" s="32">
        <v>2019</v>
      </c>
      <c r="H2409" s="33">
        <v>43508</v>
      </c>
      <c r="I2409" s="32"/>
      <c r="J2409" s="32"/>
      <c r="K2409" s="32" t="s">
        <v>14836</v>
      </c>
      <c r="L2409" s="32" t="str">
        <f t="shared" si="806"/>
        <v>PostAlerta</v>
      </c>
      <c r="M2409" s="32" t="str">
        <f t="shared" si="803"/>
        <v>S/PalabrasClaves</v>
      </c>
      <c r="N2409" s="32"/>
      <c r="O2409" s="32"/>
      <c r="P2409" s="32" t="s">
        <v>1120</v>
      </c>
      <c r="Q2409" s="32"/>
      <c r="R2409" s="32" t="str">
        <f>LEFT('2012-2022'!$P2409,4)</f>
        <v>2019</v>
      </c>
      <c r="S2409" s="32" t="s">
        <v>49</v>
      </c>
      <c r="T2409" s="32" t="str">
        <f t="shared" si="801"/>
        <v/>
      </c>
      <c r="U2409" s="32"/>
      <c r="V2409" s="34"/>
      <c r="W2409" s="35"/>
      <c r="X2409" s="35"/>
      <c r="Y2409" s="32"/>
    </row>
    <row r="2410" spans="1:25" ht="15.75" hidden="1" customHeight="1" x14ac:dyDescent="0.25">
      <c r="A2410" s="27">
        <v>34210839</v>
      </c>
      <c r="B2410" s="27" t="s">
        <v>14837</v>
      </c>
      <c r="C2410" s="27" t="s">
        <v>14838</v>
      </c>
      <c r="D2410" s="27" t="s">
        <v>14839</v>
      </c>
      <c r="E2410" s="27" t="s">
        <v>8409</v>
      </c>
      <c r="F2410" s="27" t="s">
        <v>393</v>
      </c>
      <c r="G2410" s="27">
        <v>2022</v>
      </c>
      <c r="H2410" s="28">
        <v>44379</v>
      </c>
      <c r="I2410" s="27"/>
      <c r="J2410" s="27"/>
      <c r="K2410" s="27" t="s">
        <v>14840</v>
      </c>
      <c r="L2410" s="27" t="str">
        <f t="shared" si="806"/>
        <v>PostAlerta</v>
      </c>
      <c r="M2410" s="27" t="str">
        <f t="shared" si="803"/>
        <v>C/PalabrasClaves</v>
      </c>
      <c r="N2410" s="27" t="str">
        <f t="shared" ref="N2410:N2420" si="809">IF(ISNUMBER(SEARCH("TREATMENT", B2410)), "4) Nuevos tratamientos", "")</f>
        <v/>
      </c>
      <c r="O2410" s="27"/>
      <c r="P2410" s="27" t="s">
        <v>14841</v>
      </c>
      <c r="Q2410" s="27"/>
      <c r="R2410" s="27" t="str">
        <f>LEFT('2012-2022'!$P2410,4)</f>
        <v>2022</v>
      </c>
      <c r="S2410" s="27" t="s">
        <v>60</v>
      </c>
      <c r="T2410" s="27" t="str">
        <f t="shared" si="801"/>
        <v/>
      </c>
      <c r="U2410" s="27"/>
      <c r="V2410" s="29"/>
      <c r="W2410" s="30"/>
      <c r="X2410" s="30"/>
      <c r="Y2410" s="31"/>
    </row>
    <row r="2411" spans="1:25" ht="15.75" hidden="1" customHeight="1" x14ac:dyDescent="0.25">
      <c r="A2411" s="32">
        <v>35120153</v>
      </c>
      <c r="B2411" s="32" t="s">
        <v>14842</v>
      </c>
      <c r="C2411" s="32" t="s">
        <v>14843</v>
      </c>
      <c r="D2411" s="32" t="s">
        <v>14844</v>
      </c>
      <c r="E2411" s="32" t="s">
        <v>14845</v>
      </c>
      <c r="F2411" s="32" t="s">
        <v>424</v>
      </c>
      <c r="G2411" s="32">
        <v>2022</v>
      </c>
      <c r="H2411" s="33">
        <v>44596</v>
      </c>
      <c r="I2411" s="32" t="s">
        <v>14846</v>
      </c>
      <c r="J2411" s="32"/>
      <c r="K2411" s="32" t="s">
        <v>14847</v>
      </c>
      <c r="L2411" s="32" t="str">
        <f t="shared" si="806"/>
        <v>PostAlerta</v>
      </c>
      <c r="M2411" s="32" t="str">
        <f t="shared" si="803"/>
        <v>S/PalabrasClaves</v>
      </c>
      <c r="N2411" s="32" t="str">
        <f t="shared" si="809"/>
        <v/>
      </c>
      <c r="O2411" s="32"/>
      <c r="P2411" s="32" t="s">
        <v>14010</v>
      </c>
      <c r="Q2411" s="32"/>
      <c r="R2411" s="32" t="str">
        <f>LEFT('2012-2022'!$P2411,4)</f>
        <v>2022</v>
      </c>
      <c r="S2411" s="32" t="s">
        <v>45</v>
      </c>
      <c r="T2411" s="32" t="str">
        <f t="shared" si="801"/>
        <v/>
      </c>
      <c r="U2411" s="32"/>
      <c r="V2411" s="34"/>
      <c r="W2411" s="35"/>
      <c r="X2411" s="35"/>
      <c r="Y2411" s="32"/>
    </row>
    <row r="2412" spans="1:25" ht="15.75" hidden="1" customHeight="1" x14ac:dyDescent="0.25">
      <c r="A2412" s="27">
        <v>31513653</v>
      </c>
      <c r="B2412" s="27" t="s">
        <v>14848</v>
      </c>
      <c r="C2412" s="27" t="s">
        <v>14849</v>
      </c>
      <c r="D2412" s="27" t="s">
        <v>14850</v>
      </c>
      <c r="E2412" s="27" t="s">
        <v>14851</v>
      </c>
      <c r="F2412" s="27" t="s">
        <v>424</v>
      </c>
      <c r="G2412" s="27">
        <v>2019</v>
      </c>
      <c r="H2412" s="28">
        <v>43721</v>
      </c>
      <c r="I2412" s="27" t="s">
        <v>14852</v>
      </c>
      <c r="J2412" s="27"/>
      <c r="K2412" s="27" t="s">
        <v>14853</v>
      </c>
      <c r="L2412" s="27" t="str">
        <f t="shared" si="806"/>
        <v>PostAlerta</v>
      </c>
      <c r="M2412" s="27" t="str">
        <f t="shared" si="803"/>
        <v>S/PalabrasClaves</v>
      </c>
      <c r="N2412" s="27" t="str">
        <f t="shared" si="809"/>
        <v/>
      </c>
      <c r="O2412" s="27"/>
      <c r="P2412" s="27" t="s">
        <v>14854</v>
      </c>
      <c r="Q2412" s="27"/>
      <c r="R2412" s="27" t="str">
        <f>LEFT('2012-2022'!$P2412,4)</f>
        <v>2019</v>
      </c>
      <c r="S2412" s="27" t="s">
        <v>68</v>
      </c>
      <c r="T2412" s="27" t="str">
        <f t="shared" si="801"/>
        <v/>
      </c>
      <c r="U2412" s="27"/>
      <c r="V2412" s="29"/>
      <c r="W2412" s="30"/>
      <c r="X2412" s="30"/>
      <c r="Y2412" s="31"/>
    </row>
    <row r="2413" spans="1:25" ht="15.75" hidden="1" customHeight="1" x14ac:dyDescent="0.25">
      <c r="A2413" s="32">
        <v>34009081</v>
      </c>
      <c r="B2413" s="32" t="s">
        <v>14855</v>
      </c>
      <c r="C2413" s="32" t="s">
        <v>14856</v>
      </c>
      <c r="D2413" s="32" t="s">
        <v>14857</v>
      </c>
      <c r="E2413" s="32" t="s">
        <v>12041</v>
      </c>
      <c r="F2413" s="32" t="s">
        <v>735</v>
      </c>
      <c r="G2413" s="32">
        <v>2021</v>
      </c>
      <c r="H2413" s="33">
        <v>44335</v>
      </c>
      <c r="I2413" s="32"/>
      <c r="J2413" s="32"/>
      <c r="K2413" s="32" t="s">
        <v>14858</v>
      </c>
      <c r="L2413" s="32" t="str">
        <f t="shared" si="806"/>
        <v>PostAlerta</v>
      </c>
      <c r="M2413" s="32" t="str">
        <f t="shared" si="803"/>
        <v>S/PalabrasClaves</v>
      </c>
      <c r="N2413" s="32" t="str">
        <f t="shared" si="809"/>
        <v/>
      </c>
      <c r="O2413" s="32"/>
      <c r="P2413" s="32" t="s">
        <v>3056</v>
      </c>
      <c r="Q2413" s="32"/>
      <c r="R2413" s="32" t="str">
        <f>LEFT('2012-2022'!$P2413,4)</f>
        <v>2021</v>
      </c>
      <c r="S2413" s="32" t="s">
        <v>68</v>
      </c>
      <c r="T2413" s="32" t="str">
        <f t="shared" si="801"/>
        <v/>
      </c>
      <c r="U2413" s="32"/>
      <c r="V2413" s="34"/>
      <c r="W2413" s="35"/>
      <c r="X2413" s="35"/>
      <c r="Y2413" s="32"/>
    </row>
    <row r="2414" spans="1:25" ht="15.75" hidden="1" customHeight="1" x14ac:dyDescent="0.25">
      <c r="A2414" s="27">
        <v>34475358</v>
      </c>
      <c r="B2414" s="27" t="s">
        <v>14859</v>
      </c>
      <c r="C2414" s="27" t="s">
        <v>14860</v>
      </c>
      <c r="D2414" s="27" t="s">
        <v>14861</v>
      </c>
      <c r="E2414" s="27" t="s">
        <v>14862</v>
      </c>
      <c r="F2414" s="27" t="s">
        <v>304</v>
      </c>
      <c r="G2414" s="27">
        <v>2021</v>
      </c>
      <c r="H2414" s="28">
        <v>44442</v>
      </c>
      <c r="I2414" s="27"/>
      <c r="J2414" s="27"/>
      <c r="K2414" s="27" t="s">
        <v>14863</v>
      </c>
      <c r="L2414" s="27" t="str">
        <f t="shared" si="806"/>
        <v>PostAlerta</v>
      </c>
      <c r="M2414" s="27" t="str">
        <f t="shared" si="803"/>
        <v>C/PalabrasClaves</v>
      </c>
      <c r="N2414" s="27" t="str">
        <f t="shared" si="809"/>
        <v/>
      </c>
      <c r="O2414" s="27"/>
      <c r="P2414" s="27" t="s">
        <v>5980</v>
      </c>
      <c r="Q2414" s="27"/>
      <c r="R2414" s="27" t="str">
        <f>LEFT('2012-2022'!$P2414,4)</f>
        <v>2021</v>
      </c>
      <c r="S2414" s="27" t="s">
        <v>74</v>
      </c>
      <c r="T2414" s="27" t="str">
        <f t="shared" si="801"/>
        <v/>
      </c>
      <c r="U2414" s="27"/>
      <c r="V2414" s="29"/>
      <c r="W2414" s="30"/>
      <c r="X2414" s="30"/>
      <c r="Y2414" s="31"/>
    </row>
    <row r="2415" spans="1:25" ht="15.75" hidden="1" customHeight="1" x14ac:dyDescent="0.25">
      <c r="A2415" s="32">
        <v>31905399</v>
      </c>
      <c r="B2415" s="32" t="s">
        <v>14864</v>
      </c>
      <c r="C2415" s="32" t="s">
        <v>10311</v>
      </c>
      <c r="D2415" s="32" t="s">
        <v>14865</v>
      </c>
      <c r="E2415" s="32" t="s">
        <v>9549</v>
      </c>
      <c r="F2415" s="32" t="s">
        <v>2140</v>
      </c>
      <c r="G2415" s="32">
        <v>2020</v>
      </c>
      <c r="H2415" s="33">
        <v>43837</v>
      </c>
      <c r="I2415" s="32" t="s">
        <v>14866</v>
      </c>
      <c r="J2415" s="32"/>
      <c r="K2415" s="32" t="s">
        <v>14867</v>
      </c>
      <c r="L2415" s="32" t="str">
        <f t="shared" si="806"/>
        <v>PostAlerta</v>
      </c>
      <c r="M2415" s="32" t="str">
        <f t="shared" si="803"/>
        <v>C/PalabrasClaves</v>
      </c>
      <c r="N2415" s="32" t="str">
        <f t="shared" si="809"/>
        <v/>
      </c>
      <c r="O2415" s="32"/>
      <c r="P2415" s="32" t="s">
        <v>5183</v>
      </c>
      <c r="Q2415" s="32"/>
      <c r="R2415" s="32" t="str">
        <f>LEFT('2012-2022'!$P2415,4)</f>
        <v>2020</v>
      </c>
      <c r="S2415" s="32" t="s">
        <v>72</v>
      </c>
      <c r="T2415" s="32" t="str">
        <f t="shared" si="801"/>
        <v/>
      </c>
      <c r="U2415" s="32"/>
      <c r="V2415" s="34"/>
      <c r="W2415" s="35"/>
      <c r="X2415" s="35"/>
      <c r="Y2415" s="32"/>
    </row>
    <row r="2416" spans="1:25" ht="15.75" hidden="1" customHeight="1" x14ac:dyDescent="0.25">
      <c r="A2416" s="27">
        <v>22427638</v>
      </c>
      <c r="B2416" s="27" t="s">
        <v>14868</v>
      </c>
      <c r="C2416" s="27" t="s">
        <v>14869</v>
      </c>
      <c r="D2416" s="27" t="s">
        <v>14870</v>
      </c>
      <c r="E2416" s="27" t="s">
        <v>14871</v>
      </c>
      <c r="F2416" s="27" t="s">
        <v>7066</v>
      </c>
      <c r="G2416" s="27">
        <v>2012</v>
      </c>
      <c r="H2416" s="28">
        <v>40988</v>
      </c>
      <c r="I2416" s="27"/>
      <c r="J2416" s="27"/>
      <c r="K2416" s="27" t="s">
        <v>14872</v>
      </c>
      <c r="L2416" s="27" t="str">
        <f t="shared" si="806"/>
        <v>PreAlerta</v>
      </c>
      <c r="M2416" s="27" t="str">
        <f t="shared" si="803"/>
        <v>S/PalabrasClaves</v>
      </c>
      <c r="N2416" s="27" t="str">
        <f t="shared" si="809"/>
        <v/>
      </c>
      <c r="O2416" s="27"/>
      <c r="P2416" s="27" t="s">
        <v>12310</v>
      </c>
      <c r="Q2416" s="27"/>
      <c r="R2416" s="27" t="str">
        <f>LEFT('2012-2022'!$P2416,4)</f>
        <v>2012</v>
      </c>
      <c r="S2416" s="27" t="s">
        <v>54</v>
      </c>
      <c r="T2416" s="27" t="str">
        <f t="shared" si="801"/>
        <v/>
      </c>
      <c r="U2416" s="27"/>
      <c r="V2416" s="29"/>
      <c r="W2416" s="30"/>
      <c r="X2416" s="30"/>
      <c r="Y2416" s="31"/>
    </row>
    <row r="2417" spans="1:25" ht="15.75" hidden="1" customHeight="1" x14ac:dyDescent="0.25">
      <c r="A2417" s="32">
        <v>33910514</v>
      </c>
      <c r="B2417" s="32" t="s">
        <v>14873</v>
      </c>
      <c r="C2417" s="32" t="s">
        <v>12580</v>
      </c>
      <c r="D2417" s="32" t="s">
        <v>14874</v>
      </c>
      <c r="E2417" s="32" t="s">
        <v>12582</v>
      </c>
      <c r="F2417" s="32" t="s">
        <v>1066</v>
      </c>
      <c r="G2417" s="32">
        <v>2021</v>
      </c>
      <c r="H2417" s="33">
        <v>44315</v>
      </c>
      <c r="I2417" s="32" t="s">
        <v>14875</v>
      </c>
      <c r="J2417" s="32"/>
      <c r="K2417" s="32" t="s">
        <v>14876</v>
      </c>
      <c r="L2417" s="32" t="str">
        <f t="shared" si="806"/>
        <v>PostAlerta</v>
      </c>
      <c r="M2417" s="32" t="str">
        <f t="shared" si="803"/>
        <v>S/PalabrasClaves</v>
      </c>
      <c r="N2417" s="32" t="str">
        <f t="shared" si="809"/>
        <v/>
      </c>
      <c r="O2417" s="32"/>
      <c r="P2417" s="32" t="s">
        <v>9411</v>
      </c>
      <c r="Q2417" s="32"/>
      <c r="R2417" s="32" t="str">
        <f>LEFT('2012-2022'!$P2417,4)</f>
        <v>2021</v>
      </c>
      <c r="S2417" s="32" t="s">
        <v>54</v>
      </c>
      <c r="T2417" s="32" t="str">
        <f t="shared" si="801"/>
        <v/>
      </c>
      <c r="U2417" s="32"/>
      <c r="V2417" s="34"/>
      <c r="W2417" s="35"/>
      <c r="X2417" s="35"/>
      <c r="Y2417" s="32"/>
    </row>
    <row r="2418" spans="1:25" ht="15.75" hidden="1" customHeight="1" x14ac:dyDescent="0.25">
      <c r="A2418" s="27">
        <v>30903720</v>
      </c>
      <c r="B2418" s="27" t="s">
        <v>14877</v>
      </c>
      <c r="C2418" s="27" t="s">
        <v>14878</v>
      </c>
      <c r="D2418" s="27" t="s">
        <v>14879</v>
      </c>
      <c r="E2418" s="27" t="s">
        <v>14880</v>
      </c>
      <c r="F2418" s="27" t="s">
        <v>9137</v>
      </c>
      <c r="G2418" s="27">
        <v>2019</v>
      </c>
      <c r="H2418" s="28">
        <v>43548</v>
      </c>
      <c r="I2418" s="27" t="s">
        <v>14881</v>
      </c>
      <c r="J2418" s="27" t="s">
        <v>14882</v>
      </c>
      <c r="K2418" s="27" t="s">
        <v>14883</v>
      </c>
      <c r="L2418" s="27" t="str">
        <f t="shared" si="806"/>
        <v>PostAlerta</v>
      </c>
      <c r="M2418" s="27" t="str">
        <f t="shared" si="803"/>
        <v>S/PalabrasClaves</v>
      </c>
      <c r="N2418" s="27" t="str">
        <f t="shared" si="809"/>
        <v/>
      </c>
      <c r="O2418" s="27"/>
      <c r="P2418" s="27" t="s">
        <v>979</v>
      </c>
      <c r="Q2418" s="27"/>
      <c r="R2418" s="27" t="str">
        <f>LEFT('2012-2022'!$P2418,4)</f>
        <v>2019</v>
      </c>
      <c r="S2418" s="27" t="s">
        <v>60</v>
      </c>
      <c r="T2418" s="27" t="str">
        <f t="shared" si="801"/>
        <v/>
      </c>
      <c r="U2418" s="27"/>
      <c r="V2418" s="29"/>
      <c r="W2418" s="30"/>
      <c r="X2418" s="30"/>
      <c r="Y2418" s="31"/>
    </row>
    <row r="2419" spans="1:25" ht="15.75" hidden="1" customHeight="1" x14ac:dyDescent="0.25">
      <c r="A2419" s="32">
        <v>34063264</v>
      </c>
      <c r="B2419" s="32" t="s">
        <v>14884</v>
      </c>
      <c r="C2419" s="32" t="s">
        <v>14885</v>
      </c>
      <c r="D2419" s="32" t="s">
        <v>14886</v>
      </c>
      <c r="E2419" s="32" t="s">
        <v>14887</v>
      </c>
      <c r="F2419" s="32" t="s">
        <v>3809</v>
      </c>
      <c r="G2419" s="32">
        <v>2021</v>
      </c>
      <c r="H2419" s="33">
        <v>44349</v>
      </c>
      <c r="I2419" s="32" t="s">
        <v>14888</v>
      </c>
      <c r="J2419" s="32"/>
      <c r="K2419" s="32" t="s">
        <v>14889</v>
      </c>
      <c r="L2419" s="32" t="str">
        <f t="shared" si="806"/>
        <v>Excluido</v>
      </c>
      <c r="M2419" s="32" t="str">
        <f t="shared" si="803"/>
        <v>C/PalabrasClaves</v>
      </c>
      <c r="N2419" s="32" t="str">
        <f t="shared" si="809"/>
        <v/>
      </c>
      <c r="O2419" s="32"/>
      <c r="P2419" s="32" t="s">
        <v>14890</v>
      </c>
      <c r="Q2419" s="32"/>
      <c r="R2419" s="32" t="str">
        <f>LEFT('2012-2022'!$P2419,4)</f>
        <v>2021</v>
      </c>
      <c r="S2419" s="32" t="s">
        <v>57</v>
      </c>
      <c r="T2419" s="32" t="str">
        <f t="shared" si="801"/>
        <v/>
      </c>
      <c r="U2419" s="32"/>
      <c r="V2419" s="34"/>
      <c r="W2419" s="35"/>
      <c r="X2419" s="35"/>
      <c r="Y2419" s="32"/>
    </row>
    <row r="2420" spans="1:25" ht="15.75" hidden="1" customHeight="1" x14ac:dyDescent="0.25">
      <c r="A2420" s="27">
        <v>23970638</v>
      </c>
      <c r="B2420" s="27" t="s">
        <v>14891</v>
      </c>
      <c r="C2420" s="27" t="s">
        <v>14892</v>
      </c>
      <c r="D2420" s="27" t="s">
        <v>14893</v>
      </c>
      <c r="E2420" s="27" t="s">
        <v>14894</v>
      </c>
      <c r="F2420" s="27" t="s">
        <v>735</v>
      </c>
      <c r="G2420" s="27">
        <v>2014</v>
      </c>
      <c r="H2420" s="28">
        <v>41510</v>
      </c>
      <c r="I2420" s="27"/>
      <c r="J2420" s="27"/>
      <c r="K2420" s="27" t="s">
        <v>14895</v>
      </c>
      <c r="L2420" s="27" t="str">
        <f t="shared" si="806"/>
        <v>PreAlerta</v>
      </c>
      <c r="M2420" s="27" t="str">
        <f t="shared" si="803"/>
        <v>S/PalabrasClaves</v>
      </c>
      <c r="N2420" s="27" t="str">
        <f t="shared" si="809"/>
        <v/>
      </c>
      <c r="O2420" s="27"/>
      <c r="P2420" s="27" t="s">
        <v>259</v>
      </c>
      <c r="Q2420" s="27"/>
      <c r="R2420" s="27" t="str">
        <f>LEFT('2012-2022'!$P2420,4)</f>
        <v>2014</v>
      </c>
      <c r="S2420" s="27" t="s">
        <v>45</v>
      </c>
      <c r="T2420" s="27" t="str">
        <f t="shared" si="801"/>
        <v/>
      </c>
      <c r="U2420" s="27"/>
      <c r="V2420" s="29"/>
      <c r="W2420" s="30"/>
      <c r="X2420" s="30"/>
      <c r="Y2420" s="31"/>
    </row>
    <row r="2421" spans="1:25" ht="15.75" hidden="1" customHeight="1" x14ac:dyDescent="0.25">
      <c r="A2421" s="32">
        <v>33878134</v>
      </c>
      <c r="B2421" s="32" t="s">
        <v>14896</v>
      </c>
      <c r="C2421" s="32" t="s">
        <v>12580</v>
      </c>
      <c r="D2421" s="32" t="s">
        <v>14897</v>
      </c>
      <c r="E2421" s="32" t="s">
        <v>12582</v>
      </c>
      <c r="F2421" s="32" t="s">
        <v>424</v>
      </c>
      <c r="G2421" s="32">
        <v>2021</v>
      </c>
      <c r="H2421" s="33">
        <v>44306</v>
      </c>
      <c r="I2421" s="32" t="s">
        <v>14898</v>
      </c>
      <c r="J2421" s="32"/>
      <c r="K2421" s="32" t="s">
        <v>14899</v>
      </c>
      <c r="L2421" s="32" t="str">
        <f t="shared" si="806"/>
        <v>PostAlerta</v>
      </c>
      <c r="M2421" s="32" t="str">
        <f t="shared" si="803"/>
        <v>S/PalabrasClaves</v>
      </c>
      <c r="N2421" s="32"/>
      <c r="O2421" s="32"/>
      <c r="P2421" s="32" t="s">
        <v>7661</v>
      </c>
      <c r="Q2421" s="32"/>
      <c r="R2421" s="32" t="str">
        <f>LEFT('2012-2022'!$P2421,4)</f>
        <v>2021</v>
      </c>
      <c r="S2421" s="32" t="s">
        <v>54</v>
      </c>
      <c r="T2421" s="32" t="str">
        <f t="shared" si="801"/>
        <v/>
      </c>
      <c r="U2421" s="32"/>
      <c r="V2421" s="34"/>
      <c r="W2421" s="35"/>
      <c r="X2421" s="35"/>
      <c r="Y2421" s="32"/>
    </row>
    <row r="2422" spans="1:25" ht="15.75" hidden="1" customHeight="1" x14ac:dyDescent="0.25">
      <c r="A2422" s="27">
        <v>35905043</v>
      </c>
      <c r="B2422" s="27" t="s">
        <v>14900</v>
      </c>
      <c r="C2422" s="27" t="s">
        <v>14901</v>
      </c>
      <c r="D2422" s="27" t="s">
        <v>14902</v>
      </c>
      <c r="E2422" s="27" t="s">
        <v>14903</v>
      </c>
      <c r="F2422" s="27" t="s">
        <v>424</v>
      </c>
      <c r="G2422" s="27">
        <v>2022</v>
      </c>
      <c r="H2422" s="28">
        <v>44771</v>
      </c>
      <c r="I2422" s="27" t="s">
        <v>14904</v>
      </c>
      <c r="J2422" s="27"/>
      <c r="K2422" s="27" t="s">
        <v>14905</v>
      </c>
      <c r="L2422" s="27" t="str">
        <f t="shared" si="806"/>
        <v>PostAlerta</v>
      </c>
      <c r="M2422" s="27" t="str">
        <f t="shared" si="803"/>
        <v>C/PalabrasClaves</v>
      </c>
      <c r="N2422" s="27" t="str">
        <f t="shared" ref="N2422:N2424" si="810">IF(ISNUMBER(SEARCH("TREATMENT", B2422)), "4) Nuevos tratamientos", "")</f>
        <v/>
      </c>
      <c r="O2422" s="27"/>
      <c r="P2422" s="27" t="s">
        <v>14906</v>
      </c>
      <c r="Q2422" s="27"/>
      <c r="R2422" s="27" t="str">
        <f>LEFT('2012-2022'!$P2422,4)</f>
        <v>2022</v>
      </c>
      <c r="S2422" s="27" t="s">
        <v>62</v>
      </c>
      <c r="T2422" s="27" t="str">
        <f t="shared" si="801"/>
        <v/>
      </c>
      <c r="U2422" s="27"/>
      <c r="V2422" s="29"/>
      <c r="W2422" s="30"/>
      <c r="X2422" s="30"/>
      <c r="Y2422" s="31"/>
    </row>
    <row r="2423" spans="1:25" ht="15.75" hidden="1" customHeight="1" x14ac:dyDescent="0.25">
      <c r="A2423" s="32">
        <v>32114974</v>
      </c>
      <c r="B2423" s="32" t="s">
        <v>14907</v>
      </c>
      <c r="C2423" s="32" t="s">
        <v>9858</v>
      </c>
      <c r="D2423" s="32" t="s">
        <v>14908</v>
      </c>
      <c r="E2423" s="32" t="s">
        <v>655</v>
      </c>
      <c r="F2423" s="32" t="s">
        <v>4579</v>
      </c>
      <c r="G2423" s="32">
        <v>2020</v>
      </c>
      <c r="H2423" s="33">
        <v>43893</v>
      </c>
      <c r="I2423" s="32"/>
      <c r="J2423" s="32"/>
      <c r="K2423" s="32" t="s">
        <v>14909</v>
      </c>
      <c r="L2423" s="32" t="str">
        <f t="shared" si="806"/>
        <v>PostAlerta</v>
      </c>
      <c r="M2423" s="32" t="str">
        <f t="shared" si="803"/>
        <v>C/PalabrasClaves</v>
      </c>
      <c r="N2423" s="32" t="str">
        <f t="shared" si="810"/>
        <v/>
      </c>
      <c r="O2423" s="32"/>
      <c r="P2423" s="32" t="s">
        <v>9820</v>
      </c>
      <c r="Q2423" s="32"/>
      <c r="R2423" s="32" t="str">
        <f>LEFT('2012-2022'!$P2423,4)</f>
        <v>2020</v>
      </c>
      <c r="S2423" s="32" t="s">
        <v>45</v>
      </c>
      <c r="T2423" s="32" t="str">
        <f t="shared" si="801"/>
        <v/>
      </c>
      <c r="U2423" s="32"/>
      <c r="V2423" s="34"/>
      <c r="W2423" s="35"/>
      <c r="X2423" s="35"/>
      <c r="Y2423" s="32"/>
    </row>
    <row r="2424" spans="1:25" ht="15.75" hidden="1" customHeight="1" x14ac:dyDescent="0.25">
      <c r="A2424" s="27">
        <v>33328194</v>
      </c>
      <c r="B2424" s="27" t="s">
        <v>14910</v>
      </c>
      <c r="C2424" s="27" t="s">
        <v>14911</v>
      </c>
      <c r="D2424" s="27" t="s">
        <v>14912</v>
      </c>
      <c r="E2424" s="27" t="s">
        <v>14913</v>
      </c>
      <c r="F2424" s="27" t="s">
        <v>393</v>
      </c>
      <c r="G2424" s="27">
        <v>2021</v>
      </c>
      <c r="H2424" s="28">
        <v>44182</v>
      </c>
      <c r="I2424" s="27"/>
      <c r="J2424" s="27"/>
      <c r="K2424" s="27" t="s">
        <v>14914</v>
      </c>
      <c r="L2424" s="27" t="str">
        <f t="shared" si="806"/>
        <v>PostAlerta</v>
      </c>
      <c r="M2424" s="27" t="str">
        <f t="shared" si="803"/>
        <v>S/PalabrasClaves</v>
      </c>
      <c r="N2424" s="27" t="str">
        <f t="shared" si="810"/>
        <v/>
      </c>
      <c r="O2424" s="27"/>
      <c r="P2424" s="27" t="s">
        <v>5444</v>
      </c>
      <c r="Q2424" s="27"/>
      <c r="R2424" s="27" t="str">
        <f>LEFT('2012-2022'!$P2424,4)</f>
        <v>2021</v>
      </c>
      <c r="S2424" s="27" t="s">
        <v>72</v>
      </c>
      <c r="T2424" s="27" t="str">
        <f t="shared" si="801"/>
        <v/>
      </c>
      <c r="U2424" s="27"/>
      <c r="V2424" s="29"/>
      <c r="W2424" s="30"/>
      <c r="X2424" s="30"/>
      <c r="Y2424" s="31"/>
    </row>
    <row r="2425" spans="1:25" ht="15.75" hidden="1" customHeight="1" x14ac:dyDescent="0.25">
      <c r="A2425" s="32">
        <v>29288183</v>
      </c>
      <c r="B2425" s="32" t="s">
        <v>14915</v>
      </c>
      <c r="C2425" s="32" t="s">
        <v>14916</v>
      </c>
      <c r="D2425" s="32" t="s">
        <v>14917</v>
      </c>
      <c r="E2425" s="32" t="s">
        <v>4856</v>
      </c>
      <c r="F2425" s="32" t="s">
        <v>5111</v>
      </c>
      <c r="G2425" s="32">
        <v>2017</v>
      </c>
      <c r="H2425" s="33">
        <v>43100</v>
      </c>
      <c r="I2425" s="32" t="s">
        <v>14918</v>
      </c>
      <c r="J2425" s="32"/>
      <c r="K2425" s="32" t="s">
        <v>14919</v>
      </c>
      <c r="L2425" s="32" t="str">
        <f t="shared" si="806"/>
        <v>PostAlerta</v>
      </c>
      <c r="M2425" s="32" t="str">
        <f t="shared" si="803"/>
        <v>S/PalabrasClaves</v>
      </c>
      <c r="N2425" s="32"/>
      <c r="O2425" s="32"/>
      <c r="P2425" s="32" t="s">
        <v>14920</v>
      </c>
      <c r="Q2425" s="32"/>
      <c r="R2425" s="32" t="str">
        <f>LEFT('2012-2022'!$P2425,4)</f>
        <v>2017</v>
      </c>
      <c r="S2425" s="32" t="s">
        <v>74</v>
      </c>
      <c r="T2425" s="32" t="str">
        <f t="shared" si="801"/>
        <v/>
      </c>
      <c r="U2425" s="32"/>
      <c r="V2425" s="34"/>
      <c r="W2425" s="35"/>
      <c r="X2425" s="35"/>
      <c r="Y2425" s="32"/>
    </row>
    <row r="2426" spans="1:25" ht="15.75" hidden="1" customHeight="1" x14ac:dyDescent="0.25">
      <c r="A2426" s="27">
        <v>24468054</v>
      </c>
      <c r="B2426" s="27" t="s">
        <v>14921</v>
      </c>
      <c r="C2426" s="27" t="s">
        <v>14922</v>
      </c>
      <c r="D2426" s="27" t="s">
        <v>14923</v>
      </c>
      <c r="E2426" s="27" t="s">
        <v>14924</v>
      </c>
      <c r="F2426" s="27" t="s">
        <v>1066</v>
      </c>
      <c r="G2426" s="27">
        <v>2014</v>
      </c>
      <c r="H2426" s="28">
        <v>41668</v>
      </c>
      <c r="I2426" s="27" t="s">
        <v>14925</v>
      </c>
      <c r="J2426" s="27"/>
      <c r="K2426" s="27" t="s">
        <v>14926</v>
      </c>
      <c r="L2426" s="27" t="str">
        <f t="shared" si="806"/>
        <v>PreAlerta</v>
      </c>
      <c r="M2426" s="27" t="str">
        <f t="shared" si="803"/>
        <v>S/PalabrasClaves</v>
      </c>
      <c r="N2426" s="27" t="str">
        <f t="shared" ref="N2426:N2438" si="811">IF(ISNUMBER(SEARCH("TREATMENT", B2426)), "4) Nuevos tratamientos", "")</f>
        <v/>
      </c>
      <c r="O2426" s="27"/>
      <c r="P2426" s="27" t="s">
        <v>14927</v>
      </c>
      <c r="Q2426" s="27"/>
      <c r="R2426" s="27" t="str">
        <f>LEFT('2012-2022'!$P2426,4)</f>
        <v>2014</v>
      </c>
      <c r="S2426" s="27" t="s">
        <v>39</v>
      </c>
      <c r="T2426" s="27" t="str">
        <f t="shared" si="801"/>
        <v/>
      </c>
      <c r="U2426" s="27"/>
      <c r="V2426" s="29"/>
      <c r="W2426" s="30"/>
      <c r="X2426" s="30"/>
      <c r="Y2426" s="31"/>
    </row>
    <row r="2427" spans="1:25" ht="15.75" hidden="1" customHeight="1" x14ac:dyDescent="0.25">
      <c r="A2427" s="32">
        <v>29485543</v>
      </c>
      <c r="B2427" s="32" t="s">
        <v>14928</v>
      </c>
      <c r="C2427" s="32" t="s">
        <v>14929</v>
      </c>
      <c r="D2427" s="32" t="s">
        <v>14930</v>
      </c>
      <c r="E2427" s="32" t="s">
        <v>14931</v>
      </c>
      <c r="F2427" s="32" t="s">
        <v>304</v>
      </c>
      <c r="G2427" s="32">
        <v>2018</v>
      </c>
      <c r="H2427" s="33">
        <v>43159</v>
      </c>
      <c r="I2427" s="32" t="s">
        <v>14932</v>
      </c>
      <c r="J2427" s="32" t="s">
        <v>14933</v>
      </c>
      <c r="K2427" s="32" t="s">
        <v>14934</v>
      </c>
      <c r="L2427" s="32" t="str">
        <f t="shared" si="806"/>
        <v>PostAlerta</v>
      </c>
      <c r="M2427" s="32" t="str">
        <f t="shared" si="803"/>
        <v>S/PalabrasClaves</v>
      </c>
      <c r="N2427" s="32" t="str">
        <f t="shared" si="811"/>
        <v/>
      </c>
      <c r="O2427" s="32"/>
      <c r="P2427" s="32" t="s">
        <v>417</v>
      </c>
      <c r="Q2427" s="32"/>
      <c r="R2427" s="32" t="str">
        <f>LEFT('2012-2022'!$P2427,4)</f>
        <v>2018</v>
      </c>
      <c r="S2427" s="32" t="s">
        <v>68</v>
      </c>
      <c r="T2427" s="32" t="str">
        <f t="shared" si="801"/>
        <v/>
      </c>
      <c r="U2427" s="32"/>
      <c r="V2427" s="34"/>
      <c r="W2427" s="35"/>
      <c r="X2427" s="35"/>
      <c r="Y2427" s="32"/>
    </row>
    <row r="2428" spans="1:25" ht="15.75" hidden="1" customHeight="1" x14ac:dyDescent="0.25">
      <c r="A2428" s="27">
        <v>23403604</v>
      </c>
      <c r="B2428" s="27" t="s">
        <v>14935</v>
      </c>
      <c r="C2428" s="27" t="s">
        <v>14936</v>
      </c>
      <c r="D2428" s="27" t="s">
        <v>14937</v>
      </c>
      <c r="E2428" s="27" t="s">
        <v>14938</v>
      </c>
      <c r="F2428" s="27" t="s">
        <v>304</v>
      </c>
      <c r="G2428" s="27">
        <v>2013</v>
      </c>
      <c r="H2428" s="28">
        <v>41319</v>
      </c>
      <c r="I2428" s="27"/>
      <c r="J2428" s="27"/>
      <c r="K2428" s="27" t="s">
        <v>14939</v>
      </c>
      <c r="L2428" s="27" t="str">
        <f t="shared" si="806"/>
        <v>PreAlerta</v>
      </c>
      <c r="M2428" s="27" t="str">
        <f t="shared" si="803"/>
        <v>S/PalabrasClaves</v>
      </c>
      <c r="N2428" s="27" t="str">
        <f t="shared" si="811"/>
        <v/>
      </c>
      <c r="O2428" s="27"/>
      <c r="P2428" s="27" t="s">
        <v>2614</v>
      </c>
      <c r="Q2428" s="27"/>
      <c r="R2428" s="27" t="str">
        <f>LEFT('2012-2022'!$P2428,4)</f>
        <v>2013</v>
      </c>
      <c r="S2428" s="27" t="s">
        <v>49</v>
      </c>
      <c r="T2428" s="27" t="str">
        <f t="shared" si="801"/>
        <v/>
      </c>
      <c r="U2428" s="27"/>
      <c r="V2428" s="29"/>
      <c r="W2428" s="30"/>
      <c r="X2428" s="30"/>
      <c r="Y2428" s="31"/>
    </row>
    <row r="2429" spans="1:25" ht="15.75" hidden="1" customHeight="1" x14ac:dyDescent="0.25">
      <c r="A2429" s="32">
        <v>29925670</v>
      </c>
      <c r="B2429" s="32" t="s">
        <v>14940</v>
      </c>
      <c r="C2429" s="32" t="s">
        <v>14941</v>
      </c>
      <c r="D2429" s="32" t="s">
        <v>14942</v>
      </c>
      <c r="E2429" s="32" t="s">
        <v>14943</v>
      </c>
      <c r="F2429" s="32" t="s">
        <v>393</v>
      </c>
      <c r="G2429" s="32">
        <v>2019</v>
      </c>
      <c r="H2429" s="33">
        <v>43273</v>
      </c>
      <c r="I2429" s="32"/>
      <c r="J2429" s="32"/>
      <c r="K2429" s="32" t="s">
        <v>14944</v>
      </c>
      <c r="L2429" s="32" t="str">
        <f t="shared" si="806"/>
        <v>PostAlerta</v>
      </c>
      <c r="M2429" s="32" t="str">
        <f t="shared" si="803"/>
        <v>S/PalabrasClaves</v>
      </c>
      <c r="N2429" s="32" t="str">
        <f t="shared" si="811"/>
        <v/>
      </c>
      <c r="O2429" s="32"/>
      <c r="P2429" s="32" t="s">
        <v>730</v>
      </c>
      <c r="Q2429" s="32"/>
      <c r="R2429" s="32" t="str">
        <f>LEFT('2012-2022'!$P2429,4)</f>
        <v>2019</v>
      </c>
      <c r="S2429" s="32" t="s">
        <v>45</v>
      </c>
      <c r="T2429" s="32" t="str">
        <f t="shared" si="801"/>
        <v/>
      </c>
      <c r="U2429" s="32"/>
      <c r="V2429" s="34"/>
      <c r="W2429" s="35"/>
      <c r="X2429" s="35"/>
      <c r="Y2429" s="32"/>
    </row>
    <row r="2430" spans="1:25" ht="15.75" hidden="1" customHeight="1" x14ac:dyDescent="0.25">
      <c r="A2430" s="27">
        <v>22706215</v>
      </c>
      <c r="B2430" s="27" t="s">
        <v>14945</v>
      </c>
      <c r="C2430" s="27" t="s">
        <v>14946</v>
      </c>
      <c r="D2430" s="27" t="s">
        <v>14947</v>
      </c>
      <c r="E2430" s="27" t="s">
        <v>256</v>
      </c>
      <c r="F2430" s="27" t="s">
        <v>304</v>
      </c>
      <c r="G2430" s="27">
        <v>2012</v>
      </c>
      <c r="H2430" s="28">
        <v>41079</v>
      </c>
      <c r="I2430" s="27"/>
      <c r="J2430" s="27"/>
      <c r="K2430" s="27" t="s">
        <v>14948</v>
      </c>
      <c r="L2430" s="27" t="str">
        <f t="shared" si="806"/>
        <v>PreAlerta</v>
      </c>
      <c r="M2430" s="27" t="str">
        <f t="shared" si="803"/>
        <v>S/PalabrasClaves</v>
      </c>
      <c r="N2430" s="27" t="str">
        <f t="shared" si="811"/>
        <v/>
      </c>
      <c r="O2430" s="27"/>
      <c r="P2430" s="27" t="s">
        <v>2931</v>
      </c>
      <c r="Q2430" s="27"/>
      <c r="R2430" s="27" t="str">
        <f>LEFT('2012-2022'!$P2430,4)</f>
        <v>2012</v>
      </c>
      <c r="S2430" s="27" t="s">
        <v>62</v>
      </c>
      <c r="T2430" s="27" t="str">
        <f t="shared" si="801"/>
        <v/>
      </c>
      <c r="U2430" s="27"/>
      <c r="V2430" s="29"/>
      <c r="W2430" s="30"/>
      <c r="X2430" s="30"/>
      <c r="Y2430" s="31"/>
    </row>
    <row r="2431" spans="1:25" ht="15.75" hidden="1" customHeight="1" x14ac:dyDescent="0.25">
      <c r="A2431" s="32">
        <v>33910964</v>
      </c>
      <c r="B2431" s="32" t="s">
        <v>14949</v>
      </c>
      <c r="C2431" s="32" t="s">
        <v>14950</v>
      </c>
      <c r="D2431" s="32" t="s">
        <v>14951</v>
      </c>
      <c r="E2431" s="32" t="s">
        <v>14952</v>
      </c>
      <c r="F2431" s="32" t="s">
        <v>502</v>
      </c>
      <c r="G2431" s="32">
        <v>2021</v>
      </c>
      <c r="H2431" s="33">
        <v>44315</v>
      </c>
      <c r="I2431" s="32" t="s">
        <v>14953</v>
      </c>
      <c r="J2431" s="32"/>
      <c r="K2431" s="32" t="s">
        <v>14954</v>
      </c>
      <c r="L2431" s="32" t="str">
        <f t="shared" si="806"/>
        <v>PostAlerta</v>
      </c>
      <c r="M2431" s="32" t="str">
        <f t="shared" si="803"/>
        <v>S/PalabrasClaves</v>
      </c>
      <c r="N2431" s="32" t="str">
        <f t="shared" si="811"/>
        <v/>
      </c>
      <c r="O2431" s="32"/>
      <c r="P2431" s="32" t="s">
        <v>6661</v>
      </c>
      <c r="Q2431" s="32"/>
      <c r="R2431" s="32" t="str">
        <f>LEFT('2012-2022'!$P2431,4)</f>
        <v>2021</v>
      </c>
      <c r="S2431" s="32" t="s">
        <v>60</v>
      </c>
      <c r="T2431" s="32" t="str">
        <f t="shared" si="801"/>
        <v/>
      </c>
      <c r="U2431" s="32"/>
      <c r="V2431" s="34"/>
      <c r="W2431" s="35"/>
      <c r="X2431" s="35"/>
      <c r="Y2431" s="32"/>
    </row>
    <row r="2432" spans="1:25" ht="15.75" hidden="1" customHeight="1" x14ac:dyDescent="0.25">
      <c r="A2432" s="27">
        <v>23588125</v>
      </c>
      <c r="B2432" s="27" t="s">
        <v>14955</v>
      </c>
      <c r="C2432" s="27" t="s">
        <v>14956</v>
      </c>
      <c r="D2432" s="27" t="s">
        <v>14957</v>
      </c>
      <c r="E2432" s="27" t="s">
        <v>11849</v>
      </c>
      <c r="F2432" s="27" t="s">
        <v>304</v>
      </c>
      <c r="G2432" s="27">
        <v>2013</v>
      </c>
      <c r="H2432" s="28">
        <v>41381</v>
      </c>
      <c r="I2432" s="27" t="s">
        <v>14958</v>
      </c>
      <c r="J2432" s="27" t="s">
        <v>14959</v>
      </c>
      <c r="K2432" s="27" t="s">
        <v>14960</v>
      </c>
      <c r="L2432" s="27" t="str">
        <f t="shared" si="806"/>
        <v>PreAlerta</v>
      </c>
      <c r="M2432" s="27" t="str">
        <f t="shared" si="803"/>
        <v>S/PalabrasClaves</v>
      </c>
      <c r="N2432" s="27" t="str">
        <f t="shared" si="811"/>
        <v/>
      </c>
      <c r="O2432" s="27"/>
      <c r="P2432" s="27" t="s">
        <v>1301</v>
      </c>
      <c r="Q2432" s="27"/>
      <c r="R2432" s="27" t="str">
        <f>LEFT('2012-2022'!$P2432,4)</f>
        <v>2013</v>
      </c>
      <c r="S2432" s="27" t="s">
        <v>57</v>
      </c>
      <c r="T2432" s="27" t="str">
        <f t="shared" si="801"/>
        <v/>
      </c>
      <c r="U2432" s="27"/>
      <c r="V2432" s="29"/>
      <c r="W2432" s="30"/>
      <c r="X2432" s="30"/>
      <c r="Y2432" s="31"/>
    </row>
    <row r="2433" spans="1:25" ht="15.75" hidden="1" customHeight="1" x14ac:dyDescent="0.25">
      <c r="A2433" s="32">
        <v>23757303</v>
      </c>
      <c r="B2433" s="32" t="s">
        <v>14961</v>
      </c>
      <c r="C2433" s="32" t="s">
        <v>14962</v>
      </c>
      <c r="D2433" s="32" t="s">
        <v>14963</v>
      </c>
      <c r="E2433" s="32" t="s">
        <v>12545</v>
      </c>
      <c r="F2433" s="32" t="s">
        <v>9178</v>
      </c>
      <c r="G2433" s="32">
        <v>2014</v>
      </c>
      <c r="H2433" s="33">
        <v>41438</v>
      </c>
      <c r="I2433" s="32" t="s">
        <v>14964</v>
      </c>
      <c r="J2433" s="32" t="s">
        <v>14965</v>
      </c>
      <c r="K2433" s="32" t="s">
        <v>14966</v>
      </c>
      <c r="L2433" s="32" t="str">
        <f t="shared" si="806"/>
        <v>PreAlerta</v>
      </c>
      <c r="M2433" s="32" t="str">
        <f t="shared" si="803"/>
        <v>C/PalabrasClaves</v>
      </c>
      <c r="N2433" s="32" t="str">
        <f t="shared" si="811"/>
        <v/>
      </c>
      <c r="O2433" s="32"/>
      <c r="P2433" s="32" t="s">
        <v>1314</v>
      </c>
      <c r="Q2433" s="32"/>
      <c r="R2433" s="32" t="str">
        <f>LEFT('2012-2022'!$P2433,4)</f>
        <v>2014</v>
      </c>
      <c r="S2433" s="32" t="s">
        <v>39</v>
      </c>
      <c r="T2433" s="32" t="str">
        <f t="shared" si="801"/>
        <v/>
      </c>
      <c r="U2433" s="32"/>
      <c r="V2433" s="34"/>
      <c r="W2433" s="35"/>
      <c r="X2433" s="35"/>
      <c r="Y2433" s="32"/>
    </row>
    <row r="2434" spans="1:25" ht="15.75" hidden="1" customHeight="1" x14ac:dyDescent="0.25">
      <c r="A2434" s="27">
        <v>24727516</v>
      </c>
      <c r="B2434" s="27" t="s">
        <v>14967</v>
      </c>
      <c r="C2434" s="27" t="s">
        <v>14968</v>
      </c>
      <c r="D2434" s="27" t="s">
        <v>14969</v>
      </c>
      <c r="E2434" s="27" t="s">
        <v>14970</v>
      </c>
      <c r="F2434" s="27" t="s">
        <v>4501</v>
      </c>
      <c r="G2434" s="27">
        <v>2014</v>
      </c>
      <c r="H2434" s="28">
        <v>41744</v>
      </c>
      <c r="I2434" s="27"/>
      <c r="J2434" s="27"/>
      <c r="K2434" s="27" t="s">
        <v>14971</v>
      </c>
      <c r="L2434" s="27" t="str">
        <f t="shared" si="806"/>
        <v>PreAlerta</v>
      </c>
      <c r="M2434" s="27" t="str">
        <f t="shared" si="803"/>
        <v>S/PalabrasClaves</v>
      </c>
      <c r="N2434" s="27" t="str">
        <f t="shared" si="811"/>
        <v/>
      </c>
      <c r="O2434" s="27"/>
      <c r="P2434" s="27" t="s">
        <v>14972</v>
      </c>
      <c r="Q2434" s="27"/>
      <c r="R2434" s="27" t="str">
        <f>LEFT('2012-2022'!$P2434,4)</f>
        <v>2014</v>
      </c>
      <c r="S2434" s="27" t="s">
        <v>54</v>
      </c>
      <c r="T2434" s="27" t="str">
        <f t="shared" si="801"/>
        <v/>
      </c>
      <c r="U2434" s="27"/>
      <c r="V2434" s="29"/>
      <c r="W2434" s="30"/>
      <c r="X2434" s="30"/>
      <c r="Y2434" s="31"/>
    </row>
    <row r="2435" spans="1:25" ht="15.75" hidden="1" customHeight="1" x14ac:dyDescent="0.25">
      <c r="A2435" s="32">
        <v>23405376</v>
      </c>
      <c r="B2435" s="32" t="s">
        <v>14973</v>
      </c>
      <c r="C2435" s="32" t="s">
        <v>14974</v>
      </c>
      <c r="D2435" s="32" t="s">
        <v>14975</v>
      </c>
      <c r="E2435" s="32" t="s">
        <v>14976</v>
      </c>
      <c r="F2435" s="32" t="s">
        <v>14977</v>
      </c>
      <c r="G2435" s="32">
        <v>2013</v>
      </c>
      <c r="H2435" s="33">
        <v>41319</v>
      </c>
      <c r="I2435" s="32"/>
      <c r="J2435" s="32"/>
      <c r="K2435" s="32"/>
      <c r="L2435" s="32" t="str">
        <f t="shared" si="806"/>
        <v>Excluido</v>
      </c>
      <c r="M2435" s="32" t="str">
        <f t="shared" si="803"/>
        <v>S/PalabrasClaves</v>
      </c>
      <c r="N2435" s="32" t="str">
        <f t="shared" si="811"/>
        <v/>
      </c>
      <c r="O2435" s="32"/>
      <c r="P2435" s="32" t="s">
        <v>1105</v>
      </c>
      <c r="Q2435" s="32"/>
      <c r="R2435" s="32" t="str">
        <f>LEFT('2012-2022'!$P2435,4)</f>
        <v>2013</v>
      </c>
      <c r="S2435" s="32" t="s">
        <v>45</v>
      </c>
      <c r="T2435" s="32" t="str">
        <f t="shared" si="801"/>
        <v/>
      </c>
      <c r="U2435" s="32"/>
      <c r="V2435" s="34"/>
      <c r="W2435" s="35"/>
      <c r="X2435" s="35"/>
      <c r="Y2435" s="32"/>
    </row>
    <row r="2436" spans="1:25" ht="15.75" hidden="1" customHeight="1" x14ac:dyDescent="0.25">
      <c r="A2436" s="27">
        <v>33264307</v>
      </c>
      <c r="B2436" s="27" t="s">
        <v>14978</v>
      </c>
      <c r="C2436" s="27" t="s">
        <v>11750</v>
      </c>
      <c r="D2436" s="27" t="s">
        <v>14979</v>
      </c>
      <c r="E2436" s="27" t="s">
        <v>11752</v>
      </c>
      <c r="F2436" s="27" t="s">
        <v>424</v>
      </c>
      <c r="G2436" s="27">
        <v>2020</v>
      </c>
      <c r="H2436" s="28">
        <v>44167</v>
      </c>
      <c r="I2436" s="27" t="s">
        <v>14980</v>
      </c>
      <c r="J2436" s="27"/>
      <c r="K2436" s="27" t="s">
        <v>14981</v>
      </c>
      <c r="L2436" s="27" t="str">
        <f t="shared" si="806"/>
        <v>PostAlerta</v>
      </c>
      <c r="M2436" s="27" t="str">
        <f t="shared" ref="M2436:M2499" si="812">IF(ISNUMBER(A2436),(IF(ISNUMBER(VLOOKUP(A2436,KEYWORDS,1,FALSE)),"C/PalabrasClaves","S/PalabrasClaves")),"")</f>
        <v>S/PalabrasClaves</v>
      </c>
      <c r="N2436" s="27" t="str">
        <f t="shared" si="811"/>
        <v/>
      </c>
      <c r="O2436" s="27"/>
      <c r="P2436" s="27" t="s">
        <v>9211</v>
      </c>
      <c r="Q2436" s="27"/>
      <c r="R2436" s="27" t="str">
        <f>LEFT('2012-2022'!$P2436,4)</f>
        <v>2020</v>
      </c>
      <c r="S2436" s="27" t="s">
        <v>74</v>
      </c>
      <c r="T2436" s="27" t="str">
        <f t="shared" si="801"/>
        <v/>
      </c>
      <c r="U2436" s="27"/>
      <c r="V2436" s="29"/>
      <c r="W2436" s="30"/>
      <c r="X2436" s="30"/>
      <c r="Y2436" s="31"/>
    </row>
    <row r="2437" spans="1:25" ht="15.75" hidden="1" customHeight="1" x14ac:dyDescent="0.25">
      <c r="A2437" s="32">
        <v>34380730</v>
      </c>
      <c r="B2437" s="32" t="s">
        <v>14982</v>
      </c>
      <c r="C2437" s="32" t="s">
        <v>14983</v>
      </c>
      <c r="D2437" s="32" t="s">
        <v>14984</v>
      </c>
      <c r="E2437" s="32" t="s">
        <v>14985</v>
      </c>
      <c r="F2437" s="32" t="s">
        <v>5111</v>
      </c>
      <c r="G2437" s="32">
        <v>2021</v>
      </c>
      <c r="H2437" s="33">
        <v>44420</v>
      </c>
      <c r="I2437" s="32" t="s">
        <v>14986</v>
      </c>
      <c r="J2437" s="32"/>
      <c r="K2437" s="32" t="s">
        <v>14987</v>
      </c>
      <c r="L2437" s="32" t="str">
        <f t="shared" si="806"/>
        <v>PostAlerta</v>
      </c>
      <c r="M2437" s="32" t="str">
        <f t="shared" si="812"/>
        <v>S/PalabrasClaves</v>
      </c>
      <c r="N2437" s="32" t="str">
        <f t="shared" si="811"/>
        <v/>
      </c>
      <c r="O2437" s="32"/>
      <c r="P2437" s="32" t="s">
        <v>14988</v>
      </c>
      <c r="Q2437" s="32"/>
      <c r="R2437" s="32" t="str">
        <f>LEFT('2012-2022'!$P2437,4)</f>
        <v>2021</v>
      </c>
      <c r="S2437" s="32" t="s">
        <v>65</v>
      </c>
      <c r="T2437" s="32" t="str">
        <f t="shared" si="801"/>
        <v/>
      </c>
      <c r="U2437" s="32"/>
      <c r="V2437" s="34"/>
      <c r="W2437" s="35"/>
      <c r="X2437" s="35"/>
      <c r="Y2437" s="32"/>
    </row>
    <row r="2438" spans="1:25" ht="15.75" hidden="1" customHeight="1" x14ac:dyDescent="0.25">
      <c r="A2438" s="27">
        <v>25394204</v>
      </c>
      <c r="B2438" s="27" t="s">
        <v>14989</v>
      </c>
      <c r="C2438" s="27" t="s">
        <v>14990</v>
      </c>
      <c r="D2438" s="27" t="s">
        <v>14991</v>
      </c>
      <c r="E2438" s="27" t="s">
        <v>14992</v>
      </c>
      <c r="F2438" s="27" t="s">
        <v>14993</v>
      </c>
      <c r="G2438" s="27">
        <v>2014</v>
      </c>
      <c r="H2438" s="28">
        <v>41957</v>
      </c>
      <c r="I2438" s="27" t="s">
        <v>14994</v>
      </c>
      <c r="J2438" s="27" t="s">
        <v>14995</v>
      </c>
      <c r="K2438" s="27" t="s">
        <v>14996</v>
      </c>
      <c r="L2438" s="27" t="str">
        <f t="shared" si="806"/>
        <v>PreAlerta</v>
      </c>
      <c r="M2438" s="27" t="str">
        <f t="shared" si="812"/>
        <v>S/PalabrasClaves</v>
      </c>
      <c r="N2438" s="27" t="str">
        <f t="shared" si="811"/>
        <v/>
      </c>
      <c r="O2438" s="27"/>
      <c r="P2438" s="27" t="s">
        <v>1685</v>
      </c>
      <c r="Q2438" s="27"/>
      <c r="R2438" s="27" t="str">
        <f>LEFT('2012-2022'!$P2438,4)</f>
        <v>2014</v>
      </c>
      <c r="S2438" s="27" t="s">
        <v>74</v>
      </c>
      <c r="T2438" s="27" t="str">
        <f t="shared" si="801"/>
        <v/>
      </c>
      <c r="U2438" s="27"/>
      <c r="V2438" s="29"/>
      <c r="W2438" s="30"/>
      <c r="X2438" s="30"/>
      <c r="Y2438" s="31"/>
    </row>
    <row r="2439" spans="1:25" ht="15.75" hidden="1" customHeight="1" x14ac:dyDescent="0.25">
      <c r="A2439" s="32">
        <v>23945422</v>
      </c>
      <c r="B2439" s="32" t="s">
        <v>14997</v>
      </c>
      <c r="C2439" s="32" t="s">
        <v>14998</v>
      </c>
      <c r="D2439" s="32" t="s">
        <v>14999</v>
      </c>
      <c r="E2439" s="32" t="s">
        <v>15000</v>
      </c>
      <c r="F2439" s="32" t="s">
        <v>304</v>
      </c>
      <c r="G2439" s="32">
        <v>2013</v>
      </c>
      <c r="H2439" s="33">
        <v>41502</v>
      </c>
      <c r="I2439" s="32"/>
      <c r="J2439" s="32"/>
      <c r="K2439" s="32" t="s">
        <v>15001</v>
      </c>
      <c r="L2439" s="32" t="str">
        <f t="shared" si="806"/>
        <v>Excluido</v>
      </c>
      <c r="M2439" s="32" t="str">
        <f t="shared" si="812"/>
        <v>S/PalabrasClaves</v>
      </c>
      <c r="N2439" s="32"/>
      <c r="O2439" s="32"/>
      <c r="P2439" s="32" t="s">
        <v>1077</v>
      </c>
      <c r="Q2439" s="32"/>
      <c r="R2439" s="32" t="str">
        <f>LEFT('2012-2022'!$P2439,4)</f>
        <v>2013</v>
      </c>
      <c r="S2439" s="32" t="s">
        <v>68</v>
      </c>
      <c r="T2439" s="32" t="str">
        <f t="shared" si="801"/>
        <v/>
      </c>
      <c r="U2439" s="32"/>
      <c r="V2439" s="34"/>
      <c r="W2439" s="35"/>
      <c r="X2439" s="35" t="str">
        <f>IFERROR(VLOOKUP(A2439,BD_aux,4,FALSE),"")</f>
        <v/>
      </c>
      <c r="Y2439" s="36" t="str">
        <f>IFERROR(VLOOKUP(A2437,BD_aux,3,FALSE),"")</f>
        <v/>
      </c>
    </row>
    <row r="2440" spans="1:25" ht="15.75" hidden="1" customHeight="1" x14ac:dyDescent="0.25">
      <c r="A2440" s="27">
        <v>22149387</v>
      </c>
      <c r="B2440" s="27" t="s">
        <v>15002</v>
      </c>
      <c r="C2440" s="27" t="s">
        <v>15003</v>
      </c>
      <c r="D2440" s="27" t="s">
        <v>15004</v>
      </c>
      <c r="E2440" s="27" t="s">
        <v>15005</v>
      </c>
      <c r="F2440" s="27" t="s">
        <v>15006</v>
      </c>
      <c r="G2440" s="27">
        <v>2012</v>
      </c>
      <c r="H2440" s="28">
        <v>40891</v>
      </c>
      <c r="I2440" s="27" t="s">
        <v>15007</v>
      </c>
      <c r="J2440" s="27" t="s">
        <v>15008</v>
      </c>
      <c r="K2440" s="27" t="s">
        <v>15009</v>
      </c>
      <c r="L2440" s="27" t="str">
        <f t="shared" si="806"/>
        <v>PreAlerta</v>
      </c>
      <c r="M2440" s="27" t="str">
        <f t="shared" si="812"/>
        <v>C/PalabrasClaves</v>
      </c>
      <c r="N2440" s="27" t="str">
        <f t="shared" ref="N2440:N2462" si="813">IF(ISNUMBER(SEARCH("TREATMENT", B2440)), "4) Nuevos tratamientos", "")</f>
        <v/>
      </c>
      <c r="O2440" s="27"/>
      <c r="P2440" s="27" t="s">
        <v>2525</v>
      </c>
      <c r="Q2440" s="27"/>
      <c r="R2440" s="27" t="str">
        <f>LEFT('2012-2022'!$P2440,4)</f>
        <v>2012</v>
      </c>
      <c r="S2440" s="27" t="s">
        <v>65</v>
      </c>
      <c r="T2440" s="27" t="str">
        <f t="shared" si="801"/>
        <v/>
      </c>
      <c r="U2440" s="27"/>
      <c r="V2440" s="29"/>
      <c r="W2440" s="30"/>
      <c r="X2440" s="30"/>
      <c r="Y2440" s="31"/>
    </row>
    <row r="2441" spans="1:25" ht="15.75" hidden="1" customHeight="1" x14ac:dyDescent="0.25">
      <c r="A2441" s="32">
        <v>23391639</v>
      </c>
      <c r="B2441" s="32" t="s">
        <v>15010</v>
      </c>
      <c r="C2441" s="32" t="s">
        <v>15011</v>
      </c>
      <c r="D2441" s="32" t="s">
        <v>15012</v>
      </c>
      <c r="E2441" s="32" t="s">
        <v>14354</v>
      </c>
      <c r="F2441" s="32" t="s">
        <v>8447</v>
      </c>
      <c r="G2441" s="32">
        <v>2013</v>
      </c>
      <c r="H2441" s="33">
        <v>41314</v>
      </c>
      <c r="I2441" s="32"/>
      <c r="J2441" s="32"/>
      <c r="K2441" s="32" t="s">
        <v>15013</v>
      </c>
      <c r="L2441" s="32" t="str">
        <f t="shared" si="806"/>
        <v>PreAlerta</v>
      </c>
      <c r="M2441" s="32" t="str">
        <f t="shared" si="812"/>
        <v>S/PalabrasClaves</v>
      </c>
      <c r="N2441" s="32" t="str">
        <f t="shared" si="813"/>
        <v/>
      </c>
      <c r="O2441" s="32"/>
      <c r="P2441" s="32" t="s">
        <v>2978</v>
      </c>
      <c r="Q2441" s="32"/>
      <c r="R2441" s="32" t="str">
        <f>LEFT('2012-2022'!$P2441,4)</f>
        <v>2013</v>
      </c>
      <c r="S2441" s="32" t="s">
        <v>54</v>
      </c>
      <c r="T2441" s="32" t="str">
        <f t="shared" si="801"/>
        <v/>
      </c>
      <c r="U2441" s="32"/>
      <c r="V2441" s="34"/>
      <c r="W2441" s="35"/>
      <c r="X2441" s="35"/>
      <c r="Y2441" s="32"/>
    </row>
    <row r="2442" spans="1:25" ht="15.75" hidden="1" customHeight="1" x14ac:dyDescent="0.25">
      <c r="A2442" s="27">
        <v>29898936</v>
      </c>
      <c r="B2442" s="27" t="s">
        <v>15014</v>
      </c>
      <c r="C2442" s="27" t="s">
        <v>15015</v>
      </c>
      <c r="D2442" s="27" t="s">
        <v>15016</v>
      </c>
      <c r="E2442" s="27" t="s">
        <v>15017</v>
      </c>
      <c r="F2442" s="27" t="s">
        <v>2321</v>
      </c>
      <c r="G2442" s="27">
        <v>2018</v>
      </c>
      <c r="H2442" s="28">
        <v>43266</v>
      </c>
      <c r="I2442" s="27" t="s">
        <v>15018</v>
      </c>
      <c r="J2442" s="27"/>
      <c r="K2442" s="27"/>
      <c r="L2442" s="27" t="str">
        <f t="shared" si="806"/>
        <v>PostAlerta</v>
      </c>
      <c r="M2442" s="27" t="str">
        <f t="shared" si="812"/>
        <v>S/PalabrasClaves</v>
      </c>
      <c r="N2442" s="27" t="str">
        <f t="shared" si="813"/>
        <v/>
      </c>
      <c r="O2442" s="27"/>
      <c r="P2442" s="27" t="s">
        <v>590</v>
      </c>
      <c r="Q2442" s="27"/>
      <c r="R2442" s="27" t="str">
        <f>LEFT('2012-2022'!$P2442,4)</f>
        <v>2018</v>
      </c>
      <c r="S2442" s="27" t="s">
        <v>60</v>
      </c>
      <c r="T2442" s="27" t="str">
        <f t="shared" si="801"/>
        <v/>
      </c>
      <c r="U2442" s="27"/>
      <c r="V2442" s="29"/>
      <c r="W2442" s="30"/>
      <c r="X2442" s="30"/>
      <c r="Y2442" s="31"/>
    </row>
    <row r="2443" spans="1:25" ht="15.75" hidden="1" customHeight="1" x14ac:dyDescent="0.25">
      <c r="A2443" s="32">
        <v>34321450</v>
      </c>
      <c r="B2443" s="32" t="s">
        <v>15019</v>
      </c>
      <c r="C2443" s="32" t="s">
        <v>15020</v>
      </c>
      <c r="D2443" s="32" t="s">
        <v>15021</v>
      </c>
      <c r="E2443" s="32" t="s">
        <v>15022</v>
      </c>
      <c r="F2443" s="32" t="s">
        <v>304</v>
      </c>
      <c r="G2443" s="32">
        <v>2022</v>
      </c>
      <c r="H2443" s="33">
        <v>44406</v>
      </c>
      <c r="I2443" s="32" t="s">
        <v>15023</v>
      </c>
      <c r="J2443" s="32" t="s">
        <v>15024</v>
      </c>
      <c r="K2443" s="32" t="s">
        <v>15025</v>
      </c>
      <c r="L2443" s="32" t="str">
        <f t="shared" si="806"/>
        <v>PostAlerta</v>
      </c>
      <c r="M2443" s="32" t="str">
        <f t="shared" si="812"/>
        <v>S/PalabrasClaves</v>
      </c>
      <c r="N2443" s="32" t="str">
        <f t="shared" si="813"/>
        <v/>
      </c>
      <c r="O2443" s="32"/>
      <c r="P2443" s="32" t="s">
        <v>12073</v>
      </c>
      <c r="Q2443" s="32"/>
      <c r="R2443" s="32" t="str">
        <f>LEFT('2012-2022'!$P2443,4)</f>
        <v>2022</v>
      </c>
      <c r="S2443" s="32" t="s">
        <v>45</v>
      </c>
      <c r="T2443" s="32" t="str">
        <f t="shared" si="801"/>
        <v/>
      </c>
      <c r="U2443" s="32"/>
      <c r="V2443" s="34"/>
      <c r="W2443" s="35"/>
      <c r="X2443" s="35"/>
      <c r="Y2443" s="32"/>
    </row>
    <row r="2444" spans="1:25" ht="15.75" hidden="1" customHeight="1" x14ac:dyDescent="0.25">
      <c r="A2444" s="27">
        <v>31284840</v>
      </c>
      <c r="B2444" s="27" t="s">
        <v>15026</v>
      </c>
      <c r="C2444" s="27" t="s">
        <v>15027</v>
      </c>
      <c r="D2444" s="27" t="s">
        <v>15028</v>
      </c>
      <c r="E2444" s="27" t="s">
        <v>15029</v>
      </c>
      <c r="F2444" s="27" t="s">
        <v>735</v>
      </c>
      <c r="G2444" s="27">
        <v>2019</v>
      </c>
      <c r="H2444" s="28">
        <v>43656</v>
      </c>
      <c r="I2444" s="27" t="s">
        <v>15030</v>
      </c>
      <c r="J2444" s="27"/>
      <c r="K2444" s="27" t="s">
        <v>15031</v>
      </c>
      <c r="L2444" s="27" t="str">
        <f t="shared" si="806"/>
        <v>PostAlerta</v>
      </c>
      <c r="M2444" s="27" t="str">
        <f t="shared" si="812"/>
        <v>S/PalabrasClaves</v>
      </c>
      <c r="N2444" s="27" t="str">
        <f t="shared" si="813"/>
        <v/>
      </c>
      <c r="O2444" s="27"/>
      <c r="P2444" s="27" t="s">
        <v>220</v>
      </c>
      <c r="Q2444" s="27"/>
      <c r="R2444" s="27" t="str">
        <f>LEFT('2012-2022'!$P2444,4)</f>
        <v>2019</v>
      </c>
      <c r="S2444" s="27" t="s">
        <v>68</v>
      </c>
      <c r="T2444" s="27" t="str">
        <f t="shared" si="801"/>
        <v/>
      </c>
      <c r="U2444" s="27"/>
      <c r="V2444" s="29"/>
      <c r="W2444" s="30"/>
      <c r="X2444" s="30"/>
      <c r="Y2444" s="31"/>
    </row>
    <row r="2445" spans="1:25" ht="15.75" hidden="1" customHeight="1" x14ac:dyDescent="0.25">
      <c r="A2445" s="32">
        <v>28946854</v>
      </c>
      <c r="B2445" s="32" t="s">
        <v>15032</v>
      </c>
      <c r="C2445" s="32" t="s">
        <v>15033</v>
      </c>
      <c r="D2445" s="32" t="s">
        <v>15034</v>
      </c>
      <c r="E2445" s="32" t="s">
        <v>15035</v>
      </c>
      <c r="F2445" s="32" t="s">
        <v>1066</v>
      </c>
      <c r="G2445" s="32">
        <v>2017</v>
      </c>
      <c r="H2445" s="33">
        <v>43005</v>
      </c>
      <c r="I2445" s="32" t="s">
        <v>15036</v>
      </c>
      <c r="J2445" s="32"/>
      <c r="K2445" s="32" t="s">
        <v>15037</v>
      </c>
      <c r="L2445" s="32" t="str">
        <f t="shared" si="806"/>
        <v>PostAlerta</v>
      </c>
      <c r="M2445" s="32" t="str">
        <f t="shared" si="812"/>
        <v>S/PalabrasClaves</v>
      </c>
      <c r="N2445" s="32" t="str">
        <f t="shared" si="813"/>
        <v/>
      </c>
      <c r="O2445" s="32"/>
      <c r="P2445" s="32" t="s">
        <v>1938</v>
      </c>
      <c r="Q2445" s="32"/>
      <c r="R2445" s="32" t="str">
        <f>LEFT('2012-2022'!$P2445,4)</f>
        <v>2017</v>
      </c>
      <c r="S2445" s="32" t="s">
        <v>68</v>
      </c>
      <c r="T2445" s="32" t="str">
        <f t="shared" si="801"/>
        <v/>
      </c>
      <c r="U2445" s="32"/>
      <c r="V2445" s="34"/>
      <c r="W2445" s="35"/>
      <c r="X2445" s="35"/>
      <c r="Y2445" s="32"/>
    </row>
    <row r="2446" spans="1:25" ht="15.75" hidden="1" customHeight="1" x14ac:dyDescent="0.25">
      <c r="A2446" s="27">
        <v>32355108</v>
      </c>
      <c r="B2446" s="27" t="s">
        <v>15038</v>
      </c>
      <c r="C2446" s="27" t="s">
        <v>15039</v>
      </c>
      <c r="D2446" s="27" t="s">
        <v>15040</v>
      </c>
      <c r="E2446" s="27" t="s">
        <v>15041</v>
      </c>
      <c r="F2446" s="27" t="s">
        <v>304</v>
      </c>
      <c r="G2446" s="27">
        <v>2020</v>
      </c>
      <c r="H2446" s="28">
        <v>43953</v>
      </c>
      <c r="I2446" s="27" t="s">
        <v>15042</v>
      </c>
      <c r="J2446" s="27" t="s">
        <v>15043</v>
      </c>
      <c r="K2446" s="27" t="s">
        <v>15044</v>
      </c>
      <c r="L2446" s="27" t="str">
        <f t="shared" si="806"/>
        <v>PostAlerta</v>
      </c>
      <c r="M2446" s="27" t="str">
        <f t="shared" si="812"/>
        <v>S/PalabrasClaves</v>
      </c>
      <c r="N2446" s="27" t="str">
        <f t="shared" si="813"/>
        <v/>
      </c>
      <c r="O2446" s="27"/>
      <c r="P2446" s="27" t="s">
        <v>1240</v>
      </c>
      <c r="Q2446" s="27"/>
      <c r="R2446" s="27" t="str">
        <f>LEFT('2012-2022'!$P2446,4)</f>
        <v>2020</v>
      </c>
      <c r="S2446" s="27" t="s">
        <v>62</v>
      </c>
      <c r="T2446" s="27" t="str">
        <f t="shared" si="801"/>
        <v/>
      </c>
      <c r="U2446" s="27"/>
      <c r="V2446" s="29"/>
      <c r="W2446" s="30"/>
      <c r="X2446" s="30"/>
      <c r="Y2446" s="31"/>
    </row>
    <row r="2447" spans="1:25" ht="15.75" hidden="1" customHeight="1" x14ac:dyDescent="0.25">
      <c r="A2447" s="32">
        <v>30242143</v>
      </c>
      <c r="B2447" s="32" t="s">
        <v>15045</v>
      </c>
      <c r="C2447" s="32" t="s">
        <v>15046</v>
      </c>
      <c r="D2447" s="32" t="s">
        <v>15047</v>
      </c>
      <c r="E2447" s="32" t="s">
        <v>13514</v>
      </c>
      <c r="F2447" s="32" t="s">
        <v>393</v>
      </c>
      <c r="G2447" s="32">
        <v>2019</v>
      </c>
      <c r="H2447" s="33">
        <v>43366</v>
      </c>
      <c r="I2447" s="32" t="s">
        <v>15048</v>
      </c>
      <c r="J2447" s="32" t="s">
        <v>15049</v>
      </c>
      <c r="K2447" s="32" t="s">
        <v>15050</v>
      </c>
      <c r="L2447" s="32" t="str">
        <f t="shared" si="806"/>
        <v>PostAlerta</v>
      </c>
      <c r="M2447" s="32" t="str">
        <f t="shared" si="812"/>
        <v>S/PalabrasClaves</v>
      </c>
      <c r="N2447" s="32" t="str">
        <f t="shared" si="813"/>
        <v/>
      </c>
      <c r="O2447" s="32"/>
      <c r="P2447" s="32" t="s">
        <v>3530</v>
      </c>
      <c r="Q2447" s="32"/>
      <c r="R2447" s="32" t="str">
        <f>LEFT('2012-2022'!$P2447,4)</f>
        <v>2019</v>
      </c>
      <c r="S2447" s="32" t="s">
        <v>57</v>
      </c>
      <c r="T2447" s="32" t="str">
        <f t="shared" si="801"/>
        <v/>
      </c>
      <c r="U2447" s="32"/>
      <c r="V2447" s="34"/>
      <c r="W2447" s="35"/>
      <c r="X2447" s="35"/>
      <c r="Y2447" s="32"/>
    </row>
    <row r="2448" spans="1:25" ht="15.75" hidden="1" customHeight="1" x14ac:dyDescent="0.25">
      <c r="A2448" s="27">
        <v>24337732</v>
      </c>
      <c r="B2448" s="27" t="s">
        <v>15051</v>
      </c>
      <c r="C2448" s="27" t="s">
        <v>15052</v>
      </c>
      <c r="D2448" s="27" t="s">
        <v>15053</v>
      </c>
      <c r="E2448" s="27" t="s">
        <v>15054</v>
      </c>
      <c r="F2448" s="27" t="s">
        <v>393</v>
      </c>
      <c r="G2448" s="27">
        <v>2014</v>
      </c>
      <c r="H2448" s="28">
        <v>41625</v>
      </c>
      <c r="I2448" s="27" t="s">
        <v>15055</v>
      </c>
      <c r="J2448" s="27"/>
      <c r="K2448" s="27" t="s">
        <v>15056</v>
      </c>
      <c r="L2448" s="27" t="str">
        <f t="shared" si="806"/>
        <v>PreAlerta</v>
      </c>
      <c r="M2448" s="27" t="str">
        <f t="shared" si="812"/>
        <v>S/PalabrasClaves</v>
      </c>
      <c r="N2448" s="27" t="str">
        <f t="shared" si="813"/>
        <v/>
      </c>
      <c r="O2448" s="27"/>
      <c r="P2448" s="27" t="s">
        <v>2519</v>
      </c>
      <c r="Q2448" s="27"/>
      <c r="R2448" s="27" t="str">
        <f>LEFT('2012-2022'!$P2448,4)</f>
        <v>2014</v>
      </c>
      <c r="S2448" s="27" t="s">
        <v>49</v>
      </c>
      <c r="T2448" s="27" t="str">
        <f t="shared" si="801"/>
        <v/>
      </c>
      <c r="U2448" s="27"/>
      <c r="V2448" s="29"/>
      <c r="W2448" s="30"/>
      <c r="X2448" s="30"/>
      <c r="Y2448" s="31"/>
    </row>
    <row r="2449" spans="1:25" ht="15.75" hidden="1" customHeight="1" x14ac:dyDescent="0.25">
      <c r="A2449" s="32">
        <v>23390952</v>
      </c>
      <c r="B2449" s="32" t="s">
        <v>15057</v>
      </c>
      <c r="C2449" s="32" t="s">
        <v>15058</v>
      </c>
      <c r="D2449" s="32" t="s">
        <v>15059</v>
      </c>
      <c r="E2449" s="32" t="s">
        <v>9783</v>
      </c>
      <c r="F2449" s="32" t="s">
        <v>10470</v>
      </c>
      <c r="G2449" s="32">
        <v>2013</v>
      </c>
      <c r="H2449" s="33">
        <v>41314</v>
      </c>
      <c r="I2449" s="32" t="s">
        <v>15060</v>
      </c>
      <c r="J2449" s="32"/>
      <c r="K2449" s="32" t="s">
        <v>15061</v>
      </c>
      <c r="L2449" s="32" t="str">
        <f t="shared" si="806"/>
        <v>PreAlerta</v>
      </c>
      <c r="M2449" s="32" t="str">
        <f t="shared" si="812"/>
        <v>S/PalabrasClaves</v>
      </c>
      <c r="N2449" s="32" t="str">
        <f t="shared" si="813"/>
        <v/>
      </c>
      <c r="O2449" s="32"/>
      <c r="P2449" s="32" t="s">
        <v>8534</v>
      </c>
      <c r="Q2449" s="32"/>
      <c r="R2449" s="32" t="str">
        <f>LEFT('2012-2022'!$P2449,4)</f>
        <v>2013</v>
      </c>
      <c r="S2449" s="32" t="s">
        <v>45</v>
      </c>
      <c r="T2449" s="32" t="str">
        <f t="shared" si="801"/>
        <v/>
      </c>
      <c r="U2449" s="32"/>
      <c r="V2449" s="34"/>
      <c r="W2449" s="35"/>
      <c r="X2449" s="35"/>
      <c r="Y2449" s="32"/>
    </row>
    <row r="2450" spans="1:25" ht="15.75" hidden="1" customHeight="1" x14ac:dyDescent="0.25">
      <c r="A2450" s="27">
        <v>28583150</v>
      </c>
      <c r="B2450" s="27" t="s">
        <v>15062</v>
      </c>
      <c r="C2450" s="27" t="s">
        <v>15063</v>
      </c>
      <c r="D2450" s="27" t="s">
        <v>15064</v>
      </c>
      <c r="E2450" s="27" t="s">
        <v>15065</v>
      </c>
      <c r="F2450" s="27" t="s">
        <v>15066</v>
      </c>
      <c r="G2450" s="27">
        <v>2017</v>
      </c>
      <c r="H2450" s="28">
        <v>42893</v>
      </c>
      <c r="I2450" s="27" t="s">
        <v>15067</v>
      </c>
      <c r="J2450" s="27"/>
      <c r="K2450" s="27" t="s">
        <v>15068</v>
      </c>
      <c r="L2450" s="27" t="str">
        <f t="shared" si="806"/>
        <v>PostAlerta</v>
      </c>
      <c r="M2450" s="27" t="str">
        <f t="shared" si="812"/>
        <v>S/PalabrasClaves</v>
      </c>
      <c r="N2450" s="27" t="str">
        <f t="shared" si="813"/>
        <v/>
      </c>
      <c r="O2450" s="27"/>
      <c r="P2450" s="27" t="s">
        <v>15069</v>
      </c>
      <c r="Q2450" s="27"/>
      <c r="R2450" s="27" t="str">
        <f>LEFT('2012-2022'!$P2450,4)</f>
        <v>2017</v>
      </c>
      <c r="S2450" s="27" t="s">
        <v>60</v>
      </c>
      <c r="T2450" s="27" t="str">
        <f t="shared" si="801"/>
        <v/>
      </c>
      <c r="U2450" s="27"/>
      <c r="V2450" s="29"/>
      <c r="W2450" s="30"/>
      <c r="X2450" s="30"/>
      <c r="Y2450" s="31"/>
    </row>
    <row r="2451" spans="1:25" ht="15.75" hidden="1" customHeight="1" x14ac:dyDescent="0.25">
      <c r="A2451" s="32">
        <v>26068852</v>
      </c>
      <c r="B2451" s="32" t="s">
        <v>15070</v>
      </c>
      <c r="C2451" s="32" t="s">
        <v>15071</v>
      </c>
      <c r="D2451" s="32" t="s">
        <v>15072</v>
      </c>
      <c r="E2451" s="32" t="s">
        <v>15073</v>
      </c>
      <c r="F2451" s="32" t="s">
        <v>14638</v>
      </c>
      <c r="G2451" s="32">
        <v>2015</v>
      </c>
      <c r="H2451" s="33">
        <v>42168</v>
      </c>
      <c r="I2451" s="32"/>
      <c r="J2451" s="32"/>
      <c r="K2451" s="32" t="s">
        <v>15074</v>
      </c>
      <c r="L2451" s="32" t="str">
        <f t="shared" si="806"/>
        <v>PreAlerta</v>
      </c>
      <c r="M2451" s="32" t="str">
        <f t="shared" si="812"/>
        <v>S/PalabrasClaves</v>
      </c>
      <c r="N2451" s="32" t="str">
        <f t="shared" si="813"/>
        <v/>
      </c>
      <c r="O2451" s="32"/>
      <c r="P2451" s="32" t="s">
        <v>15075</v>
      </c>
      <c r="Q2451" s="32"/>
      <c r="R2451" s="32" t="str">
        <f>LEFT('2012-2022'!$P2451,4)</f>
        <v>2015</v>
      </c>
      <c r="S2451" s="32" t="s">
        <v>60</v>
      </c>
      <c r="T2451" s="32" t="str">
        <f t="shared" si="801"/>
        <v/>
      </c>
      <c r="U2451" s="32"/>
      <c r="V2451" s="34"/>
      <c r="W2451" s="35"/>
      <c r="X2451" s="35"/>
      <c r="Y2451" s="32"/>
    </row>
    <row r="2452" spans="1:25" ht="15.75" hidden="1" customHeight="1" x14ac:dyDescent="0.25">
      <c r="A2452" s="27">
        <v>24956111</v>
      </c>
      <c r="B2452" s="27" t="s">
        <v>15076</v>
      </c>
      <c r="C2452" s="27" t="s">
        <v>15077</v>
      </c>
      <c r="D2452" s="27" t="s">
        <v>15078</v>
      </c>
      <c r="E2452" s="27" t="s">
        <v>15079</v>
      </c>
      <c r="F2452" s="27" t="s">
        <v>424</v>
      </c>
      <c r="G2452" s="27">
        <v>2014</v>
      </c>
      <c r="H2452" s="28">
        <v>41814</v>
      </c>
      <c r="I2452" s="27" t="s">
        <v>15080</v>
      </c>
      <c r="J2452" s="27"/>
      <c r="K2452" s="27" t="s">
        <v>15081</v>
      </c>
      <c r="L2452" s="27" t="str">
        <f t="shared" si="806"/>
        <v>PreAlerta</v>
      </c>
      <c r="M2452" s="27" t="str">
        <f t="shared" si="812"/>
        <v>S/PalabrasClaves</v>
      </c>
      <c r="N2452" s="27" t="str">
        <f t="shared" si="813"/>
        <v/>
      </c>
      <c r="O2452" s="27"/>
      <c r="P2452" s="27" t="s">
        <v>15082</v>
      </c>
      <c r="Q2452" s="27"/>
      <c r="R2452" s="27" t="str">
        <f>LEFT('2012-2022'!$P2452,4)</f>
        <v>2014</v>
      </c>
      <c r="S2452" s="27" t="s">
        <v>60</v>
      </c>
      <c r="T2452" s="27" t="str">
        <f t="shared" si="801"/>
        <v/>
      </c>
      <c r="U2452" s="27"/>
      <c r="V2452" s="29"/>
      <c r="W2452" s="30"/>
      <c r="X2452" s="30"/>
      <c r="Y2452" s="31"/>
    </row>
    <row r="2453" spans="1:25" ht="15.75" hidden="1" customHeight="1" x14ac:dyDescent="0.25">
      <c r="A2453" s="32">
        <v>26779687</v>
      </c>
      <c r="B2453" s="32" t="s">
        <v>15083</v>
      </c>
      <c r="C2453" s="32" t="s">
        <v>15084</v>
      </c>
      <c r="D2453" s="32" t="s">
        <v>15085</v>
      </c>
      <c r="E2453" s="32" t="s">
        <v>4195</v>
      </c>
      <c r="F2453" s="32" t="s">
        <v>304</v>
      </c>
      <c r="G2453" s="32">
        <v>2016</v>
      </c>
      <c r="H2453" s="33">
        <v>42388</v>
      </c>
      <c r="I2453" s="32" t="s">
        <v>15086</v>
      </c>
      <c r="J2453" s="32" t="s">
        <v>15087</v>
      </c>
      <c r="K2453" s="32" t="s">
        <v>15088</v>
      </c>
      <c r="L2453" s="32" t="str">
        <f t="shared" si="806"/>
        <v>Excluido</v>
      </c>
      <c r="M2453" s="32" t="str">
        <f t="shared" si="812"/>
        <v>S/PalabrasClaves</v>
      </c>
      <c r="N2453" s="32" t="str">
        <f t="shared" si="813"/>
        <v/>
      </c>
      <c r="O2453" s="32"/>
      <c r="P2453" s="32" t="s">
        <v>3417</v>
      </c>
      <c r="Q2453" s="32"/>
      <c r="R2453" s="32" t="str">
        <f>LEFT('2012-2022'!$P2453,4)</f>
        <v>2016</v>
      </c>
      <c r="S2453" s="32" t="s">
        <v>45</v>
      </c>
      <c r="T2453" s="32" t="str">
        <f t="shared" si="801"/>
        <v/>
      </c>
      <c r="U2453" s="32"/>
      <c r="V2453" s="34"/>
      <c r="W2453" s="35"/>
      <c r="X2453" s="35"/>
      <c r="Y2453" s="32"/>
    </row>
    <row r="2454" spans="1:25" ht="15.75" hidden="1" customHeight="1" x14ac:dyDescent="0.25">
      <c r="A2454" s="27">
        <v>32950783</v>
      </c>
      <c r="B2454" s="27" t="s">
        <v>15089</v>
      </c>
      <c r="C2454" s="27" t="s">
        <v>15090</v>
      </c>
      <c r="D2454" s="27" t="s">
        <v>15091</v>
      </c>
      <c r="E2454" s="27" t="s">
        <v>7168</v>
      </c>
      <c r="F2454" s="27" t="s">
        <v>12725</v>
      </c>
      <c r="G2454" s="27">
        <v>2020</v>
      </c>
      <c r="H2454" s="28">
        <v>44094</v>
      </c>
      <c r="I2454" s="27"/>
      <c r="J2454" s="27"/>
      <c r="K2454" s="27" t="s">
        <v>15092</v>
      </c>
      <c r="L2454" s="27" t="str">
        <f t="shared" si="806"/>
        <v>PostAlerta</v>
      </c>
      <c r="M2454" s="27" t="str">
        <f t="shared" si="812"/>
        <v>S/PalabrasClaves</v>
      </c>
      <c r="N2454" s="27" t="str">
        <f t="shared" si="813"/>
        <v/>
      </c>
      <c r="O2454" s="27"/>
      <c r="P2454" s="27" t="s">
        <v>341</v>
      </c>
      <c r="Q2454" s="27"/>
      <c r="R2454" s="27" t="str">
        <f>LEFT('2012-2022'!$P2454,4)</f>
        <v>2020</v>
      </c>
      <c r="S2454" s="27" t="s">
        <v>72</v>
      </c>
      <c r="T2454" s="27" t="str">
        <f t="shared" si="801"/>
        <v/>
      </c>
      <c r="U2454" s="27"/>
      <c r="V2454" s="29"/>
      <c r="W2454" s="30"/>
      <c r="X2454" s="30"/>
      <c r="Y2454" s="31"/>
    </row>
    <row r="2455" spans="1:25" ht="15.75" hidden="1" customHeight="1" x14ac:dyDescent="0.25">
      <c r="A2455" s="32">
        <v>32061624</v>
      </c>
      <c r="B2455" s="32" t="s">
        <v>15093</v>
      </c>
      <c r="C2455" s="32" t="s">
        <v>15094</v>
      </c>
      <c r="D2455" s="32" t="s">
        <v>15095</v>
      </c>
      <c r="E2455" s="32" t="s">
        <v>15096</v>
      </c>
      <c r="F2455" s="32" t="s">
        <v>14531</v>
      </c>
      <c r="G2455" s="32">
        <v>2020</v>
      </c>
      <c r="H2455" s="33">
        <v>43878</v>
      </c>
      <c r="I2455" s="32"/>
      <c r="J2455" s="32"/>
      <c r="K2455" s="32" t="s">
        <v>15097</v>
      </c>
      <c r="L2455" s="32" t="str">
        <f t="shared" si="806"/>
        <v>PostAlerta</v>
      </c>
      <c r="M2455" s="32" t="str">
        <f t="shared" si="812"/>
        <v>S/PalabrasClaves</v>
      </c>
      <c r="N2455" s="32" t="str">
        <f t="shared" si="813"/>
        <v/>
      </c>
      <c r="O2455" s="32"/>
      <c r="P2455" s="32" t="s">
        <v>2992</v>
      </c>
      <c r="Q2455" s="32"/>
      <c r="R2455" s="32" t="str">
        <f>LEFT('2012-2022'!$P2455,4)</f>
        <v>2020</v>
      </c>
      <c r="S2455" s="32" t="s">
        <v>65</v>
      </c>
      <c r="T2455" s="32" t="str">
        <f t="shared" si="801"/>
        <v/>
      </c>
      <c r="U2455" s="32"/>
      <c r="V2455" s="34"/>
      <c r="W2455" s="35"/>
      <c r="X2455" s="35"/>
      <c r="Y2455" s="32"/>
    </row>
    <row r="2456" spans="1:25" ht="15.75" hidden="1" customHeight="1" x14ac:dyDescent="0.25">
      <c r="A2456" s="27">
        <v>27776813</v>
      </c>
      <c r="B2456" s="27" t="s">
        <v>15098</v>
      </c>
      <c r="C2456" s="27" t="s">
        <v>15099</v>
      </c>
      <c r="D2456" s="27" t="s">
        <v>15100</v>
      </c>
      <c r="E2456" s="27" t="s">
        <v>15101</v>
      </c>
      <c r="F2456" s="27" t="s">
        <v>1060</v>
      </c>
      <c r="G2456" s="27">
        <v>2016</v>
      </c>
      <c r="H2456" s="28">
        <v>42669</v>
      </c>
      <c r="I2456" s="27"/>
      <c r="J2456" s="27"/>
      <c r="K2456" s="27" t="s">
        <v>15102</v>
      </c>
      <c r="L2456" s="27" t="str">
        <f t="shared" si="806"/>
        <v>PreAlerta</v>
      </c>
      <c r="M2456" s="27" t="str">
        <f t="shared" si="812"/>
        <v>S/PalabrasClaves</v>
      </c>
      <c r="N2456" s="27" t="str">
        <f t="shared" si="813"/>
        <v/>
      </c>
      <c r="O2456" s="27"/>
      <c r="P2456" s="27" t="s">
        <v>597</v>
      </c>
      <c r="Q2456" s="27"/>
      <c r="R2456" s="27" t="str">
        <f>LEFT('2012-2022'!$P2456,4)</f>
        <v>2016</v>
      </c>
      <c r="S2456" s="27" t="s">
        <v>72</v>
      </c>
      <c r="T2456" s="27" t="str">
        <f t="shared" si="801"/>
        <v/>
      </c>
      <c r="U2456" s="27"/>
      <c r="V2456" s="29"/>
      <c r="W2456" s="30"/>
      <c r="X2456" s="30"/>
      <c r="Y2456" s="31"/>
    </row>
    <row r="2457" spans="1:25" ht="15.75" hidden="1" customHeight="1" x14ac:dyDescent="0.25">
      <c r="A2457" s="32">
        <v>30799204</v>
      </c>
      <c r="B2457" s="32" t="s">
        <v>15103</v>
      </c>
      <c r="C2457" s="32" t="s">
        <v>15104</v>
      </c>
      <c r="D2457" s="32" t="s">
        <v>15105</v>
      </c>
      <c r="E2457" s="32" t="s">
        <v>15106</v>
      </c>
      <c r="F2457" s="32" t="s">
        <v>15107</v>
      </c>
      <c r="G2457" s="32">
        <v>2019</v>
      </c>
      <c r="H2457" s="33">
        <v>43522</v>
      </c>
      <c r="I2457" s="32" t="s">
        <v>15108</v>
      </c>
      <c r="J2457" s="32" t="s">
        <v>15109</v>
      </c>
      <c r="K2457" s="32" t="s">
        <v>15110</v>
      </c>
      <c r="L2457" s="32" t="str">
        <f t="shared" ref="L2457:L2520" si="814">IF(ISNUMBER(VLOOKUP(A2457,EXCL,1,FALSE)),"Excluido",IF(ISNUMBER(VLOOKUP(A2457,POST,1,FALSE)),"PostAlerta",IF(ISNUMBER(VLOOKUP(A2457,PRE,1,FALSE)),"PreAlerta","")))</f>
        <v>PostAlerta</v>
      </c>
      <c r="M2457" s="32" t="str">
        <f t="shared" si="812"/>
        <v>S/PalabrasClaves</v>
      </c>
      <c r="N2457" s="32" t="str">
        <f t="shared" si="813"/>
        <v/>
      </c>
      <c r="O2457" s="32"/>
      <c r="P2457" s="32" t="s">
        <v>612</v>
      </c>
      <c r="Q2457" s="32"/>
      <c r="R2457" s="32" t="str">
        <f>LEFT('2012-2022'!$P2457,4)</f>
        <v>2019</v>
      </c>
      <c r="S2457" s="32" t="s">
        <v>54</v>
      </c>
      <c r="T2457" s="32" t="str">
        <f t="shared" si="801"/>
        <v/>
      </c>
      <c r="U2457" s="32"/>
      <c r="V2457" s="34"/>
      <c r="W2457" s="35"/>
      <c r="X2457" s="35"/>
      <c r="Y2457" s="32"/>
    </row>
    <row r="2458" spans="1:25" ht="15.75" hidden="1" customHeight="1" x14ac:dyDescent="0.25">
      <c r="A2458" s="27">
        <v>25590331</v>
      </c>
      <c r="B2458" s="27" t="s">
        <v>15111</v>
      </c>
      <c r="C2458" s="27" t="s">
        <v>15112</v>
      </c>
      <c r="D2458" s="27" t="s">
        <v>15113</v>
      </c>
      <c r="E2458" s="27" t="s">
        <v>13717</v>
      </c>
      <c r="F2458" s="27" t="s">
        <v>3088</v>
      </c>
      <c r="G2458" s="27">
        <v>2015</v>
      </c>
      <c r="H2458" s="28">
        <v>42020</v>
      </c>
      <c r="I2458" s="27" t="s">
        <v>15114</v>
      </c>
      <c r="J2458" s="27"/>
      <c r="K2458" s="27" t="s">
        <v>15115</v>
      </c>
      <c r="L2458" s="27" t="str">
        <f t="shared" si="814"/>
        <v>Excluido</v>
      </c>
      <c r="M2458" s="27" t="str">
        <f t="shared" si="812"/>
        <v>S/PalabrasClaves</v>
      </c>
      <c r="N2458" s="27" t="str">
        <f t="shared" si="813"/>
        <v/>
      </c>
      <c r="O2458" s="27"/>
      <c r="P2458" s="27" t="s">
        <v>15116</v>
      </c>
      <c r="Q2458" s="27"/>
      <c r="R2458" s="27" t="str">
        <f>LEFT('2012-2022'!$P2458,4)</f>
        <v>2015</v>
      </c>
      <c r="S2458" s="27" t="s">
        <v>39</v>
      </c>
      <c r="T2458" s="27" t="str">
        <f t="shared" si="801"/>
        <v/>
      </c>
      <c r="U2458" s="27"/>
      <c r="V2458" s="29"/>
      <c r="W2458" s="30"/>
      <c r="X2458" s="30"/>
      <c r="Y2458" s="31"/>
    </row>
    <row r="2459" spans="1:25" ht="15.75" hidden="1" customHeight="1" x14ac:dyDescent="0.25">
      <c r="A2459" s="32">
        <v>35067599</v>
      </c>
      <c r="B2459" s="32" t="s">
        <v>15117</v>
      </c>
      <c r="C2459" s="32" t="s">
        <v>15118</v>
      </c>
      <c r="D2459" s="32" t="s">
        <v>15119</v>
      </c>
      <c r="E2459" s="32" t="s">
        <v>12832</v>
      </c>
      <c r="F2459" s="32" t="s">
        <v>304</v>
      </c>
      <c r="G2459" s="32">
        <v>2022</v>
      </c>
      <c r="H2459" s="33">
        <v>44585</v>
      </c>
      <c r="I2459" s="32" t="s">
        <v>15120</v>
      </c>
      <c r="J2459" s="32" t="s">
        <v>15121</v>
      </c>
      <c r="K2459" s="32" t="s">
        <v>15122</v>
      </c>
      <c r="L2459" s="32" t="str">
        <f t="shared" si="814"/>
        <v>PostAlerta</v>
      </c>
      <c r="M2459" s="32" t="str">
        <f t="shared" si="812"/>
        <v>S/PalabrasClaves</v>
      </c>
      <c r="N2459" s="32" t="str">
        <f t="shared" si="813"/>
        <v/>
      </c>
      <c r="O2459" s="32"/>
      <c r="P2459" s="32" t="s">
        <v>15123</v>
      </c>
      <c r="Q2459" s="32"/>
      <c r="R2459" s="32" t="str">
        <f>LEFT('2012-2022'!$P2459,4)</f>
        <v>2022</v>
      </c>
      <c r="S2459" s="32" t="s">
        <v>65</v>
      </c>
      <c r="T2459" s="32" t="str">
        <f t="shared" si="801"/>
        <v/>
      </c>
      <c r="U2459" s="32"/>
      <c r="V2459" s="34"/>
      <c r="W2459" s="35"/>
      <c r="X2459" s="35"/>
      <c r="Y2459" s="32"/>
    </row>
    <row r="2460" spans="1:25" ht="15.75" hidden="1" customHeight="1" x14ac:dyDescent="0.25">
      <c r="A2460" s="27">
        <v>25886914</v>
      </c>
      <c r="B2460" s="27" t="s">
        <v>15124</v>
      </c>
      <c r="C2460" s="27" t="s">
        <v>15125</v>
      </c>
      <c r="D2460" s="27" t="s">
        <v>15126</v>
      </c>
      <c r="E2460" s="27" t="s">
        <v>15127</v>
      </c>
      <c r="F2460" s="27" t="s">
        <v>1066</v>
      </c>
      <c r="G2460" s="27">
        <v>2015</v>
      </c>
      <c r="H2460" s="28">
        <v>42113</v>
      </c>
      <c r="I2460" s="27" t="s">
        <v>15128</v>
      </c>
      <c r="J2460" s="27"/>
      <c r="K2460" s="27" t="s">
        <v>15129</v>
      </c>
      <c r="L2460" s="27" t="str">
        <f t="shared" si="814"/>
        <v>PreAlerta</v>
      </c>
      <c r="M2460" s="27" t="str">
        <f t="shared" si="812"/>
        <v>S/PalabrasClaves</v>
      </c>
      <c r="N2460" s="27" t="str">
        <f t="shared" si="813"/>
        <v/>
      </c>
      <c r="O2460" s="27"/>
      <c r="P2460" s="27" t="s">
        <v>11864</v>
      </c>
      <c r="Q2460" s="27"/>
      <c r="R2460" s="27" t="str">
        <f>LEFT('2012-2022'!$P2460,4)</f>
        <v>2015</v>
      </c>
      <c r="S2460" s="27" t="s">
        <v>45</v>
      </c>
      <c r="T2460" s="27" t="str">
        <f t="shared" si="801"/>
        <v/>
      </c>
      <c r="U2460" s="27"/>
      <c r="V2460" s="29"/>
      <c r="W2460" s="30"/>
      <c r="X2460" s="30"/>
      <c r="Y2460" s="31"/>
    </row>
    <row r="2461" spans="1:25" ht="15.75" hidden="1" customHeight="1" x14ac:dyDescent="0.25">
      <c r="A2461" s="32">
        <v>26907819</v>
      </c>
      <c r="B2461" s="32" t="s">
        <v>15130</v>
      </c>
      <c r="C2461" s="32" t="s">
        <v>15131</v>
      </c>
      <c r="D2461" s="32" t="s">
        <v>15132</v>
      </c>
      <c r="E2461" s="32" t="s">
        <v>15133</v>
      </c>
      <c r="F2461" s="32" t="s">
        <v>9290</v>
      </c>
      <c r="G2461" s="32">
        <v>2016</v>
      </c>
      <c r="H2461" s="33">
        <v>42425</v>
      </c>
      <c r="I2461" s="32" t="s">
        <v>15134</v>
      </c>
      <c r="J2461" s="32"/>
      <c r="K2461" s="32" t="s">
        <v>15135</v>
      </c>
      <c r="L2461" s="32" t="str">
        <f t="shared" si="814"/>
        <v>PreAlerta</v>
      </c>
      <c r="M2461" s="32" t="str">
        <f t="shared" si="812"/>
        <v>S/PalabrasClaves</v>
      </c>
      <c r="N2461" s="32" t="str">
        <f t="shared" si="813"/>
        <v/>
      </c>
      <c r="O2461" s="32"/>
      <c r="P2461" s="32" t="s">
        <v>15136</v>
      </c>
      <c r="Q2461" s="32"/>
      <c r="R2461" s="32" t="str">
        <f>LEFT('2012-2022'!$P2461,4)</f>
        <v>2016</v>
      </c>
      <c r="S2461" s="32" t="s">
        <v>45</v>
      </c>
      <c r="T2461" s="32" t="str">
        <f t="shared" si="801"/>
        <v/>
      </c>
      <c r="U2461" s="32"/>
      <c r="V2461" s="34"/>
      <c r="W2461" s="35"/>
      <c r="X2461" s="35"/>
      <c r="Y2461" s="32"/>
    </row>
    <row r="2462" spans="1:25" ht="15.75" hidden="1" customHeight="1" x14ac:dyDescent="0.25">
      <c r="A2462" s="27">
        <v>23800942</v>
      </c>
      <c r="B2462" s="27" t="s">
        <v>15137</v>
      </c>
      <c r="C2462" s="27" t="s">
        <v>15138</v>
      </c>
      <c r="D2462" s="27" t="s">
        <v>15139</v>
      </c>
      <c r="E2462" s="27" t="s">
        <v>15140</v>
      </c>
      <c r="F2462" s="27" t="s">
        <v>2140</v>
      </c>
      <c r="G2462" s="27">
        <v>2013</v>
      </c>
      <c r="H2462" s="28">
        <v>41452</v>
      </c>
      <c r="I2462" s="27"/>
      <c r="J2462" s="27"/>
      <c r="K2462" s="27" t="s">
        <v>15141</v>
      </c>
      <c r="L2462" s="27" t="str">
        <f t="shared" si="814"/>
        <v>PreAlerta</v>
      </c>
      <c r="M2462" s="27" t="str">
        <f t="shared" si="812"/>
        <v>S/PalabrasClaves</v>
      </c>
      <c r="N2462" s="27" t="str">
        <f t="shared" si="813"/>
        <v/>
      </c>
      <c r="O2462" s="27"/>
      <c r="P2462" s="27" t="s">
        <v>2364</v>
      </c>
      <c r="Q2462" s="27"/>
      <c r="R2462" s="27" t="str">
        <f>LEFT('2012-2022'!$P2462,4)</f>
        <v>2013</v>
      </c>
      <c r="S2462" s="27" t="s">
        <v>70</v>
      </c>
      <c r="T2462" s="27" t="str">
        <f t="shared" si="801"/>
        <v/>
      </c>
      <c r="U2462" s="27"/>
      <c r="V2462" s="29"/>
      <c r="W2462" s="30"/>
      <c r="X2462" s="30"/>
      <c r="Y2462" s="31"/>
    </row>
    <row r="2463" spans="1:25" ht="15.75" hidden="1" customHeight="1" x14ac:dyDescent="0.25">
      <c r="A2463" s="32">
        <v>32403988</v>
      </c>
      <c r="B2463" s="32" t="s">
        <v>15142</v>
      </c>
      <c r="C2463" s="32" t="s">
        <v>15143</v>
      </c>
      <c r="D2463" s="32" t="s">
        <v>15144</v>
      </c>
      <c r="E2463" s="32" t="s">
        <v>15145</v>
      </c>
      <c r="F2463" s="32" t="s">
        <v>735</v>
      </c>
      <c r="G2463" s="32">
        <v>2020</v>
      </c>
      <c r="H2463" s="33">
        <v>43966</v>
      </c>
      <c r="I2463" s="32" t="s">
        <v>15146</v>
      </c>
      <c r="J2463" s="32" t="s">
        <v>15147</v>
      </c>
      <c r="K2463" s="32" t="s">
        <v>15148</v>
      </c>
      <c r="L2463" s="32" t="str">
        <f t="shared" si="814"/>
        <v>PostAlerta</v>
      </c>
      <c r="M2463" s="32" t="str">
        <f t="shared" si="812"/>
        <v>S/PalabrasClaves</v>
      </c>
      <c r="N2463" s="32"/>
      <c r="O2463" s="32"/>
      <c r="P2463" s="32" t="s">
        <v>175</v>
      </c>
      <c r="Q2463" s="32"/>
      <c r="R2463" s="32" t="str">
        <f>LEFT('2012-2022'!$P2463,4)</f>
        <v>2020</v>
      </c>
      <c r="S2463" s="32" t="s">
        <v>60</v>
      </c>
      <c r="T2463" s="32" t="str">
        <f t="shared" si="801"/>
        <v/>
      </c>
      <c r="U2463" s="32"/>
      <c r="V2463" s="34"/>
      <c r="W2463" s="35"/>
      <c r="X2463" s="35"/>
      <c r="Y2463" s="32"/>
    </row>
    <row r="2464" spans="1:25" ht="15.75" hidden="1" customHeight="1" x14ac:dyDescent="0.25">
      <c r="A2464" s="27">
        <v>31618167</v>
      </c>
      <c r="B2464" s="27" t="s">
        <v>15149</v>
      </c>
      <c r="C2464" s="27" t="s">
        <v>15150</v>
      </c>
      <c r="D2464" s="27" t="s">
        <v>15151</v>
      </c>
      <c r="E2464" s="27" t="s">
        <v>15152</v>
      </c>
      <c r="F2464" s="27" t="s">
        <v>11834</v>
      </c>
      <c r="G2464" s="27">
        <v>2019</v>
      </c>
      <c r="H2464" s="28">
        <v>43755</v>
      </c>
      <c r="I2464" s="27" t="s">
        <v>15153</v>
      </c>
      <c r="J2464" s="27"/>
      <c r="K2464" s="27" t="s">
        <v>15154</v>
      </c>
      <c r="L2464" s="27" t="str">
        <f t="shared" si="814"/>
        <v>PostAlerta</v>
      </c>
      <c r="M2464" s="27" t="str">
        <f t="shared" si="812"/>
        <v>S/PalabrasClaves</v>
      </c>
      <c r="N2464" s="27" t="str">
        <f t="shared" ref="N2464:N2472" si="815">IF(ISNUMBER(SEARCH("TREATMENT", B2464)), "4) Nuevos tratamientos", "")</f>
        <v/>
      </c>
      <c r="O2464" s="27"/>
      <c r="P2464" s="27" t="s">
        <v>5930</v>
      </c>
      <c r="Q2464" s="27"/>
      <c r="R2464" s="27" t="str">
        <f>LEFT('2012-2022'!$P2464,4)</f>
        <v>2019</v>
      </c>
      <c r="S2464" s="27" t="s">
        <v>70</v>
      </c>
      <c r="T2464" s="27" t="str">
        <f t="shared" si="801"/>
        <v/>
      </c>
      <c r="U2464" s="27"/>
      <c r="V2464" s="29"/>
      <c r="W2464" s="30"/>
      <c r="X2464" s="30"/>
      <c r="Y2464" s="31"/>
    </row>
    <row r="2465" spans="1:25" ht="15.75" hidden="1" customHeight="1" x14ac:dyDescent="0.25">
      <c r="A2465" s="32">
        <v>30068468</v>
      </c>
      <c r="B2465" s="32" t="s">
        <v>15155</v>
      </c>
      <c r="C2465" s="32" t="s">
        <v>15156</v>
      </c>
      <c r="D2465" s="32" t="s">
        <v>15157</v>
      </c>
      <c r="E2465" s="32" t="s">
        <v>12401</v>
      </c>
      <c r="F2465" s="32" t="s">
        <v>15158</v>
      </c>
      <c r="G2465" s="32">
        <v>2018</v>
      </c>
      <c r="H2465" s="33">
        <v>43315</v>
      </c>
      <c r="I2465" s="32"/>
      <c r="J2465" s="32"/>
      <c r="K2465" s="32" t="s">
        <v>15159</v>
      </c>
      <c r="L2465" s="32" t="str">
        <f t="shared" si="814"/>
        <v>PostAlerta</v>
      </c>
      <c r="M2465" s="32" t="str">
        <f t="shared" si="812"/>
        <v>S/PalabrasClaves</v>
      </c>
      <c r="N2465" s="32" t="str">
        <f t="shared" si="815"/>
        <v/>
      </c>
      <c r="O2465" s="32"/>
      <c r="P2465" s="32" t="s">
        <v>590</v>
      </c>
      <c r="Q2465" s="32"/>
      <c r="R2465" s="32" t="str">
        <f>LEFT('2012-2022'!$P2465,4)</f>
        <v>2018</v>
      </c>
      <c r="S2465" s="32" t="s">
        <v>60</v>
      </c>
      <c r="T2465" s="32" t="str">
        <f t="shared" si="801"/>
        <v/>
      </c>
      <c r="U2465" s="32"/>
      <c r="V2465" s="34"/>
      <c r="W2465" s="35"/>
      <c r="X2465" s="35"/>
      <c r="Y2465" s="32"/>
    </row>
    <row r="2466" spans="1:25" ht="15.75" hidden="1" customHeight="1" x14ac:dyDescent="0.25">
      <c r="A2466" s="27">
        <v>31324517</v>
      </c>
      <c r="B2466" s="27" t="s">
        <v>15160</v>
      </c>
      <c r="C2466" s="27" t="s">
        <v>15161</v>
      </c>
      <c r="D2466" s="27" t="s">
        <v>15162</v>
      </c>
      <c r="E2466" s="27" t="s">
        <v>3081</v>
      </c>
      <c r="F2466" s="27" t="s">
        <v>679</v>
      </c>
      <c r="G2466" s="27">
        <v>2019</v>
      </c>
      <c r="H2466" s="28">
        <v>43667</v>
      </c>
      <c r="I2466" s="27"/>
      <c r="J2466" s="27"/>
      <c r="K2466" s="27" t="s">
        <v>15163</v>
      </c>
      <c r="L2466" s="27" t="str">
        <f t="shared" si="814"/>
        <v>Excluido</v>
      </c>
      <c r="M2466" s="27" t="str">
        <f t="shared" si="812"/>
        <v>S/PalabrasClaves</v>
      </c>
      <c r="N2466" s="27" t="str">
        <f t="shared" si="815"/>
        <v/>
      </c>
      <c r="O2466" s="27"/>
      <c r="P2466" s="27" t="s">
        <v>5930</v>
      </c>
      <c r="Q2466" s="27"/>
      <c r="R2466" s="27" t="str">
        <f>LEFT('2012-2022'!$P2466,4)</f>
        <v>2019</v>
      </c>
      <c r="S2466" s="27" t="s">
        <v>70</v>
      </c>
      <c r="T2466" s="27" t="str">
        <f t="shared" si="801"/>
        <v/>
      </c>
      <c r="U2466" s="27"/>
      <c r="V2466" s="29"/>
      <c r="W2466" s="30"/>
      <c r="X2466" s="30"/>
      <c r="Y2466" s="31"/>
    </row>
    <row r="2467" spans="1:25" ht="15.75" hidden="1" customHeight="1" x14ac:dyDescent="0.25">
      <c r="A2467" s="32">
        <v>33320275</v>
      </c>
      <c r="B2467" s="32" t="s">
        <v>15164</v>
      </c>
      <c r="C2467" s="32" t="s">
        <v>15165</v>
      </c>
      <c r="D2467" s="32" t="s">
        <v>15166</v>
      </c>
      <c r="E2467" s="32" t="s">
        <v>15167</v>
      </c>
      <c r="F2467" s="32" t="s">
        <v>3824</v>
      </c>
      <c r="G2467" s="32">
        <v>2021</v>
      </c>
      <c r="H2467" s="33">
        <v>44180</v>
      </c>
      <c r="I2467" s="32" t="s">
        <v>15168</v>
      </c>
      <c r="J2467" s="32"/>
      <c r="K2467" s="32" t="s">
        <v>15169</v>
      </c>
      <c r="L2467" s="32" t="str">
        <f t="shared" si="814"/>
        <v>PostAlerta</v>
      </c>
      <c r="M2467" s="32" t="str">
        <f t="shared" si="812"/>
        <v>S/PalabrasClaves</v>
      </c>
      <c r="N2467" s="32" t="str">
        <f t="shared" si="815"/>
        <v/>
      </c>
      <c r="O2467" s="32"/>
      <c r="P2467" s="32" t="s">
        <v>15170</v>
      </c>
      <c r="Q2467" s="32"/>
      <c r="R2467" s="32" t="str">
        <f>LEFT('2012-2022'!$P2467,4)</f>
        <v>2021</v>
      </c>
      <c r="S2467" s="32" t="s">
        <v>39</v>
      </c>
      <c r="T2467" s="32" t="str">
        <f t="shared" si="801"/>
        <v/>
      </c>
      <c r="U2467" s="32"/>
      <c r="V2467" s="34"/>
      <c r="W2467" s="35"/>
      <c r="X2467" s="35"/>
      <c r="Y2467" s="32"/>
    </row>
    <row r="2468" spans="1:25" ht="15.75" hidden="1" customHeight="1" x14ac:dyDescent="0.25">
      <c r="A2468" s="27">
        <v>24417784</v>
      </c>
      <c r="B2468" s="27" t="s">
        <v>15171</v>
      </c>
      <c r="C2468" s="27" t="s">
        <v>15172</v>
      </c>
      <c r="D2468" s="27" t="s">
        <v>15173</v>
      </c>
      <c r="E2468" s="27" t="s">
        <v>15174</v>
      </c>
      <c r="F2468" s="27" t="s">
        <v>15175</v>
      </c>
      <c r="G2468" s="27">
        <v>2014</v>
      </c>
      <c r="H2468" s="28">
        <v>41654</v>
      </c>
      <c r="I2468" s="27"/>
      <c r="J2468" s="27"/>
      <c r="K2468" s="27" t="s">
        <v>15176</v>
      </c>
      <c r="L2468" s="27" t="str">
        <f t="shared" si="814"/>
        <v>PreAlerta</v>
      </c>
      <c r="M2468" s="27" t="str">
        <f t="shared" si="812"/>
        <v>S/PalabrasClaves</v>
      </c>
      <c r="N2468" s="27" t="str">
        <f t="shared" si="815"/>
        <v/>
      </c>
      <c r="O2468" s="27"/>
      <c r="P2468" s="27" t="s">
        <v>15177</v>
      </c>
      <c r="Q2468" s="27"/>
      <c r="R2468" s="27" t="str">
        <f>LEFT('2012-2022'!$P2468,4)</f>
        <v>2014</v>
      </c>
      <c r="S2468" s="27" t="s">
        <v>39</v>
      </c>
      <c r="T2468" s="27" t="str">
        <f t="shared" si="801"/>
        <v/>
      </c>
      <c r="U2468" s="27"/>
      <c r="V2468" s="29"/>
      <c r="W2468" s="30"/>
      <c r="X2468" s="30"/>
      <c r="Y2468" s="31"/>
    </row>
    <row r="2469" spans="1:25" ht="15.75" hidden="1" customHeight="1" x14ac:dyDescent="0.25">
      <c r="A2469" s="32">
        <v>26841046</v>
      </c>
      <c r="B2469" s="32" t="s">
        <v>15178</v>
      </c>
      <c r="C2469" s="32" t="s">
        <v>15179</v>
      </c>
      <c r="D2469" s="32" t="s">
        <v>15180</v>
      </c>
      <c r="E2469" s="32" t="s">
        <v>15181</v>
      </c>
      <c r="F2469" s="32" t="s">
        <v>1573</v>
      </c>
      <c r="G2469" s="32">
        <v>2016</v>
      </c>
      <c r="H2469" s="33">
        <v>42404</v>
      </c>
      <c r="I2469" s="32" t="s">
        <v>15182</v>
      </c>
      <c r="J2469" s="32"/>
      <c r="K2469" s="32" t="s">
        <v>15183</v>
      </c>
      <c r="L2469" s="32" t="str">
        <f t="shared" si="814"/>
        <v>PreAlerta</v>
      </c>
      <c r="M2469" s="32" t="str">
        <f t="shared" si="812"/>
        <v>S/PalabrasClaves</v>
      </c>
      <c r="N2469" s="32" t="str">
        <f t="shared" si="815"/>
        <v/>
      </c>
      <c r="O2469" s="32"/>
      <c r="P2469" s="32" t="s">
        <v>3417</v>
      </c>
      <c r="Q2469" s="32"/>
      <c r="R2469" s="32" t="str">
        <f>LEFT('2012-2022'!$P2469,4)</f>
        <v>2016</v>
      </c>
      <c r="S2469" s="32" t="s">
        <v>45</v>
      </c>
      <c r="T2469" s="32" t="str">
        <f t="shared" si="801"/>
        <v/>
      </c>
      <c r="U2469" s="32"/>
      <c r="V2469" s="34"/>
      <c r="W2469" s="35"/>
      <c r="X2469" s="35"/>
      <c r="Y2469" s="32"/>
    </row>
    <row r="2470" spans="1:25" ht="15.75" hidden="1" customHeight="1" x14ac:dyDescent="0.25">
      <c r="A2470" s="27">
        <v>35754526</v>
      </c>
      <c r="B2470" s="27" t="s">
        <v>15184</v>
      </c>
      <c r="C2470" s="27" t="s">
        <v>15185</v>
      </c>
      <c r="D2470" s="27" t="s">
        <v>15186</v>
      </c>
      <c r="E2470" s="27" t="s">
        <v>15187</v>
      </c>
      <c r="F2470" s="27" t="s">
        <v>5548</v>
      </c>
      <c r="G2470" s="27">
        <v>2022</v>
      </c>
      <c r="H2470" s="28">
        <v>44739</v>
      </c>
      <c r="I2470" s="27" t="s">
        <v>15188</v>
      </c>
      <c r="J2470" s="27"/>
      <c r="K2470" s="27" t="s">
        <v>15189</v>
      </c>
      <c r="L2470" s="27" t="str">
        <f t="shared" si="814"/>
        <v>PostAlerta</v>
      </c>
      <c r="M2470" s="27" t="str">
        <f t="shared" si="812"/>
        <v>S/PalabrasClaves</v>
      </c>
      <c r="N2470" s="27" t="str">
        <f t="shared" si="815"/>
        <v/>
      </c>
      <c r="O2470" s="27"/>
      <c r="P2470" s="27" t="s">
        <v>15190</v>
      </c>
      <c r="Q2470" s="27"/>
      <c r="R2470" s="27" t="str">
        <f>LEFT('2012-2022'!$P2470,4)</f>
        <v>2022</v>
      </c>
      <c r="S2470" s="27" t="s">
        <v>60</v>
      </c>
      <c r="T2470" s="27" t="str">
        <f t="shared" si="801"/>
        <v/>
      </c>
      <c r="U2470" s="27"/>
      <c r="V2470" s="29"/>
      <c r="W2470" s="30"/>
      <c r="X2470" s="30"/>
      <c r="Y2470" s="31"/>
    </row>
    <row r="2471" spans="1:25" ht="15.75" hidden="1" customHeight="1" x14ac:dyDescent="0.25">
      <c r="A2471" s="32">
        <v>34654767</v>
      </c>
      <c r="B2471" s="32" t="s">
        <v>15191</v>
      </c>
      <c r="C2471" s="32" t="s">
        <v>15192</v>
      </c>
      <c r="D2471" s="32" t="s">
        <v>15193</v>
      </c>
      <c r="E2471" s="32" t="s">
        <v>15194</v>
      </c>
      <c r="F2471" s="32" t="s">
        <v>304</v>
      </c>
      <c r="G2471" s="32">
        <v>2021</v>
      </c>
      <c r="H2471" s="33">
        <v>44485</v>
      </c>
      <c r="I2471" s="32" t="s">
        <v>15195</v>
      </c>
      <c r="J2471" s="32" t="s">
        <v>15196</v>
      </c>
      <c r="K2471" s="32" t="s">
        <v>15197</v>
      </c>
      <c r="L2471" s="32" t="str">
        <f t="shared" si="814"/>
        <v>PostAlerta</v>
      </c>
      <c r="M2471" s="32" t="str">
        <f t="shared" si="812"/>
        <v>C/PalabrasClaves</v>
      </c>
      <c r="N2471" s="32" t="str">
        <f t="shared" si="815"/>
        <v/>
      </c>
      <c r="O2471" s="32"/>
      <c r="P2471" s="32" t="s">
        <v>5980</v>
      </c>
      <c r="Q2471" s="32"/>
      <c r="R2471" s="32" t="str">
        <f>LEFT('2012-2022'!$P2471,4)</f>
        <v>2021</v>
      </c>
      <c r="S2471" s="32" t="s">
        <v>74</v>
      </c>
      <c r="T2471" s="32" t="str">
        <f t="shared" si="801"/>
        <v/>
      </c>
      <c r="U2471" s="32"/>
      <c r="V2471" s="34"/>
      <c r="W2471" s="35"/>
      <c r="X2471" s="35"/>
      <c r="Y2471" s="32"/>
    </row>
    <row r="2472" spans="1:25" ht="15.75" hidden="1" customHeight="1" x14ac:dyDescent="0.25">
      <c r="A2472" s="27">
        <v>34396398</v>
      </c>
      <c r="B2472" s="27" t="s">
        <v>15198</v>
      </c>
      <c r="C2472" s="27" t="s">
        <v>15199</v>
      </c>
      <c r="D2472" s="27" t="s">
        <v>15200</v>
      </c>
      <c r="E2472" s="27" t="s">
        <v>15201</v>
      </c>
      <c r="F2472" s="27" t="s">
        <v>195</v>
      </c>
      <c r="G2472" s="27">
        <v>2021</v>
      </c>
      <c r="H2472" s="28">
        <v>44424</v>
      </c>
      <c r="I2472" s="27" t="s">
        <v>15202</v>
      </c>
      <c r="J2472" s="27"/>
      <c r="K2472" s="27" t="s">
        <v>15203</v>
      </c>
      <c r="L2472" s="27" t="str">
        <f t="shared" si="814"/>
        <v>Excluido</v>
      </c>
      <c r="M2472" s="27" t="str">
        <f t="shared" si="812"/>
        <v>S/PalabrasClaves</v>
      </c>
      <c r="N2472" s="27" t="str">
        <f t="shared" si="815"/>
        <v/>
      </c>
      <c r="O2472" s="27"/>
      <c r="P2472" s="27" t="s">
        <v>9037</v>
      </c>
      <c r="Q2472" s="27"/>
      <c r="R2472" s="27" t="str">
        <f>LEFT('2012-2022'!$P2472,4)</f>
        <v>2021</v>
      </c>
      <c r="S2472" s="27" t="s">
        <v>65</v>
      </c>
      <c r="T2472" s="27" t="str">
        <f t="shared" si="801"/>
        <v/>
      </c>
      <c r="U2472" s="27"/>
      <c r="V2472" s="29"/>
      <c r="W2472" s="30"/>
      <c r="X2472" s="30"/>
      <c r="Y2472" s="31"/>
    </row>
    <row r="2473" spans="1:25" ht="15.75" hidden="1" customHeight="1" x14ac:dyDescent="0.25">
      <c r="A2473" s="32">
        <v>32960744</v>
      </c>
      <c r="B2473" s="32" t="s">
        <v>15204</v>
      </c>
      <c r="C2473" s="32" t="s">
        <v>15205</v>
      </c>
      <c r="D2473" s="32" t="s">
        <v>15206</v>
      </c>
      <c r="E2473" s="32" t="s">
        <v>15207</v>
      </c>
      <c r="F2473" s="32" t="s">
        <v>735</v>
      </c>
      <c r="G2473" s="32">
        <v>2020</v>
      </c>
      <c r="H2473" s="33">
        <v>44096</v>
      </c>
      <c r="I2473" s="32"/>
      <c r="J2473" s="32"/>
      <c r="K2473" s="32" t="s">
        <v>15208</v>
      </c>
      <c r="L2473" s="32" t="str">
        <f t="shared" si="814"/>
        <v>PostAlerta</v>
      </c>
      <c r="M2473" s="32" t="str">
        <f t="shared" si="812"/>
        <v>S/PalabrasClaves</v>
      </c>
      <c r="N2473" s="32"/>
      <c r="O2473" s="32"/>
      <c r="P2473" s="32" t="s">
        <v>341</v>
      </c>
      <c r="Q2473" s="32"/>
      <c r="R2473" s="32" t="str">
        <f>LEFT('2012-2022'!$P2473,4)</f>
        <v>2020</v>
      </c>
      <c r="S2473" s="32" t="s">
        <v>72</v>
      </c>
      <c r="T2473" s="32" t="str">
        <f t="shared" si="801"/>
        <v/>
      </c>
      <c r="U2473" s="32"/>
      <c r="V2473" s="34"/>
      <c r="W2473" s="35"/>
      <c r="X2473" s="35"/>
      <c r="Y2473" s="32"/>
    </row>
    <row r="2474" spans="1:25" ht="15.75" hidden="1" customHeight="1" x14ac:dyDescent="0.25">
      <c r="A2474" s="27">
        <v>30406812</v>
      </c>
      <c r="B2474" s="27" t="s">
        <v>15209</v>
      </c>
      <c r="C2474" s="27" t="s">
        <v>15210</v>
      </c>
      <c r="D2474" s="27" t="s">
        <v>15211</v>
      </c>
      <c r="E2474" s="27" t="s">
        <v>15212</v>
      </c>
      <c r="F2474" s="27" t="s">
        <v>6079</v>
      </c>
      <c r="G2474" s="27">
        <v>2018</v>
      </c>
      <c r="H2474" s="28">
        <v>43413</v>
      </c>
      <c r="I2474" s="27"/>
      <c r="J2474" s="27"/>
      <c r="K2474" s="27" t="s">
        <v>15213</v>
      </c>
      <c r="L2474" s="27" t="str">
        <f t="shared" si="814"/>
        <v>Excluido</v>
      </c>
      <c r="M2474" s="27" t="str">
        <f t="shared" si="812"/>
        <v>S/PalabrasClaves</v>
      </c>
      <c r="N2474" s="27" t="str">
        <f t="shared" ref="N2474:N2488" si="816">IF(ISNUMBER(SEARCH("TREATMENT", B2474)), "4) Nuevos tratamientos", "")</f>
        <v/>
      </c>
      <c r="O2474" s="27"/>
      <c r="P2474" s="27" t="s">
        <v>942</v>
      </c>
      <c r="Q2474" s="27"/>
      <c r="R2474" s="27" t="str">
        <f>LEFT('2012-2022'!$P2474,4)</f>
        <v>2018</v>
      </c>
      <c r="S2474" s="27" t="s">
        <v>74</v>
      </c>
      <c r="T2474" s="27" t="str">
        <f t="shared" si="801"/>
        <v/>
      </c>
      <c r="U2474" s="27"/>
      <c r="V2474" s="29"/>
      <c r="W2474" s="30"/>
      <c r="X2474" s="30"/>
      <c r="Y2474" s="31"/>
    </row>
    <row r="2475" spans="1:25" ht="15.75" hidden="1" customHeight="1" x14ac:dyDescent="0.25">
      <c r="A2475" s="32">
        <v>32828724</v>
      </c>
      <c r="B2475" s="32" t="s">
        <v>15214</v>
      </c>
      <c r="C2475" s="32" t="s">
        <v>15215</v>
      </c>
      <c r="D2475" s="32" t="s">
        <v>15216</v>
      </c>
      <c r="E2475" s="32" t="s">
        <v>15217</v>
      </c>
      <c r="F2475" s="32" t="s">
        <v>14531</v>
      </c>
      <c r="G2475" s="32">
        <v>2021</v>
      </c>
      <c r="H2475" s="33">
        <v>44067</v>
      </c>
      <c r="I2475" s="32"/>
      <c r="J2475" s="32"/>
      <c r="K2475" s="32" t="s">
        <v>15218</v>
      </c>
      <c r="L2475" s="32" t="str">
        <f t="shared" si="814"/>
        <v>PostAlerta</v>
      </c>
      <c r="M2475" s="32" t="str">
        <f t="shared" si="812"/>
        <v>S/PalabrasClaves</v>
      </c>
      <c r="N2475" s="32" t="str">
        <f t="shared" si="816"/>
        <v/>
      </c>
      <c r="O2475" s="32"/>
      <c r="P2475" s="32" t="s">
        <v>252</v>
      </c>
      <c r="Q2475" s="32"/>
      <c r="R2475" s="32" t="str">
        <f>LEFT('2012-2022'!$P2475,4)</f>
        <v>2021</v>
      </c>
      <c r="S2475" s="32" t="s">
        <v>45</v>
      </c>
      <c r="T2475" s="32" t="str">
        <f t="shared" si="801"/>
        <v/>
      </c>
      <c r="U2475" s="32"/>
      <c r="V2475" s="34"/>
      <c r="W2475" s="35"/>
      <c r="X2475" s="35"/>
      <c r="Y2475" s="32"/>
    </row>
    <row r="2476" spans="1:25" ht="15.75" hidden="1" customHeight="1" x14ac:dyDescent="0.25">
      <c r="A2476" s="27">
        <v>22727081</v>
      </c>
      <c r="B2476" s="27" t="s">
        <v>15219</v>
      </c>
      <c r="C2476" s="27" t="s">
        <v>15220</v>
      </c>
      <c r="D2476" s="27" t="s">
        <v>15221</v>
      </c>
      <c r="E2476" s="27" t="s">
        <v>12540</v>
      </c>
      <c r="F2476" s="27" t="s">
        <v>14163</v>
      </c>
      <c r="G2476" s="27">
        <v>2012</v>
      </c>
      <c r="H2476" s="28">
        <v>41086</v>
      </c>
      <c r="I2476" s="27"/>
      <c r="J2476" s="27"/>
      <c r="K2476" s="27" t="s">
        <v>15222</v>
      </c>
      <c r="L2476" s="27" t="str">
        <f t="shared" si="814"/>
        <v>PreAlerta</v>
      </c>
      <c r="M2476" s="27" t="str">
        <f t="shared" si="812"/>
        <v>S/PalabrasClaves</v>
      </c>
      <c r="N2476" s="27" t="str">
        <f t="shared" si="816"/>
        <v/>
      </c>
      <c r="O2476" s="27"/>
      <c r="P2476" s="27" t="s">
        <v>2931</v>
      </c>
      <c r="Q2476" s="27"/>
      <c r="R2476" s="27" t="str">
        <f>LEFT('2012-2022'!$P2476,4)</f>
        <v>2012</v>
      </c>
      <c r="S2476" s="27" t="s">
        <v>62</v>
      </c>
      <c r="T2476" s="27" t="str">
        <f t="shared" si="801"/>
        <v/>
      </c>
      <c r="U2476" s="27"/>
      <c r="V2476" s="29"/>
      <c r="W2476" s="30"/>
      <c r="X2476" s="30"/>
      <c r="Y2476" s="31"/>
    </row>
    <row r="2477" spans="1:25" ht="15.75" hidden="1" customHeight="1" x14ac:dyDescent="0.25">
      <c r="A2477" s="32">
        <v>26203757</v>
      </c>
      <c r="B2477" s="32" t="s">
        <v>15223</v>
      </c>
      <c r="C2477" s="32" t="s">
        <v>15224</v>
      </c>
      <c r="D2477" s="32" t="s">
        <v>15225</v>
      </c>
      <c r="E2477" s="32" t="s">
        <v>15226</v>
      </c>
      <c r="F2477" s="32" t="s">
        <v>15227</v>
      </c>
      <c r="G2477" s="32">
        <v>2015</v>
      </c>
      <c r="H2477" s="33">
        <v>42209</v>
      </c>
      <c r="I2477" s="32"/>
      <c r="J2477" s="32"/>
      <c r="K2477" s="32" t="s">
        <v>15228</v>
      </c>
      <c r="L2477" s="32" t="str">
        <f t="shared" si="814"/>
        <v>PreAlerta</v>
      </c>
      <c r="M2477" s="32" t="str">
        <f t="shared" si="812"/>
        <v>S/PalabrasClaves</v>
      </c>
      <c r="N2477" s="32" t="str">
        <f t="shared" si="816"/>
        <v/>
      </c>
      <c r="O2477" s="32"/>
      <c r="P2477" s="32" t="s">
        <v>882</v>
      </c>
      <c r="Q2477" s="32"/>
      <c r="R2477" s="32" t="str">
        <f>LEFT('2012-2022'!$P2477,4)</f>
        <v>2015</v>
      </c>
      <c r="S2477" s="32" t="s">
        <v>72</v>
      </c>
      <c r="T2477" s="32" t="str">
        <f t="shared" si="801"/>
        <v/>
      </c>
      <c r="U2477" s="32"/>
      <c r="V2477" s="34"/>
      <c r="W2477" s="35"/>
      <c r="X2477" s="35"/>
      <c r="Y2477" s="32"/>
    </row>
    <row r="2478" spans="1:25" ht="15.75" hidden="1" customHeight="1" x14ac:dyDescent="0.25">
      <c r="A2478" s="27">
        <v>32795362</v>
      </c>
      <c r="B2478" s="27" t="s">
        <v>15229</v>
      </c>
      <c r="C2478" s="27" t="s">
        <v>15230</v>
      </c>
      <c r="D2478" s="27" t="s">
        <v>15231</v>
      </c>
      <c r="E2478" s="27" t="s">
        <v>11593</v>
      </c>
      <c r="F2478" s="27" t="s">
        <v>10470</v>
      </c>
      <c r="G2478" s="27">
        <v>2020</v>
      </c>
      <c r="H2478" s="28">
        <v>44059</v>
      </c>
      <c r="I2478" s="27" t="s">
        <v>15232</v>
      </c>
      <c r="J2478" s="27"/>
      <c r="K2478" s="27" t="s">
        <v>15233</v>
      </c>
      <c r="L2478" s="27" t="str">
        <f t="shared" si="814"/>
        <v>PostAlerta</v>
      </c>
      <c r="M2478" s="27" t="str">
        <f t="shared" si="812"/>
        <v>S/PalabrasClaves</v>
      </c>
      <c r="N2478" s="27" t="str">
        <f t="shared" si="816"/>
        <v/>
      </c>
      <c r="O2478" s="27"/>
      <c r="P2478" s="27" t="s">
        <v>11795</v>
      </c>
      <c r="Q2478" s="27"/>
      <c r="R2478" s="27" t="str">
        <f>LEFT('2012-2022'!$P2478,4)</f>
        <v>2020</v>
      </c>
      <c r="S2478" s="27" t="s">
        <v>65</v>
      </c>
      <c r="T2478" s="27" t="str">
        <f t="shared" si="801"/>
        <v/>
      </c>
      <c r="U2478" s="27"/>
      <c r="V2478" s="29"/>
      <c r="W2478" s="30"/>
      <c r="X2478" s="30"/>
      <c r="Y2478" s="31"/>
    </row>
    <row r="2479" spans="1:25" ht="15.75" hidden="1" customHeight="1" x14ac:dyDescent="0.25">
      <c r="A2479" s="32">
        <v>27764650</v>
      </c>
      <c r="B2479" s="32" t="s">
        <v>15234</v>
      </c>
      <c r="C2479" s="32" t="s">
        <v>15235</v>
      </c>
      <c r="D2479" s="32" t="s">
        <v>15236</v>
      </c>
      <c r="E2479" s="32" t="s">
        <v>15237</v>
      </c>
      <c r="F2479" s="32" t="s">
        <v>595</v>
      </c>
      <c r="G2479" s="32">
        <v>2016</v>
      </c>
      <c r="H2479" s="33">
        <v>42664</v>
      </c>
      <c r="I2479" s="32"/>
      <c r="J2479" s="32"/>
      <c r="K2479" s="32" t="s">
        <v>15238</v>
      </c>
      <c r="L2479" s="32" t="str">
        <f t="shared" si="814"/>
        <v>PreAlerta</v>
      </c>
      <c r="M2479" s="32" t="str">
        <f t="shared" si="812"/>
        <v>S/PalabrasClaves</v>
      </c>
      <c r="N2479" s="32" t="str">
        <f t="shared" si="816"/>
        <v/>
      </c>
      <c r="O2479" s="32"/>
      <c r="P2479" s="32" t="s">
        <v>597</v>
      </c>
      <c r="Q2479" s="32"/>
      <c r="R2479" s="32" t="str">
        <f>LEFT('2012-2022'!$P2479,4)</f>
        <v>2016</v>
      </c>
      <c r="S2479" s="32" t="s">
        <v>72</v>
      </c>
      <c r="T2479" s="32" t="str">
        <f t="shared" si="801"/>
        <v/>
      </c>
      <c r="U2479" s="32"/>
      <c r="V2479" s="34"/>
      <c r="W2479" s="35"/>
      <c r="X2479" s="35"/>
      <c r="Y2479" s="32"/>
    </row>
    <row r="2480" spans="1:25" ht="15.75" hidden="1" customHeight="1" x14ac:dyDescent="0.25">
      <c r="A2480" s="27">
        <v>31138228</v>
      </c>
      <c r="B2480" s="27" t="s">
        <v>15239</v>
      </c>
      <c r="C2480" s="27" t="s">
        <v>15240</v>
      </c>
      <c r="D2480" s="27" t="s">
        <v>15241</v>
      </c>
      <c r="E2480" s="27" t="s">
        <v>7734</v>
      </c>
      <c r="F2480" s="27" t="s">
        <v>10470</v>
      </c>
      <c r="G2480" s="27">
        <v>2019</v>
      </c>
      <c r="H2480" s="28">
        <v>43615</v>
      </c>
      <c r="I2480" s="27" t="s">
        <v>15242</v>
      </c>
      <c r="J2480" s="27"/>
      <c r="K2480" s="27" t="s">
        <v>15243</v>
      </c>
      <c r="L2480" s="27" t="str">
        <f t="shared" si="814"/>
        <v>PostAlerta</v>
      </c>
      <c r="M2480" s="27" t="str">
        <f t="shared" si="812"/>
        <v>S/PalabrasClaves</v>
      </c>
      <c r="N2480" s="27" t="str">
        <f t="shared" si="816"/>
        <v/>
      </c>
      <c r="O2480" s="27"/>
      <c r="P2480" s="27" t="s">
        <v>15244</v>
      </c>
      <c r="Q2480" s="27"/>
      <c r="R2480" s="27" t="str">
        <f>LEFT('2012-2022'!$P2480,4)</f>
        <v>2019</v>
      </c>
      <c r="S2480" s="27" t="s">
        <v>57</v>
      </c>
      <c r="T2480" s="27" t="str">
        <f t="shared" si="801"/>
        <v/>
      </c>
      <c r="U2480" s="27"/>
      <c r="V2480" s="29"/>
      <c r="W2480" s="30"/>
      <c r="X2480" s="30"/>
      <c r="Y2480" s="31"/>
    </row>
    <row r="2481" spans="1:25" ht="15.75" hidden="1" customHeight="1" x14ac:dyDescent="0.25">
      <c r="A2481" s="32">
        <v>34310524</v>
      </c>
      <c r="B2481" s="32" t="s">
        <v>15245</v>
      </c>
      <c r="C2481" s="32" t="s">
        <v>15246</v>
      </c>
      <c r="D2481" s="32" t="s">
        <v>15247</v>
      </c>
      <c r="E2481" s="32" t="s">
        <v>7734</v>
      </c>
      <c r="F2481" s="32" t="s">
        <v>304</v>
      </c>
      <c r="G2481" s="32">
        <v>2022</v>
      </c>
      <c r="H2481" s="33">
        <v>44403</v>
      </c>
      <c r="I2481" s="32" t="s">
        <v>15248</v>
      </c>
      <c r="J2481" s="32"/>
      <c r="K2481" s="32" t="s">
        <v>15249</v>
      </c>
      <c r="L2481" s="32" t="str">
        <f t="shared" si="814"/>
        <v>PostAlerta</v>
      </c>
      <c r="M2481" s="32" t="str">
        <f t="shared" si="812"/>
        <v>S/PalabrasClaves</v>
      </c>
      <c r="N2481" s="32" t="str">
        <f t="shared" si="816"/>
        <v/>
      </c>
      <c r="O2481" s="32"/>
      <c r="P2481" s="32" t="s">
        <v>9335</v>
      </c>
      <c r="Q2481" s="32"/>
      <c r="R2481" s="32" t="str">
        <f>LEFT('2012-2022'!$P2481,4)</f>
        <v>2022</v>
      </c>
      <c r="S2481" s="32" t="s">
        <v>39</v>
      </c>
      <c r="T2481" s="32" t="str">
        <f t="shared" si="801"/>
        <v/>
      </c>
      <c r="U2481" s="32"/>
      <c r="V2481" s="34"/>
      <c r="W2481" s="35"/>
      <c r="X2481" s="35"/>
      <c r="Y2481" s="32"/>
    </row>
    <row r="2482" spans="1:25" ht="15.75" hidden="1" customHeight="1" x14ac:dyDescent="0.25">
      <c r="A2482" s="27">
        <v>35617304</v>
      </c>
      <c r="B2482" s="27" t="s">
        <v>15250</v>
      </c>
      <c r="C2482" s="27" t="s">
        <v>15251</v>
      </c>
      <c r="D2482" s="27" t="s">
        <v>15252</v>
      </c>
      <c r="E2482" s="27" t="s">
        <v>15253</v>
      </c>
      <c r="F2482" s="27" t="s">
        <v>424</v>
      </c>
      <c r="G2482" s="27">
        <v>2022</v>
      </c>
      <c r="H2482" s="28">
        <v>44707</v>
      </c>
      <c r="I2482" s="27" t="s">
        <v>15254</v>
      </c>
      <c r="J2482" s="27"/>
      <c r="K2482" s="27" t="s">
        <v>15255</v>
      </c>
      <c r="L2482" s="27" t="str">
        <f t="shared" si="814"/>
        <v>PostAlerta</v>
      </c>
      <c r="M2482" s="27" t="str">
        <f t="shared" si="812"/>
        <v>S/PalabrasClaves</v>
      </c>
      <c r="N2482" s="27" t="str">
        <f t="shared" si="816"/>
        <v/>
      </c>
      <c r="O2482" s="27"/>
      <c r="P2482" s="27" t="s">
        <v>15256</v>
      </c>
      <c r="Q2482" s="27"/>
      <c r="R2482" s="27" t="str">
        <f>LEFT('2012-2022'!$P2482,4)</f>
        <v>2022</v>
      </c>
      <c r="S2482" s="27" t="s">
        <v>57</v>
      </c>
      <c r="T2482" s="27" t="str">
        <f t="shared" si="801"/>
        <v/>
      </c>
      <c r="U2482" s="27"/>
      <c r="V2482" s="29"/>
      <c r="W2482" s="30"/>
      <c r="X2482" s="30"/>
      <c r="Y2482" s="31"/>
    </row>
    <row r="2483" spans="1:25" ht="15.75" hidden="1" customHeight="1" x14ac:dyDescent="0.25">
      <c r="A2483" s="32">
        <v>33846278</v>
      </c>
      <c r="B2483" s="32" t="s">
        <v>15257</v>
      </c>
      <c r="C2483" s="32" t="s">
        <v>15258</v>
      </c>
      <c r="D2483" s="32" t="s">
        <v>15259</v>
      </c>
      <c r="E2483" s="32" t="s">
        <v>15260</v>
      </c>
      <c r="F2483" s="32" t="s">
        <v>393</v>
      </c>
      <c r="G2483" s="32">
        <v>2022</v>
      </c>
      <c r="H2483" s="33">
        <v>44299</v>
      </c>
      <c r="I2483" s="32"/>
      <c r="J2483" s="32"/>
      <c r="K2483" s="32" t="s">
        <v>15261</v>
      </c>
      <c r="L2483" s="32" t="str">
        <f t="shared" si="814"/>
        <v>PostAlerta</v>
      </c>
      <c r="M2483" s="32" t="str">
        <f t="shared" si="812"/>
        <v>C/PalabrasClaves</v>
      </c>
      <c r="N2483" s="32" t="str">
        <f t="shared" si="816"/>
        <v/>
      </c>
      <c r="O2483" s="32"/>
      <c r="P2483" s="32" t="s">
        <v>8426</v>
      </c>
      <c r="Q2483" s="32"/>
      <c r="R2483" s="32" t="str">
        <f>LEFT('2012-2022'!$P2483,4)</f>
        <v>2022</v>
      </c>
      <c r="S2483" s="32" t="s">
        <v>57</v>
      </c>
      <c r="T2483" s="32" t="str">
        <f t="shared" si="801"/>
        <v/>
      </c>
      <c r="U2483" s="32"/>
      <c r="V2483" s="34"/>
      <c r="W2483" s="35"/>
      <c r="X2483" s="35"/>
      <c r="Y2483" s="32"/>
    </row>
    <row r="2484" spans="1:25" ht="15.75" hidden="1" customHeight="1" x14ac:dyDescent="0.25">
      <c r="A2484" s="27">
        <v>23631602</v>
      </c>
      <c r="B2484" s="27" t="s">
        <v>15262</v>
      </c>
      <c r="C2484" s="27" t="s">
        <v>15263</v>
      </c>
      <c r="D2484" s="27" t="s">
        <v>15264</v>
      </c>
      <c r="E2484" s="27" t="s">
        <v>15265</v>
      </c>
      <c r="F2484" s="27" t="s">
        <v>1066</v>
      </c>
      <c r="G2484" s="27">
        <v>2013</v>
      </c>
      <c r="H2484" s="28">
        <v>41396</v>
      </c>
      <c r="I2484" s="27" t="s">
        <v>15266</v>
      </c>
      <c r="J2484" s="27"/>
      <c r="K2484" s="27" t="s">
        <v>15267</v>
      </c>
      <c r="L2484" s="27" t="str">
        <f t="shared" si="814"/>
        <v>PreAlerta</v>
      </c>
      <c r="M2484" s="27" t="str">
        <f t="shared" si="812"/>
        <v>S/PalabrasClaves</v>
      </c>
      <c r="N2484" s="27" t="str">
        <f t="shared" si="816"/>
        <v/>
      </c>
      <c r="O2484" s="27"/>
      <c r="P2484" s="27" t="s">
        <v>15268</v>
      </c>
      <c r="Q2484" s="27"/>
      <c r="R2484" s="27" t="str">
        <f>LEFT('2012-2022'!$P2484,4)</f>
        <v>2013</v>
      </c>
      <c r="S2484" s="27" t="s">
        <v>54</v>
      </c>
      <c r="T2484" s="27" t="str">
        <f t="shared" si="801"/>
        <v/>
      </c>
      <c r="U2484" s="27"/>
      <c r="V2484" s="29"/>
      <c r="W2484" s="30"/>
      <c r="X2484" s="30"/>
      <c r="Y2484" s="31"/>
    </row>
    <row r="2485" spans="1:25" ht="15.75" hidden="1" customHeight="1" x14ac:dyDescent="0.25">
      <c r="A2485" s="32">
        <v>24746423</v>
      </c>
      <c r="B2485" s="32" t="s">
        <v>15269</v>
      </c>
      <c r="C2485" s="32" t="s">
        <v>15270</v>
      </c>
      <c r="D2485" s="32" t="s">
        <v>15271</v>
      </c>
      <c r="E2485" s="32" t="s">
        <v>15272</v>
      </c>
      <c r="F2485" s="32" t="s">
        <v>9562</v>
      </c>
      <c r="G2485" s="32">
        <v>2014</v>
      </c>
      <c r="H2485" s="33">
        <v>41751</v>
      </c>
      <c r="I2485" s="32"/>
      <c r="J2485" s="32"/>
      <c r="K2485" s="32" t="s">
        <v>15273</v>
      </c>
      <c r="L2485" s="32" t="str">
        <f t="shared" si="814"/>
        <v>PreAlerta</v>
      </c>
      <c r="M2485" s="32" t="str">
        <f t="shared" si="812"/>
        <v>S/PalabrasClaves</v>
      </c>
      <c r="N2485" s="32" t="str">
        <f t="shared" si="816"/>
        <v/>
      </c>
      <c r="O2485" s="32"/>
      <c r="P2485" s="32" t="s">
        <v>1330</v>
      </c>
      <c r="Q2485" s="32"/>
      <c r="R2485" s="32" t="str">
        <f>LEFT('2012-2022'!$P2485,4)</f>
        <v>2014</v>
      </c>
      <c r="S2485" s="32" t="s">
        <v>57</v>
      </c>
      <c r="T2485" s="32" t="str">
        <f t="shared" si="801"/>
        <v/>
      </c>
      <c r="U2485" s="32"/>
      <c r="V2485" s="34"/>
      <c r="W2485" s="35"/>
      <c r="X2485" s="35"/>
      <c r="Y2485" s="32"/>
    </row>
    <row r="2486" spans="1:25" ht="15.75" hidden="1" customHeight="1" x14ac:dyDescent="0.25">
      <c r="A2486" s="27">
        <v>22678036</v>
      </c>
      <c r="B2486" s="27" t="s">
        <v>15274</v>
      </c>
      <c r="C2486" s="27" t="s">
        <v>15275</v>
      </c>
      <c r="D2486" s="27" t="s">
        <v>15276</v>
      </c>
      <c r="E2486" s="27" t="s">
        <v>12231</v>
      </c>
      <c r="F2486" s="27" t="s">
        <v>5635</v>
      </c>
      <c r="G2486" s="27">
        <v>2012</v>
      </c>
      <c r="H2486" s="28">
        <v>41069</v>
      </c>
      <c r="I2486" s="27"/>
      <c r="J2486" s="27"/>
      <c r="K2486" s="27" t="s">
        <v>15277</v>
      </c>
      <c r="L2486" s="27" t="str">
        <f t="shared" si="814"/>
        <v>PreAlerta</v>
      </c>
      <c r="M2486" s="27" t="str">
        <f t="shared" si="812"/>
        <v>S/PalabrasClaves</v>
      </c>
      <c r="N2486" s="27" t="str">
        <f t="shared" si="816"/>
        <v/>
      </c>
      <c r="O2486" s="27"/>
      <c r="P2486" s="27" t="s">
        <v>2931</v>
      </c>
      <c r="Q2486" s="27"/>
      <c r="R2486" s="27" t="str">
        <f>LEFT('2012-2022'!$P2486,4)</f>
        <v>2012</v>
      </c>
      <c r="S2486" s="27" t="s">
        <v>62</v>
      </c>
      <c r="T2486" s="27" t="str">
        <f t="shared" si="801"/>
        <v/>
      </c>
      <c r="U2486" s="27"/>
      <c r="V2486" s="29"/>
      <c r="W2486" s="30"/>
      <c r="X2486" s="30"/>
      <c r="Y2486" s="31"/>
    </row>
    <row r="2487" spans="1:25" ht="15.75" hidden="1" customHeight="1" x14ac:dyDescent="0.25">
      <c r="A2487" s="32">
        <v>35034049</v>
      </c>
      <c r="B2487" s="32" t="s">
        <v>15278</v>
      </c>
      <c r="C2487" s="32" t="s">
        <v>15279</v>
      </c>
      <c r="D2487" s="32" t="s">
        <v>15280</v>
      </c>
      <c r="E2487" s="32" t="s">
        <v>15281</v>
      </c>
      <c r="F2487" s="32" t="s">
        <v>304</v>
      </c>
      <c r="G2487" s="32">
        <v>2022</v>
      </c>
      <c r="H2487" s="33">
        <v>44577</v>
      </c>
      <c r="I2487" s="32" t="s">
        <v>15282</v>
      </c>
      <c r="J2487" s="32" t="s">
        <v>15283</v>
      </c>
      <c r="K2487" s="32" t="s">
        <v>15284</v>
      </c>
      <c r="L2487" s="32" t="str">
        <f t="shared" si="814"/>
        <v>Excluido</v>
      </c>
      <c r="M2487" s="32" t="str">
        <f t="shared" si="812"/>
        <v>S/PalabrasClaves</v>
      </c>
      <c r="N2487" s="32" t="str">
        <f t="shared" si="816"/>
        <v/>
      </c>
      <c r="O2487" s="32"/>
      <c r="P2487" s="32" t="s">
        <v>12855</v>
      </c>
      <c r="Q2487" s="32"/>
      <c r="R2487" s="32" t="str">
        <f>LEFT('2012-2022'!$P2487,4)</f>
        <v>2022</v>
      </c>
      <c r="S2487" s="32" t="s">
        <v>60</v>
      </c>
      <c r="T2487" s="32" t="str">
        <f t="shared" si="801"/>
        <v/>
      </c>
      <c r="U2487" s="32"/>
      <c r="V2487" s="34"/>
      <c r="W2487" s="35"/>
      <c r="X2487" s="35"/>
      <c r="Y2487" s="32"/>
    </row>
    <row r="2488" spans="1:25" ht="15.75" hidden="1" customHeight="1" x14ac:dyDescent="0.25">
      <c r="A2488" s="27">
        <v>35144493</v>
      </c>
      <c r="B2488" s="27" t="s">
        <v>15285</v>
      </c>
      <c r="C2488" s="27" t="s">
        <v>15286</v>
      </c>
      <c r="D2488" s="27" t="s">
        <v>15287</v>
      </c>
      <c r="E2488" s="27" t="s">
        <v>15288</v>
      </c>
      <c r="F2488" s="27" t="s">
        <v>735</v>
      </c>
      <c r="G2488" s="27">
        <v>2022</v>
      </c>
      <c r="H2488" s="28">
        <v>44603</v>
      </c>
      <c r="I2488" s="27"/>
      <c r="J2488" s="27"/>
      <c r="K2488" s="27" t="s">
        <v>15289</v>
      </c>
      <c r="L2488" s="27" t="str">
        <f t="shared" si="814"/>
        <v>PostAlerta</v>
      </c>
      <c r="M2488" s="27" t="str">
        <f t="shared" si="812"/>
        <v>S/PalabrasClaves</v>
      </c>
      <c r="N2488" s="27" t="str">
        <f t="shared" si="816"/>
        <v/>
      </c>
      <c r="O2488" s="27"/>
      <c r="P2488" s="27" t="s">
        <v>4162</v>
      </c>
      <c r="Q2488" s="27"/>
      <c r="R2488" s="27" t="str">
        <f>LEFT('2012-2022'!$P2488,4)</f>
        <v>2022</v>
      </c>
      <c r="S2488" s="27" t="s">
        <v>49</v>
      </c>
      <c r="T2488" s="27" t="str">
        <f t="shared" si="801"/>
        <v/>
      </c>
      <c r="U2488" s="27"/>
      <c r="V2488" s="29"/>
      <c r="W2488" s="30"/>
      <c r="X2488" s="30"/>
      <c r="Y2488" s="31"/>
    </row>
    <row r="2489" spans="1:25" ht="15.75" hidden="1" customHeight="1" x14ac:dyDescent="0.25">
      <c r="A2489" s="32">
        <v>35139073</v>
      </c>
      <c r="B2489" s="32" t="s">
        <v>15290</v>
      </c>
      <c r="C2489" s="32" t="s">
        <v>15291</v>
      </c>
      <c r="D2489" s="32" t="s">
        <v>15292</v>
      </c>
      <c r="E2489" s="32" t="s">
        <v>15293</v>
      </c>
      <c r="F2489" s="32" t="s">
        <v>10096</v>
      </c>
      <c r="G2489" s="32">
        <v>2022</v>
      </c>
      <c r="H2489" s="33">
        <v>44601</v>
      </c>
      <c r="I2489" s="32" t="s">
        <v>15294</v>
      </c>
      <c r="J2489" s="32"/>
      <c r="K2489" s="32" t="s">
        <v>15295</v>
      </c>
      <c r="L2489" s="32" t="str">
        <f t="shared" si="814"/>
        <v>PostAlerta</v>
      </c>
      <c r="M2489" s="32" t="str">
        <f t="shared" si="812"/>
        <v>C/PalabrasClaves</v>
      </c>
      <c r="N2489" s="32"/>
      <c r="O2489" s="32"/>
      <c r="P2489" s="32" t="s">
        <v>11555</v>
      </c>
      <c r="Q2489" s="32"/>
      <c r="R2489" s="32" t="str">
        <f>LEFT('2012-2022'!$P2489,4)</f>
        <v>2022</v>
      </c>
      <c r="S2489" s="32" t="s">
        <v>45</v>
      </c>
      <c r="T2489" s="32" t="str">
        <f t="shared" si="801"/>
        <v/>
      </c>
      <c r="U2489" s="32"/>
      <c r="V2489" s="34"/>
      <c r="W2489" s="35"/>
      <c r="X2489" s="35"/>
      <c r="Y2489" s="32"/>
    </row>
    <row r="2490" spans="1:25" ht="15.75" hidden="1" customHeight="1" x14ac:dyDescent="0.25">
      <c r="A2490" s="27">
        <v>34146691</v>
      </c>
      <c r="B2490" s="27" t="s">
        <v>15296</v>
      </c>
      <c r="C2490" s="27" t="s">
        <v>15297</v>
      </c>
      <c r="D2490" s="27" t="s">
        <v>15298</v>
      </c>
      <c r="E2490" s="27" t="s">
        <v>15299</v>
      </c>
      <c r="F2490" s="27" t="s">
        <v>454</v>
      </c>
      <c r="G2490" s="27">
        <v>2021</v>
      </c>
      <c r="H2490" s="28">
        <v>44366</v>
      </c>
      <c r="I2490" s="27"/>
      <c r="J2490" s="27"/>
      <c r="K2490" s="27" t="s">
        <v>15300</v>
      </c>
      <c r="L2490" s="27" t="str">
        <f t="shared" si="814"/>
        <v>PostAlerta</v>
      </c>
      <c r="M2490" s="27" t="str">
        <f t="shared" si="812"/>
        <v>C/PalabrasClaves</v>
      </c>
      <c r="N2490" s="27" t="str">
        <f t="shared" ref="N2490:N2494" si="817">IF(ISNUMBER(SEARCH("TREATMENT", B2490)), "4) Nuevos tratamientos", "")</f>
        <v/>
      </c>
      <c r="O2490" s="27"/>
      <c r="P2490" s="27" t="s">
        <v>6538</v>
      </c>
      <c r="Q2490" s="27"/>
      <c r="R2490" s="27" t="str">
        <f>LEFT('2012-2022'!$P2490,4)</f>
        <v>2021</v>
      </c>
      <c r="S2490" s="27" t="s">
        <v>62</v>
      </c>
      <c r="T2490" s="27" t="str">
        <f t="shared" si="801"/>
        <v/>
      </c>
      <c r="U2490" s="27"/>
      <c r="V2490" s="29"/>
      <c r="W2490" s="30"/>
      <c r="X2490" s="30"/>
      <c r="Y2490" s="31"/>
    </row>
    <row r="2491" spans="1:25" ht="15.75" hidden="1" customHeight="1" x14ac:dyDescent="0.25">
      <c r="A2491" s="32">
        <v>28209713</v>
      </c>
      <c r="B2491" s="32" t="s">
        <v>15301</v>
      </c>
      <c r="C2491" s="32" t="s">
        <v>15302</v>
      </c>
      <c r="D2491" s="32" t="s">
        <v>15303</v>
      </c>
      <c r="E2491" s="32" t="s">
        <v>15304</v>
      </c>
      <c r="F2491" s="32" t="s">
        <v>1038</v>
      </c>
      <c r="G2491" s="32">
        <v>2017</v>
      </c>
      <c r="H2491" s="33">
        <v>42784</v>
      </c>
      <c r="I2491" s="32" t="s">
        <v>15305</v>
      </c>
      <c r="J2491" s="32"/>
      <c r="K2491" s="32" t="s">
        <v>15306</v>
      </c>
      <c r="L2491" s="32" t="str">
        <f t="shared" si="814"/>
        <v>PostAlerta</v>
      </c>
      <c r="M2491" s="32" t="str">
        <f t="shared" si="812"/>
        <v>S/PalabrasClaves</v>
      </c>
      <c r="N2491" s="32" t="str">
        <f t="shared" si="817"/>
        <v/>
      </c>
      <c r="O2491" s="32"/>
      <c r="P2491" s="32" t="s">
        <v>15307</v>
      </c>
      <c r="Q2491" s="32"/>
      <c r="R2491" s="32" t="str">
        <f>LEFT('2012-2022'!$P2491,4)</f>
        <v>2017</v>
      </c>
      <c r="S2491" s="32" t="s">
        <v>54</v>
      </c>
      <c r="T2491" s="32" t="str">
        <f t="shared" si="801"/>
        <v/>
      </c>
      <c r="U2491" s="32"/>
      <c r="V2491" s="34"/>
      <c r="W2491" s="35"/>
      <c r="X2491" s="35"/>
      <c r="Y2491" s="32"/>
    </row>
    <row r="2492" spans="1:25" ht="15.75" hidden="1" customHeight="1" x14ac:dyDescent="0.25">
      <c r="A2492" s="27">
        <v>26519942</v>
      </c>
      <c r="B2492" s="27" t="s">
        <v>15308</v>
      </c>
      <c r="C2492" s="27" t="s">
        <v>15309</v>
      </c>
      <c r="D2492" s="27" t="s">
        <v>15310</v>
      </c>
      <c r="E2492" s="27" t="s">
        <v>15311</v>
      </c>
      <c r="F2492" s="27" t="s">
        <v>15312</v>
      </c>
      <c r="G2492" s="27">
        <v>2016</v>
      </c>
      <c r="H2492" s="28">
        <v>42309</v>
      </c>
      <c r="I2492" s="27"/>
      <c r="J2492" s="27"/>
      <c r="K2492" s="27" t="s">
        <v>15313</v>
      </c>
      <c r="L2492" s="27" t="str">
        <f t="shared" si="814"/>
        <v>PreAlerta</v>
      </c>
      <c r="M2492" s="27" t="str">
        <f t="shared" si="812"/>
        <v>S/PalabrasClaves</v>
      </c>
      <c r="N2492" s="27" t="str">
        <f t="shared" si="817"/>
        <v/>
      </c>
      <c r="O2492" s="27"/>
      <c r="P2492" s="27" t="s">
        <v>316</v>
      </c>
      <c r="Q2492" s="27"/>
      <c r="R2492" s="27" t="str">
        <f>LEFT('2012-2022'!$P2492,4)</f>
        <v>2016</v>
      </c>
      <c r="S2492" s="27" t="s">
        <v>60</v>
      </c>
      <c r="T2492" s="27" t="str">
        <f t="shared" si="801"/>
        <v/>
      </c>
      <c r="U2492" s="27"/>
      <c r="V2492" s="29"/>
      <c r="W2492" s="30"/>
      <c r="X2492" s="30"/>
      <c r="Y2492" s="31"/>
    </row>
    <row r="2493" spans="1:25" ht="15.75" hidden="1" customHeight="1" x14ac:dyDescent="0.25">
      <c r="A2493" s="32">
        <v>33894850</v>
      </c>
      <c r="B2493" s="32" t="s">
        <v>15314</v>
      </c>
      <c r="C2493" s="32" t="s">
        <v>15315</v>
      </c>
      <c r="D2493" s="32" t="s">
        <v>15316</v>
      </c>
      <c r="E2493" s="32" t="s">
        <v>15317</v>
      </c>
      <c r="F2493" s="32" t="s">
        <v>679</v>
      </c>
      <c r="G2493" s="32">
        <v>2021</v>
      </c>
      <c r="H2493" s="33">
        <v>44311</v>
      </c>
      <c r="I2493" s="32"/>
      <c r="J2493" s="32"/>
      <c r="K2493" s="32" t="s">
        <v>15318</v>
      </c>
      <c r="L2493" s="32" t="str">
        <f t="shared" si="814"/>
        <v>PostAlerta</v>
      </c>
      <c r="M2493" s="32" t="str">
        <f t="shared" si="812"/>
        <v>C/PalabrasClaves</v>
      </c>
      <c r="N2493" s="32" t="str">
        <f t="shared" si="817"/>
        <v/>
      </c>
      <c r="O2493" s="32"/>
      <c r="P2493" s="32" t="s">
        <v>934</v>
      </c>
      <c r="Q2493" s="32"/>
      <c r="R2493" s="32" t="str">
        <f>LEFT('2012-2022'!$P2493,4)</f>
        <v>2021</v>
      </c>
      <c r="S2493" s="32" t="s">
        <v>57</v>
      </c>
      <c r="T2493" s="32" t="str">
        <f t="shared" si="801"/>
        <v/>
      </c>
      <c r="U2493" s="32"/>
      <c r="V2493" s="34"/>
      <c r="W2493" s="35"/>
      <c r="X2493" s="35"/>
      <c r="Y2493" s="32"/>
    </row>
    <row r="2494" spans="1:25" ht="15.75" hidden="1" customHeight="1" x14ac:dyDescent="0.25">
      <c r="A2494" s="27">
        <v>32976355</v>
      </c>
      <c r="B2494" s="27" t="s">
        <v>15319</v>
      </c>
      <c r="C2494" s="27" t="s">
        <v>15320</v>
      </c>
      <c r="D2494" s="27" t="s">
        <v>15321</v>
      </c>
      <c r="E2494" s="27" t="s">
        <v>15322</v>
      </c>
      <c r="F2494" s="27" t="s">
        <v>304</v>
      </c>
      <c r="G2494" s="27">
        <v>2021</v>
      </c>
      <c r="H2494" s="28">
        <v>44099</v>
      </c>
      <c r="I2494" s="27" t="s">
        <v>15323</v>
      </c>
      <c r="J2494" s="27"/>
      <c r="K2494" s="27" t="s">
        <v>15324</v>
      </c>
      <c r="L2494" s="27" t="str">
        <f t="shared" si="814"/>
        <v>PostAlerta</v>
      </c>
      <c r="M2494" s="27" t="str">
        <f t="shared" si="812"/>
        <v>S/PalabrasClaves</v>
      </c>
      <c r="N2494" s="27" t="str">
        <f t="shared" si="817"/>
        <v/>
      </c>
      <c r="O2494" s="27"/>
      <c r="P2494" s="27" t="s">
        <v>7245</v>
      </c>
      <c r="Q2494" s="27"/>
      <c r="R2494" s="27" t="str">
        <f>LEFT('2012-2022'!$P2494,4)</f>
        <v>2021</v>
      </c>
      <c r="S2494" s="27" t="s">
        <v>45</v>
      </c>
      <c r="T2494" s="27" t="str">
        <f t="shared" si="801"/>
        <v/>
      </c>
      <c r="U2494" s="27"/>
      <c r="V2494" s="29"/>
      <c r="W2494" s="30"/>
      <c r="X2494" s="30"/>
      <c r="Y2494" s="31"/>
    </row>
    <row r="2495" spans="1:25" ht="15.75" hidden="1" customHeight="1" x14ac:dyDescent="0.25">
      <c r="A2495" s="32">
        <v>32168225</v>
      </c>
      <c r="B2495" s="32" t="s">
        <v>15325</v>
      </c>
      <c r="C2495" s="32" t="s">
        <v>15326</v>
      </c>
      <c r="D2495" s="32" t="s">
        <v>15327</v>
      </c>
      <c r="E2495" s="32" t="s">
        <v>15328</v>
      </c>
      <c r="F2495" s="32" t="s">
        <v>5635</v>
      </c>
      <c r="G2495" s="32">
        <v>2020</v>
      </c>
      <c r="H2495" s="33">
        <v>43904</v>
      </c>
      <c r="I2495" s="32"/>
      <c r="J2495" s="32"/>
      <c r="K2495" s="32" t="s">
        <v>15329</v>
      </c>
      <c r="L2495" s="32" t="str">
        <f t="shared" si="814"/>
        <v>PostAlerta</v>
      </c>
      <c r="M2495" s="32" t="str">
        <f t="shared" si="812"/>
        <v>S/PalabrasClaves</v>
      </c>
      <c r="N2495" s="32"/>
      <c r="O2495" s="32"/>
      <c r="P2495" s="32" t="s">
        <v>132</v>
      </c>
      <c r="Q2495" s="32"/>
      <c r="R2495" s="32" t="str">
        <f>LEFT('2012-2022'!$P2495,4)</f>
        <v>2020</v>
      </c>
      <c r="S2495" s="32" t="s">
        <v>54</v>
      </c>
      <c r="T2495" s="32" t="str">
        <f t="shared" si="801"/>
        <v/>
      </c>
      <c r="U2495" s="32"/>
      <c r="V2495" s="34"/>
      <c r="W2495" s="35"/>
      <c r="X2495" s="35"/>
      <c r="Y2495" s="32"/>
    </row>
    <row r="2496" spans="1:25" ht="15.75" hidden="1" customHeight="1" x14ac:dyDescent="0.25">
      <c r="A2496" s="27">
        <v>27350659</v>
      </c>
      <c r="B2496" s="27" t="s">
        <v>15330</v>
      </c>
      <c r="C2496" s="27" t="s">
        <v>15331</v>
      </c>
      <c r="D2496" s="27" t="s">
        <v>15332</v>
      </c>
      <c r="E2496" s="27" t="s">
        <v>15333</v>
      </c>
      <c r="F2496" s="27" t="s">
        <v>15334</v>
      </c>
      <c r="G2496" s="27">
        <v>2016</v>
      </c>
      <c r="H2496" s="28">
        <v>42550</v>
      </c>
      <c r="I2496" s="27"/>
      <c r="J2496" s="27"/>
      <c r="K2496" s="27" t="s">
        <v>15335</v>
      </c>
      <c r="L2496" s="27" t="str">
        <f t="shared" si="814"/>
        <v>PreAlerta</v>
      </c>
      <c r="M2496" s="27" t="str">
        <f t="shared" si="812"/>
        <v>S/PalabrasClaves</v>
      </c>
      <c r="N2496" s="27"/>
      <c r="O2496" s="27"/>
      <c r="P2496" s="27" t="s">
        <v>1055</v>
      </c>
      <c r="Q2496" s="27"/>
      <c r="R2496" s="27" t="str">
        <f>LEFT('2012-2022'!$P2496,4)</f>
        <v>2016</v>
      </c>
      <c r="S2496" s="27" t="s">
        <v>68</v>
      </c>
      <c r="T2496" s="27" t="str">
        <f t="shared" si="801"/>
        <v/>
      </c>
      <c r="U2496" s="27"/>
      <c r="V2496" s="29"/>
      <c r="W2496" s="30"/>
      <c r="X2496" s="30"/>
      <c r="Y2496" s="31"/>
    </row>
    <row r="2497" spans="1:25" ht="15.75" hidden="1" customHeight="1" x14ac:dyDescent="0.25">
      <c r="A2497" s="32">
        <v>32273674</v>
      </c>
      <c r="B2497" s="32" t="s">
        <v>15336</v>
      </c>
      <c r="C2497" s="32" t="s">
        <v>15337</v>
      </c>
      <c r="D2497" s="32" t="s">
        <v>15338</v>
      </c>
      <c r="E2497" s="32" t="s">
        <v>15339</v>
      </c>
      <c r="F2497" s="32" t="s">
        <v>5548</v>
      </c>
      <c r="G2497" s="32">
        <v>2020</v>
      </c>
      <c r="H2497" s="33">
        <v>43932</v>
      </c>
      <c r="I2497" s="32" t="s">
        <v>15340</v>
      </c>
      <c r="J2497" s="32"/>
      <c r="K2497" s="32" t="s">
        <v>15341</v>
      </c>
      <c r="L2497" s="32" t="str">
        <f t="shared" si="814"/>
        <v>PostAlerta</v>
      </c>
      <c r="M2497" s="32" t="str">
        <f t="shared" si="812"/>
        <v>S/PalabrasClaves</v>
      </c>
      <c r="N2497" s="32" t="str">
        <f t="shared" ref="N2497:N2499" si="818">IF(ISNUMBER(SEARCH("TREATMENT", B2497)), "4) Nuevos tratamientos", "")</f>
        <v/>
      </c>
      <c r="O2497" s="32"/>
      <c r="P2497" s="32" t="s">
        <v>8815</v>
      </c>
      <c r="Q2497" s="32"/>
      <c r="R2497" s="32" t="str">
        <f>LEFT('2012-2022'!$P2497,4)</f>
        <v>2020</v>
      </c>
      <c r="S2497" s="32" t="s">
        <v>49</v>
      </c>
      <c r="T2497" s="32" t="str">
        <f t="shared" si="801"/>
        <v/>
      </c>
      <c r="U2497" s="32"/>
      <c r="V2497" s="34"/>
      <c r="W2497" s="35"/>
      <c r="X2497" s="35"/>
      <c r="Y2497" s="32"/>
    </row>
    <row r="2498" spans="1:25" ht="15.75" hidden="1" customHeight="1" x14ac:dyDescent="0.25">
      <c r="A2498" s="27">
        <v>24521722</v>
      </c>
      <c r="B2498" s="27" t="s">
        <v>15342</v>
      </c>
      <c r="C2498" s="27" t="s">
        <v>15343</v>
      </c>
      <c r="D2498" s="27" t="s">
        <v>15344</v>
      </c>
      <c r="E2498" s="27" t="s">
        <v>2564</v>
      </c>
      <c r="F2498" s="27" t="s">
        <v>304</v>
      </c>
      <c r="G2498" s="27">
        <v>2014</v>
      </c>
      <c r="H2498" s="28">
        <v>41684</v>
      </c>
      <c r="I2498" s="27"/>
      <c r="J2498" s="27"/>
      <c r="K2498" s="27" t="s">
        <v>15345</v>
      </c>
      <c r="L2498" s="27" t="str">
        <f t="shared" si="814"/>
        <v>PreAlerta</v>
      </c>
      <c r="M2498" s="27" t="str">
        <f t="shared" si="812"/>
        <v>S/PalabrasClaves</v>
      </c>
      <c r="N2498" s="27" t="str">
        <f t="shared" si="818"/>
        <v/>
      </c>
      <c r="O2498" s="27"/>
      <c r="P2498" s="27" t="s">
        <v>2519</v>
      </c>
      <c r="Q2498" s="27"/>
      <c r="R2498" s="27" t="str">
        <f>LEFT('2012-2022'!$P2498,4)</f>
        <v>2014</v>
      </c>
      <c r="S2498" s="27" t="s">
        <v>49</v>
      </c>
      <c r="T2498" s="27" t="str">
        <f t="shared" si="801"/>
        <v/>
      </c>
      <c r="U2498" s="27"/>
      <c r="V2498" s="29"/>
      <c r="W2498" s="30"/>
      <c r="X2498" s="30"/>
      <c r="Y2498" s="31"/>
    </row>
    <row r="2499" spans="1:25" ht="15.75" hidden="1" customHeight="1" x14ac:dyDescent="0.25">
      <c r="A2499" s="32">
        <v>25118973</v>
      </c>
      <c r="B2499" s="32" t="s">
        <v>15346</v>
      </c>
      <c r="C2499" s="32" t="s">
        <v>15347</v>
      </c>
      <c r="D2499" s="32" t="s">
        <v>15348</v>
      </c>
      <c r="E2499" s="32" t="s">
        <v>3415</v>
      </c>
      <c r="F2499" s="32" t="s">
        <v>304</v>
      </c>
      <c r="G2499" s="32">
        <v>2014</v>
      </c>
      <c r="H2499" s="33">
        <v>41866</v>
      </c>
      <c r="I2499" s="32"/>
      <c r="J2499" s="32"/>
      <c r="K2499" s="32" t="s">
        <v>15349</v>
      </c>
      <c r="L2499" s="32" t="str">
        <f t="shared" si="814"/>
        <v>PreAlerta</v>
      </c>
      <c r="M2499" s="32" t="str">
        <f t="shared" si="812"/>
        <v>S/PalabrasClaves</v>
      </c>
      <c r="N2499" s="32" t="str">
        <f t="shared" si="818"/>
        <v/>
      </c>
      <c r="O2499" s="32"/>
      <c r="P2499" s="32" t="s">
        <v>2903</v>
      </c>
      <c r="Q2499" s="32"/>
      <c r="R2499" s="32" t="str">
        <f>LEFT('2012-2022'!$P2499,4)</f>
        <v>2014</v>
      </c>
      <c r="S2499" s="32" t="s">
        <v>68</v>
      </c>
      <c r="T2499" s="32" t="str">
        <f t="shared" si="801"/>
        <v/>
      </c>
      <c r="U2499" s="32"/>
      <c r="V2499" s="34"/>
      <c r="W2499" s="35"/>
      <c r="X2499" s="35"/>
      <c r="Y2499" s="32"/>
    </row>
    <row r="2500" spans="1:25" ht="15.75" hidden="1" customHeight="1" x14ac:dyDescent="0.25">
      <c r="A2500" s="27">
        <v>22169584</v>
      </c>
      <c r="B2500" s="27" t="s">
        <v>15350</v>
      </c>
      <c r="C2500" s="27" t="s">
        <v>15351</v>
      </c>
      <c r="D2500" s="27" t="s">
        <v>15352</v>
      </c>
      <c r="E2500" s="27" t="s">
        <v>15353</v>
      </c>
      <c r="F2500" s="27" t="s">
        <v>8447</v>
      </c>
      <c r="G2500" s="27">
        <v>2012</v>
      </c>
      <c r="H2500" s="28">
        <v>40893</v>
      </c>
      <c r="I2500" s="27"/>
      <c r="J2500" s="27"/>
      <c r="K2500" s="27" t="s">
        <v>15354</v>
      </c>
      <c r="L2500" s="27" t="str">
        <f t="shared" si="814"/>
        <v>PreAlerta</v>
      </c>
      <c r="M2500" s="27" t="str">
        <f t="shared" ref="M2500:M2563" si="819">IF(ISNUMBER(A2500),(IF(ISNUMBER(VLOOKUP(A2500,KEYWORDS,1,FALSE)),"C/PalabrasClaves","S/PalabrasClaves")),"")</f>
        <v>C/PalabrasClaves</v>
      </c>
      <c r="N2500" s="27"/>
      <c r="O2500" s="27"/>
      <c r="P2500" s="27" t="s">
        <v>1916</v>
      </c>
      <c r="Q2500" s="27"/>
      <c r="R2500" s="27" t="str">
        <f>LEFT('2012-2022'!$P2500,4)</f>
        <v>2012</v>
      </c>
      <c r="S2500" s="27" t="s">
        <v>70</v>
      </c>
      <c r="T2500" s="27" t="str">
        <f t="shared" si="801"/>
        <v/>
      </c>
      <c r="U2500" s="27"/>
      <c r="V2500" s="29"/>
      <c r="W2500" s="30"/>
      <c r="X2500" s="30"/>
      <c r="Y2500" s="31"/>
    </row>
    <row r="2501" spans="1:25" ht="15.75" hidden="1" customHeight="1" x14ac:dyDescent="0.25">
      <c r="A2501" s="32">
        <v>34166379</v>
      </c>
      <c r="B2501" s="32" t="s">
        <v>15355</v>
      </c>
      <c r="C2501" s="32" t="s">
        <v>15356</v>
      </c>
      <c r="D2501" s="32" t="s">
        <v>15357</v>
      </c>
      <c r="E2501" s="32" t="s">
        <v>15358</v>
      </c>
      <c r="F2501" s="32" t="s">
        <v>424</v>
      </c>
      <c r="G2501" s="32">
        <v>2021</v>
      </c>
      <c r="H2501" s="33">
        <v>44371</v>
      </c>
      <c r="I2501" s="32" t="s">
        <v>15359</v>
      </c>
      <c r="J2501" s="32"/>
      <c r="K2501" s="32" t="s">
        <v>15360</v>
      </c>
      <c r="L2501" s="32" t="str">
        <f t="shared" si="814"/>
        <v>PostAlerta</v>
      </c>
      <c r="M2501" s="32" t="str">
        <f t="shared" si="819"/>
        <v>S/PalabrasClaves</v>
      </c>
      <c r="N2501" s="32" t="str">
        <f t="shared" ref="N2501:N2509" si="820">IF(ISNUMBER(SEARCH("TREATMENT", B2501)), "4) Nuevos tratamientos", "")</f>
        <v/>
      </c>
      <c r="O2501" s="32"/>
      <c r="P2501" s="32" t="s">
        <v>15361</v>
      </c>
      <c r="Q2501" s="32"/>
      <c r="R2501" s="32" t="str">
        <f>LEFT('2012-2022'!$P2501,4)</f>
        <v>2021</v>
      </c>
      <c r="S2501" s="32" t="s">
        <v>60</v>
      </c>
      <c r="T2501" s="32" t="str">
        <f t="shared" si="801"/>
        <v/>
      </c>
      <c r="U2501" s="32"/>
      <c r="V2501" s="34"/>
      <c r="W2501" s="35"/>
      <c r="X2501" s="35"/>
      <c r="Y2501" s="32"/>
    </row>
    <row r="2502" spans="1:25" ht="15.75" hidden="1" customHeight="1" x14ac:dyDescent="0.25">
      <c r="A2502" s="27">
        <v>34565231</v>
      </c>
      <c r="B2502" s="27" t="s">
        <v>15362</v>
      </c>
      <c r="C2502" s="27" t="s">
        <v>15363</v>
      </c>
      <c r="D2502" s="27" t="s">
        <v>15364</v>
      </c>
      <c r="E2502" s="27" t="s">
        <v>15365</v>
      </c>
      <c r="F2502" s="27" t="s">
        <v>735</v>
      </c>
      <c r="G2502" s="27">
        <v>2022</v>
      </c>
      <c r="H2502" s="28">
        <v>44466</v>
      </c>
      <c r="I2502" s="27"/>
      <c r="J2502" s="27"/>
      <c r="K2502" s="27" t="s">
        <v>15366</v>
      </c>
      <c r="L2502" s="27" t="str">
        <f t="shared" si="814"/>
        <v>PostAlerta</v>
      </c>
      <c r="M2502" s="27" t="str">
        <f t="shared" si="819"/>
        <v>S/PalabrasClaves</v>
      </c>
      <c r="N2502" s="27" t="str">
        <f t="shared" si="820"/>
        <v/>
      </c>
      <c r="O2502" s="27"/>
      <c r="P2502" s="27" t="s">
        <v>211</v>
      </c>
      <c r="Q2502" s="27"/>
      <c r="R2502" s="27" t="str">
        <f>LEFT('2012-2022'!$P2502,4)</f>
        <v>2022</v>
      </c>
      <c r="S2502" s="27" t="s">
        <v>39</v>
      </c>
      <c r="T2502" s="27" t="str">
        <f t="shared" si="801"/>
        <v/>
      </c>
      <c r="U2502" s="27"/>
      <c r="V2502" s="29"/>
      <c r="W2502" s="30"/>
      <c r="X2502" s="30"/>
      <c r="Y2502" s="31"/>
    </row>
    <row r="2503" spans="1:25" ht="15.75" hidden="1" customHeight="1" x14ac:dyDescent="0.25">
      <c r="A2503" s="32">
        <v>30558710</v>
      </c>
      <c r="B2503" s="32" t="s">
        <v>15367</v>
      </c>
      <c r="C2503" s="32" t="s">
        <v>15368</v>
      </c>
      <c r="D2503" s="32" t="s">
        <v>15369</v>
      </c>
      <c r="E2503" s="32" t="s">
        <v>15370</v>
      </c>
      <c r="F2503" s="32" t="s">
        <v>595</v>
      </c>
      <c r="G2503" s="32">
        <v>2019</v>
      </c>
      <c r="H2503" s="33">
        <v>43453</v>
      </c>
      <c r="I2503" s="32"/>
      <c r="J2503" s="32"/>
      <c r="K2503" s="32" t="s">
        <v>15371</v>
      </c>
      <c r="L2503" s="32" t="str">
        <f t="shared" si="814"/>
        <v>PostAlerta</v>
      </c>
      <c r="M2503" s="32" t="str">
        <f t="shared" si="819"/>
        <v>S/PalabrasClaves</v>
      </c>
      <c r="N2503" s="32" t="str">
        <f t="shared" si="820"/>
        <v/>
      </c>
      <c r="O2503" s="32"/>
      <c r="P2503" s="32" t="s">
        <v>220</v>
      </c>
      <c r="Q2503" s="32"/>
      <c r="R2503" s="32" t="str">
        <f>LEFT('2012-2022'!$P2503,4)</f>
        <v>2019</v>
      </c>
      <c r="S2503" s="32" t="s">
        <v>68</v>
      </c>
      <c r="T2503" s="32" t="str">
        <f t="shared" si="801"/>
        <v/>
      </c>
      <c r="U2503" s="32"/>
      <c r="V2503" s="34"/>
      <c r="W2503" s="35"/>
      <c r="X2503" s="35"/>
      <c r="Y2503" s="32"/>
    </row>
    <row r="2504" spans="1:25" ht="15.75" hidden="1" customHeight="1" x14ac:dyDescent="0.25">
      <c r="A2504" s="27">
        <v>29486706</v>
      </c>
      <c r="B2504" s="27" t="s">
        <v>15372</v>
      </c>
      <c r="C2504" s="27" t="s">
        <v>15373</v>
      </c>
      <c r="D2504" s="27" t="s">
        <v>15374</v>
      </c>
      <c r="E2504" s="27" t="s">
        <v>2338</v>
      </c>
      <c r="F2504" s="27" t="s">
        <v>1066</v>
      </c>
      <c r="G2504" s="27">
        <v>2018</v>
      </c>
      <c r="H2504" s="28">
        <v>43160</v>
      </c>
      <c r="I2504" s="27" t="s">
        <v>15375</v>
      </c>
      <c r="J2504" s="27"/>
      <c r="K2504" s="27" t="s">
        <v>15376</v>
      </c>
      <c r="L2504" s="27" t="str">
        <f t="shared" si="814"/>
        <v>PostAlerta</v>
      </c>
      <c r="M2504" s="27" t="str">
        <f t="shared" si="819"/>
        <v>S/PalabrasClaves</v>
      </c>
      <c r="N2504" s="27" t="str">
        <f t="shared" si="820"/>
        <v/>
      </c>
      <c r="O2504" s="27"/>
      <c r="P2504" s="27" t="s">
        <v>6148</v>
      </c>
      <c r="Q2504" s="27"/>
      <c r="R2504" s="27" t="str">
        <f>LEFT('2012-2022'!$P2504,4)</f>
        <v>2018</v>
      </c>
      <c r="S2504" s="27" t="s">
        <v>45</v>
      </c>
      <c r="T2504" s="27" t="str">
        <f t="shared" si="801"/>
        <v/>
      </c>
      <c r="U2504" s="27"/>
      <c r="V2504" s="29"/>
      <c r="W2504" s="30"/>
      <c r="X2504" s="30"/>
      <c r="Y2504" s="31"/>
    </row>
    <row r="2505" spans="1:25" ht="15.75" hidden="1" customHeight="1" x14ac:dyDescent="0.25">
      <c r="A2505" s="32">
        <v>32413018</v>
      </c>
      <c r="B2505" s="32" t="s">
        <v>15377</v>
      </c>
      <c r="C2505" s="32" t="s">
        <v>15378</v>
      </c>
      <c r="D2505" s="32" t="s">
        <v>15379</v>
      </c>
      <c r="E2505" s="32" t="s">
        <v>11777</v>
      </c>
      <c r="F2505" s="32" t="s">
        <v>304</v>
      </c>
      <c r="G2505" s="32">
        <v>2020</v>
      </c>
      <c r="H2505" s="33">
        <v>43967</v>
      </c>
      <c r="I2505" s="32"/>
      <c r="J2505" s="32"/>
      <c r="K2505" s="32" t="s">
        <v>15380</v>
      </c>
      <c r="L2505" s="32" t="str">
        <f t="shared" si="814"/>
        <v>PostAlerta</v>
      </c>
      <c r="M2505" s="32" t="str">
        <f t="shared" si="819"/>
        <v>C/PalabrasClaves</v>
      </c>
      <c r="N2505" s="32" t="str">
        <f t="shared" si="820"/>
        <v/>
      </c>
      <c r="O2505" s="32"/>
      <c r="P2505" s="32" t="s">
        <v>175</v>
      </c>
      <c r="Q2505" s="32"/>
      <c r="R2505" s="32" t="str">
        <f>LEFT('2012-2022'!$P2505,4)</f>
        <v>2020</v>
      </c>
      <c r="S2505" s="32" t="s">
        <v>60</v>
      </c>
      <c r="T2505" s="32" t="str">
        <f t="shared" si="801"/>
        <v/>
      </c>
      <c r="U2505" s="32"/>
      <c r="V2505" s="34"/>
      <c r="W2505" s="35"/>
      <c r="X2505" s="35"/>
      <c r="Y2505" s="32"/>
    </row>
    <row r="2506" spans="1:25" ht="15.75" hidden="1" customHeight="1" x14ac:dyDescent="0.25">
      <c r="A2506" s="27">
        <v>33939747</v>
      </c>
      <c r="B2506" s="27" t="s">
        <v>15381</v>
      </c>
      <c r="C2506" s="27" t="s">
        <v>15382</v>
      </c>
      <c r="D2506" s="27" t="s">
        <v>15383</v>
      </c>
      <c r="E2506" s="27" t="s">
        <v>15384</v>
      </c>
      <c r="F2506" s="27" t="s">
        <v>424</v>
      </c>
      <c r="G2506" s="27">
        <v>2021</v>
      </c>
      <c r="H2506" s="28">
        <v>44319</v>
      </c>
      <c r="I2506" s="27" t="s">
        <v>15385</v>
      </c>
      <c r="J2506" s="27"/>
      <c r="K2506" s="27" t="s">
        <v>15386</v>
      </c>
      <c r="L2506" s="27" t="str">
        <f t="shared" si="814"/>
        <v>PostAlerta</v>
      </c>
      <c r="M2506" s="27" t="str">
        <f t="shared" si="819"/>
        <v>S/PalabrasClaves</v>
      </c>
      <c r="N2506" s="27" t="str">
        <f t="shared" si="820"/>
        <v/>
      </c>
      <c r="O2506" s="27"/>
      <c r="P2506" s="27" t="s">
        <v>6349</v>
      </c>
      <c r="Q2506" s="27"/>
      <c r="R2506" s="27" t="str">
        <f>LEFT('2012-2022'!$P2506,4)</f>
        <v>2021</v>
      </c>
      <c r="S2506" s="27" t="s">
        <v>57</v>
      </c>
      <c r="T2506" s="27" t="str">
        <f t="shared" si="801"/>
        <v/>
      </c>
      <c r="U2506" s="27"/>
      <c r="V2506" s="29"/>
      <c r="W2506" s="30"/>
      <c r="X2506" s="30"/>
      <c r="Y2506" s="31"/>
    </row>
    <row r="2507" spans="1:25" ht="15.75" hidden="1" customHeight="1" x14ac:dyDescent="0.25">
      <c r="A2507" s="32">
        <v>31880741</v>
      </c>
      <c r="B2507" s="32" t="s">
        <v>15387</v>
      </c>
      <c r="C2507" s="32" t="s">
        <v>13484</v>
      </c>
      <c r="D2507" s="32" t="s">
        <v>15388</v>
      </c>
      <c r="E2507" s="32" t="s">
        <v>12401</v>
      </c>
      <c r="F2507" s="32" t="s">
        <v>304</v>
      </c>
      <c r="G2507" s="32">
        <v>2020</v>
      </c>
      <c r="H2507" s="33">
        <v>43827</v>
      </c>
      <c r="I2507" s="32"/>
      <c r="J2507" s="32"/>
      <c r="K2507" s="32" t="s">
        <v>15389</v>
      </c>
      <c r="L2507" s="32" t="str">
        <f t="shared" si="814"/>
        <v>PostAlerta</v>
      </c>
      <c r="M2507" s="32" t="str">
        <f t="shared" si="819"/>
        <v>S/PalabrasClaves</v>
      </c>
      <c r="N2507" s="32" t="str">
        <f t="shared" si="820"/>
        <v/>
      </c>
      <c r="O2507" s="32"/>
      <c r="P2507" s="32" t="s">
        <v>336</v>
      </c>
      <c r="Q2507" s="32"/>
      <c r="R2507" s="32" t="str">
        <f>LEFT('2012-2022'!$P2507,4)</f>
        <v>2020</v>
      </c>
      <c r="S2507" s="32" t="s">
        <v>49</v>
      </c>
      <c r="T2507" s="32" t="str">
        <f t="shared" si="801"/>
        <v/>
      </c>
      <c r="U2507" s="32"/>
      <c r="V2507" s="34"/>
      <c r="W2507" s="35"/>
      <c r="X2507" s="35"/>
      <c r="Y2507" s="32"/>
    </row>
    <row r="2508" spans="1:25" ht="15.75" hidden="1" customHeight="1" x14ac:dyDescent="0.25">
      <c r="A2508" s="27">
        <v>31895142</v>
      </c>
      <c r="B2508" s="27" t="s">
        <v>15390</v>
      </c>
      <c r="C2508" s="27" t="s">
        <v>15391</v>
      </c>
      <c r="D2508" s="27" t="s">
        <v>15392</v>
      </c>
      <c r="E2508" s="27" t="s">
        <v>15393</v>
      </c>
      <c r="F2508" s="27" t="s">
        <v>12412</v>
      </c>
      <c r="G2508" s="27">
        <v>2020</v>
      </c>
      <c r="H2508" s="28">
        <v>43833</v>
      </c>
      <c r="I2508" s="27"/>
      <c r="J2508" s="27"/>
      <c r="K2508" s="27" t="s">
        <v>15394</v>
      </c>
      <c r="L2508" s="27" t="str">
        <f t="shared" si="814"/>
        <v>PostAlerta</v>
      </c>
      <c r="M2508" s="27" t="str">
        <f t="shared" si="819"/>
        <v>C/PalabrasClaves</v>
      </c>
      <c r="N2508" s="27" t="str">
        <f t="shared" si="820"/>
        <v/>
      </c>
      <c r="O2508" s="27"/>
      <c r="P2508" s="27" t="s">
        <v>15395</v>
      </c>
      <c r="Q2508" s="27"/>
      <c r="R2508" s="27" t="str">
        <f>LEFT('2012-2022'!$P2508,4)</f>
        <v>2020</v>
      </c>
      <c r="S2508" s="27" t="s">
        <v>49</v>
      </c>
      <c r="T2508" s="27" t="str">
        <f t="shared" si="801"/>
        <v/>
      </c>
      <c r="U2508" s="27"/>
      <c r="V2508" s="29"/>
      <c r="W2508" s="30"/>
      <c r="X2508" s="30"/>
      <c r="Y2508" s="31"/>
    </row>
    <row r="2509" spans="1:25" ht="15.75" hidden="1" customHeight="1" x14ac:dyDescent="0.25">
      <c r="A2509" s="32">
        <v>27931519</v>
      </c>
      <c r="B2509" s="32" t="s">
        <v>15396</v>
      </c>
      <c r="C2509" s="32" t="s">
        <v>15397</v>
      </c>
      <c r="D2509" s="32" t="s">
        <v>15398</v>
      </c>
      <c r="E2509" s="32" t="s">
        <v>15399</v>
      </c>
      <c r="F2509" s="32" t="s">
        <v>13314</v>
      </c>
      <c r="G2509" s="32">
        <v>2016</v>
      </c>
      <c r="H2509" s="33">
        <v>42714</v>
      </c>
      <c r="I2509" s="32" t="s">
        <v>15400</v>
      </c>
      <c r="J2509" s="32"/>
      <c r="K2509" s="32" t="s">
        <v>15401</v>
      </c>
      <c r="L2509" s="32" t="str">
        <f t="shared" si="814"/>
        <v>PreAlerta</v>
      </c>
      <c r="M2509" s="32" t="str">
        <f t="shared" si="819"/>
        <v>S/PalabrasClaves</v>
      </c>
      <c r="N2509" s="32" t="str">
        <f t="shared" si="820"/>
        <v/>
      </c>
      <c r="O2509" s="32"/>
      <c r="P2509" s="32" t="s">
        <v>4396</v>
      </c>
      <c r="Q2509" s="32"/>
      <c r="R2509" s="32" t="str">
        <f>LEFT('2012-2022'!$P2509,4)</f>
        <v>2016</v>
      </c>
      <c r="S2509" s="32" t="s">
        <v>74</v>
      </c>
      <c r="T2509" s="32" t="str">
        <f t="shared" si="801"/>
        <v/>
      </c>
      <c r="U2509" s="32"/>
      <c r="V2509" s="34"/>
      <c r="W2509" s="35"/>
      <c r="X2509" s="35"/>
      <c r="Y2509" s="32"/>
    </row>
    <row r="2510" spans="1:25" ht="15.75" hidden="1" customHeight="1" x14ac:dyDescent="0.25">
      <c r="A2510" s="27">
        <v>30293504</v>
      </c>
      <c r="B2510" s="27" t="s">
        <v>15402</v>
      </c>
      <c r="C2510" s="27" t="s">
        <v>15403</v>
      </c>
      <c r="D2510" s="27" t="s">
        <v>15404</v>
      </c>
      <c r="E2510" s="27" t="s">
        <v>15405</v>
      </c>
      <c r="F2510" s="27" t="s">
        <v>735</v>
      </c>
      <c r="G2510" s="27">
        <v>2019</v>
      </c>
      <c r="H2510" s="28">
        <v>43382</v>
      </c>
      <c r="I2510" s="27"/>
      <c r="J2510" s="27"/>
      <c r="K2510" s="27" t="s">
        <v>15406</v>
      </c>
      <c r="L2510" s="27" t="str">
        <f t="shared" si="814"/>
        <v>PostAlerta</v>
      </c>
      <c r="M2510" s="27" t="str">
        <f t="shared" si="819"/>
        <v>C/PalabrasClaves</v>
      </c>
      <c r="N2510" s="27"/>
      <c r="O2510" s="27"/>
      <c r="P2510" s="27" t="s">
        <v>730</v>
      </c>
      <c r="Q2510" s="27"/>
      <c r="R2510" s="27" t="str">
        <f>LEFT('2012-2022'!$P2510,4)</f>
        <v>2019</v>
      </c>
      <c r="S2510" s="27" t="s">
        <v>45</v>
      </c>
      <c r="T2510" s="27" t="str">
        <f t="shared" si="801"/>
        <v/>
      </c>
      <c r="U2510" s="27"/>
      <c r="V2510" s="29"/>
      <c r="W2510" s="30"/>
      <c r="X2510" s="30"/>
      <c r="Y2510" s="31"/>
    </row>
    <row r="2511" spans="1:25" ht="15.75" hidden="1" customHeight="1" x14ac:dyDescent="0.25">
      <c r="A2511" s="32">
        <v>23064538</v>
      </c>
      <c r="B2511" s="32" t="s">
        <v>15407</v>
      </c>
      <c r="C2511" s="32" t="s">
        <v>15408</v>
      </c>
      <c r="D2511" s="32" t="s">
        <v>15409</v>
      </c>
      <c r="E2511" s="32" t="s">
        <v>256</v>
      </c>
      <c r="F2511" s="32" t="s">
        <v>304</v>
      </c>
      <c r="G2511" s="32">
        <v>2012</v>
      </c>
      <c r="H2511" s="33">
        <v>41198</v>
      </c>
      <c r="I2511" s="32"/>
      <c r="J2511" s="32"/>
      <c r="K2511" s="32" t="s">
        <v>15410</v>
      </c>
      <c r="L2511" s="32" t="str">
        <f t="shared" si="814"/>
        <v>Excluido</v>
      </c>
      <c r="M2511" s="32" t="str">
        <f t="shared" si="819"/>
        <v>S/PalabrasClaves</v>
      </c>
      <c r="N2511" s="32" t="str">
        <f>IF(ISNUMBER(SEARCH("TREATMENT", B2511)), "4) Nuevos tratamientos", "")</f>
        <v/>
      </c>
      <c r="O2511" s="32"/>
      <c r="P2511" s="32" t="s">
        <v>2213</v>
      </c>
      <c r="Q2511" s="32"/>
      <c r="R2511" s="32" t="str">
        <f>LEFT('2012-2022'!$P2511,4)</f>
        <v>2012</v>
      </c>
      <c r="S2511" s="32" t="s">
        <v>72</v>
      </c>
      <c r="T2511" s="32" t="str">
        <f t="shared" si="801"/>
        <v/>
      </c>
      <c r="U2511" s="32"/>
      <c r="V2511" s="34"/>
      <c r="W2511" s="35"/>
      <c r="X2511" s="35"/>
      <c r="Y2511" s="32"/>
    </row>
    <row r="2512" spans="1:25" ht="15.75" hidden="1" customHeight="1" x14ac:dyDescent="0.25">
      <c r="A2512" s="27">
        <v>31688719</v>
      </c>
      <c r="B2512" s="27" t="s">
        <v>15411</v>
      </c>
      <c r="C2512" s="27" t="s">
        <v>15412</v>
      </c>
      <c r="D2512" s="27" t="s">
        <v>15413</v>
      </c>
      <c r="E2512" s="27" t="s">
        <v>15414</v>
      </c>
      <c r="F2512" s="27" t="s">
        <v>304</v>
      </c>
      <c r="G2512" s="27">
        <v>2020</v>
      </c>
      <c r="H2512" s="28">
        <v>43775</v>
      </c>
      <c r="I2512" s="27" t="s">
        <v>15415</v>
      </c>
      <c r="J2512" s="27" t="s">
        <v>15416</v>
      </c>
      <c r="K2512" s="27" t="s">
        <v>15417</v>
      </c>
      <c r="L2512" s="27" t="str">
        <f t="shared" si="814"/>
        <v>PostAlerta</v>
      </c>
      <c r="M2512" s="27" t="str">
        <f t="shared" si="819"/>
        <v>S/PalabrasClaves</v>
      </c>
      <c r="N2512" s="27"/>
      <c r="O2512" s="27"/>
      <c r="P2512" s="27" t="s">
        <v>1006</v>
      </c>
      <c r="Q2512" s="27"/>
      <c r="R2512" s="27" t="str">
        <f>LEFT('2012-2022'!$P2512,4)</f>
        <v>2020</v>
      </c>
      <c r="S2512" s="27" t="s">
        <v>39</v>
      </c>
      <c r="T2512" s="27" t="str">
        <f t="shared" si="801"/>
        <v/>
      </c>
      <c r="U2512" s="27"/>
      <c r="V2512" s="29"/>
      <c r="W2512" s="30"/>
      <c r="X2512" s="30"/>
      <c r="Y2512" s="31"/>
    </row>
    <row r="2513" spans="1:25" ht="15.75" hidden="1" customHeight="1" x14ac:dyDescent="0.25">
      <c r="A2513" s="32">
        <v>34795711</v>
      </c>
      <c r="B2513" s="32" t="s">
        <v>15418</v>
      </c>
      <c r="C2513" s="32" t="s">
        <v>15419</v>
      </c>
      <c r="D2513" s="32" t="s">
        <v>15420</v>
      </c>
      <c r="E2513" s="32" t="s">
        <v>15421</v>
      </c>
      <c r="F2513" s="32" t="s">
        <v>6383</v>
      </c>
      <c r="G2513" s="32">
        <v>2021</v>
      </c>
      <c r="H2513" s="33">
        <v>44519</v>
      </c>
      <c r="I2513" s="32" t="s">
        <v>15422</v>
      </c>
      <c r="J2513" s="32"/>
      <c r="K2513" s="32" t="s">
        <v>15423</v>
      </c>
      <c r="L2513" s="32" t="str">
        <f t="shared" si="814"/>
        <v>PostAlerta</v>
      </c>
      <c r="M2513" s="32" t="str">
        <f t="shared" si="819"/>
        <v>S/PalabrasClaves</v>
      </c>
      <c r="N2513" s="32" t="str">
        <f t="shared" ref="N2513:N2518" si="821">IF(ISNUMBER(SEARCH("TREATMENT", B2513)), "4) Nuevos tratamientos", "")</f>
        <v/>
      </c>
      <c r="O2513" s="32"/>
      <c r="P2513" s="32" t="s">
        <v>4404</v>
      </c>
      <c r="Q2513" s="32"/>
      <c r="R2513" s="32" t="str">
        <f>LEFT('2012-2022'!$P2513,4)</f>
        <v>2021</v>
      </c>
      <c r="S2513" s="32" t="s">
        <v>60</v>
      </c>
      <c r="T2513" s="32" t="str">
        <f t="shared" si="801"/>
        <v/>
      </c>
      <c r="U2513" s="32"/>
      <c r="V2513" s="34"/>
      <c r="W2513" s="35"/>
      <c r="X2513" s="35"/>
      <c r="Y2513" s="32"/>
    </row>
    <row r="2514" spans="1:25" ht="15.75" hidden="1" customHeight="1" x14ac:dyDescent="0.25">
      <c r="A2514" s="27">
        <v>31074362</v>
      </c>
      <c r="B2514" s="27" t="s">
        <v>15424</v>
      </c>
      <c r="C2514" s="27" t="s">
        <v>15425</v>
      </c>
      <c r="D2514" s="27" t="s">
        <v>15426</v>
      </c>
      <c r="E2514" s="27" t="s">
        <v>15427</v>
      </c>
      <c r="F2514" s="27" t="s">
        <v>735</v>
      </c>
      <c r="G2514" s="27">
        <v>2019</v>
      </c>
      <c r="H2514" s="28">
        <v>43596</v>
      </c>
      <c r="I2514" s="27"/>
      <c r="J2514" s="27"/>
      <c r="K2514" s="27" t="s">
        <v>15428</v>
      </c>
      <c r="L2514" s="27" t="str">
        <f t="shared" si="814"/>
        <v>PostAlerta</v>
      </c>
      <c r="M2514" s="27" t="str">
        <f t="shared" si="819"/>
        <v>S/PalabrasClaves</v>
      </c>
      <c r="N2514" s="27" t="str">
        <f t="shared" si="821"/>
        <v/>
      </c>
      <c r="O2514" s="27"/>
      <c r="P2514" s="27" t="s">
        <v>3530</v>
      </c>
      <c r="Q2514" s="27"/>
      <c r="R2514" s="27" t="str">
        <f>LEFT('2012-2022'!$P2514,4)</f>
        <v>2019</v>
      </c>
      <c r="S2514" s="27" t="s">
        <v>57</v>
      </c>
      <c r="T2514" s="27" t="str">
        <f t="shared" si="801"/>
        <v/>
      </c>
      <c r="U2514" s="27"/>
      <c r="V2514" s="29"/>
      <c r="W2514" s="30"/>
      <c r="X2514" s="30"/>
      <c r="Y2514" s="31"/>
    </row>
    <row r="2515" spans="1:25" ht="15.75" hidden="1" customHeight="1" x14ac:dyDescent="0.25">
      <c r="A2515" s="32">
        <v>27164464</v>
      </c>
      <c r="B2515" s="32" t="s">
        <v>15429</v>
      </c>
      <c r="C2515" s="32" t="s">
        <v>15430</v>
      </c>
      <c r="D2515" s="32" t="s">
        <v>15431</v>
      </c>
      <c r="E2515" s="32" t="s">
        <v>15432</v>
      </c>
      <c r="F2515" s="32" t="s">
        <v>10248</v>
      </c>
      <c r="G2515" s="32">
        <v>2016</v>
      </c>
      <c r="H2515" s="33">
        <v>42501</v>
      </c>
      <c r="I2515" s="32" t="s">
        <v>15433</v>
      </c>
      <c r="J2515" s="32" t="s">
        <v>15434</v>
      </c>
      <c r="K2515" s="32" t="s">
        <v>15435</v>
      </c>
      <c r="L2515" s="32" t="str">
        <f t="shared" si="814"/>
        <v>PreAlerta</v>
      </c>
      <c r="M2515" s="32" t="str">
        <f t="shared" si="819"/>
        <v>S/PalabrasClaves</v>
      </c>
      <c r="N2515" s="32" t="str">
        <f t="shared" si="821"/>
        <v/>
      </c>
      <c r="O2515" s="32"/>
      <c r="P2515" s="32" t="s">
        <v>1025</v>
      </c>
      <c r="Q2515" s="32"/>
      <c r="R2515" s="32" t="str">
        <f>LEFT('2012-2022'!$P2515,4)</f>
        <v>2016</v>
      </c>
      <c r="S2515" s="32" t="s">
        <v>65</v>
      </c>
      <c r="T2515" s="32" t="str">
        <f t="shared" si="801"/>
        <v/>
      </c>
      <c r="U2515" s="32"/>
      <c r="V2515" s="34"/>
      <c r="W2515" s="35"/>
      <c r="X2515" s="35"/>
      <c r="Y2515" s="32"/>
    </row>
    <row r="2516" spans="1:25" ht="15.75" hidden="1" customHeight="1" x14ac:dyDescent="0.25">
      <c r="A2516" s="27">
        <v>25922100</v>
      </c>
      <c r="B2516" s="27" t="s">
        <v>15436</v>
      </c>
      <c r="C2516" s="27" t="s">
        <v>15437</v>
      </c>
      <c r="D2516" s="27" t="s">
        <v>15438</v>
      </c>
      <c r="E2516" s="27" t="s">
        <v>15079</v>
      </c>
      <c r="F2516" s="27" t="s">
        <v>5111</v>
      </c>
      <c r="G2516" s="27">
        <v>2015</v>
      </c>
      <c r="H2516" s="28">
        <v>42124</v>
      </c>
      <c r="I2516" s="27" t="s">
        <v>15439</v>
      </c>
      <c r="J2516" s="27"/>
      <c r="K2516" s="27" t="s">
        <v>15440</v>
      </c>
      <c r="L2516" s="27" t="str">
        <f t="shared" si="814"/>
        <v>PreAlerta</v>
      </c>
      <c r="M2516" s="27" t="str">
        <f t="shared" si="819"/>
        <v>C/PalabrasClaves</v>
      </c>
      <c r="N2516" s="27" t="str">
        <f t="shared" si="821"/>
        <v/>
      </c>
      <c r="O2516" s="27"/>
      <c r="P2516" s="27" t="s">
        <v>15441</v>
      </c>
      <c r="Q2516" s="27"/>
      <c r="R2516" s="27" t="str">
        <f>LEFT('2012-2022'!$P2516,4)</f>
        <v>2015</v>
      </c>
      <c r="S2516" s="27" t="s">
        <v>54</v>
      </c>
      <c r="T2516" s="27" t="str">
        <f t="shared" si="801"/>
        <v/>
      </c>
      <c r="U2516" s="27"/>
      <c r="V2516" s="29"/>
      <c r="W2516" s="30"/>
      <c r="X2516" s="30"/>
      <c r="Y2516" s="31"/>
    </row>
    <row r="2517" spans="1:25" ht="15.75" hidden="1" customHeight="1" x14ac:dyDescent="0.25">
      <c r="A2517" s="32">
        <v>31623703</v>
      </c>
      <c r="B2517" s="32" t="s">
        <v>15442</v>
      </c>
      <c r="C2517" s="32" t="s">
        <v>15443</v>
      </c>
      <c r="D2517" s="32" t="s">
        <v>15444</v>
      </c>
      <c r="E2517" s="32" t="s">
        <v>15445</v>
      </c>
      <c r="F2517" s="32" t="s">
        <v>595</v>
      </c>
      <c r="G2517" s="32">
        <v>2019</v>
      </c>
      <c r="H2517" s="33">
        <v>43757</v>
      </c>
      <c r="I2517" s="32"/>
      <c r="J2517" s="32"/>
      <c r="K2517" s="32" t="s">
        <v>15446</v>
      </c>
      <c r="L2517" s="32" t="str">
        <f t="shared" si="814"/>
        <v>PostAlerta</v>
      </c>
      <c r="M2517" s="32" t="str">
        <f t="shared" si="819"/>
        <v>S/PalabrasClaves</v>
      </c>
      <c r="N2517" s="32" t="str">
        <f t="shared" si="821"/>
        <v/>
      </c>
      <c r="O2517" s="32"/>
      <c r="P2517" s="32" t="s">
        <v>850</v>
      </c>
      <c r="Q2517" s="32"/>
      <c r="R2517" s="32" t="str">
        <f>LEFT('2012-2022'!$P2517,4)</f>
        <v>2019</v>
      </c>
      <c r="S2517" s="32" t="s">
        <v>72</v>
      </c>
      <c r="T2517" s="32" t="str">
        <f t="shared" si="801"/>
        <v/>
      </c>
      <c r="U2517" s="32"/>
      <c r="V2517" s="34"/>
      <c r="W2517" s="35"/>
      <c r="X2517" s="35"/>
      <c r="Y2517" s="32"/>
    </row>
    <row r="2518" spans="1:25" ht="15.75" hidden="1" customHeight="1" x14ac:dyDescent="0.25">
      <c r="A2518" s="27">
        <v>32187168</v>
      </c>
      <c r="B2518" s="27" t="s">
        <v>15447</v>
      </c>
      <c r="C2518" s="27" t="s">
        <v>15448</v>
      </c>
      <c r="D2518" s="27" t="s">
        <v>15449</v>
      </c>
      <c r="E2518" s="27" t="s">
        <v>15450</v>
      </c>
      <c r="F2518" s="27" t="s">
        <v>304</v>
      </c>
      <c r="G2518" s="27">
        <v>2020</v>
      </c>
      <c r="H2518" s="28">
        <v>43909</v>
      </c>
      <c r="I2518" s="27" t="s">
        <v>15451</v>
      </c>
      <c r="J2518" s="27" t="s">
        <v>15452</v>
      </c>
      <c r="K2518" s="27" t="s">
        <v>15453</v>
      </c>
      <c r="L2518" s="27" t="str">
        <f t="shared" si="814"/>
        <v>PostAlerta</v>
      </c>
      <c r="M2518" s="27" t="str">
        <f t="shared" si="819"/>
        <v>S/PalabrasClaves</v>
      </c>
      <c r="N2518" s="27" t="str">
        <f t="shared" si="821"/>
        <v/>
      </c>
      <c r="O2518" s="27"/>
      <c r="P2518" s="27" t="s">
        <v>175</v>
      </c>
      <c r="Q2518" s="27"/>
      <c r="R2518" s="27" t="str">
        <f>LEFT('2012-2022'!$P2518,4)</f>
        <v>2020</v>
      </c>
      <c r="S2518" s="27" t="s">
        <v>60</v>
      </c>
      <c r="T2518" s="27" t="str">
        <f t="shared" si="801"/>
        <v/>
      </c>
      <c r="U2518" s="27"/>
      <c r="V2518" s="29"/>
      <c r="W2518" s="30"/>
      <c r="X2518" s="30"/>
      <c r="Y2518" s="31"/>
    </row>
    <row r="2519" spans="1:25" ht="15.75" hidden="1" customHeight="1" x14ac:dyDescent="0.25">
      <c r="A2519" s="32">
        <v>34023871</v>
      </c>
      <c r="B2519" s="32" t="s">
        <v>15454</v>
      </c>
      <c r="C2519" s="32" t="s">
        <v>15455</v>
      </c>
      <c r="D2519" s="32" t="s">
        <v>15456</v>
      </c>
      <c r="E2519" s="32" t="s">
        <v>15457</v>
      </c>
      <c r="F2519" s="32" t="s">
        <v>195</v>
      </c>
      <c r="G2519" s="32">
        <v>2021</v>
      </c>
      <c r="H2519" s="33">
        <v>44339</v>
      </c>
      <c r="I2519" s="32" t="s">
        <v>15458</v>
      </c>
      <c r="J2519" s="32"/>
      <c r="K2519" s="32" t="s">
        <v>15459</v>
      </c>
      <c r="L2519" s="32" t="str">
        <f t="shared" si="814"/>
        <v>PostAlerta</v>
      </c>
      <c r="M2519" s="32" t="str">
        <f t="shared" si="819"/>
        <v>S/PalabrasClaves</v>
      </c>
      <c r="N2519" s="32"/>
      <c r="O2519" s="32"/>
      <c r="P2519" s="32" t="s">
        <v>15460</v>
      </c>
      <c r="Q2519" s="32"/>
      <c r="R2519" s="32" t="str">
        <f>LEFT('2012-2022'!$P2519,4)</f>
        <v>2021</v>
      </c>
      <c r="S2519" s="32" t="s">
        <v>74</v>
      </c>
      <c r="T2519" s="32" t="str">
        <f t="shared" si="801"/>
        <v/>
      </c>
      <c r="U2519" s="32"/>
      <c r="V2519" s="34"/>
      <c r="W2519" s="35"/>
      <c r="X2519" s="35"/>
      <c r="Y2519" s="32"/>
    </row>
    <row r="2520" spans="1:25" ht="15.75" hidden="1" customHeight="1" x14ac:dyDescent="0.25">
      <c r="A2520" s="27">
        <v>34676780</v>
      </c>
      <c r="B2520" s="27" t="s">
        <v>15461</v>
      </c>
      <c r="C2520" s="27" t="s">
        <v>15462</v>
      </c>
      <c r="D2520" s="27" t="s">
        <v>15463</v>
      </c>
      <c r="E2520" s="27" t="s">
        <v>15464</v>
      </c>
      <c r="F2520" s="27" t="s">
        <v>735</v>
      </c>
      <c r="G2520" s="27">
        <v>2022</v>
      </c>
      <c r="H2520" s="28">
        <v>44491</v>
      </c>
      <c r="I2520" s="27"/>
      <c r="J2520" s="27"/>
      <c r="K2520" s="27" t="s">
        <v>15465</v>
      </c>
      <c r="L2520" s="27" t="str">
        <f t="shared" si="814"/>
        <v>PostAlerta</v>
      </c>
      <c r="M2520" s="27" t="str">
        <f t="shared" si="819"/>
        <v>S/PalabrasClaves</v>
      </c>
      <c r="N2520" s="27" t="str">
        <f t="shared" ref="N2520:N2522" si="822">IF(ISNUMBER(SEARCH("TREATMENT", B2520)), "4) Nuevos tratamientos", "")</f>
        <v/>
      </c>
      <c r="O2520" s="27"/>
      <c r="P2520" s="27" t="s">
        <v>289</v>
      </c>
      <c r="Q2520" s="27"/>
      <c r="R2520" s="27" t="str">
        <f>LEFT('2012-2022'!$P2520,4)</f>
        <v>2022</v>
      </c>
      <c r="S2520" s="27" t="s">
        <v>45</v>
      </c>
      <c r="T2520" s="27" t="str">
        <f t="shared" si="801"/>
        <v/>
      </c>
      <c r="U2520" s="27"/>
      <c r="V2520" s="29"/>
      <c r="W2520" s="30"/>
      <c r="X2520" s="30"/>
      <c r="Y2520" s="31"/>
    </row>
    <row r="2521" spans="1:25" ht="15.75" hidden="1" customHeight="1" x14ac:dyDescent="0.25">
      <c r="A2521" s="32">
        <v>28290932</v>
      </c>
      <c r="B2521" s="32" t="s">
        <v>15466</v>
      </c>
      <c r="C2521" s="32" t="s">
        <v>15467</v>
      </c>
      <c r="D2521" s="32" t="s">
        <v>15468</v>
      </c>
      <c r="E2521" s="32" t="s">
        <v>15469</v>
      </c>
      <c r="F2521" s="32" t="s">
        <v>4778</v>
      </c>
      <c r="G2521" s="32">
        <v>2017</v>
      </c>
      <c r="H2521" s="33">
        <v>42809</v>
      </c>
      <c r="I2521" s="32"/>
      <c r="J2521" s="32"/>
      <c r="K2521" s="32" t="s">
        <v>15470</v>
      </c>
      <c r="L2521" s="32" t="str">
        <f t="shared" ref="L2521:L2584" si="823">IF(ISNUMBER(VLOOKUP(A2521,EXCL,1,FALSE)),"Excluido",IF(ISNUMBER(VLOOKUP(A2521,POST,1,FALSE)),"PostAlerta",IF(ISNUMBER(VLOOKUP(A2521,PRE,1,FALSE)),"PreAlerta","")))</f>
        <v>PostAlerta</v>
      </c>
      <c r="M2521" s="32" t="str">
        <f t="shared" si="819"/>
        <v>S/PalabrasClaves</v>
      </c>
      <c r="N2521" s="32" t="str">
        <f t="shared" si="822"/>
        <v/>
      </c>
      <c r="O2521" s="32"/>
      <c r="P2521" s="32" t="s">
        <v>1642</v>
      </c>
      <c r="Q2521" s="32"/>
      <c r="R2521" s="32" t="str">
        <f>LEFT('2012-2022'!$P2521,4)</f>
        <v>2017</v>
      </c>
      <c r="S2521" s="32" t="s">
        <v>49</v>
      </c>
      <c r="T2521" s="32" t="str">
        <f t="shared" si="801"/>
        <v/>
      </c>
      <c r="U2521" s="32"/>
      <c r="V2521" s="34"/>
      <c r="W2521" s="35"/>
      <c r="X2521" s="35"/>
      <c r="Y2521" s="32"/>
    </row>
    <row r="2522" spans="1:25" ht="15.75" hidden="1" customHeight="1" x14ac:dyDescent="0.25">
      <c r="A2522" s="27">
        <v>26887890</v>
      </c>
      <c r="B2522" s="27" t="s">
        <v>15471</v>
      </c>
      <c r="C2522" s="27" t="s">
        <v>15472</v>
      </c>
      <c r="D2522" s="27" t="s">
        <v>15473</v>
      </c>
      <c r="E2522" s="27" t="s">
        <v>15474</v>
      </c>
      <c r="F2522" s="27" t="s">
        <v>735</v>
      </c>
      <c r="G2522" s="27">
        <v>2017</v>
      </c>
      <c r="H2522" s="28">
        <v>42419</v>
      </c>
      <c r="I2522" s="27" t="s">
        <v>15475</v>
      </c>
      <c r="J2522" s="27" t="s">
        <v>15476</v>
      </c>
      <c r="K2522" s="27" t="s">
        <v>15477</v>
      </c>
      <c r="L2522" s="27" t="str">
        <f t="shared" si="823"/>
        <v>PreAlerta</v>
      </c>
      <c r="M2522" s="27" t="str">
        <f t="shared" si="819"/>
        <v>S/PalabrasClaves</v>
      </c>
      <c r="N2522" s="27" t="str">
        <f t="shared" si="822"/>
        <v/>
      </c>
      <c r="O2522" s="27"/>
      <c r="P2522" s="27" t="s">
        <v>1424</v>
      </c>
      <c r="Q2522" s="27"/>
      <c r="R2522" s="27" t="str">
        <f>LEFT('2012-2022'!$P2522,4)</f>
        <v>2017</v>
      </c>
      <c r="S2522" s="27" t="s">
        <v>45</v>
      </c>
      <c r="T2522" s="27" t="str">
        <f t="shared" si="801"/>
        <v/>
      </c>
      <c r="U2522" s="27"/>
      <c r="V2522" s="29"/>
      <c r="W2522" s="30"/>
      <c r="X2522" s="30"/>
      <c r="Y2522" s="31"/>
    </row>
    <row r="2523" spans="1:25" ht="15.75" hidden="1" customHeight="1" x14ac:dyDescent="0.25">
      <c r="A2523" s="32">
        <v>29465695</v>
      </c>
      <c r="B2523" s="32" t="s">
        <v>15478</v>
      </c>
      <c r="C2523" s="32" t="s">
        <v>15479</v>
      </c>
      <c r="D2523" s="32" t="s">
        <v>15480</v>
      </c>
      <c r="E2523" s="32" t="s">
        <v>15481</v>
      </c>
      <c r="F2523" s="32" t="s">
        <v>304</v>
      </c>
      <c r="G2523" s="32">
        <v>2018</v>
      </c>
      <c r="H2523" s="33">
        <v>43153</v>
      </c>
      <c r="I2523" s="32"/>
      <c r="J2523" s="32"/>
      <c r="K2523" s="32" t="s">
        <v>15482</v>
      </c>
      <c r="L2523" s="32" t="str">
        <f t="shared" si="823"/>
        <v>PostAlerta</v>
      </c>
      <c r="M2523" s="32" t="str">
        <f t="shared" si="819"/>
        <v>S/PalabrasClaves</v>
      </c>
      <c r="N2523" s="32"/>
      <c r="O2523" s="32"/>
      <c r="P2523" s="32" t="s">
        <v>1671</v>
      </c>
      <c r="Q2523" s="32"/>
      <c r="R2523" s="32" t="str">
        <f>LEFT('2012-2022'!$P2523,4)</f>
        <v>2018</v>
      </c>
      <c r="S2523" s="32" t="s">
        <v>57</v>
      </c>
      <c r="T2523" s="32" t="str">
        <f t="shared" si="801"/>
        <v/>
      </c>
      <c r="U2523" s="32"/>
      <c r="V2523" s="34"/>
      <c r="W2523" s="35"/>
      <c r="X2523" s="35"/>
      <c r="Y2523" s="32"/>
    </row>
    <row r="2524" spans="1:25" ht="15.75" hidden="1" customHeight="1" x14ac:dyDescent="0.25">
      <c r="A2524" s="27">
        <v>34607000</v>
      </c>
      <c r="B2524" s="27" t="s">
        <v>15483</v>
      </c>
      <c r="C2524" s="27" t="s">
        <v>15484</v>
      </c>
      <c r="D2524" s="27" t="s">
        <v>15485</v>
      </c>
      <c r="E2524" s="27" t="s">
        <v>15486</v>
      </c>
      <c r="F2524" s="27" t="s">
        <v>1845</v>
      </c>
      <c r="G2524" s="27">
        <v>2022</v>
      </c>
      <c r="H2524" s="28">
        <v>44473</v>
      </c>
      <c r="I2524" s="27"/>
      <c r="J2524" s="27"/>
      <c r="K2524" s="27" t="s">
        <v>15487</v>
      </c>
      <c r="L2524" s="27" t="str">
        <f t="shared" si="823"/>
        <v>PostAlerta</v>
      </c>
      <c r="M2524" s="27" t="str">
        <f t="shared" si="819"/>
        <v>S/PalabrasClaves</v>
      </c>
      <c r="N2524" s="27" t="str">
        <f t="shared" ref="N2524:N2538" si="824">IF(ISNUMBER(SEARCH("TREATMENT", B2524)), "4) Nuevos tratamientos", "")</f>
        <v/>
      </c>
      <c r="O2524" s="27"/>
      <c r="P2524" s="27" t="s">
        <v>211</v>
      </c>
      <c r="Q2524" s="27"/>
      <c r="R2524" s="27" t="str">
        <f>LEFT('2012-2022'!$P2524,4)</f>
        <v>2022</v>
      </c>
      <c r="S2524" s="27" t="s">
        <v>39</v>
      </c>
      <c r="T2524" s="27" t="str">
        <f t="shared" si="801"/>
        <v/>
      </c>
      <c r="U2524" s="27"/>
      <c r="V2524" s="29"/>
      <c r="W2524" s="30"/>
      <c r="X2524" s="30"/>
      <c r="Y2524" s="31"/>
    </row>
    <row r="2525" spans="1:25" ht="15.75" hidden="1" customHeight="1" x14ac:dyDescent="0.25">
      <c r="A2525" s="32">
        <v>32753000</v>
      </c>
      <c r="B2525" s="32" t="s">
        <v>15488</v>
      </c>
      <c r="C2525" s="32" t="s">
        <v>15489</v>
      </c>
      <c r="D2525" s="32" t="s">
        <v>15490</v>
      </c>
      <c r="E2525" s="32" t="s">
        <v>15491</v>
      </c>
      <c r="F2525" s="32" t="s">
        <v>735</v>
      </c>
      <c r="G2525" s="32">
        <v>2020</v>
      </c>
      <c r="H2525" s="33">
        <v>44049</v>
      </c>
      <c r="I2525" s="32"/>
      <c r="J2525" s="32"/>
      <c r="K2525" s="32" t="s">
        <v>15492</v>
      </c>
      <c r="L2525" s="32" t="str">
        <f t="shared" si="823"/>
        <v>PostAlerta</v>
      </c>
      <c r="M2525" s="32" t="str">
        <f t="shared" si="819"/>
        <v>S/PalabrasClaves</v>
      </c>
      <c r="N2525" s="32" t="str">
        <f t="shared" si="824"/>
        <v/>
      </c>
      <c r="O2525" s="32"/>
      <c r="P2525" s="32" t="s">
        <v>1049</v>
      </c>
      <c r="Q2525" s="32"/>
      <c r="R2525" s="32" t="str">
        <f>LEFT('2012-2022'!$P2525,4)</f>
        <v>2020</v>
      </c>
      <c r="S2525" s="32" t="s">
        <v>70</v>
      </c>
      <c r="T2525" s="32" t="str">
        <f t="shared" si="801"/>
        <v/>
      </c>
      <c r="U2525" s="32"/>
      <c r="V2525" s="34"/>
      <c r="W2525" s="35"/>
      <c r="X2525" s="35"/>
      <c r="Y2525" s="32"/>
    </row>
    <row r="2526" spans="1:25" ht="15.75" hidden="1" customHeight="1" x14ac:dyDescent="0.25">
      <c r="A2526" s="27">
        <v>31996095</v>
      </c>
      <c r="B2526" s="27" t="s">
        <v>15493</v>
      </c>
      <c r="C2526" s="27" t="s">
        <v>15494</v>
      </c>
      <c r="D2526" s="27" t="s">
        <v>15495</v>
      </c>
      <c r="E2526" s="27" t="s">
        <v>15496</v>
      </c>
      <c r="F2526" s="27" t="s">
        <v>735</v>
      </c>
      <c r="G2526" s="27">
        <v>2020</v>
      </c>
      <c r="H2526" s="28">
        <v>43861</v>
      </c>
      <c r="I2526" s="27" t="s">
        <v>15497</v>
      </c>
      <c r="J2526" s="27" t="s">
        <v>15498</v>
      </c>
      <c r="K2526" s="27" t="s">
        <v>15499</v>
      </c>
      <c r="L2526" s="27" t="str">
        <f t="shared" si="823"/>
        <v>PostAlerta</v>
      </c>
      <c r="M2526" s="27" t="str">
        <f t="shared" si="819"/>
        <v>S/PalabrasClaves</v>
      </c>
      <c r="N2526" s="27" t="str">
        <f t="shared" si="824"/>
        <v/>
      </c>
      <c r="O2526" s="27"/>
      <c r="P2526" s="27" t="s">
        <v>336</v>
      </c>
      <c r="Q2526" s="27"/>
      <c r="R2526" s="27" t="str">
        <f>LEFT('2012-2022'!$P2526,4)</f>
        <v>2020</v>
      </c>
      <c r="S2526" s="27" t="s">
        <v>49</v>
      </c>
      <c r="T2526" s="27" t="str">
        <f t="shared" si="801"/>
        <v/>
      </c>
      <c r="U2526" s="27"/>
      <c r="V2526" s="29"/>
      <c r="W2526" s="30"/>
      <c r="X2526" s="30"/>
      <c r="Y2526" s="31"/>
    </row>
    <row r="2527" spans="1:25" ht="15.75" hidden="1" customHeight="1" x14ac:dyDescent="0.25">
      <c r="A2527" s="32">
        <v>28632191</v>
      </c>
      <c r="B2527" s="32" t="s">
        <v>15500</v>
      </c>
      <c r="C2527" s="32" t="s">
        <v>15501</v>
      </c>
      <c r="D2527" s="32" t="s">
        <v>15502</v>
      </c>
      <c r="E2527" s="32" t="s">
        <v>15503</v>
      </c>
      <c r="F2527" s="32" t="s">
        <v>10920</v>
      </c>
      <c r="G2527" s="32">
        <v>2017</v>
      </c>
      <c r="H2527" s="33">
        <v>42907</v>
      </c>
      <c r="I2527" s="32" t="s">
        <v>15504</v>
      </c>
      <c r="J2527" s="32"/>
      <c r="K2527" s="32" t="s">
        <v>15505</v>
      </c>
      <c r="L2527" s="32" t="str">
        <f t="shared" si="823"/>
        <v>PostAlerta</v>
      </c>
      <c r="M2527" s="32" t="str">
        <f t="shared" si="819"/>
        <v>S/PalabrasClaves</v>
      </c>
      <c r="N2527" s="32" t="str">
        <f t="shared" si="824"/>
        <v/>
      </c>
      <c r="O2527" s="32"/>
      <c r="P2527" s="32" t="s">
        <v>15506</v>
      </c>
      <c r="Q2527" s="32"/>
      <c r="R2527" s="32" t="str">
        <f>LEFT('2012-2022'!$P2527,4)</f>
        <v>2017</v>
      </c>
      <c r="S2527" s="32" t="s">
        <v>60</v>
      </c>
      <c r="T2527" s="32" t="str">
        <f t="shared" si="801"/>
        <v/>
      </c>
      <c r="U2527" s="32"/>
      <c r="V2527" s="34"/>
      <c r="W2527" s="35"/>
      <c r="X2527" s="35"/>
      <c r="Y2527" s="32"/>
    </row>
    <row r="2528" spans="1:25" ht="15.75" hidden="1" customHeight="1" x14ac:dyDescent="0.25">
      <c r="A2528" s="27">
        <v>34879820</v>
      </c>
      <c r="B2528" s="27" t="s">
        <v>15507</v>
      </c>
      <c r="C2528" s="27" t="s">
        <v>15508</v>
      </c>
      <c r="D2528" s="27" t="s">
        <v>15509</v>
      </c>
      <c r="E2528" s="27" t="s">
        <v>15510</v>
      </c>
      <c r="F2528" s="27" t="s">
        <v>1066</v>
      </c>
      <c r="G2528" s="27">
        <v>2021</v>
      </c>
      <c r="H2528" s="28">
        <v>44539</v>
      </c>
      <c r="I2528" s="27" t="s">
        <v>15511</v>
      </c>
      <c r="J2528" s="27"/>
      <c r="K2528" s="27" t="s">
        <v>15512</v>
      </c>
      <c r="L2528" s="27" t="str">
        <f t="shared" si="823"/>
        <v>Excluido</v>
      </c>
      <c r="M2528" s="27" t="str">
        <f t="shared" si="819"/>
        <v>S/PalabrasClaves</v>
      </c>
      <c r="N2528" s="27" t="str">
        <f t="shared" si="824"/>
        <v/>
      </c>
      <c r="O2528" s="27"/>
      <c r="P2528" s="27" t="s">
        <v>15513</v>
      </c>
      <c r="Q2528" s="27"/>
      <c r="R2528" s="27" t="str">
        <f>LEFT('2012-2022'!$P2528,4)</f>
        <v>2021</v>
      </c>
      <c r="S2528" s="27" t="s">
        <v>74</v>
      </c>
      <c r="T2528" s="27" t="str">
        <f t="shared" si="801"/>
        <v/>
      </c>
      <c r="U2528" s="27"/>
      <c r="V2528" s="29"/>
      <c r="W2528" s="30"/>
      <c r="X2528" s="30"/>
      <c r="Y2528" s="31"/>
    </row>
    <row r="2529" spans="1:25" ht="15.75" hidden="1" customHeight="1" x14ac:dyDescent="0.25">
      <c r="A2529" s="32">
        <v>26846572</v>
      </c>
      <c r="B2529" s="32" t="s">
        <v>15514</v>
      </c>
      <c r="C2529" s="32" t="s">
        <v>15515</v>
      </c>
      <c r="D2529" s="32" t="s">
        <v>15516</v>
      </c>
      <c r="E2529" s="32" t="s">
        <v>15517</v>
      </c>
      <c r="F2529" s="32" t="s">
        <v>15518</v>
      </c>
      <c r="G2529" s="32">
        <v>2016</v>
      </c>
      <c r="H2529" s="33">
        <v>42406</v>
      </c>
      <c r="I2529" s="32" t="s">
        <v>15519</v>
      </c>
      <c r="J2529" s="32" t="s">
        <v>15520</v>
      </c>
      <c r="K2529" s="32" t="s">
        <v>15521</v>
      </c>
      <c r="L2529" s="32" t="str">
        <f t="shared" si="823"/>
        <v>PreAlerta</v>
      </c>
      <c r="M2529" s="32" t="str">
        <f t="shared" si="819"/>
        <v>S/PalabrasClaves</v>
      </c>
      <c r="N2529" s="32" t="str">
        <f t="shared" si="824"/>
        <v/>
      </c>
      <c r="O2529" s="32"/>
      <c r="P2529" s="32" t="s">
        <v>403</v>
      </c>
      <c r="Q2529" s="32"/>
      <c r="R2529" s="32" t="str">
        <f>LEFT('2012-2022'!$P2529,4)</f>
        <v>2016</v>
      </c>
      <c r="S2529" s="32" t="s">
        <v>54</v>
      </c>
      <c r="T2529" s="32" t="str">
        <f t="shared" si="801"/>
        <v/>
      </c>
      <c r="U2529" s="32"/>
      <c r="V2529" s="34"/>
      <c r="W2529" s="35"/>
      <c r="X2529" s="35"/>
      <c r="Y2529" s="32"/>
    </row>
    <row r="2530" spans="1:25" ht="15.75" hidden="1" customHeight="1" x14ac:dyDescent="0.25">
      <c r="A2530" s="27">
        <v>26195002</v>
      </c>
      <c r="B2530" s="27" t="s">
        <v>15522</v>
      </c>
      <c r="C2530" s="27" t="s">
        <v>15523</v>
      </c>
      <c r="D2530" s="27" t="s">
        <v>15524</v>
      </c>
      <c r="E2530" s="27" t="s">
        <v>15525</v>
      </c>
      <c r="F2530" s="27" t="s">
        <v>10470</v>
      </c>
      <c r="G2530" s="27">
        <v>2015</v>
      </c>
      <c r="H2530" s="28">
        <v>42207</v>
      </c>
      <c r="I2530" s="27" t="s">
        <v>15526</v>
      </c>
      <c r="J2530" s="27"/>
      <c r="K2530" s="27" t="s">
        <v>15527</v>
      </c>
      <c r="L2530" s="27" t="str">
        <f t="shared" si="823"/>
        <v>PreAlerta</v>
      </c>
      <c r="M2530" s="27" t="str">
        <f t="shared" si="819"/>
        <v>S/PalabrasClaves</v>
      </c>
      <c r="N2530" s="27" t="str">
        <f t="shared" si="824"/>
        <v/>
      </c>
      <c r="O2530" s="27"/>
      <c r="P2530" s="27" t="s">
        <v>15528</v>
      </c>
      <c r="Q2530" s="27"/>
      <c r="R2530" s="27" t="str">
        <f>LEFT('2012-2022'!$P2530,4)</f>
        <v>2015</v>
      </c>
      <c r="S2530" s="27" t="s">
        <v>62</v>
      </c>
      <c r="T2530" s="27" t="str">
        <f t="shared" si="801"/>
        <v/>
      </c>
      <c r="U2530" s="27"/>
      <c r="V2530" s="29"/>
      <c r="W2530" s="30"/>
      <c r="X2530" s="30"/>
      <c r="Y2530" s="31"/>
    </row>
    <row r="2531" spans="1:25" ht="15.75" hidden="1" customHeight="1" x14ac:dyDescent="0.25">
      <c r="A2531" s="32">
        <v>34610441</v>
      </c>
      <c r="B2531" s="32" t="s">
        <v>15529</v>
      </c>
      <c r="C2531" s="32" t="s">
        <v>15530</v>
      </c>
      <c r="D2531" s="32" t="s">
        <v>15531</v>
      </c>
      <c r="E2531" s="32" t="s">
        <v>15532</v>
      </c>
      <c r="F2531" s="32" t="s">
        <v>8997</v>
      </c>
      <c r="G2531" s="32">
        <v>2022</v>
      </c>
      <c r="H2531" s="33">
        <v>44474</v>
      </c>
      <c r="I2531" s="32"/>
      <c r="J2531" s="32"/>
      <c r="K2531" s="32" t="s">
        <v>15533</v>
      </c>
      <c r="L2531" s="32" t="str">
        <f t="shared" si="823"/>
        <v>PostAlerta</v>
      </c>
      <c r="M2531" s="32" t="str">
        <f t="shared" si="819"/>
        <v>S/PalabrasClaves</v>
      </c>
      <c r="N2531" s="32" t="str">
        <f t="shared" si="824"/>
        <v/>
      </c>
      <c r="O2531" s="32"/>
      <c r="P2531" s="32" t="s">
        <v>14841</v>
      </c>
      <c r="Q2531" s="32"/>
      <c r="R2531" s="32" t="str">
        <f>LEFT('2012-2022'!$P2531,4)</f>
        <v>2022</v>
      </c>
      <c r="S2531" s="32" t="s">
        <v>60</v>
      </c>
      <c r="T2531" s="32" t="str">
        <f t="shared" si="801"/>
        <v/>
      </c>
      <c r="U2531" s="32"/>
      <c r="V2531" s="34"/>
      <c r="W2531" s="35"/>
      <c r="X2531" s="35"/>
      <c r="Y2531" s="32"/>
    </row>
    <row r="2532" spans="1:25" ht="15.75" hidden="1" customHeight="1" x14ac:dyDescent="0.25">
      <c r="A2532" s="27">
        <v>32209954</v>
      </c>
      <c r="B2532" s="27" t="s">
        <v>15534</v>
      </c>
      <c r="C2532" s="27" t="s">
        <v>15535</v>
      </c>
      <c r="D2532" s="27" t="s">
        <v>15536</v>
      </c>
      <c r="E2532" s="27" t="s">
        <v>10715</v>
      </c>
      <c r="F2532" s="27" t="s">
        <v>304</v>
      </c>
      <c r="G2532" s="27">
        <v>2020</v>
      </c>
      <c r="H2532" s="28">
        <v>43917</v>
      </c>
      <c r="I2532" s="27" t="s">
        <v>15537</v>
      </c>
      <c r="J2532" s="27" t="s">
        <v>15538</v>
      </c>
      <c r="K2532" s="27" t="s">
        <v>15539</v>
      </c>
      <c r="L2532" s="27" t="str">
        <f t="shared" si="823"/>
        <v>PostAlerta</v>
      </c>
      <c r="M2532" s="27" t="str">
        <f t="shared" si="819"/>
        <v>S/PalabrasClaves</v>
      </c>
      <c r="N2532" s="27" t="str">
        <f t="shared" si="824"/>
        <v/>
      </c>
      <c r="O2532" s="27"/>
      <c r="P2532" s="27" t="s">
        <v>1240</v>
      </c>
      <c r="Q2532" s="27"/>
      <c r="R2532" s="27" t="str">
        <f>LEFT('2012-2022'!$P2532,4)</f>
        <v>2020</v>
      </c>
      <c r="S2532" s="27" t="s">
        <v>62</v>
      </c>
      <c r="T2532" s="27" t="str">
        <f t="shared" si="801"/>
        <v/>
      </c>
      <c r="U2532" s="27"/>
      <c r="V2532" s="29"/>
      <c r="W2532" s="30"/>
      <c r="X2532" s="30"/>
      <c r="Y2532" s="31"/>
    </row>
    <row r="2533" spans="1:25" ht="15.75" hidden="1" customHeight="1" x14ac:dyDescent="0.25">
      <c r="A2533" s="32">
        <v>33958492</v>
      </c>
      <c r="B2533" s="32" t="s">
        <v>15540</v>
      </c>
      <c r="C2533" s="32" t="s">
        <v>15541</v>
      </c>
      <c r="D2533" s="32" t="s">
        <v>15542</v>
      </c>
      <c r="E2533" s="32" t="s">
        <v>15543</v>
      </c>
      <c r="F2533" s="32" t="s">
        <v>393</v>
      </c>
      <c r="G2533" s="32">
        <v>2022</v>
      </c>
      <c r="H2533" s="33">
        <v>44323</v>
      </c>
      <c r="I2533" s="32" t="s">
        <v>15544</v>
      </c>
      <c r="J2533" s="32" t="s">
        <v>15545</v>
      </c>
      <c r="K2533" s="32" t="s">
        <v>15546</v>
      </c>
      <c r="L2533" s="32" t="str">
        <f t="shared" si="823"/>
        <v>PostAlerta</v>
      </c>
      <c r="M2533" s="32" t="str">
        <f t="shared" si="819"/>
        <v>S/PalabrasClaves</v>
      </c>
      <c r="N2533" s="32" t="str">
        <f t="shared" si="824"/>
        <v/>
      </c>
      <c r="O2533" s="32"/>
      <c r="P2533" s="32" t="s">
        <v>8426</v>
      </c>
      <c r="Q2533" s="32"/>
      <c r="R2533" s="32" t="str">
        <f>LEFT('2012-2022'!$P2533,4)</f>
        <v>2022</v>
      </c>
      <c r="S2533" s="32" t="s">
        <v>57</v>
      </c>
      <c r="T2533" s="32" t="str">
        <f t="shared" si="801"/>
        <v/>
      </c>
      <c r="U2533" s="32"/>
      <c r="V2533" s="34"/>
      <c r="W2533" s="35"/>
      <c r="X2533" s="35"/>
      <c r="Y2533" s="32"/>
    </row>
    <row r="2534" spans="1:25" ht="15.75" hidden="1" customHeight="1" x14ac:dyDescent="0.25">
      <c r="A2534" s="27">
        <v>30587296</v>
      </c>
      <c r="B2534" s="27" t="s">
        <v>15547</v>
      </c>
      <c r="C2534" s="27" t="s">
        <v>15548</v>
      </c>
      <c r="D2534" s="27" t="s">
        <v>15549</v>
      </c>
      <c r="E2534" s="27" t="s">
        <v>15550</v>
      </c>
      <c r="F2534" s="27" t="s">
        <v>679</v>
      </c>
      <c r="G2534" s="27">
        <v>2019</v>
      </c>
      <c r="H2534" s="28">
        <v>43462</v>
      </c>
      <c r="I2534" s="27" t="s">
        <v>15551</v>
      </c>
      <c r="J2534" s="27" t="s">
        <v>15552</v>
      </c>
      <c r="K2534" s="27" t="s">
        <v>15553</v>
      </c>
      <c r="L2534" s="27" t="str">
        <f t="shared" si="823"/>
        <v>PostAlerta</v>
      </c>
      <c r="M2534" s="27" t="str">
        <f t="shared" si="819"/>
        <v>S/PalabrasClaves</v>
      </c>
      <c r="N2534" s="27" t="str">
        <f t="shared" si="824"/>
        <v/>
      </c>
      <c r="O2534" s="27"/>
      <c r="P2534" s="27" t="s">
        <v>1623</v>
      </c>
      <c r="Q2534" s="27"/>
      <c r="R2534" s="27" t="str">
        <f>LEFT('2012-2022'!$P2534,4)</f>
        <v>2019</v>
      </c>
      <c r="S2534" s="27" t="s">
        <v>39</v>
      </c>
      <c r="T2534" s="27" t="str">
        <f t="shared" si="801"/>
        <v/>
      </c>
      <c r="U2534" s="27"/>
      <c r="V2534" s="29"/>
      <c r="W2534" s="30"/>
      <c r="X2534" s="30"/>
      <c r="Y2534" s="31"/>
    </row>
    <row r="2535" spans="1:25" ht="15.75" hidden="1" customHeight="1" x14ac:dyDescent="0.25">
      <c r="A2535" s="32">
        <v>25289640</v>
      </c>
      <c r="B2535" s="32" t="s">
        <v>15554</v>
      </c>
      <c r="C2535" s="32" t="s">
        <v>15555</v>
      </c>
      <c r="D2535" s="32" t="s">
        <v>15556</v>
      </c>
      <c r="E2535" s="32" t="s">
        <v>15557</v>
      </c>
      <c r="F2535" s="32" t="s">
        <v>424</v>
      </c>
      <c r="G2535" s="32">
        <v>2014</v>
      </c>
      <c r="H2535" s="33">
        <v>41920</v>
      </c>
      <c r="I2535" s="32" t="s">
        <v>15558</v>
      </c>
      <c r="J2535" s="32"/>
      <c r="K2535" s="32" t="s">
        <v>15559</v>
      </c>
      <c r="L2535" s="32" t="str">
        <f t="shared" si="823"/>
        <v>PreAlerta</v>
      </c>
      <c r="M2535" s="32" t="str">
        <f t="shared" si="819"/>
        <v>S/PalabrasClaves</v>
      </c>
      <c r="N2535" s="32" t="str">
        <f t="shared" si="824"/>
        <v/>
      </c>
      <c r="O2535" s="32"/>
      <c r="P2535" s="32" t="s">
        <v>5159</v>
      </c>
      <c r="Q2535" s="32"/>
      <c r="R2535" s="32" t="str">
        <f>LEFT('2012-2022'!$P2535,4)</f>
        <v>2014</v>
      </c>
      <c r="S2535" s="32" t="s">
        <v>70</v>
      </c>
      <c r="T2535" s="32" t="str">
        <f t="shared" si="801"/>
        <v/>
      </c>
      <c r="U2535" s="32"/>
      <c r="V2535" s="34"/>
      <c r="W2535" s="35"/>
      <c r="X2535" s="35"/>
      <c r="Y2535" s="32"/>
    </row>
    <row r="2536" spans="1:25" ht="15.75" hidden="1" customHeight="1" x14ac:dyDescent="0.25">
      <c r="A2536" s="27">
        <v>33109139</v>
      </c>
      <c r="B2536" s="27" t="s">
        <v>15560</v>
      </c>
      <c r="C2536" s="27" t="s">
        <v>15561</v>
      </c>
      <c r="D2536" s="27" t="s">
        <v>15562</v>
      </c>
      <c r="E2536" s="27" t="s">
        <v>15563</v>
      </c>
      <c r="F2536" s="27" t="s">
        <v>1066</v>
      </c>
      <c r="G2536" s="27">
        <v>2020</v>
      </c>
      <c r="H2536" s="28">
        <v>44132</v>
      </c>
      <c r="I2536" s="27" t="s">
        <v>15564</v>
      </c>
      <c r="J2536" s="27"/>
      <c r="K2536" s="27" t="s">
        <v>15565</v>
      </c>
      <c r="L2536" s="27" t="str">
        <f t="shared" si="823"/>
        <v>PostAlerta</v>
      </c>
      <c r="M2536" s="27" t="str">
        <f t="shared" si="819"/>
        <v>S/PalabrasClaves</v>
      </c>
      <c r="N2536" s="27" t="str">
        <f t="shared" si="824"/>
        <v/>
      </c>
      <c r="O2536" s="27"/>
      <c r="P2536" s="27" t="s">
        <v>440</v>
      </c>
      <c r="Q2536" s="27"/>
      <c r="R2536" s="27" t="str">
        <f>LEFT('2012-2022'!$P2536,4)</f>
        <v>2020</v>
      </c>
      <c r="S2536" s="27" t="s">
        <v>70</v>
      </c>
      <c r="T2536" s="27" t="str">
        <f t="shared" si="801"/>
        <v/>
      </c>
      <c r="U2536" s="27"/>
      <c r="V2536" s="29"/>
      <c r="W2536" s="30"/>
      <c r="X2536" s="30"/>
      <c r="Y2536" s="31"/>
    </row>
    <row r="2537" spans="1:25" ht="15.75" hidden="1" customHeight="1" x14ac:dyDescent="0.25">
      <c r="A2537" s="32">
        <v>24442429</v>
      </c>
      <c r="B2537" s="32" t="s">
        <v>15566</v>
      </c>
      <c r="C2537" s="32" t="s">
        <v>15567</v>
      </c>
      <c r="D2537" s="32" t="s">
        <v>15568</v>
      </c>
      <c r="E2537" s="32" t="s">
        <v>15569</v>
      </c>
      <c r="F2537" s="32" t="s">
        <v>7066</v>
      </c>
      <c r="G2537" s="32">
        <v>2014</v>
      </c>
      <c r="H2537" s="33">
        <v>41660</v>
      </c>
      <c r="I2537" s="32"/>
      <c r="J2537" s="32"/>
      <c r="K2537" s="32" t="s">
        <v>15570</v>
      </c>
      <c r="L2537" s="32" t="str">
        <f t="shared" si="823"/>
        <v>PreAlerta</v>
      </c>
      <c r="M2537" s="32" t="str">
        <f t="shared" si="819"/>
        <v>S/PalabrasClaves</v>
      </c>
      <c r="N2537" s="32" t="str">
        <f t="shared" si="824"/>
        <v/>
      </c>
      <c r="O2537" s="32"/>
      <c r="P2537" s="32" t="s">
        <v>15571</v>
      </c>
      <c r="Q2537" s="32"/>
      <c r="R2537" s="32" t="str">
        <f>LEFT('2012-2022'!$P2537,4)</f>
        <v>2014</v>
      </c>
      <c r="S2537" s="32" t="s">
        <v>45</v>
      </c>
      <c r="T2537" s="32" t="str">
        <f t="shared" si="801"/>
        <v/>
      </c>
      <c r="U2537" s="32"/>
      <c r="V2537" s="34"/>
      <c r="W2537" s="35"/>
      <c r="X2537" s="35"/>
      <c r="Y2537" s="32"/>
    </row>
    <row r="2538" spans="1:25" ht="15.75" hidden="1" customHeight="1" x14ac:dyDescent="0.25">
      <c r="A2538" s="27">
        <v>22984986</v>
      </c>
      <c r="B2538" s="27" t="s">
        <v>15572</v>
      </c>
      <c r="C2538" s="27" t="s">
        <v>15573</v>
      </c>
      <c r="D2538" s="27" t="s">
        <v>15574</v>
      </c>
      <c r="E2538" s="27" t="s">
        <v>15575</v>
      </c>
      <c r="F2538" s="27" t="s">
        <v>9137</v>
      </c>
      <c r="G2538" s="27">
        <v>2013</v>
      </c>
      <c r="H2538" s="28">
        <v>41171</v>
      </c>
      <c r="I2538" s="27" t="s">
        <v>15576</v>
      </c>
      <c r="J2538" s="27" t="s">
        <v>15577</v>
      </c>
      <c r="K2538" s="27" t="s">
        <v>15578</v>
      </c>
      <c r="L2538" s="27" t="str">
        <f t="shared" si="823"/>
        <v>PreAlerta</v>
      </c>
      <c r="M2538" s="27" t="str">
        <f t="shared" si="819"/>
        <v>S/PalabrasClaves</v>
      </c>
      <c r="N2538" s="27" t="str">
        <f t="shared" si="824"/>
        <v/>
      </c>
      <c r="O2538" s="27"/>
      <c r="P2538" s="27" t="s">
        <v>3538</v>
      </c>
      <c r="Q2538" s="27"/>
      <c r="R2538" s="27" t="str">
        <f>LEFT('2012-2022'!$P2538,4)</f>
        <v>2013</v>
      </c>
      <c r="S2538" s="27" t="s">
        <v>39</v>
      </c>
      <c r="T2538" s="27" t="str">
        <f t="shared" si="801"/>
        <v/>
      </c>
      <c r="U2538" s="27"/>
      <c r="V2538" s="29"/>
      <c r="W2538" s="30"/>
      <c r="X2538" s="30"/>
      <c r="Y2538" s="31"/>
    </row>
    <row r="2539" spans="1:25" ht="15.75" hidden="1" customHeight="1" x14ac:dyDescent="0.25">
      <c r="A2539" s="32">
        <v>30318465</v>
      </c>
      <c r="B2539" s="32" t="s">
        <v>15579</v>
      </c>
      <c r="C2539" s="32" t="s">
        <v>15580</v>
      </c>
      <c r="D2539" s="32" t="s">
        <v>15581</v>
      </c>
      <c r="E2539" s="32" t="s">
        <v>15582</v>
      </c>
      <c r="F2539" s="32" t="s">
        <v>15583</v>
      </c>
      <c r="G2539" s="32">
        <v>2019</v>
      </c>
      <c r="H2539" s="33">
        <v>43389</v>
      </c>
      <c r="I2539" s="32"/>
      <c r="J2539" s="32"/>
      <c r="K2539" s="32" t="s">
        <v>15584</v>
      </c>
      <c r="L2539" s="32" t="str">
        <f t="shared" si="823"/>
        <v>Excluido</v>
      </c>
      <c r="M2539" s="32" t="str">
        <f t="shared" si="819"/>
        <v>C/PalabrasClaves</v>
      </c>
      <c r="N2539" s="32"/>
      <c r="O2539" s="32"/>
      <c r="P2539" s="32" t="s">
        <v>1623</v>
      </c>
      <c r="Q2539" s="32"/>
      <c r="R2539" s="32" t="str">
        <f>LEFT('2012-2022'!$P2539,4)</f>
        <v>2019</v>
      </c>
      <c r="S2539" s="32" t="s">
        <v>39</v>
      </c>
      <c r="T2539" s="32" t="str">
        <f t="shared" si="801"/>
        <v/>
      </c>
      <c r="U2539" s="32"/>
      <c r="V2539" s="34"/>
      <c r="W2539" s="35"/>
      <c r="X2539" s="35"/>
      <c r="Y2539" s="32"/>
    </row>
    <row r="2540" spans="1:25" ht="15.75" hidden="1" customHeight="1" x14ac:dyDescent="0.25">
      <c r="A2540" s="27">
        <v>34172543</v>
      </c>
      <c r="B2540" s="27" t="s">
        <v>15585</v>
      </c>
      <c r="C2540" s="27" t="s">
        <v>15586</v>
      </c>
      <c r="D2540" s="27" t="s">
        <v>15587</v>
      </c>
      <c r="E2540" s="27" t="s">
        <v>15588</v>
      </c>
      <c r="F2540" s="27" t="s">
        <v>5111</v>
      </c>
      <c r="G2540" s="27">
        <v>2021</v>
      </c>
      <c r="H2540" s="28">
        <v>44373</v>
      </c>
      <c r="I2540" s="27" t="s">
        <v>15589</v>
      </c>
      <c r="J2540" s="27"/>
      <c r="K2540" s="27" t="s">
        <v>15590</v>
      </c>
      <c r="L2540" s="27" t="str">
        <f t="shared" si="823"/>
        <v>PostAlerta</v>
      </c>
      <c r="M2540" s="27" t="str">
        <f t="shared" si="819"/>
        <v>C/PalabrasClaves</v>
      </c>
      <c r="N2540" s="27"/>
      <c r="O2540" s="27"/>
      <c r="P2540" s="27" t="s">
        <v>15591</v>
      </c>
      <c r="Q2540" s="27"/>
      <c r="R2540" s="27" t="str">
        <f>LEFT('2012-2022'!$P2540,4)</f>
        <v>2021</v>
      </c>
      <c r="S2540" s="27" t="s">
        <v>60</v>
      </c>
      <c r="T2540" s="27" t="str">
        <f t="shared" si="801"/>
        <v/>
      </c>
      <c r="U2540" s="27"/>
      <c r="V2540" s="29"/>
      <c r="W2540" s="30"/>
      <c r="X2540" s="30"/>
      <c r="Y2540" s="31"/>
    </row>
    <row r="2541" spans="1:25" ht="15.75" hidden="1" customHeight="1" x14ac:dyDescent="0.25">
      <c r="A2541" s="32">
        <v>32901793</v>
      </c>
      <c r="B2541" s="32" t="s">
        <v>15592</v>
      </c>
      <c r="C2541" s="32" t="s">
        <v>15593</v>
      </c>
      <c r="D2541" s="32" t="s">
        <v>15594</v>
      </c>
      <c r="E2541" s="32" t="s">
        <v>15595</v>
      </c>
      <c r="F2541" s="32" t="s">
        <v>188</v>
      </c>
      <c r="G2541" s="32">
        <v>2020</v>
      </c>
      <c r="H2541" s="33">
        <v>44083</v>
      </c>
      <c r="I2541" s="32"/>
      <c r="J2541" s="32"/>
      <c r="K2541" s="32" t="s">
        <v>15596</v>
      </c>
      <c r="L2541" s="32" t="str">
        <f t="shared" si="823"/>
        <v>PostAlerta</v>
      </c>
      <c r="M2541" s="32" t="str">
        <f t="shared" si="819"/>
        <v>S/PalabrasClaves</v>
      </c>
      <c r="N2541" s="32" t="str">
        <f>IF(ISNUMBER(SEARCH("TREATMENT", B2541)), "4) Nuevos tratamientos", "")</f>
        <v/>
      </c>
      <c r="O2541" s="32"/>
      <c r="P2541" s="32" t="s">
        <v>15597</v>
      </c>
      <c r="Q2541" s="32"/>
      <c r="R2541" s="32" t="str">
        <f>LEFT('2012-2022'!$P2541,4)</f>
        <v>2020</v>
      </c>
      <c r="S2541" s="32" t="s">
        <v>68</v>
      </c>
      <c r="T2541" s="32" t="str">
        <f t="shared" si="801"/>
        <v/>
      </c>
      <c r="U2541" s="32"/>
      <c r="V2541" s="34"/>
      <c r="W2541" s="35"/>
      <c r="X2541" s="35"/>
      <c r="Y2541" s="32"/>
    </row>
    <row r="2542" spans="1:25" ht="15.75" hidden="1" customHeight="1" x14ac:dyDescent="0.25">
      <c r="A2542" s="27">
        <v>34174039</v>
      </c>
      <c r="B2542" s="27" t="s">
        <v>15598</v>
      </c>
      <c r="C2542" s="27" t="s">
        <v>15599</v>
      </c>
      <c r="D2542" s="27" t="s">
        <v>15600</v>
      </c>
      <c r="E2542" s="27" t="s">
        <v>15601</v>
      </c>
      <c r="F2542" s="27" t="s">
        <v>304</v>
      </c>
      <c r="G2542" s="27">
        <v>2021</v>
      </c>
      <c r="H2542" s="28">
        <v>44373</v>
      </c>
      <c r="I2542" s="27" t="s">
        <v>15602</v>
      </c>
      <c r="J2542" s="27"/>
      <c r="K2542" s="27" t="s">
        <v>15603</v>
      </c>
      <c r="L2542" s="27" t="str">
        <f t="shared" si="823"/>
        <v>PostAlerta</v>
      </c>
      <c r="M2542" s="27" t="str">
        <f t="shared" si="819"/>
        <v>S/PalabrasClaves</v>
      </c>
      <c r="N2542" s="27"/>
      <c r="O2542" s="27"/>
      <c r="P2542" s="27" t="s">
        <v>14371</v>
      </c>
      <c r="Q2542" s="27"/>
      <c r="R2542" s="27" t="str">
        <f>LEFT('2012-2022'!$P2542,4)</f>
        <v>2021</v>
      </c>
      <c r="S2542" s="27" t="s">
        <v>72</v>
      </c>
      <c r="T2542" s="27" t="str">
        <f t="shared" si="801"/>
        <v/>
      </c>
      <c r="U2542" s="27"/>
      <c r="V2542" s="29"/>
      <c r="W2542" s="30"/>
      <c r="X2542" s="30"/>
      <c r="Y2542" s="31"/>
    </row>
    <row r="2543" spans="1:25" ht="15.75" hidden="1" customHeight="1" x14ac:dyDescent="0.25">
      <c r="A2543" s="32">
        <v>34311604</v>
      </c>
      <c r="B2543" s="32" t="s">
        <v>15604</v>
      </c>
      <c r="C2543" s="32" t="s">
        <v>15605</v>
      </c>
      <c r="D2543" s="32" t="s">
        <v>15606</v>
      </c>
      <c r="E2543" s="32" t="s">
        <v>15322</v>
      </c>
      <c r="F2543" s="32" t="s">
        <v>735</v>
      </c>
      <c r="G2543" s="32">
        <v>2021</v>
      </c>
      <c r="H2543" s="33">
        <v>44404</v>
      </c>
      <c r="I2543" s="32" t="s">
        <v>15607</v>
      </c>
      <c r="J2543" s="32" t="s">
        <v>15608</v>
      </c>
      <c r="K2543" s="32" t="s">
        <v>15609</v>
      </c>
      <c r="L2543" s="32" t="str">
        <f t="shared" si="823"/>
        <v>PostAlerta</v>
      </c>
      <c r="M2543" s="32" t="str">
        <f t="shared" si="819"/>
        <v>S/PalabrasClaves</v>
      </c>
      <c r="N2543" s="32"/>
      <c r="O2543" s="32"/>
      <c r="P2543" s="32" t="s">
        <v>5444</v>
      </c>
      <c r="Q2543" s="32"/>
      <c r="R2543" s="32" t="str">
        <f>LEFT('2012-2022'!$P2543,4)</f>
        <v>2021</v>
      </c>
      <c r="S2543" s="32" t="s">
        <v>72</v>
      </c>
      <c r="T2543" s="32" t="str">
        <f t="shared" si="801"/>
        <v/>
      </c>
      <c r="U2543" s="32"/>
      <c r="V2543" s="34"/>
      <c r="W2543" s="35"/>
      <c r="X2543" s="35"/>
      <c r="Y2543" s="32"/>
    </row>
    <row r="2544" spans="1:25" ht="15.75" hidden="1" customHeight="1" x14ac:dyDescent="0.25">
      <c r="A2544" s="27">
        <v>25663246</v>
      </c>
      <c r="B2544" s="27" t="s">
        <v>15610</v>
      </c>
      <c r="C2544" s="27" t="s">
        <v>15611</v>
      </c>
      <c r="D2544" s="27" t="s">
        <v>15612</v>
      </c>
      <c r="E2544" s="27" t="s">
        <v>15613</v>
      </c>
      <c r="F2544" s="27" t="s">
        <v>735</v>
      </c>
      <c r="G2544" s="27">
        <v>2016</v>
      </c>
      <c r="H2544" s="28">
        <v>42045</v>
      </c>
      <c r="I2544" s="27"/>
      <c r="J2544" s="27"/>
      <c r="K2544" s="27" t="s">
        <v>15614</v>
      </c>
      <c r="L2544" s="27" t="str">
        <f t="shared" si="823"/>
        <v>PreAlerta</v>
      </c>
      <c r="M2544" s="27" t="str">
        <f t="shared" si="819"/>
        <v>S/PalabrasClaves</v>
      </c>
      <c r="N2544" s="27" t="str">
        <f t="shared" ref="N2544:N2628" si="825">IF(ISNUMBER(SEARCH("TREATMENT", B2544)), "4) Nuevos tratamientos", "")</f>
        <v/>
      </c>
      <c r="O2544" s="27"/>
      <c r="P2544" s="27" t="s">
        <v>1226</v>
      </c>
      <c r="Q2544" s="27"/>
      <c r="R2544" s="27" t="str">
        <f>LEFT('2012-2022'!$P2544,4)</f>
        <v>2016</v>
      </c>
      <c r="S2544" s="27" t="s">
        <v>39</v>
      </c>
      <c r="T2544" s="27" t="str">
        <f t="shared" si="801"/>
        <v/>
      </c>
      <c r="U2544" s="27"/>
      <c r="V2544" s="29"/>
      <c r="W2544" s="30"/>
      <c r="X2544" s="30"/>
      <c r="Y2544" s="31"/>
    </row>
    <row r="2545" spans="1:25" ht="15.75" hidden="1" customHeight="1" x14ac:dyDescent="0.25">
      <c r="A2545" s="32">
        <v>28399798</v>
      </c>
      <c r="B2545" s="32" t="s">
        <v>15615</v>
      </c>
      <c r="C2545" s="32" t="s">
        <v>15616</v>
      </c>
      <c r="D2545" s="32" t="s">
        <v>15617</v>
      </c>
      <c r="E2545" s="32" t="s">
        <v>7350</v>
      </c>
      <c r="F2545" s="32" t="s">
        <v>1066</v>
      </c>
      <c r="G2545" s="32">
        <v>2017</v>
      </c>
      <c r="H2545" s="33">
        <v>42838</v>
      </c>
      <c r="I2545" s="32" t="s">
        <v>15618</v>
      </c>
      <c r="J2545" s="32"/>
      <c r="K2545" s="32" t="s">
        <v>15619</v>
      </c>
      <c r="L2545" s="32" t="str">
        <f t="shared" si="823"/>
        <v>PostAlerta</v>
      </c>
      <c r="M2545" s="32" t="str">
        <f t="shared" si="819"/>
        <v>S/PalabrasClaves</v>
      </c>
      <c r="N2545" s="32" t="str">
        <f t="shared" si="825"/>
        <v/>
      </c>
      <c r="O2545" s="32"/>
      <c r="P2545" s="32" t="s">
        <v>6855</v>
      </c>
      <c r="Q2545" s="32"/>
      <c r="R2545" s="32" t="str">
        <f>LEFT('2012-2022'!$P2545,4)</f>
        <v>2017</v>
      </c>
      <c r="S2545" s="32" t="s">
        <v>54</v>
      </c>
      <c r="T2545" s="32" t="str">
        <f t="shared" si="801"/>
        <v/>
      </c>
      <c r="U2545" s="32"/>
      <c r="V2545" s="34"/>
      <c r="W2545" s="35"/>
      <c r="X2545" s="35"/>
      <c r="Y2545" s="32"/>
    </row>
    <row r="2546" spans="1:25" ht="15.75" hidden="1" customHeight="1" x14ac:dyDescent="0.25">
      <c r="A2546" s="27">
        <v>28282645</v>
      </c>
      <c r="B2546" s="27" t="s">
        <v>15620</v>
      </c>
      <c r="C2546" s="27" t="s">
        <v>15621</v>
      </c>
      <c r="D2546" s="27" t="s">
        <v>15622</v>
      </c>
      <c r="E2546" s="27" t="s">
        <v>10204</v>
      </c>
      <c r="F2546" s="27" t="s">
        <v>304</v>
      </c>
      <c r="G2546" s="27">
        <v>2017</v>
      </c>
      <c r="H2546" s="28">
        <v>42805</v>
      </c>
      <c r="I2546" s="27"/>
      <c r="J2546" s="27"/>
      <c r="K2546" s="27" t="s">
        <v>15623</v>
      </c>
      <c r="L2546" s="27" t="str">
        <f t="shared" si="823"/>
        <v>PostAlerta</v>
      </c>
      <c r="M2546" s="27" t="str">
        <f t="shared" si="819"/>
        <v>C/PalabrasClaves</v>
      </c>
      <c r="N2546" s="27" t="str">
        <f t="shared" si="825"/>
        <v/>
      </c>
      <c r="O2546" s="27"/>
      <c r="P2546" s="27" t="s">
        <v>1926</v>
      </c>
      <c r="Q2546" s="27"/>
      <c r="R2546" s="27" t="str">
        <f>LEFT('2012-2022'!$P2546,4)</f>
        <v>2017</v>
      </c>
      <c r="S2546" s="27" t="s">
        <v>54</v>
      </c>
      <c r="T2546" s="27" t="str">
        <f t="shared" si="801"/>
        <v/>
      </c>
      <c r="U2546" s="27"/>
      <c r="V2546" s="29"/>
      <c r="W2546" s="30"/>
      <c r="X2546" s="30"/>
      <c r="Y2546" s="31"/>
    </row>
    <row r="2547" spans="1:25" ht="15.75" hidden="1" customHeight="1" x14ac:dyDescent="0.25">
      <c r="A2547" s="32">
        <v>34887350</v>
      </c>
      <c r="B2547" s="32" t="s">
        <v>15624</v>
      </c>
      <c r="C2547" s="32" t="s">
        <v>15625</v>
      </c>
      <c r="D2547" s="32" t="s">
        <v>15626</v>
      </c>
      <c r="E2547" s="32" t="s">
        <v>15627</v>
      </c>
      <c r="F2547" s="32" t="s">
        <v>393</v>
      </c>
      <c r="G2547" s="32">
        <v>2022</v>
      </c>
      <c r="H2547" s="33">
        <v>44540</v>
      </c>
      <c r="I2547" s="32" t="s">
        <v>15628</v>
      </c>
      <c r="J2547" s="32" t="s">
        <v>15629</v>
      </c>
      <c r="K2547" s="32" t="s">
        <v>15630</v>
      </c>
      <c r="L2547" s="32" t="str">
        <f t="shared" si="823"/>
        <v>Excluido</v>
      </c>
      <c r="M2547" s="32" t="str">
        <f t="shared" si="819"/>
        <v>S/PalabrasClaves</v>
      </c>
      <c r="N2547" s="32" t="str">
        <f t="shared" si="825"/>
        <v/>
      </c>
      <c r="O2547" s="32"/>
      <c r="P2547" s="32" t="s">
        <v>15631</v>
      </c>
      <c r="Q2547" s="32"/>
      <c r="R2547" s="32" t="str">
        <f>LEFT('2012-2022'!$P2547,4)</f>
        <v>2022</v>
      </c>
      <c r="S2547" s="32" t="s">
        <v>72</v>
      </c>
      <c r="T2547" s="32" t="str">
        <f t="shared" si="801"/>
        <v/>
      </c>
      <c r="U2547" s="32"/>
      <c r="V2547" s="34"/>
      <c r="W2547" s="35"/>
      <c r="X2547" s="35"/>
      <c r="Y2547" s="32"/>
    </row>
    <row r="2548" spans="1:25" ht="15.75" hidden="1" customHeight="1" x14ac:dyDescent="0.25">
      <c r="A2548" s="27">
        <v>26577338</v>
      </c>
      <c r="B2548" s="27" t="s">
        <v>15632</v>
      </c>
      <c r="C2548" s="27" t="s">
        <v>15633</v>
      </c>
      <c r="D2548" s="27" t="s">
        <v>15634</v>
      </c>
      <c r="E2548" s="27" t="s">
        <v>15635</v>
      </c>
      <c r="F2548" s="27" t="s">
        <v>15636</v>
      </c>
      <c r="G2548" s="27">
        <v>2016</v>
      </c>
      <c r="H2548" s="28">
        <v>42327</v>
      </c>
      <c r="I2548" s="27"/>
      <c r="J2548" s="27"/>
      <c r="K2548" s="27" t="s">
        <v>15637</v>
      </c>
      <c r="L2548" s="27" t="str">
        <f t="shared" si="823"/>
        <v>PreAlerta</v>
      </c>
      <c r="M2548" s="27" t="str">
        <f t="shared" si="819"/>
        <v>S/PalabrasClaves</v>
      </c>
      <c r="N2548" s="27" t="str">
        <f t="shared" si="825"/>
        <v/>
      </c>
      <c r="O2548" s="27"/>
      <c r="P2548" s="27" t="s">
        <v>403</v>
      </c>
      <c r="Q2548" s="27"/>
      <c r="R2548" s="27" t="str">
        <f>LEFT('2012-2022'!$P2548,4)</f>
        <v>2016</v>
      </c>
      <c r="S2548" s="27" t="s">
        <v>54</v>
      </c>
      <c r="T2548" s="27" t="str">
        <f t="shared" si="801"/>
        <v/>
      </c>
      <c r="U2548" s="27"/>
      <c r="V2548" s="29"/>
      <c r="W2548" s="30"/>
      <c r="X2548" s="30"/>
      <c r="Y2548" s="31"/>
    </row>
    <row r="2549" spans="1:25" ht="15.75" hidden="1" customHeight="1" x14ac:dyDescent="0.25">
      <c r="A2549" s="32">
        <v>28301989</v>
      </c>
      <c r="B2549" s="32" t="s">
        <v>15638</v>
      </c>
      <c r="C2549" s="32" t="s">
        <v>15639</v>
      </c>
      <c r="D2549" s="32" t="s">
        <v>15640</v>
      </c>
      <c r="E2549" s="32" t="s">
        <v>15641</v>
      </c>
      <c r="F2549" s="32" t="s">
        <v>11753</v>
      </c>
      <c r="G2549" s="32">
        <v>2017</v>
      </c>
      <c r="H2549" s="33">
        <v>42812</v>
      </c>
      <c r="I2549" s="32"/>
      <c r="J2549" s="32"/>
      <c r="K2549" s="32" t="s">
        <v>15642</v>
      </c>
      <c r="L2549" s="32" t="str">
        <f t="shared" si="823"/>
        <v>PostAlerta</v>
      </c>
      <c r="M2549" s="32" t="str">
        <f t="shared" si="819"/>
        <v>S/PalabrasClaves</v>
      </c>
      <c r="N2549" s="32" t="str">
        <f t="shared" si="825"/>
        <v/>
      </c>
      <c r="O2549" s="32"/>
      <c r="P2549" s="32" t="s">
        <v>115</v>
      </c>
      <c r="Q2549" s="32"/>
      <c r="R2549" s="32" t="str">
        <f>LEFT('2012-2022'!$P2549,4)</f>
        <v>2017</v>
      </c>
      <c r="S2549" s="32" t="s">
        <v>60</v>
      </c>
      <c r="T2549" s="32" t="str">
        <f t="shared" si="801"/>
        <v/>
      </c>
      <c r="U2549" s="32"/>
      <c r="V2549" s="34"/>
      <c r="W2549" s="35"/>
      <c r="X2549" s="35"/>
      <c r="Y2549" s="32"/>
    </row>
    <row r="2550" spans="1:25" ht="15.75" hidden="1" customHeight="1" x14ac:dyDescent="0.25">
      <c r="A2550" s="27">
        <v>32569258</v>
      </c>
      <c r="B2550" s="27" t="s">
        <v>15643</v>
      </c>
      <c r="C2550" s="27" t="s">
        <v>15644</v>
      </c>
      <c r="D2550" s="27" t="s">
        <v>15645</v>
      </c>
      <c r="E2550" s="27" t="s">
        <v>15646</v>
      </c>
      <c r="F2550" s="27" t="s">
        <v>304</v>
      </c>
      <c r="G2550" s="27">
        <v>2020</v>
      </c>
      <c r="H2550" s="28">
        <v>44005</v>
      </c>
      <c r="I2550" s="27" t="s">
        <v>15647</v>
      </c>
      <c r="J2550" s="27" t="s">
        <v>15648</v>
      </c>
      <c r="K2550" s="27" t="s">
        <v>15649</v>
      </c>
      <c r="L2550" s="27" t="str">
        <f t="shared" si="823"/>
        <v>Excluido</v>
      </c>
      <c r="M2550" s="27" t="str">
        <f t="shared" si="819"/>
        <v>S/PalabrasClaves</v>
      </c>
      <c r="N2550" s="27" t="str">
        <f t="shared" si="825"/>
        <v/>
      </c>
      <c r="O2550" s="27"/>
      <c r="P2550" s="27" t="s">
        <v>341</v>
      </c>
      <c r="Q2550" s="27"/>
      <c r="R2550" s="27" t="str">
        <f>LEFT('2012-2022'!$P2550,4)</f>
        <v>2020</v>
      </c>
      <c r="S2550" s="27" t="s">
        <v>72</v>
      </c>
      <c r="T2550" s="27" t="str">
        <f t="shared" si="801"/>
        <v/>
      </c>
      <c r="U2550" s="27"/>
      <c r="V2550" s="29"/>
      <c r="W2550" s="30"/>
      <c r="X2550" s="30"/>
      <c r="Y2550" s="31"/>
    </row>
    <row r="2551" spans="1:25" ht="15.75" hidden="1" customHeight="1" x14ac:dyDescent="0.25">
      <c r="A2551" s="32">
        <v>32345631</v>
      </c>
      <c r="B2551" s="32" t="s">
        <v>15650</v>
      </c>
      <c r="C2551" s="32" t="s">
        <v>15651</v>
      </c>
      <c r="D2551" s="32" t="s">
        <v>15652</v>
      </c>
      <c r="E2551" s="32" t="s">
        <v>15653</v>
      </c>
      <c r="F2551" s="32" t="s">
        <v>393</v>
      </c>
      <c r="G2551" s="32">
        <v>2021</v>
      </c>
      <c r="H2551" s="33">
        <v>43951</v>
      </c>
      <c r="I2551" s="32" t="s">
        <v>15654</v>
      </c>
      <c r="J2551" s="32"/>
      <c r="K2551" s="32" t="s">
        <v>15655</v>
      </c>
      <c r="L2551" s="32" t="str">
        <f t="shared" si="823"/>
        <v>PostAlerta</v>
      </c>
      <c r="M2551" s="32" t="str">
        <f t="shared" si="819"/>
        <v>S/PalabrasClaves</v>
      </c>
      <c r="N2551" s="32" t="str">
        <f t="shared" si="825"/>
        <v/>
      </c>
      <c r="O2551" s="32"/>
      <c r="P2551" s="32" t="s">
        <v>252</v>
      </c>
      <c r="Q2551" s="32"/>
      <c r="R2551" s="32" t="str">
        <f>LEFT('2012-2022'!$P2551,4)</f>
        <v>2021</v>
      </c>
      <c r="S2551" s="32" t="s">
        <v>45</v>
      </c>
      <c r="T2551" s="32" t="str">
        <f t="shared" si="801"/>
        <v/>
      </c>
      <c r="U2551" s="32"/>
      <c r="V2551" s="34"/>
      <c r="W2551" s="35"/>
      <c r="X2551" s="35"/>
      <c r="Y2551" s="32"/>
    </row>
    <row r="2552" spans="1:25" ht="15.75" hidden="1" customHeight="1" x14ac:dyDescent="0.25">
      <c r="A2552" s="27">
        <v>25482819</v>
      </c>
      <c r="B2552" s="27" t="s">
        <v>15656</v>
      </c>
      <c r="C2552" s="27" t="s">
        <v>15657</v>
      </c>
      <c r="D2552" s="27" t="s">
        <v>15658</v>
      </c>
      <c r="E2552" s="27" t="s">
        <v>15659</v>
      </c>
      <c r="F2552" s="27" t="s">
        <v>15660</v>
      </c>
      <c r="G2552" s="27">
        <v>2015</v>
      </c>
      <c r="H2552" s="28">
        <v>41982</v>
      </c>
      <c r="I2552" s="27" t="s">
        <v>15661</v>
      </c>
      <c r="J2552" s="27" t="s">
        <v>15662</v>
      </c>
      <c r="K2552" s="27" t="s">
        <v>15663</v>
      </c>
      <c r="L2552" s="27" t="str">
        <f t="shared" si="823"/>
        <v>PreAlerta</v>
      </c>
      <c r="M2552" s="27" t="str">
        <f t="shared" si="819"/>
        <v>S/PalabrasClaves</v>
      </c>
      <c r="N2552" s="27" t="str">
        <f t="shared" si="825"/>
        <v/>
      </c>
      <c r="O2552" s="27"/>
      <c r="P2552" s="27" t="s">
        <v>15116</v>
      </c>
      <c r="Q2552" s="27"/>
      <c r="R2552" s="27" t="str">
        <f>LEFT('2012-2022'!$P2552,4)</f>
        <v>2015</v>
      </c>
      <c r="S2552" s="27" t="s">
        <v>39</v>
      </c>
      <c r="T2552" s="27" t="str">
        <f t="shared" si="801"/>
        <v/>
      </c>
      <c r="U2552" s="27"/>
      <c r="V2552" s="29"/>
      <c r="W2552" s="30"/>
      <c r="X2552" s="30"/>
      <c r="Y2552" s="31"/>
    </row>
    <row r="2553" spans="1:25" ht="15.75" hidden="1" customHeight="1" x14ac:dyDescent="0.25">
      <c r="A2553" s="32">
        <v>33276727</v>
      </c>
      <c r="B2553" s="32" t="s">
        <v>15664</v>
      </c>
      <c r="C2553" s="32" t="s">
        <v>15665</v>
      </c>
      <c r="D2553" s="32" t="s">
        <v>15666</v>
      </c>
      <c r="E2553" s="32" t="s">
        <v>15667</v>
      </c>
      <c r="F2553" s="32" t="s">
        <v>1066</v>
      </c>
      <c r="G2553" s="32">
        <v>2020</v>
      </c>
      <c r="H2553" s="33">
        <v>44170</v>
      </c>
      <c r="I2553" s="32" t="s">
        <v>15668</v>
      </c>
      <c r="J2553" s="32"/>
      <c r="K2553" s="32" t="s">
        <v>15669</v>
      </c>
      <c r="L2553" s="32" t="str">
        <f t="shared" si="823"/>
        <v>PostAlerta</v>
      </c>
      <c r="M2553" s="32" t="str">
        <f t="shared" si="819"/>
        <v>S/PalabrasClaves</v>
      </c>
      <c r="N2553" s="32" t="str">
        <f t="shared" si="825"/>
        <v/>
      </c>
      <c r="O2553" s="32"/>
      <c r="P2553" s="32" t="s">
        <v>15670</v>
      </c>
      <c r="Q2553" s="32"/>
      <c r="R2553" s="32" t="str">
        <f>LEFT('2012-2022'!$P2553,4)</f>
        <v>2020</v>
      </c>
      <c r="S2553" s="32" t="s">
        <v>74</v>
      </c>
      <c r="T2553" s="32" t="str">
        <f t="shared" si="801"/>
        <v/>
      </c>
      <c r="U2553" s="32"/>
      <c r="V2553" s="34"/>
      <c r="W2553" s="35"/>
      <c r="X2553" s="35"/>
      <c r="Y2553" s="32"/>
    </row>
    <row r="2554" spans="1:25" ht="15.75" hidden="1" customHeight="1" x14ac:dyDescent="0.25">
      <c r="A2554" s="27">
        <v>32149952</v>
      </c>
      <c r="B2554" s="27" t="s">
        <v>15671</v>
      </c>
      <c r="C2554" s="27" t="s">
        <v>15672</v>
      </c>
      <c r="D2554" s="27" t="s">
        <v>15673</v>
      </c>
      <c r="E2554" s="27" t="s">
        <v>15550</v>
      </c>
      <c r="F2554" s="27" t="s">
        <v>304</v>
      </c>
      <c r="G2554" s="27">
        <v>2020</v>
      </c>
      <c r="H2554" s="28">
        <v>43900</v>
      </c>
      <c r="I2554" s="27" t="s">
        <v>15674</v>
      </c>
      <c r="J2554" s="27" t="s">
        <v>15675</v>
      </c>
      <c r="K2554" s="27" t="s">
        <v>15676</v>
      </c>
      <c r="L2554" s="27" t="str">
        <f t="shared" si="823"/>
        <v>PostAlerta</v>
      </c>
      <c r="M2554" s="27" t="str">
        <f t="shared" si="819"/>
        <v>S/PalabrasClaves</v>
      </c>
      <c r="N2554" s="27" t="str">
        <f t="shared" si="825"/>
        <v/>
      </c>
      <c r="O2554" s="27"/>
      <c r="P2554" s="27" t="s">
        <v>175</v>
      </c>
      <c r="Q2554" s="27"/>
      <c r="R2554" s="27" t="str">
        <f>LEFT('2012-2022'!$P2554,4)</f>
        <v>2020</v>
      </c>
      <c r="S2554" s="27" t="s">
        <v>60</v>
      </c>
      <c r="T2554" s="27" t="str">
        <f t="shared" si="801"/>
        <v/>
      </c>
      <c r="U2554" s="27"/>
      <c r="V2554" s="29"/>
      <c r="W2554" s="30"/>
      <c r="X2554" s="30"/>
      <c r="Y2554" s="31"/>
    </row>
    <row r="2555" spans="1:25" ht="15.75" hidden="1" customHeight="1" x14ac:dyDescent="0.25">
      <c r="A2555" s="32">
        <v>30399091</v>
      </c>
      <c r="B2555" s="32" t="s">
        <v>15677</v>
      </c>
      <c r="C2555" s="32" t="s">
        <v>15678</v>
      </c>
      <c r="D2555" s="32" t="s">
        <v>15679</v>
      </c>
      <c r="E2555" s="32" t="s">
        <v>15680</v>
      </c>
      <c r="F2555" s="32" t="s">
        <v>5635</v>
      </c>
      <c r="G2555" s="32">
        <v>2018</v>
      </c>
      <c r="H2555" s="33">
        <v>43411</v>
      </c>
      <c r="I2555" s="32" t="s">
        <v>15681</v>
      </c>
      <c r="J2555" s="32" t="s">
        <v>15682</v>
      </c>
      <c r="K2555" s="32" t="s">
        <v>15683</v>
      </c>
      <c r="L2555" s="32" t="str">
        <f t="shared" si="823"/>
        <v>PostAlerta</v>
      </c>
      <c r="M2555" s="32" t="str">
        <f t="shared" si="819"/>
        <v>S/PalabrasClaves</v>
      </c>
      <c r="N2555" s="32" t="str">
        <f t="shared" si="825"/>
        <v/>
      </c>
      <c r="O2555" s="32"/>
      <c r="P2555" s="32" t="s">
        <v>942</v>
      </c>
      <c r="Q2555" s="32"/>
      <c r="R2555" s="32" t="str">
        <f>LEFT('2012-2022'!$P2555,4)</f>
        <v>2018</v>
      </c>
      <c r="S2555" s="32" t="s">
        <v>74</v>
      </c>
      <c r="T2555" s="32" t="str">
        <f t="shared" si="801"/>
        <v/>
      </c>
      <c r="U2555" s="32"/>
      <c r="V2555" s="34"/>
      <c r="W2555" s="35"/>
      <c r="X2555" s="35"/>
      <c r="Y2555" s="32"/>
    </row>
    <row r="2556" spans="1:25" ht="15.75" hidden="1" customHeight="1" x14ac:dyDescent="0.25">
      <c r="A2556" s="27">
        <v>33000907</v>
      </c>
      <c r="B2556" s="27" t="s">
        <v>15684</v>
      </c>
      <c r="C2556" s="27" t="s">
        <v>15685</v>
      </c>
      <c r="D2556" s="27" t="s">
        <v>15686</v>
      </c>
      <c r="E2556" s="27" t="s">
        <v>14554</v>
      </c>
      <c r="F2556" s="27" t="s">
        <v>13314</v>
      </c>
      <c r="G2556" s="27">
        <v>2020</v>
      </c>
      <c r="H2556" s="28">
        <v>44105</v>
      </c>
      <c r="I2556" s="27" t="s">
        <v>15687</v>
      </c>
      <c r="J2556" s="27"/>
      <c r="K2556" s="27" t="s">
        <v>15688</v>
      </c>
      <c r="L2556" s="27" t="str">
        <f t="shared" si="823"/>
        <v>PostAlerta</v>
      </c>
      <c r="M2556" s="27" t="str">
        <f t="shared" si="819"/>
        <v>S/PalabrasClaves</v>
      </c>
      <c r="N2556" s="27" t="str">
        <f t="shared" si="825"/>
        <v/>
      </c>
      <c r="O2556" s="27"/>
      <c r="P2556" s="27" t="s">
        <v>1049</v>
      </c>
      <c r="Q2556" s="27"/>
      <c r="R2556" s="27" t="str">
        <f>LEFT('2012-2022'!$P2556,4)</f>
        <v>2020</v>
      </c>
      <c r="S2556" s="27" t="s">
        <v>70</v>
      </c>
      <c r="T2556" s="27" t="str">
        <f t="shared" si="801"/>
        <v/>
      </c>
      <c r="U2556" s="27"/>
      <c r="V2556" s="29"/>
      <c r="W2556" s="30"/>
      <c r="X2556" s="30"/>
      <c r="Y2556" s="31"/>
    </row>
    <row r="2557" spans="1:25" ht="15.75" hidden="1" customHeight="1" x14ac:dyDescent="0.25">
      <c r="A2557" s="32">
        <v>30499824</v>
      </c>
      <c r="B2557" s="32" t="s">
        <v>15689</v>
      </c>
      <c r="C2557" s="32" t="s">
        <v>15690</v>
      </c>
      <c r="D2557" s="32" t="s">
        <v>15691</v>
      </c>
      <c r="E2557" s="32" t="s">
        <v>15692</v>
      </c>
      <c r="F2557" s="32" t="s">
        <v>15693</v>
      </c>
      <c r="G2557" s="32">
        <v>2018</v>
      </c>
      <c r="H2557" s="33">
        <v>43435</v>
      </c>
      <c r="I2557" s="32"/>
      <c r="J2557" s="32"/>
      <c r="K2557" s="32" t="s">
        <v>15694</v>
      </c>
      <c r="L2557" s="32" t="str">
        <f t="shared" si="823"/>
        <v>Excluido</v>
      </c>
      <c r="M2557" s="32" t="str">
        <f t="shared" si="819"/>
        <v>S/PalabrasClaves</v>
      </c>
      <c r="N2557" s="32" t="str">
        <f t="shared" si="825"/>
        <v/>
      </c>
      <c r="O2557" s="32"/>
      <c r="P2557" s="32" t="s">
        <v>942</v>
      </c>
      <c r="Q2557" s="32"/>
      <c r="R2557" s="32" t="str">
        <f>LEFT('2012-2022'!$P2557,4)</f>
        <v>2018</v>
      </c>
      <c r="S2557" s="32" t="s">
        <v>74</v>
      </c>
      <c r="T2557" s="32" t="str">
        <f t="shared" si="801"/>
        <v/>
      </c>
      <c r="U2557" s="32"/>
      <c r="V2557" s="34"/>
      <c r="W2557" s="35"/>
      <c r="X2557" s="35"/>
      <c r="Y2557" s="32"/>
    </row>
    <row r="2558" spans="1:25" ht="15.75" hidden="1" customHeight="1" x14ac:dyDescent="0.25">
      <c r="A2558" s="27">
        <v>27268218</v>
      </c>
      <c r="B2558" s="27" t="s">
        <v>15695</v>
      </c>
      <c r="C2558" s="27" t="s">
        <v>15696</v>
      </c>
      <c r="D2558" s="27" t="s">
        <v>15697</v>
      </c>
      <c r="E2558" s="27" t="s">
        <v>13932</v>
      </c>
      <c r="F2558" s="27" t="s">
        <v>1066</v>
      </c>
      <c r="G2558" s="27">
        <v>2016</v>
      </c>
      <c r="H2558" s="28">
        <v>42530</v>
      </c>
      <c r="I2558" s="27" t="s">
        <v>15698</v>
      </c>
      <c r="J2558" s="27"/>
      <c r="K2558" s="27" t="s">
        <v>15699</v>
      </c>
      <c r="L2558" s="27" t="str">
        <f t="shared" si="823"/>
        <v>PreAlerta</v>
      </c>
      <c r="M2558" s="27" t="str">
        <f t="shared" si="819"/>
        <v>S/PalabrasClaves</v>
      </c>
      <c r="N2558" s="27" t="str">
        <f t="shared" si="825"/>
        <v/>
      </c>
      <c r="O2558" s="27"/>
      <c r="P2558" s="27" t="s">
        <v>15700</v>
      </c>
      <c r="Q2558" s="27"/>
      <c r="R2558" s="27" t="str">
        <f>LEFT('2012-2022'!$P2558,4)</f>
        <v>2016</v>
      </c>
      <c r="S2558" s="27" t="s">
        <v>60</v>
      </c>
      <c r="T2558" s="27" t="str">
        <f t="shared" si="801"/>
        <v/>
      </c>
      <c r="U2558" s="27"/>
      <c r="V2558" s="29"/>
      <c r="W2558" s="30"/>
      <c r="X2558" s="30"/>
      <c r="Y2558" s="31"/>
    </row>
    <row r="2559" spans="1:25" ht="15.75" hidden="1" customHeight="1" x14ac:dyDescent="0.25">
      <c r="A2559" s="32">
        <v>33000886</v>
      </c>
      <c r="B2559" s="32" t="s">
        <v>15701</v>
      </c>
      <c r="C2559" s="32" t="s">
        <v>15702</v>
      </c>
      <c r="D2559" s="32" t="s">
        <v>15703</v>
      </c>
      <c r="E2559" s="32" t="s">
        <v>15704</v>
      </c>
      <c r="F2559" s="32" t="s">
        <v>13314</v>
      </c>
      <c r="G2559" s="32">
        <v>2020</v>
      </c>
      <c r="H2559" s="33">
        <v>44105</v>
      </c>
      <c r="I2559" s="32" t="s">
        <v>15705</v>
      </c>
      <c r="J2559" s="32"/>
      <c r="K2559" s="32" t="s">
        <v>15706</v>
      </c>
      <c r="L2559" s="32" t="str">
        <f t="shared" si="823"/>
        <v>PostAlerta</v>
      </c>
      <c r="M2559" s="32" t="str">
        <f t="shared" si="819"/>
        <v>S/PalabrasClaves</v>
      </c>
      <c r="N2559" s="32" t="str">
        <f t="shared" si="825"/>
        <v/>
      </c>
      <c r="O2559" s="32"/>
      <c r="P2559" s="32" t="s">
        <v>1049</v>
      </c>
      <c r="Q2559" s="32"/>
      <c r="R2559" s="32" t="str">
        <f>LEFT('2012-2022'!$P2559,4)</f>
        <v>2020</v>
      </c>
      <c r="S2559" s="32" t="s">
        <v>70</v>
      </c>
      <c r="T2559" s="32" t="str">
        <f t="shared" si="801"/>
        <v/>
      </c>
      <c r="U2559" s="32"/>
      <c r="V2559" s="34"/>
      <c r="W2559" s="35"/>
      <c r="X2559" s="35"/>
      <c r="Y2559" s="32"/>
    </row>
    <row r="2560" spans="1:25" ht="15.75" hidden="1" customHeight="1" x14ac:dyDescent="0.25">
      <c r="A2560" s="27">
        <v>31013277</v>
      </c>
      <c r="B2560" s="27" t="s">
        <v>15707</v>
      </c>
      <c r="C2560" s="27" t="s">
        <v>15708</v>
      </c>
      <c r="D2560" s="27" t="s">
        <v>15709</v>
      </c>
      <c r="E2560" s="27" t="s">
        <v>15710</v>
      </c>
      <c r="F2560" s="27" t="s">
        <v>424</v>
      </c>
      <c r="G2560" s="27">
        <v>2019</v>
      </c>
      <c r="H2560" s="28">
        <v>43579</v>
      </c>
      <c r="I2560" s="27" t="s">
        <v>15711</v>
      </c>
      <c r="J2560" s="27"/>
      <c r="K2560" s="27" t="s">
        <v>15712</v>
      </c>
      <c r="L2560" s="27" t="str">
        <f t="shared" si="823"/>
        <v>Excluido</v>
      </c>
      <c r="M2560" s="27" t="str">
        <f t="shared" si="819"/>
        <v>S/PalabrasClaves</v>
      </c>
      <c r="N2560" s="27" t="str">
        <f t="shared" si="825"/>
        <v/>
      </c>
      <c r="O2560" s="27"/>
      <c r="P2560" s="27" t="s">
        <v>15713</v>
      </c>
      <c r="Q2560" s="27"/>
      <c r="R2560" s="27" t="str">
        <f>LEFT('2012-2022'!$P2560,4)</f>
        <v>2019</v>
      </c>
      <c r="S2560" s="27" t="s">
        <v>54</v>
      </c>
      <c r="T2560" s="27" t="str">
        <f t="shared" si="801"/>
        <v/>
      </c>
      <c r="U2560" s="27"/>
      <c r="V2560" s="29"/>
      <c r="W2560" s="30"/>
      <c r="X2560" s="30"/>
      <c r="Y2560" s="31"/>
    </row>
    <row r="2561" spans="1:25" ht="15.75" hidden="1" customHeight="1" x14ac:dyDescent="0.25">
      <c r="A2561" s="32">
        <v>29477653</v>
      </c>
      <c r="B2561" s="32" t="s">
        <v>15714</v>
      </c>
      <c r="C2561" s="32" t="s">
        <v>15715</v>
      </c>
      <c r="D2561" s="32" t="s">
        <v>15716</v>
      </c>
      <c r="E2561" s="32" t="s">
        <v>15717</v>
      </c>
      <c r="F2561" s="32" t="s">
        <v>14513</v>
      </c>
      <c r="G2561" s="32">
        <v>2018</v>
      </c>
      <c r="H2561" s="33">
        <v>43157</v>
      </c>
      <c r="I2561" s="32"/>
      <c r="J2561" s="32"/>
      <c r="K2561" s="32" t="s">
        <v>15718</v>
      </c>
      <c r="L2561" s="32" t="str">
        <f t="shared" si="823"/>
        <v>PostAlerta</v>
      </c>
      <c r="M2561" s="32" t="str">
        <f t="shared" si="819"/>
        <v>S/PalabrasClaves</v>
      </c>
      <c r="N2561" s="32" t="str">
        <f t="shared" si="825"/>
        <v/>
      </c>
      <c r="O2561" s="32"/>
      <c r="P2561" s="32" t="s">
        <v>590</v>
      </c>
      <c r="Q2561" s="32"/>
      <c r="R2561" s="32" t="str">
        <f>LEFT('2012-2022'!$P2561,4)</f>
        <v>2018</v>
      </c>
      <c r="S2561" s="32" t="s">
        <v>60</v>
      </c>
      <c r="T2561" s="32" t="str">
        <f t="shared" si="801"/>
        <v/>
      </c>
      <c r="U2561" s="32"/>
      <c r="V2561" s="34"/>
      <c r="W2561" s="35"/>
      <c r="X2561" s="35"/>
      <c r="Y2561" s="32"/>
    </row>
    <row r="2562" spans="1:25" ht="15.75" hidden="1" customHeight="1" x14ac:dyDescent="0.25">
      <c r="A2562" s="27">
        <v>32770977</v>
      </c>
      <c r="B2562" s="27" t="s">
        <v>15719</v>
      </c>
      <c r="C2562" s="27" t="s">
        <v>15720</v>
      </c>
      <c r="D2562" s="27" t="s">
        <v>15721</v>
      </c>
      <c r="E2562" s="27" t="s">
        <v>15722</v>
      </c>
      <c r="F2562" s="27" t="s">
        <v>10470</v>
      </c>
      <c r="G2562" s="27">
        <v>2020</v>
      </c>
      <c r="H2562" s="28">
        <v>44054</v>
      </c>
      <c r="I2562" s="27" t="s">
        <v>15723</v>
      </c>
      <c r="J2562" s="27"/>
      <c r="K2562" s="27" t="s">
        <v>15724</v>
      </c>
      <c r="L2562" s="27" t="str">
        <f t="shared" si="823"/>
        <v>PostAlerta</v>
      </c>
      <c r="M2562" s="27" t="str">
        <f t="shared" si="819"/>
        <v>S/PalabrasClaves</v>
      </c>
      <c r="N2562" s="27" t="str">
        <f t="shared" si="825"/>
        <v/>
      </c>
      <c r="O2562" s="27"/>
      <c r="P2562" s="27" t="s">
        <v>15725</v>
      </c>
      <c r="Q2562" s="27"/>
      <c r="R2562" s="27" t="str">
        <f>LEFT('2012-2022'!$P2562,4)</f>
        <v>2020</v>
      </c>
      <c r="S2562" s="27" t="s">
        <v>65</v>
      </c>
      <c r="T2562" s="27" t="str">
        <f t="shared" si="801"/>
        <v/>
      </c>
      <c r="U2562" s="27"/>
      <c r="V2562" s="29"/>
      <c r="W2562" s="30"/>
      <c r="X2562" s="30"/>
      <c r="Y2562" s="31"/>
    </row>
    <row r="2563" spans="1:25" ht="15.75" hidden="1" customHeight="1" x14ac:dyDescent="0.25">
      <c r="A2563" s="32">
        <v>33000912</v>
      </c>
      <c r="B2563" s="32" t="s">
        <v>15726</v>
      </c>
      <c r="C2563" s="32" t="s">
        <v>15727</v>
      </c>
      <c r="D2563" s="32" t="s">
        <v>15728</v>
      </c>
      <c r="E2563" s="32" t="s">
        <v>15543</v>
      </c>
      <c r="F2563" s="32" t="s">
        <v>13314</v>
      </c>
      <c r="G2563" s="32">
        <v>2020</v>
      </c>
      <c r="H2563" s="33">
        <v>44105</v>
      </c>
      <c r="I2563" s="32" t="s">
        <v>15729</v>
      </c>
      <c r="J2563" s="32"/>
      <c r="K2563" s="32" t="s">
        <v>15730</v>
      </c>
      <c r="L2563" s="32" t="str">
        <f t="shared" si="823"/>
        <v>PostAlerta</v>
      </c>
      <c r="M2563" s="32" t="str">
        <f t="shared" si="819"/>
        <v>S/PalabrasClaves</v>
      </c>
      <c r="N2563" s="32" t="str">
        <f t="shared" si="825"/>
        <v/>
      </c>
      <c r="O2563" s="32"/>
      <c r="P2563" s="32" t="s">
        <v>1049</v>
      </c>
      <c r="Q2563" s="32"/>
      <c r="R2563" s="32" t="str">
        <f>LEFT('2012-2022'!$P2563,4)</f>
        <v>2020</v>
      </c>
      <c r="S2563" s="32" t="s">
        <v>70</v>
      </c>
      <c r="T2563" s="32" t="str">
        <f t="shared" si="801"/>
        <v/>
      </c>
      <c r="U2563" s="32"/>
      <c r="V2563" s="34"/>
      <c r="W2563" s="35"/>
      <c r="X2563" s="35"/>
      <c r="Y2563" s="32"/>
    </row>
    <row r="2564" spans="1:25" ht="15.75" hidden="1" customHeight="1" x14ac:dyDescent="0.25">
      <c r="A2564" s="27">
        <v>27871264</v>
      </c>
      <c r="B2564" s="27" t="s">
        <v>15731</v>
      </c>
      <c r="C2564" s="27" t="s">
        <v>15732</v>
      </c>
      <c r="D2564" s="27" t="s">
        <v>15733</v>
      </c>
      <c r="E2564" s="27" t="s">
        <v>15734</v>
      </c>
      <c r="F2564" s="27" t="s">
        <v>10470</v>
      </c>
      <c r="G2564" s="27">
        <v>2016</v>
      </c>
      <c r="H2564" s="28">
        <v>42697</v>
      </c>
      <c r="I2564" s="27" t="s">
        <v>15735</v>
      </c>
      <c r="J2564" s="27"/>
      <c r="K2564" s="27" t="s">
        <v>15736</v>
      </c>
      <c r="L2564" s="27" t="str">
        <f t="shared" si="823"/>
        <v>PreAlerta</v>
      </c>
      <c r="M2564" s="27" t="str">
        <f t="shared" ref="M2564:M2627" si="826">IF(ISNUMBER(A2564),(IF(ISNUMBER(VLOOKUP(A2564,KEYWORDS,1,FALSE)),"C/PalabrasClaves","S/PalabrasClaves")),"")</f>
        <v>S/PalabrasClaves</v>
      </c>
      <c r="N2564" s="27" t="str">
        <f t="shared" si="825"/>
        <v/>
      </c>
      <c r="O2564" s="27"/>
      <c r="P2564" s="27" t="s">
        <v>1663</v>
      </c>
      <c r="Q2564" s="27"/>
      <c r="R2564" s="27" t="str">
        <f>LEFT('2012-2022'!$P2564,4)</f>
        <v>2016</v>
      </c>
      <c r="S2564" s="27" t="s">
        <v>72</v>
      </c>
      <c r="T2564" s="27" t="str">
        <f t="shared" si="801"/>
        <v/>
      </c>
      <c r="U2564" s="27"/>
      <c r="V2564" s="29"/>
      <c r="W2564" s="30"/>
      <c r="X2564" s="30"/>
      <c r="Y2564" s="31"/>
    </row>
    <row r="2565" spans="1:25" ht="15.75" hidden="1" customHeight="1" x14ac:dyDescent="0.25">
      <c r="A2565" s="32">
        <v>31631090</v>
      </c>
      <c r="B2565" s="32" t="s">
        <v>15737</v>
      </c>
      <c r="C2565" s="32" t="s">
        <v>15738</v>
      </c>
      <c r="D2565" s="32" t="s">
        <v>15739</v>
      </c>
      <c r="E2565" s="32" t="s">
        <v>15740</v>
      </c>
      <c r="F2565" s="32" t="s">
        <v>15741</v>
      </c>
      <c r="G2565" s="32">
        <v>2018</v>
      </c>
      <c r="H2565" s="33">
        <v>43760</v>
      </c>
      <c r="I2565" s="32"/>
      <c r="J2565" s="32"/>
      <c r="K2565" s="32" t="s">
        <v>15742</v>
      </c>
      <c r="L2565" s="32" t="str">
        <f t="shared" si="823"/>
        <v>PostAlerta</v>
      </c>
      <c r="M2565" s="32" t="str">
        <f t="shared" si="826"/>
        <v>S/PalabrasClaves</v>
      </c>
      <c r="N2565" s="32" t="str">
        <f t="shared" si="825"/>
        <v/>
      </c>
      <c r="O2565" s="32"/>
      <c r="P2565" s="32">
        <v>2018</v>
      </c>
      <c r="Q2565" s="32"/>
      <c r="R2565" s="32" t="str">
        <f>LEFT('2012-2022'!$P2565,4)</f>
        <v>2018</v>
      </c>
      <c r="S2565" s="32"/>
      <c r="T2565" s="32" t="str">
        <f t="shared" si="801"/>
        <v/>
      </c>
      <c r="U2565" s="32"/>
      <c r="V2565" s="34"/>
      <c r="W2565" s="35"/>
      <c r="X2565" s="35"/>
      <c r="Y2565" s="32"/>
    </row>
    <row r="2566" spans="1:25" ht="15.75" hidden="1" customHeight="1" x14ac:dyDescent="0.25">
      <c r="A2566" s="27">
        <v>35369513</v>
      </c>
      <c r="B2566" s="27" t="s">
        <v>15743</v>
      </c>
      <c r="C2566" s="27" t="s">
        <v>15744</v>
      </c>
      <c r="D2566" s="27" t="s">
        <v>15745</v>
      </c>
      <c r="E2566" s="27" t="s">
        <v>15746</v>
      </c>
      <c r="F2566" s="27" t="s">
        <v>15747</v>
      </c>
      <c r="G2566" s="27">
        <v>2022</v>
      </c>
      <c r="H2566" s="28">
        <v>44655</v>
      </c>
      <c r="I2566" s="27" t="s">
        <v>15748</v>
      </c>
      <c r="J2566" s="27"/>
      <c r="K2566" s="27" t="s">
        <v>15749</v>
      </c>
      <c r="L2566" s="27" t="str">
        <f t="shared" si="823"/>
        <v>PostAlerta</v>
      </c>
      <c r="M2566" s="27" t="str">
        <f t="shared" si="826"/>
        <v>S/PalabrasClaves</v>
      </c>
      <c r="N2566" s="27" t="str">
        <f t="shared" si="825"/>
        <v/>
      </c>
      <c r="O2566" s="27"/>
      <c r="P2566" s="27" t="s">
        <v>12288</v>
      </c>
      <c r="Q2566" s="27"/>
      <c r="R2566" s="27" t="str">
        <f>LEFT('2012-2022'!$P2566,4)</f>
        <v>2022</v>
      </c>
      <c r="S2566" s="27" t="s">
        <v>49</v>
      </c>
      <c r="T2566" s="27" t="str">
        <f t="shared" si="801"/>
        <v/>
      </c>
      <c r="U2566" s="27"/>
      <c r="V2566" s="29"/>
      <c r="W2566" s="30"/>
      <c r="X2566" s="30"/>
      <c r="Y2566" s="31"/>
    </row>
    <row r="2567" spans="1:25" ht="15.75" hidden="1" customHeight="1" x14ac:dyDescent="0.25">
      <c r="A2567" s="32">
        <v>27191543</v>
      </c>
      <c r="B2567" s="32" t="s">
        <v>15750</v>
      </c>
      <c r="C2567" s="32" t="s">
        <v>15751</v>
      </c>
      <c r="D2567" s="32" t="s">
        <v>15752</v>
      </c>
      <c r="E2567" s="32" t="s">
        <v>15753</v>
      </c>
      <c r="F2567" s="32" t="s">
        <v>145</v>
      </c>
      <c r="G2567" s="32">
        <v>2016</v>
      </c>
      <c r="H2567" s="33">
        <v>42509</v>
      </c>
      <c r="I2567" s="32" t="s">
        <v>15754</v>
      </c>
      <c r="J2567" s="32"/>
      <c r="K2567" s="32" t="s">
        <v>15755</v>
      </c>
      <c r="L2567" s="32" t="str">
        <f t="shared" si="823"/>
        <v>PreAlerta</v>
      </c>
      <c r="M2567" s="32" t="str">
        <f t="shared" si="826"/>
        <v>S/PalabrasClaves</v>
      </c>
      <c r="N2567" s="32" t="str">
        <f t="shared" si="825"/>
        <v/>
      </c>
      <c r="O2567" s="32"/>
      <c r="P2567" s="32" t="s">
        <v>316</v>
      </c>
      <c r="Q2567" s="32"/>
      <c r="R2567" s="32" t="str">
        <f>LEFT('2012-2022'!$P2567,4)</f>
        <v>2016</v>
      </c>
      <c r="S2567" s="32" t="s">
        <v>60</v>
      </c>
      <c r="T2567" s="32" t="str">
        <f t="shared" si="801"/>
        <v/>
      </c>
      <c r="U2567" s="32"/>
      <c r="V2567" s="34"/>
      <c r="W2567" s="35"/>
      <c r="X2567" s="35"/>
      <c r="Y2567" s="32"/>
    </row>
    <row r="2568" spans="1:25" ht="15.75" hidden="1" customHeight="1" x14ac:dyDescent="0.25">
      <c r="A2568" s="27">
        <v>25356365</v>
      </c>
      <c r="B2568" s="27" t="s">
        <v>15756</v>
      </c>
      <c r="C2568" s="27" t="s">
        <v>15757</v>
      </c>
      <c r="D2568" s="27" t="s">
        <v>15758</v>
      </c>
      <c r="E2568" s="27" t="s">
        <v>863</v>
      </c>
      <c r="F2568" s="27" t="s">
        <v>15759</v>
      </c>
      <c r="G2568" s="27">
        <v>2014</v>
      </c>
      <c r="H2568" s="28">
        <v>41943</v>
      </c>
      <c r="I2568" s="27" t="s">
        <v>15760</v>
      </c>
      <c r="J2568" s="27"/>
      <c r="K2568" s="27" t="s">
        <v>15761</v>
      </c>
      <c r="L2568" s="27" t="str">
        <f t="shared" si="823"/>
        <v>PreAlerta</v>
      </c>
      <c r="M2568" s="27" t="str">
        <f t="shared" si="826"/>
        <v>C/PalabrasClaves</v>
      </c>
      <c r="N2568" s="27" t="str">
        <f t="shared" si="825"/>
        <v/>
      </c>
      <c r="O2568" s="27"/>
      <c r="P2568" s="27" t="s">
        <v>2903</v>
      </c>
      <c r="Q2568" s="27"/>
      <c r="R2568" s="27" t="str">
        <f>LEFT('2012-2022'!$P2568,4)</f>
        <v>2014</v>
      </c>
      <c r="S2568" s="27" t="s">
        <v>68</v>
      </c>
      <c r="T2568" s="27" t="str">
        <f t="shared" si="801"/>
        <v/>
      </c>
      <c r="U2568" s="27"/>
      <c r="V2568" s="29"/>
      <c r="W2568" s="30"/>
      <c r="X2568" s="30"/>
      <c r="Y2568" s="31"/>
    </row>
    <row r="2569" spans="1:25" ht="15.75" hidden="1" customHeight="1" x14ac:dyDescent="0.25">
      <c r="A2569" s="32">
        <v>30505977</v>
      </c>
      <c r="B2569" s="32" t="s">
        <v>15762</v>
      </c>
      <c r="C2569" s="32" t="s">
        <v>15763</v>
      </c>
      <c r="D2569" s="32" t="s">
        <v>15764</v>
      </c>
      <c r="E2569" s="32" t="s">
        <v>15765</v>
      </c>
      <c r="F2569" s="32" t="s">
        <v>15766</v>
      </c>
      <c r="G2569" s="32">
        <v>2018</v>
      </c>
      <c r="H2569" s="33">
        <v>43438</v>
      </c>
      <c r="I2569" s="32" t="s">
        <v>15767</v>
      </c>
      <c r="J2569" s="32"/>
      <c r="K2569" s="32" t="s">
        <v>15768</v>
      </c>
      <c r="L2569" s="32" t="str">
        <f t="shared" si="823"/>
        <v>PostAlerta</v>
      </c>
      <c r="M2569" s="32" t="str">
        <f t="shared" si="826"/>
        <v>S/PalabrasClaves</v>
      </c>
      <c r="N2569" s="32" t="str">
        <f t="shared" si="825"/>
        <v/>
      </c>
      <c r="O2569" s="32"/>
      <c r="P2569" s="32" t="s">
        <v>15769</v>
      </c>
      <c r="Q2569" s="32"/>
      <c r="R2569" s="32" t="str">
        <f>LEFT('2012-2022'!$P2569,4)</f>
        <v>2018</v>
      </c>
      <c r="S2569" s="32" t="s">
        <v>72</v>
      </c>
      <c r="T2569" s="32" t="str">
        <f t="shared" si="801"/>
        <v/>
      </c>
      <c r="U2569" s="32"/>
      <c r="V2569" s="34"/>
      <c r="W2569" s="35"/>
      <c r="X2569" s="35"/>
      <c r="Y2569" s="32"/>
    </row>
    <row r="2570" spans="1:25" ht="15.75" hidden="1" customHeight="1" x14ac:dyDescent="0.25">
      <c r="A2570" s="27">
        <v>34113135</v>
      </c>
      <c r="B2570" s="27" t="s">
        <v>15770</v>
      </c>
      <c r="C2570" s="27" t="s">
        <v>15771</v>
      </c>
      <c r="D2570" s="27" t="s">
        <v>15772</v>
      </c>
      <c r="E2570" s="27" t="s">
        <v>15773</v>
      </c>
      <c r="F2570" s="27" t="s">
        <v>15774</v>
      </c>
      <c r="G2570" s="27">
        <v>2021</v>
      </c>
      <c r="H2570" s="28">
        <v>44358</v>
      </c>
      <c r="I2570" s="27" t="s">
        <v>15775</v>
      </c>
      <c r="J2570" s="27"/>
      <c r="K2570" s="27" t="s">
        <v>15776</v>
      </c>
      <c r="L2570" s="27" t="str">
        <f t="shared" si="823"/>
        <v>PostAlerta</v>
      </c>
      <c r="M2570" s="27" t="str">
        <f t="shared" si="826"/>
        <v>S/PalabrasClaves</v>
      </c>
      <c r="N2570" s="27" t="str">
        <f t="shared" si="825"/>
        <v/>
      </c>
      <c r="O2570" s="27"/>
      <c r="P2570" s="27" t="s">
        <v>15777</v>
      </c>
      <c r="Q2570" s="27"/>
      <c r="R2570" s="27" t="str">
        <f>LEFT('2012-2022'!$P2570,4)</f>
        <v>2021</v>
      </c>
      <c r="S2570" s="27" t="s">
        <v>60</v>
      </c>
      <c r="T2570" s="27" t="str">
        <f t="shared" si="801"/>
        <v/>
      </c>
      <c r="U2570" s="27"/>
      <c r="V2570" s="29"/>
      <c r="W2570" s="30"/>
      <c r="X2570" s="30"/>
      <c r="Y2570" s="31"/>
    </row>
    <row r="2571" spans="1:25" ht="15.75" hidden="1" customHeight="1" x14ac:dyDescent="0.25">
      <c r="A2571" s="32">
        <v>24483056</v>
      </c>
      <c r="B2571" s="32" t="s">
        <v>15778</v>
      </c>
      <c r="C2571" s="32" t="s">
        <v>15779</v>
      </c>
      <c r="D2571" s="32" t="s">
        <v>15780</v>
      </c>
      <c r="E2571" s="32" t="s">
        <v>15781</v>
      </c>
      <c r="F2571" s="32" t="s">
        <v>15782</v>
      </c>
      <c r="G2571" s="32">
        <v>2013</v>
      </c>
      <c r="H2571" s="33">
        <v>41674</v>
      </c>
      <c r="I2571" s="32"/>
      <c r="J2571" s="32"/>
      <c r="K2571" s="32"/>
      <c r="L2571" s="32" t="str">
        <f t="shared" si="823"/>
        <v>PreAlerta</v>
      </c>
      <c r="M2571" s="32" t="str">
        <f t="shared" si="826"/>
        <v>S/PalabrasClaves</v>
      </c>
      <c r="N2571" s="32" t="str">
        <f t="shared" si="825"/>
        <v/>
      </c>
      <c r="O2571" s="32"/>
      <c r="P2571" s="32" t="s">
        <v>389</v>
      </c>
      <c r="Q2571" s="32"/>
      <c r="R2571" s="32" t="str">
        <f>LEFT('2012-2022'!$P2571,4)</f>
        <v>2013</v>
      </c>
      <c r="S2571" s="32" t="s">
        <v>72</v>
      </c>
      <c r="T2571" s="32" t="str">
        <f t="shared" si="801"/>
        <v/>
      </c>
      <c r="U2571" s="32"/>
      <c r="V2571" s="34"/>
      <c r="W2571" s="35"/>
      <c r="X2571" s="35"/>
      <c r="Y2571" s="32"/>
    </row>
    <row r="2572" spans="1:25" ht="15.75" hidden="1" customHeight="1" x14ac:dyDescent="0.25">
      <c r="A2572" s="27">
        <v>29434478</v>
      </c>
      <c r="B2572" s="27" t="s">
        <v>15783</v>
      </c>
      <c r="C2572" s="27" t="s">
        <v>15784</v>
      </c>
      <c r="D2572" s="27" t="s">
        <v>15785</v>
      </c>
      <c r="E2572" s="27" t="s">
        <v>15786</v>
      </c>
      <c r="F2572" s="27" t="s">
        <v>15787</v>
      </c>
      <c r="G2572" s="27">
        <v>2018</v>
      </c>
      <c r="H2572" s="28">
        <v>43145</v>
      </c>
      <c r="I2572" s="27" t="s">
        <v>15788</v>
      </c>
      <c r="J2572" s="27"/>
      <c r="K2572" s="27" t="s">
        <v>15789</v>
      </c>
      <c r="L2572" s="27" t="str">
        <f t="shared" si="823"/>
        <v>PostAlerta</v>
      </c>
      <c r="M2572" s="27" t="str">
        <f t="shared" si="826"/>
        <v>S/PalabrasClaves</v>
      </c>
      <c r="N2572" s="27" t="str">
        <f t="shared" si="825"/>
        <v/>
      </c>
      <c r="O2572" s="27"/>
      <c r="P2572" s="27" t="s">
        <v>15790</v>
      </c>
      <c r="Q2572" s="27"/>
      <c r="R2572" s="27" t="str">
        <f>LEFT('2012-2022'!$P2572,4)</f>
        <v>2018</v>
      </c>
      <c r="S2572" s="27" t="s">
        <v>39</v>
      </c>
      <c r="T2572" s="27" t="str">
        <f t="shared" si="801"/>
        <v/>
      </c>
      <c r="U2572" s="27"/>
      <c r="V2572" s="29"/>
      <c r="W2572" s="30"/>
      <c r="X2572" s="30"/>
      <c r="Y2572" s="31"/>
    </row>
    <row r="2573" spans="1:25" ht="15.75" hidden="1" customHeight="1" x14ac:dyDescent="0.25">
      <c r="A2573" s="32">
        <v>31832426</v>
      </c>
      <c r="B2573" s="32" t="s">
        <v>15791</v>
      </c>
      <c r="C2573" s="32" t="s">
        <v>15792</v>
      </c>
      <c r="D2573" s="32" t="s">
        <v>15793</v>
      </c>
      <c r="E2573" s="32" t="s">
        <v>15794</v>
      </c>
      <c r="F2573" s="32" t="s">
        <v>15795</v>
      </c>
      <c r="G2573" s="32">
        <v>2019</v>
      </c>
      <c r="H2573" s="33">
        <v>43813</v>
      </c>
      <c r="I2573" s="32" t="s">
        <v>15796</v>
      </c>
      <c r="J2573" s="32"/>
      <c r="K2573" s="32" t="s">
        <v>15797</v>
      </c>
      <c r="L2573" s="32" t="str">
        <f t="shared" si="823"/>
        <v>PostAlerta</v>
      </c>
      <c r="M2573" s="32" t="str">
        <f t="shared" si="826"/>
        <v>S/PalabrasClaves</v>
      </c>
      <c r="N2573" s="32" t="str">
        <f t="shared" si="825"/>
        <v/>
      </c>
      <c r="O2573" s="32"/>
      <c r="P2573" s="32" t="s">
        <v>15798</v>
      </c>
      <c r="Q2573" s="32"/>
      <c r="R2573" s="32" t="str">
        <f>LEFT('2012-2022'!$P2573,4)</f>
        <v>2019</v>
      </c>
      <c r="S2573" s="32" t="s">
        <v>70</v>
      </c>
      <c r="T2573" s="32" t="str">
        <f t="shared" si="801"/>
        <v/>
      </c>
      <c r="U2573" s="32"/>
      <c r="V2573" s="34"/>
      <c r="W2573" s="35"/>
      <c r="X2573" s="35"/>
      <c r="Y2573" s="32"/>
    </row>
    <row r="2574" spans="1:25" ht="15.75" hidden="1" customHeight="1" x14ac:dyDescent="0.25">
      <c r="A2574" s="27">
        <v>30983802</v>
      </c>
      <c r="B2574" s="27" t="s">
        <v>15799</v>
      </c>
      <c r="C2574" s="27" t="s">
        <v>15800</v>
      </c>
      <c r="D2574" s="27" t="s">
        <v>15801</v>
      </c>
      <c r="E2574" s="27" t="s">
        <v>1559</v>
      </c>
      <c r="F2574" s="27" t="s">
        <v>15802</v>
      </c>
      <c r="G2574" s="27">
        <v>2019</v>
      </c>
      <c r="H2574" s="28">
        <v>43571</v>
      </c>
      <c r="I2574" s="27" t="s">
        <v>15803</v>
      </c>
      <c r="J2574" s="27"/>
      <c r="K2574" s="27" t="s">
        <v>15804</v>
      </c>
      <c r="L2574" s="27" t="str">
        <f t="shared" si="823"/>
        <v>PostAlerta</v>
      </c>
      <c r="M2574" s="27" t="str">
        <f t="shared" si="826"/>
        <v>S/PalabrasClaves</v>
      </c>
      <c r="N2574" s="27" t="str">
        <f t="shared" si="825"/>
        <v/>
      </c>
      <c r="O2574" s="27"/>
      <c r="P2574" s="27" t="s">
        <v>15805</v>
      </c>
      <c r="Q2574" s="27"/>
      <c r="R2574" s="27" t="str">
        <f>LEFT('2012-2022'!$P2574,4)</f>
        <v>2019</v>
      </c>
      <c r="S2574" s="27" t="s">
        <v>39</v>
      </c>
      <c r="T2574" s="27" t="str">
        <f t="shared" si="801"/>
        <v/>
      </c>
      <c r="U2574" s="27"/>
      <c r="V2574" s="29"/>
      <c r="W2574" s="30"/>
      <c r="X2574" s="30"/>
      <c r="Y2574" s="31"/>
    </row>
    <row r="2575" spans="1:25" ht="15.75" hidden="1" customHeight="1" x14ac:dyDescent="0.25">
      <c r="A2575" s="32">
        <v>28737877</v>
      </c>
      <c r="B2575" s="32" t="s">
        <v>15806</v>
      </c>
      <c r="C2575" s="32" t="s">
        <v>15807</v>
      </c>
      <c r="D2575" s="32" t="s">
        <v>15808</v>
      </c>
      <c r="E2575" s="32" t="s">
        <v>15809</v>
      </c>
      <c r="F2575" s="32" t="s">
        <v>15810</v>
      </c>
      <c r="G2575" s="32">
        <v>2017</v>
      </c>
      <c r="H2575" s="33">
        <v>42941</v>
      </c>
      <c r="I2575" s="32"/>
      <c r="J2575" s="32"/>
      <c r="K2575" s="32" t="s">
        <v>15811</v>
      </c>
      <c r="L2575" s="32" t="str">
        <f t="shared" si="823"/>
        <v>PostAlerta</v>
      </c>
      <c r="M2575" s="32" t="str">
        <f t="shared" si="826"/>
        <v>S/PalabrasClaves</v>
      </c>
      <c r="N2575" s="32" t="str">
        <f t="shared" si="825"/>
        <v/>
      </c>
      <c r="O2575" s="32"/>
      <c r="P2575" s="32" t="s">
        <v>2111</v>
      </c>
      <c r="Q2575" s="32"/>
      <c r="R2575" s="32" t="str">
        <f>LEFT('2012-2022'!$P2575,4)</f>
        <v>2017</v>
      </c>
      <c r="S2575" s="32" t="s">
        <v>65</v>
      </c>
      <c r="T2575" s="32" t="str">
        <f t="shared" si="801"/>
        <v/>
      </c>
      <c r="U2575" s="32"/>
      <c r="V2575" s="34"/>
      <c r="W2575" s="35"/>
      <c r="X2575" s="35"/>
      <c r="Y2575" s="32"/>
    </row>
    <row r="2576" spans="1:25" ht="15.75" hidden="1" customHeight="1" x14ac:dyDescent="0.25">
      <c r="A2576" s="27">
        <v>25184348</v>
      </c>
      <c r="B2576" s="27" t="s">
        <v>15812</v>
      </c>
      <c r="C2576" s="27" t="s">
        <v>15813</v>
      </c>
      <c r="D2576" s="27" t="s">
        <v>15814</v>
      </c>
      <c r="E2576" s="27" t="s">
        <v>15815</v>
      </c>
      <c r="F2576" s="27" t="s">
        <v>15816</v>
      </c>
      <c r="G2576" s="27">
        <v>2014</v>
      </c>
      <c r="H2576" s="28">
        <v>41886</v>
      </c>
      <c r="I2576" s="27"/>
      <c r="J2576" s="27"/>
      <c r="K2576" s="27" t="s">
        <v>15817</v>
      </c>
      <c r="L2576" s="27" t="str">
        <f t="shared" si="823"/>
        <v>PreAlerta</v>
      </c>
      <c r="M2576" s="27" t="str">
        <f t="shared" si="826"/>
        <v>S/PalabrasClaves</v>
      </c>
      <c r="N2576" s="27" t="str">
        <f t="shared" si="825"/>
        <v/>
      </c>
      <c r="O2576" s="27"/>
      <c r="P2576" s="27" t="s">
        <v>1736</v>
      </c>
      <c r="Q2576" s="27"/>
      <c r="R2576" s="27" t="str">
        <f>LEFT('2012-2022'!$P2576,4)</f>
        <v>2014</v>
      </c>
      <c r="S2576" s="27" t="s">
        <v>65</v>
      </c>
      <c r="T2576" s="27" t="str">
        <f t="shared" si="801"/>
        <v/>
      </c>
      <c r="U2576" s="27"/>
      <c r="V2576" s="29"/>
      <c r="W2576" s="30"/>
      <c r="X2576" s="30"/>
      <c r="Y2576" s="31"/>
    </row>
    <row r="2577" spans="1:25" ht="15.75" hidden="1" customHeight="1" x14ac:dyDescent="0.25">
      <c r="A2577" s="32">
        <v>32714558</v>
      </c>
      <c r="B2577" s="32" t="s">
        <v>15818</v>
      </c>
      <c r="C2577" s="32" t="s">
        <v>15819</v>
      </c>
      <c r="D2577" s="32" t="s">
        <v>15820</v>
      </c>
      <c r="E2577" s="32" t="s">
        <v>15821</v>
      </c>
      <c r="F2577" s="32" t="s">
        <v>15759</v>
      </c>
      <c r="G2577" s="32">
        <v>2020</v>
      </c>
      <c r="H2577" s="33">
        <v>44040</v>
      </c>
      <c r="I2577" s="32" t="s">
        <v>15822</v>
      </c>
      <c r="J2577" s="32"/>
      <c r="K2577" s="32" t="s">
        <v>15823</v>
      </c>
      <c r="L2577" s="32" t="str">
        <f t="shared" si="823"/>
        <v>PostAlerta</v>
      </c>
      <c r="M2577" s="32" t="str">
        <f t="shared" si="826"/>
        <v>S/PalabrasClaves</v>
      </c>
      <c r="N2577" s="32" t="str">
        <f t="shared" si="825"/>
        <v/>
      </c>
      <c r="O2577" s="32"/>
      <c r="P2577" s="32" t="s">
        <v>15824</v>
      </c>
      <c r="Q2577" s="32"/>
      <c r="R2577" s="32" t="str">
        <f>LEFT('2012-2022'!$P2577,4)</f>
        <v>2020</v>
      </c>
      <c r="S2577" s="32" t="s">
        <v>60</v>
      </c>
      <c r="T2577" s="32" t="str">
        <f t="shared" si="801"/>
        <v/>
      </c>
      <c r="U2577" s="32"/>
      <c r="V2577" s="34"/>
      <c r="W2577" s="35"/>
      <c r="X2577" s="35"/>
      <c r="Y2577" s="32"/>
    </row>
    <row r="2578" spans="1:25" ht="15.75" hidden="1" customHeight="1" x14ac:dyDescent="0.25">
      <c r="A2578" s="27">
        <v>34177869</v>
      </c>
      <c r="B2578" s="27" t="s">
        <v>15825</v>
      </c>
      <c r="C2578" s="27" t="s">
        <v>15826</v>
      </c>
      <c r="D2578" s="27" t="s">
        <v>15827</v>
      </c>
      <c r="E2578" s="27" t="s">
        <v>15746</v>
      </c>
      <c r="F2578" s="27" t="s">
        <v>15747</v>
      </c>
      <c r="G2578" s="27">
        <v>2021</v>
      </c>
      <c r="H2578" s="28">
        <v>44375</v>
      </c>
      <c r="I2578" s="27" t="s">
        <v>15828</v>
      </c>
      <c r="J2578" s="27"/>
      <c r="K2578" s="27" t="s">
        <v>15829</v>
      </c>
      <c r="L2578" s="27" t="str">
        <f t="shared" si="823"/>
        <v>PostAlerta</v>
      </c>
      <c r="M2578" s="27" t="str">
        <f t="shared" si="826"/>
        <v>S/PalabrasClaves</v>
      </c>
      <c r="N2578" s="27" t="str">
        <f t="shared" si="825"/>
        <v/>
      </c>
      <c r="O2578" s="27"/>
      <c r="P2578" s="27" t="s">
        <v>15830</v>
      </c>
      <c r="Q2578" s="27"/>
      <c r="R2578" s="27" t="str">
        <f>LEFT('2012-2022'!$P2578,4)</f>
        <v>2021</v>
      </c>
      <c r="S2578" s="27" t="s">
        <v>60</v>
      </c>
      <c r="T2578" s="27" t="str">
        <f t="shared" si="801"/>
        <v/>
      </c>
      <c r="U2578" s="27"/>
      <c r="V2578" s="29"/>
      <c r="W2578" s="30"/>
      <c r="X2578" s="30"/>
      <c r="Y2578" s="31"/>
    </row>
    <row r="2579" spans="1:25" ht="15.75" hidden="1" customHeight="1" x14ac:dyDescent="0.25">
      <c r="A2579" s="32">
        <v>30002329</v>
      </c>
      <c r="B2579" s="32" t="s">
        <v>15831</v>
      </c>
      <c r="C2579" s="32" t="s">
        <v>15832</v>
      </c>
      <c r="D2579" s="32" t="s">
        <v>15833</v>
      </c>
      <c r="E2579" s="32" t="s">
        <v>9969</v>
      </c>
      <c r="F2579" s="32" t="s">
        <v>15834</v>
      </c>
      <c r="G2579" s="32">
        <v>2018</v>
      </c>
      <c r="H2579" s="33">
        <v>43295</v>
      </c>
      <c r="I2579" s="32" t="s">
        <v>15835</v>
      </c>
      <c r="J2579" s="32"/>
      <c r="K2579" s="32" t="s">
        <v>15836</v>
      </c>
      <c r="L2579" s="32" t="str">
        <f t="shared" si="823"/>
        <v>PostAlerta</v>
      </c>
      <c r="M2579" s="32" t="str">
        <f t="shared" si="826"/>
        <v>S/PalabrasClaves</v>
      </c>
      <c r="N2579" s="32" t="str">
        <f t="shared" si="825"/>
        <v/>
      </c>
      <c r="O2579" s="32"/>
      <c r="P2579" s="32" t="s">
        <v>15837</v>
      </c>
      <c r="Q2579" s="32"/>
      <c r="R2579" s="32" t="str">
        <f>LEFT('2012-2022'!$P2579,4)</f>
        <v>2018</v>
      </c>
      <c r="S2579" s="32" t="s">
        <v>62</v>
      </c>
      <c r="T2579" s="32" t="str">
        <f t="shared" si="801"/>
        <v/>
      </c>
      <c r="U2579" s="32"/>
      <c r="V2579" s="34"/>
      <c r="W2579" s="35"/>
      <c r="X2579" s="35"/>
      <c r="Y2579" s="32"/>
    </row>
    <row r="2580" spans="1:25" ht="15.75" hidden="1" customHeight="1" x14ac:dyDescent="0.25">
      <c r="A2580" s="27">
        <v>30618519</v>
      </c>
      <c r="B2580" s="27" t="s">
        <v>15838</v>
      </c>
      <c r="C2580" s="27" t="s">
        <v>15839</v>
      </c>
      <c r="D2580" s="27" t="s">
        <v>15840</v>
      </c>
      <c r="E2580" s="27" t="s">
        <v>1629</v>
      </c>
      <c r="F2580" s="27" t="s">
        <v>15841</v>
      </c>
      <c r="G2580" s="27">
        <v>2018</v>
      </c>
      <c r="H2580" s="28">
        <v>43474</v>
      </c>
      <c r="I2580" s="27" t="s">
        <v>15842</v>
      </c>
      <c r="J2580" s="27"/>
      <c r="K2580" s="27" t="s">
        <v>15843</v>
      </c>
      <c r="L2580" s="27" t="str">
        <f t="shared" si="823"/>
        <v>Excluido</v>
      </c>
      <c r="M2580" s="27" t="str">
        <f t="shared" si="826"/>
        <v>C/PalabrasClaves</v>
      </c>
      <c r="N2580" s="27" t="str">
        <f t="shared" si="825"/>
        <v/>
      </c>
      <c r="O2580" s="27"/>
      <c r="P2580" s="27" t="s">
        <v>942</v>
      </c>
      <c r="Q2580" s="27"/>
      <c r="R2580" s="27" t="str">
        <f>LEFT('2012-2022'!$P2580,4)</f>
        <v>2018</v>
      </c>
      <c r="S2580" s="27" t="s">
        <v>74</v>
      </c>
      <c r="T2580" s="27" t="str">
        <f t="shared" si="801"/>
        <v/>
      </c>
      <c r="U2580" s="27"/>
      <c r="V2580" s="29"/>
      <c r="W2580" s="30"/>
      <c r="X2580" s="30"/>
      <c r="Y2580" s="31"/>
    </row>
    <row r="2581" spans="1:25" ht="15.75" hidden="1" customHeight="1" x14ac:dyDescent="0.25">
      <c r="A2581" s="32">
        <v>32670242</v>
      </c>
      <c r="B2581" s="32" t="s">
        <v>15844</v>
      </c>
      <c r="C2581" s="32" t="s">
        <v>15845</v>
      </c>
      <c r="D2581" s="32" t="s">
        <v>15846</v>
      </c>
      <c r="E2581" s="32" t="s">
        <v>15847</v>
      </c>
      <c r="F2581" s="32" t="s">
        <v>15747</v>
      </c>
      <c r="G2581" s="32">
        <v>2020</v>
      </c>
      <c r="H2581" s="33">
        <v>44029</v>
      </c>
      <c r="I2581" s="32" t="s">
        <v>15848</v>
      </c>
      <c r="J2581" s="32"/>
      <c r="K2581" s="32" t="s">
        <v>15849</v>
      </c>
      <c r="L2581" s="32" t="str">
        <f t="shared" si="823"/>
        <v>PostAlerta</v>
      </c>
      <c r="M2581" s="32" t="str">
        <f t="shared" si="826"/>
        <v>S/PalabrasClaves</v>
      </c>
      <c r="N2581" s="32" t="str">
        <f t="shared" si="825"/>
        <v/>
      </c>
      <c r="O2581" s="32"/>
      <c r="P2581" s="32" t="s">
        <v>15850</v>
      </c>
      <c r="Q2581" s="32"/>
      <c r="R2581" s="32" t="str">
        <f>LEFT('2012-2022'!$P2581,4)</f>
        <v>2020</v>
      </c>
      <c r="S2581" s="32" t="s">
        <v>60</v>
      </c>
      <c r="T2581" s="32" t="str">
        <f t="shared" si="801"/>
        <v/>
      </c>
      <c r="U2581" s="32"/>
      <c r="V2581" s="34"/>
      <c r="W2581" s="35"/>
      <c r="X2581" s="35"/>
      <c r="Y2581" s="32"/>
    </row>
    <row r="2582" spans="1:25" ht="15.75" hidden="1" customHeight="1" x14ac:dyDescent="0.25">
      <c r="A2582" s="27">
        <v>32582133</v>
      </c>
      <c r="B2582" s="27" t="s">
        <v>15851</v>
      </c>
      <c r="C2582" s="27" t="s">
        <v>15852</v>
      </c>
      <c r="D2582" s="27" t="s">
        <v>15853</v>
      </c>
      <c r="E2582" s="27" t="s">
        <v>15854</v>
      </c>
      <c r="F2582" s="27" t="s">
        <v>15747</v>
      </c>
      <c r="G2582" s="27">
        <v>2020</v>
      </c>
      <c r="H2582" s="28">
        <v>44008</v>
      </c>
      <c r="I2582" s="27" t="s">
        <v>15855</v>
      </c>
      <c r="J2582" s="27"/>
      <c r="K2582" s="27" t="s">
        <v>15856</v>
      </c>
      <c r="L2582" s="27" t="str">
        <f t="shared" si="823"/>
        <v>Excluido</v>
      </c>
      <c r="M2582" s="27" t="str">
        <f t="shared" si="826"/>
        <v>S/PalabrasClaves</v>
      </c>
      <c r="N2582" s="27" t="str">
        <f t="shared" si="825"/>
        <v/>
      </c>
      <c r="O2582" s="27"/>
      <c r="P2582" s="27" t="s">
        <v>15857</v>
      </c>
      <c r="Q2582" s="27"/>
      <c r="R2582" s="27" t="str">
        <f>LEFT('2012-2022'!$P2582,4)</f>
        <v>2020</v>
      </c>
      <c r="S2582" s="27" t="s">
        <v>60</v>
      </c>
      <c r="T2582" s="27" t="str">
        <f t="shared" si="801"/>
        <v/>
      </c>
      <c r="U2582" s="27"/>
      <c r="V2582" s="29"/>
      <c r="W2582" s="30"/>
      <c r="X2582" s="30"/>
      <c r="Y2582" s="31"/>
    </row>
    <row r="2583" spans="1:25" ht="15.75" hidden="1" customHeight="1" x14ac:dyDescent="0.25">
      <c r="A2583" s="32">
        <v>32085650</v>
      </c>
      <c r="B2583" s="32" t="s">
        <v>15858</v>
      </c>
      <c r="C2583" s="32" t="s">
        <v>6758</v>
      </c>
      <c r="D2583" s="32" t="s">
        <v>15859</v>
      </c>
      <c r="E2583" s="32" t="s">
        <v>6760</v>
      </c>
      <c r="F2583" s="32" t="s">
        <v>15860</v>
      </c>
      <c r="G2583" s="32">
        <v>2020</v>
      </c>
      <c r="H2583" s="33">
        <v>43884</v>
      </c>
      <c r="I2583" s="32" t="s">
        <v>15861</v>
      </c>
      <c r="J2583" s="32"/>
      <c r="K2583" s="32" t="s">
        <v>15862</v>
      </c>
      <c r="L2583" s="32" t="str">
        <f t="shared" si="823"/>
        <v>Excluido</v>
      </c>
      <c r="M2583" s="32" t="str">
        <f t="shared" si="826"/>
        <v>C/PalabrasClaves</v>
      </c>
      <c r="N2583" s="32" t="str">
        <f t="shared" si="825"/>
        <v/>
      </c>
      <c r="O2583" s="32"/>
      <c r="P2583" s="32" t="s">
        <v>5450</v>
      </c>
      <c r="Q2583" s="32"/>
      <c r="R2583" s="32" t="str">
        <f>LEFT('2012-2022'!$P2583,4)</f>
        <v>2020</v>
      </c>
      <c r="S2583" s="32" t="s">
        <v>45</v>
      </c>
      <c r="T2583" s="32" t="str">
        <f t="shared" si="801"/>
        <v/>
      </c>
      <c r="U2583" s="32"/>
      <c r="V2583" s="34"/>
      <c r="W2583" s="35"/>
      <c r="X2583" s="35"/>
      <c r="Y2583" s="32"/>
    </row>
    <row r="2584" spans="1:25" ht="15.75" hidden="1" customHeight="1" x14ac:dyDescent="0.25">
      <c r="A2584" s="27">
        <v>33294370</v>
      </c>
      <c r="B2584" s="27" t="s">
        <v>15863</v>
      </c>
      <c r="C2584" s="27" t="s">
        <v>15864</v>
      </c>
      <c r="D2584" s="27" t="s">
        <v>15865</v>
      </c>
      <c r="E2584" s="27" t="s">
        <v>15866</v>
      </c>
      <c r="F2584" s="27" t="s">
        <v>15867</v>
      </c>
      <c r="G2584" s="27">
        <v>2020</v>
      </c>
      <c r="H2584" s="28">
        <v>44174</v>
      </c>
      <c r="I2584" s="27" t="s">
        <v>15868</v>
      </c>
      <c r="J2584" s="27"/>
      <c r="K2584" s="27" t="s">
        <v>15869</v>
      </c>
      <c r="L2584" s="27" t="str">
        <f t="shared" si="823"/>
        <v>PostAlerta</v>
      </c>
      <c r="M2584" s="27" t="str">
        <f t="shared" si="826"/>
        <v>S/PalabrasClaves</v>
      </c>
      <c r="N2584" s="27" t="str">
        <f t="shared" si="825"/>
        <v/>
      </c>
      <c r="O2584" s="27"/>
      <c r="P2584" s="27" t="s">
        <v>15870</v>
      </c>
      <c r="Q2584" s="27"/>
      <c r="R2584" s="27" t="str">
        <f>LEFT('2012-2022'!$P2584,4)</f>
        <v>2020</v>
      </c>
      <c r="S2584" s="27" t="s">
        <v>70</v>
      </c>
      <c r="T2584" s="27" t="str">
        <f t="shared" si="801"/>
        <v/>
      </c>
      <c r="U2584" s="27"/>
      <c r="V2584" s="29"/>
      <c r="W2584" s="30"/>
      <c r="X2584" s="30"/>
      <c r="Y2584" s="31"/>
    </row>
    <row r="2585" spans="1:25" ht="15.75" hidden="1" customHeight="1" x14ac:dyDescent="0.25">
      <c r="A2585" s="32">
        <v>32140142</v>
      </c>
      <c r="B2585" s="32" t="s">
        <v>15871</v>
      </c>
      <c r="C2585" s="32" t="s">
        <v>15872</v>
      </c>
      <c r="D2585" s="32" t="s">
        <v>15873</v>
      </c>
      <c r="E2585" s="32" t="s">
        <v>15874</v>
      </c>
      <c r="F2585" s="32" t="s">
        <v>15747</v>
      </c>
      <c r="G2585" s="32">
        <v>2020</v>
      </c>
      <c r="H2585" s="33">
        <v>43897</v>
      </c>
      <c r="I2585" s="32" t="s">
        <v>15875</v>
      </c>
      <c r="J2585" s="32"/>
      <c r="K2585" s="32" t="s">
        <v>15876</v>
      </c>
      <c r="L2585" s="32" t="str">
        <f t="shared" ref="L2585:L2648" si="827">IF(ISNUMBER(VLOOKUP(A2585,EXCL,1,FALSE)),"Excluido",IF(ISNUMBER(VLOOKUP(A2585,POST,1,FALSE)),"PostAlerta",IF(ISNUMBER(VLOOKUP(A2585,PRE,1,FALSE)),"PreAlerta","")))</f>
        <v>PostAlerta</v>
      </c>
      <c r="M2585" s="32" t="str">
        <f t="shared" si="826"/>
        <v>C/PalabrasClaves</v>
      </c>
      <c r="N2585" s="32" t="str">
        <f t="shared" si="825"/>
        <v/>
      </c>
      <c r="O2585" s="32"/>
      <c r="P2585" s="32" t="s">
        <v>15877</v>
      </c>
      <c r="Q2585" s="32"/>
      <c r="R2585" s="32" t="str">
        <f>LEFT('2012-2022'!$P2585,4)</f>
        <v>2020</v>
      </c>
      <c r="S2585" s="32" t="s">
        <v>45</v>
      </c>
      <c r="T2585" s="32" t="str">
        <f t="shared" si="801"/>
        <v/>
      </c>
      <c r="U2585" s="32"/>
      <c r="V2585" s="34"/>
      <c r="W2585" s="35"/>
      <c r="X2585" s="35"/>
      <c r="Y2585" s="32"/>
    </row>
    <row r="2586" spans="1:25" ht="15.75" hidden="1" customHeight="1" x14ac:dyDescent="0.25">
      <c r="A2586" s="27">
        <v>24734149</v>
      </c>
      <c r="B2586" s="27" t="s">
        <v>15878</v>
      </c>
      <c r="C2586" s="27" t="s">
        <v>15879</v>
      </c>
      <c r="D2586" s="27" t="s">
        <v>15880</v>
      </c>
      <c r="E2586" s="27" t="s">
        <v>15881</v>
      </c>
      <c r="F2586" s="27" t="s">
        <v>15882</v>
      </c>
      <c r="G2586" s="27">
        <v>2014</v>
      </c>
      <c r="H2586" s="28">
        <v>41745</v>
      </c>
      <c r="I2586" s="27" t="s">
        <v>15883</v>
      </c>
      <c r="J2586" s="27"/>
      <c r="K2586" s="27" t="s">
        <v>15884</v>
      </c>
      <c r="L2586" s="27" t="str">
        <f t="shared" si="827"/>
        <v>PreAlerta</v>
      </c>
      <c r="M2586" s="27" t="str">
        <f t="shared" si="826"/>
        <v>S/PalabrasClaves</v>
      </c>
      <c r="N2586" s="27" t="str">
        <f t="shared" si="825"/>
        <v/>
      </c>
      <c r="O2586" s="27"/>
      <c r="P2586" s="27" t="s">
        <v>2482</v>
      </c>
      <c r="Q2586" s="27"/>
      <c r="R2586" s="27" t="str">
        <f>LEFT('2012-2022'!$P2586,4)</f>
        <v>2014</v>
      </c>
      <c r="S2586" s="27" t="s">
        <v>60</v>
      </c>
      <c r="T2586" s="27" t="str">
        <f t="shared" si="801"/>
        <v/>
      </c>
      <c r="U2586" s="27"/>
      <c r="V2586" s="29"/>
      <c r="W2586" s="30"/>
      <c r="X2586" s="30"/>
      <c r="Y2586" s="31"/>
    </row>
    <row r="2587" spans="1:25" ht="15.75" hidden="1" customHeight="1" x14ac:dyDescent="0.25">
      <c r="A2587" s="32">
        <v>32414194</v>
      </c>
      <c r="B2587" s="32" t="s">
        <v>15885</v>
      </c>
      <c r="C2587" s="32" t="s">
        <v>9624</v>
      </c>
      <c r="D2587" s="32" t="s">
        <v>15886</v>
      </c>
      <c r="E2587" s="32" t="s">
        <v>580</v>
      </c>
      <c r="F2587" s="32" t="s">
        <v>15887</v>
      </c>
      <c r="G2587" s="32">
        <v>2020</v>
      </c>
      <c r="H2587" s="33">
        <v>43968</v>
      </c>
      <c r="I2587" s="32" t="s">
        <v>15888</v>
      </c>
      <c r="J2587" s="32"/>
      <c r="K2587" s="32" t="s">
        <v>15889</v>
      </c>
      <c r="L2587" s="32" t="str">
        <f t="shared" si="827"/>
        <v>PostAlerta</v>
      </c>
      <c r="M2587" s="32" t="str">
        <f t="shared" si="826"/>
        <v>S/PalabrasClaves</v>
      </c>
      <c r="N2587" s="32" t="str">
        <f t="shared" si="825"/>
        <v/>
      </c>
      <c r="O2587" s="32"/>
      <c r="P2587" s="32" t="s">
        <v>7041</v>
      </c>
      <c r="Q2587" s="32"/>
      <c r="R2587" s="32" t="str">
        <f>LEFT('2012-2022'!$P2587,4)</f>
        <v>2020</v>
      </c>
      <c r="S2587" s="32" t="s">
        <v>57</v>
      </c>
      <c r="T2587" s="32" t="str">
        <f t="shared" si="801"/>
        <v/>
      </c>
      <c r="U2587" s="32"/>
      <c r="V2587" s="34"/>
      <c r="W2587" s="35"/>
      <c r="X2587" s="35"/>
      <c r="Y2587" s="32"/>
    </row>
    <row r="2588" spans="1:25" ht="15.75" hidden="1" customHeight="1" x14ac:dyDescent="0.25">
      <c r="A2588" s="27">
        <v>29780854</v>
      </c>
      <c r="B2588" s="27" t="s">
        <v>15890</v>
      </c>
      <c r="C2588" s="27" t="s">
        <v>15891</v>
      </c>
      <c r="D2588" s="27" t="s">
        <v>15892</v>
      </c>
      <c r="E2588" s="27" t="s">
        <v>4478</v>
      </c>
      <c r="F2588" s="27" t="s">
        <v>15893</v>
      </c>
      <c r="G2588" s="27">
        <v>2018</v>
      </c>
      <c r="H2588" s="28">
        <v>43242</v>
      </c>
      <c r="I2588" s="27" t="s">
        <v>15894</v>
      </c>
      <c r="J2588" s="27" t="s">
        <v>15895</v>
      </c>
      <c r="K2588" s="27" t="s">
        <v>15896</v>
      </c>
      <c r="L2588" s="27" t="str">
        <f t="shared" si="827"/>
        <v>PostAlerta</v>
      </c>
      <c r="M2588" s="27" t="str">
        <f t="shared" si="826"/>
        <v>S/PalabrasClaves</v>
      </c>
      <c r="N2588" s="27" t="str">
        <f t="shared" si="825"/>
        <v/>
      </c>
      <c r="O2588" s="27"/>
      <c r="P2588" s="27" t="s">
        <v>15897</v>
      </c>
      <c r="Q2588" s="27"/>
      <c r="R2588" s="27" t="str">
        <f>LEFT('2012-2022'!$P2588,4)</f>
        <v>2018</v>
      </c>
      <c r="S2588" s="27" t="s">
        <v>45</v>
      </c>
      <c r="T2588" s="27" t="str">
        <f t="shared" si="801"/>
        <v/>
      </c>
      <c r="U2588" s="27"/>
      <c r="V2588" s="29"/>
      <c r="W2588" s="30"/>
      <c r="X2588" s="30"/>
      <c r="Y2588" s="31"/>
    </row>
    <row r="2589" spans="1:25" ht="15.75" hidden="1" customHeight="1" x14ac:dyDescent="0.25">
      <c r="A2589" s="32">
        <v>29167794</v>
      </c>
      <c r="B2589" s="32" t="s">
        <v>15898</v>
      </c>
      <c r="C2589" s="32" t="s">
        <v>15899</v>
      </c>
      <c r="D2589" s="32" t="s">
        <v>15900</v>
      </c>
      <c r="E2589" s="32" t="s">
        <v>15901</v>
      </c>
      <c r="F2589" s="32" t="s">
        <v>15902</v>
      </c>
      <c r="G2589" s="32">
        <v>2017</v>
      </c>
      <c r="H2589" s="33">
        <v>43063</v>
      </c>
      <c r="I2589" s="32" t="s">
        <v>15903</v>
      </c>
      <c r="J2589" s="32"/>
      <c r="K2589" s="32" t="s">
        <v>15904</v>
      </c>
      <c r="L2589" s="32" t="str">
        <f t="shared" si="827"/>
        <v>PostAlerta</v>
      </c>
      <c r="M2589" s="32" t="str">
        <f t="shared" si="826"/>
        <v>S/PalabrasClaves</v>
      </c>
      <c r="N2589" s="32" t="str">
        <f t="shared" si="825"/>
        <v/>
      </c>
      <c r="O2589" s="32"/>
      <c r="P2589" s="32" t="s">
        <v>15905</v>
      </c>
      <c r="Q2589" s="32"/>
      <c r="R2589" s="32" t="str">
        <f>LEFT('2012-2022'!$P2589,4)</f>
        <v>2017</v>
      </c>
      <c r="S2589" s="32" t="s">
        <v>72</v>
      </c>
      <c r="T2589" s="32" t="str">
        <f t="shared" si="801"/>
        <v/>
      </c>
      <c r="U2589" s="32"/>
      <c r="V2589" s="34"/>
      <c r="W2589" s="35"/>
      <c r="X2589" s="35"/>
      <c r="Y2589" s="32"/>
    </row>
    <row r="2590" spans="1:25" ht="15.75" hidden="1" customHeight="1" x14ac:dyDescent="0.25">
      <c r="A2590" s="27">
        <v>32773611</v>
      </c>
      <c r="B2590" s="27" t="s">
        <v>15906</v>
      </c>
      <c r="C2590" s="27" t="s">
        <v>15907</v>
      </c>
      <c r="D2590" s="27" t="s">
        <v>15908</v>
      </c>
      <c r="E2590" s="27" t="s">
        <v>15909</v>
      </c>
      <c r="F2590" s="27" t="s">
        <v>304</v>
      </c>
      <c r="G2590" s="27">
        <v>2020</v>
      </c>
      <c r="H2590" s="28">
        <v>44054</v>
      </c>
      <c r="I2590" s="27" t="s">
        <v>15910</v>
      </c>
      <c r="J2590" s="27" t="s">
        <v>15911</v>
      </c>
      <c r="K2590" s="27" t="s">
        <v>15912</v>
      </c>
      <c r="L2590" s="27" t="str">
        <f t="shared" si="827"/>
        <v>Excluido</v>
      </c>
      <c r="M2590" s="27" t="str">
        <f t="shared" si="826"/>
        <v>C/PalabrasClaves</v>
      </c>
      <c r="N2590" s="27" t="str">
        <f t="shared" si="825"/>
        <v/>
      </c>
      <c r="O2590" s="27"/>
      <c r="P2590" s="27" t="s">
        <v>800</v>
      </c>
      <c r="Q2590" s="27"/>
      <c r="R2590" s="27" t="str">
        <f>LEFT('2012-2022'!$P2590,4)</f>
        <v>2020</v>
      </c>
      <c r="S2590" s="27" t="s">
        <v>74</v>
      </c>
      <c r="T2590" s="27" t="str">
        <f t="shared" si="801"/>
        <v/>
      </c>
      <c r="U2590" s="27"/>
      <c r="V2590" s="29"/>
      <c r="W2590" s="30"/>
      <c r="X2590" s="30"/>
      <c r="Y2590" s="31"/>
    </row>
    <row r="2591" spans="1:25" ht="15.75" hidden="1" customHeight="1" x14ac:dyDescent="0.25">
      <c r="A2591" s="32">
        <v>28233287</v>
      </c>
      <c r="B2591" s="32" t="s">
        <v>15913</v>
      </c>
      <c r="C2591" s="32" t="s">
        <v>15914</v>
      </c>
      <c r="D2591" s="32" t="s">
        <v>15915</v>
      </c>
      <c r="E2591" s="32" t="s">
        <v>15916</v>
      </c>
      <c r="F2591" s="32" t="s">
        <v>15917</v>
      </c>
      <c r="G2591" s="32">
        <v>2017</v>
      </c>
      <c r="H2591" s="33">
        <v>42791</v>
      </c>
      <c r="I2591" s="32" t="s">
        <v>15918</v>
      </c>
      <c r="J2591" s="32"/>
      <c r="K2591" s="32" t="s">
        <v>15919</v>
      </c>
      <c r="L2591" s="32" t="str">
        <f t="shared" si="827"/>
        <v>PostAlerta</v>
      </c>
      <c r="M2591" s="32" t="str">
        <f t="shared" si="826"/>
        <v>S/PalabrasClaves</v>
      </c>
      <c r="N2591" s="32" t="str">
        <f t="shared" si="825"/>
        <v/>
      </c>
      <c r="O2591" s="32"/>
      <c r="P2591" s="32" t="s">
        <v>3020</v>
      </c>
      <c r="Q2591" s="32"/>
      <c r="R2591" s="32" t="str">
        <f>LEFT('2012-2022'!$P2591,4)</f>
        <v>2017</v>
      </c>
      <c r="S2591" s="32" t="s">
        <v>74</v>
      </c>
      <c r="T2591" s="32" t="str">
        <f t="shared" si="801"/>
        <v/>
      </c>
      <c r="U2591" s="32"/>
      <c r="V2591" s="34"/>
      <c r="W2591" s="35"/>
      <c r="X2591" s="35"/>
      <c r="Y2591" s="32"/>
    </row>
    <row r="2592" spans="1:25" ht="15.75" hidden="1" customHeight="1" x14ac:dyDescent="0.25">
      <c r="A2592" s="27">
        <v>24971225</v>
      </c>
      <c r="B2592" s="27" t="s">
        <v>15920</v>
      </c>
      <c r="C2592" s="27" t="s">
        <v>15921</v>
      </c>
      <c r="D2592" s="27" t="s">
        <v>15922</v>
      </c>
      <c r="E2592" s="27" t="s">
        <v>15923</v>
      </c>
      <c r="F2592" s="27" t="s">
        <v>15924</v>
      </c>
      <c r="G2592" s="27">
        <v>2014</v>
      </c>
      <c r="H2592" s="28">
        <v>41818</v>
      </c>
      <c r="I2592" s="27" t="s">
        <v>15925</v>
      </c>
      <c r="J2592" s="27"/>
      <c r="K2592" s="27" t="s">
        <v>15926</v>
      </c>
      <c r="L2592" s="27" t="str">
        <f t="shared" si="827"/>
        <v>PreAlerta</v>
      </c>
      <c r="M2592" s="27" t="str">
        <f t="shared" si="826"/>
        <v>S/PalabrasClaves</v>
      </c>
      <c r="N2592" s="27" t="str">
        <f t="shared" si="825"/>
        <v/>
      </c>
      <c r="O2592" s="27"/>
      <c r="P2592" s="27" t="s">
        <v>1330</v>
      </c>
      <c r="Q2592" s="27"/>
      <c r="R2592" s="27" t="str">
        <f>LEFT('2012-2022'!$P2592,4)</f>
        <v>2014</v>
      </c>
      <c r="S2592" s="27" t="s">
        <v>57</v>
      </c>
      <c r="T2592" s="27" t="str">
        <f t="shared" si="801"/>
        <v/>
      </c>
      <c r="U2592" s="27"/>
      <c r="V2592" s="29"/>
      <c r="W2592" s="30"/>
      <c r="X2592" s="30"/>
      <c r="Y2592" s="31"/>
    </row>
    <row r="2593" spans="1:25" ht="15.75" hidden="1" customHeight="1" x14ac:dyDescent="0.25">
      <c r="A2593" s="32">
        <v>31618181</v>
      </c>
      <c r="B2593" s="32" t="s">
        <v>15927</v>
      </c>
      <c r="C2593" s="32" t="s">
        <v>15928</v>
      </c>
      <c r="D2593" s="32" t="s">
        <v>15929</v>
      </c>
      <c r="E2593" s="32" t="s">
        <v>15930</v>
      </c>
      <c r="F2593" s="32" t="s">
        <v>4501</v>
      </c>
      <c r="G2593" s="32">
        <v>2017</v>
      </c>
      <c r="H2593" s="33">
        <v>43755</v>
      </c>
      <c r="I2593" s="32"/>
      <c r="J2593" s="32"/>
      <c r="K2593" s="32" t="s">
        <v>15931</v>
      </c>
      <c r="L2593" s="32" t="str">
        <f t="shared" si="827"/>
        <v>PostAlerta</v>
      </c>
      <c r="M2593" s="32" t="str">
        <f t="shared" si="826"/>
        <v>S/PalabrasClaves</v>
      </c>
      <c r="N2593" s="32" t="str">
        <f t="shared" si="825"/>
        <v/>
      </c>
      <c r="O2593" s="32"/>
      <c r="P2593" s="32" t="s">
        <v>15932</v>
      </c>
      <c r="Q2593" s="32"/>
      <c r="R2593" s="32" t="str">
        <f>LEFT('2012-2022'!$P2593,4)</f>
        <v>2017</v>
      </c>
      <c r="S2593" s="32" t="s">
        <v>74</v>
      </c>
      <c r="T2593" s="32" t="str">
        <f t="shared" si="801"/>
        <v/>
      </c>
      <c r="U2593" s="32"/>
      <c r="V2593" s="34"/>
      <c r="W2593" s="35"/>
      <c r="X2593" s="35"/>
      <c r="Y2593" s="32"/>
    </row>
    <row r="2594" spans="1:25" ht="15.75" hidden="1" customHeight="1" x14ac:dyDescent="0.25">
      <c r="A2594" s="27">
        <v>32000586</v>
      </c>
      <c r="B2594" s="27" t="s">
        <v>15933</v>
      </c>
      <c r="C2594" s="27" t="s">
        <v>15934</v>
      </c>
      <c r="D2594" s="27" t="s">
        <v>15935</v>
      </c>
      <c r="E2594" s="27" t="s">
        <v>9443</v>
      </c>
      <c r="F2594" s="27" t="s">
        <v>735</v>
      </c>
      <c r="G2594" s="27">
        <v>2020</v>
      </c>
      <c r="H2594" s="28">
        <v>43862</v>
      </c>
      <c r="I2594" s="27"/>
      <c r="J2594" s="27"/>
      <c r="K2594" s="27" t="s">
        <v>15936</v>
      </c>
      <c r="L2594" s="27" t="str">
        <f t="shared" si="827"/>
        <v>PostAlerta</v>
      </c>
      <c r="M2594" s="27" t="str">
        <f t="shared" si="826"/>
        <v>C/PalabrasClaves</v>
      </c>
      <c r="N2594" s="27" t="str">
        <f t="shared" si="825"/>
        <v/>
      </c>
      <c r="O2594" s="27"/>
      <c r="P2594" s="27" t="s">
        <v>336</v>
      </c>
      <c r="Q2594" s="27"/>
      <c r="R2594" s="27" t="str">
        <f>LEFT('2012-2022'!$P2594,4)</f>
        <v>2020</v>
      </c>
      <c r="S2594" s="27" t="s">
        <v>49</v>
      </c>
      <c r="T2594" s="27" t="str">
        <f t="shared" si="801"/>
        <v/>
      </c>
      <c r="U2594" s="27"/>
      <c r="V2594" s="29"/>
      <c r="W2594" s="30"/>
      <c r="X2594" s="30"/>
      <c r="Y2594" s="31"/>
    </row>
    <row r="2595" spans="1:25" ht="15.75" hidden="1" customHeight="1" x14ac:dyDescent="0.25">
      <c r="A2595" s="32">
        <v>27690121</v>
      </c>
      <c r="B2595" s="32" t="s">
        <v>15937</v>
      </c>
      <c r="C2595" s="32" t="s">
        <v>15938</v>
      </c>
      <c r="D2595" s="32" t="s">
        <v>15939</v>
      </c>
      <c r="E2595" s="32" t="s">
        <v>15940</v>
      </c>
      <c r="F2595" s="32" t="s">
        <v>15834</v>
      </c>
      <c r="G2595" s="32">
        <v>2016</v>
      </c>
      <c r="H2595" s="33">
        <v>42644</v>
      </c>
      <c r="I2595" s="32" t="s">
        <v>15941</v>
      </c>
      <c r="J2595" s="32"/>
      <c r="K2595" s="32" t="s">
        <v>15942</v>
      </c>
      <c r="L2595" s="32" t="str">
        <f t="shared" si="827"/>
        <v>Excluido</v>
      </c>
      <c r="M2595" s="32" t="str">
        <f t="shared" si="826"/>
        <v>C/PalabrasClaves</v>
      </c>
      <c r="N2595" s="32" t="str">
        <f t="shared" si="825"/>
        <v/>
      </c>
      <c r="O2595" s="32"/>
      <c r="P2595" s="32" t="s">
        <v>15943</v>
      </c>
      <c r="Q2595" s="32"/>
      <c r="R2595" s="32" t="str">
        <f>LEFT('2012-2022'!$P2595,4)</f>
        <v>2016</v>
      </c>
      <c r="S2595" s="32" t="s">
        <v>68</v>
      </c>
      <c r="T2595" s="32" t="str">
        <f t="shared" si="801"/>
        <v/>
      </c>
      <c r="U2595" s="32"/>
      <c r="V2595" s="34"/>
      <c r="W2595" s="35"/>
      <c r="X2595" s="35"/>
      <c r="Y2595" s="32"/>
    </row>
    <row r="2596" spans="1:25" ht="15.75" hidden="1" customHeight="1" x14ac:dyDescent="0.25">
      <c r="A2596" s="27">
        <v>35432273</v>
      </c>
      <c r="B2596" s="27" t="s">
        <v>15944</v>
      </c>
      <c r="C2596" s="27" t="s">
        <v>15945</v>
      </c>
      <c r="D2596" s="27" t="s">
        <v>15946</v>
      </c>
      <c r="E2596" s="27" t="s">
        <v>15947</v>
      </c>
      <c r="F2596" s="27" t="s">
        <v>15747</v>
      </c>
      <c r="G2596" s="27">
        <v>2022</v>
      </c>
      <c r="H2596" s="28">
        <v>44669</v>
      </c>
      <c r="I2596" s="27" t="s">
        <v>15948</v>
      </c>
      <c r="J2596" s="27"/>
      <c r="K2596" s="27" t="s">
        <v>15949</v>
      </c>
      <c r="L2596" s="27" t="str">
        <f t="shared" si="827"/>
        <v>PostAlerta</v>
      </c>
      <c r="M2596" s="27" t="str">
        <f t="shared" si="826"/>
        <v>S/PalabrasClaves</v>
      </c>
      <c r="N2596" s="27" t="str">
        <f t="shared" si="825"/>
        <v/>
      </c>
      <c r="O2596" s="27"/>
      <c r="P2596" s="27" t="s">
        <v>15950</v>
      </c>
      <c r="Q2596" s="27"/>
      <c r="R2596" s="27" t="str">
        <f>LEFT('2012-2022'!$P2596,4)</f>
        <v>2022</v>
      </c>
      <c r="S2596" s="27" t="s">
        <v>49</v>
      </c>
      <c r="T2596" s="27" t="str">
        <f t="shared" si="801"/>
        <v/>
      </c>
      <c r="U2596" s="27"/>
      <c r="V2596" s="29"/>
      <c r="W2596" s="30"/>
      <c r="X2596" s="30"/>
      <c r="Y2596" s="31"/>
    </row>
    <row r="2597" spans="1:25" ht="15.75" hidden="1" customHeight="1" x14ac:dyDescent="0.25">
      <c r="A2597" s="32">
        <v>26579097</v>
      </c>
      <c r="B2597" s="32" t="s">
        <v>15951</v>
      </c>
      <c r="C2597" s="32" t="s">
        <v>641</v>
      </c>
      <c r="D2597" s="32" t="s">
        <v>15952</v>
      </c>
      <c r="E2597" s="32" t="s">
        <v>295</v>
      </c>
      <c r="F2597" s="32" t="s">
        <v>15747</v>
      </c>
      <c r="G2597" s="32">
        <v>2015</v>
      </c>
      <c r="H2597" s="33">
        <v>42327</v>
      </c>
      <c r="I2597" s="32" t="s">
        <v>15953</v>
      </c>
      <c r="J2597" s="32"/>
      <c r="K2597" s="32" t="s">
        <v>15954</v>
      </c>
      <c r="L2597" s="32" t="str">
        <f t="shared" si="827"/>
        <v>Excluido</v>
      </c>
      <c r="M2597" s="32" t="str">
        <f t="shared" si="826"/>
        <v>C/PalabrasClaves</v>
      </c>
      <c r="N2597" s="32" t="str">
        <f t="shared" si="825"/>
        <v/>
      </c>
      <c r="O2597" s="32"/>
      <c r="P2597" s="32" t="s">
        <v>15955</v>
      </c>
      <c r="Q2597" s="32"/>
      <c r="R2597" s="32" t="str">
        <f>LEFT('2012-2022'!$P2597,4)</f>
        <v>2015</v>
      </c>
      <c r="S2597" s="32" t="s">
        <v>70</v>
      </c>
      <c r="T2597" s="32" t="str">
        <f t="shared" si="801"/>
        <v/>
      </c>
      <c r="U2597" s="32"/>
      <c r="V2597" s="34"/>
      <c r="W2597" s="35"/>
      <c r="X2597" s="35"/>
      <c r="Y2597" s="32"/>
    </row>
    <row r="2598" spans="1:25" ht="15.75" hidden="1" customHeight="1" x14ac:dyDescent="0.25">
      <c r="A2598" s="27">
        <v>25870754</v>
      </c>
      <c r="B2598" s="27" t="s">
        <v>15956</v>
      </c>
      <c r="C2598" s="27" t="s">
        <v>15957</v>
      </c>
      <c r="D2598" s="27" t="s">
        <v>15958</v>
      </c>
      <c r="E2598" s="27" t="s">
        <v>15959</v>
      </c>
      <c r="F2598" s="27" t="s">
        <v>15960</v>
      </c>
      <c r="G2598" s="27">
        <v>2014</v>
      </c>
      <c r="H2598" s="28">
        <v>42109</v>
      </c>
      <c r="I2598" s="27" t="s">
        <v>15961</v>
      </c>
      <c r="J2598" s="27"/>
      <c r="K2598" s="27"/>
      <c r="L2598" s="27" t="str">
        <f t="shared" si="827"/>
        <v>PreAlerta</v>
      </c>
      <c r="M2598" s="27" t="str">
        <f t="shared" si="826"/>
        <v>C/PalabrasClaves</v>
      </c>
      <c r="N2598" s="27" t="str">
        <f t="shared" si="825"/>
        <v/>
      </c>
      <c r="O2598" s="27"/>
      <c r="P2598" s="27" t="s">
        <v>2482</v>
      </c>
      <c r="Q2598" s="27"/>
      <c r="R2598" s="27" t="str">
        <f>LEFT('2012-2022'!$P2598,4)</f>
        <v>2014</v>
      </c>
      <c r="S2598" s="27" t="s">
        <v>60</v>
      </c>
      <c r="T2598" s="27" t="str">
        <f t="shared" si="801"/>
        <v/>
      </c>
      <c r="U2598" s="27"/>
      <c r="V2598" s="29"/>
      <c r="W2598" s="30"/>
      <c r="X2598" s="30"/>
      <c r="Y2598" s="31"/>
    </row>
    <row r="2599" spans="1:25" ht="15.75" hidden="1" customHeight="1" x14ac:dyDescent="0.25">
      <c r="A2599" s="32">
        <v>29916355</v>
      </c>
      <c r="B2599" s="32" t="s">
        <v>15962</v>
      </c>
      <c r="C2599" s="32" t="s">
        <v>15963</v>
      </c>
      <c r="D2599" s="32" t="s">
        <v>15964</v>
      </c>
      <c r="E2599" s="32" t="s">
        <v>15965</v>
      </c>
      <c r="F2599" s="32" t="s">
        <v>15966</v>
      </c>
      <c r="G2599" s="32">
        <v>2018</v>
      </c>
      <c r="H2599" s="33">
        <v>43271</v>
      </c>
      <c r="I2599" s="32"/>
      <c r="J2599" s="32"/>
      <c r="K2599" s="32" t="s">
        <v>15967</v>
      </c>
      <c r="L2599" s="32" t="str">
        <f t="shared" si="827"/>
        <v>PostAlerta</v>
      </c>
      <c r="M2599" s="32" t="str">
        <f t="shared" si="826"/>
        <v>S/PalabrasClaves</v>
      </c>
      <c r="N2599" s="32" t="str">
        <f t="shared" si="825"/>
        <v/>
      </c>
      <c r="O2599" s="32"/>
      <c r="P2599" s="32" t="s">
        <v>15968</v>
      </c>
      <c r="Q2599" s="32"/>
      <c r="R2599" s="32" t="str">
        <f>LEFT('2012-2022'!$P2599,4)</f>
        <v>2018</v>
      </c>
      <c r="S2599" s="32" t="s">
        <v>57</v>
      </c>
      <c r="T2599" s="32" t="str">
        <f t="shared" si="801"/>
        <v/>
      </c>
      <c r="U2599" s="32"/>
      <c r="V2599" s="34"/>
      <c r="W2599" s="35"/>
      <c r="X2599" s="35"/>
      <c r="Y2599" s="32"/>
    </row>
    <row r="2600" spans="1:25" ht="15.75" hidden="1" customHeight="1" x14ac:dyDescent="0.25">
      <c r="A2600" s="27">
        <v>27888365</v>
      </c>
      <c r="B2600" s="27" t="s">
        <v>15969</v>
      </c>
      <c r="C2600" s="27" t="s">
        <v>15970</v>
      </c>
      <c r="D2600" s="27" t="s">
        <v>15971</v>
      </c>
      <c r="E2600" s="27" t="s">
        <v>15972</v>
      </c>
      <c r="F2600" s="27" t="s">
        <v>15973</v>
      </c>
      <c r="G2600" s="27">
        <v>2017</v>
      </c>
      <c r="H2600" s="28">
        <v>42701</v>
      </c>
      <c r="I2600" s="27"/>
      <c r="J2600" s="27"/>
      <c r="K2600" s="27" t="s">
        <v>15974</v>
      </c>
      <c r="L2600" s="27" t="str">
        <f t="shared" si="827"/>
        <v>PostAlerta</v>
      </c>
      <c r="M2600" s="27" t="str">
        <f t="shared" si="826"/>
        <v>S/PalabrasClaves</v>
      </c>
      <c r="N2600" s="27" t="str">
        <f t="shared" si="825"/>
        <v/>
      </c>
      <c r="O2600" s="27"/>
      <c r="P2600" s="27" t="s">
        <v>1642</v>
      </c>
      <c r="Q2600" s="27"/>
      <c r="R2600" s="27" t="str">
        <f>LEFT('2012-2022'!$P2600,4)</f>
        <v>2017</v>
      </c>
      <c r="S2600" s="27" t="s">
        <v>49</v>
      </c>
      <c r="T2600" s="27" t="str">
        <f t="shared" si="801"/>
        <v/>
      </c>
      <c r="U2600" s="27"/>
      <c r="V2600" s="29"/>
      <c r="W2600" s="30"/>
      <c r="X2600" s="30"/>
      <c r="Y2600" s="31"/>
    </row>
    <row r="2601" spans="1:25" ht="15.75" hidden="1" customHeight="1" x14ac:dyDescent="0.25">
      <c r="A2601" s="32">
        <v>32685118</v>
      </c>
      <c r="B2601" s="32" t="s">
        <v>15975</v>
      </c>
      <c r="C2601" s="32" t="s">
        <v>15976</v>
      </c>
      <c r="D2601" s="32" t="s">
        <v>15977</v>
      </c>
      <c r="E2601" s="32" t="s">
        <v>1375</v>
      </c>
      <c r="F2601" s="32" t="s">
        <v>15960</v>
      </c>
      <c r="G2601" s="32">
        <v>2020</v>
      </c>
      <c r="H2601" s="33">
        <v>44033</v>
      </c>
      <c r="I2601" s="32" t="s">
        <v>15978</v>
      </c>
      <c r="J2601" s="32"/>
      <c r="K2601" s="32"/>
      <c r="L2601" s="32" t="str">
        <f t="shared" si="827"/>
        <v>PostAlerta</v>
      </c>
      <c r="M2601" s="32" t="str">
        <f t="shared" si="826"/>
        <v>S/PalabrasClaves</v>
      </c>
      <c r="N2601" s="32" t="str">
        <f t="shared" si="825"/>
        <v/>
      </c>
      <c r="O2601" s="32"/>
      <c r="P2601" s="32" t="s">
        <v>175</v>
      </c>
      <c r="Q2601" s="32"/>
      <c r="R2601" s="32" t="str">
        <f>LEFT('2012-2022'!$P2601,4)</f>
        <v>2020</v>
      </c>
      <c r="S2601" s="32" t="s">
        <v>60</v>
      </c>
      <c r="T2601" s="32" t="str">
        <f t="shared" si="801"/>
        <v/>
      </c>
      <c r="U2601" s="32"/>
      <c r="V2601" s="34"/>
      <c r="W2601" s="35"/>
      <c r="X2601" s="35"/>
      <c r="Y2601" s="32"/>
    </row>
    <row r="2602" spans="1:25" ht="15.75" hidden="1" customHeight="1" x14ac:dyDescent="0.25">
      <c r="A2602" s="27">
        <v>32395427</v>
      </c>
      <c r="B2602" s="27" t="s">
        <v>15979</v>
      </c>
      <c r="C2602" s="27" t="s">
        <v>15980</v>
      </c>
      <c r="D2602" s="27" t="s">
        <v>15981</v>
      </c>
      <c r="E2602" s="27" t="s">
        <v>15982</v>
      </c>
      <c r="F2602" s="27" t="s">
        <v>15867</v>
      </c>
      <c r="G2602" s="27">
        <v>2020</v>
      </c>
      <c r="H2602" s="28">
        <v>43964</v>
      </c>
      <c r="I2602" s="27" t="s">
        <v>15983</v>
      </c>
      <c r="J2602" s="27"/>
      <c r="K2602" s="27" t="s">
        <v>15984</v>
      </c>
      <c r="L2602" s="27" t="str">
        <f t="shared" si="827"/>
        <v>PostAlerta</v>
      </c>
      <c r="M2602" s="27" t="str">
        <f t="shared" si="826"/>
        <v>S/PalabrasClaves</v>
      </c>
      <c r="N2602" s="27" t="str">
        <f t="shared" si="825"/>
        <v/>
      </c>
      <c r="O2602" s="27"/>
      <c r="P2602" s="27" t="s">
        <v>9953</v>
      </c>
      <c r="Q2602" s="27"/>
      <c r="R2602" s="27" t="str">
        <f>LEFT('2012-2022'!$P2602,4)</f>
        <v>2020</v>
      </c>
      <c r="S2602" s="27" t="s">
        <v>54</v>
      </c>
      <c r="T2602" s="27" t="str">
        <f t="shared" si="801"/>
        <v/>
      </c>
      <c r="U2602" s="27"/>
      <c r="V2602" s="29"/>
      <c r="W2602" s="30"/>
      <c r="X2602" s="30"/>
      <c r="Y2602" s="31"/>
    </row>
    <row r="2603" spans="1:25" ht="15.75" hidden="1" customHeight="1" x14ac:dyDescent="0.25">
      <c r="A2603" s="32">
        <v>33319077</v>
      </c>
      <c r="B2603" s="32" t="s">
        <v>15985</v>
      </c>
      <c r="C2603" s="32" t="s">
        <v>15986</v>
      </c>
      <c r="D2603" s="32" t="s">
        <v>15987</v>
      </c>
      <c r="E2603" s="32" t="s">
        <v>15988</v>
      </c>
      <c r="F2603" s="32" t="s">
        <v>15989</v>
      </c>
      <c r="G2603" s="32">
        <v>2020</v>
      </c>
      <c r="H2603" s="33">
        <v>44180</v>
      </c>
      <c r="I2603" s="32" t="s">
        <v>15990</v>
      </c>
      <c r="J2603" s="32"/>
      <c r="K2603" s="32" t="s">
        <v>15991</v>
      </c>
      <c r="L2603" s="32" t="str">
        <f t="shared" si="827"/>
        <v>PostAlerta</v>
      </c>
      <c r="M2603" s="32" t="str">
        <f t="shared" si="826"/>
        <v>S/PalabrasClaves</v>
      </c>
      <c r="N2603" s="32" t="str">
        <f t="shared" si="825"/>
        <v/>
      </c>
      <c r="O2603" s="32"/>
      <c r="P2603" s="32" t="s">
        <v>15992</v>
      </c>
      <c r="Q2603" s="32"/>
      <c r="R2603" s="32" t="str">
        <f>LEFT('2012-2022'!$P2603,4)</f>
        <v>2020</v>
      </c>
      <c r="S2603" s="32" t="s">
        <v>72</v>
      </c>
      <c r="T2603" s="32" t="str">
        <f t="shared" si="801"/>
        <v/>
      </c>
      <c r="U2603" s="32"/>
      <c r="V2603" s="34"/>
      <c r="W2603" s="35"/>
      <c r="X2603" s="35"/>
      <c r="Y2603" s="32"/>
    </row>
    <row r="2604" spans="1:25" ht="15.75" hidden="1" customHeight="1" x14ac:dyDescent="0.25">
      <c r="A2604" s="27">
        <v>31817122</v>
      </c>
      <c r="B2604" s="27" t="s">
        <v>15993</v>
      </c>
      <c r="C2604" s="27" t="s">
        <v>15994</v>
      </c>
      <c r="D2604" s="27" t="s">
        <v>15995</v>
      </c>
      <c r="E2604" s="27" t="s">
        <v>8061</v>
      </c>
      <c r="F2604" s="27" t="s">
        <v>15996</v>
      </c>
      <c r="G2604" s="27">
        <v>2019</v>
      </c>
      <c r="H2604" s="28">
        <v>43810</v>
      </c>
      <c r="I2604" s="27" t="s">
        <v>15997</v>
      </c>
      <c r="J2604" s="27"/>
      <c r="K2604" s="27" t="s">
        <v>15998</v>
      </c>
      <c r="L2604" s="27" t="str">
        <f t="shared" si="827"/>
        <v>PostAlerta</v>
      </c>
      <c r="M2604" s="27" t="str">
        <f t="shared" si="826"/>
        <v>S/PalabrasClaves</v>
      </c>
      <c r="N2604" s="27" t="str">
        <f t="shared" si="825"/>
        <v/>
      </c>
      <c r="O2604" s="27"/>
      <c r="P2604" s="27" t="s">
        <v>15999</v>
      </c>
      <c r="Q2604" s="27"/>
      <c r="R2604" s="27" t="str">
        <f>LEFT('2012-2022'!$P2604,4)</f>
        <v>2019</v>
      </c>
      <c r="S2604" s="27" t="s">
        <v>74</v>
      </c>
      <c r="T2604" s="27" t="str">
        <f t="shared" si="801"/>
        <v/>
      </c>
      <c r="U2604" s="27"/>
      <c r="V2604" s="29"/>
      <c r="W2604" s="30"/>
      <c r="X2604" s="30"/>
      <c r="Y2604" s="31"/>
    </row>
    <row r="2605" spans="1:25" ht="15.75" hidden="1" customHeight="1" x14ac:dyDescent="0.25">
      <c r="A2605" s="32">
        <v>36267167</v>
      </c>
      <c r="B2605" s="32" t="s">
        <v>16000</v>
      </c>
      <c r="C2605" s="32" t="s">
        <v>16001</v>
      </c>
      <c r="D2605" s="32" t="s">
        <v>16002</v>
      </c>
      <c r="E2605" s="32" t="s">
        <v>16003</v>
      </c>
      <c r="F2605" s="32" t="s">
        <v>15747</v>
      </c>
      <c r="G2605" s="32">
        <v>2022</v>
      </c>
      <c r="H2605" s="33">
        <v>44855</v>
      </c>
      <c r="I2605" s="32" t="s">
        <v>16004</v>
      </c>
      <c r="J2605" s="32"/>
      <c r="K2605" s="32" t="s">
        <v>16005</v>
      </c>
      <c r="L2605" s="32" t="str">
        <f t="shared" si="827"/>
        <v>PostAlerta</v>
      </c>
      <c r="M2605" s="32" t="str">
        <f t="shared" si="826"/>
        <v>S/PalabrasClaves</v>
      </c>
      <c r="N2605" s="32" t="str">
        <f t="shared" si="825"/>
        <v/>
      </c>
      <c r="O2605" s="32"/>
      <c r="P2605" s="32" t="s">
        <v>16006</v>
      </c>
      <c r="Q2605" s="32"/>
      <c r="R2605" s="32" t="str">
        <f>LEFT('2012-2022'!$P2605,4)</f>
        <v>2022</v>
      </c>
      <c r="S2605" s="32" t="s">
        <v>70</v>
      </c>
      <c r="T2605" s="32" t="str">
        <f t="shared" si="801"/>
        <v/>
      </c>
      <c r="U2605" s="32"/>
      <c r="V2605" s="34"/>
      <c r="W2605" s="35"/>
      <c r="X2605" s="35"/>
      <c r="Y2605" s="32"/>
    </row>
    <row r="2606" spans="1:25" ht="15.75" hidden="1" customHeight="1" x14ac:dyDescent="0.25">
      <c r="A2606" s="27">
        <v>31573516</v>
      </c>
      <c r="B2606" s="27" t="s">
        <v>16007</v>
      </c>
      <c r="C2606" s="27" t="s">
        <v>16008</v>
      </c>
      <c r="D2606" s="27" t="s">
        <v>16009</v>
      </c>
      <c r="E2606" s="27" t="s">
        <v>16010</v>
      </c>
      <c r="F2606" s="27" t="s">
        <v>16011</v>
      </c>
      <c r="G2606" s="27">
        <v>2019</v>
      </c>
      <c r="H2606" s="28">
        <v>43740</v>
      </c>
      <c r="I2606" s="27"/>
      <c r="J2606" s="27"/>
      <c r="K2606" s="27" t="s">
        <v>16012</v>
      </c>
      <c r="L2606" s="27" t="str">
        <f t="shared" si="827"/>
        <v>PostAlerta</v>
      </c>
      <c r="M2606" s="27" t="str">
        <f t="shared" si="826"/>
        <v>S/PalabrasClaves</v>
      </c>
      <c r="N2606" s="27" t="str">
        <f t="shared" si="825"/>
        <v/>
      </c>
      <c r="O2606" s="27"/>
      <c r="P2606" s="27" t="s">
        <v>1254</v>
      </c>
      <c r="Q2606" s="27"/>
      <c r="R2606" s="27" t="str">
        <f>LEFT('2012-2022'!$P2606,4)</f>
        <v>2019</v>
      </c>
      <c r="S2606" s="27" t="s">
        <v>65</v>
      </c>
      <c r="T2606" s="27" t="str">
        <f t="shared" si="801"/>
        <v/>
      </c>
      <c r="U2606" s="27"/>
      <c r="V2606" s="29"/>
      <c r="W2606" s="30"/>
      <c r="X2606" s="30"/>
      <c r="Y2606" s="31"/>
    </row>
    <row r="2607" spans="1:25" ht="15.75" hidden="1" customHeight="1" x14ac:dyDescent="0.25">
      <c r="A2607" s="32">
        <v>31768312</v>
      </c>
      <c r="B2607" s="32" t="s">
        <v>16013</v>
      </c>
      <c r="C2607" s="32" t="s">
        <v>16014</v>
      </c>
      <c r="D2607" s="32" t="s">
        <v>16015</v>
      </c>
      <c r="E2607" s="32" t="s">
        <v>16016</v>
      </c>
      <c r="F2607" s="32" t="s">
        <v>15867</v>
      </c>
      <c r="G2607" s="32">
        <v>2019</v>
      </c>
      <c r="H2607" s="33">
        <v>43796</v>
      </c>
      <c r="I2607" s="32" t="s">
        <v>16017</v>
      </c>
      <c r="J2607" s="32"/>
      <c r="K2607" s="32" t="s">
        <v>16018</v>
      </c>
      <c r="L2607" s="32" t="str">
        <f t="shared" si="827"/>
        <v>PostAlerta</v>
      </c>
      <c r="M2607" s="32" t="str">
        <f t="shared" si="826"/>
        <v>S/PalabrasClaves</v>
      </c>
      <c r="N2607" s="32" t="str">
        <f t="shared" si="825"/>
        <v/>
      </c>
      <c r="O2607" s="32"/>
      <c r="P2607" s="32" t="s">
        <v>13100</v>
      </c>
      <c r="Q2607" s="32"/>
      <c r="R2607" s="32" t="str">
        <f>LEFT('2012-2022'!$P2607,4)</f>
        <v>2019</v>
      </c>
      <c r="S2607" s="32" t="s">
        <v>72</v>
      </c>
      <c r="T2607" s="32" t="str">
        <f t="shared" si="801"/>
        <v/>
      </c>
      <c r="U2607" s="32"/>
      <c r="V2607" s="34"/>
      <c r="W2607" s="35"/>
      <c r="X2607" s="35"/>
      <c r="Y2607" s="32"/>
    </row>
    <row r="2608" spans="1:25" ht="15.75" hidden="1" customHeight="1" x14ac:dyDescent="0.25">
      <c r="A2608" s="27">
        <v>30320218</v>
      </c>
      <c r="B2608" s="27" t="s">
        <v>16019</v>
      </c>
      <c r="C2608" s="27" t="s">
        <v>16020</v>
      </c>
      <c r="D2608" s="27" t="s">
        <v>16021</v>
      </c>
      <c r="E2608" s="27" t="s">
        <v>103</v>
      </c>
      <c r="F2608" s="27" t="s">
        <v>16022</v>
      </c>
      <c r="G2608" s="27">
        <v>2018</v>
      </c>
      <c r="H2608" s="28">
        <v>43389</v>
      </c>
      <c r="I2608" s="27" t="s">
        <v>16023</v>
      </c>
      <c r="J2608" s="27"/>
      <c r="K2608" s="27" t="s">
        <v>16024</v>
      </c>
      <c r="L2608" s="27" t="str">
        <f t="shared" si="827"/>
        <v>PostAlerta</v>
      </c>
      <c r="M2608" s="27" t="str">
        <f t="shared" si="826"/>
        <v>S/PalabrasClaves</v>
      </c>
      <c r="N2608" s="27" t="str">
        <f t="shared" si="825"/>
        <v/>
      </c>
      <c r="O2608" s="27"/>
      <c r="P2608" s="27" t="s">
        <v>16025</v>
      </c>
      <c r="Q2608" s="27"/>
      <c r="R2608" s="27" t="str">
        <f>LEFT('2012-2022'!$P2608,4)</f>
        <v>2018</v>
      </c>
      <c r="S2608" s="27" t="s">
        <v>70</v>
      </c>
      <c r="T2608" s="27" t="str">
        <f t="shared" si="801"/>
        <v/>
      </c>
      <c r="U2608" s="27"/>
      <c r="V2608" s="29"/>
      <c r="W2608" s="30"/>
      <c r="X2608" s="30"/>
      <c r="Y2608" s="31"/>
    </row>
    <row r="2609" spans="1:25" ht="15.75" hidden="1" customHeight="1" x14ac:dyDescent="0.25">
      <c r="A2609" s="32">
        <v>27609929</v>
      </c>
      <c r="B2609" s="32" t="s">
        <v>16026</v>
      </c>
      <c r="C2609" s="32" t="s">
        <v>16027</v>
      </c>
      <c r="D2609" s="32" t="s">
        <v>16028</v>
      </c>
      <c r="E2609" s="32" t="s">
        <v>2467</v>
      </c>
      <c r="F2609" s="32" t="s">
        <v>16029</v>
      </c>
      <c r="G2609" s="32">
        <v>2016</v>
      </c>
      <c r="H2609" s="33">
        <v>42623</v>
      </c>
      <c r="I2609" s="32" t="s">
        <v>16030</v>
      </c>
      <c r="J2609" s="32"/>
      <c r="K2609" s="32" t="s">
        <v>16031</v>
      </c>
      <c r="L2609" s="32" t="str">
        <f t="shared" si="827"/>
        <v>PreAlerta</v>
      </c>
      <c r="M2609" s="32" t="str">
        <f t="shared" si="826"/>
        <v>S/PalabrasClaves</v>
      </c>
      <c r="N2609" s="32" t="str">
        <f t="shared" si="825"/>
        <v/>
      </c>
      <c r="O2609" s="32"/>
      <c r="P2609" s="32" t="s">
        <v>6414</v>
      </c>
      <c r="Q2609" s="32"/>
      <c r="R2609" s="32" t="str">
        <f>LEFT('2012-2022'!$P2609,4)</f>
        <v>2016</v>
      </c>
      <c r="S2609" s="32" t="s">
        <v>68</v>
      </c>
      <c r="T2609" s="32" t="str">
        <f t="shared" si="801"/>
        <v/>
      </c>
      <c r="U2609" s="32"/>
      <c r="V2609" s="34"/>
      <c r="W2609" s="35"/>
      <c r="X2609" s="35"/>
      <c r="Y2609" s="32"/>
    </row>
    <row r="2610" spans="1:25" ht="15.75" hidden="1" customHeight="1" x14ac:dyDescent="0.25">
      <c r="A2610" s="27">
        <v>25383001</v>
      </c>
      <c r="B2610" s="27" t="s">
        <v>16032</v>
      </c>
      <c r="C2610" s="27" t="s">
        <v>16033</v>
      </c>
      <c r="D2610" s="27" t="s">
        <v>16034</v>
      </c>
      <c r="E2610" s="27" t="s">
        <v>16035</v>
      </c>
      <c r="F2610" s="27" t="s">
        <v>16036</v>
      </c>
      <c r="G2610" s="27">
        <v>2014</v>
      </c>
      <c r="H2610" s="28">
        <v>41954</v>
      </c>
      <c r="I2610" s="27" t="s">
        <v>16037</v>
      </c>
      <c r="J2610" s="27"/>
      <c r="K2610" s="27"/>
      <c r="L2610" s="27" t="str">
        <f t="shared" si="827"/>
        <v>PreAlerta</v>
      </c>
      <c r="M2610" s="27" t="str">
        <f t="shared" si="826"/>
        <v>S/PalabrasClaves</v>
      </c>
      <c r="N2610" s="27" t="str">
        <f t="shared" si="825"/>
        <v/>
      </c>
      <c r="O2610" s="27"/>
      <c r="P2610" s="27" t="s">
        <v>2430</v>
      </c>
      <c r="Q2610" s="27"/>
      <c r="R2610" s="27" t="str">
        <f>LEFT('2012-2022'!$P2610,4)</f>
        <v>2014</v>
      </c>
      <c r="S2610" s="27" t="s">
        <v>70</v>
      </c>
      <c r="T2610" s="27" t="str">
        <f t="shared" si="801"/>
        <v/>
      </c>
      <c r="U2610" s="27"/>
      <c r="V2610" s="29"/>
      <c r="W2610" s="30"/>
      <c r="X2610" s="30"/>
      <c r="Y2610" s="31"/>
    </row>
    <row r="2611" spans="1:25" ht="15.75" hidden="1" customHeight="1" x14ac:dyDescent="0.25">
      <c r="A2611" s="32">
        <v>26078871</v>
      </c>
      <c r="B2611" s="32" t="s">
        <v>16038</v>
      </c>
      <c r="C2611" s="32" t="s">
        <v>16039</v>
      </c>
      <c r="D2611" s="32" t="s">
        <v>16040</v>
      </c>
      <c r="E2611" s="32" t="s">
        <v>16041</v>
      </c>
      <c r="F2611" s="32" t="s">
        <v>15834</v>
      </c>
      <c r="G2611" s="32">
        <v>2015</v>
      </c>
      <c r="H2611" s="33">
        <v>42172</v>
      </c>
      <c r="I2611" s="32" t="s">
        <v>16042</v>
      </c>
      <c r="J2611" s="32" t="s">
        <v>16043</v>
      </c>
      <c r="K2611" s="32" t="s">
        <v>16044</v>
      </c>
      <c r="L2611" s="32" t="str">
        <f t="shared" si="827"/>
        <v>PreAlerta</v>
      </c>
      <c r="M2611" s="32" t="str">
        <f t="shared" si="826"/>
        <v>C/PalabrasClaves</v>
      </c>
      <c r="N2611" s="32" t="str">
        <f t="shared" si="825"/>
        <v/>
      </c>
      <c r="O2611" s="32"/>
      <c r="P2611" s="32" t="s">
        <v>989</v>
      </c>
      <c r="Q2611" s="32"/>
      <c r="R2611" s="32" t="str">
        <f>LEFT('2012-2022'!$P2611,4)</f>
        <v>2015</v>
      </c>
      <c r="S2611" s="32" t="s">
        <v>60</v>
      </c>
      <c r="T2611" s="32" t="str">
        <f t="shared" ref="T2611:T2865" si="828">IFERROR(VLOOKUP(A2611,BD_aux,2,FALSE),"")</f>
        <v/>
      </c>
      <c r="U2611" s="32"/>
      <c r="V2611" s="34"/>
      <c r="W2611" s="35"/>
      <c r="X2611" s="35"/>
      <c r="Y2611" s="32"/>
    </row>
    <row r="2612" spans="1:25" ht="15.75" hidden="1" customHeight="1" x14ac:dyDescent="0.25">
      <c r="A2612" s="27">
        <v>29872530</v>
      </c>
      <c r="B2612" s="27" t="s">
        <v>16045</v>
      </c>
      <c r="C2612" s="27" t="s">
        <v>16046</v>
      </c>
      <c r="D2612" s="27" t="s">
        <v>16047</v>
      </c>
      <c r="E2612" s="27" t="s">
        <v>16048</v>
      </c>
      <c r="F2612" s="27" t="s">
        <v>15759</v>
      </c>
      <c r="G2612" s="27">
        <v>2018</v>
      </c>
      <c r="H2612" s="28">
        <v>43258</v>
      </c>
      <c r="I2612" s="27" t="s">
        <v>16049</v>
      </c>
      <c r="J2612" s="27"/>
      <c r="K2612" s="27" t="s">
        <v>16050</v>
      </c>
      <c r="L2612" s="27" t="str">
        <f t="shared" si="827"/>
        <v>PostAlerta</v>
      </c>
      <c r="M2612" s="27" t="str">
        <f t="shared" si="826"/>
        <v>C/PalabrasClaves</v>
      </c>
      <c r="N2612" s="27" t="str">
        <f t="shared" si="825"/>
        <v/>
      </c>
      <c r="O2612" s="27"/>
      <c r="P2612" s="27" t="s">
        <v>16051</v>
      </c>
      <c r="Q2612" s="27"/>
      <c r="R2612" s="27" t="str">
        <f>LEFT('2012-2022'!$P2612,4)</f>
        <v>2018</v>
      </c>
      <c r="S2612" s="27" t="s">
        <v>54</v>
      </c>
      <c r="T2612" s="27" t="str">
        <f t="shared" si="828"/>
        <v/>
      </c>
      <c r="U2612" s="27"/>
      <c r="V2612" s="29"/>
      <c r="W2612" s="30"/>
      <c r="X2612" s="30"/>
      <c r="Y2612" s="31"/>
    </row>
    <row r="2613" spans="1:25" ht="15.75" hidden="1" customHeight="1" x14ac:dyDescent="0.25">
      <c r="A2613" s="32">
        <v>33494538</v>
      </c>
      <c r="B2613" s="32" t="s">
        <v>16052</v>
      </c>
      <c r="C2613" s="32" t="s">
        <v>16053</v>
      </c>
      <c r="D2613" s="32" t="s">
        <v>16054</v>
      </c>
      <c r="E2613" s="32" t="s">
        <v>16055</v>
      </c>
      <c r="F2613" s="32" t="s">
        <v>15834</v>
      </c>
      <c r="G2613" s="32">
        <v>2021</v>
      </c>
      <c r="H2613" s="33">
        <v>44222</v>
      </c>
      <c r="I2613" s="32" t="s">
        <v>16056</v>
      </c>
      <c r="J2613" s="32"/>
      <c r="K2613" s="32" t="s">
        <v>16057</v>
      </c>
      <c r="L2613" s="32" t="str">
        <f t="shared" si="827"/>
        <v>Excluido</v>
      </c>
      <c r="M2613" s="32" t="str">
        <f t="shared" si="826"/>
        <v>C/PalabrasClaves</v>
      </c>
      <c r="N2613" s="32" t="str">
        <f t="shared" si="825"/>
        <v/>
      </c>
      <c r="O2613" s="32"/>
      <c r="P2613" s="32" t="s">
        <v>6589</v>
      </c>
      <c r="Q2613" s="32"/>
      <c r="R2613" s="32" t="str">
        <f>LEFT('2012-2022'!$P2613,4)</f>
        <v>2021</v>
      </c>
      <c r="S2613" s="32" t="s">
        <v>39</v>
      </c>
      <c r="T2613" s="32" t="str">
        <f t="shared" si="828"/>
        <v/>
      </c>
      <c r="U2613" s="32"/>
      <c r="V2613" s="34"/>
      <c r="W2613" s="35"/>
      <c r="X2613" s="35"/>
      <c r="Y2613" s="32"/>
    </row>
    <row r="2614" spans="1:25" ht="15.75" hidden="1" customHeight="1" x14ac:dyDescent="0.25">
      <c r="A2614" s="27">
        <v>30233282</v>
      </c>
      <c r="B2614" s="27" t="s">
        <v>16058</v>
      </c>
      <c r="C2614" s="27" t="s">
        <v>16059</v>
      </c>
      <c r="D2614" s="27" t="s">
        <v>16060</v>
      </c>
      <c r="E2614" s="27" t="s">
        <v>3285</v>
      </c>
      <c r="F2614" s="27" t="s">
        <v>16061</v>
      </c>
      <c r="G2614" s="27">
        <v>2018</v>
      </c>
      <c r="H2614" s="28">
        <v>43364</v>
      </c>
      <c r="I2614" s="27" t="s">
        <v>16062</v>
      </c>
      <c r="J2614" s="27"/>
      <c r="K2614" s="27" t="s">
        <v>16063</v>
      </c>
      <c r="L2614" s="27" t="str">
        <f t="shared" si="827"/>
        <v>PostAlerta</v>
      </c>
      <c r="M2614" s="27" t="str">
        <f t="shared" si="826"/>
        <v>C/PalabrasClaves</v>
      </c>
      <c r="N2614" s="27" t="str">
        <f t="shared" si="825"/>
        <v/>
      </c>
      <c r="O2614" s="27"/>
      <c r="P2614" s="27" t="s">
        <v>4088</v>
      </c>
      <c r="Q2614" s="27"/>
      <c r="R2614" s="27" t="str">
        <f>LEFT('2012-2022'!$P2614,4)</f>
        <v>2018</v>
      </c>
      <c r="S2614" s="27" t="s">
        <v>65</v>
      </c>
      <c r="T2614" s="27" t="str">
        <f t="shared" si="828"/>
        <v/>
      </c>
      <c r="U2614" s="27"/>
      <c r="V2614" s="29"/>
      <c r="W2614" s="30"/>
      <c r="X2614" s="30"/>
      <c r="Y2614" s="31"/>
    </row>
    <row r="2615" spans="1:25" ht="15.75" hidden="1" customHeight="1" x14ac:dyDescent="0.25">
      <c r="A2615" s="32">
        <v>33198126</v>
      </c>
      <c r="B2615" s="32" t="s">
        <v>16064</v>
      </c>
      <c r="C2615" s="32" t="s">
        <v>16065</v>
      </c>
      <c r="D2615" s="32" t="s">
        <v>16066</v>
      </c>
      <c r="E2615" s="32" t="s">
        <v>16067</v>
      </c>
      <c r="F2615" s="32" t="s">
        <v>15860</v>
      </c>
      <c r="G2615" s="32">
        <v>2020</v>
      </c>
      <c r="H2615" s="33">
        <v>44152</v>
      </c>
      <c r="I2615" s="32" t="s">
        <v>16068</v>
      </c>
      <c r="J2615" s="32"/>
      <c r="K2615" s="32" t="s">
        <v>16069</v>
      </c>
      <c r="L2615" s="32" t="str">
        <f t="shared" si="827"/>
        <v>PostAlerta</v>
      </c>
      <c r="M2615" s="32" t="str">
        <f t="shared" si="826"/>
        <v>S/PalabrasClaves</v>
      </c>
      <c r="N2615" s="32" t="str">
        <f t="shared" si="825"/>
        <v/>
      </c>
      <c r="O2615" s="32"/>
      <c r="P2615" s="32" t="s">
        <v>16070</v>
      </c>
      <c r="Q2615" s="32"/>
      <c r="R2615" s="32" t="str">
        <f>LEFT('2012-2022'!$P2615,4)</f>
        <v>2020</v>
      </c>
      <c r="S2615" s="32" t="s">
        <v>72</v>
      </c>
      <c r="T2615" s="32" t="str">
        <f t="shared" si="828"/>
        <v/>
      </c>
      <c r="U2615" s="32"/>
      <c r="V2615" s="34"/>
      <c r="W2615" s="35"/>
      <c r="X2615" s="35"/>
      <c r="Y2615" s="32"/>
    </row>
    <row r="2616" spans="1:25" ht="15.75" hidden="1" customHeight="1" x14ac:dyDescent="0.25">
      <c r="A2616" s="27">
        <v>28098538</v>
      </c>
      <c r="B2616" s="27" t="s">
        <v>16071</v>
      </c>
      <c r="C2616" s="27" t="s">
        <v>16072</v>
      </c>
      <c r="D2616" s="27" t="s">
        <v>16073</v>
      </c>
      <c r="E2616" s="27" t="s">
        <v>11367</v>
      </c>
      <c r="F2616" s="27" t="s">
        <v>145</v>
      </c>
      <c r="G2616" s="27">
        <v>2017</v>
      </c>
      <c r="H2616" s="28">
        <v>42754</v>
      </c>
      <c r="I2616" s="27" t="s">
        <v>16074</v>
      </c>
      <c r="J2616" s="27"/>
      <c r="K2616" s="27" t="s">
        <v>16075</v>
      </c>
      <c r="L2616" s="27" t="str">
        <f t="shared" si="827"/>
        <v>PreAlerta</v>
      </c>
      <c r="M2616" s="27" t="str">
        <f t="shared" si="826"/>
        <v>S/PalabrasClaves</v>
      </c>
      <c r="N2616" s="27" t="str">
        <f t="shared" si="825"/>
        <v/>
      </c>
      <c r="O2616" s="27"/>
      <c r="P2616" s="27" t="s">
        <v>1424</v>
      </c>
      <c r="Q2616" s="27"/>
      <c r="R2616" s="27" t="str">
        <f>LEFT('2012-2022'!$P2616,4)</f>
        <v>2017</v>
      </c>
      <c r="S2616" s="27" t="s">
        <v>45</v>
      </c>
      <c r="T2616" s="27" t="str">
        <f t="shared" si="828"/>
        <v/>
      </c>
      <c r="U2616" s="27"/>
      <c r="V2616" s="29"/>
      <c r="W2616" s="30"/>
      <c r="X2616" s="30"/>
      <c r="Y2616" s="31"/>
    </row>
    <row r="2617" spans="1:25" ht="15.75" hidden="1" customHeight="1" x14ac:dyDescent="0.25">
      <c r="A2617" s="32">
        <v>35096648</v>
      </c>
      <c r="B2617" s="32" t="s">
        <v>16076</v>
      </c>
      <c r="C2617" s="32" t="s">
        <v>16077</v>
      </c>
      <c r="D2617" s="32" t="s">
        <v>16078</v>
      </c>
      <c r="E2617" s="32" t="s">
        <v>8845</v>
      </c>
      <c r="F2617" s="32" t="s">
        <v>5193</v>
      </c>
      <c r="G2617" s="32">
        <v>2022</v>
      </c>
      <c r="H2617" s="33">
        <v>44592</v>
      </c>
      <c r="I2617" s="32" t="s">
        <v>16079</v>
      </c>
      <c r="J2617" s="32"/>
      <c r="K2617" s="32" t="s">
        <v>16080</v>
      </c>
      <c r="L2617" s="32" t="str">
        <f t="shared" si="827"/>
        <v>PostAlerta</v>
      </c>
      <c r="M2617" s="32" t="str">
        <f t="shared" si="826"/>
        <v>S/PalabrasClaves</v>
      </c>
      <c r="N2617" s="32" t="str">
        <f t="shared" si="825"/>
        <v/>
      </c>
      <c r="O2617" s="32"/>
      <c r="P2617" s="32" t="s">
        <v>16081</v>
      </c>
      <c r="Q2617" s="32"/>
      <c r="R2617" s="32" t="str">
        <f>LEFT('2012-2022'!$P2617,4)</f>
        <v>2022</v>
      </c>
      <c r="S2617" s="32" t="s">
        <v>39</v>
      </c>
      <c r="T2617" s="32" t="str">
        <f t="shared" si="828"/>
        <v/>
      </c>
      <c r="U2617" s="32"/>
      <c r="V2617" s="34"/>
      <c r="W2617" s="35"/>
      <c r="X2617" s="35"/>
      <c r="Y2617" s="32"/>
    </row>
    <row r="2618" spans="1:25" ht="15.75" hidden="1" customHeight="1" x14ac:dyDescent="0.25">
      <c r="A2618" s="27">
        <v>32439664</v>
      </c>
      <c r="B2618" s="27" t="s">
        <v>16082</v>
      </c>
      <c r="C2618" s="27" t="s">
        <v>16083</v>
      </c>
      <c r="D2618" s="27" t="s">
        <v>16084</v>
      </c>
      <c r="E2618" s="27" t="s">
        <v>459</v>
      </c>
      <c r="F2618" s="27" t="s">
        <v>16085</v>
      </c>
      <c r="G2618" s="27">
        <v>2020</v>
      </c>
      <c r="H2618" s="28">
        <v>43974</v>
      </c>
      <c r="I2618" s="27" t="s">
        <v>16086</v>
      </c>
      <c r="J2618" s="27"/>
      <c r="K2618" s="27" t="s">
        <v>16087</v>
      </c>
      <c r="L2618" s="27" t="str">
        <f t="shared" si="827"/>
        <v>PostAlerta</v>
      </c>
      <c r="M2618" s="27" t="str">
        <f t="shared" si="826"/>
        <v>S/PalabrasClaves</v>
      </c>
      <c r="N2618" s="27" t="str">
        <f t="shared" si="825"/>
        <v/>
      </c>
      <c r="O2618" s="27"/>
      <c r="P2618" s="27" t="s">
        <v>16088</v>
      </c>
      <c r="Q2618" s="27"/>
      <c r="R2618" s="27" t="str">
        <f>LEFT('2012-2022'!$P2618,4)</f>
        <v>2020</v>
      </c>
      <c r="S2618" s="27" t="s">
        <v>57</v>
      </c>
      <c r="T2618" s="27" t="str">
        <f t="shared" si="828"/>
        <v/>
      </c>
      <c r="U2618" s="27"/>
      <c r="V2618" s="29"/>
      <c r="W2618" s="30"/>
      <c r="X2618" s="30"/>
      <c r="Y2618" s="31"/>
    </row>
    <row r="2619" spans="1:25" ht="15.75" hidden="1" customHeight="1" x14ac:dyDescent="0.25">
      <c r="A2619" s="32">
        <v>29285017</v>
      </c>
      <c r="B2619" s="32" t="s">
        <v>16089</v>
      </c>
      <c r="C2619" s="32" t="s">
        <v>16090</v>
      </c>
      <c r="D2619" s="32" t="s">
        <v>16091</v>
      </c>
      <c r="E2619" s="32" t="s">
        <v>2517</v>
      </c>
      <c r="F2619" s="32" t="s">
        <v>16061</v>
      </c>
      <c r="G2619" s="32">
        <v>2017</v>
      </c>
      <c r="H2619" s="33">
        <v>43099</v>
      </c>
      <c r="I2619" s="32" t="s">
        <v>16092</v>
      </c>
      <c r="J2619" s="32"/>
      <c r="K2619" s="32" t="s">
        <v>16093</v>
      </c>
      <c r="L2619" s="32" t="str">
        <f t="shared" si="827"/>
        <v>PostAlerta</v>
      </c>
      <c r="M2619" s="32" t="str">
        <f t="shared" si="826"/>
        <v>C/PalabrasClaves</v>
      </c>
      <c r="N2619" s="32" t="str">
        <f t="shared" si="825"/>
        <v/>
      </c>
      <c r="O2619" s="32"/>
      <c r="P2619" s="32" t="s">
        <v>15905</v>
      </c>
      <c r="Q2619" s="32"/>
      <c r="R2619" s="32" t="str">
        <f>LEFT('2012-2022'!$P2619,4)</f>
        <v>2017</v>
      </c>
      <c r="S2619" s="32" t="s">
        <v>72</v>
      </c>
      <c r="T2619" s="32" t="str">
        <f t="shared" si="828"/>
        <v/>
      </c>
      <c r="U2619" s="32"/>
      <c r="V2619" s="34"/>
      <c r="W2619" s="35"/>
      <c r="X2619" s="35"/>
      <c r="Y2619" s="32"/>
    </row>
    <row r="2620" spans="1:25" ht="15.75" hidden="1" customHeight="1" x14ac:dyDescent="0.25">
      <c r="A2620" s="27">
        <v>30538694</v>
      </c>
      <c r="B2620" s="27" t="s">
        <v>16094</v>
      </c>
      <c r="C2620" s="27" t="s">
        <v>16095</v>
      </c>
      <c r="D2620" s="27" t="s">
        <v>16096</v>
      </c>
      <c r="E2620" s="27" t="s">
        <v>295</v>
      </c>
      <c r="F2620" s="27" t="s">
        <v>15747</v>
      </c>
      <c r="G2620" s="27">
        <v>2018</v>
      </c>
      <c r="H2620" s="28">
        <v>43447</v>
      </c>
      <c r="I2620" s="27" t="s">
        <v>16097</v>
      </c>
      <c r="J2620" s="27"/>
      <c r="K2620" s="27" t="s">
        <v>16098</v>
      </c>
      <c r="L2620" s="27" t="str">
        <f t="shared" si="827"/>
        <v>PostAlerta</v>
      </c>
      <c r="M2620" s="27" t="str">
        <f t="shared" si="826"/>
        <v>S/PalabrasClaves</v>
      </c>
      <c r="N2620" s="27" t="str">
        <f t="shared" si="825"/>
        <v/>
      </c>
      <c r="O2620" s="27"/>
      <c r="P2620" s="27" t="s">
        <v>2463</v>
      </c>
      <c r="Q2620" s="27"/>
      <c r="R2620" s="27" t="str">
        <f>LEFT('2012-2022'!$P2620,4)</f>
        <v>2018</v>
      </c>
      <c r="S2620" s="27" t="s">
        <v>72</v>
      </c>
      <c r="T2620" s="27" t="str">
        <f t="shared" si="828"/>
        <v/>
      </c>
      <c r="U2620" s="27"/>
      <c r="V2620" s="29"/>
      <c r="W2620" s="30"/>
      <c r="X2620" s="30"/>
      <c r="Y2620" s="31"/>
    </row>
    <row r="2621" spans="1:25" ht="15.75" hidden="1" customHeight="1" x14ac:dyDescent="0.25">
      <c r="A2621" s="32">
        <v>34368230</v>
      </c>
      <c r="B2621" s="32" t="s">
        <v>16099</v>
      </c>
      <c r="C2621" s="32" t="s">
        <v>16100</v>
      </c>
      <c r="D2621" s="32" t="s">
        <v>16101</v>
      </c>
      <c r="E2621" s="32" t="s">
        <v>16102</v>
      </c>
      <c r="F2621" s="32" t="s">
        <v>16103</v>
      </c>
      <c r="G2621" s="32">
        <v>2021</v>
      </c>
      <c r="H2621" s="33">
        <v>44417</v>
      </c>
      <c r="I2621" s="32" t="s">
        <v>16104</v>
      </c>
      <c r="J2621" s="32"/>
      <c r="K2621" s="32" t="s">
        <v>16105</v>
      </c>
      <c r="L2621" s="32" t="str">
        <f t="shared" si="827"/>
        <v>PostAlerta</v>
      </c>
      <c r="M2621" s="32" t="str">
        <f t="shared" si="826"/>
        <v>S/PalabrasClaves</v>
      </c>
      <c r="N2621" s="32" t="str">
        <f t="shared" si="825"/>
        <v/>
      </c>
      <c r="O2621" s="32"/>
      <c r="P2621" s="32" t="s">
        <v>16106</v>
      </c>
      <c r="Q2621" s="32"/>
      <c r="R2621" s="32" t="str">
        <f>LEFT('2012-2022'!$P2621,4)</f>
        <v>2021</v>
      </c>
      <c r="S2621" s="32" t="s">
        <v>62</v>
      </c>
      <c r="T2621" s="32" t="str">
        <f t="shared" si="828"/>
        <v/>
      </c>
      <c r="U2621" s="32"/>
      <c r="V2621" s="34"/>
      <c r="W2621" s="35"/>
      <c r="X2621" s="35"/>
      <c r="Y2621" s="32"/>
    </row>
    <row r="2622" spans="1:25" ht="15.75" hidden="1" customHeight="1" x14ac:dyDescent="0.25">
      <c r="A2622" s="27">
        <v>34434298</v>
      </c>
      <c r="B2622" s="27" t="s">
        <v>16107</v>
      </c>
      <c r="C2622" s="27" t="s">
        <v>16108</v>
      </c>
      <c r="D2622" s="27" t="s">
        <v>16109</v>
      </c>
      <c r="E2622" s="27" t="s">
        <v>16110</v>
      </c>
      <c r="F2622" s="27" t="s">
        <v>16111</v>
      </c>
      <c r="G2622" s="27">
        <v>2019</v>
      </c>
      <c r="H2622" s="28">
        <v>44434</v>
      </c>
      <c r="I2622" s="27" t="s">
        <v>16112</v>
      </c>
      <c r="J2622" s="27"/>
      <c r="K2622" s="27" t="s">
        <v>16113</v>
      </c>
      <c r="L2622" s="27" t="str">
        <f t="shared" si="827"/>
        <v>PostAlerta</v>
      </c>
      <c r="M2622" s="27" t="str">
        <f t="shared" si="826"/>
        <v>S/PalabrasClaves</v>
      </c>
      <c r="N2622" s="27" t="str">
        <f t="shared" si="825"/>
        <v/>
      </c>
      <c r="O2622" s="27"/>
      <c r="P2622" s="27" t="s">
        <v>5930</v>
      </c>
      <c r="Q2622" s="27"/>
      <c r="R2622" s="27" t="str">
        <f>LEFT('2012-2022'!$P2622,4)</f>
        <v>2019</v>
      </c>
      <c r="S2622" s="27" t="s">
        <v>70</v>
      </c>
      <c r="T2622" s="27" t="str">
        <f t="shared" si="828"/>
        <v/>
      </c>
      <c r="U2622" s="27"/>
      <c r="V2622" s="29"/>
      <c r="W2622" s="30"/>
      <c r="X2622" s="30"/>
      <c r="Y2622" s="31"/>
    </row>
    <row r="2623" spans="1:25" ht="15.75" hidden="1" customHeight="1" x14ac:dyDescent="0.25">
      <c r="A2623" s="32">
        <v>30515136</v>
      </c>
      <c r="B2623" s="32" t="s">
        <v>16114</v>
      </c>
      <c r="C2623" s="32" t="s">
        <v>16115</v>
      </c>
      <c r="D2623" s="32" t="s">
        <v>16116</v>
      </c>
      <c r="E2623" s="32" t="s">
        <v>6460</v>
      </c>
      <c r="F2623" s="32" t="s">
        <v>15747</v>
      </c>
      <c r="G2623" s="32">
        <v>2018</v>
      </c>
      <c r="H2623" s="33">
        <v>43440</v>
      </c>
      <c r="I2623" s="32" t="s">
        <v>16117</v>
      </c>
      <c r="J2623" s="32"/>
      <c r="K2623" s="32" t="s">
        <v>16118</v>
      </c>
      <c r="L2623" s="32" t="str">
        <f t="shared" si="827"/>
        <v>PostAlerta</v>
      </c>
      <c r="M2623" s="32" t="str">
        <f t="shared" si="826"/>
        <v>S/PalabrasClaves</v>
      </c>
      <c r="N2623" s="32" t="str">
        <f t="shared" si="825"/>
        <v/>
      </c>
      <c r="O2623" s="32"/>
      <c r="P2623" s="32" t="s">
        <v>16119</v>
      </c>
      <c r="Q2623" s="32"/>
      <c r="R2623" s="32" t="str">
        <f>LEFT('2012-2022'!$P2623,4)</f>
        <v>2018</v>
      </c>
      <c r="S2623" s="32" t="s">
        <v>72</v>
      </c>
      <c r="T2623" s="32" t="str">
        <f t="shared" si="828"/>
        <v/>
      </c>
      <c r="U2623" s="32"/>
      <c r="V2623" s="34"/>
      <c r="W2623" s="35"/>
      <c r="X2623" s="35"/>
      <c r="Y2623" s="32"/>
    </row>
    <row r="2624" spans="1:25" ht="15.75" hidden="1" customHeight="1" x14ac:dyDescent="0.25">
      <c r="A2624" s="27">
        <v>34721348</v>
      </c>
      <c r="B2624" s="27" t="s">
        <v>16120</v>
      </c>
      <c r="C2624" s="27" t="s">
        <v>16121</v>
      </c>
      <c r="D2624" s="27" t="s">
        <v>16122</v>
      </c>
      <c r="E2624" s="27" t="s">
        <v>16102</v>
      </c>
      <c r="F2624" s="27" t="s">
        <v>15747</v>
      </c>
      <c r="G2624" s="27">
        <v>2021</v>
      </c>
      <c r="H2624" s="28">
        <v>44501</v>
      </c>
      <c r="I2624" s="27" t="s">
        <v>16123</v>
      </c>
      <c r="J2624" s="27"/>
      <c r="K2624" s="27" t="s">
        <v>16124</v>
      </c>
      <c r="L2624" s="27" t="str">
        <f t="shared" si="827"/>
        <v>PostAlerta</v>
      </c>
      <c r="M2624" s="27" t="str">
        <f t="shared" si="826"/>
        <v>S/PalabrasClaves</v>
      </c>
      <c r="N2624" s="27" t="str">
        <f t="shared" si="825"/>
        <v/>
      </c>
      <c r="O2624" s="27"/>
      <c r="P2624" s="27" t="s">
        <v>16125</v>
      </c>
      <c r="Q2624" s="27"/>
      <c r="R2624" s="27" t="str">
        <f>LEFT('2012-2022'!$P2624,4)</f>
        <v>2021</v>
      </c>
      <c r="S2624" s="27" t="s">
        <v>70</v>
      </c>
      <c r="T2624" s="27" t="str">
        <f t="shared" si="828"/>
        <v/>
      </c>
      <c r="U2624" s="27"/>
      <c r="V2624" s="29"/>
      <c r="W2624" s="30"/>
      <c r="X2624" s="30"/>
      <c r="Y2624" s="31"/>
    </row>
    <row r="2625" spans="1:25" ht="15.75" hidden="1" customHeight="1" x14ac:dyDescent="0.25">
      <c r="A2625" s="32">
        <v>25566225</v>
      </c>
      <c r="B2625" s="32" t="s">
        <v>16126</v>
      </c>
      <c r="C2625" s="32" t="s">
        <v>16127</v>
      </c>
      <c r="D2625" s="32" t="s">
        <v>16128</v>
      </c>
      <c r="E2625" s="32" t="s">
        <v>16129</v>
      </c>
      <c r="F2625" s="32" t="s">
        <v>15747</v>
      </c>
      <c r="G2625" s="32">
        <v>2014</v>
      </c>
      <c r="H2625" s="33">
        <v>42012</v>
      </c>
      <c r="I2625" s="32" t="s">
        <v>16130</v>
      </c>
      <c r="J2625" s="32"/>
      <c r="K2625" s="32" t="s">
        <v>16131</v>
      </c>
      <c r="L2625" s="32" t="str">
        <f t="shared" si="827"/>
        <v>PreAlerta</v>
      </c>
      <c r="M2625" s="32" t="str">
        <f t="shared" si="826"/>
        <v>S/PalabrasClaves</v>
      </c>
      <c r="N2625" s="32" t="str">
        <f t="shared" si="825"/>
        <v/>
      </c>
      <c r="O2625" s="32"/>
      <c r="P2625" s="32" t="s">
        <v>16132</v>
      </c>
      <c r="Q2625" s="32"/>
      <c r="R2625" s="32" t="str">
        <f>LEFT('2012-2022'!$P2625,4)</f>
        <v>2014</v>
      </c>
      <c r="S2625" s="32" t="s">
        <v>74</v>
      </c>
      <c r="T2625" s="32" t="str">
        <f t="shared" si="828"/>
        <v/>
      </c>
      <c r="U2625" s="32"/>
      <c r="V2625" s="34"/>
      <c r="W2625" s="35"/>
      <c r="X2625" s="35"/>
      <c r="Y2625" s="32"/>
    </row>
    <row r="2626" spans="1:25" ht="15.75" hidden="1" customHeight="1" x14ac:dyDescent="0.25">
      <c r="A2626" s="27">
        <v>31015818</v>
      </c>
      <c r="B2626" s="27" t="s">
        <v>16133</v>
      </c>
      <c r="C2626" s="27" t="s">
        <v>16134</v>
      </c>
      <c r="D2626" s="27" t="s">
        <v>16135</v>
      </c>
      <c r="E2626" s="27" t="s">
        <v>2639</v>
      </c>
      <c r="F2626" s="27" t="s">
        <v>16136</v>
      </c>
      <c r="G2626" s="27">
        <v>2019</v>
      </c>
      <c r="H2626" s="28">
        <v>43580</v>
      </c>
      <c r="I2626" s="27" t="s">
        <v>16137</v>
      </c>
      <c r="J2626" s="27"/>
      <c r="K2626" s="27" t="s">
        <v>16138</v>
      </c>
      <c r="L2626" s="27" t="str">
        <f t="shared" si="827"/>
        <v>PostAlerta</v>
      </c>
      <c r="M2626" s="27" t="str">
        <f t="shared" si="826"/>
        <v>S/PalabrasClaves</v>
      </c>
      <c r="N2626" s="27" t="str">
        <f t="shared" si="825"/>
        <v/>
      </c>
      <c r="O2626" s="27"/>
      <c r="P2626" s="27" t="s">
        <v>9536</v>
      </c>
      <c r="Q2626" s="27"/>
      <c r="R2626" s="27" t="str">
        <f>LEFT('2012-2022'!$P2626,4)</f>
        <v>2019</v>
      </c>
      <c r="S2626" s="27" t="s">
        <v>45</v>
      </c>
      <c r="T2626" s="27" t="str">
        <f t="shared" si="828"/>
        <v/>
      </c>
      <c r="U2626" s="27"/>
      <c r="V2626" s="29"/>
      <c r="W2626" s="30"/>
      <c r="X2626" s="30"/>
      <c r="Y2626" s="31"/>
    </row>
    <row r="2627" spans="1:25" ht="15.75" hidden="1" customHeight="1" x14ac:dyDescent="0.25">
      <c r="A2627" s="32">
        <v>31496761</v>
      </c>
      <c r="B2627" s="32" t="s">
        <v>16139</v>
      </c>
      <c r="C2627" s="32" t="s">
        <v>16140</v>
      </c>
      <c r="D2627" s="32" t="s">
        <v>16141</v>
      </c>
      <c r="E2627" s="32" t="s">
        <v>16142</v>
      </c>
      <c r="F2627" s="32" t="s">
        <v>15774</v>
      </c>
      <c r="G2627" s="32">
        <v>2019</v>
      </c>
      <c r="H2627" s="33">
        <v>43718</v>
      </c>
      <c r="I2627" s="32" t="s">
        <v>16143</v>
      </c>
      <c r="J2627" s="32"/>
      <c r="K2627" s="32" t="s">
        <v>16144</v>
      </c>
      <c r="L2627" s="32" t="str">
        <f t="shared" si="827"/>
        <v>PostAlerta</v>
      </c>
      <c r="M2627" s="32" t="str">
        <f t="shared" si="826"/>
        <v>S/PalabrasClaves</v>
      </c>
      <c r="N2627" s="32" t="str">
        <f t="shared" si="825"/>
        <v/>
      </c>
      <c r="O2627" s="32"/>
      <c r="P2627" s="32" t="s">
        <v>16145</v>
      </c>
      <c r="Q2627" s="32"/>
      <c r="R2627" s="32" t="str">
        <f>LEFT('2012-2022'!$P2627,4)</f>
        <v>2019</v>
      </c>
      <c r="S2627" s="32" t="s">
        <v>65</v>
      </c>
      <c r="T2627" s="32" t="str">
        <f t="shared" si="828"/>
        <v/>
      </c>
      <c r="U2627" s="32"/>
      <c r="V2627" s="34"/>
      <c r="W2627" s="35"/>
      <c r="X2627" s="35"/>
      <c r="Y2627" s="32"/>
    </row>
    <row r="2628" spans="1:25" ht="15.75" hidden="1" customHeight="1" x14ac:dyDescent="0.25">
      <c r="A2628" s="27">
        <v>35392612</v>
      </c>
      <c r="B2628" s="27" t="s">
        <v>16146</v>
      </c>
      <c r="C2628" s="27" t="s">
        <v>326</v>
      </c>
      <c r="D2628" s="27" t="s">
        <v>16147</v>
      </c>
      <c r="E2628" s="27" t="s">
        <v>328</v>
      </c>
      <c r="F2628" s="27" t="s">
        <v>5193</v>
      </c>
      <c r="G2628" s="27">
        <v>2022</v>
      </c>
      <c r="H2628" s="28">
        <v>44659</v>
      </c>
      <c r="I2628" s="27" t="s">
        <v>16148</v>
      </c>
      <c r="J2628" s="27"/>
      <c r="K2628" s="27" t="s">
        <v>16149</v>
      </c>
      <c r="L2628" s="27" t="str">
        <f t="shared" si="827"/>
        <v>Excluido</v>
      </c>
      <c r="M2628" s="27" t="str">
        <f t="shared" ref="M2628:M2691" si="829">IF(ISNUMBER(A2628),(IF(ISNUMBER(VLOOKUP(A2628,KEYWORDS,1,FALSE)),"C/PalabrasClaves","S/PalabrasClaves")),"")</f>
        <v>S/PalabrasClaves</v>
      </c>
      <c r="N2628" s="27" t="str">
        <f t="shared" si="825"/>
        <v/>
      </c>
      <c r="O2628" s="27"/>
      <c r="P2628" s="27" t="s">
        <v>16150</v>
      </c>
      <c r="Q2628" s="27"/>
      <c r="R2628" s="27" t="str">
        <f>LEFT('2012-2022'!$P2628,4)</f>
        <v>2022</v>
      </c>
      <c r="S2628" s="27" t="s">
        <v>49</v>
      </c>
      <c r="T2628" s="27" t="str">
        <f t="shared" si="828"/>
        <v/>
      </c>
      <c r="U2628" s="27"/>
      <c r="V2628" s="29"/>
      <c r="W2628" s="30"/>
      <c r="X2628" s="30"/>
      <c r="Y2628" s="31"/>
    </row>
    <row r="2629" spans="1:25" ht="15.75" hidden="1" customHeight="1" x14ac:dyDescent="0.25">
      <c r="A2629" s="32">
        <v>33562607</v>
      </c>
      <c r="B2629" s="32" t="s">
        <v>16151</v>
      </c>
      <c r="C2629" s="32" t="s">
        <v>16152</v>
      </c>
      <c r="D2629" s="32" t="s">
        <v>16153</v>
      </c>
      <c r="E2629" s="32" t="s">
        <v>16154</v>
      </c>
      <c r="F2629" s="32" t="s">
        <v>16155</v>
      </c>
      <c r="G2629" s="32">
        <v>2021</v>
      </c>
      <c r="H2629" s="33">
        <v>44237</v>
      </c>
      <c r="I2629" s="32" t="s">
        <v>16156</v>
      </c>
      <c r="J2629" s="32"/>
      <c r="K2629" s="32" t="s">
        <v>16157</v>
      </c>
      <c r="L2629" s="32" t="str">
        <f t="shared" si="827"/>
        <v>Excluido</v>
      </c>
      <c r="M2629" s="32" t="str">
        <f t="shared" si="829"/>
        <v>C/PalabrasClaves</v>
      </c>
      <c r="N2629" s="32"/>
      <c r="O2629" s="32"/>
      <c r="P2629" s="32" t="s">
        <v>14782</v>
      </c>
      <c r="Q2629" s="32"/>
      <c r="R2629" s="32" t="str">
        <f>LEFT('2012-2022'!$P2629,4)</f>
        <v>2021</v>
      </c>
      <c r="S2629" s="32" t="s">
        <v>45</v>
      </c>
      <c r="T2629" s="32" t="str">
        <f t="shared" si="828"/>
        <v/>
      </c>
      <c r="U2629" s="32"/>
      <c r="V2629" s="34"/>
      <c r="W2629" s="35"/>
      <c r="X2629" s="35"/>
      <c r="Y2629" s="32"/>
    </row>
    <row r="2630" spans="1:25" ht="15.75" hidden="1" customHeight="1" x14ac:dyDescent="0.25">
      <c r="A2630" s="27">
        <v>33123111</v>
      </c>
      <c r="B2630" s="27" t="s">
        <v>16158</v>
      </c>
      <c r="C2630" s="27" t="s">
        <v>16159</v>
      </c>
      <c r="D2630" s="27" t="s">
        <v>16160</v>
      </c>
      <c r="E2630" s="27" t="s">
        <v>16161</v>
      </c>
      <c r="F2630" s="27" t="s">
        <v>15747</v>
      </c>
      <c r="G2630" s="27">
        <v>2020</v>
      </c>
      <c r="H2630" s="28">
        <v>44134</v>
      </c>
      <c r="I2630" s="27" t="s">
        <v>16162</v>
      </c>
      <c r="J2630" s="27"/>
      <c r="K2630" s="27" t="s">
        <v>16163</v>
      </c>
      <c r="L2630" s="27" t="str">
        <f t="shared" si="827"/>
        <v>PostAlerta</v>
      </c>
      <c r="M2630" s="27" t="str">
        <f t="shared" si="829"/>
        <v>S/PalabrasClaves</v>
      </c>
      <c r="N2630" s="27" t="str">
        <f t="shared" ref="N2630:N2663" si="830">IF(ISNUMBER(SEARCH("TREATMENT", B2630)), "4) Nuevos tratamientos", "")</f>
        <v/>
      </c>
      <c r="O2630" s="27"/>
      <c r="P2630" s="27" t="s">
        <v>16164</v>
      </c>
      <c r="Q2630" s="27"/>
      <c r="R2630" s="27" t="str">
        <f>LEFT('2012-2022'!$P2630,4)</f>
        <v>2020</v>
      </c>
      <c r="S2630" s="27" t="s">
        <v>70</v>
      </c>
      <c r="T2630" s="27" t="str">
        <f t="shared" si="828"/>
        <v/>
      </c>
      <c r="U2630" s="27"/>
      <c r="V2630" s="29"/>
      <c r="W2630" s="30"/>
      <c r="X2630" s="30"/>
      <c r="Y2630" s="31"/>
    </row>
    <row r="2631" spans="1:25" ht="15.75" hidden="1" customHeight="1" x14ac:dyDescent="0.25">
      <c r="A2631" s="32">
        <v>24159315</v>
      </c>
      <c r="B2631" s="32" t="s">
        <v>16165</v>
      </c>
      <c r="C2631" s="32" t="s">
        <v>16166</v>
      </c>
      <c r="D2631" s="32" t="s">
        <v>16167</v>
      </c>
      <c r="E2631" s="32" t="s">
        <v>16168</v>
      </c>
      <c r="F2631" s="32" t="s">
        <v>137</v>
      </c>
      <c r="G2631" s="32">
        <v>2013</v>
      </c>
      <c r="H2631" s="33">
        <v>41573</v>
      </c>
      <c r="I2631" s="32" t="s">
        <v>16169</v>
      </c>
      <c r="J2631" s="32"/>
      <c r="K2631" s="32" t="s">
        <v>16170</v>
      </c>
      <c r="L2631" s="32" t="str">
        <f t="shared" si="827"/>
        <v>PreAlerta</v>
      </c>
      <c r="M2631" s="32" t="str">
        <f t="shared" si="829"/>
        <v>S/PalabrasClaves</v>
      </c>
      <c r="N2631" s="32" t="str">
        <f t="shared" si="830"/>
        <v/>
      </c>
      <c r="O2631" s="32"/>
      <c r="P2631" s="32" t="s">
        <v>16171</v>
      </c>
      <c r="Q2631" s="32"/>
      <c r="R2631" s="32" t="str">
        <f>LEFT('2012-2022'!$P2631,4)</f>
        <v>2013</v>
      </c>
      <c r="S2631" s="32" t="s">
        <v>57</v>
      </c>
      <c r="T2631" s="32" t="str">
        <f t="shared" si="828"/>
        <v/>
      </c>
      <c r="U2631" s="32"/>
      <c r="V2631" s="34"/>
      <c r="W2631" s="35"/>
      <c r="X2631" s="35"/>
      <c r="Y2631" s="32"/>
    </row>
    <row r="2632" spans="1:25" ht="15.75" hidden="1" customHeight="1" x14ac:dyDescent="0.25">
      <c r="A2632" s="27">
        <v>27570316</v>
      </c>
      <c r="B2632" s="27" t="s">
        <v>16172</v>
      </c>
      <c r="C2632" s="27" t="s">
        <v>16173</v>
      </c>
      <c r="D2632" s="27" t="s">
        <v>16174</v>
      </c>
      <c r="E2632" s="27" t="s">
        <v>16175</v>
      </c>
      <c r="F2632" s="27" t="s">
        <v>16176</v>
      </c>
      <c r="G2632" s="27">
        <v>2016</v>
      </c>
      <c r="H2632" s="28">
        <v>42612</v>
      </c>
      <c r="I2632" s="27" t="s">
        <v>16177</v>
      </c>
      <c r="J2632" s="27"/>
      <c r="K2632" s="27" t="s">
        <v>16178</v>
      </c>
      <c r="L2632" s="27" t="str">
        <f t="shared" si="827"/>
        <v>PreAlerta</v>
      </c>
      <c r="M2632" s="27" t="str">
        <f t="shared" si="829"/>
        <v>S/PalabrasClaves</v>
      </c>
      <c r="N2632" s="27" t="str">
        <f t="shared" si="830"/>
        <v/>
      </c>
      <c r="O2632" s="27"/>
      <c r="P2632" s="27" t="s">
        <v>316</v>
      </c>
      <c r="Q2632" s="27"/>
      <c r="R2632" s="27" t="str">
        <f>LEFT('2012-2022'!$P2632,4)</f>
        <v>2016</v>
      </c>
      <c r="S2632" s="27" t="s">
        <v>60</v>
      </c>
      <c r="T2632" s="27" t="str">
        <f t="shared" si="828"/>
        <v/>
      </c>
      <c r="U2632" s="27"/>
      <c r="V2632" s="29"/>
      <c r="W2632" s="30"/>
      <c r="X2632" s="30"/>
      <c r="Y2632" s="31"/>
    </row>
    <row r="2633" spans="1:25" ht="15.75" hidden="1" customHeight="1" x14ac:dyDescent="0.25">
      <c r="A2633" s="32">
        <v>32974579</v>
      </c>
      <c r="B2633" s="32" t="s">
        <v>16179</v>
      </c>
      <c r="C2633" s="32" t="s">
        <v>16180</v>
      </c>
      <c r="D2633" s="32" t="s">
        <v>16181</v>
      </c>
      <c r="E2633" s="32" t="s">
        <v>16182</v>
      </c>
      <c r="F2633" s="32" t="s">
        <v>16183</v>
      </c>
      <c r="G2633" s="32">
        <v>2020</v>
      </c>
      <c r="H2633" s="33">
        <v>44099</v>
      </c>
      <c r="I2633" s="32" t="s">
        <v>16184</v>
      </c>
      <c r="J2633" s="32"/>
      <c r="K2633" s="32" t="s">
        <v>16185</v>
      </c>
      <c r="L2633" s="32" t="str">
        <f t="shared" si="827"/>
        <v>PostAlerta</v>
      </c>
      <c r="M2633" s="32" t="str">
        <f t="shared" si="829"/>
        <v>S/PalabrasClaves</v>
      </c>
      <c r="N2633" s="32" t="str">
        <f t="shared" si="830"/>
        <v/>
      </c>
      <c r="O2633" s="32"/>
      <c r="P2633" s="32" t="s">
        <v>8815</v>
      </c>
      <c r="Q2633" s="32"/>
      <c r="R2633" s="32" t="str">
        <f>LEFT('2012-2022'!$P2633,4)</f>
        <v>2020</v>
      </c>
      <c r="S2633" s="32" t="s">
        <v>49</v>
      </c>
      <c r="T2633" s="32" t="str">
        <f t="shared" si="828"/>
        <v/>
      </c>
      <c r="U2633" s="32"/>
      <c r="V2633" s="34"/>
      <c r="W2633" s="35"/>
      <c r="X2633" s="35"/>
      <c r="Y2633" s="32"/>
    </row>
    <row r="2634" spans="1:25" ht="15.75" hidden="1" customHeight="1" x14ac:dyDescent="0.25">
      <c r="A2634" s="27">
        <v>29150724</v>
      </c>
      <c r="B2634" s="27" t="s">
        <v>16186</v>
      </c>
      <c r="C2634" s="27" t="s">
        <v>16187</v>
      </c>
      <c r="D2634" s="27" t="s">
        <v>16188</v>
      </c>
      <c r="E2634" s="27" t="s">
        <v>16189</v>
      </c>
      <c r="F2634" s="27" t="s">
        <v>15917</v>
      </c>
      <c r="G2634" s="27">
        <v>2017</v>
      </c>
      <c r="H2634" s="28">
        <v>43058</v>
      </c>
      <c r="I2634" s="27" t="s">
        <v>16190</v>
      </c>
      <c r="J2634" s="27"/>
      <c r="K2634" s="27" t="s">
        <v>16191</v>
      </c>
      <c r="L2634" s="27" t="str">
        <f t="shared" si="827"/>
        <v>PostAlerta</v>
      </c>
      <c r="M2634" s="27" t="str">
        <f t="shared" si="829"/>
        <v>C/PalabrasClaves</v>
      </c>
      <c r="N2634" s="27" t="str">
        <f t="shared" si="830"/>
        <v/>
      </c>
      <c r="O2634" s="27"/>
      <c r="P2634" s="27" t="s">
        <v>16192</v>
      </c>
      <c r="Q2634" s="27"/>
      <c r="R2634" s="27" t="str">
        <f>LEFT('2012-2022'!$P2634,4)</f>
        <v>2017</v>
      </c>
      <c r="S2634" s="27" t="s">
        <v>72</v>
      </c>
      <c r="T2634" s="27" t="str">
        <f t="shared" si="828"/>
        <v/>
      </c>
      <c r="U2634" s="27"/>
      <c r="V2634" s="29"/>
      <c r="W2634" s="30"/>
      <c r="X2634" s="30"/>
      <c r="Y2634" s="31"/>
    </row>
    <row r="2635" spans="1:25" ht="15.75" hidden="1" customHeight="1" x14ac:dyDescent="0.25">
      <c r="A2635" s="32">
        <v>26272575</v>
      </c>
      <c r="B2635" s="32" t="s">
        <v>16193</v>
      </c>
      <c r="C2635" s="32" t="s">
        <v>16194</v>
      </c>
      <c r="D2635" s="32" t="s">
        <v>16195</v>
      </c>
      <c r="E2635" s="32" t="s">
        <v>16196</v>
      </c>
      <c r="F2635" s="32" t="s">
        <v>16029</v>
      </c>
      <c r="G2635" s="32">
        <v>2015</v>
      </c>
      <c r="H2635" s="33">
        <v>42231</v>
      </c>
      <c r="I2635" s="32" t="s">
        <v>16197</v>
      </c>
      <c r="J2635" s="32"/>
      <c r="K2635" s="32" t="s">
        <v>16198</v>
      </c>
      <c r="L2635" s="32" t="str">
        <f t="shared" si="827"/>
        <v>PreAlerta</v>
      </c>
      <c r="M2635" s="32" t="str">
        <f t="shared" si="829"/>
        <v>S/PalabrasClaves</v>
      </c>
      <c r="N2635" s="32" t="str">
        <f t="shared" si="830"/>
        <v/>
      </c>
      <c r="O2635" s="32"/>
      <c r="P2635" s="32" t="s">
        <v>14081</v>
      </c>
      <c r="Q2635" s="32"/>
      <c r="R2635" s="32" t="str">
        <f>LEFT('2012-2022'!$P2635,4)</f>
        <v>2015</v>
      </c>
      <c r="S2635" s="32" t="s">
        <v>65</v>
      </c>
      <c r="T2635" s="32" t="str">
        <f t="shared" si="828"/>
        <v/>
      </c>
      <c r="U2635" s="32"/>
      <c r="V2635" s="34"/>
      <c r="W2635" s="35"/>
      <c r="X2635" s="35"/>
      <c r="Y2635" s="32"/>
    </row>
    <row r="2636" spans="1:25" ht="15.75" hidden="1" customHeight="1" x14ac:dyDescent="0.25">
      <c r="A2636" s="27">
        <v>31439986</v>
      </c>
      <c r="B2636" s="27" t="s">
        <v>16199</v>
      </c>
      <c r="C2636" s="27" t="s">
        <v>16200</v>
      </c>
      <c r="D2636" s="27" t="s">
        <v>16201</v>
      </c>
      <c r="E2636" s="27" t="s">
        <v>16202</v>
      </c>
      <c r="F2636" s="27" t="s">
        <v>16203</v>
      </c>
      <c r="G2636" s="27">
        <v>2019</v>
      </c>
      <c r="H2636" s="28">
        <v>43701</v>
      </c>
      <c r="I2636" s="27" t="s">
        <v>16204</v>
      </c>
      <c r="J2636" s="27"/>
      <c r="K2636" s="27" t="s">
        <v>16205</v>
      </c>
      <c r="L2636" s="27" t="str">
        <f t="shared" si="827"/>
        <v>PostAlerta</v>
      </c>
      <c r="M2636" s="27" t="str">
        <f t="shared" si="829"/>
        <v>S/PalabrasClaves</v>
      </c>
      <c r="N2636" s="27" t="str">
        <f t="shared" si="830"/>
        <v/>
      </c>
      <c r="O2636" s="27"/>
      <c r="P2636" s="27" t="s">
        <v>979</v>
      </c>
      <c r="Q2636" s="27"/>
      <c r="R2636" s="27" t="str">
        <f>LEFT('2012-2022'!$P2636,4)</f>
        <v>2019</v>
      </c>
      <c r="S2636" s="27" t="s">
        <v>60</v>
      </c>
      <c r="T2636" s="27" t="str">
        <f t="shared" si="828"/>
        <v/>
      </c>
      <c r="U2636" s="27"/>
      <c r="V2636" s="29"/>
      <c r="W2636" s="30"/>
      <c r="X2636" s="30"/>
      <c r="Y2636" s="31"/>
    </row>
    <row r="2637" spans="1:25" ht="15.75" hidden="1" customHeight="1" x14ac:dyDescent="0.25">
      <c r="A2637" s="32">
        <v>34703253</v>
      </c>
      <c r="B2637" s="32" t="s">
        <v>16206</v>
      </c>
      <c r="C2637" s="32" t="s">
        <v>16207</v>
      </c>
      <c r="D2637" s="32" t="s">
        <v>16208</v>
      </c>
      <c r="E2637" s="32" t="s">
        <v>7339</v>
      </c>
      <c r="F2637" s="32" t="s">
        <v>15774</v>
      </c>
      <c r="G2637" s="32">
        <v>2021</v>
      </c>
      <c r="H2637" s="33">
        <v>44496</v>
      </c>
      <c r="I2637" s="32" t="s">
        <v>16209</v>
      </c>
      <c r="J2637" s="32"/>
      <c r="K2637" s="32" t="s">
        <v>16210</v>
      </c>
      <c r="L2637" s="32" t="str">
        <f t="shared" si="827"/>
        <v>PostAlerta</v>
      </c>
      <c r="M2637" s="32" t="str">
        <f t="shared" si="829"/>
        <v>S/PalabrasClaves</v>
      </c>
      <c r="N2637" s="32" t="str">
        <f t="shared" si="830"/>
        <v/>
      </c>
      <c r="O2637" s="32"/>
      <c r="P2637" s="32" t="s">
        <v>7648</v>
      </c>
      <c r="Q2637" s="32"/>
      <c r="R2637" s="32" t="str">
        <f>LEFT('2012-2022'!$P2637,4)</f>
        <v>2021</v>
      </c>
      <c r="S2637" s="32" t="s">
        <v>70</v>
      </c>
      <c r="T2637" s="32" t="str">
        <f t="shared" si="828"/>
        <v/>
      </c>
      <c r="U2637" s="32"/>
      <c r="V2637" s="34"/>
      <c r="W2637" s="35"/>
      <c r="X2637" s="35"/>
      <c r="Y2637" s="32"/>
    </row>
    <row r="2638" spans="1:25" ht="15.75" hidden="1" customHeight="1" x14ac:dyDescent="0.25">
      <c r="A2638" s="27">
        <v>33796248</v>
      </c>
      <c r="B2638" s="27" t="s">
        <v>16211</v>
      </c>
      <c r="C2638" s="27" t="s">
        <v>16212</v>
      </c>
      <c r="D2638" s="27" t="s">
        <v>16213</v>
      </c>
      <c r="E2638" s="27" t="s">
        <v>5301</v>
      </c>
      <c r="F2638" s="27" t="s">
        <v>16214</v>
      </c>
      <c r="G2638" s="27">
        <v>2021</v>
      </c>
      <c r="H2638" s="28">
        <v>44288</v>
      </c>
      <c r="I2638" s="27" t="s">
        <v>16215</v>
      </c>
      <c r="J2638" s="27"/>
      <c r="K2638" s="27" t="s">
        <v>16216</v>
      </c>
      <c r="L2638" s="27" t="str">
        <f t="shared" si="827"/>
        <v>PostAlerta</v>
      </c>
      <c r="M2638" s="27" t="str">
        <f t="shared" si="829"/>
        <v>S/PalabrasClaves</v>
      </c>
      <c r="N2638" s="27" t="str">
        <f t="shared" si="830"/>
        <v/>
      </c>
      <c r="O2638" s="27"/>
      <c r="P2638" s="27" t="s">
        <v>16217</v>
      </c>
      <c r="Q2638" s="27"/>
      <c r="R2638" s="27" t="str">
        <f>LEFT('2012-2022'!$P2638,4)</f>
        <v>2021</v>
      </c>
      <c r="S2638" s="27" t="s">
        <v>39</v>
      </c>
      <c r="T2638" s="27" t="str">
        <f t="shared" si="828"/>
        <v/>
      </c>
      <c r="U2638" s="27"/>
      <c r="V2638" s="29"/>
      <c r="W2638" s="30"/>
      <c r="X2638" s="30"/>
      <c r="Y2638" s="31"/>
    </row>
    <row r="2639" spans="1:25" ht="15.75" hidden="1" customHeight="1" x14ac:dyDescent="0.25">
      <c r="A2639" s="32">
        <v>29674557</v>
      </c>
      <c r="B2639" s="32" t="s">
        <v>16218</v>
      </c>
      <c r="C2639" s="32" t="s">
        <v>16219</v>
      </c>
      <c r="D2639" s="32" t="s">
        <v>16220</v>
      </c>
      <c r="E2639" s="32" t="s">
        <v>16221</v>
      </c>
      <c r="F2639" s="32" t="s">
        <v>16029</v>
      </c>
      <c r="G2639" s="32">
        <v>2018</v>
      </c>
      <c r="H2639" s="33">
        <v>43211</v>
      </c>
      <c r="I2639" s="32" t="s">
        <v>16222</v>
      </c>
      <c r="J2639" s="32"/>
      <c r="K2639" s="32" t="s">
        <v>16223</v>
      </c>
      <c r="L2639" s="32" t="str">
        <f t="shared" si="827"/>
        <v>PostAlerta</v>
      </c>
      <c r="M2639" s="32" t="str">
        <f t="shared" si="829"/>
        <v>C/PalabrasClaves</v>
      </c>
      <c r="N2639" s="32" t="str">
        <f t="shared" si="830"/>
        <v/>
      </c>
      <c r="O2639" s="32"/>
      <c r="P2639" s="32" t="s">
        <v>16224</v>
      </c>
      <c r="Q2639" s="32"/>
      <c r="R2639" s="32" t="str">
        <f>LEFT('2012-2022'!$P2639,4)</f>
        <v>2018</v>
      </c>
      <c r="S2639" s="32" t="s">
        <v>54</v>
      </c>
      <c r="T2639" s="32" t="str">
        <f t="shared" si="828"/>
        <v/>
      </c>
      <c r="U2639" s="32"/>
      <c r="V2639" s="34"/>
      <c r="W2639" s="35"/>
      <c r="X2639" s="35"/>
      <c r="Y2639" s="32"/>
    </row>
    <row r="2640" spans="1:25" ht="15.75" hidden="1" customHeight="1" x14ac:dyDescent="0.25">
      <c r="A2640" s="27">
        <v>33343520</v>
      </c>
      <c r="B2640" s="27" t="s">
        <v>16225</v>
      </c>
      <c r="C2640" s="27" t="s">
        <v>16226</v>
      </c>
      <c r="D2640" s="27" t="s">
        <v>16227</v>
      </c>
      <c r="E2640" s="27" t="s">
        <v>16228</v>
      </c>
      <c r="F2640" s="27" t="s">
        <v>15747</v>
      </c>
      <c r="G2640" s="27">
        <v>2020</v>
      </c>
      <c r="H2640" s="28">
        <v>44186</v>
      </c>
      <c r="I2640" s="27" t="s">
        <v>16229</v>
      </c>
      <c r="J2640" s="27"/>
      <c r="K2640" s="27" t="s">
        <v>16230</v>
      </c>
      <c r="L2640" s="27" t="str">
        <f t="shared" si="827"/>
        <v>PostAlerta</v>
      </c>
      <c r="M2640" s="27" t="str">
        <f t="shared" si="829"/>
        <v>C/PalabrasClaves</v>
      </c>
      <c r="N2640" s="27" t="str">
        <f t="shared" si="830"/>
        <v/>
      </c>
      <c r="O2640" s="27"/>
      <c r="P2640" s="27" t="s">
        <v>5356</v>
      </c>
      <c r="Q2640" s="27"/>
      <c r="R2640" s="27" t="str">
        <f>LEFT('2012-2022'!$P2640,4)</f>
        <v>2020</v>
      </c>
      <c r="S2640" s="27" t="s">
        <v>74</v>
      </c>
      <c r="T2640" s="27" t="str">
        <f t="shared" si="828"/>
        <v/>
      </c>
      <c r="U2640" s="27"/>
      <c r="V2640" s="29"/>
      <c r="W2640" s="30"/>
      <c r="X2640" s="30"/>
      <c r="Y2640" s="31"/>
    </row>
    <row r="2641" spans="1:25" ht="15.75" hidden="1" customHeight="1" x14ac:dyDescent="0.25">
      <c r="A2641" s="32">
        <v>27681925</v>
      </c>
      <c r="B2641" s="32" t="s">
        <v>16231</v>
      </c>
      <c r="C2641" s="32" t="s">
        <v>16232</v>
      </c>
      <c r="D2641" s="32" t="s">
        <v>16233</v>
      </c>
      <c r="E2641" s="32" t="s">
        <v>16234</v>
      </c>
      <c r="F2641" s="32" t="s">
        <v>15996</v>
      </c>
      <c r="G2641" s="32">
        <v>2016</v>
      </c>
      <c r="H2641" s="33">
        <v>42643</v>
      </c>
      <c r="I2641" s="32" t="s">
        <v>16235</v>
      </c>
      <c r="J2641" s="32"/>
      <c r="K2641" s="32" t="s">
        <v>16236</v>
      </c>
      <c r="L2641" s="32" t="str">
        <f t="shared" si="827"/>
        <v>PreAlerta</v>
      </c>
      <c r="M2641" s="32" t="str">
        <f t="shared" si="829"/>
        <v>S/PalabrasClaves</v>
      </c>
      <c r="N2641" s="32" t="str">
        <f t="shared" si="830"/>
        <v/>
      </c>
      <c r="O2641" s="32"/>
      <c r="P2641" s="32" t="s">
        <v>1127</v>
      </c>
      <c r="Q2641" s="32"/>
      <c r="R2641" s="32" t="str">
        <f>LEFT('2012-2022'!$P2641,4)</f>
        <v>2016</v>
      </c>
      <c r="S2641" s="32" t="s">
        <v>65</v>
      </c>
      <c r="T2641" s="32" t="str">
        <f t="shared" si="828"/>
        <v/>
      </c>
      <c r="U2641" s="32"/>
      <c r="V2641" s="34"/>
      <c r="W2641" s="35"/>
      <c r="X2641" s="35"/>
      <c r="Y2641" s="32"/>
    </row>
    <row r="2642" spans="1:25" ht="15.75" hidden="1" customHeight="1" x14ac:dyDescent="0.25">
      <c r="A2642" s="27">
        <v>35386292</v>
      </c>
      <c r="B2642" s="27" t="s">
        <v>16237</v>
      </c>
      <c r="C2642" s="27" t="s">
        <v>16238</v>
      </c>
      <c r="D2642" s="27" t="s">
        <v>16239</v>
      </c>
      <c r="E2642" s="27" t="s">
        <v>16240</v>
      </c>
      <c r="F2642" s="27" t="s">
        <v>15774</v>
      </c>
      <c r="G2642" s="27">
        <v>2022</v>
      </c>
      <c r="H2642" s="28">
        <v>44658</v>
      </c>
      <c r="I2642" s="27" t="s">
        <v>16241</v>
      </c>
      <c r="J2642" s="27"/>
      <c r="K2642" s="27" t="s">
        <v>16242</v>
      </c>
      <c r="L2642" s="27" t="str">
        <f t="shared" si="827"/>
        <v>PostAlerta</v>
      </c>
      <c r="M2642" s="27" t="str">
        <f t="shared" si="829"/>
        <v>S/PalabrasClaves</v>
      </c>
      <c r="N2642" s="27" t="str">
        <f t="shared" si="830"/>
        <v/>
      </c>
      <c r="O2642" s="27"/>
      <c r="P2642" s="27" t="s">
        <v>15950</v>
      </c>
      <c r="Q2642" s="27"/>
      <c r="R2642" s="27" t="str">
        <f>LEFT('2012-2022'!$P2642,4)</f>
        <v>2022</v>
      </c>
      <c r="S2642" s="27" t="s">
        <v>49</v>
      </c>
      <c r="T2642" s="27" t="str">
        <f t="shared" si="828"/>
        <v/>
      </c>
      <c r="U2642" s="27"/>
      <c r="V2642" s="29"/>
      <c r="W2642" s="30"/>
      <c r="X2642" s="30"/>
      <c r="Y2642" s="31"/>
    </row>
    <row r="2643" spans="1:25" ht="15.75" hidden="1" customHeight="1" x14ac:dyDescent="0.25">
      <c r="A2643" s="32">
        <v>29404418</v>
      </c>
      <c r="B2643" s="32" t="s">
        <v>16243</v>
      </c>
      <c r="C2643" s="32" t="s">
        <v>16244</v>
      </c>
      <c r="D2643" s="32" t="s">
        <v>16245</v>
      </c>
      <c r="E2643" s="32" t="s">
        <v>12545</v>
      </c>
      <c r="F2643" s="32" t="s">
        <v>296</v>
      </c>
      <c r="G2643" s="32">
        <v>2018</v>
      </c>
      <c r="H2643" s="33">
        <v>43138</v>
      </c>
      <c r="I2643" s="32" t="s">
        <v>16246</v>
      </c>
      <c r="J2643" s="32"/>
      <c r="K2643" s="32" t="s">
        <v>16247</v>
      </c>
      <c r="L2643" s="32" t="str">
        <f t="shared" si="827"/>
        <v>PostAlerta</v>
      </c>
      <c r="M2643" s="32" t="str">
        <f t="shared" si="829"/>
        <v>S/PalabrasClaves</v>
      </c>
      <c r="N2643" s="32" t="str">
        <f t="shared" si="830"/>
        <v/>
      </c>
      <c r="O2643" s="32"/>
      <c r="P2643" s="32" t="s">
        <v>16248</v>
      </c>
      <c r="Q2643" s="32"/>
      <c r="R2643" s="32" t="str">
        <f>LEFT('2012-2022'!$P2643,4)</f>
        <v>2018</v>
      </c>
      <c r="S2643" s="32" t="s">
        <v>39</v>
      </c>
      <c r="T2643" s="32" t="str">
        <f t="shared" si="828"/>
        <v/>
      </c>
      <c r="U2643" s="32"/>
      <c r="V2643" s="34"/>
      <c r="W2643" s="35"/>
      <c r="X2643" s="35"/>
      <c r="Y2643" s="32"/>
    </row>
    <row r="2644" spans="1:25" ht="15.75" hidden="1" customHeight="1" x14ac:dyDescent="0.25">
      <c r="A2644" s="27">
        <v>31145563</v>
      </c>
      <c r="B2644" s="27" t="s">
        <v>16249</v>
      </c>
      <c r="C2644" s="27" t="s">
        <v>16250</v>
      </c>
      <c r="D2644" s="27" t="s">
        <v>16251</v>
      </c>
      <c r="E2644" s="27" t="s">
        <v>16252</v>
      </c>
      <c r="F2644" s="27" t="s">
        <v>16249</v>
      </c>
      <c r="G2644" s="27">
        <v>2018</v>
      </c>
      <c r="H2644" s="28">
        <v>43405</v>
      </c>
      <c r="I2644" s="27"/>
      <c r="J2644" s="27"/>
      <c r="K2644" s="27"/>
      <c r="L2644" s="27" t="str">
        <f t="shared" si="827"/>
        <v>Excluido</v>
      </c>
      <c r="M2644" s="27" t="str">
        <f t="shared" si="829"/>
        <v>S/PalabrasClaves</v>
      </c>
      <c r="N2644" s="27" t="str">
        <f t="shared" si="830"/>
        <v/>
      </c>
      <c r="O2644" s="27"/>
      <c r="P2644" s="27">
        <v>2018</v>
      </c>
      <c r="Q2644" s="27"/>
      <c r="R2644" s="27" t="str">
        <f>LEFT('2012-2022'!$P2644,4)</f>
        <v>2018</v>
      </c>
      <c r="S2644" s="27"/>
      <c r="T2644" s="27" t="str">
        <f t="shared" si="828"/>
        <v/>
      </c>
      <c r="U2644" s="27"/>
      <c r="V2644" s="29"/>
      <c r="W2644" s="30"/>
      <c r="X2644" s="30"/>
      <c r="Y2644" s="31"/>
    </row>
    <row r="2645" spans="1:25" ht="15.75" hidden="1" customHeight="1" x14ac:dyDescent="0.25">
      <c r="A2645" s="32">
        <v>35095823</v>
      </c>
      <c r="B2645" s="32" t="s">
        <v>16253</v>
      </c>
      <c r="C2645" s="32" t="s">
        <v>16254</v>
      </c>
      <c r="D2645" s="32" t="s">
        <v>16255</v>
      </c>
      <c r="E2645" s="32" t="s">
        <v>8091</v>
      </c>
      <c r="F2645" s="32" t="s">
        <v>15747</v>
      </c>
      <c r="G2645" s="32">
        <v>2022</v>
      </c>
      <c r="H2645" s="33">
        <v>44592</v>
      </c>
      <c r="I2645" s="32" t="s">
        <v>16256</v>
      </c>
      <c r="J2645" s="32"/>
      <c r="K2645" s="32" t="s">
        <v>16257</v>
      </c>
      <c r="L2645" s="32" t="str">
        <f t="shared" si="827"/>
        <v>PostAlerta</v>
      </c>
      <c r="M2645" s="32" t="str">
        <f t="shared" si="829"/>
        <v>S/PalabrasClaves</v>
      </c>
      <c r="N2645" s="32" t="str">
        <f t="shared" si="830"/>
        <v/>
      </c>
      <c r="O2645" s="32"/>
      <c r="P2645" s="32" t="s">
        <v>16258</v>
      </c>
      <c r="Q2645" s="32"/>
      <c r="R2645" s="32" t="str">
        <f>LEFT('2012-2022'!$P2645,4)</f>
        <v>2022</v>
      </c>
      <c r="S2645" s="32" t="s">
        <v>39</v>
      </c>
      <c r="T2645" s="32" t="str">
        <f t="shared" si="828"/>
        <v/>
      </c>
      <c r="U2645" s="32"/>
      <c r="V2645" s="34"/>
      <c r="W2645" s="35"/>
      <c r="X2645" s="35"/>
      <c r="Y2645" s="32"/>
    </row>
    <row r="2646" spans="1:25" ht="15.75" hidden="1" customHeight="1" x14ac:dyDescent="0.25">
      <c r="A2646" s="27">
        <v>31766474</v>
      </c>
      <c r="B2646" s="27" t="s">
        <v>16259</v>
      </c>
      <c r="C2646" s="27" t="s">
        <v>16260</v>
      </c>
      <c r="D2646" s="27" t="s">
        <v>16261</v>
      </c>
      <c r="E2646" s="27" t="s">
        <v>16262</v>
      </c>
      <c r="F2646" s="27" t="s">
        <v>15887</v>
      </c>
      <c r="G2646" s="27">
        <v>2019</v>
      </c>
      <c r="H2646" s="28">
        <v>43796</v>
      </c>
      <c r="I2646" s="27" t="s">
        <v>16263</v>
      </c>
      <c r="J2646" s="27"/>
      <c r="K2646" s="27" t="s">
        <v>16264</v>
      </c>
      <c r="L2646" s="27" t="str">
        <f t="shared" si="827"/>
        <v>PostAlerta</v>
      </c>
      <c r="M2646" s="27" t="str">
        <f t="shared" si="829"/>
        <v>S/PalabrasClaves</v>
      </c>
      <c r="N2646" s="27" t="str">
        <f t="shared" si="830"/>
        <v/>
      </c>
      <c r="O2646" s="27"/>
      <c r="P2646" s="27" t="s">
        <v>5624</v>
      </c>
      <c r="Q2646" s="27"/>
      <c r="R2646" s="27" t="str">
        <f>LEFT('2012-2022'!$P2646,4)</f>
        <v>2019</v>
      </c>
      <c r="S2646" s="27" t="s">
        <v>72</v>
      </c>
      <c r="T2646" s="27" t="str">
        <f t="shared" si="828"/>
        <v/>
      </c>
      <c r="U2646" s="27"/>
      <c r="V2646" s="29"/>
      <c r="W2646" s="30"/>
      <c r="X2646" s="30"/>
      <c r="Y2646" s="31"/>
    </row>
    <row r="2647" spans="1:25" ht="15.75" hidden="1" customHeight="1" x14ac:dyDescent="0.25">
      <c r="A2647" s="32">
        <v>36337739</v>
      </c>
      <c r="B2647" s="32" t="s">
        <v>16265</v>
      </c>
      <c r="C2647" s="32" t="s">
        <v>16266</v>
      </c>
      <c r="D2647" s="32" t="s">
        <v>16267</v>
      </c>
      <c r="E2647" s="32" t="s">
        <v>16268</v>
      </c>
      <c r="F2647" s="32" t="s">
        <v>16269</v>
      </c>
      <c r="G2647" s="32">
        <v>2019</v>
      </c>
      <c r="H2647" s="33">
        <v>44872</v>
      </c>
      <c r="I2647" s="32" t="s">
        <v>16270</v>
      </c>
      <c r="J2647" s="32"/>
      <c r="K2647" s="32" t="s">
        <v>16271</v>
      </c>
      <c r="L2647" s="32" t="str">
        <f t="shared" si="827"/>
        <v>PostAlerta</v>
      </c>
      <c r="M2647" s="32" t="str">
        <f t="shared" si="829"/>
        <v>S/PalabrasClaves</v>
      </c>
      <c r="N2647" s="32" t="str">
        <f t="shared" si="830"/>
        <v/>
      </c>
      <c r="O2647" s="32"/>
      <c r="P2647" s="32" t="s">
        <v>9606</v>
      </c>
      <c r="Q2647" s="32"/>
      <c r="R2647" s="32" t="str">
        <f>LEFT('2012-2022'!$P2647,4)</f>
        <v>2019</v>
      </c>
      <c r="S2647" s="32" t="s">
        <v>60</v>
      </c>
      <c r="T2647" s="32" t="str">
        <f t="shared" si="828"/>
        <v/>
      </c>
      <c r="U2647" s="32"/>
      <c r="V2647" s="34"/>
      <c r="W2647" s="35"/>
      <c r="X2647" s="35"/>
      <c r="Y2647" s="32"/>
    </row>
    <row r="2648" spans="1:25" ht="15.75" hidden="1" customHeight="1" x14ac:dyDescent="0.25">
      <c r="A2648" s="27">
        <v>24672680</v>
      </c>
      <c r="B2648" s="27" t="s">
        <v>16272</v>
      </c>
      <c r="C2648" s="27" t="s">
        <v>16273</v>
      </c>
      <c r="D2648" s="27" t="s">
        <v>16274</v>
      </c>
      <c r="E2648" s="27" t="s">
        <v>16275</v>
      </c>
      <c r="F2648" s="27" t="s">
        <v>16276</v>
      </c>
      <c r="G2648" s="27">
        <v>2012</v>
      </c>
      <c r="H2648" s="28">
        <v>41726</v>
      </c>
      <c r="I2648" s="27" t="s">
        <v>16277</v>
      </c>
      <c r="J2648" s="27"/>
      <c r="K2648" s="27" t="s">
        <v>16278</v>
      </c>
      <c r="L2648" s="27" t="str">
        <f t="shared" si="827"/>
        <v>PreAlerta</v>
      </c>
      <c r="M2648" s="27" t="str">
        <f t="shared" si="829"/>
        <v>S/PalabrasClaves</v>
      </c>
      <c r="N2648" s="27" t="str">
        <f t="shared" si="830"/>
        <v/>
      </c>
      <c r="O2648" s="27"/>
      <c r="P2648" s="27" t="s">
        <v>1847</v>
      </c>
      <c r="Q2648" s="27"/>
      <c r="R2648" s="27" t="str">
        <f>LEFT('2012-2022'!$P2648,4)</f>
        <v>2012</v>
      </c>
      <c r="S2648" s="27" t="s">
        <v>60</v>
      </c>
      <c r="T2648" s="27" t="str">
        <f t="shared" si="828"/>
        <v/>
      </c>
      <c r="U2648" s="27"/>
      <c r="V2648" s="29"/>
      <c r="W2648" s="30"/>
      <c r="X2648" s="30"/>
      <c r="Y2648" s="31"/>
    </row>
    <row r="2649" spans="1:25" ht="15.75" hidden="1" customHeight="1" x14ac:dyDescent="0.25">
      <c r="A2649" s="32">
        <v>32317730</v>
      </c>
      <c r="B2649" s="32" t="s">
        <v>16279</v>
      </c>
      <c r="C2649" s="32" t="s">
        <v>16280</v>
      </c>
      <c r="D2649" s="32" t="s">
        <v>16281</v>
      </c>
      <c r="E2649" s="32" t="s">
        <v>16282</v>
      </c>
      <c r="F2649" s="32" t="s">
        <v>104</v>
      </c>
      <c r="G2649" s="32">
        <v>2020</v>
      </c>
      <c r="H2649" s="33">
        <v>43944</v>
      </c>
      <c r="I2649" s="32"/>
      <c r="J2649" s="32"/>
      <c r="K2649" s="32" t="s">
        <v>16283</v>
      </c>
      <c r="L2649" s="32" t="str">
        <f t="shared" ref="L2649:L2712" si="831">IF(ISNUMBER(VLOOKUP(A2649,EXCL,1,FALSE)),"Excluido",IF(ISNUMBER(VLOOKUP(A2649,POST,1,FALSE)),"PostAlerta",IF(ISNUMBER(VLOOKUP(A2649,PRE,1,FALSE)),"PreAlerta","")))</f>
        <v>PostAlerta</v>
      </c>
      <c r="M2649" s="32" t="str">
        <f t="shared" si="829"/>
        <v>S/PalabrasClaves</v>
      </c>
      <c r="N2649" s="32" t="str">
        <f t="shared" si="830"/>
        <v/>
      </c>
      <c r="O2649" s="32"/>
      <c r="P2649" s="32" t="s">
        <v>175</v>
      </c>
      <c r="Q2649" s="32"/>
      <c r="R2649" s="32" t="str">
        <f>LEFT('2012-2022'!$P2649,4)</f>
        <v>2020</v>
      </c>
      <c r="S2649" s="32" t="s">
        <v>60</v>
      </c>
      <c r="T2649" s="32" t="str">
        <f t="shared" si="828"/>
        <v/>
      </c>
      <c r="U2649" s="32"/>
      <c r="V2649" s="34"/>
      <c r="W2649" s="35"/>
      <c r="X2649" s="35"/>
      <c r="Y2649" s="32"/>
    </row>
    <row r="2650" spans="1:25" ht="15.75" hidden="1" customHeight="1" x14ac:dyDescent="0.25">
      <c r="A2650" s="27">
        <v>31417529</v>
      </c>
      <c r="B2650" s="27" t="s">
        <v>16284</v>
      </c>
      <c r="C2650" s="27" t="s">
        <v>16285</v>
      </c>
      <c r="D2650" s="27" t="s">
        <v>16286</v>
      </c>
      <c r="E2650" s="27" t="s">
        <v>5301</v>
      </c>
      <c r="F2650" s="27" t="s">
        <v>15747</v>
      </c>
      <c r="G2650" s="27">
        <v>2019</v>
      </c>
      <c r="H2650" s="28">
        <v>43694</v>
      </c>
      <c r="I2650" s="27" t="s">
        <v>16287</v>
      </c>
      <c r="J2650" s="27"/>
      <c r="K2650" s="27" t="s">
        <v>16288</v>
      </c>
      <c r="L2650" s="27" t="str">
        <f t="shared" si="831"/>
        <v>PostAlerta</v>
      </c>
      <c r="M2650" s="27" t="str">
        <f t="shared" si="829"/>
        <v>S/PalabrasClaves</v>
      </c>
      <c r="N2650" s="27" t="str">
        <f t="shared" si="830"/>
        <v/>
      </c>
      <c r="O2650" s="27"/>
      <c r="P2650" s="27" t="s">
        <v>366</v>
      </c>
      <c r="Q2650" s="27"/>
      <c r="R2650" s="27" t="str">
        <f>LEFT('2012-2022'!$P2650,4)</f>
        <v>2019</v>
      </c>
      <c r="S2650" s="27" t="s">
        <v>62</v>
      </c>
      <c r="T2650" s="27" t="str">
        <f t="shared" si="828"/>
        <v/>
      </c>
      <c r="U2650" s="27"/>
      <c r="V2650" s="29"/>
      <c r="W2650" s="30"/>
      <c r="X2650" s="30"/>
      <c r="Y2650" s="31"/>
    </row>
    <row r="2651" spans="1:25" ht="15.75" hidden="1" customHeight="1" x14ac:dyDescent="0.25">
      <c r="A2651" s="32">
        <v>25221548</v>
      </c>
      <c r="B2651" s="32" t="s">
        <v>16289</v>
      </c>
      <c r="C2651" s="32" t="s">
        <v>16290</v>
      </c>
      <c r="D2651" s="32" t="s">
        <v>16291</v>
      </c>
      <c r="E2651" s="32" t="s">
        <v>4011</v>
      </c>
      <c r="F2651" s="32" t="s">
        <v>15747</v>
      </c>
      <c r="G2651" s="32">
        <v>2014</v>
      </c>
      <c r="H2651" s="33">
        <v>41898</v>
      </c>
      <c r="I2651" s="32" t="s">
        <v>16292</v>
      </c>
      <c r="J2651" s="32"/>
      <c r="K2651" s="32" t="s">
        <v>16293</v>
      </c>
      <c r="L2651" s="32" t="str">
        <f t="shared" si="831"/>
        <v>PreAlerta</v>
      </c>
      <c r="M2651" s="32" t="str">
        <f t="shared" si="829"/>
        <v>S/PalabrasClaves</v>
      </c>
      <c r="N2651" s="32" t="str">
        <f t="shared" si="830"/>
        <v/>
      </c>
      <c r="O2651" s="32"/>
      <c r="P2651" s="32" t="s">
        <v>5689</v>
      </c>
      <c r="Q2651" s="32"/>
      <c r="R2651" s="32" t="str">
        <f>LEFT('2012-2022'!$P2651,4)</f>
        <v>2014</v>
      </c>
      <c r="S2651" s="32" t="s">
        <v>65</v>
      </c>
      <c r="T2651" s="32" t="str">
        <f t="shared" si="828"/>
        <v/>
      </c>
      <c r="U2651" s="32"/>
      <c r="V2651" s="34"/>
      <c r="W2651" s="35"/>
      <c r="X2651" s="35"/>
      <c r="Y2651" s="32"/>
    </row>
    <row r="2652" spans="1:25" ht="15.75" hidden="1" customHeight="1" x14ac:dyDescent="0.25">
      <c r="A2652" s="27">
        <v>33976101</v>
      </c>
      <c r="B2652" s="27" t="s">
        <v>16294</v>
      </c>
      <c r="C2652" s="27"/>
      <c r="D2652" s="27" t="s">
        <v>16295</v>
      </c>
      <c r="E2652" s="27"/>
      <c r="F2652" s="27" t="s">
        <v>16296</v>
      </c>
      <c r="G2652" s="27">
        <v>2021</v>
      </c>
      <c r="H2652" s="28">
        <v>44328</v>
      </c>
      <c r="I2652" s="27"/>
      <c r="J2652" s="27"/>
      <c r="K2652" s="27"/>
      <c r="L2652" s="27" t="str">
        <f t="shared" si="831"/>
        <v>PostAlerta</v>
      </c>
      <c r="M2652" s="27" t="str">
        <f t="shared" si="829"/>
        <v>S/PalabrasClaves</v>
      </c>
      <c r="N2652" s="27" t="str">
        <f t="shared" si="830"/>
        <v/>
      </c>
      <c r="O2652" s="27"/>
      <c r="P2652" s="27" t="s">
        <v>6349</v>
      </c>
      <c r="Q2652" s="27"/>
      <c r="R2652" s="27" t="str">
        <f>LEFT('2012-2022'!$P2652,4)</f>
        <v>2021</v>
      </c>
      <c r="S2652" s="27" t="s">
        <v>57</v>
      </c>
      <c r="T2652" s="27" t="str">
        <f t="shared" si="828"/>
        <v/>
      </c>
      <c r="U2652" s="27"/>
      <c r="V2652" s="29"/>
      <c r="W2652" s="30"/>
      <c r="X2652" s="30"/>
      <c r="Y2652" s="31"/>
    </row>
    <row r="2653" spans="1:25" ht="15.75" hidden="1" customHeight="1" x14ac:dyDescent="0.25">
      <c r="A2653" s="32">
        <v>31998268</v>
      </c>
      <c r="B2653" s="32" t="s">
        <v>16297</v>
      </c>
      <c r="C2653" s="32" t="s">
        <v>16298</v>
      </c>
      <c r="D2653" s="32" t="s">
        <v>16299</v>
      </c>
      <c r="E2653" s="32" t="s">
        <v>6193</v>
      </c>
      <c r="F2653" s="32" t="s">
        <v>15747</v>
      </c>
      <c r="G2653" s="32">
        <v>2020</v>
      </c>
      <c r="H2653" s="33">
        <v>43861</v>
      </c>
      <c r="I2653" s="32" t="s">
        <v>16300</v>
      </c>
      <c r="J2653" s="32"/>
      <c r="K2653" s="32" t="s">
        <v>16301</v>
      </c>
      <c r="L2653" s="32" t="str">
        <f t="shared" si="831"/>
        <v>Excluido</v>
      </c>
      <c r="M2653" s="32" t="str">
        <f t="shared" si="829"/>
        <v>C/PalabrasClaves</v>
      </c>
      <c r="N2653" s="32" t="str">
        <f t="shared" si="830"/>
        <v/>
      </c>
      <c r="O2653" s="32"/>
      <c r="P2653" s="32" t="s">
        <v>5950</v>
      </c>
      <c r="Q2653" s="32"/>
      <c r="R2653" s="32" t="str">
        <f>LEFT('2012-2022'!$P2653,4)</f>
        <v>2020</v>
      </c>
      <c r="S2653" s="32" t="s">
        <v>39</v>
      </c>
      <c r="T2653" s="32" t="str">
        <f t="shared" si="828"/>
        <v/>
      </c>
      <c r="U2653" s="32"/>
      <c r="V2653" s="34"/>
      <c r="W2653" s="35"/>
      <c r="X2653" s="35"/>
      <c r="Y2653" s="32"/>
    </row>
    <row r="2654" spans="1:25" ht="15.75" hidden="1" customHeight="1" x14ac:dyDescent="0.25">
      <c r="A2654" s="27">
        <v>31504333</v>
      </c>
      <c r="B2654" s="27" t="s">
        <v>16302</v>
      </c>
      <c r="C2654" s="27" t="s">
        <v>4164</v>
      </c>
      <c r="D2654" s="27" t="s">
        <v>16303</v>
      </c>
      <c r="E2654" s="27" t="s">
        <v>4166</v>
      </c>
      <c r="F2654" s="27" t="s">
        <v>2140</v>
      </c>
      <c r="G2654" s="27">
        <v>2020</v>
      </c>
      <c r="H2654" s="28">
        <v>43719</v>
      </c>
      <c r="I2654" s="27"/>
      <c r="J2654" s="27"/>
      <c r="K2654" s="27" t="s">
        <v>16304</v>
      </c>
      <c r="L2654" s="27" t="str">
        <f t="shared" si="831"/>
        <v>PostAlerta</v>
      </c>
      <c r="M2654" s="27" t="str">
        <f t="shared" si="829"/>
        <v>S/PalabrasClaves</v>
      </c>
      <c r="N2654" s="27" t="str">
        <f t="shared" si="830"/>
        <v/>
      </c>
      <c r="O2654" s="27"/>
      <c r="P2654" s="27" t="s">
        <v>13349</v>
      </c>
      <c r="Q2654" s="27"/>
      <c r="R2654" s="27" t="str">
        <f>LEFT('2012-2022'!$P2654,4)</f>
        <v>2020</v>
      </c>
      <c r="S2654" s="27" t="s">
        <v>54</v>
      </c>
      <c r="T2654" s="27" t="str">
        <f t="shared" si="828"/>
        <v/>
      </c>
      <c r="U2654" s="27"/>
      <c r="V2654" s="29"/>
      <c r="W2654" s="30"/>
      <c r="X2654" s="30"/>
      <c r="Y2654" s="31"/>
    </row>
    <row r="2655" spans="1:25" ht="15.75" hidden="1" customHeight="1" x14ac:dyDescent="0.25">
      <c r="A2655" s="32">
        <v>30081551</v>
      </c>
      <c r="B2655" s="32" t="s">
        <v>16305</v>
      </c>
      <c r="C2655" s="32" t="s">
        <v>16306</v>
      </c>
      <c r="D2655" s="32" t="s">
        <v>16307</v>
      </c>
      <c r="E2655" s="32" t="s">
        <v>1480</v>
      </c>
      <c r="F2655" s="32" t="s">
        <v>15834</v>
      </c>
      <c r="G2655" s="32">
        <v>2018</v>
      </c>
      <c r="H2655" s="33">
        <v>43320</v>
      </c>
      <c r="I2655" s="32" t="s">
        <v>16308</v>
      </c>
      <c r="J2655" s="32"/>
      <c r="K2655" s="32" t="s">
        <v>16309</v>
      </c>
      <c r="L2655" s="32" t="str">
        <f t="shared" si="831"/>
        <v>PostAlerta</v>
      </c>
      <c r="M2655" s="32" t="str">
        <f t="shared" si="829"/>
        <v>S/PalabrasClaves</v>
      </c>
      <c r="N2655" s="32" t="str">
        <f t="shared" si="830"/>
        <v/>
      </c>
      <c r="O2655" s="32"/>
      <c r="P2655" s="32" t="s">
        <v>16310</v>
      </c>
      <c r="Q2655" s="32"/>
      <c r="R2655" s="32" t="str">
        <f>LEFT('2012-2022'!$P2655,4)</f>
        <v>2018</v>
      </c>
      <c r="S2655" s="32" t="s">
        <v>65</v>
      </c>
      <c r="T2655" s="32" t="str">
        <f t="shared" si="828"/>
        <v/>
      </c>
      <c r="U2655" s="32"/>
      <c r="V2655" s="34"/>
      <c r="W2655" s="35"/>
      <c r="X2655" s="35"/>
      <c r="Y2655" s="32"/>
    </row>
    <row r="2656" spans="1:25" ht="15.75" hidden="1" customHeight="1" x14ac:dyDescent="0.25">
      <c r="A2656" s="27">
        <v>30799834</v>
      </c>
      <c r="B2656" s="27" t="s">
        <v>16311</v>
      </c>
      <c r="C2656" s="27" t="s">
        <v>16312</v>
      </c>
      <c r="D2656" s="27" t="s">
        <v>16313</v>
      </c>
      <c r="E2656" s="27" t="s">
        <v>16314</v>
      </c>
      <c r="F2656" s="27" t="s">
        <v>16011</v>
      </c>
      <c r="G2656" s="27">
        <v>2018</v>
      </c>
      <c r="H2656" s="28">
        <v>43522</v>
      </c>
      <c r="I2656" s="27"/>
      <c r="J2656" s="27"/>
      <c r="K2656" s="27" t="s">
        <v>16315</v>
      </c>
      <c r="L2656" s="27" t="str">
        <f t="shared" si="831"/>
        <v>PostAlerta</v>
      </c>
      <c r="M2656" s="27" t="str">
        <f t="shared" si="829"/>
        <v>S/PalabrasClaves</v>
      </c>
      <c r="N2656" s="27" t="str">
        <f t="shared" si="830"/>
        <v/>
      </c>
      <c r="O2656" s="27"/>
      <c r="P2656" s="27" t="s">
        <v>7914</v>
      </c>
      <c r="Q2656" s="27"/>
      <c r="R2656" s="27" t="str">
        <f>LEFT('2012-2022'!$P2656,4)</f>
        <v>2018</v>
      </c>
      <c r="S2656" s="27" t="s">
        <v>72</v>
      </c>
      <c r="T2656" s="27" t="str">
        <f t="shared" si="828"/>
        <v/>
      </c>
      <c r="U2656" s="27"/>
      <c r="V2656" s="29"/>
      <c r="W2656" s="30"/>
      <c r="X2656" s="30"/>
      <c r="Y2656" s="31"/>
    </row>
    <row r="2657" spans="1:25" ht="15.75" hidden="1" customHeight="1" x14ac:dyDescent="0.25">
      <c r="A2657" s="32">
        <v>36158233</v>
      </c>
      <c r="B2657" s="32" t="s">
        <v>16316</v>
      </c>
      <c r="C2657" s="32" t="s">
        <v>16317</v>
      </c>
      <c r="D2657" s="32" t="s">
        <v>16318</v>
      </c>
      <c r="E2657" s="32" t="s">
        <v>16240</v>
      </c>
      <c r="F2657" s="32" t="s">
        <v>15774</v>
      </c>
      <c r="G2657" s="32">
        <v>2022</v>
      </c>
      <c r="H2657" s="33">
        <v>44830</v>
      </c>
      <c r="I2657" s="32" t="s">
        <v>16319</v>
      </c>
      <c r="J2657" s="32"/>
      <c r="K2657" s="32" t="s">
        <v>16320</v>
      </c>
      <c r="L2657" s="32" t="str">
        <f t="shared" si="831"/>
        <v>PostAlerta</v>
      </c>
      <c r="M2657" s="32" t="str">
        <f t="shared" si="829"/>
        <v>C/PalabrasClaves</v>
      </c>
      <c r="N2657" s="32" t="str">
        <f t="shared" si="830"/>
        <v/>
      </c>
      <c r="O2657" s="32"/>
      <c r="P2657" s="32" t="s">
        <v>16321</v>
      </c>
      <c r="Q2657" s="32"/>
      <c r="R2657" s="32" t="str">
        <f>LEFT('2012-2022'!$P2657,4)</f>
        <v>2022</v>
      </c>
      <c r="S2657" s="32" t="s">
        <v>68</v>
      </c>
      <c r="T2657" s="32" t="str">
        <f t="shared" si="828"/>
        <v/>
      </c>
      <c r="U2657" s="32"/>
      <c r="V2657" s="34"/>
      <c r="W2657" s="35"/>
      <c r="X2657" s="35"/>
      <c r="Y2657" s="32"/>
    </row>
    <row r="2658" spans="1:25" ht="15.75" hidden="1" customHeight="1" x14ac:dyDescent="0.25">
      <c r="A2658" s="27">
        <v>31922106</v>
      </c>
      <c r="B2658" s="27" t="s">
        <v>16322</v>
      </c>
      <c r="C2658" s="27" t="s">
        <v>16323</v>
      </c>
      <c r="D2658" s="27" t="s">
        <v>16324</v>
      </c>
      <c r="E2658" s="27" t="s">
        <v>16325</v>
      </c>
      <c r="F2658" s="27" t="s">
        <v>16326</v>
      </c>
      <c r="G2658" s="27">
        <v>2019</v>
      </c>
      <c r="H2658" s="28">
        <v>43841</v>
      </c>
      <c r="I2658" s="27" t="s">
        <v>16327</v>
      </c>
      <c r="J2658" s="27"/>
      <c r="K2658" s="27" t="s">
        <v>16328</v>
      </c>
      <c r="L2658" s="27" t="str">
        <f t="shared" si="831"/>
        <v>PostAlerta</v>
      </c>
      <c r="M2658" s="27" t="str">
        <f t="shared" si="829"/>
        <v>S/PalabrasClaves</v>
      </c>
      <c r="N2658" s="27" t="str">
        <f t="shared" si="830"/>
        <v/>
      </c>
      <c r="O2658" s="27"/>
      <c r="P2658" s="27" t="s">
        <v>16329</v>
      </c>
      <c r="Q2658" s="27"/>
      <c r="R2658" s="27" t="str">
        <f>LEFT('2012-2022'!$P2658,4)</f>
        <v>2019</v>
      </c>
      <c r="S2658" s="27" t="s">
        <v>62</v>
      </c>
      <c r="T2658" s="27" t="str">
        <f t="shared" si="828"/>
        <v/>
      </c>
      <c r="U2658" s="27"/>
      <c r="V2658" s="29"/>
      <c r="W2658" s="30"/>
      <c r="X2658" s="30"/>
      <c r="Y2658" s="31"/>
    </row>
    <row r="2659" spans="1:25" ht="15.75" hidden="1" customHeight="1" x14ac:dyDescent="0.25">
      <c r="A2659" s="32">
        <v>26332564</v>
      </c>
      <c r="B2659" s="32" t="s">
        <v>16330</v>
      </c>
      <c r="C2659" s="32"/>
      <c r="D2659" s="32" t="s">
        <v>16331</v>
      </c>
      <c r="E2659" s="32"/>
      <c r="F2659" s="32" t="s">
        <v>3450</v>
      </c>
      <c r="G2659" s="32">
        <v>2015</v>
      </c>
      <c r="H2659" s="33">
        <v>42250</v>
      </c>
      <c r="I2659" s="32"/>
      <c r="J2659" s="32"/>
      <c r="K2659" s="32" t="s">
        <v>16332</v>
      </c>
      <c r="L2659" s="32" t="str">
        <f t="shared" si="831"/>
        <v>PreAlerta</v>
      </c>
      <c r="M2659" s="32" t="str">
        <f t="shared" si="829"/>
        <v>S/PalabrasClaves</v>
      </c>
      <c r="N2659" s="32" t="str">
        <f t="shared" si="830"/>
        <v/>
      </c>
      <c r="O2659" s="32"/>
      <c r="P2659" s="32" t="s">
        <v>16333</v>
      </c>
      <c r="Q2659" s="32"/>
      <c r="R2659" s="32" t="str">
        <f>LEFT('2012-2022'!$P2659,4)</f>
        <v>2015</v>
      </c>
      <c r="S2659" s="32" t="s">
        <v>68</v>
      </c>
      <c r="T2659" s="32" t="str">
        <f t="shared" si="828"/>
        <v/>
      </c>
      <c r="U2659" s="32"/>
      <c r="V2659" s="34"/>
      <c r="W2659" s="35"/>
      <c r="X2659" s="35"/>
      <c r="Y2659" s="32"/>
    </row>
    <row r="2660" spans="1:25" ht="15.75" hidden="1" customHeight="1" x14ac:dyDescent="0.25">
      <c r="A2660" s="27">
        <v>32019834</v>
      </c>
      <c r="B2660" s="27" t="s">
        <v>16334</v>
      </c>
      <c r="C2660" s="27" t="s">
        <v>16335</v>
      </c>
      <c r="D2660" s="27" t="s">
        <v>16336</v>
      </c>
      <c r="E2660" s="27" t="s">
        <v>4011</v>
      </c>
      <c r="F2660" s="27" t="s">
        <v>16022</v>
      </c>
      <c r="G2660" s="27">
        <v>2020</v>
      </c>
      <c r="H2660" s="28">
        <v>43867</v>
      </c>
      <c r="I2660" s="27" t="s">
        <v>16337</v>
      </c>
      <c r="J2660" s="27"/>
      <c r="K2660" s="27" t="s">
        <v>16338</v>
      </c>
      <c r="L2660" s="27" t="str">
        <f t="shared" si="831"/>
        <v>PostAlerta</v>
      </c>
      <c r="M2660" s="27" t="str">
        <f t="shared" si="829"/>
        <v>C/PalabrasClaves</v>
      </c>
      <c r="N2660" s="27" t="str">
        <f t="shared" si="830"/>
        <v/>
      </c>
      <c r="O2660" s="27"/>
      <c r="P2660" s="27" t="s">
        <v>16339</v>
      </c>
      <c r="Q2660" s="27"/>
      <c r="R2660" s="27" t="str">
        <f>LEFT('2012-2022'!$P2660,4)</f>
        <v>2020</v>
      </c>
      <c r="S2660" s="27" t="s">
        <v>45</v>
      </c>
      <c r="T2660" s="27" t="str">
        <f t="shared" si="828"/>
        <v/>
      </c>
      <c r="U2660" s="27"/>
      <c r="V2660" s="29"/>
      <c r="W2660" s="30"/>
      <c r="X2660" s="30"/>
      <c r="Y2660" s="31"/>
    </row>
    <row r="2661" spans="1:25" ht="15.75" hidden="1" customHeight="1" x14ac:dyDescent="0.25">
      <c r="A2661" s="32">
        <v>36381602</v>
      </c>
      <c r="B2661" s="32" t="s">
        <v>16340</v>
      </c>
      <c r="C2661" s="32" t="s">
        <v>16341</v>
      </c>
      <c r="D2661" s="32" t="s">
        <v>16342</v>
      </c>
      <c r="E2661" s="32" t="s">
        <v>16343</v>
      </c>
      <c r="F2661" s="32" t="s">
        <v>16344</v>
      </c>
      <c r="G2661" s="32">
        <v>2022</v>
      </c>
      <c r="H2661" s="33">
        <v>44881</v>
      </c>
      <c r="I2661" s="32" t="s">
        <v>16345</v>
      </c>
      <c r="J2661" s="32"/>
      <c r="K2661" s="32" t="s">
        <v>16346</v>
      </c>
      <c r="L2661" s="32" t="str">
        <f t="shared" si="831"/>
        <v>PostAlerta</v>
      </c>
      <c r="M2661" s="32" t="str">
        <f t="shared" si="829"/>
        <v>S/PalabrasClaves</v>
      </c>
      <c r="N2661" s="32" t="str">
        <f t="shared" si="830"/>
        <v/>
      </c>
      <c r="O2661" s="32"/>
      <c r="P2661" s="32" t="s">
        <v>16347</v>
      </c>
      <c r="Q2661" s="32"/>
      <c r="R2661" s="32" t="str">
        <f>LEFT('2012-2022'!$P2661,4)</f>
        <v>2022</v>
      </c>
      <c r="S2661" s="32" t="s">
        <v>70</v>
      </c>
      <c r="T2661" s="32" t="str">
        <f t="shared" si="828"/>
        <v/>
      </c>
      <c r="U2661" s="32"/>
      <c r="V2661" s="34"/>
      <c r="W2661" s="35"/>
      <c r="X2661" s="35"/>
      <c r="Y2661" s="32"/>
    </row>
    <row r="2662" spans="1:25" ht="15.75" hidden="1" customHeight="1" x14ac:dyDescent="0.25">
      <c r="A2662" s="27">
        <v>32973901</v>
      </c>
      <c r="B2662" s="27" t="s">
        <v>16348</v>
      </c>
      <c r="C2662" s="27" t="s">
        <v>16349</v>
      </c>
      <c r="D2662" s="27" t="s">
        <v>16350</v>
      </c>
      <c r="E2662" s="27" t="s">
        <v>16351</v>
      </c>
      <c r="F2662" s="27" t="s">
        <v>16352</v>
      </c>
      <c r="G2662" s="27">
        <v>2020</v>
      </c>
      <c r="H2662" s="28">
        <v>44099</v>
      </c>
      <c r="I2662" s="27" t="s">
        <v>16353</v>
      </c>
      <c r="J2662" s="27"/>
      <c r="K2662" s="27" t="s">
        <v>16354</v>
      </c>
      <c r="L2662" s="27" t="str">
        <f t="shared" si="831"/>
        <v>PostAlerta</v>
      </c>
      <c r="M2662" s="27" t="str">
        <f t="shared" si="829"/>
        <v>C/PalabrasClaves</v>
      </c>
      <c r="N2662" s="27" t="str">
        <f t="shared" si="830"/>
        <v/>
      </c>
      <c r="O2662" s="27"/>
      <c r="P2662" s="27" t="s">
        <v>6926</v>
      </c>
      <c r="Q2662" s="27"/>
      <c r="R2662" s="27" t="str">
        <f>LEFT('2012-2022'!$P2662,4)</f>
        <v>2020</v>
      </c>
      <c r="S2662" s="27" t="s">
        <v>68</v>
      </c>
      <c r="T2662" s="27" t="str">
        <f t="shared" si="828"/>
        <v/>
      </c>
      <c r="U2662" s="27"/>
      <c r="V2662" s="29"/>
      <c r="W2662" s="30"/>
      <c r="X2662" s="30"/>
      <c r="Y2662" s="31"/>
    </row>
    <row r="2663" spans="1:25" ht="15.75" hidden="1" customHeight="1" x14ac:dyDescent="0.25">
      <c r="A2663" s="32">
        <v>32382801</v>
      </c>
      <c r="B2663" s="32" t="s">
        <v>16355</v>
      </c>
      <c r="C2663" s="32" t="s">
        <v>126</v>
      </c>
      <c r="D2663" s="32" t="s">
        <v>16356</v>
      </c>
      <c r="E2663" s="32" t="s">
        <v>128</v>
      </c>
      <c r="F2663" s="32" t="s">
        <v>129</v>
      </c>
      <c r="G2663" s="32">
        <v>2020</v>
      </c>
      <c r="H2663" s="33">
        <v>43960</v>
      </c>
      <c r="I2663" s="32" t="s">
        <v>16357</v>
      </c>
      <c r="J2663" s="32"/>
      <c r="K2663" s="32" t="s">
        <v>16358</v>
      </c>
      <c r="L2663" s="32" t="str">
        <f t="shared" si="831"/>
        <v>PostAlerta</v>
      </c>
      <c r="M2663" s="32" t="str">
        <f t="shared" si="829"/>
        <v>S/PalabrasClaves</v>
      </c>
      <c r="N2663" s="32" t="str">
        <f t="shared" si="830"/>
        <v/>
      </c>
      <c r="O2663" s="32"/>
      <c r="P2663" s="32" t="s">
        <v>1049</v>
      </c>
      <c r="Q2663" s="32"/>
      <c r="R2663" s="32" t="str">
        <f>LEFT('2012-2022'!$P2663,4)</f>
        <v>2020</v>
      </c>
      <c r="S2663" s="32" t="s">
        <v>70</v>
      </c>
      <c r="T2663" s="32" t="str">
        <f t="shared" si="828"/>
        <v/>
      </c>
      <c r="U2663" s="32"/>
      <c r="V2663" s="34"/>
      <c r="W2663" s="35"/>
      <c r="X2663" s="35"/>
      <c r="Y2663" s="32"/>
    </row>
    <row r="2664" spans="1:25" ht="15.75" hidden="1" customHeight="1" x14ac:dyDescent="0.25">
      <c r="A2664" s="27">
        <v>29914071</v>
      </c>
      <c r="B2664" s="27" t="s">
        <v>16359</v>
      </c>
      <c r="C2664" s="27" t="s">
        <v>161</v>
      </c>
      <c r="D2664" s="27" t="s">
        <v>16360</v>
      </c>
      <c r="E2664" s="27" t="s">
        <v>163</v>
      </c>
      <c r="F2664" s="27" t="s">
        <v>15834</v>
      </c>
      <c r="G2664" s="27">
        <v>2018</v>
      </c>
      <c r="H2664" s="28">
        <v>43271</v>
      </c>
      <c r="I2664" s="27" t="s">
        <v>16361</v>
      </c>
      <c r="J2664" s="27"/>
      <c r="K2664" s="27" t="s">
        <v>16362</v>
      </c>
      <c r="L2664" s="27" t="str">
        <f t="shared" si="831"/>
        <v>Excluido</v>
      </c>
      <c r="M2664" s="27" t="str">
        <f t="shared" si="829"/>
        <v>C/PalabrasClaves</v>
      </c>
      <c r="N2664" s="27"/>
      <c r="O2664" s="27"/>
      <c r="P2664" s="27" t="s">
        <v>16363</v>
      </c>
      <c r="Q2664" s="27"/>
      <c r="R2664" s="27" t="str">
        <f>LEFT('2012-2022'!$P2664,4)</f>
        <v>2018</v>
      </c>
      <c r="S2664" s="27" t="s">
        <v>60</v>
      </c>
      <c r="T2664" s="27" t="str">
        <f t="shared" si="828"/>
        <v/>
      </c>
      <c r="U2664" s="27"/>
      <c r="V2664" s="29"/>
      <c r="W2664" s="30"/>
      <c r="X2664" s="30"/>
      <c r="Y2664" s="31"/>
    </row>
    <row r="2665" spans="1:25" ht="15.75" hidden="1" customHeight="1" x14ac:dyDescent="0.25">
      <c r="A2665" s="32">
        <v>27025738</v>
      </c>
      <c r="B2665" s="32" t="s">
        <v>16364</v>
      </c>
      <c r="C2665" s="32" t="s">
        <v>16365</v>
      </c>
      <c r="D2665" s="32" t="s">
        <v>16366</v>
      </c>
      <c r="E2665" s="32" t="s">
        <v>2945</v>
      </c>
      <c r="F2665" s="32" t="s">
        <v>15834</v>
      </c>
      <c r="G2665" s="32">
        <v>2014</v>
      </c>
      <c r="H2665" s="33">
        <v>42460</v>
      </c>
      <c r="I2665" s="32" t="s">
        <v>16367</v>
      </c>
      <c r="J2665" s="32"/>
      <c r="K2665" s="32" t="s">
        <v>16368</v>
      </c>
      <c r="L2665" s="32" t="str">
        <f t="shared" si="831"/>
        <v>PreAlerta</v>
      </c>
      <c r="M2665" s="32" t="str">
        <f t="shared" si="829"/>
        <v>S/PalabrasClaves</v>
      </c>
      <c r="N2665" s="32" t="str">
        <f>IF(ISNUMBER(SEARCH("TREATMENT", B2665)), "4) Nuevos tratamientos", "")</f>
        <v/>
      </c>
      <c r="O2665" s="32"/>
      <c r="P2665" s="32" t="s">
        <v>16369</v>
      </c>
      <c r="Q2665" s="32"/>
      <c r="R2665" s="32" t="str">
        <f>LEFT('2012-2022'!$P2665,4)</f>
        <v>2014</v>
      </c>
      <c r="S2665" s="32" t="s">
        <v>54</v>
      </c>
      <c r="T2665" s="32" t="str">
        <f t="shared" si="828"/>
        <v/>
      </c>
      <c r="U2665" s="32"/>
      <c r="V2665" s="34"/>
      <c r="W2665" s="35"/>
      <c r="X2665" s="35"/>
      <c r="Y2665" s="32"/>
    </row>
    <row r="2666" spans="1:25" ht="15.75" hidden="1" customHeight="1" x14ac:dyDescent="0.25">
      <c r="A2666" s="27">
        <v>23433914</v>
      </c>
      <c r="B2666" s="27" t="s">
        <v>16370</v>
      </c>
      <c r="C2666" s="27" t="s">
        <v>16371</v>
      </c>
      <c r="D2666" s="27" t="s">
        <v>16372</v>
      </c>
      <c r="E2666" s="27" t="s">
        <v>16373</v>
      </c>
      <c r="F2666" s="27" t="s">
        <v>16374</v>
      </c>
      <c r="G2666" s="27">
        <v>2013</v>
      </c>
      <c r="H2666" s="28">
        <v>41331</v>
      </c>
      <c r="I2666" s="27"/>
      <c r="J2666" s="27"/>
      <c r="K2666" s="27" t="s">
        <v>16375</v>
      </c>
      <c r="L2666" s="27" t="str">
        <f t="shared" si="831"/>
        <v>Excluido</v>
      </c>
      <c r="M2666" s="27" t="str">
        <f t="shared" si="829"/>
        <v>C/PalabrasClaves</v>
      </c>
      <c r="N2666" s="27"/>
      <c r="O2666" s="27"/>
      <c r="P2666" s="27" t="s">
        <v>2978</v>
      </c>
      <c r="Q2666" s="27"/>
      <c r="R2666" s="27" t="str">
        <f>LEFT('2012-2022'!$P2666,4)</f>
        <v>2013</v>
      </c>
      <c r="S2666" s="27" t="s">
        <v>54</v>
      </c>
      <c r="T2666" s="27" t="str">
        <f t="shared" si="828"/>
        <v/>
      </c>
      <c r="U2666" s="27"/>
      <c r="V2666" s="29"/>
      <c r="W2666" s="30"/>
      <c r="X2666" s="30" t="str">
        <f>IFERROR(VLOOKUP(A2666,BD_aux,4,FALSE),"")</f>
        <v/>
      </c>
      <c r="Y2666" s="31" t="str">
        <f>IFERROR(VLOOKUP(A2664,BD_aux,3,FALSE),"")</f>
        <v/>
      </c>
    </row>
    <row r="2667" spans="1:25" ht="15.75" hidden="1" customHeight="1" x14ac:dyDescent="0.25">
      <c r="A2667" s="32">
        <v>35794921</v>
      </c>
      <c r="B2667" s="32" t="s">
        <v>16376</v>
      </c>
      <c r="C2667" s="32" t="s">
        <v>16377</v>
      </c>
      <c r="D2667" s="32" t="s">
        <v>16378</v>
      </c>
      <c r="E2667" s="32" t="s">
        <v>16067</v>
      </c>
      <c r="F2667" s="32" t="s">
        <v>15747</v>
      </c>
      <c r="G2667" s="32">
        <v>2022</v>
      </c>
      <c r="H2667" s="33">
        <v>44749</v>
      </c>
      <c r="I2667" s="32" t="s">
        <v>16379</v>
      </c>
      <c r="J2667" s="32"/>
      <c r="K2667" s="32" t="s">
        <v>16380</v>
      </c>
      <c r="L2667" s="32" t="str">
        <f t="shared" si="831"/>
        <v>PostAlerta</v>
      </c>
      <c r="M2667" s="32" t="str">
        <f t="shared" si="829"/>
        <v>C/PalabrasClaves</v>
      </c>
      <c r="N2667" s="32" t="str">
        <f t="shared" ref="N2667:N2757" si="832">IF(ISNUMBER(SEARCH("TREATMENT", B2667)), "4) Nuevos tratamientos", "")</f>
        <v/>
      </c>
      <c r="O2667" s="32"/>
      <c r="P2667" s="32" t="s">
        <v>16381</v>
      </c>
      <c r="Q2667" s="32"/>
      <c r="R2667" s="32" t="str">
        <f>LEFT('2012-2022'!$P2667,4)</f>
        <v>2022</v>
      </c>
      <c r="S2667" s="32" t="s">
        <v>60</v>
      </c>
      <c r="T2667" s="32" t="str">
        <f t="shared" si="828"/>
        <v/>
      </c>
      <c r="U2667" s="32"/>
      <c r="V2667" s="34"/>
      <c r="W2667" s="35"/>
      <c r="X2667" s="35"/>
      <c r="Y2667" s="32"/>
    </row>
    <row r="2668" spans="1:25" ht="15.75" hidden="1" customHeight="1" x14ac:dyDescent="0.25">
      <c r="A2668" s="27">
        <v>33193203</v>
      </c>
      <c r="B2668" s="27" t="s">
        <v>16382</v>
      </c>
      <c r="C2668" s="27" t="s">
        <v>16383</v>
      </c>
      <c r="D2668" s="27" t="s">
        <v>16384</v>
      </c>
      <c r="E2668" s="27" t="s">
        <v>967</v>
      </c>
      <c r="F2668" s="27" t="s">
        <v>15747</v>
      </c>
      <c r="G2668" s="27">
        <v>2020</v>
      </c>
      <c r="H2668" s="28">
        <v>44151</v>
      </c>
      <c r="I2668" s="27" t="s">
        <v>16385</v>
      </c>
      <c r="J2668" s="27"/>
      <c r="K2668" s="27" t="s">
        <v>16386</v>
      </c>
      <c r="L2668" s="27" t="str">
        <f t="shared" si="831"/>
        <v>PostAlerta</v>
      </c>
      <c r="M2668" s="27" t="str">
        <f t="shared" si="829"/>
        <v>C/PalabrasClaves</v>
      </c>
      <c r="N2668" s="27" t="str">
        <f t="shared" si="832"/>
        <v/>
      </c>
      <c r="O2668" s="27"/>
      <c r="P2668" s="27" t="s">
        <v>16387</v>
      </c>
      <c r="Q2668" s="27"/>
      <c r="R2668" s="27" t="str">
        <f>LEFT('2012-2022'!$P2668,4)</f>
        <v>2020</v>
      </c>
      <c r="S2668" s="27" t="s">
        <v>70</v>
      </c>
      <c r="T2668" s="27" t="str">
        <f t="shared" si="828"/>
        <v/>
      </c>
      <c r="U2668" s="27"/>
      <c r="V2668" s="29"/>
      <c r="W2668" s="30"/>
      <c r="X2668" s="30"/>
      <c r="Y2668" s="31"/>
    </row>
    <row r="2669" spans="1:25" ht="15.75" hidden="1" customHeight="1" x14ac:dyDescent="0.25">
      <c r="A2669" s="32">
        <v>34422696</v>
      </c>
      <c r="B2669" s="32" t="s">
        <v>16388</v>
      </c>
      <c r="C2669" s="32" t="s">
        <v>16389</v>
      </c>
      <c r="D2669" s="32" t="s">
        <v>16390</v>
      </c>
      <c r="E2669" s="32" t="s">
        <v>1375</v>
      </c>
      <c r="F2669" s="32" t="s">
        <v>16391</v>
      </c>
      <c r="G2669" s="32">
        <v>2021</v>
      </c>
      <c r="H2669" s="33">
        <v>44431</v>
      </c>
      <c r="I2669" s="32" t="s">
        <v>16392</v>
      </c>
      <c r="J2669" s="32"/>
      <c r="K2669" s="32" t="s">
        <v>16393</v>
      </c>
      <c r="L2669" s="32" t="str">
        <f t="shared" si="831"/>
        <v>PostAlerta</v>
      </c>
      <c r="M2669" s="32" t="str">
        <f t="shared" si="829"/>
        <v>S/PalabrasClaves</v>
      </c>
      <c r="N2669" s="32" t="str">
        <f t="shared" si="832"/>
        <v/>
      </c>
      <c r="O2669" s="32"/>
      <c r="P2669" s="32" t="s">
        <v>3446</v>
      </c>
      <c r="Q2669" s="32"/>
      <c r="R2669" s="32" t="str">
        <f>LEFT('2012-2022'!$P2669,4)</f>
        <v>2021</v>
      </c>
      <c r="S2669" s="32" t="s">
        <v>60</v>
      </c>
      <c r="T2669" s="32" t="str">
        <f t="shared" si="828"/>
        <v/>
      </c>
      <c r="U2669" s="32"/>
      <c r="V2669" s="34"/>
      <c r="W2669" s="35"/>
      <c r="X2669" s="35"/>
      <c r="Y2669" s="32"/>
    </row>
    <row r="2670" spans="1:25" ht="15.75" hidden="1" customHeight="1" x14ac:dyDescent="0.25">
      <c r="A2670" s="27">
        <v>28630127</v>
      </c>
      <c r="B2670" s="27" t="s">
        <v>16394</v>
      </c>
      <c r="C2670" s="27" t="s">
        <v>16395</v>
      </c>
      <c r="D2670" s="27" t="s">
        <v>16396</v>
      </c>
      <c r="E2670" s="27" t="s">
        <v>295</v>
      </c>
      <c r="F2670" s="27" t="s">
        <v>373</v>
      </c>
      <c r="G2670" s="27">
        <v>2017</v>
      </c>
      <c r="H2670" s="28">
        <v>42907</v>
      </c>
      <c r="I2670" s="27" t="s">
        <v>16397</v>
      </c>
      <c r="J2670" s="27"/>
      <c r="K2670" s="27" t="s">
        <v>16398</v>
      </c>
      <c r="L2670" s="27" t="str">
        <f t="shared" si="831"/>
        <v>PostAlerta</v>
      </c>
      <c r="M2670" s="27" t="str">
        <f t="shared" si="829"/>
        <v>C/PalabrasClaves</v>
      </c>
      <c r="N2670" s="27" t="str">
        <f t="shared" si="832"/>
        <v/>
      </c>
      <c r="O2670" s="27"/>
      <c r="P2670" s="27" t="s">
        <v>16399</v>
      </c>
      <c r="Q2670" s="27"/>
      <c r="R2670" s="27" t="str">
        <f>LEFT('2012-2022'!$P2670,4)</f>
        <v>2017</v>
      </c>
      <c r="S2670" s="27" t="s">
        <v>65</v>
      </c>
      <c r="T2670" s="27" t="str">
        <f t="shared" si="828"/>
        <v/>
      </c>
      <c r="U2670" s="27"/>
      <c r="V2670" s="29"/>
      <c r="W2670" s="30"/>
      <c r="X2670" s="30"/>
      <c r="Y2670" s="31"/>
    </row>
    <row r="2671" spans="1:25" ht="15.75" hidden="1" customHeight="1" x14ac:dyDescent="0.25">
      <c r="A2671" s="32">
        <v>33640187</v>
      </c>
      <c r="B2671" s="32" t="s">
        <v>16400</v>
      </c>
      <c r="C2671" s="32" t="s">
        <v>16401</v>
      </c>
      <c r="D2671" s="32" t="s">
        <v>16402</v>
      </c>
      <c r="E2671" s="32" t="s">
        <v>16403</v>
      </c>
      <c r="F2671" s="32" t="s">
        <v>12692</v>
      </c>
      <c r="G2671" s="32">
        <v>2021</v>
      </c>
      <c r="H2671" s="33">
        <v>44255</v>
      </c>
      <c r="I2671" s="32" t="s">
        <v>16404</v>
      </c>
      <c r="J2671" s="32"/>
      <c r="K2671" s="32" t="s">
        <v>16405</v>
      </c>
      <c r="L2671" s="32" t="str">
        <f t="shared" si="831"/>
        <v>PostAlerta</v>
      </c>
      <c r="M2671" s="32" t="str">
        <f t="shared" si="829"/>
        <v>S/PalabrasClaves</v>
      </c>
      <c r="N2671" s="32" t="str">
        <f t="shared" si="832"/>
        <v/>
      </c>
      <c r="O2671" s="32"/>
      <c r="P2671" s="32" t="s">
        <v>7281</v>
      </c>
      <c r="Q2671" s="32"/>
      <c r="R2671" s="32" t="str">
        <f>LEFT('2012-2022'!$P2671,4)</f>
        <v>2021</v>
      </c>
      <c r="S2671" s="32" t="s">
        <v>49</v>
      </c>
      <c r="T2671" s="32" t="str">
        <f t="shared" si="828"/>
        <v/>
      </c>
      <c r="U2671" s="32"/>
      <c r="V2671" s="34"/>
      <c r="W2671" s="35"/>
      <c r="X2671" s="35"/>
      <c r="Y2671" s="32"/>
    </row>
    <row r="2672" spans="1:25" ht="15.75" hidden="1" customHeight="1" x14ac:dyDescent="0.25">
      <c r="A2672" s="27">
        <v>35222300</v>
      </c>
      <c r="B2672" s="27" t="s">
        <v>16406</v>
      </c>
      <c r="C2672" s="27" t="s">
        <v>16407</v>
      </c>
      <c r="D2672" s="27" t="s">
        <v>16408</v>
      </c>
      <c r="E2672" s="27" t="s">
        <v>6652</v>
      </c>
      <c r="F2672" s="27" t="s">
        <v>15747</v>
      </c>
      <c r="G2672" s="27">
        <v>2022</v>
      </c>
      <c r="H2672" s="28">
        <v>44620</v>
      </c>
      <c r="I2672" s="27" t="s">
        <v>16409</v>
      </c>
      <c r="J2672" s="27"/>
      <c r="K2672" s="27" t="s">
        <v>16410</v>
      </c>
      <c r="L2672" s="27" t="str">
        <f t="shared" si="831"/>
        <v>PostAlerta</v>
      </c>
      <c r="M2672" s="27" t="str">
        <f t="shared" si="829"/>
        <v>S/PalabrasClaves</v>
      </c>
      <c r="N2672" s="27" t="str">
        <f t="shared" si="832"/>
        <v/>
      </c>
      <c r="O2672" s="27"/>
      <c r="P2672" s="27" t="s">
        <v>13621</v>
      </c>
      <c r="Q2672" s="27"/>
      <c r="R2672" s="27" t="str">
        <f>LEFT('2012-2022'!$P2672,4)</f>
        <v>2022</v>
      </c>
      <c r="S2672" s="27" t="s">
        <v>45</v>
      </c>
      <c r="T2672" s="27" t="str">
        <f t="shared" si="828"/>
        <v/>
      </c>
      <c r="U2672" s="27"/>
      <c r="V2672" s="29"/>
      <c r="W2672" s="30"/>
      <c r="X2672" s="30"/>
      <c r="Y2672" s="31"/>
    </row>
    <row r="2673" spans="1:25" ht="15.75" hidden="1" customHeight="1" x14ac:dyDescent="0.25">
      <c r="A2673" s="32">
        <v>29636908</v>
      </c>
      <c r="B2673" s="32" t="s">
        <v>16411</v>
      </c>
      <c r="C2673" s="32" t="s">
        <v>16412</v>
      </c>
      <c r="D2673" s="32" t="s">
        <v>16413</v>
      </c>
      <c r="E2673" s="32" t="s">
        <v>16414</v>
      </c>
      <c r="F2673" s="32" t="s">
        <v>1727</v>
      </c>
      <c r="G2673" s="32">
        <v>2018</v>
      </c>
      <c r="H2673" s="33">
        <v>43202</v>
      </c>
      <c r="I2673" s="32" t="s">
        <v>16415</v>
      </c>
      <c r="J2673" s="32"/>
      <c r="K2673" s="32" t="s">
        <v>16416</v>
      </c>
      <c r="L2673" s="32" t="str">
        <f t="shared" si="831"/>
        <v>Excluido</v>
      </c>
      <c r="M2673" s="32" t="str">
        <f t="shared" si="829"/>
        <v>C/PalabrasClaves</v>
      </c>
      <c r="N2673" s="32" t="str">
        <f t="shared" si="832"/>
        <v/>
      </c>
      <c r="O2673" s="32"/>
      <c r="P2673" s="32" t="s">
        <v>5068</v>
      </c>
      <c r="Q2673" s="32"/>
      <c r="R2673" s="32" t="str">
        <f>LEFT('2012-2022'!$P2673,4)</f>
        <v>2018</v>
      </c>
      <c r="S2673" s="32" t="s">
        <v>49</v>
      </c>
      <c r="T2673" s="32" t="str">
        <f t="shared" si="828"/>
        <v/>
      </c>
      <c r="U2673" s="32"/>
      <c r="V2673" s="34"/>
      <c r="W2673" s="35"/>
      <c r="X2673" s="35"/>
      <c r="Y2673" s="32"/>
    </row>
    <row r="2674" spans="1:25" ht="15.75" hidden="1" customHeight="1" x14ac:dyDescent="0.25">
      <c r="A2674" s="27">
        <v>32637320</v>
      </c>
      <c r="B2674" s="27" t="s">
        <v>16417</v>
      </c>
      <c r="C2674" s="27" t="s">
        <v>16418</v>
      </c>
      <c r="D2674" s="27" t="s">
        <v>16419</v>
      </c>
      <c r="E2674" s="27" t="s">
        <v>16420</v>
      </c>
      <c r="F2674" s="27" t="s">
        <v>15867</v>
      </c>
      <c r="G2674" s="27">
        <v>2020</v>
      </c>
      <c r="H2674" s="28">
        <v>44021</v>
      </c>
      <c r="I2674" s="27" t="s">
        <v>16421</v>
      </c>
      <c r="J2674" s="27"/>
      <c r="K2674" s="27" t="s">
        <v>16422</v>
      </c>
      <c r="L2674" s="27" t="str">
        <f t="shared" si="831"/>
        <v>PostAlerta</v>
      </c>
      <c r="M2674" s="27" t="str">
        <f t="shared" si="829"/>
        <v>C/PalabrasClaves</v>
      </c>
      <c r="N2674" s="27" t="str">
        <f t="shared" si="832"/>
        <v/>
      </c>
      <c r="O2674" s="27"/>
      <c r="P2674" s="27" t="s">
        <v>16423</v>
      </c>
      <c r="Q2674" s="27"/>
      <c r="R2674" s="27" t="str">
        <f>LEFT('2012-2022'!$P2674,4)</f>
        <v>2020</v>
      </c>
      <c r="S2674" s="27" t="s">
        <v>60</v>
      </c>
      <c r="T2674" s="27" t="str">
        <f t="shared" si="828"/>
        <v/>
      </c>
      <c r="U2674" s="27"/>
      <c r="V2674" s="29"/>
      <c r="W2674" s="30"/>
      <c r="X2674" s="30"/>
      <c r="Y2674" s="31"/>
    </row>
    <row r="2675" spans="1:25" ht="15.75" hidden="1" customHeight="1" x14ac:dyDescent="0.25">
      <c r="A2675" s="32">
        <v>33993162</v>
      </c>
      <c r="B2675" s="32" t="s">
        <v>16424</v>
      </c>
      <c r="C2675" s="32"/>
      <c r="D2675" s="32" t="s">
        <v>16425</v>
      </c>
      <c r="E2675" s="32"/>
      <c r="F2675" s="32" t="s">
        <v>304</v>
      </c>
      <c r="G2675" s="32">
        <v>2021</v>
      </c>
      <c r="H2675" s="33">
        <v>44332</v>
      </c>
      <c r="I2675" s="32"/>
      <c r="J2675" s="32"/>
      <c r="K2675" s="32" t="s">
        <v>16426</v>
      </c>
      <c r="L2675" s="32" t="str">
        <f t="shared" si="831"/>
        <v>PostAlerta</v>
      </c>
      <c r="M2675" s="32" t="str">
        <f t="shared" si="829"/>
        <v>S/PalabrasClaves</v>
      </c>
      <c r="N2675" s="32" t="str">
        <f t="shared" si="832"/>
        <v/>
      </c>
      <c r="O2675" s="32"/>
      <c r="P2675" s="32" t="s">
        <v>9724</v>
      </c>
      <c r="Q2675" s="32"/>
      <c r="R2675" s="32" t="str">
        <f>LEFT('2012-2022'!$P2675,4)</f>
        <v>2021</v>
      </c>
      <c r="S2675" s="32" t="s">
        <v>62</v>
      </c>
      <c r="T2675" s="32" t="str">
        <f t="shared" si="828"/>
        <v/>
      </c>
      <c r="U2675" s="32"/>
      <c r="V2675" s="34"/>
      <c r="W2675" s="35"/>
      <c r="X2675" s="35"/>
      <c r="Y2675" s="32"/>
    </row>
    <row r="2676" spans="1:25" ht="15.75" hidden="1" customHeight="1" x14ac:dyDescent="0.25">
      <c r="A2676" s="27">
        <v>34201299</v>
      </c>
      <c r="B2676" s="27" t="s">
        <v>16427</v>
      </c>
      <c r="C2676" s="27" t="s">
        <v>16428</v>
      </c>
      <c r="D2676" s="27" t="s">
        <v>16429</v>
      </c>
      <c r="E2676" s="27" t="s">
        <v>16430</v>
      </c>
      <c r="F2676" s="27" t="s">
        <v>15834</v>
      </c>
      <c r="G2676" s="27">
        <v>2021</v>
      </c>
      <c r="H2676" s="28">
        <v>44379</v>
      </c>
      <c r="I2676" s="27" t="s">
        <v>16431</v>
      </c>
      <c r="J2676" s="27"/>
      <c r="K2676" s="27" t="s">
        <v>16432</v>
      </c>
      <c r="L2676" s="27" t="str">
        <f t="shared" si="831"/>
        <v>PostAlerta</v>
      </c>
      <c r="M2676" s="27" t="str">
        <f t="shared" si="829"/>
        <v>C/PalabrasClaves</v>
      </c>
      <c r="N2676" s="27" t="str">
        <f t="shared" si="832"/>
        <v/>
      </c>
      <c r="O2676" s="27"/>
      <c r="P2676" s="27" t="s">
        <v>16433</v>
      </c>
      <c r="Q2676" s="27"/>
      <c r="R2676" s="27" t="str">
        <f>LEFT('2012-2022'!$P2676,4)</f>
        <v>2021</v>
      </c>
      <c r="S2676" s="27" t="s">
        <v>60</v>
      </c>
      <c r="T2676" s="27" t="str">
        <f t="shared" si="828"/>
        <v/>
      </c>
      <c r="U2676" s="27"/>
      <c r="V2676" s="29"/>
      <c r="W2676" s="30"/>
      <c r="X2676" s="30"/>
      <c r="Y2676" s="31"/>
    </row>
    <row r="2677" spans="1:25" ht="15.75" hidden="1" customHeight="1" x14ac:dyDescent="0.25">
      <c r="A2677" s="32">
        <v>34024673</v>
      </c>
      <c r="B2677" s="32" t="s">
        <v>16434</v>
      </c>
      <c r="C2677" s="32" t="s">
        <v>16435</v>
      </c>
      <c r="D2677" s="32" t="s">
        <v>16436</v>
      </c>
      <c r="E2677" s="32" t="s">
        <v>16437</v>
      </c>
      <c r="F2677" s="32" t="s">
        <v>1995</v>
      </c>
      <c r="G2677" s="32">
        <v>2021</v>
      </c>
      <c r="H2677" s="33">
        <v>44340</v>
      </c>
      <c r="I2677" s="32"/>
      <c r="J2677" s="32"/>
      <c r="K2677" s="32" t="s">
        <v>16438</v>
      </c>
      <c r="L2677" s="32" t="str">
        <f t="shared" si="831"/>
        <v>PostAlerta</v>
      </c>
      <c r="M2677" s="32" t="str">
        <f t="shared" si="829"/>
        <v>S/PalabrasClaves</v>
      </c>
      <c r="N2677" s="32" t="str">
        <f t="shared" si="832"/>
        <v/>
      </c>
      <c r="O2677" s="32"/>
      <c r="P2677" s="32">
        <v>2021</v>
      </c>
      <c r="Q2677" s="32"/>
      <c r="R2677" s="32" t="str">
        <f>LEFT('2012-2022'!$P2677,4)</f>
        <v>2021</v>
      </c>
      <c r="S2677" s="32"/>
      <c r="T2677" s="32" t="str">
        <f t="shared" si="828"/>
        <v/>
      </c>
      <c r="U2677" s="32"/>
      <c r="V2677" s="34"/>
      <c r="W2677" s="35"/>
      <c r="X2677" s="35"/>
      <c r="Y2677" s="32"/>
    </row>
    <row r="2678" spans="1:25" ht="15.75" hidden="1" customHeight="1" x14ac:dyDescent="0.25">
      <c r="A2678" s="27">
        <v>34062856</v>
      </c>
      <c r="B2678" s="27" t="s">
        <v>16439</v>
      </c>
      <c r="C2678" s="27" t="s">
        <v>16440</v>
      </c>
      <c r="D2678" s="27" t="s">
        <v>16441</v>
      </c>
      <c r="E2678" s="27" t="s">
        <v>6760</v>
      </c>
      <c r="F2678" s="27" t="s">
        <v>15834</v>
      </c>
      <c r="G2678" s="27">
        <v>2021</v>
      </c>
      <c r="H2678" s="28">
        <v>44349</v>
      </c>
      <c r="I2678" s="27" t="s">
        <v>16442</v>
      </c>
      <c r="J2678" s="27"/>
      <c r="K2678" s="27" t="s">
        <v>16443</v>
      </c>
      <c r="L2678" s="27" t="str">
        <f t="shared" si="831"/>
        <v>PostAlerta</v>
      </c>
      <c r="M2678" s="27" t="str">
        <f t="shared" si="829"/>
        <v>C/PalabrasClaves</v>
      </c>
      <c r="N2678" s="27" t="str">
        <f t="shared" si="832"/>
        <v/>
      </c>
      <c r="O2678" s="27"/>
      <c r="P2678" s="27" t="s">
        <v>16444</v>
      </c>
      <c r="Q2678" s="27"/>
      <c r="R2678" s="27" t="str">
        <f>LEFT('2012-2022'!$P2678,4)</f>
        <v>2021</v>
      </c>
      <c r="S2678" s="27" t="s">
        <v>57</v>
      </c>
      <c r="T2678" s="27" t="str">
        <f t="shared" si="828"/>
        <v/>
      </c>
      <c r="U2678" s="27"/>
      <c r="V2678" s="29"/>
      <c r="W2678" s="30"/>
      <c r="X2678" s="30"/>
      <c r="Y2678" s="31"/>
    </row>
    <row r="2679" spans="1:25" ht="15.75" hidden="1" customHeight="1" x14ac:dyDescent="0.25">
      <c r="A2679" s="32">
        <v>28596392</v>
      </c>
      <c r="B2679" s="32" t="s">
        <v>16445</v>
      </c>
      <c r="C2679" s="32" t="s">
        <v>16446</v>
      </c>
      <c r="D2679" s="32" t="s">
        <v>16447</v>
      </c>
      <c r="E2679" s="32" t="s">
        <v>16448</v>
      </c>
      <c r="F2679" s="32" t="s">
        <v>16029</v>
      </c>
      <c r="G2679" s="32">
        <v>2017</v>
      </c>
      <c r="H2679" s="33">
        <v>42896</v>
      </c>
      <c r="I2679" s="32" t="s">
        <v>16449</v>
      </c>
      <c r="J2679" s="32"/>
      <c r="K2679" s="32" t="s">
        <v>16450</v>
      </c>
      <c r="L2679" s="32" t="str">
        <f t="shared" si="831"/>
        <v>PostAlerta</v>
      </c>
      <c r="M2679" s="32" t="str">
        <f t="shared" si="829"/>
        <v>S/PalabrasClaves</v>
      </c>
      <c r="N2679" s="32" t="str">
        <f t="shared" si="832"/>
        <v/>
      </c>
      <c r="O2679" s="32"/>
      <c r="P2679" s="32" t="s">
        <v>16451</v>
      </c>
      <c r="Q2679" s="32"/>
      <c r="R2679" s="32" t="str">
        <f>LEFT('2012-2022'!$P2679,4)</f>
        <v>2017</v>
      </c>
      <c r="S2679" s="32" t="s">
        <v>60</v>
      </c>
      <c r="T2679" s="32" t="str">
        <f t="shared" si="828"/>
        <v/>
      </c>
      <c r="U2679" s="32"/>
      <c r="V2679" s="34"/>
      <c r="W2679" s="35"/>
      <c r="X2679" s="35"/>
      <c r="Y2679" s="32"/>
    </row>
    <row r="2680" spans="1:25" ht="15.75" hidden="1" customHeight="1" x14ac:dyDescent="0.25">
      <c r="A2680" s="27">
        <v>31695449</v>
      </c>
      <c r="B2680" s="27" t="s">
        <v>16452</v>
      </c>
      <c r="C2680" s="27" t="s">
        <v>16453</v>
      </c>
      <c r="D2680" s="27" t="s">
        <v>16454</v>
      </c>
      <c r="E2680" s="27" t="s">
        <v>16455</v>
      </c>
      <c r="F2680" s="27" t="s">
        <v>15774</v>
      </c>
      <c r="G2680" s="27">
        <v>2019</v>
      </c>
      <c r="H2680" s="28">
        <v>43777</v>
      </c>
      <c r="I2680" s="27" t="s">
        <v>16456</v>
      </c>
      <c r="J2680" s="27"/>
      <c r="K2680" s="27" t="s">
        <v>16457</v>
      </c>
      <c r="L2680" s="27" t="str">
        <f t="shared" si="831"/>
        <v>PostAlerta</v>
      </c>
      <c r="M2680" s="27" t="str">
        <f t="shared" si="829"/>
        <v>S/PalabrasClaves</v>
      </c>
      <c r="N2680" s="27" t="str">
        <f t="shared" si="832"/>
        <v/>
      </c>
      <c r="O2680" s="27"/>
      <c r="P2680" s="27" t="s">
        <v>8579</v>
      </c>
      <c r="Q2680" s="27"/>
      <c r="R2680" s="27" t="str">
        <f>LEFT('2012-2022'!$P2680,4)</f>
        <v>2019</v>
      </c>
      <c r="S2680" s="27" t="s">
        <v>70</v>
      </c>
      <c r="T2680" s="27" t="str">
        <f t="shared" si="828"/>
        <v/>
      </c>
      <c r="U2680" s="27"/>
      <c r="V2680" s="29"/>
      <c r="W2680" s="30"/>
      <c r="X2680" s="30"/>
      <c r="Y2680" s="31"/>
    </row>
    <row r="2681" spans="1:25" ht="15.75" hidden="1" customHeight="1" x14ac:dyDescent="0.25">
      <c r="A2681" s="32">
        <v>28035227</v>
      </c>
      <c r="B2681" s="32" t="s">
        <v>16458</v>
      </c>
      <c r="C2681" s="32" t="s">
        <v>16459</v>
      </c>
      <c r="D2681" s="32" t="s">
        <v>16460</v>
      </c>
      <c r="E2681" s="32" t="s">
        <v>128</v>
      </c>
      <c r="F2681" s="32" t="s">
        <v>15841</v>
      </c>
      <c r="G2681" s="32">
        <v>2016</v>
      </c>
      <c r="H2681" s="33">
        <v>42735</v>
      </c>
      <c r="I2681" s="32" t="s">
        <v>16461</v>
      </c>
      <c r="J2681" s="32"/>
      <c r="K2681" s="32" t="s">
        <v>16462</v>
      </c>
      <c r="L2681" s="32" t="str">
        <f t="shared" si="831"/>
        <v>PreAlerta</v>
      </c>
      <c r="M2681" s="32" t="str">
        <f t="shared" si="829"/>
        <v>S/PalabrasClaves</v>
      </c>
      <c r="N2681" s="32" t="str">
        <f t="shared" si="832"/>
        <v/>
      </c>
      <c r="O2681" s="32"/>
      <c r="P2681" s="32" t="s">
        <v>687</v>
      </c>
      <c r="Q2681" s="32"/>
      <c r="R2681" s="32" t="str">
        <f>LEFT('2012-2022'!$P2681,4)</f>
        <v>2016</v>
      </c>
      <c r="S2681" s="32" t="s">
        <v>74</v>
      </c>
      <c r="T2681" s="32" t="str">
        <f t="shared" si="828"/>
        <v/>
      </c>
      <c r="U2681" s="32"/>
      <c r="V2681" s="34"/>
      <c r="W2681" s="35"/>
      <c r="X2681" s="35"/>
      <c r="Y2681" s="32"/>
    </row>
    <row r="2682" spans="1:25" ht="15.75" hidden="1" customHeight="1" x14ac:dyDescent="0.25">
      <c r="A2682" s="27">
        <v>34279817</v>
      </c>
      <c r="B2682" s="27" t="s">
        <v>16463</v>
      </c>
      <c r="C2682" s="27" t="s">
        <v>16464</v>
      </c>
      <c r="D2682" s="27" t="s">
        <v>16465</v>
      </c>
      <c r="E2682" s="27" t="s">
        <v>15753</v>
      </c>
      <c r="F2682" s="27" t="s">
        <v>16466</v>
      </c>
      <c r="G2682" s="27">
        <v>2021</v>
      </c>
      <c r="H2682" s="28">
        <v>44396</v>
      </c>
      <c r="I2682" s="27" t="s">
        <v>16467</v>
      </c>
      <c r="J2682" s="27"/>
      <c r="K2682" s="27" t="s">
        <v>16468</v>
      </c>
      <c r="L2682" s="27" t="str">
        <f t="shared" si="831"/>
        <v>Excluido</v>
      </c>
      <c r="M2682" s="27" t="str">
        <f t="shared" si="829"/>
        <v>S/PalabrasClaves</v>
      </c>
      <c r="N2682" s="27" t="str">
        <f t="shared" si="832"/>
        <v/>
      </c>
      <c r="O2682" s="27"/>
      <c r="P2682" s="27" t="s">
        <v>1445</v>
      </c>
      <c r="Q2682" s="27"/>
      <c r="R2682" s="27" t="str">
        <f>LEFT('2012-2022'!$P2682,4)</f>
        <v>2021</v>
      </c>
      <c r="S2682" s="27" t="s">
        <v>74</v>
      </c>
      <c r="T2682" s="27" t="str">
        <f t="shared" si="828"/>
        <v/>
      </c>
      <c r="U2682" s="27"/>
      <c r="V2682" s="29"/>
      <c r="W2682" s="30"/>
      <c r="X2682" s="30"/>
      <c r="Y2682" s="31"/>
    </row>
    <row r="2683" spans="1:25" ht="15.75" hidden="1" customHeight="1" x14ac:dyDescent="0.25">
      <c r="A2683" s="32">
        <v>33553473</v>
      </c>
      <c r="B2683" s="32" t="s">
        <v>16469</v>
      </c>
      <c r="C2683" s="32" t="s">
        <v>16470</v>
      </c>
      <c r="D2683" s="32" t="s">
        <v>16471</v>
      </c>
      <c r="E2683" s="32" t="s">
        <v>16472</v>
      </c>
      <c r="F2683" s="32" t="s">
        <v>16473</v>
      </c>
      <c r="G2683" s="32">
        <v>2020</v>
      </c>
      <c r="H2683" s="33">
        <v>44235</v>
      </c>
      <c r="I2683" s="32" t="s">
        <v>16474</v>
      </c>
      <c r="J2683" s="32"/>
      <c r="K2683" s="32" t="s">
        <v>16475</v>
      </c>
      <c r="L2683" s="32" t="str">
        <f t="shared" si="831"/>
        <v>PostAlerta</v>
      </c>
      <c r="M2683" s="32" t="str">
        <f t="shared" si="829"/>
        <v>C/PalabrasClaves</v>
      </c>
      <c r="N2683" s="32" t="str">
        <f t="shared" si="832"/>
        <v/>
      </c>
      <c r="O2683" s="32"/>
      <c r="P2683" s="32" t="s">
        <v>16476</v>
      </c>
      <c r="Q2683" s="32"/>
      <c r="R2683" s="32" t="str">
        <f>LEFT('2012-2022'!$P2683,4)</f>
        <v>2020</v>
      </c>
      <c r="S2683" s="32" t="s">
        <v>74</v>
      </c>
      <c r="T2683" s="32" t="str">
        <f t="shared" si="828"/>
        <v/>
      </c>
      <c r="U2683" s="32"/>
      <c r="V2683" s="34"/>
      <c r="W2683" s="35"/>
      <c r="X2683" s="35"/>
      <c r="Y2683" s="32"/>
    </row>
    <row r="2684" spans="1:25" ht="15.75" hidden="1" customHeight="1" x14ac:dyDescent="0.25">
      <c r="A2684" s="27">
        <v>32304530</v>
      </c>
      <c r="B2684" s="27" t="s">
        <v>16477</v>
      </c>
      <c r="C2684" s="27"/>
      <c r="D2684" s="27" t="s">
        <v>16478</v>
      </c>
      <c r="E2684" s="27"/>
      <c r="F2684" s="27" t="s">
        <v>304</v>
      </c>
      <c r="G2684" s="27">
        <v>2020</v>
      </c>
      <c r="H2684" s="28">
        <v>43940</v>
      </c>
      <c r="I2684" s="27"/>
      <c r="J2684" s="27"/>
      <c r="K2684" s="27" t="s">
        <v>16479</v>
      </c>
      <c r="L2684" s="27" t="str">
        <f t="shared" si="831"/>
        <v>PostAlerta</v>
      </c>
      <c r="M2684" s="27" t="str">
        <f t="shared" si="829"/>
        <v>S/PalabrasClaves</v>
      </c>
      <c r="N2684" s="27" t="str">
        <f t="shared" si="832"/>
        <v/>
      </c>
      <c r="O2684" s="27"/>
      <c r="P2684" s="27" t="s">
        <v>737</v>
      </c>
      <c r="Q2684" s="27"/>
      <c r="R2684" s="27" t="str">
        <f>LEFT('2012-2022'!$P2684,4)</f>
        <v>2020</v>
      </c>
      <c r="S2684" s="27" t="s">
        <v>57</v>
      </c>
      <c r="T2684" s="27" t="str">
        <f t="shared" si="828"/>
        <v/>
      </c>
      <c r="U2684" s="27"/>
      <c r="V2684" s="29"/>
      <c r="W2684" s="30"/>
      <c r="X2684" s="30"/>
      <c r="Y2684" s="31"/>
    </row>
    <row r="2685" spans="1:25" ht="15.75" hidden="1" customHeight="1" x14ac:dyDescent="0.25">
      <c r="A2685" s="32">
        <v>35203870</v>
      </c>
      <c r="B2685" s="32" t="s">
        <v>16480</v>
      </c>
      <c r="C2685" s="32" t="s">
        <v>16481</v>
      </c>
      <c r="D2685" s="32" t="s">
        <v>16482</v>
      </c>
      <c r="E2685" s="32" t="s">
        <v>6659</v>
      </c>
      <c r="F2685" s="32" t="s">
        <v>15834</v>
      </c>
      <c r="G2685" s="32">
        <v>2022</v>
      </c>
      <c r="H2685" s="33">
        <v>44617</v>
      </c>
      <c r="I2685" s="32" t="s">
        <v>16483</v>
      </c>
      <c r="J2685" s="32"/>
      <c r="K2685" s="32" t="s">
        <v>16484</v>
      </c>
      <c r="L2685" s="32" t="str">
        <f t="shared" si="831"/>
        <v>PostAlerta</v>
      </c>
      <c r="M2685" s="32" t="str">
        <f t="shared" si="829"/>
        <v>C/PalabrasClaves</v>
      </c>
      <c r="N2685" s="32" t="str">
        <f t="shared" si="832"/>
        <v/>
      </c>
      <c r="O2685" s="32"/>
      <c r="P2685" s="32" t="s">
        <v>9155</v>
      </c>
      <c r="Q2685" s="32"/>
      <c r="R2685" s="32" t="str">
        <f>LEFT('2012-2022'!$P2685,4)</f>
        <v>2022</v>
      </c>
      <c r="S2685" s="32" t="s">
        <v>45</v>
      </c>
      <c r="T2685" s="32" t="str">
        <f t="shared" si="828"/>
        <v/>
      </c>
      <c r="U2685" s="32"/>
      <c r="V2685" s="34"/>
      <c r="W2685" s="35"/>
      <c r="X2685" s="35"/>
      <c r="Y2685" s="32"/>
    </row>
    <row r="2686" spans="1:25" ht="15.75" hidden="1" customHeight="1" x14ac:dyDescent="0.25">
      <c r="A2686" s="27">
        <v>33004447</v>
      </c>
      <c r="B2686" s="27" t="s">
        <v>16485</v>
      </c>
      <c r="C2686" s="27" t="s">
        <v>16486</v>
      </c>
      <c r="D2686" s="27" t="s">
        <v>16487</v>
      </c>
      <c r="E2686" s="27" t="s">
        <v>2748</v>
      </c>
      <c r="F2686" s="27" t="s">
        <v>16085</v>
      </c>
      <c r="G2686" s="27">
        <v>2020</v>
      </c>
      <c r="H2686" s="28">
        <v>44106</v>
      </c>
      <c r="I2686" s="27" t="s">
        <v>16488</v>
      </c>
      <c r="J2686" s="27"/>
      <c r="K2686" s="27" t="s">
        <v>16489</v>
      </c>
      <c r="L2686" s="27" t="str">
        <f t="shared" si="831"/>
        <v>PostAlerta</v>
      </c>
      <c r="M2686" s="27" t="str">
        <f t="shared" si="829"/>
        <v>C/PalabrasClaves</v>
      </c>
      <c r="N2686" s="27" t="str">
        <f t="shared" si="832"/>
        <v/>
      </c>
      <c r="O2686" s="27"/>
      <c r="P2686" s="27" t="s">
        <v>1855</v>
      </c>
      <c r="Q2686" s="27"/>
      <c r="R2686" s="27" t="str">
        <f>LEFT('2012-2022'!$P2686,4)</f>
        <v>2020</v>
      </c>
      <c r="S2686" s="27" t="s">
        <v>70</v>
      </c>
      <c r="T2686" s="27" t="str">
        <f t="shared" si="828"/>
        <v/>
      </c>
      <c r="U2686" s="27"/>
      <c r="V2686" s="29"/>
      <c r="W2686" s="30"/>
      <c r="X2686" s="30"/>
      <c r="Y2686" s="31"/>
    </row>
    <row r="2687" spans="1:25" ht="15.75" hidden="1" customHeight="1" x14ac:dyDescent="0.25">
      <c r="A2687" s="32">
        <v>24564848</v>
      </c>
      <c r="B2687" s="32" t="s">
        <v>16490</v>
      </c>
      <c r="C2687" s="32" t="s">
        <v>16491</v>
      </c>
      <c r="D2687" s="32" t="s">
        <v>16492</v>
      </c>
      <c r="E2687" s="32" t="s">
        <v>16493</v>
      </c>
      <c r="F2687" s="32" t="s">
        <v>16494</v>
      </c>
      <c r="G2687" s="32">
        <v>2013</v>
      </c>
      <c r="H2687" s="33">
        <v>41696</v>
      </c>
      <c r="I2687" s="32" t="s">
        <v>16495</v>
      </c>
      <c r="J2687" s="32"/>
      <c r="K2687" s="32" t="s">
        <v>16496</v>
      </c>
      <c r="L2687" s="32" t="str">
        <f t="shared" si="831"/>
        <v>PreAlerta</v>
      </c>
      <c r="M2687" s="32" t="str">
        <f t="shared" si="829"/>
        <v>S/PalabrasClaves</v>
      </c>
      <c r="N2687" s="32" t="str">
        <f t="shared" si="832"/>
        <v/>
      </c>
      <c r="O2687" s="32"/>
      <c r="P2687" s="32" t="s">
        <v>16497</v>
      </c>
      <c r="Q2687" s="32"/>
      <c r="R2687" s="32" t="str">
        <f>LEFT('2012-2022'!$P2687,4)</f>
        <v>2013</v>
      </c>
      <c r="S2687" s="32" t="s">
        <v>74</v>
      </c>
      <c r="T2687" s="32" t="str">
        <f t="shared" si="828"/>
        <v/>
      </c>
      <c r="U2687" s="32"/>
      <c r="V2687" s="34"/>
      <c r="W2687" s="35"/>
      <c r="X2687" s="35"/>
      <c r="Y2687" s="32"/>
    </row>
    <row r="2688" spans="1:25" ht="15.75" hidden="1" customHeight="1" x14ac:dyDescent="0.25">
      <c r="A2688" s="27">
        <v>23390207</v>
      </c>
      <c r="B2688" s="27" t="s">
        <v>16498</v>
      </c>
      <c r="C2688" s="27" t="s">
        <v>16499</v>
      </c>
      <c r="D2688" s="27" t="s">
        <v>16500</v>
      </c>
      <c r="E2688" s="27" t="s">
        <v>16501</v>
      </c>
      <c r="F2688" s="27" t="s">
        <v>493</v>
      </c>
      <c r="G2688" s="27">
        <v>2013</v>
      </c>
      <c r="H2688" s="28">
        <v>41313</v>
      </c>
      <c r="I2688" s="27"/>
      <c r="J2688" s="27"/>
      <c r="K2688" s="27" t="s">
        <v>16502</v>
      </c>
      <c r="L2688" s="27" t="str">
        <f t="shared" si="831"/>
        <v>PreAlerta</v>
      </c>
      <c r="M2688" s="27" t="str">
        <f t="shared" si="829"/>
        <v>C/PalabrasClaves</v>
      </c>
      <c r="N2688" s="27" t="str">
        <f t="shared" si="832"/>
        <v/>
      </c>
      <c r="O2688" s="27"/>
      <c r="P2688" s="27" t="s">
        <v>479</v>
      </c>
      <c r="Q2688" s="27"/>
      <c r="R2688" s="27" t="str">
        <f>LEFT('2012-2022'!$P2688,4)</f>
        <v>2013</v>
      </c>
      <c r="S2688" s="27" t="s">
        <v>60</v>
      </c>
      <c r="T2688" s="27" t="str">
        <f t="shared" si="828"/>
        <v/>
      </c>
      <c r="U2688" s="27"/>
      <c r="V2688" s="29"/>
      <c r="W2688" s="30"/>
      <c r="X2688" s="30"/>
      <c r="Y2688" s="31"/>
    </row>
    <row r="2689" spans="1:25" ht="15.75" hidden="1" customHeight="1" x14ac:dyDescent="0.25">
      <c r="A2689" s="32">
        <v>23847609</v>
      </c>
      <c r="B2689" s="32" t="s">
        <v>16503</v>
      </c>
      <c r="C2689" s="32" t="s">
        <v>16504</v>
      </c>
      <c r="D2689" s="32" t="s">
        <v>16505</v>
      </c>
      <c r="E2689" s="32" t="s">
        <v>16506</v>
      </c>
      <c r="F2689" s="32" t="s">
        <v>15747</v>
      </c>
      <c r="G2689" s="32">
        <v>2013</v>
      </c>
      <c r="H2689" s="33">
        <v>41468</v>
      </c>
      <c r="I2689" s="32" t="s">
        <v>16507</v>
      </c>
      <c r="J2689" s="32"/>
      <c r="K2689" s="32" t="s">
        <v>16508</v>
      </c>
      <c r="L2689" s="32" t="str">
        <f t="shared" si="831"/>
        <v>PreAlerta</v>
      </c>
      <c r="M2689" s="32" t="str">
        <f t="shared" si="829"/>
        <v>S/PalabrasClaves</v>
      </c>
      <c r="N2689" s="32" t="str">
        <f t="shared" si="832"/>
        <v/>
      </c>
      <c r="O2689" s="32"/>
      <c r="P2689" s="32" t="s">
        <v>16509</v>
      </c>
      <c r="Q2689" s="32"/>
      <c r="R2689" s="32" t="str">
        <f>LEFT('2012-2022'!$P2689,4)</f>
        <v>2013</v>
      </c>
      <c r="S2689" s="32" t="s">
        <v>62</v>
      </c>
      <c r="T2689" s="32" t="str">
        <f t="shared" si="828"/>
        <v/>
      </c>
      <c r="U2689" s="32"/>
      <c r="V2689" s="34"/>
      <c r="W2689" s="35"/>
      <c r="X2689" s="35"/>
      <c r="Y2689" s="32"/>
    </row>
    <row r="2690" spans="1:25" ht="15.75" hidden="1" customHeight="1" x14ac:dyDescent="0.25">
      <c r="A2690" s="27">
        <v>26733970</v>
      </c>
      <c r="B2690" s="27" t="s">
        <v>16510</v>
      </c>
      <c r="C2690" s="27" t="s">
        <v>16511</v>
      </c>
      <c r="D2690" s="27" t="s">
        <v>16512</v>
      </c>
      <c r="E2690" s="27" t="s">
        <v>16129</v>
      </c>
      <c r="F2690" s="27" t="s">
        <v>15747</v>
      </c>
      <c r="G2690" s="27">
        <v>2015</v>
      </c>
      <c r="H2690" s="28">
        <v>42376</v>
      </c>
      <c r="I2690" s="27" t="s">
        <v>16513</v>
      </c>
      <c r="J2690" s="27"/>
      <c r="K2690" s="27" t="s">
        <v>16514</v>
      </c>
      <c r="L2690" s="27" t="str">
        <f t="shared" si="831"/>
        <v>PreAlerta</v>
      </c>
      <c r="M2690" s="27" t="str">
        <f t="shared" si="829"/>
        <v>S/PalabrasClaves</v>
      </c>
      <c r="N2690" s="27" t="str">
        <f t="shared" si="832"/>
        <v/>
      </c>
      <c r="O2690" s="27"/>
      <c r="P2690" s="27" t="s">
        <v>16515</v>
      </c>
      <c r="Q2690" s="27"/>
      <c r="R2690" s="27" t="str">
        <f>LEFT('2012-2022'!$P2690,4)</f>
        <v>2015</v>
      </c>
      <c r="S2690" s="27" t="s">
        <v>74</v>
      </c>
      <c r="T2690" s="27" t="str">
        <f t="shared" si="828"/>
        <v/>
      </c>
      <c r="U2690" s="27"/>
      <c r="V2690" s="29"/>
      <c r="W2690" s="30"/>
      <c r="X2690" s="30"/>
      <c r="Y2690" s="31"/>
    </row>
    <row r="2691" spans="1:25" ht="15.75" hidden="1" customHeight="1" x14ac:dyDescent="0.25">
      <c r="A2691" s="32">
        <v>33777466</v>
      </c>
      <c r="B2691" s="32" t="s">
        <v>16516</v>
      </c>
      <c r="C2691" s="32" t="s">
        <v>16517</v>
      </c>
      <c r="D2691" s="32" t="s">
        <v>16518</v>
      </c>
      <c r="E2691" s="32" t="s">
        <v>16519</v>
      </c>
      <c r="F2691" s="32" t="s">
        <v>16520</v>
      </c>
      <c r="G2691" s="32">
        <v>2021</v>
      </c>
      <c r="H2691" s="33">
        <v>44284</v>
      </c>
      <c r="I2691" s="32" t="s">
        <v>16521</v>
      </c>
      <c r="J2691" s="32"/>
      <c r="K2691" s="32" t="s">
        <v>16522</v>
      </c>
      <c r="L2691" s="32" t="str">
        <f t="shared" si="831"/>
        <v>PostAlerta</v>
      </c>
      <c r="M2691" s="32" t="str">
        <f t="shared" si="829"/>
        <v>S/PalabrasClaves</v>
      </c>
      <c r="N2691" s="32" t="str">
        <f t="shared" si="832"/>
        <v/>
      </c>
      <c r="O2691" s="32"/>
      <c r="P2691" s="32" t="s">
        <v>4912</v>
      </c>
      <c r="Q2691" s="32"/>
      <c r="R2691" s="32" t="str">
        <f>LEFT('2012-2022'!$P2691,4)</f>
        <v>2021</v>
      </c>
      <c r="S2691" s="32" t="s">
        <v>49</v>
      </c>
      <c r="T2691" s="32" t="str">
        <f t="shared" si="828"/>
        <v/>
      </c>
      <c r="U2691" s="32"/>
      <c r="V2691" s="34"/>
      <c r="W2691" s="35"/>
      <c r="X2691" s="35"/>
      <c r="Y2691" s="32"/>
    </row>
    <row r="2692" spans="1:25" ht="15.75" hidden="1" customHeight="1" x14ac:dyDescent="0.25">
      <c r="A2692" s="27">
        <v>32806522</v>
      </c>
      <c r="B2692" s="27" t="s">
        <v>16523</v>
      </c>
      <c r="C2692" s="27" t="s">
        <v>161</v>
      </c>
      <c r="D2692" s="27" t="s">
        <v>16524</v>
      </c>
      <c r="E2692" s="27" t="s">
        <v>163</v>
      </c>
      <c r="F2692" s="27" t="s">
        <v>15860</v>
      </c>
      <c r="G2692" s="27">
        <v>2020</v>
      </c>
      <c r="H2692" s="28">
        <v>44062</v>
      </c>
      <c r="I2692" s="27" t="s">
        <v>16525</v>
      </c>
      <c r="J2692" s="27"/>
      <c r="K2692" s="27" t="s">
        <v>16526</v>
      </c>
      <c r="L2692" s="27" t="str">
        <f t="shared" si="831"/>
        <v>PostAlerta</v>
      </c>
      <c r="M2692" s="27" t="str">
        <f t="shared" ref="M2692:M2755" si="833">IF(ISNUMBER(A2692),(IF(ISNUMBER(VLOOKUP(A2692,KEYWORDS,1,FALSE)),"C/PalabrasClaves","S/PalabrasClaves")),"")</f>
        <v>S/PalabrasClaves</v>
      </c>
      <c r="N2692" s="27" t="str">
        <f t="shared" si="832"/>
        <v/>
      </c>
      <c r="O2692" s="27"/>
      <c r="P2692" s="27" t="s">
        <v>16527</v>
      </c>
      <c r="Q2692" s="27"/>
      <c r="R2692" s="27" t="str">
        <f>LEFT('2012-2022'!$P2692,4)</f>
        <v>2020</v>
      </c>
      <c r="S2692" s="27" t="s">
        <v>65</v>
      </c>
      <c r="T2692" s="27" t="str">
        <f t="shared" si="828"/>
        <v/>
      </c>
      <c r="U2692" s="27"/>
      <c r="V2692" s="29"/>
      <c r="W2692" s="30"/>
      <c r="X2692" s="30"/>
      <c r="Y2692" s="31"/>
    </row>
    <row r="2693" spans="1:25" ht="15.75" hidden="1" customHeight="1" x14ac:dyDescent="0.25">
      <c r="A2693" s="32">
        <v>33990163</v>
      </c>
      <c r="B2693" s="32" t="s">
        <v>16528</v>
      </c>
      <c r="C2693" s="32" t="s">
        <v>16529</v>
      </c>
      <c r="D2693" s="32" t="s">
        <v>16530</v>
      </c>
      <c r="E2693" s="32" t="s">
        <v>16531</v>
      </c>
      <c r="F2693" s="32" t="s">
        <v>735</v>
      </c>
      <c r="G2693" s="32">
        <v>2021</v>
      </c>
      <c r="H2693" s="33">
        <v>44331</v>
      </c>
      <c r="I2693" s="32"/>
      <c r="J2693" s="32"/>
      <c r="K2693" s="32" t="s">
        <v>16532</v>
      </c>
      <c r="L2693" s="32" t="str">
        <f t="shared" si="831"/>
        <v>PostAlerta</v>
      </c>
      <c r="M2693" s="32" t="str">
        <f t="shared" si="833"/>
        <v>S/PalabrasClaves</v>
      </c>
      <c r="N2693" s="32" t="str">
        <f t="shared" si="832"/>
        <v/>
      </c>
      <c r="O2693" s="32"/>
      <c r="P2693" s="32" t="s">
        <v>1041</v>
      </c>
      <c r="Q2693" s="32"/>
      <c r="R2693" s="32" t="str">
        <f>LEFT('2012-2022'!$P2693,4)</f>
        <v>2021</v>
      </c>
      <c r="S2693" s="32" t="s">
        <v>70</v>
      </c>
      <c r="T2693" s="32" t="str">
        <f t="shared" si="828"/>
        <v/>
      </c>
      <c r="U2693" s="32"/>
      <c r="V2693" s="34"/>
      <c r="W2693" s="35"/>
      <c r="X2693" s="35"/>
      <c r="Y2693" s="32"/>
    </row>
    <row r="2694" spans="1:25" ht="15.75" hidden="1" customHeight="1" x14ac:dyDescent="0.25">
      <c r="A2694" s="27">
        <v>29256362</v>
      </c>
      <c r="B2694" s="27" t="s">
        <v>16533</v>
      </c>
      <c r="C2694" s="27" t="s">
        <v>16534</v>
      </c>
      <c r="D2694" s="27" t="s">
        <v>16535</v>
      </c>
      <c r="E2694" s="27" t="s">
        <v>16536</v>
      </c>
      <c r="F2694" s="27" t="s">
        <v>2015</v>
      </c>
      <c r="G2694" s="27">
        <v>2018</v>
      </c>
      <c r="H2694" s="28">
        <v>43089</v>
      </c>
      <c r="I2694" s="27" t="s">
        <v>16537</v>
      </c>
      <c r="J2694" s="27"/>
      <c r="K2694" s="27" t="s">
        <v>16538</v>
      </c>
      <c r="L2694" s="27" t="str">
        <f t="shared" si="831"/>
        <v>PostAlerta</v>
      </c>
      <c r="M2694" s="27" t="str">
        <f t="shared" si="833"/>
        <v>S/PalabrasClaves</v>
      </c>
      <c r="N2694" s="27" t="str">
        <f t="shared" si="832"/>
        <v/>
      </c>
      <c r="O2694" s="27"/>
      <c r="P2694" s="27" t="s">
        <v>1338</v>
      </c>
      <c r="Q2694" s="27"/>
      <c r="R2694" s="27" t="str">
        <f>LEFT('2012-2022'!$P2694,4)</f>
        <v>2018</v>
      </c>
      <c r="S2694" s="27" t="s">
        <v>39</v>
      </c>
      <c r="T2694" s="27" t="str">
        <f t="shared" si="828"/>
        <v/>
      </c>
      <c r="U2694" s="27"/>
      <c r="V2694" s="29"/>
      <c r="W2694" s="30"/>
      <c r="X2694" s="30"/>
      <c r="Y2694" s="31"/>
    </row>
    <row r="2695" spans="1:25" ht="15.75" hidden="1" customHeight="1" x14ac:dyDescent="0.25">
      <c r="A2695" s="32">
        <v>31861867</v>
      </c>
      <c r="B2695" s="32" t="s">
        <v>16539</v>
      </c>
      <c r="C2695" s="32" t="s">
        <v>12239</v>
      </c>
      <c r="D2695" s="32" t="s">
        <v>16540</v>
      </c>
      <c r="E2695" s="32" t="s">
        <v>4098</v>
      </c>
      <c r="F2695" s="32" t="s">
        <v>15860</v>
      </c>
      <c r="G2695" s="32">
        <v>2019</v>
      </c>
      <c r="H2695" s="33">
        <v>43821</v>
      </c>
      <c r="I2695" s="32" t="s">
        <v>16541</v>
      </c>
      <c r="J2695" s="32"/>
      <c r="K2695" s="32" t="s">
        <v>16542</v>
      </c>
      <c r="L2695" s="32" t="str">
        <f t="shared" si="831"/>
        <v>Excluido</v>
      </c>
      <c r="M2695" s="32" t="str">
        <f t="shared" si="833"/>
        <v>S/PalabrasClaves</v>
      </c>
      <c r="N2695" s="32" t="str">
        <f t="shared" si="832"/>
        <v/>
      </c>
      <c r="O2695" s="32"/>
      <c r="P2695" s="32" t="s">
        <v>576</v>
      </c>
      <c r="Q2695" s="32"/>
      <c r="R2695" s="32" t="str">
        <f>LEFT('2012-2022'!$P2695,4)</f>
        <v>2019</v>
      </c>
      <c r="S2695" s="32" t="s">
        <v>74</v>
      </c>
      <c r="T2695" s="32" t="str">
        <f t="shared" si="828"/>
        <v/>
      </c>
      <c r="U2695" s="32"/>
      <c r="V2695" s="34"/>
      <c r="W2695" s="35"/>
      <c r="X2695" s="35"/>
      <c r="Y2695" s="32"/>
    </row>
    <row r="2696" spans="1:25" ht="15.75" hidden="1" customHeight="1" x14ac:dyDescent="0.25">
      <c r="A2696" s="27">
        <v>35369565</v>
      </c>
      <c r="B2696" s="27" t="s">
        <v>16543</v>
      </c>
      <c r="C2696" s="27" t="s">
        <v>16544</v>
      </c>
      <c r="D2696" s="27" t="s">
        <v>16545</v>
      </c>
      <c r="E2696" s="27" t="s">
        <v>16546</v>
      </c>
      <c r="F2696" s="27" t="s">
        <v>15867</v>
      </c>
      <c r="G2696" s="27">
        <v>2022</v>
      </c>
      <c r="H2696" s="28">
        <v>44655</v>
      </c>
      <c r="I2696" s="27" t="s">
        <v>16547</v>
      </c>
      <c r="J2696" s="27"/>
      <c r="K2696" s="27" t="s">
        <v>16548</v>
      </c>
      <c r="L2696" s="27" t="str">
        <f t="shared" si="831"/>
        <v>PostAlerta</v>
      </c>
      <c r="M2696" s="27" t="str">
        <f t="shared" si="833"/>
        <v>S/PalabrasClaves</v>
      </c>
      <c r="N2696" s="27" t="str">
        <f t="shared" si="832"/>
        <v/>
      </c>
      <c r="O2696" s="27"/>
      <c r="P2696" s="27" t="s">
        <v>11113</v>
      </c>
      <c r="Q2696" s="27"/>
      <c r="R2696" s="27" t="str">
        <f>LEFT('2012-2022'!$P2696,4)</f>
        <v>2022</v>
      </c>
      <c r="S2696" s="27" t="s">
        <v>49</v>
      </c>
      <c r="T2696" s="27" t="str">
        <f t="shared" si="828"/>
        <v/>
      </c>
      <c r="U2696" s="27"/>
      <c r="V2696" s="29"/>
      <c r="W2696" s="30"/>
      <c r="X2696" s="30"/>
      <c r="Y2696" s="31"/>
    </row>
    <row r="2697" spans="1:25" ht="15.75" hidden="1" customHeight="1" x14ac:dyDescent="0.25">
      <c r="A2697" s="32">
        <v>31463197</v>
      </c>
      <c r="B2697" s="32" t="s">
        <v>16549</v>
      </c>
      <c r="C2697" s="32" t="s">
        <v>16550</v>
      </c>
      <c r="D2697" s="32" t="s">
        <v>16551</v>
      </c>
      <c r="E2697" s="32" t="s">
        <v>16552</v>
      </c>
      <c r="F2697" s="32" t="s">
        <v>15867</v>
      </c>
      <c r="G2697" s="32">
        <v>2019</v>
      </c>
      <c r="H2697" s="33">
        <v>43707</v>
      </c>
      <c r="I2697" s="32" t="s">
        <v>16553</v>
      </c>
      <c r="J2697" s="32"/>
      <c r="K2697" s="32" t="s">
        <v>16554</v>
      </c>
      <c r="L2697" s="32" t="str">
        <f t="shared" si="831"/>
        <v>PostAlerta</v>
      </c>
      <c r="M2697" s="32" t="str">
        <f t="shared" si="833"/>
        <v>S/PalabrasClaves</v>
      </c>
      <c r="N2697" s="32" t="str">
        <f t="shared" si="832"/>
        <v/>
      </c>
      <c r="O2697" s="32"/>
      <c r="P2697" s="32" t="s">
        <v>16145</v>
      </c>
      <c r="Q2697" s="32"/>
      <c r="R2697" s="32" t="str">
        <f>LEFT('2012-2022'!$P2697,4)</f>
        <v>2019</v>
      </c>
      <c r="S2697" s="32" t="s">
        <v>65</v>
      </c>
      <c r="T2697" s="32" t="str">
        <f t="shared" si="828"/>
        <v/>
      </c>
      <c r="U2697" s="32"/>
      <c r="V2697" s="34"/>
      <c r="W2697" s="35"/>
      <c r="X2697" s="35"/>
      <c r="Y2697" s="32"/>
    </row>
    <row r="2698" spans="1:25" ht="15.75" hidden="1" customHeight="1" x14ac:dyDescent="0.25">
      <c r="A2698" s="27">
        <v>34675563</v>
      </c>
      <c r="B2698" s="27" t="s">
        <v>16555</v>
      </c>
      <c r="C2698" s="27" t="s">
        <v>16556</v>
      </c>
      <c r="D2698" s="27" t="s">
        <v>16557</v>
      </c>
      <c r="E2698" s="27" t="s">
        <v>16558</v>
      </c>
      <c r="F2698" s="27" t="s">
        <v>15774</v>
      </c>
      <c r="G2698" s="27">
        <v>2021</v>
      </c>
      <c r="H2698" s="28">
        <v>44491</v>
      </c>
      <c r="I2698" s="27" t="s">
        <v>16559</v>
      </c>
      <c r="J2698" s="27"/>
      <c r="K2698" s="27" t="s">
        <v>16560</v>
      </c>
      <c r="L2698" s="27" t="str">
        <f t="shared" si="831"/>
        <v>PostAlerta</v>
      </c>
      <c r="M2698" s="27" t="str">
        <f t="shared" si="833"/>
        <v>S/PalabrasClaves</v>
      </c>
      <c r="N2698" s="27" t="str">
        <f t="shared" si="832"/>
        <v/>
      </c>
      <c r="O2698" s="27"/>
      <c r="P2698" s="27" t="s">
        <v>16561</v>
      </c>
      <c r="Q2698" s="27"/>
      <c r="R2698" s="27" t="str">
        <f>LEFT('2012-2022'!$P2698,4)</f>
        <v>2021</v>
      </c>
      <c r="S2698" s="27" t="s">
        <v>70</v>
      </c>
      <c r="T2698" s="27" t="str">
        <f t="shared" si="828"/>
        <v/>
      </c>
      <c r="U2698" s="27"/>
      <c r="V2698" s="29"/>
      <c r="W2698" s="30"/>
      <c r="X2698" s="30"/>
      <c r="Y2698" s="31"/>
    </row>
    <row r="2699" spans="1:25" ht="15.75" hidden="1" customHeight="1" x14ac:dyDescent="0.25">
      <c r="A2699" s="32">
        <v>30397529</v>
      </c>
      <c r="B2699" s="32" t="s">
        <v>16562</v>
      </c>
      <c r="C2699" s="32" t="s">
        <v>16563</v>
      </c>
      <c r="D2699" s="32" t="s">
        <v>16564</v>
      </c>
      <c r="E2699" s="32" t="s">
        <v>1754</v>
      </c>
      <c r="F2699" s="32" t="s">
        <v>16565</v>
      </c>
      <c r="G2699" s="32">
        <v>2018</v>
      </c>
      <c r="H2699" s="33">
        <v>43411</v>
      </c>
      <c r="I2699" s="32" t="s">
        <v>16566</v>
      </c>
      <c r="J2699" s="32"/>
      <c r="K2699" s="32"/>
      <c r="L2699" s="32" t="str">
        <f t="shared" si="831"/>
        <v>PostAlerta</v>
      </c>
      <c r="M2699" s="32" t="str">
        <f t="shared" si="833"/>
        <v>S/PalabrasClaves</v>
      </c>
      <c r="N2699" s="32" t="str">
        <f t="shared" si="832"/>
        <v/>
      </c>
      <c r="O2699" s="32"/>
      <c r="P2699" s="32" t="s">
        <v>16567</v>
      </c>
      <c r="Q2699" s="32"/>
      <c r="R2699" s="32" t="str">
        <f>LEFT('2012-2022'!$P2699,4)</f>
        <v>2018</v>
      </c>
      <c r="S2699" s="32" t="s">
        <v>62</v>
      </c>
      <c r="T2699" s="32" t="str">
        <f t="shared" si="828"/>
        <v/>
      </c>
      <c r="U2699" s="32"/>
      <c r="V2699" s="34"/>
      <c r="W2699" s="35"/>
      <c r="X2699" s="35"/>
      <c r="Y2699" s="32"/>
    </row>
    <row r="2700" spans="1:25" ht="15.75" hidden="1" customHeight="1" x14ac:dyDescent="0.25">
      <c r="A2700" s="27">
        <v>25844265</v>
      </c>
      <c r="B2700" s="27" t="s">
        <v>16568</v>
      </c>
      <c r="C2700" s="27" t="s">
        <v>16569</v>
      </c>
      <c r="D2700" s="27" t="s">
        <v>16570</v>
      </c>
      <c r="E2700" s="27" t="s">
        <v>16571</v>
      </c>
      <c r="F2700" s="27" t="s">
        <v>16572</v>
      </c>
      <c r="G2700" s="27">
        <v>2015</v>
      </c>
      <c r="H2700" s="28">
        <v>42101</v>
      </c>
      <c r="I2700" s="27" t="s">
        <v>16573</v>
      </c>
      <c r="J2700" s="27"/>
      <c r="K2700" s="27" t="s">
        <v>16574</v>
      </c>
      <c r="L2700" s="27" t="str">
        <f t="shared" si="831"/>
        <v>PreAlerta</v>
      </c>
      <c r="M2700" s="27" t="str">
        <f t="shared" si="833"/>
        <v>S/PalabrasClaves</v>
      </c>
      <c r="N2700" s="27" t="str">
        <f t="shared" si="832"/>
        <v/>
      </c>
      <c r="O2700" s="27"/>
      <c r="P2700" s="27" t="s">
        <v>701</v>
      </c>
      <c r="Q2700" s="27"/>
      <c r="R2700" s="27" t="str">
        <f>LEFT('2012-2022'!$P2700,4)</f>
        <v>2015</v>
      </c>
      <c r="S2700" s="27" t="s">
        <v>49</v>
      </c>
      <c r="T2700" s="27" t="str">
        <f t="shared" si="828"/>
        <v/>
      </c>
      <c r="U2700" s="27"/>
      <c r="V2700" s="29"/>
      <c r="W2700" s="30"/>
      <c r="X2700" s="30"/>
      <c r="Y2700" s="31"/>
    </row>
    <row r="2701" spans="1:25" ht="15.75" hidden="1" customHeight="1" x14ac:dyDescent="0.25">
      <c r="A2701" s="32">
        <v>33664140</v>
      </c>
      <c r="B2701" s="32" t="s">
        <v>16575</v>
      </c>
      <c r="C2701" s="32" t="s">
        <v>16576</v>
      </c>
      <c r="D2701" s="32" t="s">
        <v>16577</v>
      </c>
      <c r="E2701" s="32" t="s">
        <v>10286</v>
      </c>
      <c r="F2701" s="32" t="s">
        <v>16085</v>
      </c>
      <c r="G2701" s="32">
        <v>2021</v>
      </c>
      <c r="H2701" s="33">
        <v>44260</v>
      </c>
      <c r="I2701" s="32" t="s">
        <v>16578</v>
      </c>
      <c r="J2701" s="32"/>
      <c r="K2701" s="32" t="s">
        <v>16579</v>
      </c>
      <c r="L2701" s="32" t="str">
        <f t="shared" si="831"/>
        <v>PostAlerta</v>
      </c>
      <c r="M2701" s="32" t="str">
        <f t="shared" si="833"/>
        <v>S/PalabrasClaves</v>
      </c>
      <c r="N2701" s="32" t="str">
        <f t="shared" si="832"/>
        <v/>
      </c>
      <c r="O2701" s="32"/>
      <c r="P2701" s="32" t="s">
        <v>16580</v>
      </c>
      <c r="Q2701" s="32"/>
      <c r="R2701" s="32" t="str">
        <f>LEFT('2012-2022'!$P2701,4)</f>
        <v>2021</v>
      </c>
      <c r="S2701" s="32" t="s">
        <v>49</v>
      </c>
      <c r="T2701" s="32" t="str">
        <f t="shared" si="828"/>
        <v/>
      </c>
      <c r="U2701" s="32"/>
      <c r="V2701" s="34"/>
      <c r="W2701" s="35"/>
      <c r="X2701" s="35"/>
      <c r="Y2701" s="32"/>
    </row>
    <row r="2702" spans="1:25" ht="15.75" hidden="1" customHeight="1" x14ac:dyDescent="0.25">
      <c r="A2702" s="27">
        <v>32381609</v>
      </c>
      <c r="B2702" s="27" t="s">
        <v>16581</v>
      </c>
      <c r="C2702" s="27" t="s">
        <v>16582</v>
      </c>
      <c r="D2702" s="27" t="s">
        <v>16583</v>
      </c>
      <c r="E2702" s="27" t="s">
        <v>16584</v>
      </c>
      <c r="F2702" s="27" t="s">
        <v>16085</v>
      </c>
      <c r="G2702" s="27">
        <v>2020</v>
      </c>
      <c r="H2702" s="28">
        <v>43960</v>
      </c>
      <c r="I2702" s="27" t="s">
        <v>16585</v>
      </c>
      <c r="J2702" s="27"/>
      <c r="K2702" s="27" t="s">
        <v>16586</v>
      </c>
      <c r="L2702" s="27" t="str">
        <f t="shared" si="831"/>
        <v>PostAlerta</v>
      </c>
      <c r="M2702" s="27" t="str">
        <f t="shared" si="833"/>
        <v>S/PalabrasClaves</v>
      </c>
      <c r="N2702" s="27" t="str">
        <f t="shared" si="832"/>
        <v/>
      </c>
      <c r="O2702" s="27"/>
      <c r="P2702" s="27" t="s">
        <v>16587</v>
      </c>
      <c r="Q2702" s="27"/>
      <c r="R2702" s="27" t="str">
        <f>LEFT('2012-2022'!$P2702,4)</f>
        <v>2020</v>
      </c>
      <c r="S2702" s="27" t="s">
        <v>57</v>
      </c>
      <c r="T2702" s="27" t="str">
        <f t="shared" si="828"/>
        <v/>
      </c>
      <c r="U2702" s="27"/>
      <c r="V2702" s="29"/>
      <c r="W2702" s="30"/>
      <c r="X2702" s="30"/>
      <c r="Y2702" s="31"/>
    </row>
    <row r="2703" spans="1:25" ht="15.75" hidden="1" customHeight="1" x14ac:dyDescent="0.25">
      <c r="A2703" s="32">
        <v>25031290</v>
      </c>
      <c r="B2703" s="32" t="s">
        <v>16588</v>
      </c>
      <c r="C2703" s="32" t="s">
        <v>16589</v>
      </c>
      <c r="D2703" s="32" t="s">
        <v>16590</v>
      </c>
      <c r="E2703" s="32" t="s">
        <v>5098</v>
      </c>
      <c r="F2703" s="32" t="s">
        <v>2140</v>
      </c>
      <c r="G2703" s="32">
        <v>2014</v>
      </c>
      <c r="H2703" s="33">
        <v>41838</v>
      </c>
      <c r="I2703" s="32"/>
      <c r="J2703" s="32"/>
      <c r="K2703" s="32" t="s">
        <v>16591</v>
      </c>
      <c r="L2703" s="32" t="str">
        <f t="shared" si="831"/>
        <v>PreAlerta</v>
      </c>
      <c r="M2703" s="32" t="str">
        <f t="shared" si="833"/>
        <v>C/PalabrasClaves</v>
      </c>
      <c r="N2703" s="32" t="str">
        <f t="shared" si="832"/>
        <v/>
      </c>
      <c r="O2703" s="32"/>
      <c r="P2703" s="32" t="s">
        <v>9468</v>
      </c>
      <c r="Q2703" s="32"/>
      <c r="R2703" s="32" t="str">
        <f>LEFT('2012-2022'!$P2703,4)</f>
        <v>2014</v>
      </c>
      <c r="S2703" s="32" t="s">
        <v>70</v>
      </c>
      <c r="T2703" s="32" t="str">
        <f t="shared" si="828"/>
        <v/>
      </c>
      <c r="U2703" s="32"/>
      <c r="V2703" s="34"/>
      <c r="W2703" s="35"/>
      <c r="X2703" s="35"/>
      <c r="Y2703" s="32"/>
    </row>
    <row r="2704" spans="1:25" ht="15.75" hidden="1" customHeight="1" x14ac:dyDescent="0.25">
      <c r="A2704" s="27">
        <v>30501682</v>
      </c>
      <c r="B2704" s="27" t="s">
        <v>16592</v>
      </c>
      <c r="C2704" s="27" t="s">
        <v>16593</v>
      </c>
      <c r="D2704" s="27" t="s">
        <v>16594</v>
      </c>
      <c r="E2704" s="27" t="s">
        <v>16595</v>
      </c>
      <c r="F2704" s="27" t="s">
        <v>1451</v>
      </c>
      <c r="G2704" s="27">
        <v>2018</v>
      </c>
      <c r="H2704" s="28">
        <v>43438</v>
      </c>
      <c r="I2704" s="27" t="s">
        <v>16596</v>
      </c>
      <c r="J2704" s="27"/>
      <c r="K2704" s="27" t="s">
        <v>16597</v>
      </c>
      <c r="L2704" s="27" t="str">
        <f t="shared" si="831"/>
        <v>PostAlerta</v>
      </c>
      <c r="M2704" s="27" t="str">
        <f t="shared" si="833"/>
        <v>S/PalabrasClaves</v>
      </c>
      <c r="N2704" s="27" t="str">
        <f t="shared" si="832"/>
        <v/>
      </c>
      <c r="O2704" s="27"/>
      <c r="P2704" s="27" t="s">
        <v>8945</v>
      </c>
      <c r="Q2704" s="27"/>
      <c r="R2704" s="27" t="str">
        <f>LEFT('2012-2022'!$P2704,4)</f>
        <v>2018</v>
      </c>
      <c r="S2704" s="27" t="s">
        <v>74</v>
      </c>
      <c r="T2704" s="27" t="str">
        <f t="shared" si="828"/>
        <v/>
      </c>
      <c r="U2704" s="27"/>
      <c r="V2704" s="29"/>
      <c r="W2704" s="30"/>
      <c r="X2704" s="30"/>
      <c r="Y2704" s="31"/>
    </row>
    <row r="2705" spans="1:25" ht="15.75" hidden="1" customHeight="1" x14ac:dyDescent="0.25">
      <c r="A2705" s="32">
        <v>33737358</v>
      </c>
      <c r="B2705" s="32" t="s">
        <v>16598</v>
      </c>
      <c r="C2705" s="32" t="s">
        <v>16599</v>
      </c>
      <c r="D2705" s="32" t="s">
        <v>16600</v>
      </c>
      <c r="E2705" s="32" t="s">
        <v>16601</v>
      </c>
      <c r="F2705" s="32" t="s">
        <v>16085</v>
      </c>
      <c r="G2705" s="32">
        <v>2021</v>
      </c>
      <c r="H2705" s="33">
        <v>44274</v>
      </c>
      <c r="I2705" s="32" t="s">
        <v>16602</v>
      </c>
      <c r="J2705" s="32"/>
      <c r="K2705" s="32" t="s">
        <v>16603</v>
      </c>
      <c r="L2705" s="32" t="str">
        <f t="shared" si="831"/>
        <v>PostAlerta</v>
      </c>
      <c r="M2705" s="32" t="str">
        <f t="shared" si="833"/>
        <v>S/PalabrasClaves</v>
      </c>
      <c r="N2705" s="32" t="str">
        <f t="shared" si="832"/>
        <v/>
      </c>
      <c r="O2705" s="32"/>
      <c r="P2705" s="32" t="s">
        <v>7617</v>
      </c>
      <c r="Q2705" s="32"/>
      <c r="R2705" s="32" t="str">
        <f>LEFT('2012-2022'!$P2705,4)</f>
        <v>2021</v>
      </c>
      <c r="S2705" s="32" t="s">
        <v>49</v>
      </c>
      <c r="T2705" s="32" t="str">
        <f t="shared" si="828"/>
        <v/>
      </c>
      <c r="U2705" s="32"/>
      <c r="V2705" s="34"/>
      <c r="W2705" s="35"/>
      <c r="X2705" s="35"/>
      <c r="Y2705" s="32"/>
    </row>
    <row r="2706" spans="1:25" ht="15.75" hidden="1" customHeight="1" x14ac:dyDescent="0.25">
      <c r="A2706" s="27">
        <v>32085531</v>
      </c>
      <c r="B2706" s="27" t="s">
        <v>16604</v>
      </c>
      <c r="C2706" s="27" t="s">
        <v>16605</v>
      </c>
      <c r="D2706" s="27" t="s">
        <v>16606</v>
      </c>
      <c r="E2706" s="27" t="s">
        <v>774</v>
      </c>
      <c r="F2706" s="27" t="s">
        <v>15860</v>
      </c>
      <c r="G2706" s="27">
        <v>2020</v>
      </c>
      <c r="H2706" s="28">
        <v>43884</v>
      </c>
      <c r="I2706" s="27" t="s">
        <v>16607</v>
      </c>
      <c r="J2706" s="27"/>
      <c r="K2706" s="27" t="s">
        <v>16608</v>
      </c>
      <c r="L2706" s="27" t="str">
        <f t="shared" si="831"/>
        <v>PostAlerta</v>
      </c>
      <c r="M2706" s="27" t="str">
        <f t="shared" si="833"/>
        <v>S/PalabrasClaves</v>
      </c>
      <c r="N2706" s="27" t="str">
        <f t="shared" si="832"/>
        <v/>
      </c>
      <c r="O2706" s="27"/>
      <c r="P2706" s="27" t="s">
        <v>5450</v>
      </c>
      <c r="Q2706" s="27"/>
      <c r="R2706" s="27" t="str">
        <f>LEFT('2012-2022'!$P2706,4)</f>
        <v>2020</v>
      </c>
      <c r="S2706" s="27" t="s">
        <v>45</v>
      </c>
      <c r="T2706" s="27" t="str">
        <f t="shared" si="828"/>
        <v/>
      </c>
      <c r="U2706" s="27"/>
      <c r="V2706" s="29"/>
      <c r="W2706" s="30"/>
      <c r="X2706" s="30"/>
      <c r="Y2706" s="31"/>
    </row>
    <row r="2707" spans="1:25" ht="15.75" hidden="1" customHeight="1" x14ac:dyDescent="0.25">
      <c r="A2707" s="32">
        <v>29608959</v>
      </c>
      <c r="B2707" s="32" t="s">
        <v>16609</v>
      </c>
      <c r="C2707" s="32" t="s">
        <v>16610</v>
      </c>
      <c r="D2707" s="32" t="s">
        <v>16611</v>
      </c>
      <c r="E2707" s="32" t="s">
        <v>16612</v>
      </c>
      <c r="F2707" s="32" t="s">
        <v>454</v>
      </c>
      <c r="G2707" s="32">
        <v>2018</v>
      </c>
      <c r="H2707" s="33">
        <v>43193</v>
      </c>
      <c r="I2707" s="32"/>
      <c r="J2707" s="32"/>
      <c r="K2707" s="32" t="s">
        <v>16613</v>
      </c>
      <c r="L2707" s="32" t="str">
        <f t="shared" si="831"/>
        <v>PostAlerta</v>
      </c>
      <c r="M2707" s="32" t="str">
        <f t="shared" si="833"/>
        <v>C/PalabrasClaves</v>
      </c>
      <c r="N2707" s="32" t="str">
        <f t="shared" si="832"/>
        <v/>
      </c>
      <c r="O2707" s="32"/>
      <c r="P2707" s="32" t="s">
        <v>590</v>
      </c>
      <c r="Q2707" s="32"/>
      <c r="R2707" s="32" t="str">
        <f>LEFT('2012-2022'!$P2707,4)</f>
        <v>2018</v>
      </c>
      <c r="S2707" s="32" t="s">
        <v>60</v>
      </c>
      <c r="T2707" s="32" t="str">
        <f t="shared" si="828"/>
        <v/>
      </c>
      <c r="U2707" s="32"/>
      <c r="V2707" s="34"/>
      <c r="W2707" s="35"/>
      <c r="X2707" s="35"/>
      <c r="Y2707" s="32"/>
    </row>
    <row r="2708" spans="1:25" ht="15.75" hidden="1" customHeight="1" x14ac:dyDescent="0.25">
      <c r="A2708" s="27">
        <v>30834380</v>
      </c>
      <c r="B2708" s="27" t="s">
        <v>16614</v>
      </c>
      <c r="C2708" s="27" t="s">
        <v>16615</v>
      </c>
      <c r="D2708" s="27" t="s">
        <v>16616</v>
      </c>
      <c r="E2708" s="27" t="s">
        <v>16617</v>
      </c>
      <c r="F2708" s="27" t="s">
        <v>16085</v>
      </c>
      <c r="G2708" s="27">
        <v>2019</v>
      </c>
      <c r="H2708" s="28">
        <v>43530</v>
      </c>
      <c r="I2708" s="27" t="s">
        <v>16618</v>
      </c>
      <c r="J2708" s="27"/>
      <c r="K2708" s="27" t="s">
        <v>16619</v>
      </c>
      <c r="L2708" s="27" t="str">
        <f t="shared" si="831"/>
        <v>PostAlerta</v>
      </c>
      <c r="M2708" s="27" t="str">
        <f t="shared" si="833"/>
        <v>S/PalabrasClaves</v>
      </c>
      <c r="N2708" s="27" t="str">
        <f t="shared" si="832"/>
        <v/>
      </c>
      <c r="O2708" s="27"/>
      <c r="P2708" s="27" t="s">
        <v>16620</v>
      </c>
      <c r="Q2708" s="27"/>
      <c r="R2708" s="27" t="str">
        <f>LEFT('2012-2022'!$P2708,4)</f>
        <v>2019</v>
      </c>
      <c r="S2708" s="27" t="s">
        <v>45</v>
      </c>
      <c r="T2708" s="27" t="str">
        <f t="shared" si="828"/>
        <v/>
      </c>
      <c r="U2708" s="27"/>
      <c r="V2708" s="29"/>
      <c r="W2708" s="30"/>
      <c r="X2708" s="30"/>
      <c r="Y2708" s="31"/>
    </row>
    <row r="2709" spans="1:25" ht="15.75" hidden="1" customHeight="1" x14ac:dyDescent="0.25">
      <c r="A2709" s="32">
        <v>32606827</v>
      </c>
      <c r="B2709" s="32" t="s">
        <v>16621</v>
      </c>
      <c r="C2709" s="32" t="s">
        <v>16622</v>
      </c>
      <c r="D2709" s="32" t="s">
        <v>16623</v>
      </c>
      <c r="E2709" s="32" t="s">
        <v>144</v>
      </c>
      <c r="F2709" s="32" t="s">
        <v>15774</v>
      </c>
      <c r="G2709" s="32">
        <v>2020</v>
      </c>
      <c r="H2709" s="33">
        <v>44014</v>
      </c>
      <c r="I2709" s="32" t="s">
        <v>16624</v>
      </c>
      <c r="J2709" s="32"/>
      <c r="K2709" s="32" t="s">
        <v>16625</v>
      </c>
      <c r="L2709" s="32" t="str">
        <f t="shared" si="831"/>
        <v>PostAlerta</v>
      </c>
      <c r="M2709" s="32" t="str">
        <f t="shared" si="833"/>
        <v>C/PalabrasClaves</v>
      </c>
      <c r="N2709" s="32" t="str">
        <f t="shared" si="832"/>
        <v/>
      </c>
      <c r="O2709" s="32"/>
      <c r="P2709" s="32" t="s">
        <v>5863</v>
      </c>
      <c r="Q2709" s="32"/>
      <c r="R2709" s="32" t="str">
        <f>LEFT('2012-2022'!$P2709,4)</f>
        <v>2020</v>
      </c>
      <c r="S2709" s="32" t="s">
        <v>60</v>
      </c>
      <c r="T2709" s="32" t="str">
        <f t="shared" si="828"/>
        <v/>
      </c>
      <c r="U2709" s="32"/>
      <c r="V2709" s="34"/>
      <c r="W2709" s="35"/>
      <c r="X2709" s="35"/>
      <c r="Y2709" s="32"/>
    </row>
    <row r="2710" spans="1:25" ht="15.75" hidden="1" customHeight="1" x14ac:dyDescent="0.25">
      <c r="A2710" s="27">
        <v>29034107</v>
      </c>
      <c r="B2710" s="27" t="s">
        <v>16626</v>
      </c>
      <c r="C2710" s="27" t="s">
        <v>16627</v>
      </c>
      <c r="D2710" s="27" t="s">
        <v>16628</v>
      </c>
      <c r="E2710" s="27" t="s">
        <v>16629</v>
      </c>
      <c r="F2710" s="27" t="s">
        <v>16276</v>
      </c>
      <c r="G2710" s="27">
        <v>2017</v>
      </c>
      <c r="H2710" s="28">
        <v>43025</v>
      </c>
      <c r="I2710" s="27" t="s">
        <v>16630</v>
      </c>
      <c r="J2710" s="27"/>
      <c r="K2710" s="27" t="s">
        <v>16631</v>
      </c>
      <c r="L2710" s="27" t="str">
        <f t="shared" si="831"/>
        <v>PostAlerta</v>
      </c>
      <c r="M2710" s="27" t="str">
        <f t="shared" si="833"/>
        <v>S/PalabrasClaves</v>
      </c>
      <c r="N2710" s="27" t="str">
        <f t="shared" si="832"/>
        <v/>
      </c>
      <c r="O2710" s="27"/>
      <c r="P2710" s="27" t="s">
        <v>5135</v>
      </c>
      <c r="Q2710" s="27"/>
      <c r="R2710" s="27" t="str">
        <f>LEFT('2012-2022'!$P2710,4)</f>
        <v>2017</v>
      </c>
      <c r="S2710" s="27" t="s">
        <v>68</v>
      </c>
      <c r="T2710" s="27" t="str">
        <f t="shared" si="828"/>
        <v/>
      </c>
      <c r="U2710" s="27"/>
      <c r="V2710" s="29"/>
      <c r="W2710" s="30"/>
      <c r="X2710" s="30"/>
      <c r="Y2710" s="31"/>
    </row>
    <row r="2711" spans="1:25" ht="15.75" hidden="1" customHeight="1" x14ac:dyDescent="0.25">
      <c r="A2711" s="32">
        <v>32848409</v>
      </c>
      <c r="B2711" s="32" t="s">
        <v>16632</v>
      </c>
      <c r="C2711" s="32" t="s">
        <v>16633</v>
      </c>
      <c r="D2711" s="32" t="s">
        <v>16634</v>
      </c>
      <c r="E2711" s="32" t="s">
        <v>16635</v>
      </c>
      <c r="F2711" s="32" t="s">
        <v>16636</v>
      </c>
      <c r="G2711" s="32">
        <v>2020</v>
      </c>
      <c r="H2711" s="33">
        <v>44071</v>
      </c>
      <c r="I2711" s="32" t="s">
        <v>16637</v>
      </c>
      <c r="J2711" s="32"/>
      <c r="K2711" s="32" t="s">
        <v>16638</v>
      </c>
      <c r="L2711" s="32" t="str">
        <f t="shared" si="831"/>
        <v>PostAlerta</v>
      </c>
      <c r="M2711" s="32" t="str">
        <f t="shared" si="833"/>
        <v>S/PalabrasClaves</v>
      </c>
      <c r="N2711" s="32" t="str">
        <f t="shared" si="832"/>
        <v/>
      </c>
      <c r="O2711" s="32"/>
      <c r="P2711" s="32" t="s">
        <v>16639</v>
      </c>
      <c r="Q2711" s="32"/>
      <c r="R2711" s="32" t="str">
        <f>LEFT('2012-2022'!$P2711,4)</f>
        <v>2020</v>
      </c>
      <c r="S2711" s="32" t="s">
        <v>65</v>
      </c>
      <c r="T2711" s="32" t="str">
        <f t="shared" si="828"/>
        <v/>
      </c>
      <c r="U2711" s="32"/>
      <c r="V2711" s="34"/>
      <c r="W2711" s="35"/>
      <c r="X2711" s="35"/>
      <c r="Y2711" s="32"/>
    </row>
    <row r="2712" spans="1:25" ht="15.75" hidden="1" customHeight="1" x14ac:dyDescent="0.25">
      <c r="A2712" s="27">
        <v>33633700</v>
      </c>
      <c r="B2712" s="27" t="s">
        <v>16640</v>
      </c>
      <c r="C2712" s="27" t="s">
        <v>16641</v>
      </c>
      <c r="D2712" s="27" t="s">
        <v>16642</v>
      </c>
      <c r="E2712" s="27" t="s">
        <v>4771</v>
      </c>
      <c r="F2712" s="27" t="s">
        <v>15747</v>
      </c>
      <c r="G2712" s="27">
        <v>2021</v>
      </c>
      <c r="H2712" s="28">
        <v>44253</v>
      </c>
      <c r="I2712" s="27" t="s">
        <v>16643</v>
      </c>
      <c r="J2712" s="27"/>
      <c r="K2712" s="27" t="s">
        <v>16644</v>
      </c>
      <c r="L2712" s="27" t="str">
        <f t="shared" si="831"/>
        <v>PostAlerta</v>
      </c>
      <c r="M2712" s="27" t="str">
        <f t="shared" si="833"/>
        <v>S/PalabrasClaves</v>
      </c>
      <c r="N2712" s="27" t="str">
        <f t="shared" si="832"/>
        <v/>
      </c>
      <c r="O2712" s="27"/>
      <c r="P2712" s="27" t="s">
        <v>16645</v>
      </c>
      <c r="Q2712" s="27"/>
      <c r="R2712" s="27" t="str">
        <f>LEFT('2012-2022'!$P2712,4)</f>
        <v>2021</v>
      </c>
      <c r="S2712" s="27" t="s">
        <v>45</v>
      </c>
      <c r="T2712" s="27" t="str">
        <f t="shared" si="828"/>
        <v/>
      </c>
      <c r="U2712" s="27"/>
      <c r="V2712" s="29"/>
      <c r="W2712" s="30"/>
      <c r="X2712" s="30"/>
      <c r="Y2712" s="31"/>
    </row>
    <row r="2713" spans="1:25" ht="15.75" hidden="1" customHeight="1" x14ac:dyDescent="0.25">
      <c r="A2713" s="32">
        <v>30002340</v>
      </c>
      <c r="B2713" s="32" t="s">
        <v>16646</v>
      </c>
      <c r="C2713" s="32" t="s">
        <v>16647</v>
      </c>
      <c r="D2713" s="32" t="s">
        <v>16648</v>
      </c>
      <c r="E2713" s="32" t="s">
        <v>16649</v>
      </c>
      <c r="F2713" s="32" t="s">
        <v>15834</v>
      </c>
      <c r="G2713" s="32">
        <v>2018</v>
      </c>
      <c r="H2713" s="33">
        <v>43295</v>
      </c>
      <c r="I2713" s="32" t="s">
        <v>16650</v>
      </c>
      <c r="J2713" s="32"/>
      <c r="K2713" s="32" t="s">
        <v>16651</v>
      </c>
      <c r="L2713" s="32" t="str">
        <f t="shared" ref="L2713:L2776" si="834">IF(ISNUMBER(VLOOKUP(A2713,EXCL,1,FALSE)),"Excluido",IF(ISNUMBER(VLOOKUP(A2713,POST,1,FALSE)),"PostAlerta",IF(ISNUMBER(VLOOKUP(A2713,PRE,1,FALSE)),"PreAlerta","")))</f>
        <v>PostAlerta</v>
      </c>
      <c r="M2713" s="32" t="str">
        <f t="shared" si="833"/>
        <v>C/PalabrasClaves</v>
      </c>
      <c r="N2713" s="32" t="str">
        <f t="shared" si="832"/>
        <v/>
      </c>
      <c r="O2713" s="32"/>
      <c r="P2713" s="32" t="s">
        <v>15837</v>
      </c>
      <c r="Q2713" s="32"/>
      <c r="R2713" s="32" t="str">
        <f>LEFT('2012-2022'!$P2713,4)</f>
        <v>2018</v>
      </c>
      <c r="S2713" s="32" t="s">
        <v>62</v>
      </c>
      <c r="T2713" s="32" t="str">
        <f t="shared" si="828"/>
        <v/>
      </c>
      <c r="U2713" s="32"/>
      <c r="V2713" s="34"/>
      <c r="W2713" s="35"/>
      <c r="X2713" s="35"/>
      <c r="Y2713" s="32"/>
    </row>
    <row r="2714" spans="1:25" ht="15.75" hidden="1" customHeight="1" x14ac:dyDescent="0.25">
      <c r="A2714" s="27">
        <v>34093206</v>
      </c>
      <c r="B2714" s="27" t="s">
        <v>16652</v>
      </c>
      <c r="C2714" s="27" t="s">
        <v>16653</v>
      </c>
      <c r="D2714" s="27" t="s">
        <v>16654</v>
      </c>
      <c r="E2714" s="27" t="s">
        <v>2176</v>
      </c>
      <c r="F2714" s="27" t="s">
        <v>16655</v>
      </c>
      <c r="G2714" s="27">
        <v>2021</v>
      </c>
      <c r="H2714" s="28">
        <v>44354</v>
      </c>
      <c r="I2714" s="27" t="s">
        <v>16656</v>
      </c>
      <c r="J2714" s="27"/>
      <c r="K2714" s="27" t="s">
        <v>16657</v>
      </c>
      <c r="L2714" s="27" t="str">
        <f t="shared" si="834"/>
        <v>PostAlerta</v>
      </c>
      <c r="M2714" s="27" t="str">
        <f t="shared" si="833"/>
        <v>C/PalabrasClaves</v>
      </c>
      <c r="N2714" s="27" t="str">
        <f t="shared" si="832"/>
        <v/>
      </c>
      <c r="O2714" s="27"/>
      <c r="P2714" s="27" t="s">
        <v>16658</v>
      </c>
      <c r="Q2714" s="27"/>
      <c r="R2714" s="27" t="str">
        <f>LEFT('2012-2022'!$P2714,4)</f>
        <v>2021</v>
      </c>
      <c r="S2714" s="27" t="s">
        <v>57</v>
      </c>
      <c r="T2714" s="27" t="str">
        <f t="shared" si="828"/>
        <v/>
      </c>
      <c r="U2714" s="27"/>
      <c r="V2714" s="29"/>
      <c r="W2714" s="30"/>
      <c r="X2714" s="30"/>
      <c r="Y2714" s="31"/>
    </row>
    <row r="2715" spans="1:25" ht="15.75" hidden="1" customHeight="1" x14ac:dyDescent="0.25">
      <c r="A2715" s="32">
        <v>31435621</v>
      </c>
      <c r="B2715" s="32" t="s">
        <v>16659</v>
      </c>
      <c r="C2715" s="32" t="s">
        <v>16660</v>
      </c>
      <c r="D2715" s="32" t="s">
        <v>16661</v>
      </c>
      <c r="E2715" s="32" t="s">
        <v>362</v>
      </c>
      <c r="F2715" s="32" t="s">
        <v>16662</v>
      </c>
      <c r="G2715" s="32">
        <v>2017</v>
      </c>
      <c r="H2715" s="33">
        <v>43700</v>
      </c>
      <c r="I2715" s="32" t="s">
        <v>16663</v>
      </c>
      <c r="J2715" s="32" t="s">
        <v>16664</v>
      </c>
      <c r="K2715" s="32" t="s">
        <v>16665</v>
      </c>
      <c r="L2715" s="32" t="str">
        <f t="shared" si="834"/>
        <v>PreAlerta</v>
      </c>
      <c r="M2715" s="32" t="str">
        <f t="shared" si="833"/>
        <v>C/PalabrasClaves</v>
      </c>
      <c r="N2715" s="32" t="str">
        <f t="shared" si="832"/>
        <v/>
      </c>
      <c r="O2715" s="32"/>
      <c r="P2715" s="32">
        <v>2017</v>
      </c>
      <c r="Q2715" s="32"/>
      <c r="R2715" s="32" t="str">
        <f>LEFT('2012-2022'!$P2715,4)</f>
        <v>2017</v>
      </c>
      <c r="S2715" s="32"/>
      <c r="T2715" s="32" t="str">
        <f t="shared" si="828"/>
        <v/>
      </c>
      <c r="U2715" s="32"/>
      <c r="V2715" s="34"/>
      <c r="W2715" s="35"/>
      <c r="X2715" s="35"/>
      <c r="Y2715" s="32"/>
    </row>
    <row r="2716" spans="1:25" ht="15.75" hidden="1" customHeight="1" x14ac:dyDescent="0.25">
      <c r="A2716" s="27">
        <v>27902415</v>
      </c>
      <c r="B2716" s="27" t="s">
        <v>16666</v>
      </c>
      <c r="C2716" s="27" t="s">
        <v>16667</v>
      </c>
      <c r="D2716" s="27" t="s">
        <v>16668</v>
      </c>
      <c r="E2716" s="27" t="s">
        <v>16669</v>
      </c>
      <c r="F2716" s="27" t="s">
        <v>2015</v>
      </c>
      <c r="G2716" s="27">
        <v>2017</v>
      </c>
      <c r="H2716" s="28">
        <v>42705</v>
      </c>
      <c r="I2716" s="27"/>
      <c r="J2716" s="27"/>
      <c r="K2716" s="27" t="s">
        <v>16670</v>
      </c>
      <c r="L2716" s="27" t="str">
        <f t="shared" si="834"/>
        <v>PreAlerta</v>
      </c>
      <c r="M2716" s="27" t="str">
        <f t="shared" si="833"/>
        <v>S/PalabrasClaves</v>
      </c>
      <c r="N2716" s="27" t="str">
        <f t="shared" si="832"/>
        <v/>
      </c>
      <c r="O2716" s="27"/>
      <c r="P2716" s="27" t="s">
        <v>1454</v>
      </c>
      <c r="Q2716" s="27"/>
      <c r="R2716" s="27" t="str">
        <f>LEFT('2012-2022'!$P2716,4)</f>
        <v>2017</v>
      </c>
      <c r="S2716" s="27" t="s">
        <v>39</v>
      </c>
      <c r="T2716" s="27" t="str">
        <f t="shared" si="828"/>
        <v/>
      </c>
      <c r="U2716" s="27"/>
      <c r="V2716" s="29"/>
      <c r="W2716" s="30"/>
      <c r="X2716" s="30"/>
      <c r="Y2716" s="31"/>
    </row>
    <row r="2717" spans="1:25" ht="15.75" hidden="1" customHeight="1" x14ac:dyDescent="0.25">
      <c r="A2717" s="32">
        <v>32591794</v>
      </c>
      <c r="B2717" s="32" t="s">
        <v>16671</v>
      </c>
      <c r="C2717" s="32" t="s">
        <v>7270</v>
      </c>
      <c r="D2717" s="32" t="s">
        <v>16672</v>
      </c>
      <c r="E2717" s="32" t="s">
        <v>7272</v>
      </c>
      <c r="F2717" s="32" t="s">
        <v>493</v>
      </c>
      <c r="G2717" s="32">
        <v>2020</v>
      </c>
      <c r="H2717" s="33">
        <v>44010</v>
      </c>
      <c r="I2717" s="32"/>
      <c r="J2717" s="32"/>
      <c r="K2717" s="32" t="s">
        <v>16673</v>
      </c>
      <c r="L2717" s="32" t="str">
        <f t="shared" si="834"/>
        <v>PostAlerta</v>
      </c>
      <c r="M2717" s="32" t="str">
        <f t="shared" si="833"/>
        <v>S/PalabrasClaves</v>
      </c>
      <c r="N2717" s="32" t="str">
        <f t="shared" si="832"/>
        <v/>
      </c>
      <c r="O2717" s="32"/>
      <c r="P2717" s="32" t="s">
        <v>3636</v>
      </c>
      <c r="Q2717" s="32"/>
      <c r="R2717" s="32" t="str">
        <f>LEFT('2012-2022'!$P2717,4)</f>
        <v>2020</v>
      </c>
      <c r="S2717" s="32" t="s">
        <v>68</v>
      </c>
      <c r="T2717" s="32" t="str">
        <f t="shared" si="828"/>
        <v/>
      </c>
      <c r="U2717" s="32"/>
      <c r="V2717" s="34"/>
      <c r="W2717" s="35"/>
      <c r="X2717" s="35"/>
      <c r="Y2717" s="32"/>
    </row>
    <row r="2718" spans="1:25" ht="15.75" hidden="1" customHeight="1" x14ac:dyDescent="0.25">
      <c r="A2718" s="27">
        <v>26475265</v>
      </c>
      <c r="B2718" s="27" t="s">
        <v>16674</v>
      </c>
      <c r="C2718" s="27" t="s">
        <v>16675</v>
      </c>
      <c r="D2718" s="27" t="s">
        <v>16676</v>
      </c>
      <c r="E2718" s="27" t="s">
        <v>16677</v>
      </c>
      <c r="F2718" s="27" t="s">
        <v>3332</v>
      </c>
      <c r="G2718" s="27">
        <v>2015</v>
      </c>
      <c r="H2718" s="28">
        <v>42295</v>
      </c>
      <c r="I2718" s="27" t="s">
        <v>16678</v>
      </c>
      <c r="J2718" s="27"/>
      <c r="K2718" s="27" t="s">
        <v>16679</v>
      </c>
      <c r="L2718" s="27" t="str">
        <f t="shared" si="834"/>
        <v>PreAlerta</v>
      </c>
      <c r="M2718" s="27" t="str">
        <f t="shared" si="833"/>
        <v>S/PalabrasClaves</v>
      </c>
      <c r="N2718" s="27" t="str">
        <f t="shared" si="832"/>
        <v/>
      </c>
      <c r="O2718" s="27"/>
      <c r="P2718" s="27" t="s">
        <v>16680</v>
      </c>
      <c r="Q2718" s="27"/>
      <c r="R2718" s="27" t="str">
        <f>LEFT('2012-2022'!$P2718,4)</f>
        <v>2015</v>
      </c>
      <c r="S2718" s="27" t="s">
        <v>70</v>
      </c>
      <c r="T2718" s="27" t="str">
        <f t="shared" si="828"/>
        <v/>
      </c>
      <c r="U2718" s="27"/>
      <c r="V2718" s="29"/>
      <c r="W2718" s="30"/>
      <c r="X2718" s="30"/>
      <c r="Y2718" s="31"/>
    </row>
    <row r="2719" spans="1:25" ht="15.75" hidden="1" customHeight="1" x14ac:dyDescent="0.25">
      <c r="A2719" s="32">
        <v>36386409</v>
      </c>
      <c r="B2719" s="32" t="s">
        <v>16681</v>
      </c>
      <c r="C2719" s="32" t="s">
        <v>16682</v>
      </c>
      <c r="D2719" s="32" t="s">
        <v>16683</v>
      </c>
      <c r="E2719" s="32" t="s">
        <v>12859</v>
      </c>
      <c r="F2719" s="32" t="s">
        <v>15774</v>
      </c>
      <c r="G2719" s="32">
        <v>2022</v>
      </c>
      <c r="H2719" s="33">
        <v>44882</v>
      </c>
      <c r="I2719" s="32" t="s">
        <v>16684</v>
      </c>
      <c r="J2719" s="32"/>
      <c r="K2719" s="32" t="s">
        <v>16685</v>
      </c>
      <c r="L2719" s="32" t="str">
        <f t="shared" si="834"/>
        <v>PostAlerta</v>
      </c>
      <c r="M2719" s="32" t="str">
        <f t="shared" si="833"/>
        <v>S/PalabrasClaves</v>
      </c>
      <c r="N2719" s="32" t="str">
        <f t="shared" si="832"/>
        <v/>
      </c>
      <c r="O2719" s="32"/>
      <c r="P2719" s="32" t="s">
        <v>16686</v>
      </c>
      <c r="Q2719" s="32"/>
      <c r="R2719" s="32" t="str">
        <f>LEFT('2012-2022'!$P2719,4)</f>
        <v>2022</v>
      </c>
      <c r="S2719" s="32" t="s">
        <v>72</v>
      </c>
      <c r="T2719" s="32" t="str">
        <f t="shared" si="828"/>
        <v/>
      </c>
      <c r="U2719" s="32"/>
      <c r="V2719" s="34"/>
      <c r="W2719" s="35"/>
      <c r="X2719" s="35"/>
      <c r="Y2719" s="32"/>
    </row>
    <row r="2720" spans="1:25" ht="15.75" hidden="1" customHeight="1" x14ac:dyDescent="0.25">
      <c r="A2720" s="27">
        <v>30457407</v>
      </c>
      <c r="B2720" s="27" t="s">
        <v>16687</v>
      </c>
      <c r="C2720" s="27" t="s">
        <v>16688</v>
      </c>
      <c r="D2720" s="27" t="s">
        <v>16689</v>
      </c>
      <c r="E2720" s="27" t="s">
        <v>16690</v>
      </c>
      <c r="F2720" s="27" t="s">
        <v>8793</v>
      </c>
      <c r="G2720" s="27">
        <v>2018</v>
      </c>
      <c r="H2720" s="28">
        <v>43425</v>
      </c>
      <c r="I2720" s="27"/>
      <c r="J2720" s="27"/>
      <c r="K2720" s="27" t="s">
        <v>16691</v>
      </c>
      <c r="L2720" s="27" t="str">
        <f t="shared" si="834"/>
        <v>Excluido</v>
      </c>
      <c r="M2720" s="27" t="str">
        <f t="shared" si="833"/>
        <v>C/PalabrasClaves</v>
      </c>
      <c r="N2720" s="27" t="str">
        <f t="shared" si="832"/>
        <v/>
      </c>
      <c r="O2720" s="27"/>
      <c r="P2720" s="27" t="s">
        <v>942</v>
      </c>
      <c r="Q2720" s="27"/>
      <c r="R2720" s="27" t="str">
        <f>LEFT('2012-2022'!$P2720,4)</f>
        <v>2018</v>
      </c>
      <c r="S2720" s="27" t="s">
        <v>74</v>
      </c>
      <c r="T2720" s="27" t="str">
        <f t="shared" si="828"/>
        <v/>
      </c>
      <c r="U2720" s="27"/>
      <c r="V2720" s="29"/>
      <c r="W2720" s="30"/>
      <c r="X2720" s="30"/>
      <c r="Y2720" s="31"/>
    </row>
    <row r="2721" spans="1:25" ht="15.75" hidden="1" customHeight="1" x14ac:dyDescent="0.25">
      <c r="A2721" s="32">
        <v>26358608</v>
      </c>
      <c r="B2721" s="32" t="s">
        <v>16692</v>
      </c>
      <c r="C2721" s="32" t="s">
        <v>16693</v>
      </c>
      <c r="D2721" s="32" t="s">
        <v>16694</v>
      </c>
      <c r="E2721" s="32" t="s">
        <v>233</v>
      </c>
      <c r="F2721" s="32" t="s">
        <v>16029</v>
      </c>
      <c r="G2721" s="32">
        <v>2015</v>
      </c>
      <c r="H2721" s="33">
        <v>42259</v>
      </c>
      <c r="I2721" s="32" t="s">
        <v>16695</v>
      </c>
      <c r="J2721" s="32"/>
      <c r="K2721" s="32" t="s">
        <v>16696</v>
      </c>
      <c r="L2721" s="32" t="str">
        <f t="shared" si="834"/>
        <v>PreAlerta</v>
      </c>
      <c r="M2721" s="32" t="str">
        <f t="shared" si="833"/>
        <v>S/PalabrasClaves</v>
      </c>
      <c r="N2721" s="32" t="str">
        <f t="shared" si="832"/>
        <v/>
      </c>
      <c r="O2721" s="32"/>
      <c r="P2721" s="32" t="s">
        <v>2010</v>
      </c>
      <c r="Q2721" s="32"/>
      <c r="R2721" s="32" t="str">
        <f>LEFT('2012-2022'!$P2721,4)</f>
        <v>2015</v>
      </c>
      <c r="S2721" s="32" t="s">
        <v>68</v>
      </c>
      <c r="T2721" s="32" t="str">
        <f t="shared" si="828"/>
        <v/>
      </c>
      <c r="U2721" s="32"/>
      <c r="V2721" s="34"/>
      <c r="W2721" s="35"/>
      <c r="X2721" s="35"/>
      <c r="Y2721" s="32"/>
    </row>
    <row r="2722" spans="1:25" ht="15.75" hidden="1" customHeight="1" x14ac:dyDescent="0.25">
      <c r="A2722" s="27">
        <v>25322708</v>
      </c>
      <c r="B2722" s="27" t="s">
        <v>16697</v>
      </c>
      <c r="C2722" s="27" t="s">
        <v>16698</v>
      </c>
      <c r="D2722" s="27" t="s">
        <v>16699</v>
      </c>
      <c r="E2722" s="27" t="s">
        <v>16700</v>
      </c>
      <c r="F2722" s="27" t="s">
        <v>16701</v>
      </c>
      <c r="G2722" s="27">
        <v>2014</v>
      </c>
      <c r="H2722" s="28">
        <v>41930</v>
      </c>
      <c r="I2722" s="27"/>
      <c r="J2722" s="27"/>
      <c r="K2722" s="27" t="s">
        <v>16702</v>
      </c>
      <c r="L2722" s="27" t="str">
        <f t="shared" si="834"/>
        <v>PreAlerta</v>
      </c>
      <c r="M2722" s="27" t="str">
        <f t="shared" si="833"/>
        <v>S/PalabrasClaves</v>
      </c>
      <c r="N2722" s="27" t="str">
        <f t="shared" si="832"/>
        <v/>
      </c>
      <c r="O2722" s="27"/>
      <c r="P2722" s="27" t="s">
        <v>16703</v>
      </c>
      <c r="Q2722" s="27"/>
      <c r="R2722" s="27" t="str">
        <f>LEFT('2012-2022'!$P2722,4)</f>
        <v>2014</v>
      </c>
      <c r="S2722" s="27" t="s">
        <v>68</v>
      </c>
      <c r="T2722" s="27" t="str">
        <f t="shared" si="828"/>
        <v/>
      </c>
      <c r="U2722" s="27"/>
      <c r="V2722" s="29"/>
      <c r="W2722" s="30"/>
      <c r="X2722" s="30"/>
      <c r="Y2722" s="31"/>
    </row>
    <row r="2723" spans="1:25" ht="15.75" hidden="1" customHeight="1" x14ac:dyDescent="0.25">
      <c r="A2723" s="32">
        <v>31293838</v>
      </c>
      <c r="B2723" s="32" t="s">
        <v>16704</v>
      </c>
      <c r="C2723" s="32" t="s">
        <v>16705</v>
      </c>
      <c r="D2723" s="32" t="s">
        <v>16706</v>
      </c>
      <c r="E2723" s="32" t="s">
        <v>16707</v>
      </c>
      <c r="F2723" s="32" t="s">
        <v>16708</v>
      </c>
      <c r="G2723" s="32">
        <v>2019</v>
      </c>
      <c r="H2723" s="33">
        <v>43658</v>
      </c>
      <c r="I2723" s="32" t="s">
        <v>16709</v>
      </c>
      <c r="J2723" s="32"/>
      <c r="K2723" s="32" t="s">
        <v>16710</v>
      </c>
      <c r="L2723" s="32" t="str">
        <f t="shared" si="834"/>
        <v>PostAlerta</v>
      </c>
      <c r="M2723" s="32" t="str">
        <f t="shared" si="833"/>
        <v>S/PalabrasClaves</v>
      </c>
      <c r="N2723" s="32" t="str">
        <f t="shared" si="832"/>
        <v/>
      </c>
      <c r="O2723" s="32"/>
      <c r="P2723" s="32" t="s">
        <v>7205</v>
      </c>
      <c r="Q2723" s="32"/>
      <c r="R2723" s="32" t="str">
        <f>LEFT('2012-2022'!$P2723,4)</f>
        <v>2019</v>
      </c>
      <c r="S2723" s="32" t="s">
        <v>60</v>
      </c>
      <c r="T2723" s="32" t="str">
        <f t="shared" si="828"/>
        <v/>
      </c>
      <c r="U2723" s="32"/>
      <c r="V2723" s="34"/>
      <c r="W2723" s="35"/>
      <c r="X2723" s="35"/>
      <c r="Y2723" s="32"/>
    </row>
    <row r="2724" spans="1:25" ht="15.75" hidden="1" customHeight="1" x14ac:dyDescent="0.25">
      <c r="A2724" s="27">
        <v>29102589</v>
      </c>
      <c r="B2724" s="27" t="s">
        <v>16711</v>
      </c>
      <c r="C2724" s="27" t="s">
        <v>16712</v>
      </c>
      <c r="D2724" s="27" t="s">
        <v>16713</v>
      </c>
      <c r="E2724" s="27" t="s">
        <v>16714</v>
      </c>
      <c r="F2724" s="27" t="s">
        <v>16715</v>
      </c>
      <c r="G2724" s="27">
        <v>2019</v>
      </c>
      <c r="H2724" s="28">
        <v>43045</v>
      </c>
      <c r="I2724" s="27"/>
      <c r="J2724" s="27"/>
      <c r="K2724" s="27" t="s">
        <v>16716</v>
      </c>
      <c r="L2724" s="27" t="str">
        <f t="shared" si="834"/>
        <v>PostAlerta</v>
      </c>
      <c r="M2724" s="27" t="str">
        <f t="shared" si="833"/>
        <v>S/PalabrasClaves</v>
      </c>
      <c r="N2724" s="27" t="str">
        <f t="shared" si="832"/>
        <v/>
      </c>
      <c r="O2724" s="27"/>
      <c r="P2724" s="27" t="s">
        <v>16717</v>
      </c>
      <c r="Q2724" s="27"/>
      <c r="R2724" s="27" t="str">
        <f>LEFT('2012-2022'!$P2724,4)</f>
        <v>2019</v>
      </c>
      <c r="S2724" s="27" t="s">
        <v>72</v>
      </c>
      <c r="T2724" s="27" t="str">
        <f t="shared" si="828"/>
        <v/>
      </c>
      <c r="U2724" s="27"/>
      <c r="V2724" s="29"/>
      <c r="W2724" s="30"/>
      <c r="X2724" s="30"/>
      <c r="Y2724" s="31"/>
    </row>
    <row r="2725" spans="1:25" ht="15.75" hidden="1" customHeight="1" x14ac:dyDescent="0.25">
      <c r="A2725" s="32">
        <v>25659837</v>
      </c>
      <c r="B2725" s="32" t="s">
        <v>16718</v>
      </c>
      <c r="C2725" s="32" t="s">
        <v>16719</v>
      </c>
      <c r="D2725" s="32" t="s">
        <v>16720</v>
      </c>
      <c r="E2725" s="32" t="s">
        <v>16721</v>
      </c>
      <c r="F2725" s="32" t="s">
        <v>595</v>
      </c>
      <c r="G2725" s="32">
        <v>2015</v>
      </c>
      <c r="H2725" s="33">
        <v>42045</v>
      </c>
      <c r="I2725" s="32"/>
      <c r="J2725" s="32"/>
      <c r="K2725" s="32" t="s">
        <v>16722</v>
      </c>
      <c r="L2725" s="32" t="str">
        <f t="shared" si="834"/>
        <v>PreAlerta</v>
      </c>
      <c r="M2725" s="32" t="str">
        <f t="shared" si="833"/>
        <v>S/PalabrasClaves</v>
      </c>
      <c r="N2725" s="32" t="str">
        <f t="shared" si="832"/>
        <v/>
      </c>
      <c r="O2725" s="32"/>
      <c r="P2725" s="32" t="s">
        <v>701</v>
      </c>
      <c r="Q2725" s="32"/>
      <c r="R2725" s="32" t="str">
        <f>LEFT('2012-2022'!$P2725,4)</f>
        <v>2015</v>
      </c>
      <c r="S2725" s="32" t="s">
        <v>49</v>
      </c>
      <c r="T2725" s="32" t="str">
        <f t="shared" si="828"/>
        <v/>
      </c>
      <c r="U2725" s="32"/>
      <c r="V2725" s="34"/>
      <c r="W2725" s="35"/>
      <c r="X2725" s="35"/>
      <c r="Y2725" s="32"/>
    </row>
    <row r="2726" spans="1:25" ht="15.75" hidden="1" customHeight="1" x14ac:dyDescent="0.25">
      <c r="A2726" s="27">
        <v>31406692</v>
      </c>
      <c r="B2726" s="27" t="s">
        <v>16723</v>
      </c>
      <c r="C2726" s="27" t="s">
        <v>16724</v>
      </c>
      <c r="D2726" s="27" t="s">
        <v>16725</v>
      </c>
      <c r="E2726" s="27" t="s">
        <v>16726</v>
      </c>
      <c r="F2726" s="27" t="s">
        <v>16727</v>
      </c>
      <c r="G2726" s="27">
        <v>2019</v>
      </c>
      <c r="H2726" s="28">
        <v>43691</v>
      </c>
      <c r="I2726" s="27" t="s">
        <v>16728</v>
      </c>
      <c r="J2726" s="27"/>
      <c r="K2726" s="27" t="s">
        <v>16729</v>
      </c>
      <c r="L2726" s="27" t="str">
        <f t="shared" si="834"/>
        <v>PostAlerta</v>
      </c>
      <c r="M2726" s="27" t="str">
        <f t="shared" si="833"/>
        <v>S/PalabrasClaves</v>
      </c>
      <c r="N2726" s="27" t="str">
        <f t="shared" si="832"/>
        <v/>
      </c>
      <c r="O2726" s="27"/>
      <c r="P2726" s="27" t="s">
        <v>148</v>
      </c>
      <c r="Q2726" s="27"/>
      <c r="R2726" s="27" t="str">
        <f>LEFT('2012-2022'!$P2726,4)</f>
        <v>2019</v>
      </c>
      <c r="S2726" s="27" t="s">
        <v>62</v>
      </c>
      <c r="T2726" s="27" t="str">
        <f t="shared" si="828"/>
        <v/>
      </c>
      <c r="U2726" s="27"/>
      <c r="V2726" s="29"/>
      <c r="W2726" s="30"/>
      <c r="X2726" s="30"/>
      <c r="Y2726" s="31"/>
    </row>
    <row r="2727" spans="1:25" ht="15.75" hidden="1" customHeight="1" x14ac:dyDescent="0.25">
      <c r="A2727" s="32">
        <v>32972945</v>
      </c>
      <c r="B2727" s="32" t="s">
        <v>16730</v>
      </c>
      <c r="C2727" s="32" t="s">
        <v>16731</v>
      </c>
      <c r="D2727" s="32" t="s">
        <v>16732</v>
      </c>
      <c r="E2727" s="32" t="s">
        <v>16733</v>
      </c>
      <c r="F2727" s="32" t="s">
        <v>16085</v>
      </c>
      <c r="G2727" s="32">
        <v>2020</v>
      </c>
      <c r="H2727" s="33">
        <v>44099</v>
      </c>
      <c r="I2727" s="32" t="s">
        <v>16734</v>
      </c>
      <c r="J2727" s="32"/>
      <c r="K2727" s="32" t="s">
        <v>16735</v>
      </c>
      <c r="L2727" s="32" t="str">
        <f t="shared" si="834"/>
        <v>PostAlerta</v>
      </c>
      <c r="M2727" s="32" t="str">
        <f t="shared" si="833"/>
        <v>S/PalabrasClaves</v>
      </c>
      <c r="N2727" s="32" t="str">
        <f t="shared" si="832"/>
        <v/>
      </c>
      <c r="O2727" s="32"/>
      <c r="P2727" s="32" t="s">
        <v>16736</v>
      </c>
      <c r="Q2727" s="32"/>
      <c r="R2727" s="32" t="str">
        <f>LEFT('2012-2022'!$P2727,4)</f>
        <v>2020</v>
      </c>
      <c r="S2727" s="32" t="s">
        <v>68</v>
      </c>
      <c r="T2727" s="32" t="str">
        <f t="shared" si="828"/>
        <v/>
      </c>
      <c r="U2727" s="32"/>
      <c r="V2727" s="34"/>
      <c r="W2727" s="35"/>
      <c r="X2727" s="35"/>
      <c r="Y2727" s="32"/>
    </row>
    <row r="2728" spans="1:25" ht="15.75" hidden="1" customHeight="1" x14ac:dyDescent="0.25">
      <c r="A2728" s="27">
        <v>34066576</v>
      </c>
      <c r="B2728" s="27" t="s">
        <v>16737</v>
      </c>
      <c r="C2728" s="27" t="s">
        <v>16738</v>
      </c>
      <c r="D2728" s="27" t="s">
        <v>16739</v>
      </c>
      <c r="E2728" s="27" t="s">
        <v>1428</v>
      </c>
      <c r="F2728" s="27" t="s">
        <v>15834</v>
      </c>
      <c r="G2728" s="27">
        <v>2021</v>
      </c>
      <c r="H2728" s="28">
        <v>44349</v>
      </c>
      <c r="I2728" s="27" t="s">
        <v>16740</v>
      </c>
      <c r="J2728" s="27"/>
      <c r="K2728" s="27" t="s">
        <v>16741</v>
      </c>
      <c r="L2728" s="27" t="str">
        <f t="shared" si="834"/>
        <v>PostAlerta</v>
      </c>
      <c r="M2728" s="27" t="str">
        <f t="shared" si="833"/>
        <v>C/PalabrasClaves</v>
      </c>
      <c r="N2728" s="27" t="str">
        <f t="shared" si="832"/>
        <v/>
      </c>
      <c r="O2728" s="27"/>
      <c r="P2728" s="27" t="s">
        <v>16742</v>
      </c>
      <c r="Q2728" s="27"/>
      <c r="R2728" s="27" t="str">
        <f>LEFT('2012-2022'!$P2728,4)</f>
        <v>2021</v>
      </c>
      <c r="S2728" s="27" t="s">
        <v>57</v>
      </c>
      <c r="T2728" s="27" t="str">
        <f t="shared" si="828"/>
        <v/>
      </c>
      <c r="U2728" s="27"/>
      <c r="V2728" s="29"/>
      <c r="W2728" s="30"/>
      <c r="X2728" s="30"/>
      <c r="Y2728" s="31"/>
    </row>
    <row r="2729" spans="1:25" ht="15.75" hidden="1" customHeight="1" x14ac:dyDescent="0.25">
      <c r="A2729" s="32">
        <v>35027140</v>
      </c>
      <c r="B2729" s="32" t="s">
        <v>16743</v>
      </c>
      <c r="C2729" s="32" t="s">
        <v>16744</v>
      </c>
      <c r="D2729" s="32" t="s">
        <v>16745</v>
      </c>
      <c r="E2729" s="32" t="s">
        <v>16746</v>
      </c>
      <c r="F2729" s="32" t="s">
        <v>16747</v>
      </c>
      <c r="G2729" s="32">
        <v>2022</v>
      </c>
      <c r="H2729" s="33">
        <v>44575</v>
      </c>
      <c r="I2729" s="32"/>
      <c r="J2729" s="32"/>
      <c r="K2729" s="32" t="s">
        <v>16748</v>
      </c>
      <c r="L2729" s="32" t="str">
        <f t="shared" si="834"/>
        <v>Excluido</v>
      </c>
      <c r="M2729" s="32" t="str">
        <f t="shared" si="833"/>
        <v>S/PalabrasClaves</v>
      </c>
      <c r="N2729" s="32" t="str">
        <f t="shared" si="832"/>
        <v/>
      </c>
      <c r="O2729" s="32"/>
      <c r="P2729" s="32" t="s">
        <v>211</v>
      </c>
      <c r="Q2729" s="32"/>
      <c r="R2729" s="32" t="str">
        <f>LEFT('2012-2022'!$P2729,4)</f>
        <v>2022</v>
      </c>
      <c r="S2729" s="32" t="s">
        <v>39</v>
      </c>
      <c r="T2729" s="32" t="str">
        <f t="shared" si="828"/>
        <v/>
      </c>
      <c r="U2729" s="32"/>
      <c r="V2729" s="34"/>
      <c r="W2729" s="35"/>
      <c r="X2729" s="35"/>
      <c r="Y2729" s="32"/>
    </row>
    <row r="2730" spans="1:25" ht="15.75" hidden="1" customHeight="1" x14ac:dyDescent="0.25">
      <c r="A2730" s="27">
        <v>30270902</v>
      </c>
      <c r="B2730" s="27" t="s">
        <v>16749</v>
      </c>
      <c r="C2730" s="27" t="s">
        <v>16750</v>
      </c>
      <c r="D2730" s="27" t="s">
        <v>16751</v>
      </c>
      <c r="E2730" s="27" t="s">
        <v>16752</v>
      </c>
      <c r="F2730" s="27" t="s">
        <v>16753</v>
      </c>
      <c r="G2730" s="27">
        <v>2017</v>
      </c>
      <c r="H2730" s="28">
        <v>43375</v>
      </c>
      <c r="I2730" s="27" t="s">
        <v>16754</v>
      </c>
      <c r="J2730" s="27"/>
      <c r="K2730" s="27" t="s">
        <v>16755</v>
      </c>
      <c r="L2730" s="27" t="str">
        <f t="shared" si="834"/>
        <v>PostAlerta</v>
      </c>
      <c r="M2730" s="27" t="str">
        <f t="shared" si="833"/>
        <v>C/PalabrasClaves</v>
      </c>
      <c r="N2730" s="27" t="str">
        <f t="shared" si="832"/>
        <v/>
      </c>
      <c r="O2730" s="27"/>
      <c r="P2730" s="27" t="s">
        <v>16756</v>
      </c>
      <c r="Q2730" s="27"/>
      <c r="R2730" s="27" t="str">
        <f>LEFT('2012-2022'!$P2730,4)</f>
        <v>2017</v>
      </c>
      <c r="S2730" s="27" t="s">
        <v>65</v>
      </c>
      <c r="T2730" s="27" t="str">
        <f t="shared" si="828"/>
        <v/>
      </c>
      <c r="U2730" s="27"/>
      <c r="V2730" s="29"/>
      <c r="W2730" s="30"/>
      <c r="X2730" s="30"/>
      <c r="Y2730" s="31"/>
    </row>
    <row r="2731" spans="1:25" ht="15.75" hidden="1" customHeight="1" x14ac:dyDescent="0.25">
      <c r="A2731" s="32">
        <v>30108750</v>
      </c>
      <c r="B2731" s="32" t="s">
        <v>16757</v>
      </c>
      <c r="C2731" s="32" t="s">
        <v>16758</v>
      </c>
      <c r="D2731" s="32" t="s">
        <v>16759</v>
      </c>
      <c r="E2731" s="32" t="s">
        <v>16760</v>
      </c>
      <c r="F2731" s="32" t="s">
        <v>16761</v>
      </c>
      <c r="G2731" s="32">
        <v>2016</v>
      </c>
      <c r="H2731" s="33">
        <v>43328</v>
      </c>
      <c r="I2731" s="32" t="s">
        <v>16762</v>
      </c>
      <c r="J2731" s="32"/>
      <c r="K2731" s="32" t="s">
        <v>16763</v>
      </c>
      <c r="L2731" s="32" t="str">
        <f t="shared" si="834"/>
        <v>PreAlerta</v>
      </c>
      <c r="M2731" s="32" t="str">
        <f t="shared" si="833"/>
        <v>C/PalabrasClaves</v>
      </c>
      <c r="N2731" s="32" t="str">
        <f t="shared" si="832"/>
        <v/>
      </c>
      <c r="O2731" s="32"/>
      <c r="P2731" s="32" t="s">
        <v>1797</v>
      </c>
      <c r="Q2731" s="32"/>
      <c r="R2731" s="32" t="str">
        <f>LEFT('2012-2022'!$P2731,4)</f>
        <v>2016</v>
      </c>
      <c r="S2731" s="32" t="s">
        <v>74</v>
      </c>
      <c r="T2731" s="32" t="str">
        <f t="shared" si="828"/>
        <v/>
      </c>
      <c r="U2731" s="32"/>
      <c r="V2731" s="34"/>
      <c r="W2731" s="35"/>
      <c r="X2731" s="35"/>
      <c r="Y2731" s="32"/>
    </row>
    <row r="2732" spans="1:25" ht="15.75" hidden="1" customHeight="1" x14ac:dyDescent="0.25">
      <c r="A2732" s="27">
        <v>26528045</v>
      </c>
      <c r="B2732" s="27" t="s">
        <v>16764</v>
      </c>
      <c r="C2732" s="27" t="s">
        <v>16765</v>
      </c>
      <c r="D2732" s="27" t="s">
        <v>16766</v>
      </c>
      <c r="E2732" s="27" t="s">
        <v>16767</v>
      </c>
      <c r="F2732" s="27" t="s">
        <v>16768</v>
      </c>
      <c r="G2732" s="27">
        <v>2015</v>
      </c>
      <c r="H2732" s="28">
        <v>42312</v>
      </c>
      <c r="I2732" s="27" t="s">
        <v>16769</v>
      </c>
      <c r="J2732" s="27"/>
      <c r="K2732" s="27" t="s">
        <v>16770</v>
      </c>
      <c r="L2732" s="27" t="str">
        <f t="shared" si="834"/>
        <v>PreAlerta</v>
      </c>
      <c r="M2732" s="27" t="str">
        <f t="shared" si="833"/>
        <v>S/PalabrasClaves</v>
      </c>
      <c r="N2732" s="27" t="str">
        <f t="shared" si="832"/>
        <v/>
      </c>
      <c r="O2732" s="27"/>
      <c r="P2732" s="27">
        <v>2015</v>
      </c>
      <c r="Q2732" s="27"/>
      <c r="R2732" s="27" t="str">
        <f>LEFT('2012-2022'!$P2732,4)</f>
        <v>2015</v>
      </c>
      <c r="S2732" s="27"/>
      <c r="T2732" s="27" t="str">
        <f t="shared" si="828"/>
        <v/>
      </c>
      <c r="U2732" s="27"/>
      <c r="V2732" s="29"/>
      <c r="W2732" s="30"/>
      <c r="X2732" s="30"/>
      <c r="Y2732" s="31"/>
    </row>
    <row r="2733" spans="1:25" ht="15.75" hidden="1" customHeight="1" x14ac:dyDescent="0.25">
      <c r="A2733" s="32">
        <v>33915835</v>
      </c>
      <c r="B2733" s="32" t="s">
        <v>16771</v>
      </c>
      <c r="C2733" s="32" t="s">
        <v>16772</v>
      </c>
      <c r="D2733" s="32" t="s">
        <v>16773</v>
      </c>
      <c r="E2733" s="32" t="s">
        <v>3472</v>
      </c>
      <c r="F2733" s="32" t="s">
        <v>15887</v>
      </c>
      <c r="G2733" s="32">
        <v>2021</v>
      </c>
      <c r="H2733" s="33">
        <v>44316</v>
      </c>
      <c r="I2733" s="32" t="s">
        <v>16774</v>
      </c>
      <c r="J2733" s="32"/>
      <c r="K2733" s="32" t="s">
        <v>16775</v>
      </c>
      <c r="L2733" s="32" t="str">
        <f t="shared" si="834"/>
        <v>PostAlerta</v>
      </c>
      <c r="M2733" s="32" t="str">
        <f t="shared" si="833"/>
        <v>C/PalabrasClaves</v>
      </c>
      <c r="N2733" s="32" t="str">
        <f t="shared" si="832"/>
        <v/>
      </c>
      <c r="O2733" s="32"/>
      <c r="P2733" s="32" t="s">
        <v>13355</v>
      </c>
      <c r="Q2733" s="32"/>
      <c r="R2733" s="32" t="str">
        <f>LEFT('2012-2022'!$P2733,4)</f>
        <v>2021</v>
      </c>
      <c r="S2733" s="32" t="s">
        <v>54</v>
      </c>
      <c r="T2733" s="32" t="str">
        <f t="shared" si="828"/>
        <v/>
      </c>
      <c r="U2733" s="32"/>
      <c r="V2733" s="34"/>
      <c r="W2733" s="35"/>
      <c r="X2733" s="35"/>
      <c r="Y2733" s="32"/>
    </row>
    <row r="2734" spans="1:25" ht="15.75" hidden="1" customHeight="1" x14ac:dyDescent="0.25">
      <c r="A2734" s="27">
        <v>35839235</v>
      </c>
      <c r="B2734" s="27" t="s">
        <v>16776</v>
      </c>
      <c r="C2734" s="27" t="s">
        <v>11929</v>
      </c>
      <c r="D2734" s="27" t="s">
        <v>16777</v>
      </c>
      <c r="E2734" s="27" t="s">
        <v>11931</v>
      </c>
      <c r="F2734" s="27" t="s">
        <v>424</v>
      </c>
      <c r="G2734" s="27">
        <v>2022</v>
      </c>
      <c r="H2734" s="28">
        <v>44757</v>
      </c>
      <c r="I2734" s="27" t="s">
        <v>16778</v>
      </c>
      <c r="J2734" s="27"/>
      <c r="K2734" s="27" t="s">
        <v>16779</v>
      </c>
      <c r="L2734" s="27" t="str">
        <f t="shared" si="834"/>
        <v>PostAlerta</v>
      </c>
      <c r="M2734" s="27" t="str">
        <f t="shared" si="833"/>
        <v>S/PalabrasClaves</v>
      </c>
      <c r="N2734" s="27" t="str">
        <f t="shared" si="832"/>
        <v/>
      </c>
      <c r="O2734" s="27"/>
      <c r="P2734" s="27" t="s">
        <v>16780</v>
      </c>
      <c r="Q2734" s="27"/>
      <c r="R2734" s="27" t="str">
        <f>LEFT('2012-2022'!$P2734,4)</f>
        <v>2022</v>
      </c>
      <c r="S2734" s="27" t="s">
        <v>62</v>
      </c>
      <c r="T2734" s="27" t="str">
        <f t="shared" si="828"/>
        <v/>
      </c>
      <c r="U2734" s="27"/>
      <c r="V2734" s="29"/>
      <c r="W2734" s="30"/>
      <c r="X2734" s="30"/>
      <c r="Y2734" s="31"/>
    </row>
    <row r="2735" spans="1:25" ht="15.75" hidden="1" customHeight="1" x14ac:dyDescent="0.25">
      <c r="A2735" s="32">
        <v>31193648</v>
      </c>
      <c r="B2735" s="32" t="s">
        <v>16781</v>
      </c>
      <c r="C2735" s="32" t="s">
        <v>16782</v>
      </c>
      <c r="D2735" s="32" t="s">
        <v>16783</v>
      </c>
      <c r="E2735" s="32" t="s">
        <v>16784</v>
      </c>
      <c r="F2735" s="32" t="s">
        <v>16785</v>
      </c>
      <c r="G2735" s="32">
        <v>2019</v>
      </c>
      <c r="H2735" s="33">
        <v>43630</v>
      </c>
      <c r="I2735" s="32" t="s">
        <v>16786</v>
      </c>
      <c r="J2735" s="32"/>
      <c r="K2735" s="32" t="s">
        <v>16787</v>
      </c>
      <c r="L2735" s="32" t="str">
        <f t="shared" si="834"/>
        <v>PostAlerta</v>
      </c>
      <c r="M2735" s="32" t="str">
        <f t="shared" si="833"/>
        <v>S/PalabrasClaves</v>
      </c>
      <c r="N2735" s="32" t="str">
        <f t="shared" si="832"/>
        <v/>
      </c>
      <c r="O2735" s="32"/>
      <c r="P2735" s="32" t="s">
        <v>16788</v>
      </c>
      <c r="Q2735" s="32"/>
      <c r="R2735" s="32" t="str">
        <f>LEFT('2012-2022'!$P2735,4)</f>
        <v>2019</v>
      </c>
      <c r="S2735" s="32" t="s">
        <v>45</v>
      </c>
      <c r="T2735" s="32" t="str">
        <f t="shared" si="828"/>
        <v/>
      </c>
      <c r="U2735" s="32"/>
      <c r="V2735" s="34"/>
      <c r="W2735" s="35"/>
      <c r="X2735" s="35"/>
      <c r="Y2735" s="32"/>
    </row>
    <row r="2736" spans="1:25" ht="15.75" hidden="1" customHeight="1" x14ac:dyDescent="0.25">
      <c r="A2736" s="27">
        <v>29769930</v>
      </c>
      <c r="B2736" s="27" t="s">
        <v>16789</v>
      </c>
      <c r="C2736" s="27" t="s">
        <v>16790</v>
      </c>
      <c r="D2736" s="27" t="s">
        <v>16791</v>
      </c>
      <c r="E2736" s="27" t="s">
        <v>2639</v>
      </c>
      <c r="F2736" s="27" t="s">
        <v>16136</v>
      </c>
      <c r="G2736" s="27">
        <v>2015</v>
      </c>
      <c r="H2736" s="28">
        <v>43238</v>
      </c>
      <c r="I2736" s="27" t="s">
        <v>16792</v>
      </c>
      <c r="J2736" s="27"/>
      <c r="K2736" s="27" t="s">
        <v>16793</v>
      </c>
      <c r="L2736" s="27" t="str">
        <f t="shared" si="834"/>
        <v>PreAlerta</v>
      </c>
      <c r="M2736" s="27" t="str">
        <f t="shared" si="833"/>
        <v>C/PalabrasClaves</v>
      </c>
      <c r="N2736" s="27" t="str">
        <f t="shared" si="832"/>
        <v/>
      </c>
      <c r="O2736" s="27"/>
      <c r="P2736" s="27" t="s">
        <v>16794</v>
      </c>
      <c r="Q2736" s="27"/>
      <c r="R2736" s="27" t="str">
        <f>LEFT('2012-2022'!$P2736,4)</f>
        <v>2015</v>
      </c>
      <c r="S2736" s="27" t="s">
        <v>45</v>
      </c>
      <c r="T2736" s="27" t="str">
        <f t="shared" si="828"/>
        <v/>
      </c>
      <c r="U2736" s="27"/>
      <c r="V2736" s="29"/>
      <c r="W2736" s="30"/>
      <c r="X2736" s="30"/>
      <c r="Y2736" s="31"/>
    </row>
    <row r="2737" spans="1:25" ht="15.75" hidden="1" customHeight="1" x14ac:dyDescent="0.25">
      <c r="A2737" s="32">
        <v>35326763</v>
      </c>
      <c r="B2737" s="32" t="s">
        <v>16795</v>
      </c>
      <c r="C2737" s="32" t="s">
        <v>16796</v>
      </c>
      <c r="D2737" s="32" t="s">
        <v>16797</v>
      </c>
      <c r="E2737" s="32" t="s">
        <v>16798</v>
      </c>
      <c r="F2737" s="32" t="s">
        <v>15834</v>
      </c>
      <c r="G2737" s="32">
        <v>2022</v>
      </c>
      <c r="H2737" s="33">
        <v>44645</v>
      </c>
      <c r="I2737" s="32" t="s">
        <v>16799</v>
      </c>
      <c r="J2737" s="32"/>
      <c r="K2737" s="32" t="s">
        <v>16800</v>
      </c>
      <c r="L2737" s="32" t="str">
        <f t="shared" si="834"/>
        <v>PostAlerta</v>
      </c>
      <c r="M2737" s="32" t="str">
        <f t="shared" si="833"/>
        <v>S/PalabrasClaves</v>
      </c>
      <c r="N2737" s="32" t="str">
        <f t="shared" si="832"/>
        <v/>
      </c>
      <c r="O2737" s="32"/>
      <c r="P2737" s="32" t="s">
        <v>4474</v>
      </c>
      <c r="Q2737" s="32"/>
      <c r="R2737" s="32" t="str">
        <f>LEFT('2012-2022'!$P2737,4)</f>
        <v>2022</v>
      </c>
      <c r="S2737" s="32" t="s">
        <v>45</v>
      </c>
      <c r="T2737" s="32" t="str">
        <f t="shared" si="828"/>
        <v/>
      </c>
      <c r="U2737" s="32"/>
      <c r="V2737" s="34"/>
      <c r="W2737" s="35"/>
      <c r="X2737" s="35"/>
      <c r="Y2737" s="32"/>
    </row>
    <row r="2738" spans="1:25" ht="15.75" hidden="1" customHeight="1" x14ac:dyDescent="0.25">
      <c r="A2738" s="27">
        <v>32684296</v>
      </c>
      <c r="B2738" s="27" t="s">
        <v>16801</v>
      </c>
      <c r="C2738" s="27" t="s">
        <v>16802</v>
      </c>
      <c r="D2738" s="27" t="s">
        <v>16803</v>
      </c>
      <c r="E2738" s="27" t="s">
        <v>16804</v>
      </c>
      <c r="F2738" s="27" t="s">
        <v>16805</v>
      </c>
      <c r="G2738" s="27">
        <v>2020</v>
      </c>
      <c r="H2738" s="28">
        <v>44033</v>
      </c>
      <c r="I2738" s="27"/>
      <c r="J2738" s="27"/>
      <c r="K2738" s="27" t="s">
        <v>16806</v>
      </c>
      <c r="L2738" s="27" t="str">
        <f t="shared" si="834"/>
        <v>Excluido</v>
      </c>
      <c r="M2738" s="27" t="str">
        <f t="shared" si="833"/>
        <v>S/PalabrasClaves</v>
      </c>
      <c r="N2738" s="27" t="str">
        <f t="shared" si="832"/>
        <v/>
      </c>
      <c r="O2738" s="27"/>
      <c r="P2738" s="27" t="s">
        <v>1049</v>
      </c>
      <c r="Q2738" s="27"/>
      <c r="R2738" s="27" t="str">
        <f>LEFT('2012-2022'!$P2738,4)</f>
        <v>2020</v>
      </c>
      <c r="S2738" s="27" t="s">
        <v>70</v>
      </c>
      <c r="T2738" s="27" t="str">
        <f t="shared" si="828"/>
        <v/>
      </c>
      <c r="U2738" s="27"/>
      <c r="V2738" s="29"/>
      <c r="W2738" s="30"/>
      <c r="X2738" s="30"/>
      <c r="Y2738" s="31"/>
    </row>
    <row r="2739" spans="1:25" ht="15.75" hidden="1" customHeight="1" x14ac:dyDescent="0.25">
      <c r="A2739" s="32">
        <v>30643437</v>
      </c>
      <c r="B2739" s="32" t="s">
        <v>16807</v>
      </c>
      <c r="C2739" s="32" t="s">
        <v>16808</v>
      </c>
      <c r="D2739" s="32" t="s">
        <v>16809</v>
      </c>
      <c r="E2739" s="32" t="s">
        <v>4444</v>
      </c>
      <c r="F2739" s="32" t="s">
        <v>15774</v>
      </c>
      <c r="G2739" s="32">
        <v>2018</v>
      </c>
      <c r="H2739" s="33">
        <v>43481</v>
      </c>
      <c r="I2739" s="32" t="s">
        <v>16810</v>
      </c>
      <c r="J2739" s="32"/>
      <c r="K2739" s="32" t="s">
        <v>16811</v>
      </c>
      <c r="L2739" s="32" t="str">
        <f t="shared" si="834"/>
        <v>Excluido</v>
      </c>
      <c r="M2739" s="32" t="str">
        <f t="shared" si="833"/>
        <v>S/PalabrasClaves</v>
      </c>
      <c r="N2739" s="32" t="str">
        <f t="shared" si="832"/>
        <v/>
      </c>
      <c r="O2739" s="32"/>
      <c r="P2739" s="32" t="s">
        <v>16812</v>
      </c>
      <c r="Q2739" s="32"/>
      <c r="R2739" s="32" t="str">
        <f>LEFT('2012-2022'!$P2739,4)</f>
        <v>2018</v>
      </c>
      <c r="S2739" s="32" t="s">
        <v>74</v>
      </c>
      <c r="T2739" s="32" t="str">
        <f t="shared" si="828"/>
        <v/>
      </c>
      <c r="U2739" s="32"/>
      <c r="V2739" s="34"/>
      <c r="W2739" s="35"/>
      <c r="X2739" s="35"/>
      <c r="Y2739" s="32"/>
    </row>
    <row r="2740" spans="1:25" ht="15.75" hidden="1" customHeight="1" x14ac:dyDescent="0.25">
      <c r="A2740" s="27">
        <v>28590237</v>
      </c>
      <c r="B2740" s="27" t="s">
        <v>16813</v>
      </c>
      <c r="C2740" s="27" t="s">
        <v>16814</v>
      </c>
      <c r="D2740" s="27" t="s">
        <v>16815</v>
      </c>
      <c r="E2740" s="27" t="s">
        <v>16816</v>
      </c>
      <c r="F2740" s="27" t="s">
        <v>1312</v>
      </c>
      <c r="G2740" s="27">
        <v>2017</v>
      </c>
      <c r="H2740" s="28">
        <v>42894</v>
      </c>
      <c r="I2740" s="27"/>
      <c r="J2740" s="27"/>
      <c r="K2740" s="27" t="s">
        <v>16817</v>
      </c>
      <c r="L2740" s="27" t="str">
        <f t="shared" si="834"/>
        <v>PostAlerta</v>
      </c>
      <c r="M2740" s="27" t="str">
        <f t="shared" si="833"/>
        <v>S/PalabrasClaves</v>
      </c>
      <c r="N2740" s="27" t="str">
        <f t="shared" si="832"/>
        <v/>
      </c>
      <c r="O2740" s="27"/>
      <c r="P2740" s="27" t="s">
        <v>115</v>
      </c>
      <c r="Q2740" s="27"/>
      <c r="R2740" s="27" t="str">
        <f>LEFT('2012-2022'!$P2740,4)</f>
        <v>2017</v>
      </c>
      <c r="S2740" s="27" t="s">
        <v>60</v>
      </c>
      <c r="T2740" s="27" t="str">
        <f t="shared" si="828"/>
        <v/>
      </c>
      <c r="U2740" s="27"/>
      <c r="V2740" s="29"/>
      <c r="W2740" s="30"/>
      <c r="X2740" s="30"/>
      <c r="Y2740" s="31"/>
    </row>
    <row r="2741" spans="1:25" ht="15.75" hidden="1" customHeight="1" x14ac:dyDescent="0.25">
      <c r="A2741" s="32">
        <v>31140943</v>
      </c>
      <c r="B2741" s="32" t="s">
        <v>16818</v>
      </c>
      <c r="C2741" s="32" t="s">
        <v>16819</v>
      </c>
      <c r="D2741" s="32" t="s">
        <v>16820</v>
      </c>
      <c r="E2741" s="32" t="s">
        <v>15414</v>
      </c>
      <c r="F2741" s="32" t="s">
        <v>16821</v>
      </c>
      <c r="G2741" s="32">
        <v>2020</v>
      </c>
      <c r="H2741" s="33">
        <v>43615</v>
      </c>
      <c r="I2741" s="32" t="s">
        <v>16822</v>
      </c>
      <c r="J2741" s="32" t="s">
        <v>16823</v>
      </c>
      <c r="K2741" s="32" t="s">
        <v>16824</v>
      </c>
      <c r="L2741" s="32" t="str">
        <f t="shared" si="834"/>
        <v>PostAlerta</v>
      </c>
      <c r="M2741" s="32" t="str">
        <f t="shared" si="833"/>
        <v>S/PalabrasClaves</v>
      </c>
      <c r="N2741" s="32" t="str">
        <f t="shared" si="832"/>
        <v/>
      </c>
      <c r="O2741" s="32"/>
      <c r="P2741" s="32" t="s">
        <v>1049</v>
      </c>
      <c r="Q2741" s="32"/>
      <c r="R2741" s="32" t="str">
        <f>LEFT('2012-2022'!$P2741,4)</f>
        <v>2020</v>
      </c>
      <c r="S2741" s="32" t="s">
        <v>70</v>
      </c>
      <c r="T2741" s="32" t="str">
        <f t="shared" si="828"/>
        <v/>
      </c>
      <c r="U2741" s="32"/>
      <c r="V2741" s="34"/>
      <c r="W2741" s="35"/>
      <c r="X2741" s="35"/>
      <c r="Y2741" s="32"/>
    </row>
    <row r="2742" spans="1:25" ht="15.75" hidden="1" customHeight="1" x14ac:dyDescent="0.25">
      <c r="A2742" s="27">
        <v>30126088</v>
      </c>
      <c r="B2742" s="27" t="s">
        <v>16825</v>
      </c>
      <c r="C2742" s="27" t="s">
        <v>16826</v>
      </c>
      <c r="D2742" s="27" t="s">
        <v>16827</v>
      </c>
      <c r="E2742" s="27" t="s">
        <v>284</v>
      </c>
      <c r="F2742" s="27" t="s">
        <v>15834</v>
      </c>
      <c r="G2742" s="27">
        <v>2018</v>
      </c>
      <c r="H2742" s="28">
        <v>43334</v>
      </c>
      <c r="I2742" s="27" t="s">
        <v>16828</v>
      </c>
      <c r="J2742" s="27"/>
      <c r="K2742" s="27" t="s">
        <v>16829</v>
      </c>
      <c r="L2742" s="27" t="str">
        <f t="shared" si="834"/>
        <v>PostAlerta</v>
      </c>
      <c r="M2742" s="27" t="str">
        <f t="shared" si="833"/>
        <v>S/PalabrasClaves</v>
      </c>
      <c r="N2742" s="27" t="str">
        <f t="shared" si="832"/>
        <v/>
      </c>
      <c r="O2742" s="27"/>
      <c r="P2742" s="27" t="s">
        <v>16830</v>
      </c>
      <c r="Q2742" s="27"/>
      <c r="R2742" s="27" t="str">
        <f>LEFT('2012-2022'!$P2742,4)</f>
        <v>2018</v>
      </c>
      <c r="S2742" s="27" t="s">
        <v>65</v>
      </c>
      <c r="T2742" s="27" t="str">
        <f t="shared" si="828"/>
        <v/>
      </c>
      <c r="U2742" s="27"/>
      <c r="V2742" s="29"/>
      <c r="W2742" s="30"/>
      <c r="X2742" s="30"/>
      <c r="Y2742" s="31"/>
    </row>
    <row r="2743" spans="1:25" ht="15.75" hidden="1" customHeight="1" x14ac:dyDescent="0.25">
      <c r="A2743" s="32">
        <v>26488526</v>
      </c>
      <c r="B2743" s="32" t="s">
        <v>16831</v>
      </c>
      <c r="C2743" s="32" t="s">
        <v>16832</v>
      </c>
      <c r="D2743" s="32" t="s">
        <v>16833</v>
      </c>
      <c r="E2743" s="32" t="s">
        <v>16834</v>
      </c>
      <c r="F2743" s="32" t="s">
        <v>5635</v>
      </c>
      <c r="G2743" s="32">
        <v>2015</v>
      </c>
      <c r="H2743" s="33">
        <v>42299</v>
      </c>
      <c r="I2743" s="32"/>
      <c r="J2743" s="32"/>
      <c r="K2743" s="32" t="s">
        <v>16835</v>
      </c>
      <c r="L2743" s="32" t="str">
        <f t="shared" si="834"/>
        <v>PreAlerta</v>
      </c>
      <c r="M2743" s="32" t="str">
        <f t="shared" si="833"/>
        <v>C/PalabrasClaves</v>
      </c>
      <c r="N2743" s="32" t="str">
        <f t="shared" si="832"/>
        <v/>
      </c>
      <c r="O2743" s="32"/>
      <c r="P2743" s="32" t="s">
        <v>882</v>
      </c>
      <c r="Q2743" s="32"/>
      <c r="R2743" s="32" t="str">
        <f>LEFT('2012-2022'!$P2743,4)</f>
        <v>2015</v>
      </c>
      <c r="S2743" s="32" t="s">
        <v>72</v>
      </c>
      <c r="T2743" s="32" t="str">
        <f t="shared" si="828"/>
        <v/>
      </c>
      <c r="U2743" s="32"/>
      <c r="V2743" s="34"/>
      <c r="W2743" s="35"/>
      <c r="X2743" s="35"/>
      <c r="Y2743" s="32"/>
    </row>
    <row r="2744" spans="1:25" ht="15.75" hidden="1" customHeight="1" x14ac:dyDescent="0.25">
      <c r="A2744" s="27">
        <v>26488518</v>
      </c>
      <c r="B2744" s="27" t="s">
        <v>16836</v>
      </c>
      <c r="C2744" s="27" t="s">
        <v>16832</v>
      </c>
      <c r="D2744" s="27" t="s">
        <v>16837</v>
      </c>
      <c r="E2744" s="27" t="s">
        <v>16834</v>
      </c>
      <c r="F2744" s="27" t="s">
        <v>5635</v>
      </c>
      <c r="G2744" s="27">
        <v>2015</v>
      </c>
      <c r="H2744" s="28">
        <v>42299</v>
      </c>
      <c r="I2744" s="27"/>
      <c r="J2744" s="27"/>
      <c r="K2744" s="27" t="s">
        <v>16838</v>
      </c>
      <c r="L2744" s="27" t="str">
        <f t="shared" si="834"/>
        <v>PreAlerta</v>
      </c>
      <c r="M2744" s="27" t="str">
        <f t="shared" si="833"/>
        <v>C/PalabrasClaves</v>
      </c>
      <c r="N2744" s="27" t="str">
        <f t="shared" si="832"/>
        <v/>
      </c>
      <c r="O2744" s="27"/>
      <c r="P2744" s="27" t="s">
        <v>882</v>
      </c>
      <c r="Q2744" s="27"/>
      <c r="R2744" s="27" t="str">
        <f>LEFT('2012-2022'!$P2744,4)</f>
        <v>2015</v>
      </c>
      <c r="S2744" s="27" t="s">
        <v>72</v>
      </c>
      <c r="T2744" s="27" t="str">
        <f t="shared" si="828"/>
        <v/>
      </c>
      <c r="U2744" s="27"/>
      <c r="V2744" s="29"/>
      <c r="W2744" s="30"/>
      <c r="X2744" s="30"/>
      <c r="Y2744" s="31"/>
    </row>
    <row r="2745" spans="1:25" ht="15.75" hidden="1" customHeight="1" x14ac:dyDescent="0.25">
      <c r="A2745" s="32">
        <v>32908526</v>
      </c>
      <c r="B2745" s="32" t="s">
        <v>16839</v>
      </c>
      <c r="C2745" s="32" t="s">
        <v>16840</v>
      </c>
      <c r="D2745" s="32" t="s">
        <v>16841</v>
      </c>
      <c r="E2745" s="32" t="s">
        <v>16842</v>
      </c>
      <c r="F2745" s="32" t="s">
        <v>16843</v>
      </c>
      <c r="G2745" s="32">
        <v>2020</v>
      </c>
      <c r="H2745" s="33">
        <v>44084</v>
      </c>
      <c r="I2745" s="32" t="s">
        <v>16844</v>
      </c>
      <c r="J2745" s="32"/>
      <c r="K2745" s="32" t="s">
        <v>16845</v>
      </c>
      <c r="L2745" s="32" t="str">
        <f t="shared" si="834"/>
        <v>PostAlerta</v>
      </c>
      <c r="M2745" s="32" t="str">
        <f t="shared" si="833"/>
        <v>C/PalabrasClaves</v>
      </c>
      <c r="N2745" s="32" t="str">
        <f t="shared" si="832"/>
        <v/>
      </c>
      <c r="O2745" s="32"/>
      <c r="P2745" s="32" t="s">
        <v>12653</v>
      </c>
      <c r="Q2745" s="32"/>
      <c r="R2745" s="32" t="str">
        <f>LEFT('2012-2022'!$P2745,4)</f>
        <v>2020</v>
      </c>
      <c r="S2745" s="32" t="s">
        <v>65</v>
      </c>
      <c r="T2745" s="32" t="str">
        <f t="shared" si="828"/>
        <v/>
      </c>
      <c r="U2745" s="32"/>
      <c r="V2745" s="34"/>
      <c r="W2745" s="35"/>
      <c r="X2745" s="35"/>
      <c r="Y2745" s="32"/>
    </row>
    <row r="2746" spans="1:25" ht="15.75" hidden="1" customHeight="1" x14ac:dyDescent="0.25">
      <c r="A2746" s="27">
        <v>29361673</v>
      </c>
      <c r="B2746" s="27" t="s">
        <v>16846</v>
      </c>
      <c r="C2746" s="27" t="s">
        <v>16847</v>
      </c>
      <c r="D2746" s="27" t="s">
        <v>16848</v>
      </c>
      <c r="E2746" s="27" t="s">
        <v>9777</v>
      </c>
      <c r="F2746" s="27" t="s">
        <v>15996</v>
      </c>
      <c r="G2746" s="27">
        <v>2018</v>
      </c>
      <c r="H2746" s="28">
        <v>43125</v>
      </c>
      <c r="I2746" s="27" t="s">
        <v>16849</v>
      </c>
      <c r="J2746" s="27"/>
      <c r="K2746" s="27" t="s">
        <v>16850</v>
      </c>
      <c r="L2746" s="27" t="str">
        <f t="shared" si="834"/>
        <v>PostAlerta</v>
      </c>
      <c r="M2746" s="27" t="str">
        <f t="shared" si="833"/>
        <v>S/PalabrasClaves</v>
      </c>
      <c r="N2746" s="27" t="str">
        <f t="shared" si="832"/>
        <v/>
      </c>
      <c r="O2746" s="27"/>
      <c r="P2746" s="27" t="s">
        <v>16851</v>
      </c>
      <c r="Q2746" s="27"/>
      <c r="R2746" s="27" t="str">
        <f>LEFT('2012-2022'!$P2746,4)</f>
        <v>2018</v>
      </c>
      <c r="S2746" s="27" t="s">
        <v>39</v>
      </c>
      <c r="T2746" s="27" t="str">
        <f t="shared" si="828"/>
        <v/>
      </c>
      <c r="U2746" s="27"/>
      <c r="V2746" s="29"/>
      <c r="W2746" s="30"/>
      <c r="X2746" s="30"/>
      <c r="Y2746" s="31"/>
    </row>
    <row r="2747" spans="1:25" ht="15.75" hidden="1" customHeight="1" x14ac:dyDescent="0.25">
      <c r="A2747" s="32">
        <v>27548417</v>
      </c>
      <c r="B2747" s="32" t="s">
        <v>16852</v>
      </c>
      <c r="C2747" s="32"/>
      <c r="D2747" s="32" t="s">
        <v>16853</v>
      </c>
      <c r="E2747" s="32"/>
      <c r="F2747" s="32" t="s">
        <v>5635</v>
      </c>
      <c r="G2747" s="32">
        <v>2016</v>
      </c>
      <c r="H2747" s="33">
        <v>42605</v>
      </c>
      <c r="I2747" s="32"/>
      <c r="J2747" s="32"/>
      <c r="K2747" s="32" t="s">
        <v>16838</v>
      </c>
      <c r="L2747" s="32" t="str">
        <f t="shared" si="834"/>
        <v>Excluido</v>
      </c>
      <c r="M2747" s="32" t="str">
        <f t="shared" si="833"/>
        <v>C/PalabrasClaves</v>
      </c>
      <c r="N2747" s="32" t="str">
        <f t="shared" si="832"/>
        <v/>
      </c>
      <c r="O2747" s="32"/>
      <c r="P2747" s="32" t="s">
        <v>714</v>
      </c>
      <c r="Q2747" s="32"/>
      <c r="R2747" s="32" t="str">
        <f>LEFT('2012-2022'!$P2747,4)</f>
        <v>2016</v>
      </c>
      <c r="S2747" s="32" t="s">
        <v>57</v>
      </c>
      <c r="T2747" s="32" t="str">
        <f t="shared" si="828"/>
        <v/>
      </c>
      <c r="U2747" s="32"/>
      <c r="V2747" s="34"/>
      <c r="W2747" s="35"/>
      <c r="X2747" s="35"/>
      <c r="Y2747" s="32"/>
    </row>
    <row r="2748" spans="1:25" ht="15.75" hidden="1" customHeight="1" x14ac:dyDescent="0.25">
      <c r="A2748" s="27">
        <v>34572609</v>
      </c>
      <c r="B2748" s="27" t="s">
        <v>16854</v>
      </c>
      <c r="C2748" s="27" t="s">
        <v>16855</v>
      </c>
      <c r="D2748" s="27" t="s">
        <v>16856</v>
      </c>
      <c r="E2748" s="27" t="s">
        <v>16240</v>
      </c>
      <c r="F2748" s="27" t="s">
        <v>15834</v>
      </c>
      <c r="G2748" s="27">
        <v>2021</v>
      </c>
      <c r="H2748" s="28">
        <v>44467</v>
      </c>
      <c r="I2748" s="27" t="s">
        <v>16857</v>
      </c>
      <c r="J2748" s="27"/>
      <c r="K2748" s="27" t="s">
        <v>16858</v>
      </c>
      <c r="L2748" s="27" t="str">
        <f t="shared" si="834"/>
        <v>Excluido</v>
      </c>
      <c r="M2748" s="27" t="str">
        <f t="shared" si="833"/>
        <v>S/PalabrasClaves</v>
      </c>
      <c r="N2748" s="27" t="str">
        <f t="shared" si="832"/>
        <v/>
      </c>
      <c r="O2748" s="27"/>
      <c r="P2748" s="27" t="s">
        <v>16859</v>
      </c>
      <c r="Q2748" s="27"/>
      <c r="R2748" s="27" t="str">
        <f>LEFT('2012-2022'!$P2748,4)</f>
        <v>2021</v>
      </c>
      <c r="S2748" s="27" t="s">
        <v>65</v>
      </c>
      <c r="T2748" s="27" t="str">
        <f t="shared" si="828"/>
        <v/>
      </c>
      <c r="U2748" s="27"/>
      <c r="V2748" s="29"/>
      <c r="W2748" s="30"/>
      <c r="X2748" s="30"/>
      <c r="Y2748" s="31"/>
    </row>
    <row r="2749" spans="1:25" ht="15.75" hidden="1" customHeight="1" x14ac:dyDescent="0.25">
      <c r="A2749" s="32">
        <v>34833187</v>
      </c>
      <c r="B2749" s="32" t="s">
        <v>16860</v>
      </c>
      <c r="C2749" s="32" t="s">
        <v>16861</v>
      </c>
      <c r="D2749" s="32" t="s">
        <v>16862</v>
      </c>
      <c r="E2749" s="32" t="s">
        <v>414</v>
      </c>
      <c r="F2749" s="32" t="s">
        <v>16863</v>
      </c>
      <c r="G2749" s="32">
        <v>2021</v>
      </c>
      <c r="H2749" s="33">
        <v>44527</v>
      </c>
      <c r="I2749" s="32" t="s">
        <v>16864</v>
      </c>
      <c r="J2749" s="32"/>
      <c r="K2749" s="32" t="s">
        <v>16865</v>
      </c>
      <c r="L2749" s="32" t="str">
        <f t="shared" si="834"/>
        <v>PostAlerta</v>
      </c>
      <c r="M2749" s="32" t="str">
        <f t="shared" si="833"/>
        <v>C/PalabrasClaves</v>
      </c>
      <c r="N2749" s="32" t="str">
        <f t="shared" si="832"/>
        <v/>
      </c>
      <c r="O2749" s="32"/>
      <c r="P2749" s="32" t="s">
        <v>16866</v>
      </c>
      <c r="Q2749" s="32"/>
      <c r="R2749" s="32" t="str">
        <f>LEFT('2012-2022'!$P2749,4)</f>
        <v>2021</v>
      </c>
      <c r="S2749" s="32" t="s">
        <v>72</v>
      </c>
      <c r="T2749" s="32" t="str">
        <f t="shared" si="828"/>
        <v/>
      </c>
      <c r="U2749" s="32"/>
      <c r="V2749" s="34"/>
      <c r="W2749" s="35"/>
      <c r="X2749" s="35"/>
      <c r="Y2749" s="32"/>
    </row>
    <row r="2750" spans="1:25" ht="15.75" hidden="1" customHeight="1" x14ac:dyDescent="0.25">
      <c r="A2750" s="27">
        <v>27904747</v>
      </c>
      <c r="B2750" s="27" t="s">
        <v>16867</v>
      </c>
      <c r="C2750" s="27" t="s">
        <v>16868</v>
      </c>
      <c r="D2750" s="27" t="s">
        <v>16869</v>
      </c>
      <c r="E2750" s="27" t="s">
        <v>2748</v>
      </c>
      <c r="F2750" s="27" t="s">
        <v>2604</v>
      </c>
      <c r="G2750" s="27">
        <v>2016</v>
      </c>
      <c r="H2750" s="28">
        <v>42706</v>
      </c>
      <c r="I2750" s="27" t="s">
        <v>16870</v>
      </c>
      <c r="J2750" s="27"/>
      <c r="K2750" s="27" t="s">
        <v>16871</v>
      </c>
      <c r="L2750" s="27" t="str">
        <f t="shared" si="834"/>
        <v>PreAlerta</v>
      </c>
      <c r="M2750" s="27" t="str">
        <f t="shared" si="833"/>
        <v>S/PalabrasClaves</v>
      </c>
      <c r="N2750" s="27" t="str">
        <f t="shared" si="832"/>
        <v/>
      </c>
      <c r="O2750" s="27"/>
      <c r="P2750" s="27" t="s">
        <v>16872</v>
      </c>
      <c r="Q2750" s="27"/>
      <c r="R2750" s="27" t="str">
        <f>LEFT('2012-2022'!$P2750,4)</f>
        <v>2016</v>
      </c>
      <c r="S2750" s="27" t="s">
        <v>72</v>
      </c>
      <c r="T2750" s="27" t="str">
        <f t="shared" si="828"/>
        <v/>
      </c>
      <c r="U2750" s="27"/>
      <c r="V2750" s="29"/>
      <c r="W2750" s="30"/>
      <c r="X2750" s="30"/>
      <c r="Y2750" s="31"/>
    </row>
    <row r="2751" spans="1:25" ht="15.75" hidden="1" customHeight="1" x14ac:dyDescent="0.25">
      <c r="A2751" s="32">
        <v>32592523</v>
      </c>
      <c r="B2751" s="32" t="s">
        <v>16873</v>
      </c>
      <c r="C2751" s="32" t="s">
        <v>16874</v>
      </c>
      <c r="D2751" s="32" t="s">
        <v>16875</v>
      </c>
      <c r="E2751" s="32" t="s">
        <v>16876</v>
      </c>
      <c r="F2751" s="32" t="s">
        <v>16877</v>
      </c>
      <c r="G2751" s="32">
        <v>2020</v>
      </c>
      <c r="H2751" s="33">
        <v>44010</v>
      </c>
      <c r="I2751" s="32"/>
      <c r="J2751" s="32"/>
      <c r="K2751" s="32" t="s">
        <v>16878</v>
      </c>
      <c r="L2751" s="32" t="str">
        <f t="shared" si="834"/>
        <v>PostAlerta</v>
      </c>
      <c r="M2751" s="32" t="str">
        <f t="shared" si="833"/>
        <v>S/PalabrasClaves</v>
      </c>
      <c r="N2751" s="32" t="str">
        <f t="shared" si="832"/>
        <v/>
      </c>
      <c r="O2751" s="32"/>
      <c r="P2751" s="32" t="s">
        <v>1240</v>
      </c>
      <c r="Q2751" s="32"/>
      <c r="R2751" s="32" t="str">
        <f>LEFT('2012-2022'!$P2751,4)</f>
        <v>2020</v>
      </c>
      <c r="S2751" s="32" t="s">
        <v>62</v>
      </c>
      <c r="T2751" s="32" t="str">
        <f t="shared" si="828"/>
        <v/>
      </c>
      <c r="U2751" s="32"/>
      <c r="V2751" s="34"/>
      <c r="W2751" s="35"/>
      <c r="X2751" s="35"/>
      <c r="Y2751" s="32"/>
    </row>
    <row r="2752" spans="1:25" ht="15.75" hidden="1" customHeight="1" x14ac:dyDescent="0.25">
      <c r="A2752" s="27">
        <v>27547739</v>
      </c>
      <c r="B2752" s="27" t="s">
        <v>16879</v>
      </c>
      <c r="C2752" s="27" t="s">
        <v>16880</v>
      </c>
      <c r="D2752" s="27" t="s">
        <v>16881</v>
      </c>
      <c r="E2752" s="27" t="s">
        <v>16882</v>
      </c>
      <c r="F2752" s="27" t="s">
        <v>16883</v>
      </c>
      <c r="G2752" s="27">
        <v>2016</v>
      </c>
      <c r="H2752" s="28">
        <v>42605</v>
      </c>
      <c r="I2752" s="27" t="s">
        <v>16884</v>
      </c>
      <c r="J2752" s="27"/>
      <c r="K2752" s="27" t="s">
        <v>16885</v>
      </c>
      <c r="L2752" s="27" t="str">
        <f t="shared" si="834"/>
        <v>PreAlerta</v>
      </c>
      <c r="M2752" s="27" t="str">
        <f t="shared" si="833"/>
        <v>S/PalabrasClaves</v>
      </c>
      <c r="N2752" s="27" t="str">
        <f t="shared" si="832"/>
        <v/>
      </c>
      <c r="O2752" s="27"/>
      <c r="P2752" s="27" t="s">
        <v>16886</v>
      </c>
      <c r="Q2752" s="27"/>
      <c r="R2752" s="27" t="str">
        <f>LEFT('2012-2022'!$P2752,4)</f>
        <v>2016</v>
      </c>
      <c r="S2752" s="27" t="s">
        <v>60</v>
      </c>
      <c r="T2752" s="27" t="str">
        <f t="shared" si="828"/>
        <v/>
      </c>
      <c r="U2752" s="27"/>
      <c r="V2752" s="29"/>
      <c r="W2752" s="30"/>
      <c r="X2752" s="30"/>
      <c r="Y2752" s="31"/>
    </row>
    <row r="2753" spans="1:25" ht="15.75" hidden="1" customHeight="1" x14ac:dyDescent="0.25">
      <c r="A2753" s="32">
        <v>32024032</v>
      </c>
      <c r="B2753" s="32" t="s">
        <v>16887</v>
      </c>
      <c r="C2753" s="32" t="s">
        <v>16888</v>
      </c>
      <c r="D2753" s="32" t="s">
        <v>16889</v>
      </c>
      <c r="E2753" s="32" t="s">
        <v>11678</v>
      </c>
      <c r="F2753" s="32" t="s">
        <v>15860</v>
      </c>
      <c r="G2753" s="32">
        <v>2020</v>
      </c>
      <c r="H2753" s="33">
        <v>43868</v>
      </c>
      <c r="I2753" s="32" t="s">
        <v>16890</v>
      </c>
      <c r="J2753" s="32"/>
      <c r="K2753" s="32" t="s">
        <v>16891</v>
      </c>
      <c r="L2753" s="32" t="str">
        <f t="shared" si="834"/>
        <v>Excluido</v>
      </c>
      <c r="M2753" s="32" t="str">
        <f t="shared" si="833"/>
        <v>C/PalabrasClaves</v>
      </c>
      <c r="N2753" s="32" t="str">
        <f t="shared" si="832"/>
        <v/>
      </c>
      <c r="O2753" s="32"/>
      <c r="P2753" s="32" t="s">
        <v>16892</v>
      </c>
      <c r="Q2753" s="32"/>
      <c r="R2753" s="32" t="str">
        <f>LEFT('2012-2022'!$P2753,4)</f>
        <v>2020</v>
      </c>
      <c r="S2753" s="32" t="s">
        <v>39</v>
      </c>
      <c r="T2753" s="32" t="str">
        <f t="shared" si="828"/>
        <v/>
      </c>
      <c r="U2753" s="32"/>
      <c r="V2753" s="34"/>
      <c r="W2753" s="35"/>
      <c r="X2753" s="35"/>
      <c r="Y2753" s="32"/>
    </row>
    <row r="2754" spans="1:25" ht="15.75" hidden="1" customHeight="1" x14ac:dyDescent="0.25">
      <c r="A2754" s="27">
        <v>31193652</v>
      </c>
      <c r="B2754" s="27" t="s">
        <v>16893</v>
      </c>
      <c r="C2754" s="27" t="s">
        <v>8659</v>
      </c>
      <c r="D2754" s="27" t="s">
        <v>16894</v>
      </c>
      <c r="E2754" s="27" t="s">
        <v>863</v>
      </c>
      <c r="F2754" s="27" t="s">
        <v>16785</v>
      </c>
      <c r="G2754" s="27">
        <v>2019</v>
      </c>
      <c r="H2754" s="28">
        <v>43630</v>
      </c>
      <c r="I2754" s="27" t="s">
        <v>16895</v>
      </c>
      <c r="J2754" s="27"/>
      <c r="K2754" s="27" t="s">
        <v>16896</v>
      </c>
      <c r="L2754" s="27" t="str">
        <f t="shared" si="834"/>
        <v>PostAlerta</v>
      </c>
      <c r="M2754" s="27" t="str">
        <f t="shared" si="833"/>
        <v>S/PalabrasClaves</v>
      </c>
      <c r="N2754" s="27" t="str">
        <f t="shared" si="832"/>
        <v/>
      </c>
      <c r="O2754" s="27"/>
      <c r="P2754" s="27" t="s">
        <v>16897</v>
      </c>
      <c r="Q2754" s="27"/>
      <c r="R2754" s="27" t="str">
        <f>LEFT('2012-2022'!$P2754,4)</f>
        <v>2019</v>
      </c>
      <c r="S2754" s="27" t="s">
        <v>45</v>
      </c>
      <c r="T2754" s="27" t="str">
        <f t="shared" si="828"/>
        <v/>
      </c>
      <c r="U2754" s="27"/>
      <c r="V2754" s="29"/>
      <c r="W2754" s="30"/>
      <c r="X2754" s="30"/>
      <c r="Y2754" s="31"/>
    </row>
    <row r="2755" spans="1:25" ht="15.75" hidden="1" customHeight="1" x14ac:dyDescent="0.25">
      <c r="A2755" s="32">
        <v>32768529</v>
      </c>
      <c r="B2755" s="32" t="s">
        <v>16898</v>
      </c>
      <c r="C2755" s="32" t="s">
        <v>16899</v>
      </c>
      <c r="D2755" s="32" t="s">
        <v>16900</v>
      </c>
      <c r="E2755" s="32" t="s">
        <v>16901</v>
      </c>
      <c r="F2755" s="32" t="s">
        <v>16902</v>
      </c>
      <c r="G2755" s="32">
        <v>2020</v>
      </c>
      <c r="H2755" s="33">
        <v>44053</v>
      </c>
      <c r="I2755" s="32"/>
      <c r="J2755" s="32"/>
      <c r="K2755" s="32" t="s">
        <v>16903</v>
      </c>
      <c r="L2755" s="32" t="str">
        <f t="shared" si="834"/>
        <v>PostAlerta</v>
      </c>
      <c r="M2755" s="32" t="str">
        <f t="shared" si="833"/>
        <v>C/PalabrasClaves</v>
      </c>
      <c r="N2755" s="32" t="str">
        <f t="shared" si="832"/>
        <v/>
      </c>
      <c r="O2755" s="32"/>
      <c r="P2755" s="32" t="s">
        <v>1743</v>
      </c>
      <c r="Q2755" s="32"/>
      <c r="R2755" s="32" t="str">
        <f>LEFT('2012-2022'!$P2755,4)</f>
        <v>2020</v>
      </c>
      <c r="S2755" s="32" t="s">
        <v>70</v>
      </c>
      <c r="T2755" s="32" t="str">
        <f t="shared" si="828"/>
        <v/>
      </c>
      <c r="U2755" s="32"/>
      <c r="V2755" s="34"/>
      <c r="W2755" s="35"/>
      <c r="X2755" s="35"/>
      <c r="Y2755" s="32"/>
    </row>
    <row r="2756" spans="1:25" ht="15.75" hidden="1" customHeight="1" x14ac:dyDescent="0.25">
      <c r="A2756" s="27">
        <v>32325724</v>
      </c>
      <c r="B2756" s="27" t="s">
        <v>16904</v>
      </c>
      <c r="C2756" s="27" t="s">
        <v>16905</v>
      </c>
      <c r="D2756" s="27" t="s">
        <v>16906</v>
      </c>
      <c r="E2756" s="27" t="s">
        <v>8003</v>
      </c>
      <c r="F2756" s="27" t="s">
        <v>15834</v>
      </c>
      <c r="G2756" s="27">
        <v>2020</v>
      </c>
      <c r="H2756" s="28">
        <v>43946</v>
      </c>
      <c r="I2756" s="27" t="s">
        <v>16907</v>
      </c>
      <c r="J2756" s="27"/>
      <c r="K2756" s="27" t="s">
        <v>16908</v>
      </c>
      <c r="L2756" s="27" t="str">
        <f t="shared" si="834"/>
        <v>PostAlerta</v>
      </c>
      <c r="M2756" s="27" t="str">
        <f t="shared" ref="M2756:M2819" si="835">IF(ISNUMBER(A2756),(IF(ISNUMBER(VLOOKUP(A2756,KEYWORDS,1,FALSE)),"C/PalabrasClaves","S/PalabrasClaves")),"")</f>
        <v>S/PalabrasClaves</v>
      </c>
      <c r="N2756" s="27" t="str">
        <f t="shared" si="832"/>
        <v/>
      </c>
      <c r="O2756" s="27"/>
      <c r="P2756" s="27" t="s">
        <v>16909</v>
      </c>
      <c r="Q2756" s="27"/>
      <c r="R2756" s="27" t="str">
        <f>LEFT('2012-2022'!$P2756,4)</f>
        <v>2020</v>
      </c>
      <c r="S2756" s="27" t="s">
        <v>54</v>
      </c>
      <c r="T2756" s="27" t="str">
        <f t="shared" si="828"/>
        <v/>
      </c>
      <c r="U2756" s="27"/>
      <c r="V2756" s="29"/>
      <c r="W2756" s="30"/>
      <c r="X2756" s="30"/>
      <c r="Y2756" s="31"/>
    </row>
    <row r="2757" spans="1:25" ht="15.75" hidden="1" customHeight="1" x14ac:dyDescent="0.25">
      <c r="A2757" s="32">
        <v>30307392</v>
      </c>
      <c r="B2757" s="32" t="s">
        <v>16910</v>
      </c>
      <c r="C2757" s="32" t="s">
        <v>16911</v>
      </c>
      <c r="D2757" s="32" t="s">
        <v>16912</v>
      </c>
      <c r="E2757" s="32" t="s">
        <v>16913</v>
      </c>
      <c r="F2757" s="32" t="s">
        <v>2015</v>
      </c>
      <c r="G2757" s="32">
        <v>2018</v>
      </c>
      <c r="H2757" s="33">
        <v>43385</v>
      </c>
      <c r="I2757" s="32"/>
      <c r="J2757" s="32"/>
      <c r="K2757" s="32" t="s">
        <v>16914</v>
      </c>
      <c r="L2757" s="32" t="str">
        <f t="shared" si="834"/>
        <v>Excluido</v>
      </c>
      <c r="M2757" s="32" t="str">
        <f t="shared" si="835"/>
        <v>S/PalabrasClaves</v>
      </c>
      <c r="N2757" s="32" t="str">
        <f t="shared" si="832"/>
        <v/>
      </c>
      <c r="O2757" s="32"/>
      <c r="P2757" s="32" t="s">
        <v>942</v>
      </c>
      <c r="Q2757" s="32"/>
      <c r="R2757" s="32" t="str">
        <f>LEFT('2012-2022'!$P2757,4)</f>
        <v>2018</v>
      </c>
      <c r="S2757" s="32" t="s">
        <v>74</v>
      </c>
      <c r="T2757" s="32" t="str">
        <f t="shared" si="828"/>
        <v/>
      </c>
      <c r="U2757" s="32"/>
      <c r="V2757" s="34"/>
      <c r="W2757" s="35"/>
      <c r="X2757" s="35"/>
      <c r="Y2757" s="32"/>
    </row>
    <row r="2758" spans="1:25" ht="15.75" hidden="1" customHeight="1" x14ac:dyDescent="0.25">
      <c r="A2758" s="27">
        <v>36452226</v>
      </c>
      <c r="B2758" s="27" t="s">
        <v>16915</v>
      </c>
      <c r="C2758" s="27" t="s">
        <v>16916</v>
      </c>
      <c r="D2758" s="27" t="s">
        <v>16917</v>
      </c>
      <c r="E2758" s="27" t="s">
        <v>2176</v>
      </c>
      <c r="F2758" s="27" t="s">
        <v>16655</v>
      </c>
      <c r="G2758" s="27">
        <v>2022</v>
      </c>
      <c r="H2758" s="28">
        <v>44896</v>
      </c>
      <c r="I2758" s="27" t="s">
        <v>16918</v>
      </c>
      <c r="J2758" s="27"/>
      <c r="K2758" s="27" t="s">
        <v>16919</v>
      </c>
      <c r="L2758" s="27" t="str">
        <f t="shared" si="834"/>
        <v>PostAlerta</v>
      </c>
      <c r="M2758" s="27" t="str">
        <f t="shared" si="835"/>
        <v>C/PalabrasClaves</v>
      </c>
      <c r="N2758" s="27"/>
      <c r="O2758" s="27"/>
      <c r="P2758" s="27" t="s">
        <v>16920</v>
      </c>
      <c r="Q2758" s="27"/>
      <c r="R2758" s="27" t="str">
        <f>LEFT('2012-2022'!$P2758,4)</f>
        <v>2022</v>
      </c>
      <c r="S2758" s="27" t="s">
        <v>72</v>
      </c>
      <c r="T2758" s="27" t="str">
        <f t="shared" si="828"/>
        <v/>
      </c>
      <c r="U2758" s="27"/>
      <c r="V2758" s="29"/>
      <c r="W2758" s="30"/>
      <c r="X2758" s="30"/>
      <c r="Y2758" s="31"/>
    </row>
    <row r="2759" spans="1:25" ht="15.75" hidden="1" customHeight="1" x14ac:dyDescent="0.25">
      <c r="A2759" s="32">
        <v>32825235</v>
      </c>
      <c r="B2759" s="32" t="s">
        <v>16921</v>
      </c>
      <c r="C2759" s="32" t="s">
        <v>16922</v>
      </c>
      <c r="D2759" s="32" t="s">
        <v>16923</v>
      </c>
      <c r="E2759" s="32" t="s">
        <v>5593</v>
      </c>
      <c r="F2759" s="32" t="s">
        <v>16924</v>
      </c>
      <c r="G2759" s="32">
        <v>2020</v>
      </c>
      <c r="H2759" s="33">
        <v>44066</v>
      </c>
      <c r="I2759" s="32" t="s">
        <v>16925</v>
      </c>
      <c r="J2759" s="32"/>
      <c r="K2759" s="32" t="s">
        <v>16926</v>
      </c>
      <c r="L2759" s="32" t="str">
        <f t="shared" si="834"/>
        <v>PostAlerta</v>
      </c>
      <c r="M2759" s="32" t="str">
        <f t="shared" si="835"/>
        <v>S/PalabrasClaves</v>
      </c>
      <c r="N2759" s="32" t="str">
        <f t="shared" ref="N2759:N2801" si="836">IF(ISNUMBER(SEARCH("TREATMENT", B2759)), "4) Nuevos tratamientos", "")</f>
        <v/>
      </c>
      <c r="O2759" s="32"/>
      <c r="P2759" s="32" t="s">
        <v>8296</v>
      </c>
      <c r="Q2759" s="32"/>
      <c r="R2759" s="32" t="str">
        <f>LEFT('2012-2022'!$P2759,4)</f>
        <v>2020</v>
      </c>
      <c r="S2759" s="32" t="s">
        <v>65</v>
      </c>
      <c r="T2759" s="32" t="str">
        <f t="shared" si="828"/>
        <v/>
      </c>
      <c r="U2759" s="32"/>
      <c r="V2759" s="34"/>
      <c r="W2759" s="35"/>
      <c r="X2759" s="35"/>
      <c r="Y2759" s="32"/>
    </row>
    <row r="2760" spans="1:25" ht="15.75" hidden="1" customHeight="1" x14ac:dyDescent="0.25">
      <c r="A2760" s="27">
        <v>26696986</v>
      </c>
      <c r="B2760" s="27" t="s">
        <v>16927</v>
      </c>
      <c r="C2760" s="27" t="s">
        <v>16928</v>
      </c>
      <c r="D2760" s="27" t="s">
        <v>16929</v>
      </c>
      <c r="E2760" s="27" t="s">
        <v>6283</v>
      </c>
      <c r="F2760" s="27" t="s">
        <v>15747</v>
      </c>
      <c r="G2760" s="27">
        <v>2015</v>
      </c>
      <c r="H2760" s="28">
        <v>42362</v>
      </c>
      <c r="I2760" s="27" t="s">
        <v>16930</v>
      </c>
      <c r="J2760" s="27"/>
      <c r="K2760" s="27" t="s">
        <v>16931</v>
      </c>
      <c r="L2760" s="27" t="str">
        <f t="shared" si="834"/>
        <v>PreAlerta</v>
      </c>
      <c r="M2760" s="27" t="str">
        <f t="shared" si="835"/>
        <v>S/PalabrasClaves</v>
      </c>
      <c r="N2760" s="27" t="str">
        <f t="shared" si="836"/>
        <v/>
      </c>
      <c r="O2760" s="27"/>
      <c r="P2760" s="27" t="s">
        <v>16932</v>
      </c>
      <c r="Q2760" s="27"/>
      <c r="R2760" s="27" t="str">
        <f>LEFT('2012-2022'!$P2760,4)</f>
        <v>2015</v>
      </c>
      <c r="S2760" s="27" t="s">
        <v>74</v>
      </c>
      <c r="T2760" s="27" t="str">
        <f t="shared" si="828"/>
        <v/>
      </c>
      <c r="U2760" s="27"/>
      <c r="V2760" s="29"/>
      <c r="W2760" s="30"/>
      <c r="X2760" s="30"/>
      <c r="Y2760" s="31"/>
    </row>
    <row r="2761" spans="1:25" ht="15.75" hidden="1" customHeight="1" x14ac:dyDescent="0.25">
      <c r="A2761" s="32">
        <v>34709052</v>
      </c>
      <c r="B2761" s="32" t="s">
        <v>16933</v>
      </c>
      <c r="C2761" s="32" t="s">
        <v>16934</v>
      </c>
      <c r="D2761" s="32" t="s">
        <v>16935</v>
      </c>
      <c r="E2761" s="32" t="s">
        <v>459</v>
      </c>
      <c r="F2761" s="32" t="s">
        <v>16085</v>
      </c>
      <c r="G2761" s="32">
        <v>2021</v>
      </c>
      <c r="H2761" s="33">
        <v>44497</v>
      </c>
      <c r="I2761" s="32" t="s">
        <v>16936</v>
      </c>
      <c r="J2761" s="32"/>
      <c r="K2761" s="32" t="s">
        <v>16937</v>
      </c>
      <c r="L2761" s="32" t="str">
        <f t="shared" si="834"/>
        <v>PostAlerta</v>
      </c>
      <c r="M2761" s="32" t="str">
        <f t="shared" si="835"/>
        <v>S/PalabrasClaves</v>
      </c>
      <c r="N2761" s="32" t="str">
        <f t="shared" si="836"/>
        <v/>
      </c>
      <c r="O2761" s="32"/>
      <c r="P2761" s="32" t="s">
        <v>1259</v>
      </c>
      <c r="Q2761" s="32"/>
      <c r="R2761" s="32" t="str">
        <f>LEFT('2012-2022'!$P2761,4)</f>
        <v>2021</v>
      </c>
      <c r="S2761" s="32" t="s">
        <v>70</v>
      </c>
      <c r="T2761" s="32" t="str">
        <f t="shared" si="828"/>
        <v/>
      </c>
      <c r="U2761" s="32"/>
      <c r="V2761" s="34"/>
      <c r="W2761" s="35"/>
      <c r="X2761" s="35"/>
      <c r="Y2761" s="32"/>
    </row>
    <row r="2762" spans="1:25" ht="15.75" hidden="1" customHeight="1" x14ac:dyDescent="0.25">
      <c r="A2762" s="27">
        <v>34070767</v>
      </c>
      <c r="B2762" s="27" t="s">
        <v>16938</v>
      </c>
      <c r="C2762" s="27" t="s">
        <v>16939</v>
      </c>
      <c r="D2762" s="27" t="s">
        <v>16940</v>
      </c>
      <c r="E2762" s="27" t="s">
        <v>16941</v>
      </c>
      <c r="F2762" s="27" t="s">
        <v>15996</v>
      </c>
      <c r="G2762" s="27">
        <v>2021</v>
      </c>
      <c r="H2762" s="28">
        <v>44349</v>
      </c>
      <c r="I2762" s="27" t="s">
        <v>16942</v>
      </c>
      <c r="J2762" s="27"/>
      <c r="K2762" s="27" t="s">
        <v>16943</v>
      </c>
      <c r="L2762" s="27" t="str">
        <f t="shared" si="834"/>
        <v>PostAlerta</v>
      </c>
      <c r="M2762" s="27" t="str">
        <f t="shared" si="835"/>
        <v>S/PalabrasClaves</v>
      </c>
      <c r="N2762" s="27" t="str">
        <f t="shared" si="836"/>
        <v/>
      </c>
      <c r="O2762" s="27"/>
      <c r="P2762" s="27" t="s">
        <v>16944</v>
      </c>
      <c r="Q2762" s="27"/>
      <c r="R2762" s="27" t="str">
        <f>LEFT('2012-2022'!$P2762,4)</f>
        <v>2021</v>
      </c>
      <c r="S2762" s="27" t="s">
        <v>57</v>
      </c>
      <c r="T2762" s="27" t="str">
        <f t="shared" si="828"/>
        <v/>
      </c>
      <c r="U2762" s="27"/>
      <c r="V2762" s="29"/>
      <c r="W2762" s="30"/>
      <c r="X2762" s="30"/>
      <c r="Y2762" s="31"/>
    </row>
    <row r="2763" spans="1:25" ht="15.75" hidden="1" customHeight="1" x14ac:dyDescent="0.25">
      <c r="A2763" s="32">
        <v>32447918</v>
      </c>
      <c r="B2763" s="32" t="s">
        <v>16945</v>
      </c>
      <c r="C2763" s="32" t="s">
        <v>16946</v>
      </c>
      <c r="D2763" s="32" t="s">
        <v>16947</v>
      </c>
      <c r="E2763" s="32" t="s">
        <v>16948</v>
      </c>
      <c r="F2763" s="32" t="s">
        <v>16949</v>
      </c>
      <c r="G2763" s="32">
        <v>2020</v>
      </c>
      <c r="H2763" s="33">
        <v>43977</v>
      </c>
      <c r="I2763" s="32"/>
      <c r="J2763" s="32"/>
      <c r="K2763" s="32" t="s">
        <v>16950</v>
      </c>
      <c r="L2763" s="32" t="str">
        <f t="shared" si="834"/>
        <v>PostAlerta</v>
      </c>
      <c r="M2763" s="32" t="str">
        <f t="shared" si="835"/>
        <v>S/PalabrasClaves</v>
      </c>
      <c r="N2763" s="32" t="str">
        <f t="shared" si="836"/>
        <v/>
      </c>
      <c r="O2763" s="32"/>
      <c r="P2763" s="32" t="s">
        <v>16951</v>
      </c>
      <c r="Q2763" s="32"/>
      <c r="R2763" s="32" t="str">
        <f>LEFT('2012-2022'!$P2763,4)</f>
        <v>2020</v>
      </c>
      <c r="S2763" s="32" t="s">
        <v>57</v>
      </c>
      <c r="T2763" s="32" t="str">
        <f t="shared" si="828"/>
        <v/>
      </c>
      <c r="U2763" s="32"/>
      <c r="V2763" s="34"/>
      <c r="W2763" s="35"/>
      <c r="X2763" s="35"/>
      <c r="Y2763" s="32"/>
    </row>
    <row r="2764" spans="1:25" ht="15.75" hidden="1" customHeight="1" x14ac:dyDescent="0.25">
      <c r="A2764" s="27">
        <v>32009316</v>
      </c>
      <c r="B2764" s="27" t="s">
        <v>16952</v>
      </c>
      <c r="C2764" s="27" t="s">
        <v>16953</v>
      </c>
      <c r="D2764" s="27" t="s">
        <v>16954</v>
      </c>
      <c r="E2764" s="27" t="s">
        <v>16955</v>
      </c>
      <c r="F2764" s="27" t="s">
        <v>16956</v>
      </c>
      <c r="G2764" s="27">
        <v>2021</v>
      </c>
      <c r="H2764" s="28">
        <v>43865</v>
      </c>
      <c r="I2764" s="27" t="s">
        <v>16957</v>
      </c>
      <c r="J2764" s="27"/>
      <c r="K2764" s="27" t="s">
        <v>16958</v>
      </c>
      <c r="L2764" s="27" t="str">
        <f t="shared" si="834"/>
        <v>PostAlerta</v>
      </c>
      <c r="M2764" s="27" t="str">
        <f t="shared" si="835"/>
        <v>S/PalabrasClaves</v>
      </c>
      <c r="N2764" s="27" t="str">
        <f t="shared" si="836"/>
        <v/>
      </c>
      <c r="O2764" s="27"/>
      <c r="P2764" s="27" t="s">
        <v>6305</v>
      </c>
      <c r="Q2764" s="27"/>
      <c r="R2764" s="27" t="str">
        <f>LEFT('2012-2022'!$P2764,4)</f>
        <v>2021</v>
      </c>
      <c r="S2764" s="27" t="s">
        <v>39</v>
      </c>
      <c r="T2764" s="27" t="str">
        <f t="shared" si="828"/>
        <v/>
      </c>
      <c r="U2764" s="27"/>
      <c r="V2764" s="29"/>
      <c r="W2764" s="30"/>
      <c r="X2764" s="30"/>
      <c r="Y2764" s="31"/>
    </row>
    <row r="2765" spans="1:25" ht="15.75" hidden="1" customHeight="1" x14ac:dyDescent="0.25">
      <c r="A2765" s="32">
        <v>28781959</v>
      </c>
      <c r="B2765" s="32" t="s">
        <v>16959</v>
      </c>
      <c r="C2765" s="32" t="s">
        <v>16960</v>
      </c>
      <c r="D2765" s="32" t="s">
        <v>16961</v>
      </c>
      <c r="E2765" s="32" t="s">
        <v>15005</v>
      </c>
      <c r="F2765" s="32" t="s">
        <v>16962</v>
      </c>
      <c r="G2765" s="32">
        <v>2017</v>
      </c>
      <c r="H2765" s="33">
        <v>42955</v>
      </c>
      <c r="I2765" s="32" t="s">
        <v>16963</v>
      </c>
      <c r="J2765" s="32"/>
      <c r="K2765" s="32" t="s">
        <v>16964</v>
      </c>
      <c r="L2765" s="32" t="str">
        <f t="shared" si="834"/>
        <v>PostAlerta</v>
      </c>
      <c r="M2765" s="32" t="str">
        <f t="shared" si="835"/>
        <v>C/PalabrasClaves</v>
      </c>
      <c r="N2765" s="32" t="str">
        <f t="shared" si="836"/>
        <v/>
      </c>
      <c r="O2765" s="32"/>
      <c r="P2765" s="32" t="s">
        <v>16965</v>
      </c>
      <c r="Q2765" s="32"/>
      <c r="R2765" s="32" t="str">
        <f>LEFT('2012-2022'!$P2765,4)</f>
        <v>2017</v>
      </c>
      <c r="S2765" s="32" t="s">
        <v>62</v>
      </c>
      <c r="T2765" s="32" t="str">
        <f t="shared" si="828"/>
        <v/>
      </c>
      <c r="U2765" s="32"/>
      <c r="V2765" s="34"/>
      <c r="W2765" s="35"/>
      <c r="X2765" s="35"/>
      <c r="Y2765" s="32"/>
    </row>
    <row r="2766" spans="1:25" ht="15.75" hidden="1" customHeight="1" x14ac:dyDescent="0.25">
      <c r="A2766" s="27">
        <v>33364794</v>
      </c>
      <c r="B2766" s="27" t="s">
        <v>16966</v>
      </c>
      <c r="C2766" s="27" t="s">
        <v>16967</v>
      </c>
      <c r="D2766" s="27" t="s">
        <v>16968</v>
      </c>
      <c r="E2766" s="27" t="s">
        <v>16969</v>
      </c>
      <c r="F2766" s="27" t="s">
        <v>15774</v>
      </c>
      <c r="G2766" s="27">
        <v>2020</v>
      </c>
      <c r="H2766" s="28">
        <v>44193</v>
      </c>
      <c r="I2766" s="27" t="s">
        <v>16970</v>
      </c>
      <c r="J2766" s="27"/>
      <c r="K2766" s="27" t="s">
        <v>16971</v>
      </c>
      <c r="L2766" s="27" t="str">
        <f t="shared" si="834"/>
        <v>PostAlerta</v>
      </c>
      <c r="M2766" s="27" t="str">
        <f t="shared" si="835"/>
        <v>S/PalabrasClaves</v>
      </c>
      <c r="N2766" s="27" t="str">
        <f t="shared" si="836"/>
        <v/>
      </c>
      <c r="O2766" s="27"/>
      <c r="P2766" s="27" t="s">
        <v>16972</v>
      </c>
      <c r="Q2766" s="27"/>
      <c r="R2766" s="27" t="str">
        <f>LEFT('2012-2022'!$P2766,4)</f>
        <v>2020</v>
      </c>
      <c r="S2766" s="27" t="s">
        <v>74</v>
      </c>
      <c r="T2766" s="27" t="str">
        <f t="shared" si="828"/>
        <v/>
      </c>
      <c r="U2766" s="27"/>
      <c r="V2766" s="29"/>
      <c r="W2766" s="30"/>
      <c r="X2766" s="30"/>
      <c r="Y2766" s="31"/>
    </row>
    <row r="2767" spans="1:25" ht="15.75" hidden="1" customHeight="1" x14ac:dyDescent="0.25">
      <c r="A2767" s="32">
        <v>31570391</v>
      </c>
      <c r="B2767" s="32" t="s">
        <v>16973</v>
      </c>
      <c r="C2767" s="32" t="s">
        <v>16974</v>
      </c>
      <c r="D2767" s="32" t="s">
        <v>16975</v>
      </c>
      <c r="E2767" s="32" t="s">
        <v>16976</v>
      </c>
      <c r="F2767" s="32" t="s">
        <v>573</v>
      </c>
      <c r="G2767" s="32">
        <v>2019</v>
      </c>
      <c r="H2767" s="33">
        <v>43740</v>
      </c>
      <c r="I2767" s="32" t="s">
        <v>16977</v>
      </c>
      <c r="J2767" s="32"/>
      <c r="K2767" s="32" t="s">
        <v>16978</v>
      </c>
      <c r="L2767" s="32" t="str">
        <f t="shared" si="834"/>
        <v>PostAlerta</v>
      </c>
      <c r="M2767" s="32" t="str">
        <f t="shared" si="835"/>
        <v>C/PalabrasClaves</v>
      </c>
      <c r="N2767" s="32" t="str">
        <f t="shared" si="836"/>
        <v/>
      </c>
      <c r="O2767" s="32"/>
      <c r="P2767" s="32" t="s">
        <v>16979</v>
      </c>
      <c r="Q2767" s="32"/>
      <c r="R2767" s="32" t="str">
        <f>LEFT('2012-2022'!$P2767,4)</f>
        <v>2019</v>
      </c>
      <c r="S2767" s="32" t="s">
        <v>68</v>
      </c>
      <c r="T2767" s="32" t="str">
        <f t="shared" si="828"/>
        <v/>
      </c>
      <c r="U2767" s="32"/>
      <c r="V2767" s="34"/>
      <c r="W2767" s="35"/>
      <c r="X2767" s="35"/>
      <c r="Y2767" s="32"/>
    </row>
    <row r="2768" spans="1:25" ht="15.75" hidden="1" customHeight="1" x14ac:dyDescent="0.25">
      <c r="A2768" s="27">
        <v>30538989</v>
      </c>
      <c r="B2768" s="27" t="s">
        <v>16980</v>
      </c>
      <c r="C2768" s="27" t="s">
        <v>16981</v>
      </c>
      <c r="D2768" s="27" t="s">
        <v>16982</v>
      </c>
      <c r="E2768" s="27" t="s">
        <v>6760</v>
      </c>
      <c r="F2768" s="27" t="s">
        <v>15902</v>
      </c>
      <c r="G2768" s="27">
        <v>2018</v>
      </c>
      <c r="H2768" s="28">
        <v>43447</v>
      </c>
      <c r="I2768" s="27" t="s">
        <v>16983</v>
      </c>
      <c r="J2768" s="27"/>
      <c r="K2768" s="27" t="s">
        <v>16984</v>
      </c>
      <c r="L2768" s="27" t="str">
        <f t="shared" si="834"/>
        <v>PostAlerta</v>
      </c>
      <c r="M2768" s="27" t="str">
        <f t="shared" si="835"/>
        <v>C/PalabrasClaves</v>
      </c>
      <c r="N2768" s="27" t="str">
        <f t="shared" si="836"/>
        <v/>
      </c>
      <c r="O2768" s="27"/>
      <c r="P2768" s="27" t="s">
        <v>2463</v>
      </c>
      <c r="Q2768" s="27"/>
      <c r="R2768" s="27" t="str">
        <f>LEFT('2012-2022'!$P2768,4)</f>
        <v>2018</v>
      </c>
      <c r="S2768" s="27" t="s">
        <v>72</v>
      </c>
      <c r="T2768" s="27" t="str">
        <f t="shared" si="828"/>
        <v/>
      </c>
      <c r="U2768" s="27"/>
      <c r="V2768" s="29"/>
      <c r="W2768" s="30"/>
      <c r="X2768" s="30"/>
      <c r="Y2768" s="31"/>
    </row>
    <row r="2769" spans="1:25" ht="15.75" hidden="1" customHeight="1" x14ac:dyDescent="0.25">
      <c r="A2769" s="32">
        <v>34899659</v>
      </c>
      <c r="B2769" s="32" t="s">
        <v>16985</v>
      </c>
      <c r="C2769" s="32" t="s">
        <v>16986</v>
      </c>
      <c r="D2769" s="32" t="s">
        <v>16987</v>
      </c>
      <c r="E2769" s="32" t="s">
        <v>6659</v>
      </c>
      <c r="F2769" s="32" t="s">
        <v>15747</v>
      </c>
      <c r="G2769" s="32">
        <v>2021</v>
      </c>
      <c r="H2769" s="33">
        <v>44543</v>
      </c>
      <c r="I2769" s="32" t="s">
        <v>16988</v>
      </c>
      <c r="J2769" s="32"/>
      <c r="K2769" s="32" t="s">
        <v>16989</v>
      </c>
      <c r="L2769" s="32" t="str">
        <f t="shared" si="834"/>
        <v>PostAlerta</v>
      </c>
      <c r="M2769" s="32" t="str">
        <f t="shared" si="835"/>
        <v>C/PalabrasClaves</v>
      </c>
      <c r="N2769" s="32" t="str">
        <f t="shared" si="836"/>
        <v/>
      </c>
      <c r="O2769" s="32"/>
      <c r="P2769" s="32" t="s">
        <v>12966</v>
      </c>
      <c r="Q2769" s="32"/>
      <c r="R2769" s="32" t="str">
        <f>LEFT('2012-2022'!$P2769,4)</f>
        <v>2021</v>
      </c>
      <c r="S2769" s="32" t="s">
        <v>72</v>
      </c>
      <c r="T2769" s="32" t="str">
        <f t="shared" si="828"/>
        <v/>
      </c>
      <c r="U2769" s="32"/>
      <c r="V2769" s="34"/>
      <c r="W2769" s="35"/>
      <c r="X2769" s="35"/>
      <c r="Y2769" s="32"/>
    </row>
    <row r="2770" spans="1:25" ht="15.75" hidden="1" customHeight="1" x14ac:dyDescent="0.25">
      <c r="A2770" s="27">
        <v>33817605</v>
      </c>
      <c r="B2770" s="27" t="s">
        <v>16990</v>
      </c>
      <c r="C2770" s="27" t="s">
        <v>16991</v>
      </c>
      <c r="D2770" s="27" t="s">
        <v>16992</v>
      </c>
      <c r="E2770" s="27" t="s">
        <v>2265</v>
      </c>
      <c r="F2770" s="27" t="s">
        <v>16326</v>
      </c>
      <c r="G2770" s="27">
        <v>2020</v>
      </c>
      <c r="H2770" s="28">
        <v>44291</v>
      </c>
      <c r="I2770" s="27" t="s">
        <v>16993</v>
      </c>
      <c r="J2770" s="27"/>
      <c r="K2770" s="27" t="s">
        <v>16994</v>
      </c>
      <c r="L2770" s="27" t="str">
        <f t="shared" si="834"/>
        <v>PostAlerta</v>
      </c>
      <c r="M2770" s="27" t="str">
        <f t="shared" si="835"/>
        <v>S/PalabrasClaves</v>
      </c>
      <c r="N2770" s="27" t="str">
        <f t="shared" si="836"/>
        <v/>
      </c>
      <c r="O2770" s="27"/>
      <c r="P2770" s="27" t="s">
        <v>3347</v>
      </c>
      <c r="Q2770" s="27"/>
      <c r="R2770" s="27" t="str">
        <f>LEFT('2012-2022'!$P2770,4)</f>
        <v>2020</v>
      </c>
      <c r="S2770" s="27" t="s">
        <v>62</v>
      </c>
      <c r="T2770" s="27" t="str">
        <f t="shared" si="828"/>
        <v/>
      </c>
      <c r="U2770" s="27"/>
      <c r="V2770" s="29"/>
      <c r="W2770" s="30"/>
      <c r="X2770" s="30"/>
      <c r="Y2770" s="31"/>
    </row>
    <row r="2771" spans="1:25" ht="15.75" hidden="1" customHeight="1" x14ac:dyDescent="0.25">
      <c r="A2771" s="32">
        <v>32487791</v>
      </c>
      <c r="B2771" s="32" t="s">
        <v>16995</v>
      </c>
      <c r="C2771" s="32" t="s">
        <v>16996</v>
      </c>
      <c r="D2771" s="32" t="s">
        <v>16997</v>
      </c>
      <c r="E2771" s="32" t="s">
        <v>16998</v>
      </c>
      <c r="F2771" s="32" t="s">
        <v>13112</v>
      </c>
      <c r="G2771" s="32">
        <v>2020</v>
      </c>
      <c r="H2771" s="33">
        <v>43986</v>
      </c>
      <c r="I2771" s="32"/>
      <c r="J2771" s="32"/>
      <c r="K2771" s="32"/>
      <c r="L2771" s="32" t="str">
        <f t="shared" si="834"/>
        <v>PostAlerta</v>
      </c>
      <c r="M2771" s="32" t="str">
        <f t="shared" si="835"/>
        <v>S/PalabrasClaves</v>
      </c>
      <c r="N2771" s="32" t="str">
        <f t="shared" si="836"/>
        <v/>
      </c>
      <c r="O2771" s="32"/>
      <c r="P2771" s="32" t="s">
        <v>4510</v>
      </c>
      <c r="Q2771" s="32"/>
      <c r="R2771" s="32" t="str">
        <f>LEFT('2012-2022'!$P2771,4)</f>
        <v>2020</v>
      </c>
      <c r="S2771" s="32" t="s">
        <v>60</v>
      </c>
      <c r="T2771" s="32" t="str">
        <f t="shared" si="828"/>
        <v/>
      </c>
      <c r="U2771" s="32"/>
      <c r="V2771" s="34"/>
      <c r="W2771" s="35"/>
      <c r="X2771" s="35"/>
      <c r="Y2771" s="32"/>
    </row>
    <row r="2772" spans="1:25" ht="15.75" hidden="1" customHeight="1" x14ac:dyDescent="0.25">
      <c r="A2772" s="27">
        <v>34557869</v>
      </c>
      <c r="B2772" s="27" t="s">
        <v>16999</v>
      </c>
      <c r="C2772" s="27" t="s">
        <v>17000</v>
      </c>
      <c r="D2772" s="27" t="s">
        <v>17001</v>
      </c>
      <c r="E2772" s="27" t="s">
        <v>1553</v>
      </c>
      <c r="F2772" s="27" t="s">
        <v>17002</v>
      </c>
      <c r="G2772" s="27">
        <v>2021</v>
      </c>
      <c r="H2772" s="28">
        <v>44463</v>
      </c>
      <c r="I2772" s="27" t="s">
        <v>17003</v>
      </c>
      <c r="J2772" s="27"/>
      <c r="K2772" s="27" t="s">
        <v>17004</v>
      </c>
      <c r="L2772" s="27" t="str">
        <f t="shared" si="834"/>
        <v>Excluido</v>
      </c>
      <c r="M2772" s="27" t="str">
        <f t="shared" si="835"/>
        <v>C/PalabrasClaves</v>
      </c>
      <c r="N2772" s="27" t="str">
        <f t="shared" si="836"/>
        <v/>
      </c>
      <c r="O2772" s="27"/>
      <c r="P2772" s="27" t="s">
        <v>17005</v>
      </c>
      <c r="Q2772" s="27"/>
      <c r="R2772" s="27" t="str">
        <f>LEFT('2012-2022'!$P2772,4)</f>
        <v>2021</v>
      </c>
      <c r="S2772" s="27" t="s">
        <v>65</v>
      </c>
      <c r="T2772" s="27" t="str">
        <f t="shared" si="828"/>
        <v/>
      </c>
      <c r="U2772" s="27"/>
      <c r="V2772" s="29"/>
      <c r="W2772" s="30"/>
      <c r="X2772" s="30"/>
      <c r="Y2772" s="31"/>
    </row>
    <row r="2773" spans="1:25" ht="15.75" hidden="1" customHeight="1" x14ac:dyDescent="0.25">
      <c r="A2773" s="32">
        <v>24046809</v>
      </c>
      <c r="B2773" s="32" t="s">
        <v>17006</v>
      </c>
      <c r="C2773" s="32" t="s">
        <v>17007</v>
      </c>
      <c r="D2773" s="32" t="s">
        <v>17008</v>
      </c>
      <c r="E2773" s="32" t="s">
        <v>17009</v>
      </c>
      <c r="F2773" s="32" t="s">
        <v>17010</v>
      </c>
      <c r="G2773" s="32">
        <v>2013</v>
      </c>
      <c r="H2773" s="33">
        <v>41536</v>
      </c>
      <c r="I2773" s="32" t="s">
        <v>17011</v>
      </c>
      <c r="J2773" s="32"/>
      <c r="K2773" s="32"/>
      <c r="L2773" s="32" t="str">
        <f t="shared" si="834"/>
        <v>PreAlerta</v>
      </c>
      <c r="M2773" s="32" t="str">
        <f t="shared" si="835"/>
        <v>S/PalabrasClaves</v>
      </c>
      <c r="N2773" s="32" t="str">
        <f t="shared" si="836"/>
        <v/>
      </c>
      <c r="O2773" s="32"/>
      <c r="P2773" s="32" t="s">
        <v>17012</v>
      </c>
      <c r="Q2773" s="32"/>
      <c r="R2773" s="32" t="str">
        <f>LEFT('2012-2022'!$P2773,4)</f>
        <v>2013</v>
      </c>
      <c r="S2773" s="32" t="s">
        <v>68</v>
      </c>
      <c r="T2773" s="32" t="str">
        <f t="shared" si="828"/>
        <v/>
      </c>
      <c r="U2773" s="32"/>
      <c r="V2773" s="34"/>
      <c r="W2773" s="35"/>
      <c r="X2773" s="35"/>
      <c r="Y2773" s="32"/>
    </row>
    <row r="2774" spans="1:25" ht="15.75" hidden="1" customHeight="1" x14ac:dyDescent="0.25">
      <c r="A2774" s="27">
        <v>33274127</v>
      </c>
      <c r="B2774" s="27" t="s">
        <v>17013</v>
      </c>
      <c r="C2774" s="27" t="s">
        <v>17014</v>
      </c>
      <c r="D2774" s="27" t="s">
        <v>17015</v>
      </c>
      <c r="E2774" s="27" t="s">
        <v>17016</v>
      </c>
      <c r="F2774" s="27" t="s">
        <v>17017</v>
      </c>
      <c r="G2774" s="27">
        <v>2020</v>
      </c>
      <c r="H2774" s="28">
        <v>44169</v>
      </c>
      <c r="I2774" s="27" t="s">
        <v>17018</v>
      </c>
      <c r="J2774" s="27"/>
      <c r="K2774" s="27" t="s">
        <v>17019</v>
      </c>
      <c r="L2774" s="27" t="str">
        <f t="shared" si="834"/>
        <v>PostAlerta</v>
      </c>
      <c r="M2774" s="27" t="str">
        <f t="shared" si="835"/>
        <v>S/PalabrasClaves</v>
      </c>
      <c r="N2774" s="27" t="str">
        <f t="shared" si="836"/>
        <v/>
      </c>
      <c r="O2774" s="27"/>
      <c r="P2774" s="27" t="s">
        <v>17020</v>
      </c>
      <c r="Q2774" s="27"/>
      <c r="R2774" s="27" t="str">
        <f>LEFT('2012-2022'!$P2774,4)</f>
        <v>2020</v>
      </c>
      <c r="S2774" s="27" t="s">
        <v>70</v>
      </c>
      <c r="T2774" s="27" t="str">
        <f t="shared" si="828"/>
        <v/>
      </c>
      <c r="U2774" s="27"/>
      <c r="V2774" s="29"/>
      <c r="W2774" s="30"/>
      <c r="X2774" s="30"/>
      <c r="Y2774" s="31"/>
    </row>
    <row r="2775" spans="1:25" ht="15.75" hidden="1" customHeight="1" x14ac:dyDescent="0.25">
      <c r="A2775" s="32">
        <v>34827339</v>
      </c>
      <c r="B2775" s="32" t="s">
        <v>17021</v>
      </c>
      <c r="C2775" s="32" t="s">
        <v>17022</v>
      </c>
      <c r="D2775" s="32" t="s">
        <v>17023</v>
      </c>
      <c r="E2775" s="32" t="s">
        <v>17024</v>
      </c>
      <c r="F2775" s="32" t="s">
        <v>15834</v>
      </c>
      <c r="G2775" s="32">
        <v>2021</v>
      </c>
      <c r="H2775" s="33">
        <v>44527</v>
      </c>
      <c r="I2775" s="32" t="s">
        <v>17025</v>
      </c>
      <c r="J2775" s="32"/>
      <c r="K2775" s="32" t="s">
        <v>17026</v>
      </c>
      <c r="L2775" s="32" t="str">
        <f t="shared" si="834"/>
        <v>PostAlerta</v>
      </c>
      <c r="M2775" s="32" t="str">
        <f t="shared" si="835"/>
        <v>C/PalabrasClaves</v>
      </c>
      <c r="N2775" s="32" t="str">
        <f t="shared" si="836"/>
        <v/>
      </c>
      <c r="O2775" s="32"/>
      <c r="P2775" s="32" t="s">
        <v>17027</v>
      </c>
      <c r="Q2775" s="32"/>
      <c r="R2775" s="32" t="str">
        <f>LEFT('2012-2022'!$P2775,4)</f>
        <v>2021</v>
      </c>
      <c r="S2775" s="32" t="s">
        <v>72</v>
      </c>
      <c r="T2775" s="32" t="str">
        <f t="shared" si="828"/>
        <v/>
      </c>
      <c r="U2775" s="32"/>
      <c r="V2775" s="34"/>
      <c r="W2775" s="35"/>
      <c r="X2775" s="35"/>
      <c r="Y2775" s="32"/>
    </row>
    <row r="2776" spans="1:25" ht="15.75" hidden="1" customHeight="1" x14ac:dyDescent="0.25">
      <c r="A2776" s="27">
        <v>25159333</v>
      </c>
      <c r="B2776" s="27" t="s">
        <v>17028</v>
      </c>
      <c r="C2776" s="27" t="s">
        <v>17029</v>
      </c>
      <c r="D2776" s="27" t="s">
        <v>17030</v>
      </c>
      <c r="E2776" s="27" t="s">
        <v>17031</v>
      </c>
      <c r="F2776" s="27" t="s">
        <v>17032</v>
      </c>
      <c r="G2776" s="27">
        <v>2014</v>
      </c>
      <c r="H2776" s="28">
        <v>41879</v>
      </c>
      <c r="I2776" s="27"/>
      <c r="J2776" s="27"/>
      <c r="K2776" s="27" t="s">
        <v>17033</v>
      </c>
      <c r="L2776" s="27" t="str">
        <f t="shared" si="834"/>
        <v>PreAlerta</v>
      </c>
      <c r="M2776" s="27" t="str">
        <f t="shared" si="835"/>
        <v>C/PalabrasClaves</v>
      </c>
      <c r="N2776" s="27" t="str">
        <f t="shared" si="836"/>
        <v/>
      </c>
      <c r="O2776" s="27"/>
      <c r="P2776" s="27" t="s">
        <v>2430</v>
      </c>
      <c r="Q2776" s="27"/>
      <c r="R2776" s="27" t="str">
        <f>LEFT('2012-2022'!$P2776,4)</f>
        <v>2014</v>
      </c>
      <c r="S2776" s="27" t="s">
        <v>70</v>
      </c>
      <c r="T2776" s="27" t="str">
        <f t="shared" si="828"/>
        <v/>
      </c>
      <c r="U2776" s="27"/>
      <c r="V2776" s="29"/>
      <c r="W2776" s="30"/>
      <c r="X2776" s="30"/>
      <c r="Y2776" s="31"/>
    </row>
    <row r="2777" spans="1:25" ht="15.75" hidden="1" customHeight="1" x14ac:dyDescent="0.25">
      <c r="A2777" s="32">
        <v>31034186</v>
      </c>
      <c r="B2777" s="32" t="s">
        <v>17034</v>
      </c>
      <c r="C2777" s="32"/>
      <c r="D2777" s="32" t="s">
        <v>17035</v>
      </c>
      <c r="E2777" s="32"/>
      <c r="F2777" s="32" t="s">
        <v>17034</v>
      </c>
      <c r="G2777" s="32">
        <v>2018</v>
      </c>
      <c r="H2777" s="33">
        <v>43132</v>
      </c>
      <c r="I2777" s="32"/>
      <c r="J2777" s="32"/>
      <c r="K2777" s="32"/>
      <c r="L2777" s="32" t="str">
        <f t="shared" ref="L2777:L2840" si="837">IF(ISNUMBER(VLOOKUP(A2777,EXCL,1,FALSE)),"Excluido",IF(ISNUMBER(VLOOKUP(A2777,POST,1,FALSE)),"PostAlerta",IF(ISNUMBER(VLOOKUP(A2777,PRE,1,FALSE)),"PreAlerta","")))</f>
        <v>Excluido</v>
      </c>
      <c r="M2777" s="32" t="str">
        <f t="shared" si="835"/>
        <v>S/PalabrasClaves</v>
      </c>
      <c r="N2777" s="32" t="str">
        <f t="shared" si="836"/>
        <v/>
      </c>
      <c r="O2777" s="32"/>
      <c r="P2777" s="32">
        <v>2018</v>
      </c>
      <c r="Q2777" s="32"/>
      <c r="R2777" s="32" t="str">
        <f>LEFT('2012-2022'!$P2777,4)</f>
        <v>2018</v>
      </c>
      <c r="S2777" s="32"/>
      <c r="T2777" s="32" t="str">
        <f t="shared" si="828"/>
        <v/>
      </c>
      <c r="U2777" s="32"/>
      <c r="V2777" s="34"/>
      <c r="W2777" s="35"/>
      <c r="X2777" s="35"/>
      <c r="Y2777" s="32"/>
    </row>
    <row r="2778" spans="1:25" ht="15.75" hidden="1" customHeight="1" x14ac:dyDescent="0.25">
      <c r="A2778" s="27">
        <v>27013259</v>
      </c>
      <c r="B2778" s="27" t="s">
        <v>17036</v>
      </c>
      <c r="C2778" s="27" t="s">
        <v>17037</v>
      </c>
      <c r="D2778" s="27" t="s">
        <v>17038</v>
      </c>
      <c r="E2778" s="27" t="s">
        <v>17039</v>
      </c>
      <c r="F2778" s="27" t="s">
        <v>7267</v>
      </c>
      <c r="G2778" s="27">
        <v>2016</v>
      </c>
      <c r="H2778" s="28">
        <v>42455</v>
      </c>
      <c r="I2778" s="27"/>
      <c r="J2778" s="27"/>
      <c r="K2778" s="27" t="s">
        <v>17040</v>
      </c>
      <c r="L2778" s="27" t="str">
        <f t="shared" si="837"/>
        <v>PreAlerta</v>
      </c>
      <c r="M2778" s="27" t="str">
        <f t="shared" si="835"/>
        <v>S/PalabrasClaves</v>
      </c>
      <c r="N2778" s="27" t="str">
        <f t="shared" si="836"/>
        <v/>
      </c>
      <c r="O2778" s="27"/>
      <c r="P2778" s="27" t="s">
        <v>316</v>
      </c>
      <c r="Q2778" s="27"/>
      <c r="R2778" s="27" t="str">
        <f>LEFT('2012-2022'!$P2778,4)</f>
        <v>2016</v>
      </c>
      <c r="S2778" s="27" t="s">
        <v>60</v>
      </c>
      <c r="T2778" s="27" t="str">
        <f t="shared" si="828"/>
        <v/>
      </c>
      <c r="U2778" s="27"/>
      <c r="V2778" s="29"/>
      <c r="W2778" s="30"/>
      <c r="X2778" s="30"/>
      <c r="Y2778" s="31"/>
    </row>
    <row r="2779" spans="1:25" ht="15.75" hidden="1" customHeight="1" x14ac:dyDescent="0.25">
      <c r="A2779" s="32">
        <v>34093925</v>
      </c>
      <c r="B2779" s="32" t="s">
        <v>17041</v>
      </c>
      <c r="C2779" s="32" t="s">
        <v>17042</v>
      </c>
      <c r="D2779" s="32" t="s">
        <v>17043</v>
      </c>
      <c r="E2779" s="32" t="s">
        <v>17044</v>
      </c>
      <c r="F2779" s="32" t="s">
        <v>17045</v>
      </c>
      <c r="G2779" s="32">
        <v>2021</v>
      </c>
      <c r="H2779" s="33">
        <v>44354</v>
      </c>
      <c r="I2779" s="32" t="s">
        <v>17046</v>
      </c>
      <c r="J2779" s="32"/>
      <c r="K2779" s="32" t="s">
        <v>17047</v>
      </c>
      <c r="L2779" s="32" t="str">
        <f t="shared" si="837"/>
        <v>PostAlerta</v>
      </c>
      <c r="M2779" s="32" t="str">
        <f t="shared" si="835"/>
        <v>S/PalabrasClaves</v>
      </c>
      <c r="N2779" s="32" t="str">
        <f t="shared" si="836"/>
        <v/>
      </c>
      <c r="O2779" s="32"/>
      <c r="P2779" s="32" t="s">
        <v>17048</v>
      </c>
      <c r="Q2779" s="32"/>
      <c r="R2779" s="32" t="str">
        <f>LEFT('2012-2022'!$P2779,4)</f>
        <v>2021</v>
      </c>
      <c r="S2779" s="32" t="s">
        <v>57</v>
      </c>
      <c r="T2779" s="32" t="str">
        <f t="shared" si="828"/>
        <v/>
      </c>
      <c r="U2779" s="32"/>
      <c r="V2779" s="34"/>
      <c r="W2779" s="35"/>
      <c r="X2779" s="35"/>
      <c r="Y2779" s="32"/>
    </row>
    <row r="2780" spans="1:25" ht="15.75" hidden="1" customHeight="1" x14ac:dyDescent="0.25">
      <c r="A2780" s="27">
        <v>25969541</v>
      </c>
      <c r="B2780" s="27" t="s">
        <v>17049</v>
      </c>
      <c r="C2780" s="27" t="s">
        <v>17050</v>
      </c>
      <c r="D2780" s="27" t="s">
        <v>17051</v>
      </c>
      <c r="E2780" s="27" t="s">
        <v>17052</v>
      </c>
      <c r="F2780" s="27" t="s">
        <v>393</v>
      </c>
      <c r="G2780" s="27">
        <v>2016</v>
      </c>
      <c r="H2780" s="28">
        <v>42138</v>
      </c>
      <c r="I2780" s="27"/>
      <c r="J2780" s="27"/>
      <c r="K2780" s="27" t="s">
        <v>17053</v>
      </c>
      <c r="L2780" s="27" t="str">
        <f t="shared" si="837"/>
        <v>PreAlerta</v>
      </c>
      <c r="M2780" s="27" t="str">
        <f t="shared" si="835"/>
        <v>S/PalabrasClaves</v>
      </c>
      <c r="N2780" s="27" t="str">
        <f t="shared" si="836"/>
        <v/>
      </c>
      <c r="O2780" s="27"/>
      <c r="P2780" s="27" t="s">
        <v>3417</v>
      </c>
      <c r="Q2780" s="27"/>
      <c r="R2780" s="27" t="str">
        <f>LEFT('2012-2022'!$P2780,4)</f>
        <v>2016</v>
      </c>
      <c r="S2780" s="27" t="s">
        <v>45</v>
      </c>
      <c r="T2780" s="27" t="str">
        <f t="shared" si="828"/>
        <v/>
      </c>
      <c r="U2780" s="27"/>
      <c r="V2780" s="29"/>
      <c r="W2780" s="30"/>
      <c r="X2780" s="30"/>
      <c r="Y2780" s="31"/>
    </row>
    <row r="2781" spans="1:25" ht="15.75" hidden="1" customHeight="1" x14ac:dyDescent="0.25">
      <c r="A2781" s="32">
        <v>31922113</v>
      </c>
      <c r="B2781" s="32" t="s">
        <v>17054</v>
      </c>
      <c r="C2781" s="32" t="s">
        <v>17055</v>
      </c>
      <c r="D2781" s="32" t="s">
        <v>17056</v>
      </c>
      <c r="E2781" s="32" t="s">
        <v>17057</v>
      </c>
      <c r="F2781" s="32" t="s">
        <v>16326</v>
      </c>
      <c r="G2781" s="32">
        <v>2019</v>
      </c>
      <c r="H2781" s="33">
        <v>43841</v>
      </c>
      <c r="I2781" s="32" t="s">
        <v>17058</v>
      </c>
      <c r="J2781" s="32"/>
      <c r="K2781" s="32" t="s">
        <v>17059</v>
      </c>
      <c r="L2781" s="32" t="str">
        <f t="shared" si="837"/>
        <v>PostAlerta</v>
      </c>
      <c r="M2781" s="32" t="str">
        <f t="shared" si="835"/>
        <v>C/PalabrasClaves</v>
      </c>
      <c r="N2781" s="32" t="str">
        <f t="shared" si="836"/>
        <v/>
      </c>
      <c r="O2781" s="32"/>
      <c r="P2781" s="32" t="s">
        <v>16329</v>
      </c>
      <c r="Q2781" s="32"/>
      <c r="R2781" s="32" t="str">
        <f>LEFT('2012-2022'!$P2781,4)</f>
        <v>2019</v>
      </c>
      <c r="S2781" s="32" t="s">
        <v>62</v>
      </c>
      <c r="T2781" s="32" t="str">
        <f t="shared" si="828"/>
        <v/>
      </c>
      <c r="U2781" s="32"/>
      <c r="V2781" s="34"/>
      <c r="W2781" s="35"/>
      <c r="X2781" s="35"/>
      <c r="Y2781" s="32"/>
    </row>
    <row r="2782" spans="1:25" ht="15.75" hidden="1" customHeight="1" x14ac:dyDescent="0.25">
      <c r="A2782" s="27">
        <v>30474539</v>
      </c>
      <c r="B2782" s="27" t="s">
        <v>17060</v>
      </c>
      <c r="C2782" s="27" t="s">
        <v>17061</v>
      </c>
      <c r="D2782" s="27" t="s">
        <v>17062</v>
      </c>
      <c r="E2782" s="27" t="s">
        <v>17063</v>
      </c>
      <c r="F2782" s="27" t="s">
        <v>17064</v>
      </c>
      <c r="G2782" s="27">
        <v>2020</v>
      </c>
      <c r="H2782" s="28">
        <v>43431</v>
      </c>
      <c r="I2782" s="27"/>
      <c r="J2782" s="27"/>
      <c r="K2782" s="27" t="s">
        <v>17065</v>
      </c>
      <c r="L2782" s="27" t="str">
        <f t="shared" si="837"/>
        <v>PostAlerta</v>
      </c>
      <c r="M2782" s="27" t="str">
        <f t="shared" si="835"/>
        <v>S/PalabrasClaves</v>
      </c>
      <c r="N2782" s="27" t="str">
        <f t="shared" si="836"/>
        <v/>
      </c>
      <c r="O2782" s="27"/>
      <c r="P2782" s="27">
        <v>2020</v>
      </c>
      <c r="Q2782" s="27"/>
      <c r="R2782" s="27" t="str">
        <f>LEFT('2012-2022'!$P2782,4)</f>
        <v>2020</v>
      </c>
      <c r="S2782" s="27"/>
      <c r="T2782" s="27" t="str">
        <f t="shared" si="828"/>
        <v/>
      </c>
      <c r="U2782" s="27"/>
      <c r="V2782" s="29"/>
      <c r="W2782" s="30"/>
      <c r="X2782" s="30"/>
      <c r="Y2782" s="31"/>
    </row>
    <row r="2783" spans="1:25" ht="15.75" hidden="1" customHeight="1" x14ac:dyDescent="0.25">
      <c r="A2783" s="32">
        <v>32404400</v>
      </c>
      <c r="B2783" s="32" t="s">
        <v>17066</v>
      </c>
      <c r="C2783" s="32" t="s">
        <v>17067</v>
      </c>
      <c r="D2783" s="32" t="s">
        <v>17068</v>
      </c>
      <c r="E2783" s="32" t="s">
        <v>17069</v>
      </c>
      <c r="F2783" s="32" t="s">
        <v>393</v>
      </c>
      <c r="G2783" s="32">
        <v>2020</v>
      </c>
      <c r="H2783" s="33">
        <v>43966</v>
      </c>
      <c r="I2783" s="32"/>
      <c r="J2783" s="32"/>
      <c r="K2783" s="32" t="s">
        <v>17070</v>
      </c>
      <c r="L2783" s="32" t="str">
        <f t="shared" si="837"/>
        <v>PostAlerta</v>
      </c>
      <c r="M2783" s="32" t="str">
        <f t="shared" si="835"/>
        <v>S/PalabrasClaves</v>
      </c>
      <c r="N2783" s="32" t="str">
        <f t="shared" si="836"/>
        <v/>
      </c>
      <c r="O2783" s="32"/>
      <c r="P2783" s="32" t="s">
        <v>473</v>
      </c>
      <c r="Q2783" s="32"/>
      <c r="R2783" s="32" t="str">
        <f>LEFT('2012-2022'!$P2783,4)</f>
        <v>2020</v>
      </c>
      <c r="S2783" s="32" t="s">
        <v>68</v>
      </c>
      <c r="T2783" s="32" t="str">
        <f t="shared" si="828"/>
        <v/>
      </c>
      <c r="U2783" s="32"/>
      <c r="V2783" s="34"/>
      <c r="W2783" s="35"/>
      <c r="X2783" s="35"/>
      <c r="Y2783" s="32"/>
    </row>
    <row r="2784" spans="1:25" ht="15.75" hidden="1" customHeight="1" x14ac:dyDescent="0.25">
      <c r="A2784" s="27">
        <v>35096671</v>
      </c>
      <c r="B2784" s="27" t="s">
        <v>17071</v>
      </c>
      <c r="C2784" s="27" t="s">
        <v>17072</v>
      </c>
      <c r="D2784" s="27" t="s">
        <v>17073</v>
      </c>
      <c r="E2784" s="27" t="s">
        <v>5547</v>
      </c>
      <c r="F2784" s="27" t="s">
        <v>16391</v>
      </c>
      <c r="G2784" s="27">
        <v>2021</v>
      </c>
      <c r="H2784" s="28">
        <v>44592</v>
      </c>
      <c r="I2784" s="27" t="s">
        <v>17074</v>
      </c>
      <c r="J2784" s="27"/>
      <c r="K2784" s="27" t="s">
        <v>17075</v>
      </c>
      <c r="L2784" s="27" t="str">
        <f t="shared" si="837"/>
        <v>PostAlerta</v>
      </c>
      <c r="M2784" s="27" t="str">
        <f t="shared" si="835"/>
        <v>S/PalabrasClaves</v>
      </c>
      <c r="N2784" s="27" t="str">
        <f t="shared" si="836"/>
        <v/>
      </c>
      <c r="O2784" s="27"/>
      <c r="P2784" s="27" t="s">
        <v>17076</v>
      </c>
      <c r="Q2784" s="27"/>
      <c r="R2784" s="27" t="str">
        <f>LEFT('2012-2022'!$P2784,4)</f>
        <v>2021</v>
      </c>
      <c r="S2784" s="27" t="s">
        <v>74</v>
      </c>
      <c r="T2784" s="27" t="str">
        <f t="shared" si="828"/>
        <v/>
      </c>
      <c r="U2784" s="27"/>
      <c r="V2784" s="29"/>
      <c r="W2784" s="30"/>
      <c r="X2784" s="30"/>
      <c r="Y2784" s="31"/>
    </row>
    <row r="2785" spans="1:25" ht="15.75" hidden="1" customHeight="1" x14ac:dyDescent="0.25">
      <c r="A2785" s="32">
        <v>26294142</v>
      </c>
      <c r="B2785" s="32" t="s">
        <v>17077</v>
      </c>
      <c r="C2785" s="32" t="s">
        <v>17078</v>
      </c>
      <c r="D2785" s="32" t="s">
        <v>17079</v>
      </c>
      <c r="E2785" s="32" t="s">
        <v>17080</v>
      </c>
      <c r="F2785" s="32" t="s">
        <v>15810</v>
      </c>
      <c r="G2785" s="32">
        <v>2015</v>
      </c>
      <c r="H2785" s="33">
        <v>42238</v>
      </c>
      <c r="I2785" s="32"/>
      <c r="J2785" s="32"/>
      <c r="K2785" s="32" t="s">
        <v>17081</v>
      </c>
      <c r="L2785" s="32" t="str">
        <f t="shared" si="837"/>
        <v>PreAlerta</v>
      </c>
      <c r="M2785" s="32" t="str">
        <f t="shared" si="835"/>
        <v>S/PalabrasClaves</v>
      </c>
      <c r="N2785" s="32" t="str">
        <f t="shared" si="836"/>
        <v/>
      </c>
      <c r="O2785" s="32"/>
      <c r="P2785" s="32" t="s">
        <v>5560</v>
      </c>
      <c r="Q2785" s="32"/>
      <c r="R2785" s="32" t="str">
        <f>LEFT('2012-2022'!$P2785,4)</f>
        <v>2015</v>
      </c>
      <c r="S2785" s="32" t="s">
        <v>70</v>
      </c>
      <c r="T2785" s="32" t="str">
        <f t="shared" si="828"/>
        <v/>
      </c>
      <c r="U2785" s="32"/>
      <c r="V2785" s="34"/>
      <c r="W2785" s="35"/>
      <c r="X2785" s="35"/>
      <c r="Y2785" s="32"/>
    </row>
    <row r="2786" spans="1:25" ht="15.75" hidden="1" customHeight="1" x14ac:dyDescent="0.25">
      <c r="A2786" s="27">
        <v>31049303</v>
      </c>
      <c r="B2786" s="27" t="s">
        <v>17082</v>
      </c>
      <c r="C2786" s="27" t="s">
        <v>17083</v>
      </c>
      <c r="D2786" s="27" t="s">
        <v>17084</v>
      </c>
      <c r="E2786" s="27" t="s">
        <v>17085</v>
      </c>
      <c r="F2786" s="27" t="s">
        <v>17086</v>
      </c>
      <c r="G2786" s="27">
        <v>2019</v>
      </c>
      <c r="H2786" s="28">
        <v>43589</v>
      </c>
      <c r="I2786" s="27" t="s">
        <v>17087</v>
      </c>
      <c r="J2786" s="27"/>
      <c r="K2786" s="27" t="s">
        <v>17088</v>
      </c>
      <c r="L2786" s="27" t="str">
        <f t="shared" si="837"/>
        <v>PostAlerta</v>
      </c>
      <c r="M2786" s="27" t="str">
        <f t="shared" si="835"/>
        <v>S/PalabrasClaves</v>
      </c>
      <c r="N2786" s="27" t="str">
        <f t="shared" si="836"/>
        <v/>
      </c>
      <c r="O2786" s="27"/>
      <c r="P2786" s="27" t="s">
        <v>7546</v>
      </c>
      <c r="Q2786" s="27"/>
      <c r="R2786" s="27" t="str">
        <f>LEFT('2012-2022'!$P2786,4)</f>
        <v>2019</v>
      </c>
      <c r="S2786" s="27" t="s">
        <v>54</v>
      </c>
      <c r="T2786" s="27" t="str">
        <f t="shared" si="828"/>
        <v/>
      </c>
      <c r="U2786" s="27"/>
      <c r="V2786" s="29"/>
      <c r="W2786" s="30"/>
      <c r="X2786" s="30"/>
      <c r="Y2786" s="31"/>
    </row>
    <row r="2787" spans="1:25" ht="15.75" hidden="1" customHeight="1" x14ac:dyDescent="0.25">
      <c r="A2787" s="32">
        <v>34798573</v>
      </c>
      <c r="B2787" s="32" t="s">
        <v>17089</v>
      </c>
      <c r="C2787" s="32" t="s">
        <v>17090</v>
      </c>
      <c r="D2787" s="32" t="s">
        <v>17091</v>
      </c>
      <c r="E2787" s="32" t="s">
        <v>17092</v>
      </c>
      <c r="F2787" s="32" t="s">
        <v>8447</v>
      </c>
      <c r="G2787" s="32">
        <v>2022</v>
      </c>
      <c r="H2787" s="33">
        <v>44519</v>
      </c>
      <c r="I2787" s="32"/>
      <c r="J2787" s="32"/>
      <c r="K2787" s="32" t="s">
        <v>17093</v>
      </c>
      <c r="L2787" s="32" t="str">
        <f t="shared" si="837"/>
        <v>PostAlerta</v>
      </c>
      <c r="M2787" s="32" t="str">
        <f t="shared" si="835"/>
        <v>C/PalabrasClaves</v>
      </c>
      <c r="N2787" s="32" t="str">
        <f t="shared" si="836"/>
        <v/>
      </c>
      <c r="O2787" s="32"/>
      <c r="P2787" s="32" t="s">
        <v>211</v>
      </c>
      <c r="Q2787" s="32"/>
      <c r="R2787" s="32" t="str">
        <f>LEFT('2012-2022'!$P2787,4)</f>
        <v>2022</v>
      </c>
      <c r="S2787" s="32" t="s">
        <v>39</v>
      </c>
      <c r="T2787" s="32" t="str">
        <f t="shared" si="828"/>
        <v/>
      </c>
      <c r="U2787" s="32"/>
      <c r="V2787" s="34"/>
      <c r="W2787" s="35"/>
      <c r="X2787" s="35"/>
      <c r="Y2787" s="32"/>
    </row>
    <row r="2788" spans="1:25" ht="15.75" hidden="1" customHeight="1" x14ac:dyDescent="0.25">
      <c r="A2788" s="27">
        <v>34831424</v>
      </c>
      <c r="B2788" s="27" t="s">
        <v>17094</v>
      </c>
      <c r="C2788" s="27" t="s">
        <v>17095</v>
      </c>
      <c r="D2788" s="27" t="s">
        <v>17096</v>
      </c>
      <c r="E2788" s="27" t="s">
        <v>17097</v>
      </c>
      <c r="F2788" s="27" t="s">
        <v>17098</v>
      </c>
      <c r="G2788" s="27">
        <v>2021</v>
      </c>
      <c r="H2788" s="28">
        <v>44527</v>
      </c>
      <c r="I2788" s="27" t="s">
        <v>17099</v>
      </c>
      <c r="J2788" s="27"/>
      <c r="K2788" s="27" t="s">
        <v>17100</v>
      </c>
      <c r="L2788" s="27" t="str">
        <f t="shared" si="837"/>
        <v>Excluido</v>
      </c>
      <c r="M2788" s="27" t="str">
        <f t="shared" si="835"/>
        <v>S/PalabrasClaves</v>
      </c>
      <c r="N2788" s="27" t="str">
        <f t="shared" si="836"/>
        <v/>
      </c>
      <c r="O2788" s="27"/>
      <c r="P2788" s="27" t="s">
        <v>17101</v>
      </c>
      <c r="Q2788" s="27"/>
      <c r="R2788" s="27" t="str">
        <f>LEFT('2012-2022'!$P2788,4)</f>
        <v>2021</v>
      </c>
      <c r="S2788" s="27" t="s">
        <v>72</v>
      </c>
      <c r="T2788" s="27" t="str">
        <f t="shared" si="828"/>
        <v/>
      </c>
      <c r="U2788" s="27"/>
      <c r="V2788" s="29"/>
      <c r="W2788" s="30"/>
      <c r="X2788" s="30"/>
      <c r="Y2788" s="31"/>
    </row>
    <row r="2789" spans="1:25" ht="15.75" hidden="1" customHeight="1" x14ac:dyDescent="0.25">
      <c r="A2789" s="32">
        <v>30581422</v>
      </c>
      <c r="B2789" s="32" t="s">
        <v>17102</v>
      </c>
      <c r="C2789" s="32" t="s">
        <v>17103</v>
      </c>
      <c r="D2789" s="32" t="s">
        <v>17104</v>
      </c>
      <c r="E2789" s="32" t="s">
        <v>295</v>
      </c>
      <c r="F2789" s="32" t="s">
        <v>15747</v>
      </c>
      <c r="G2789" s="32">
        <v>2018</v>
      </c>
      <c r="H2789" s="33">
        <v>43459</v>
      </c>
      <c r="I2789" s="32" t="s">
        <v>17105</v>
      </c>
      <c r="J2789" s="32"/>
      <c r="K2789" s="32" t="s">
        <v>17106</v>
      </c>
      <c r="L2789" s="32" t="str">
        <f t="shared" si="837"/>
        <v>PostAlerta</v>
      </c>
      <c r="M2789" s="32" t="str">
        <f t="shared" si="835"/>
        <v>C/PalabrasClaves</v>
      </c>
      <c r="N2789" s="32" t="str">
        <f t="shared" si="836"/>
        <v/>
      </c>
      <c r="O2789" s="32"/>
      <c r="P2789" s="32" t="s">
        <v>17107</v>
      </c>
      <c r="Q2789" s="32"/>
      <c r="R2789" s="32" t="str">
        <f>LEFT('2012-2022'!$P2789,4)</f>
        <v>2018</v>
      </c>
      <c r="S2789" s="32" t="s">
        <v>74</v>
      </c>
      <c r="T2789" s="32" t="str">
        <f t="shared" si="828"/>
        <v/>
      </c>
      <c r="U2789" s="32"/>
      <c r="V2789" s="34"/>
      <c r="W2789" s="35"/>
      <c r="X2789" s="35"/>
      <c r="Y2789" s="32"/>
    </row>
    <row r="2790" spans="1:25" ht="15.75" hidden="1" customHeight="1" x14ac:dyDescent="0.25">
      <c r="A2790" s="27">
        <v>25083897</v>
      </c>
      <c r="B2790" s="27" t="s">
        <v>17108</v>
      </c>
      <c r="C2790" s="27" t="s">
        <v>4164</v>
      </c>
      <c r="D2790" s="27" t="s">
        <v>17109</v>
      </c>
      <c r="E2790" s="27" t="s">
        <v>4166</v>
      </c>
      <c r="F2790" s="27" t="s">
        <v>17110</v>
      </c>
      <c r="G2790" s="27">
        <v>2014</v>
      </c>
      <c r="H2790" s="28">
        <v>41853</v>
      </c>
      <c r="I2790" s="27"/>
      <c r="J2790" s="27"/>
      <c r="K2790" s="27" t="s">
        <v>17111</v>
      </c>
      <c r="L2790" s="27" t="str">
        <f t="shared" si="837"/>
        <v>PreAlerta</v>
      </c>
      <c r="M2790" s="27" t="str">
        <f t="shared" si="835"/>
        <v>S/PalabrasClaves</v>
      </c>
      <c r="N2790" s="27" t="str">
        <f t="shared" si="836"/>
        <v/>
      </c>
      <c r="O2790" s="27"/>
      <c r="P2790" s="27" t="s">
        <v>17112</v>
      </c>
      <c r="Q2790" s="27"/>
      <c r="R2790" s="27" t="str">
        <f>LEFT('2012-2022'!$P2790,4)</f>
        <v>2014</v>
      </c>
      <c r="S2790" s="27">
        <v>244</v>
      </c>
      <c r="T2790" s="27" t="str">
        <f t="shared" si="828"/>
        <v/>
      </c>
      <c r="U2790" s="27"/>
      <c r="V2790" s="29"/>
      <c r="W2790" s="30"/>
      <c r="X2790" s="30"/>
      <c r="Y2790" s="31"/>
    </row>
    <row r="2791" spans="1:25" ht="15.75" hidden="1" customHeight="1" x14ac:dyDescent="0.25">
      <c r="A2791" s="32">
        <v>22761285</v>
      </c>
      <c r="B2791" s="32" t="s">
        <v>17113</v>
      </c>
      <c r="C2791" s="32" t="s">
        <v>17114</v>
      </c>
      <c r="D2791" s="32" t="s">
        <v>17115</v>
      </c>
      <c r="E2791" s="32" t="s">
        <v>8008</v>
      </c>
      <c r="F2791" s="32" t="s">
        <v>5111</v>
      </c>
      <c r="G2791" s="32">
        <v>2012</v>
      </c>
      <c r="H2791" s="33">
        <v>41095</v>
      </c>
      <c r="I2791" s="32" t="s">
        <v>17116</v>
      </c>
      <c r="J2791" s="32"/>
      <c r="K2791" s="32" t="s">
        <v>17117</v>
      </c>
      <c r="L2791" s="32" t="str">
        <f t="shared" si="837"/>
        <v>PreAlerta</v>
      </c>
      <c r="M2791" s="32" t="str">
        <f t="shared" si="835"/>
        <v>C/PalabrasClaves</v>
      </c>
      <c r="N2791" s="32" t="str">
        <f t="shared" si="836"/>
        <v/>
      </c>
      <c r="O2791" s="32"/>
      <c r="P2791" s="32" t="s">
        <v>17118</v>
      </c>
      <c r="Q2791" s="32"/>
      <c r="R2791" s="32" t="str">
        <f>LEFT('2012-2022'!$P2791,4)</f>
        <v>2012</v>
      </c>
      <c r="S2791" s="32" t="s">
        <v>62</v>
      </c>
      <c r="T2791" s="32" t="str">
        <f t="shared" si="828"/>
        <v/>
      </c>
      <c r="U2791" s="32"/>
      <c r="V2791" s="34"/>
      <c r="W2791" s="35"/>
      <c r="X2791" s="35"/>
      <c r="Y2791" s="32"/>
    </row>
    <row r="2792" spans="1:25" ht="15.75" hidden="1" customHeight="1" x14ac:dyDescent="0.25">
      <c r="A2792" s="27">
        <v>24088850</v>
      </c>
      <c r="B2792" s="27" t="s">
        <v>17119</v>
      </c>
      <c r="C2792" s="27" t="s">
        <v>17120</v>
      </c>
      <c r="D2792" s="27" t="s">
        <v>17121</v>
      </c>
      <c r="E2792" s="27" t="s">
        <v>17122</v>
      </c>
      <c r="F2792" s="27" t="s">
        <v>502</v>
      </c>
      <c r="G2792" s="27">
        <v>2013</v>
      </c>
      <c r="H2792" s="28">
        <v>41551</v>
      </c>
      <c r="I2792" s="27" t="s">
        <v>17123</v>
      </c>
      <c r="J2792" s="27"/>
      <c r="K2792" s="27" t="s">
        <v>17124</v>
      </c>
      <c r="L2792" s="27" t="str">
        <f t="shared" si="837"/>
        <v>PreAlerta</v>
      </c>
      <c r="M2792" s="27" t="str">
        <f t="shared" si="835"/>
        <v>S/PalabrasClaves</v>
      </c>
      <c r="N2792" s="27" t="str">
        <f t="shared" si="836"/>
        <v/>
      </c>
      <c r="O2792" s="27"/>
      <c r="P2792" s="27" t="s">
        <v>1467</v>
      </c>
      <c r="Q2792" s="27"/>
      <c r="R2792" s="27" t="str">
        <f>LEFT('2012-2022'!$P2792,4)</f>
        <v>2013</v>
      </c>
      <c r="S2792" s="27" t="s">
        <v>74</v>
      </c>
      <c r="T2792" s="27" t="str">
        <f t="shared" si="828"/>
        <v/>
      </c>
      <c r="U2792" s="27"/>
      <c r="V2792" s="29"/>
      <c r="W2792" s="30"/>
      <c r="X2792" s="30"/>
      <c r="Y2792" s="31"/>
    </row>
    <row r="2793" spans="1:25" ht="15.75" hidden="1" customHeight="1" x14ac:dyDescent="0.25">
      <c r="A2793" s="32">
        <v>23320468</v>
      </c>
      <c r="B2793" s="32" t="s">
        <v>17125</v>
      </c>
      <c r="C2793" s="32" t="s">
        <v>17126</v>
      </c>
      <c r="D2793" s="32" t="s">
        <v>17127</v>
      </c>
      <c r="E2793" s="32" t="s">
        <v>3744</v>
      </c>
      <c r="F2793" s="32" t="s">
        <v>1845</v>
      </c>
      <c r="G2793" s="32">
        <v>2013</v>
      </c>
      <c r="H2793" s="33">
        <v>41291</v>
      </c>
      <c r="I2793" s="32"/>
      <c r="J2793" s="32"/>
      <c r="K2793" s="32" t="s">
        <v>17128</v>
      </c>
      <c r="L2793" s="32" t="str">
        <f t="shared" si="837"/>
        <v>PreAlerta</v>
      </c>
      <c r="M2793" s="32" t="str">
        <f t="shared" si="835"/>
        <v>S/PalabrasClaves</v>
      </c>
      <c r="N2793" s="32" t="str">
        <f t="shared" si="836"/>
        <v/>
      </c>
      <c r="O2793" s="32"/>
      <c r="P2793" s="32" t="s">
        <v>2614</v>
      </c>
      <c r="Q2793" s="32"/>
      <c r="R2793" s="32" t="str">
        <f>LEFT('2012-2022'!$P2793,4)</f>
        <v>2013</v>
      </c>
      <c r="S2793" s="32" t="s">
        <v>49</v>
      </c>
      <c r="T2793" s="32" t="str">
        <f t="shared" si="828"/>
        <v/>
      </c>
      <c r="U2793" s="32"/>
      <c r="V2793" s="34"/>
      <c r="W2793" s="35"/>
      <c r="X2793" s="35"/>
      <c r="Y2793" s="32"/>
    </row>
    <row r="2794" spans="1:25" ht="15.75" hidden="1" customHeight="1" x14ac:dyDescent="0.25">
      <c r="A2794" s="27">
        <v>27548425</v>
      </c>
      <c r="B2794" s="27" t="s">
        <v>17129</v>
      </c>
      <c r="C2794" s="27"/>
      <c r="D2794" s="27" t="s">
        <v>17130</v>
      </c>
      <c r="E2794" s="27"/>
      <c r="F2794" s="27" t="s">
        <v>5635</v>
      </c>
      <c r="G2794" s="27">
        <v>2016</v>
      </c>
      <c r="H2794" s="28">
        <v>42605</v>
      </c>
      <c r="I2794" s="27"/>
      <c r="J2794" s="27"/>
      <c r="K2794" s="27" t="s">
        <v>16835</v>
      </c>
      <c r="L2794" s="27" t="str">
        <f t="shared" si="837"/>
        <v>Excluido</v>
      </c>
      <c r="M2794" s="27" t="str">
        <f t="shared" si="835"/>
        <v>C/PalabrasClaves</v>
      </c>
      <c r="N2794" s="27" t="str">
        <f t="shared" si="836"/>
        <v/>
      </c>
      <c r="O2794" s="27"/>
      <c r="P2794" s="27" t="s">
        <v>714</v>
      </c>
      <c r="Q2794" s="27"/>
      <c r="R2794" s="27" t="str">
        <f>LEFT('2012-2022'!$P2794,4)</f>
        <v>2016</v>
      </c>
      <c r="S2794" s="27" t="s">
        <v>57</v>
      </c>
      <c r="T2794" s="27" t="str">
        <f t="shared" si="828"/>
        <v/>
      </c>
      <c r="U2794" s="27"/>
      <c r="V2794" s="29"/>
      <c r="W2794" s="30"/>
      <c r="X2794" s="30"/>
      <c r="Y2794" s="31"/>
    </row>
    <row r="2795" spans="1:25" ht="15.75" hidden="1" customHeight="1" x14ac:dyDescent="0.25">
      <c r="A2795" s="32">
        <v>30037076</v>
      </c>
      <c r="B2795" s="32" t="s">
        <v>17131</v>
      </c>
      <c r="C2795" s="32" t="s">
        <v>17132</v>
      </c>
      <c r="D2795" s="32" t="s">
        <v>17133</v>
      </c>
      <c r="E2795" s="32" t="s">
        <v>17134</v>
      </c>
      <c r="F2795" s="32" t="s">
        <v>15834</v>
      </c>
      <c r="G2795" s="32">
        <v>2018</v>
      </c>
      <c r="H2795" s="33">
        <v>43306</v>
      </c>
      <c r="I2795" s="32" t="s">
        <v>17135</v>
      </c>
      <c r="J2795" s="32"/>
      <c r="K2795" s="32" t="s">
        <v>17136</v>
      </c>
      <c r="L2795" s="32" t="str">
        <f t="shared" si="837"/>
        <v>Excluido</v>
      </c>
      <c r="M2795" s="32" t="str">
        <f t="shared" si="835"/>
        <v>C/PalabrasClaves</v>
      </c>
      <c r="N2795" s="32" t="str">
        <f t="shared" si="836"/>
        <v/>
      </c>
      <c r="O2795" s="32"/>
      <c r="P2795" s="32" t="s">
        <v>17137</v>
      </c>
      <c r="Q2795" s="32"/>
      <c r="R2795" s="32" t="str">
        <f>LEFT('2012-2022'!$P2795,4)</f>
        <v>2018</v>
      </c>
      <c r="S2795" s="32" t="s">
        <v>62</v>
      </c>
      <c r="T2795" s="32" t="str">
        <f t="shared" si="828"/>
        <v/>
      </c>
      <c r="U2795" s="32"/>
      <c r="V2795" s="34"/>
      <c r="W2795" s="35"/>
      <c r="X2795" s="35"/>
      <c r="Y2795" s="32"/>
    </row>
    <row r="2796" spans="1:25" ht="15.75" hidden="1" customHeight="1" x14ac:dyDescent="0.25">
      <c r="A2796" s="27">
        <v>29914058</v>
      </c>
      <c r="B2796" s="27" t="s">
        <v>17138</v>
      </c>
      <c r="C2796" s="27" t="s">
        <v>17139</v>
      </c>
      <c r="D2796" s="27" t="s">
        <v>17140</v>
      </c>
      <c r="E2796" s="27" t="s">
        <v>4478</v>
      </c>
      <c r="F2796" s="27" t="s">
        <v>15834</v>
      </c>
      <c r="G2796" s="27">
        <v>2018</v>
      </c>
      <c r="H2796" s="28">
        <v>43271</v>
      </c>
      <c r="I2796" s="27" t="s">
        <v>17141</v>
      </c>
      <c r="J2796" s="27"/>
      <c r="K2796" s="27" t="s">
        <v>17142</v>
      </c>
      <c r="L2796" s="27" t="str">
        <f t="shared" si="837"/>
        <v>PostAlerta</v>
      </c>
      <c r="M2796" s="27" t="str">
        <f t="shared" si="835"/>
        <v>C/PalabrasClaves</v>
      </c>
      <c r="N2796" s="27" t="str">
        <f t="shared" si="836"/>
        <v/>
      </c>
      <c r="O2796" s="27"/>
      <c r="P2796" s="27" t="s">
        <v>16363</v>
      </c>
      <c r="Q2796" s="27"/>
      <c r="R2796" s="27" t="str">
        <f>LEFT('2012-2022'!$P2796,4)</f>
        <v>2018</v>
      </c>
      <c r="S2796" s="27" t="s">
        <v>60</v>
      </c>
      <c r="T2796" s="27" t="str">
        <f t="shared" si="828"/>
        <v/>
      </c>
      <c r="U2796" s="27"/>
      <c r="V2796" s="29"/>
      <c r="W2796" s="30"/>
      <c r="X2796" s="30"/>
      <c r="Y2796" s="31"/>
    </row>
    <row r="2797" spans="1:25" ht="15.75" hidden="1" customHeight="1" x14ac:dyDescent="0.25">
      <c r="A2797" s="32">
        <v>30766523</v>
      </c>
      <c r="B2797" s="32" t="s">
        <v>17143</v>
      </c>
      <c r="C2797" s="32" t="s">
        <v>888</v>
      </c>
      <c r="D2797" s="32" t="s">
        <v>17144</v>
      </c>
      <c r="E2797" s="32" t="s">
        <v>890</v>
      </c>
      <c r="F2797" s="32" t="s">
        <v>15747</v>
      </c>
      <c r="G2797" s="32">
        <v>2019</v>
      </c>
      <c r="H2797" s="33">
        <v>43512</v>
      </c>
      <c r="I2797" s="32" t="s">
        <v>17145</v>
      </c>
      <c r="J2797" s="32"/>
      <c r="K2797" s="32" t="s">
        <v>17146</v>
      </c>
      <c r="L2797" s="32" t="str">
        <f t="shared" si="837"/>
        <v>Excluido</v>
      </c>
      <c r="M2797" s="32" t="str">
        <f t="shared" si="835"/>
        <v>S/PalabrasClaves</v>
      </c>
      <c r="N2797" s="32" t="str">
        <f t="shared" si="836"/>
        <v/>
      </c>
      <c r="O2797" s="32"/>
      <c r="P2797" s="32" t="s">
        <v>17147</v>
      </c>
      <c r="Q2797" s="32"/>
      <c r="R2797" s="32" t="str">
        <f>LEFT('2012-2022'!$P2797,4)</f>
        <v>2019</v>
      </c>
      <c r="S2797" s="32" t="s">
        <v>39</v>
      </c>
      <c r="T2797" s="32" t="str">
        <f t="shared" si="828"/>
        <v/>
      </c>
      <c r="U2797" s="32"/>
      <c r="V2797" s="34"/>
      <c r="W2797" s="35"/>
      <c r="X2797" s="35"/>
      <c r="Y2797" s="32"/>
    </row>
    <row r="2798" spans="1:25" ht="15.75" hidden="1" customHeight="1" x14ac:dyDescent="0.25">
      <c r="A2798" s="27">
        <v>30418536</v>
      </c>
      <c r="B2798" s="27" t="s">
        <v>17148</v>
      </c>
      <c r="C2798" s="27" t="s">
        <v>17149</v>
      </c>
      <c r="D2798" s="27" t="s">
        <v>17150</v>
      </c>
      <c r="E2798" s="27" t="s">
        <v>17151</v>
      </c>
      <c r="F2798" s="27" t="s">
        <v>2140</v>
      </c>
      <c r="G2798" s="27">
        <v>2019</v>
      </c>
      <c r="H2798" s="28">
        <v>43417</v>
      </c>
      <c r="I2798" s="27" t="s">
        <v>17152</v>
      </c>
      <c r="J2798" s="27" t="s">
        <v>17153</v>
      </c>
      <c r="K2798" s="27" t="s">
        <v>17154</v>
      </c>
      <c r="L2798" s="27" t="str">
        <f t="shared" si="837"/>
        <v>PostAlerta</v>
      </c>
      <c r="M2798" s="27" t="str">
        <f t="shared" si="835"/>
        <v>S/PalabrasClaves</v>
      </c>
      <c r="N2798" s="27" t="str">
        <f t="shared" si="836"/>
        <v/>
      </c>
      <c r="O2798" s="27"/>
      <c r="P2798" s="27" t="s">
        <v>1254</v>
      </c>
      <c r="Q2798" s="27"/>
      <c r="R2798" s="27" t="str">
        <f>LEFT('2012-2022'!$P2798,4)</f>
        <v>2019</v>
      </c>
      <c r="S2798" s="27" t="s">
        <v>65</v>
      </c>
      <c r="T2798" s="27" t="str">
        <f t="shared" si="828"/>
        <v/>
      </c>
      <c r="U2798" s="27"/>
      <c r="V2798" s="29"/>
      <c r="W2798" s="30"/>
      <c r="X2798" s="30"/>
      <c r="Y2798" s="31"/>
    </row>
    <row r="2799" spans="1:25" ht="15.75" hidden="1" customHeight="1" x14ac:dyDescent="0.25">
      <c r="A2799" s="32">
        <v>30181504</v>
      </c>
      <c r="B2799" s="32" t="s">
        <v>17155</v>
      </c>
      <c r="C2799" s="32" t="s">
        <v>17156</v>
      </c>
      <c r="D2799" s="32" t="s">
        <v>17157</v>
      </c>
      <c r="E2799" s="32" t="s">
        <v>17158</v>
      </c>
      <c r="F2799" s="32" t="s">
        <v>15887</v>
      </c>
      <c r="G2799" s="32">
        <v>2018</v>
      </c>
      <c r="H2799" s="33">
        <v>43349</v>
      </c>
      <c r="I2799" s="32" t="s">
        <v>17159</v>
      </c>
      <c r="J2799" s="32"/>
      <c r="K2799" s="32" t="s">
        <v>17160</v>
      </c>
      <c r="L2799" s="32" t="str">
        <f t="shared" si="837"/>
        <v>PostAlerta</v>
      </c>
      <c r="M2799" s="32" t="str">
        <f t="shared" si="835"/>
        <v>C/PalabrasClaves</v>
      </c>
      <c r="N2799" s="32" t="str">
        <f t="shared" si="836"/>
        <v/>
      </c>
      <c r="O2799" s="32"/>
      <c r="P2799" s="32" t="s">
        <v>3037</v>
      </c>
      <c r="Q2799" s="32"/>
      <c r="R2799" s="32" t="str">
        <f>LEFT('2012-2022'!$P2799,4)</f>
        <v>2018</v>
      </c>
      <c r="S2799" s="32" t="s">
        <v>68</v>
      </c>
      <c r="T2799" s="32" t="str">
        <f t="shared" si="828"/>
        <v/>
      </c>
      <c r="U2799" s="32"/>
      <c r="V2799" s="34"/>
      <c r="W2799" s="35"/>
      <c r="X2799" s="35"/>
      <c r="Y2799" s="32"/>
    </row>
    <row r="2800" spans="1:25" ht="15.75" hidden="1" customHeight="1" x14ac:dyDescent="0.25">
      <c r="A2800" s="27">
        <v>29177239</v>
      </c>
      <c r="B2800" s="27" t="s">
        <v>17161</v>
      </c>
      <c r="C2800" s="27" t="s">
        <v>17162</v>
      </c>
      <c r="D2800" s="27" t="s">
        <v>17163</v>
      </c>
      <c r="E2800" s="27" t="s">
        <v>15930</v>
      </c>
      <c r="F2800" s="27" t="s">
        <v>17164</v>
      </c>
      <c r="G2800" s="27">
        <v>2017</v>
      </c>
      <c r="H2800" s="28">
        <v>43067</v>
      </c>
      <c r="I2800" s="27" t="s">
        <v>17165</v>
      </c>
      <c r="J2800" s="27"/>
      <c r="K2800" s="27"/>
      <c r="L2800" s="27" t="str">
        <f t="shared" si="837"/>
        <v>PostAlerta</v>
      </c>
      <c r="M2800" s="27" t="str">
        <f t="shared" si="835"/>
        <v>S/PalabrasClaves</v>
      </c>
      <c r="N2800" s="27" t="str">
        <f t="shared" si="836"/>
        <v/>
      </c>
      <c r="O2800" s="27"/>
      <c r="P2800" s="27" t="s">
        <v>115</v>
      </c>
      <c r="Q2800" s="27"/>
      <c r="R2800" s="27" t="str">
        <f>LEFT('2012-2022'!$P2800,4)</f>
        <v>2017</v>
      </c>
      <c r="S2800" s="27" t="s">
        <v>60</v>
      </c>
      <c r="T2800" s="27" t="str">
        <f t="shared" si="828"/>
        <v/>
      </c>
      <c r="U2800" s="27"/>
      <c r="V2800" s="29"/>
      <c r="W2800" s="30"/>
      <c r="X2800" s="30"/>
      <c r="Y2800" s="31"/>
    </row>
    <row r="2801" spans="1:25" ht="15.75" hidden="1" customHeight="1" x14ac:dyDescent="0.25">
      <c r="A2801" s="32">
        <v>31627489</v>
      </c>
      <c r="B2801" s="32" t="s">
        <v>17166</v>
      </c>
      <c r="C2801" s="32" t="s">
        <v>17167</v>
      </c>
      <c r="D2801" s="32" t="s">
        <v>17168</v>
      </c>
      <c r="E2801" s="32" t="s">
        <v>17169</v>
      </c>
      <c r="F2801" s="32" t="s">
        <v>15887</v>
      </c>
      <c r="G2801" s="32">
        <v>2019</v>
      </c>
      <c r="H2801" s="33">
        <v>43758</v>
      </c>
      <c r="I2801" s="32" t="s">
        <v>17170</v>
      </c>
      <c r="J2801" s="32"/>
      <c r="K2801" s="32" t="s">
        <v>17171</v>
      </c>
      <c r="L2801" s="32" t="str">
        <f t="shared" si="837"/>
        <v>PostAlerta</v>
      </c>
      <c r="M2801" s="32" t="str">
        <f t="shared" si="835"/>
        <v>S/PalabrasClaves</v>
      </c>
      <c r="N2801" s="32" t="str">
        <f t="shared" si="836"/>
        <v/>
      </c>
      <c r="O2801" s="32"/>
      <c r="P2801" s="32" t="s">
        <v>12509</v>
      </c>
      <c r="Q2801" s="32"/>
      <c r="R2801" s="32" t="str">
        <f>LEFT('2012-2022'!$P2801,4)</f>
        <v>2019</v>
      </c>
      <c r="S2801" s="32" t="s">
        <v>70</v>
      </c>
      <c r="T2801" s="32" t="str">
        <f t="shared" si="828"/>
        <v/>
      </c>
      <c r="U2801" s="32"/>
      <c r="V2801" s="34"/>
      <c r="W2801" s="35"/>
      <c r="X2801" s="35"/>
      <c r="Y2801" s="32"/>
    </row>
    <row r="2802" spans="1:25" ht="15.75" hidden="1" customHeight="1" x14ac:dyDescent="0.25">
      <c r="A2802" s="27">
        <v>34223105</v>
      </c>
      <c r="B2802" s="27" t="s">
        <v>17172</v>
      </c>
      <c r="C2802" s="27" t="s">
        <v>17173</v>
      </c>
      <c r="D2802" s="27" t="s">
        <v>17174</v>
      </c>
      <c r="E2802" s="27" t="s">
        <v>17175</v>
      </c>
      <c r="F2802" s="27" t="s">
        <v>17176</v>
      </c>
      <c r="G2802" s="27">
        <v>2021</v>
      </c>
      <c r="H2802" s="28">
        <v>44382</v>
      </c>
      <c r="I2802" s="27" t="s">
        <v>17177</v>
      </c>
      <c r="J2802" s="27"/>
      <c r="K2802" s="27" t="s">
        <v>17178</v>
      </c>
      <c r="L2802" s="27" t="str">
        <f t="shared" si="837"/>
        <v>PostAlerta</v>
      </c>
      <c r="M2802" s="27" t="str">
        <f t="shared" si="835"/>
        <v>S/PalabrasClaves</v>
      </c>
      <c r="N2802" s="27"/>
      <c r="O2802" s="27"/>
      <c r="P2802" s="27" t="s">
        <v>14508</v>
      </c>
      <c r="Q2802" s="27"/>
      <c r="R2802" s="27" t="str">
        <f>LEFT('2012-2022'!$P2802,4)</f>
        <v>2021</v>
      </c>
      <c r="S2802" s="27" t="s">
        <v>49</v>
      </c>
      <c r="T2802" s="27" t="str">
        <f t="shared" si="828"/>
        <v/>
      </c>
      <c r="U2802" s="27"/>
      <c r="V2802" s="29"/>
      <c r="W2802" s="30"/>
      <c r="X2802" s="30"/>
      <c r="Y2802" s="31"/>
    </row>
    <row r="2803" spans="1:25" ht="15.75" hidden="1" customHeight="1" x14ac:dyDescent="0.25">
      <c r="A2803" s="32">
        <v>33088711</v>
      </c>
      <c r="B2803" s="32" t="s">
        <v>17179</v>
      </c>
      <c r="C2803" s="32" t="s">
        <v>17180</v>
      </c>
      <c r="D2803" s="32" t="s">
        <v>17181</v>
      </c>
      <c r="E2803" s="32" t="s">
        <v>17182</v>
      </c>
      <c r="F2803" s="32" t="s">
        <v>15867</v>
      </c>
      <c r="G2803" s="32">
        <v>2020</v>
      </c>
      <c r="H2803" s="33">
        <v>44126</v>
      </c>
      <c r="I2803" s="32" t="s">
        <v>17183</v>
      </c>
      <c r="J2803" s="32"/>
      <c r="K2803" s="32" t="s">
        <v>17184</v>
      </c>
      <c r="L2803" s="32" t="str">
        <f t="shared" si="837"/>
        <v>PostAlerta</v>
      </c>
      <c r="M2803" s="32" t="str">
        <f t="shared" si="835"/>
        <v>S/PalabrasClaves</v>
      </c>
      <c r="N2803" s="32" t="str">
        <f t="shared" ref="N2803:N2834" si="838">IF(ISNUMBER(SEARCH("TREATMENT", B2803)), "4) Nuevos tratamientos", "")</f>
        <v/>
      </c>
      <c r="O2803" s="32"/>
      <c r="P2803" s="32" t="s">
        <v>17185</v>
      </c>
      <c r="Q2803" s="32"/>
      <c r="R2803" s="32" t="str">
        <f>LEFT('2012-2022'!$P2803,4)</f>
        <v>2020</v>
      </c>
      <c r="S2803" s="32" t="s">
        <v>68</v>
      </c>
      <c r="T2803" s="32" t="str">
        <f t="shared" si="828"/>
        <v/>
      </c>
      <c r="U2803" s="32"/>
      <c r="V2803" s="34"/>
      <c r="W2803" s="35"/>
      <c r="X2803" s="35"/>
      <c r="Y2803" s="32"/>
    </row>
    <row r="2804" spans="1:25" ht="15.75" hidden="1" customHeight="1" x14ac:dyDescent="0.25">
      <c r="A2804" s="27">
        <v>25344841</v>
      </c>
      <c r="B2804" s="27" t="s">
        <v>17186</v>
      </c>
      <c r="C2804" s="27" t="s">
        <v>17187</v>
      </c>
      <c r="D2804" s="27" t="s">
        <v>17188</v>
      </c>
      <c r="E2804" s="27" t="s">
        <v>2517</v>
      </c>
      <c r="F2804" s="27" t="s">
        <v>17189</v>
      </c>
      <c r="G2804" s="27">
        <v>2015</v>
      </c>
      <c r="H2804" s="28">
        <v>41939</v>
      </c>
      <c r="I2804" s="27"/>
      <c r="J2804" s="27"/>
      <c r="K2804" s="27" t="s">
        <v>17190</v>
      </c>
      <c r="L2804" s="27" t="str">
        <f t="shared" si="837"/>
        <v>PreAlerta</v>
      </c>
      <c r="M2804" s="27" t="str">
        <f t="shared" si="835"/>
        <v>C/PalabrasClaves</v>
      </c>
      <c r="N2804" s="27" t="str">
        <f t="shared" si="838"/>
        <v/>
      </c>
      <c r="O2804" s="27"/>
      <c r="P2804" s="27" t="s">
        <v>2635</v>
      </c>
      <c r="Q2804" s="27"/>
      <c r="R2804" s="27" t="str">
        <f>LEFT('2012-2022'!$P2804,4)</f>
        <v>2015</v>
      </c>
      <c r="S2804" s="27" t="s">
        <v>45</v>
      </c>
      <c r="T2804" s="27" t="str">
        <f t="shared" si="828"/>
        <v/>
      </c>
      <c r="U2804" s="27"/>
      <c r="V2804" s="29"/>
      <c r="W2804" s="30"/>
      <c r="X2804" s="30"/>
      <c r="Y2804" s="31"/>
    </row>
    <row r="2805" spans="1:25" ht="15.75" hidden="1" customHeight="1" x14ac:dyDescent="0.25">
      <c r="A2805" s="32">
        <v>33007823</v>
      </c>
      <c r="B2805" s="32" t="s">
        <v>17191</v>
      </c>
      <c r="C2805" s="32" t="s">
        <v>17192</v>
      </c>
      <c r="D2805" s="32" t="s">
        <v>17193</v>
      </c>
      <c r="E2805" s="32" t="s">
        <v>17194</v>
      </c>
      <c r="F2805" s="32" t="s">
        <v>15834</v>
      </c>
      <c r="G2805" s="32">
        <v>2020</v>
      </c>
      <c r="H2805" s="33">
        <v>44107</v>
      </c>
      <c r="I2805" s="32" t="s">
        <v>17195</v>
      </c>
      <c r="J2805" s="32"/>
      <c r="K2805" s="32" t="s">
        <v>17196</v>
      </c>
      <c r="L2805" s="32" t="str">
        <f t="shared" si="837"/>
        <v>PostAlerta</v>
      </c>
      <c r="M2805" s="32" t="str">
        <f t="shared" si="835"/>
        <v>C/PalabrasClaves</v>
      </c>
      <c r="N2805" s="32" t="str">
        <f t="shared" si="838"/>
        <v/>
      </c>
      <c r="O2805" s="32"/>
      <c r="P2805" s="32" t="s">
        <v>17197</v>
      </c>
      <c r="Q2805" s="32"/>
      <c r="R2805" s="32" t="str">
        <f>LEFT('2012-2022'!$P2805,4)</f>
        <v>2020</v>
      </c>
      <c r="S2805" s="32" t="s">
        <v>68</v>
      </c>
      <c r="T2805" s="32" t="str">
        <f t="shared" si="828"/>
        <v/>
      </c>
      <c r="U2805" s="32"/>
      <c r="V2805" s="34"/>
      <c r="W2805" s="35"/>
      <c r="X2805" s="35"/>
      <c r="Y2805" s="32"/>
    </row>
    <row r="2806" spans="1:25" ht="15.75" hidden="1" customHeight="1" x14ac:dyDescent="0.25">
      <c r="A2806" s="27">
        <v>31548184</v>
      </c>
      <c r="B2806" s="27" t="s">
        <v>17198</v>
      </c>
      <c r="C2806" s="27" t="s">
        <v>17199</v>
      </c>
      <c r="D2806" s="27" t="s">
        <v>17200</v>
      </c>
      <c r="E2806" s="27" t="s">
        <v>2176</v>
      </c>
      <c r="F2806" s="27" t="s">
        <v>573</v>
      </c>
      <c r="G2806" s="27">
        <v>2019</v>
      </c>
      <c r="H2806" s="28">
        <v>43733</v>
      </c>
      <c r="I2806" s="27" t="s">
        <v>17201</v>
      </c>
      <c r="J2806" s="27"/>
      <c r="K2806" s="27" t="s">
        <v>17202</v>
      </c>
      <c r="L2806" s="27" t="str">
        <f t="shared" si="837"/>
        <v>PostAlerta</v>
      </c>
      <c r="M2806" s="27" t="str">
        <f t="shared" si="835"/>
        <v>C/PalabrasClaves</v>
      </c>
      <c r="N2806" s="27" t="str">
        <f t="shared" si="838"/>
        <v/>
      </c>
      <c r="O2806" s="27"/>
      <c r="P2806" s="27" t="s">
        <v>3564</v>
      </c>
      <c r="Q2806" s="27"/>
      <c r="R2806" s="27" t="str">
        <f>LEFT('2012-2022'!$P2806,4)</f>
        <v>2019</v>
      </c>
      <c r="S2806" s="27" t="s">
        <v>68</v>
      </c>
      <c r="T2806" s="27" t="str">
        <f t="shared" si="828"/>
        <v/>
      </c>
      <c r="U2806" s="27"/>
      <c r="V2806" s="29"/>
      <c r="W2806" s="30"/>
      <c r="X2806" s="30"/>
      <c r="Y2806" s="31"/>
    </row>
    <row r="2807" spans="1:25" ht="15.75" hidden="1" customHeight="1" x14ac:dyDescent="0.25">
      <c r="A2807" s="32">
        <v>31652729</v>
      </c>
      <c r="B2807" s="32" t="s">
        <v>17203</v>
      </c>
      <c r="C2807" s="32" t="s">
        <v>17204</v>
      </c>
      <c r="D2807" s="32" t="s">
        <v>17205</v>
      </c>
      <c r="E2807" s="32" t="s">
        <v>17206</v>
      </c>
      <c r="F2807" s="32" t="s">
        <v>15834</v>
      </c>
      <c r="G2807" s="32">
        <v>2019</v>
      </c>
      <c r="H2807" s="33">
        <v>43765</v>
      </c>
      <c r="I2807" s="32" t="s">
        <v>17207</v>
      </c>
      <c r="J2807" s="32"/>
      <c r="K2807" s="32" t="s">
        <v>17208</v>
      </c>
      <c r="L2807" s="32" t="str">
        <f t="shared" si="837"/>
        <v>Excluido</v>
      </c>
      <c r="M2807" s="32" t="str">
        <f t="shared" si="835"/>
        <v>C/PalabrasClaves</v>
      </c>
      <c r="N2807" s="32" t="str">
        <f t="shared" si="838"/>
        <v/>
      </c>
      <c r="O2807" s="32"/>
      <c r="P2807" s="32" t="s">
        <v>8579</v>
      </c>
      <c r="Q2807" s="32"/>
      <c r="R2807" s="32" t="str">
        <f>LEFT('2012-2022'!$P2807,4)</f>
        <v>2019</v>
      </c>
      <c r="S2807" s="32" t="s">
        <v>70</v>
      </c>
      <c r="T2807" s="32" t="str">
        <f t="shared" si="828"/>
        <v/>
      </c>
      <c r="U2807" s="32"/>
      <c r="V2807" s="34"/>
      <c r="W2807" s="35"/>
      <c r="X2807" s="35"/>
      <c r="Y2807" s="32"/>
    </row>
    <row r="2808" spans="1:25" ht="15.75" hidden="1" customHeight="1" x14ac:dyDescent="0.25">
      <c r="A2808" s="27">
        <v>25814039</v>
      </c>
      <c r="B2808" s="27" t="s">
        <v>17209</v>
      </c>
      <c r="C2808" s="27" t="s">
        <v>17210</v>
      </c>
      <c r="D2808" s="27" t="s">
        <v>17211</v>
      </c>
      <c r="E2808" s="27" t="s">
        <v>17212</v>
      </c>
      <c r="F2808" s="27" t="s">
        <v>2015</v>
      </c>
      <c r="G2808" s="27">
        <v>2015</v>
      </c>
      <c r="H2808" s="28">
        <v>42091</v>
      </c>
      <c r="I2808" s="27"/>
      <c r="J2808" s="27"/>
      <c r="K2808" s="27" t="s">
        <v>17213</v>
      </c>
      <c r="L2808" s="27" t="str">
        <f t="shared" si="837"/>
        <v>Excluido</v>
      </c>
      <c r="M2808" s="27" t="str">
        <f t="shared" si="835"/>
        <v>S/PalabrasClaves</v>
      </c>
      <c r="N2808" s="27" t="str">
        <f t="shared" si="838"/>
        <v/>
      </c>
      <c r="O2808" s="27"/>
      <c r="P2808" s="27" t="s">
        <v>3407</v>
      </c>
      <c r="Q2808" s="27"/>
      <c r="R2808" s="27" t="str">
        <f>LEFT('2012-2022'!$P2808,4)</f>
        <v>2015</v>
      </c>
      <c r="S2808" s="27" t="s">
        <v>62</v>
      </c>
      <c r="T2808" s="27" t="str">
        <f t="shared" si="828"/>
        <v/>
      </c>
      <c r="U2808" s="27"/>
      <c r="V2808" s="29"/>
      <c r="W2808" s="30"/>
      <c r="X2808" s="30"/>
      <c r="Y2808" s="31"/>
    </row>
    <row r="2809" spans="1:25" ht="15.75" hidden="1" customHeight="1" x14ac:dyDescent="0.25">
      <c r="A2809" s="32">
        <v>33237740</v>
      </c>
      <c r="B2809" s="32" t="s">
        <v>17214</v>
      </c>
      <c r="C2809" s="32" t="s">
        <v>17215</v>
      </c>
      <c r="D2809" s="32" t="s">
        <v>17216</v>
      </c>
      <c r="E2809" s="32" t="s">
        <v>17217</v>
      </c>
      <c r="F2809" s="32" t="s">
        <v>959</v>
      </c>
      <c r="G2809" s="32">
        <v>2020</v>
      </c>
      <c r="H2809" s="33">
        <v>44160</v>
      </c>
      <c r="I2809" s="32" t="s">
        <v>17218</v>
      </c>
      <c r="J2809" s="32" t="s">
        <v>17219</v>
      </c>
      <c r="K2809" s="32" t="s">
        <v>17220</v>
      </c>
      <c r="L2809" s="32" t="str">
        <f t="shared" si="837"/>
        <v>PostAlerta</v>
      </c>
      <c r="M2809" s="32" t="str">
        <f t="shared" si="835"/>
        <v>C/PalabrasClaves</v>
      </c>
      <c r="N2809" s="32" t="str">
        <f t="shared" si="838"/>
        <v/>
      </c>
      <c r="O2809" s="32"/>
      <c r="P2809" s="32" t="s">
        <v>2811</v>
      </c>
      <c r="Q2809" s="32"/>
      <c r="R2809" s="32" t="str">
        <f>LEFT('2012-2022'!$P2809,4)</f>
        <v>2020</v>
      </c>
      <c r="S2809" s="32" t="s">
        <v>74</v>
      </c>
      <c r="T2809" s="32" t="str">
        <f t="shared" si="828"/>
        <v/>
      </c>
      <c r="U2809" s="32"/>
      <c r="V2809" s="34"/>
      <c r="W2809" s="35"/>
      <c r="X2809" s="35"/>
      <c r="Y2809" s="32"/>
    </row>
    <row r="2810" spans="1:25" ht="15.75" hidden="1" customHeight="1" x14ac:dyDescent="0.25">
      <c r="A2810" s="27">
        <v>28481980</v>
      </c>
      <c r="B2810" s="27" t="s">
        <v>17221</v>
      </c>
      <c r="C2810" s="27" t="s">
        <v>17222</v>
      </c>
      <c r="D2810" s="27" t="s">
        <v>17223</v>
      </c>
      <c r="E2810" s="27" t="s">
        <v>6948</v>
      </c>
      <c r="F2810" s="27" t="s">
        <v>2140</v>
      </c>
      <c r="G2810" s="27">
        <v>2017</v>
      </c>
      <c r="H2810" s="28">
        <v>42864</v>
      </c>
      <c r="I2810" s="27" t="s">
        <v>17224</v>
      </c>
      <c r="J2810" s="27"/>
      <c r="K2810" s="27" t="s">
        <v>17225</v>
      </c>
      <c r="L2810" s="27" t="str">
        <f t="shared" si="837"/>
        <v>PostAlerta</v>
      </c>
      <c r="M2810" s="27" t="str">
        <f t="shared" si="835"/>
        <v>S/PalabrasClaves</v>
      </c>
      <c r="N2810" s="27" t="str">
        <f t="shared" si="838"/>
        <v/>
      </c>
      <c r="O2810" s="27"/>
      <c r="P2810" s="27" t="s">
        <v>6286</v>
      </c>
      <c r="Q2810" s="27"/>
      <c r="R2810" s="27" t="str">
        <f>LEFT('2012-2022'!$P2810,4)</f>
        <v>2017</v>
      </c>
      <c r="S2810" s="27" t="s">
        <v>62</v>
      </c>
      <c r="T2810" s="27" t="str">
        <f t="shared" si="828"/>
        <v/>
      </c>
      <c r="U2810" s="27"/>
      <c r="V2810" s="29"/>
      <c r="W2810" s="30"/>
      <c r="X2810" s="30"/>
      <c r="Y2810" s="31"/>
    </row>
    <row r="2811" spans="1:25" ht="15.75" hidden="1" customHeight="1" x14ac:dyDescent="0.25">
      <c r="A2811" s="32">
        <v>24717166</v>
      </c>
      <c r="B2811" s="32" t="s">
        <v>17226</v>
      </c>
      <c r="C2811" s="32" t="s">
        <v>17227</v>
      </c>
      <c r="D2811" s="32" t="s">
        <v>17228</v>
      </c>
      <c r="E2811" s="32" t="s">
        <v>17229</v>
      </c>
      <c r="F2811" s="32" t="s">
        <v>595</v>
      </c>
      <c r="G2811" s="32">
        <v>2014</v>
      </c>
      <c r="H2811" s="33">
        <v>41740</v>
      </c>
      <c r="I2811" s="32"/>
      <c r="J2811" s="32"/>
      <c r="K2811" s="32" t="s">
        <v>17230</v>
      </c>
      <c r="L2811" s="32" t="str">
        <f t="shared" si="837"/>
        <v>PreAlerta</v>
      </c>
      <c r="M2811" s="32" t="str">
        <f t="shared" si="835"/>
        <v>S/PalabrasClaves</v>
      </c>
      <c r="N2811" s="32" t="str">
        <f t="shared" si="838"/>
        <v/>
      </c>
      <c r="O2811" s="32"/>
      <c r="P2811" s="32" t="s">
        <v>1207</v>
      </c>
      <c r="Q2811" s="32"/>
      <c r="R2811" s="32" t="str">
        <f>LEFT('2012-2022'!$P2811,4)</f>
        <v>2014</v>
      </c>
      <c r="S2811" s="32" t="s">
        <v>62</v>
      </c>
      <c r="T2811" s="32" t="str">
        <f t="shared" si="828"/>
        <v/>
      </c>
      <c r="U2811" s="32"/>
      <c r="V2811" s="34"/>
      <c r="W2811" s="35"/>
      <c r="X2811" s="35"/>
      <c r="Y2811" s="32"/>
    </row>
    <row r="2812" spans="1:25" ht="15.75" hidden="1" customHeight="1" x14ac:dyDescent="0.25">
      <c r="A2812" s="27">
        <v>22877601</v>
      </c>
      <c r="B2812" s="27" t="s">
        <v>17231</v>
      </c>
      <c r="C2812" s="27" t="s">
        <v>17232</v>
      </c>
      <c r="D2812" s="27" t="s">
        <v>17233</v>
      </c>
      <c r="E2812" s="27" t="s">
        <v>17234</v>
      </c>
      <c r="F2812" s="27" t="s">
        <v>595</v>
      </c>
      <c r="G2812" s="27">
        <v>2012</v>
      </c>
      <c r="H2812" s="28">
        <v>41132</v>
      </c>
      <c r="I2812" s="27"/>
      <c r="J2812" s="27"/>
      <c r="K2812" s="27" t="s">
        <v>17235</v>
      </c>
      <c r="L2812" s="27" t="str">
        <f t="shared" si="837"/>
        <v>PreAlerta</v>
      </c>
      <c r="M2812" s="27" t="str">
        <f t="shared" si="835"/>
        <v>S/PalabrasClaves</v>
      </c>
      <c r="N2812" s="27" t="str">
        <f t="shared" si="838"/>
        <v/>
      </c>
      <c r="O2812" s="27"/>
      <c r="P2812" s="27" t="s">
        <v>2024</v>
      </c>
      <c r="Q2812" s="27"/>
      <c r="R2812" s="27" t="str">
        <f>LEFT('2012-2022'!$P2812,4)</f>
        <v>2012</v>
      </c>
      <c r="S2812" s="27" t="s">
        <v>68</v>
      </c>
      <c r="T2812" s="27" t="str">
        <f t="shared" si="828"/>
        <v/>
      </c>
      <c r="U2812" s="27"/>
      <c r="V2812" s="29"/>
      <c r="W2812" s="30"/>
      <c r="X2812" s="30"/>
      <c r="Y2812" s="31"/>
    </row>
    <row r="2813" spans="1:25" ht="15.75" hidden="1" customHeight="1" x14ac:dyDescent="0.25">
      <c r="A2813" s="32">
        <v>30483375</v>
      </c>
      <c r="B2813" s="32" t="s">
        <v>17236</v>
      </c>
      <c r="C2813" s="32" t="s">
        <v>17237</v>
      </c>
      <c r="D2813" s="32" t="s">
        <v>17238</v>
      </c>
      <c r="E2813" s="32" t="s">
        <v>17239</v>
      </c>
      <c r="F2813" s="32" t="s">
        <v>15960</v>
      </c>
      <c r="G2813" s="32">
        <v>2018</v>
      </c>
      <c r="H2813" s="33">
        <v>43433</v>
      </c>
      <c r="I2813" s="32" t="s">
        <v>17240</v>
      </c>
      <c r="J2813" s="32"/>
      <c r="K2813" s="32"/>
      <c r="L2813" s="32" t="str">
        <f t="shared" si="837"/>
        <v>PostAlerta</v>
      </c>
      <c r="M2813" s="32" t="str">
        <f t="shared" si="835"/>
        <v>S/PalabrasClaves</v>
      </c>
      <c r="N2813" s="32" t="str">
        <f t="shared" si="838"/>
        <v/>
      </c>
      <c r="O2813" s="32"/>
      <c r="P2813" s="32" t="s">
        <v>1179</v>
      </c>
      <c r="Q2813" s="32"/>
      <c r="R2813" s="32" t="str">
        <f>LEFT('2012-2022'!$P2813,4)</f>
        <v>2018</v>
      </c>
      <c r="S2813" s="32" t="s">
        <v>65</v>
      </c>
      <c r="T2813" s="32" t="str">
        <f t="shared" si="828"/>
        <v/>
      </c>
      <c r="U2813" s="32"/>
      <c r="V2813" s="34"/>
      <c r="W2813" s="35"/>
      <c r="X2813" s="35"/>
      <c r="Y2813" s="32"/>
    </row>
    <row r="2814" spans="1:25" ht="15.75" hidden="1" customHeight="1" x14ac:dyDescent="0.25">
      <c r="A2814" s="27">
        <v>26237608</v>
      </c>
      <c r="B2814" s="27" t="s">
        <v>17241</v>
      </c>
      <c r="C2814" s="27" t="s">
        <v>17242</v>
      </c>
      <c r="D2814" s="27" t="s">
        <v>17243</v>
      </c>
      <c r="E2814" s="27" t="s">
        <v>17244</v>
      </c>
      <c r="F2814" s="27" t="s">
        <v>17245</v>
      </c>
      <c r="G2814" s="27">
        <v>2014</v>
      </c>
      <c r="H2814" s="28">
        <v>42220</v>
      </c>
      <c r="I2814" s="27" t="s">
        <v>17246</v>
      </c>
      <c r="J2814" s="27"/>
      <c r="K2814" s="27" t="s">
        <v>17247</v>
      </c>
      <c r="L2814" s="27" t="str">
        <f t="shared" si="837"/>
        <v>PreAlerta</v>
      </c>
      <c r="M2814" s="27" t="str">
        <f t="shared" si="835"/>
        <v>S/PalabrasClaves</v>
      </c>
      <c r="N2814" s="27" t="str">
        <f t="shared" si="838"/>
        <v/>
      </c>
      <c r="O2814" s="27"/>
      <c r="P2814" s="27" t="s">
        <v>3516</v>
      </c>
      <c r="Q2814" s="27"/>
      <c r="R2814" s="27" t="str">
        <f>LEFT('2012-2022'!$P2814,4)</f>
        <v>2014</v>
      </c>
      <c r="S2814" s="27" t="s">
        <v>74</v>
      </c>
      <c r="T2814" s="27" t="str">
        <f t="shared" si="828"/>
        <v/>
      </c>
      <c r="U2814" s="27"/>
      <c r="V2814" s="29"/>
      <c r="W2814" s="30"/>
      <c r="X2814" s="30"/>
      <c r="Y2814" s="31"/>
    </row>
    <row r="2815" spans="1:25" ht="15.75" hidden="1" customHeight="1" x14ac:dyDescent="0.25">
      <c r="A2815" s="32">
        <v>30799811</v>
      </c>
      <c r="B2815" s="32" t="s">
        <v>17248</v>
      </c>
      <c r="C2815" s="32" t="s">
        <v>17249</v>
      </c>
      <c r="D2815" s="32" t="s">
        <v>17250</v>
      </c>
      <c r="E2815" s="32" t="s">
        <v>17251</v>
      </c>
      <c r="F2815" s="32" t="s">
        <v>5171</v>
      </c>
      <c r="G2815" s="32">
        <v>2019</v>
      </c>
      <c r="H2815" s="33">
        <v>43522</v>
      </c>
      <c r="I2815" s="32"/>
      <c r="J2815" s="32"/>
      <c r="K2815" s="32"/>
      <c r="L2815" s="32" t="str">
        <f t="shared" si="837"/>
        <v>PostAlerta</v>
      </c>
      <c r="M2815" s="32" t="str">
        <f t="shared" si="835"/>
        <v>S/PalabrasClaves</v>
      </c>
      <c r="N2815" s="32" t="str">
        <f t="shared" si="838"/>
        <v/>
      </c>
      <c r="O2815" s="32"/>
      <c r="P2815" s="32" t="s">
        <v>17252</v>
      </c>
      <c r="Q2815" s="32"/>
      <c r="R2815" s="32" t="str">
        <f>LEFT('2012-2022'!$P2815,4)</f>
        <v>2019</v>
      </c>
      <c r="S2815" s="32" t="s">
        <v>45</v>
      </c>
      <c r="T2815" s="32" t="str">
        <f t="shared" si="828"/>
        <v/>
      </c>
      <c r="U2815" s="32"/>
      <c r="V2815" s="34"/>
      <c r="W2815" s="35"/>
      <c r="X2815" s="35"/>
      <c r="Y2815" s="32"/>
    </row>
    <row r="2816" spans="1:25" ht="15.75" hidden="1" customHeight="1" x14ac:dyDescent="0.25">
      <c r="A2816" s="27">
        <v>34521505</v>
      </c>
      <c r="B2816" s="27" t="s">
        <v>17253</v>
      </c>
      <c r="C2816" s="27" t="s">
        <v>17254</v>
      </c>
      <c r="D2816" s="27" t="s">
        <v>17255</v>
      </c>
      <c r="E2816" s="27" t="s">
        <v>12928</v>
      </c>
      <c r="F2816" s="27" t="s">
        <v>17256</v>
      </c>
      <c r="G2816" s="27">
        <v>2022</v>
      </c>
      <c r="H2816" s="28">
        <v>44454</v>
      </c>
      <c r="I2816" s="27"/>
      <c r="J2816" s="27"/>
      <c r="K2816" s="27" t="s">
        <v>17257</v>
      </c>
      <c r="L2816" s="27" t="str">
        <f t="shared" si="837"/>
        <v>PostAlerta</v>
      </c>
      <c r="M2816" s="27" t="str">
        <f t="shared" si="835"/>
        <v>C/PalabrasClaves</v>
      </c>
      <c r="N2816" s="27" t="str">
        <f t="shared" si="838"/>
        <v/>
      </c>
      <c r="O2816" s="27"/>
      <c r="P2816" s="27" t="s">
        <v>4162</v>
      </c>
      <c r="Q2816" s="27"/>
      <c r="R2816" s="27" t="str">
        <f>LEFT('2012-2022'!$P2816,4)</f>
        <v>2022</v>
      </c>
      <c r="S2816" s="27" t="s">
        <v>49</v>
      </c>
      <c r="T2816" s="27" t="str">
        <f t="shared" si="828"/>
        <v/>
      </c>
      <c r="U2816" s="27"/>
      <c r="V2816" s="29"/>
      <c r="W2816" s="30"/>
      <c r="X2816" s="30"/>
      <c r="Y2816" s="31"/>
    </row>
    <row r="2817" spans="1:25" ht="15.75" hidden="1" customHeight="1" x14ac:dyDescent="0.25">
      <c r="A2817" s="32">
        <v>34017216</v>
      </c>
      <c r="B2817" s="32" t="s">
        <v>17258</v>
      </c>
      <c r="C2817" s="32" t="s">
        <v>17259</v>
      </c>
      <c r="D2817" s="32" t="s">
        <v>17260</v>
      </c>
      <c r="E2817" s="32" t="s">
        <v>3138</v>
      </c>
      <c r="F2817" s="32" t="s">
        <v>17261</v>
      </c>
      <c r="G2817" s="32">
        <v>2017</v>
      </c>
      <c r="H2817" s="33">
        <v>44337</v>
      </c>
      <c r="I2817" s="32" t="s">
        <v>17262</v>
      </c>
      <c r="J2817" s="32" t="s">
        <v>17263</v>
      </c>
      <c r="K2817" s="32" t="s">
        <v>17264</v>
      </c>
      <c r="L2817" s="32" t="str">
        <f t="shared" si="837"/>
        <v>PreAlerta</v>
      </c>
      <c r="M2817" s="32" t="str">
        <f t="shared" si="835"/>
        <v>C/PalabrasClaves</v>
      </c>
      <c r="N2817" s="32" t="str">
        <f t="shared" si="838"/>
        <v/>
      </c>
      <c r="O2817" s="32"/>
      <c r="P2817" s="32" t="s">
        <v>1454</v>
      </c>
      <c r="Q2817" s="32"/>
      <c r="R2817" s="32" t="str">
        <f>LEFT('2012-2022'!$P2817,4)</f>
        <v>2017</v>
      </c>
      <c r="S2817" s="32" t="s">
        <v>39</v>
      </c>
      <c r="T2817" s="32" t="str">
        <f t="shared" si="828"/>
        <v/>
      </c>
      <c r="U2817" s="32"/>
      <c r="V2817" s="34"/>
      <c r="W2817" s="35"/>
      <c r="X2817" s="35"/>
      <c r="Y2817" s="32"/>
    </row>
    <row r="2818" spans="1:25" ht="15.75" hidden="1" customHeight="1" x14ac:dyDescent="0.25">
      <c r="A2818" s="27">
        <v>33445644</v>
      </c>
      <c r="B2818" s="27" t="s">
        <v>17265</v>
      </c>
      <c r="C2818" s="27" t="s">
        <v>17266</v>
      </c>
      <c r="D2818" s="27" t="s">
        <v>17267</v>
      </c>
      <c r="E2818" s="27" t="s">
        <v>17268</v>
      </c>
      <c r="F2818" s="27" t="s">
        <v>17269</v>
      </c>
      <c r="G2818" s="27">
        <v>2021</v>
      </c>
      <c r="H2818" s="28">
        <v>44211</v>
      </c>
      <c r="I2818" s="27" t="s">
        <v>17270</v>
      </c>
      <c r="J2818" s="27"/>
      <c r="K2818" s="27" t="s">
        <v>17271</v>
      </c>
      <c r="L2818" s="27" t="str">
        <f t="shared" si="837"/>
        <v>PostAlerta</v>
      </c>
      <c r="M2818" s="27" t="str">
        <f t="shared" si="835"/>
        <v>S/PalabrasClaves</v>
      </c>
      <c r="N2818" s="27" t="str">
        <f t="shared" si="838"/>
        <v/>
      </c>
      <c r="O2818" s="27"/>
      <c r="P2818" s="27" t="s">
        <v>17272</v>
      </c>
      <c r="Q2818" s="27"/>
      <c r="R2818" s="27" t="str">
        <f>LEFT('2012-2022'!$P2818,4)</f>
        <v>2021</v>
      </c>
      <c r="S2818" s="27" t="s">
        <v>39</v>
      </c>
      <c r="T2818" s="27" t="str">
        <f t="shared" si="828"/>
        <v/>
      </c>
      <c r="U2818" s="27"/>
      <c r="V2818" s="29"/>
      <c r="W2818" s="30"/>
      <c r="X2818" s="30"/>
      <c r="Y2818" s="31"/>
    </row>
    <row r="2819" spans="1:25" ht="15.75" hidden="1" customHeight="1" x14ac:dyDescent="0.25">
      <c r="A2819" s="32">
        <v>34943139</v>
      </c>
      <c r="B2819" s="32" t="s">
        <v>17273</v>
      </c>
      <c r="C2819" s="32" t="s">
        <v>17274</v>
      </c>
      <c r="D2819" s="32" t="s">
        <v>17275</v>
      </c>
      <c r="E2819" s="32" t="s">
        <v>17276</v>
      </c>
      <c r="F2819" s="32" t="s">
        <v>17277</v>
      </c>
      <c r="G2819" s="32">
        <v>2021</v>
      </c>
      <c r="H2819" s="33">
        <v>44554</v>
      </c>
      <c r="I2819" s="32" t="s">
        <v>17278</v>
      </c>
      <c r="J2819" s="32"/>
      <c r="K2819" s="32" t="s">
        <v>17279</v>
      </c>
      <c r="L2819" s="32" t="str">
        <f t="shared" si="837"/>
        <v>PostAlerta</v>
      </c>
      <c r="M2819" s="32" t="str">
        <f t="shared" si="835"/>
        <v>S/PalabrasClaves</v>
      </c>
      <c r="N2819" s="32" t="str">
        <f t="shared" si="838"/>
        <v/>
      </c>
      <c r="O2819" s="32"/>
      <c r="P2819" s="32" t="s">
        <v>17280</v>
      </c>
      <c r="Q2819" s="32"/>
      <c r="R2819" s="32" t="str">
        <f>LEFT('2012-2022'!$P2819,4)</f>
        <v>2021</v>
      </c>
      <c r="S2819" s="32" t="s">
        <v>72</v>
      </c>
      <c r="T2819" s="32" t="str">
        <f t="shared" si="828"/>
        <v/>
      </c>
      <c r="U2819" s="32"/>
      <c r="V2819" s="34"/>
      <c r="W2819" s="35"/>
      <c r="X2819" s="35"/>
      <c r="Y2819" s="32"/>
    </row>
    <row r="2820" spans="1:25" ht="15.75" hidden="1" customHeight="1" x14ac:dyDescent="0.25">
      <c r="A2820" s="27">
        <v>34736815</v>
      </c>
      <c r="B2820" s="27" t="s">
        <v>17281</v>
      </c>
      <c r="C2820" s="27" t="s">
        <v>17282</v>
      </c>
      <c r="D2820" s="27" t="s">
        <v>17283</v>
      </c>
      <c r="E2820" s="27" t="s">
        <v>17284</v>
      </c>
      <c r="F2820" s="27" t="s">
        <v>1328</v>
      </c>
      <c r="G2820" s="27">
        <v>2022</v>
      </c>
      <c r="H2820" s="28">
        <v>44505</v>
      </c>
      <c r="I2820" s="27"/>
      <c r="J2820" s="27"/>
      <c r="K2820" s="27" t="s">
        <v>17285</v>
      </c>
      <c r="L2820" s="27" t="str">
        <f t="shared" si="837"/>
        <v>PostAlerta</v>
      </c>
      <c r="M2820" s="27" t="str">
        <f t="shared" ref="M2820:M2883" si="839">IF(ISNUMBER(A2820),(IF(ISNUMBER(VLOOKUP(A2820,KEYWORDS,1,FALSE)),"C/PalabrasClaves","S/PalabrasClaves")),"")</f>
        <v>S/PalabrasClaves</v>
      </c>
      <c r="N2820" s="27" t="str">
        <f t="shared" si="838"/>
        <v/>
      </c>
      <c r="O2820" s="27"/>
      <c r="P2820" s="27" t="s">
        <v>289</v>
      </c>
      <c r="Q2820" s="27"/>
      <c r="R2820" s="27" t="str">
        <f>LEFT('2012-2022'!$P2820,4)</f>
        <v>2022</v>
      </c>
      <c r="S2820" s="27" t="s">
        <v>45</v>
      </c>
      <c r="T2820" s="27" t="str">
        <f t="shared" si="828"/>
        <v/>
      </c>
      <c r="U2820" s="27"/>
      <c r="V2820" s="29"/>
      <c r="W2820" s="30"/>
      <c r="X2820" s="30"/>
      <c r="Y2820" s="31"/>
    </row>
    <row r="2821" spans="1:25" ht="15.75" hidden="1" customHeight="1" x14ac:dyDescent="0.25">
      <c r="A2821" s="32">
        <v>36274971</v>
      </c>
      <c r="B2821" s="32" t="s">
        <v>17286</v>
      </c>
      <c r="C2821" s="32" t="s">
        <v>17287</v>
      </c>
      <c r="D2821" s="32" t="s">
        <v>17288</v>
      </c>
      <c r="E2821" s="32" t="s">
        <v>12065</v>
      </c>
      <c r="F2821" s="32" t="s">
        <v>17289</v>
      </c>
      <c r="G2821" s="32">
        <v>2021</v>
      </c>
      <c r="H2821" s="33">
        <v>44858</v>
      </c>
      <c r="I2821" s="32" t="s">
        <v>17290</v>
      </c>
      <c r="J2821" s="32"/>
      <c r="K2821" s="32" t="s">
        <v>17291</v>
      </c>
      <c r="L2821" s="32" t="str">
        <f t="shared" si="837"/>
        <v>PostAlerta</v>
      </c>
      <c r="M2821" s="32" t="str">
        <f t="shared" si="839"/>
        <v>S/PalabrasClaves</v>
      </c>
      <c r="N2821" s="32" t="str">
        <f t="shared" si="838"/>
        <v/>
      </c>
      <c r="O2821" s="32"/>
      <c r="P2821" s="32" t="s">
        <v>17292</v>
      </c>
      <c r="Q2821" s="32"/>
      <c r="R2821" s="32" t="str">
        <f>LEFT('2012-2022'!$P2821,4)</f>
        <v>2021</v>
      </c>
      <c r="S2821" s="32" t="s">
        <v>74</v>
      </c>
      <c r="T2821" s="32" t="str">
        <f t="shared" si="828"/>
        <v/>
      </c>
      <c r="U2821" s="32"/>
      <c r="V2821" s="34"/>
      <c r="W2821" s="35"/>
      <c r="X2821" s="35"/>
      <c r="Y2821" s="32"/>
    </row>
    <row r="2822" spans="1:25" ht="15.75" hidden="1" customHeight="1" x14ac:dyDescent="0.25">
      <c r="A2822" s="27">
        <v>29573486</v>
      </c>
      <c r="B2822" s="27" t="s">
        <v>17293</v>
      </c>
      <c r="C2822" s="27" t="s">
        <v>17294</v>
      </c>
      <c r="D2822" s="27" t="s">
        <v>17295</v>
      </c>
      <c r="E2822" s="27" t="s">
        <v>5845</v>
      </c>
      <c r="F2822" s="27" t="s">
        <v>2293</v>
      </c>
      <c r="G2822" s="27">
        <v>2018</v>
      </c>
      <c r="H2822" s="28">
        <v>43184</v>
      </c>
      <c r="I2822" s="27" t="s">
        <v>17296</v>
      </c>
      <c r="J2822" s="27" t="s">
        <v>17297</v>
      </c>
      <c r="K2822" s="27" t="s">
        <v>17298</v>
      </c>
      <c r="L2822" s="27" t="str">
        <f t="shared" si="837"/>
        <v>PostAlerta</v>
      </c>
      <c r="M2822" s="27" t="str">
        <f t="shared" si="839"/>
        <v>S/PalabrasClaves</v>
      </c>
      <c r="N2822" s="27" t="str">
        <f t="shared" si="838"/>
        <v/>
      </c>
      <c r="O2822" s="27"/>
      <c r="P2822" s="27" t="s">
        <v>682</v>
      </c>
      <c r="Q2822" s="27"/>
      <c r="R2822" s="27" t="str">
        <f>LEFT('2012-2022'!$P2822,4)</f>
        <v>2018</v>
      </c>
      <c r="S2822" s="27" t="s">
        <v>62</v>
      </c>
      <c r="T2822" s="27" t="str">
        <f t="shared" si="828"/>
        <v/>
      </c>
      <c r="U2822" s="27"/>
      <c r="V2822" s="29"/>
      <c r="W2822" s="30"/>
      <c r="X2822" s="30"/>
      <c r="Y2822" s="31"/>
    </row>
    <row r="2823" spans="1:25" ht="15.75" hidden="1" customHeight="1" x14ac:dyDescent="0.25">
      <c r="A2823" s="32">
        <v>28528844</v>
      </c>
      <c r="B2823" s="32" t="s">
        <v>17299</v>
      </c>
      <c r="C2823" s="32" t="s">
        <v>17300</v>
      </c>
      <c r="D2823" s="32" t="s">
        <v>17301</v>
      </c>
      <c r="E2823" s="32" t="s">
        <v>17302</v>
      </c>
      <c r="F2823" s="32" t="s">
        <v>11817</v>
      </c>
      <c r="G2823" s="32">
        <v>2017</v>
      </c>
      <c r="H2823" s="33">
        <v>42878</v>
      </c>
      <c r="I2823" s="32" t="s">
        <v>17303</v>
      </c>
      <c r="J2823" s="32"/>
      <c r="K2823" s="32" t="s">
        <v>17304</v>
      </c>
      <c r="L2823" s="32" t="str">
        <f t="shared" si="837"/>
        <v>PostAlerta</v>
      </c>
      <c r="M2823" s="32" t="str">
        <f t="shared" si="839"/>
        <v>S/PalabrasClaves</v>
      </c>
      <c r="N2823" s="32" t="str">
        <f t="shared" si="838"/>
        <v/>
      </c>
      <c r="O2823" s="32"/>
      <c r="P2823" s="32" t="s">
        <v>675</v>
      </c>
      <c r="Q2823" s="32"/>
      <c r="R2823" s="32" t="str">
        <f>LEFT('2012-2022'!$P2823,4)</f>
        <v>2017</v>
      </c>
      <c r="S2823" s="32" t="s">
        <v>62</v>
      </c>
      <c r="T2823" s="32" t="str">
        <f t="shared" si="828"/>
        <v/>
      </c>
      <c r="U2823" s="32"/>
      <c r="V2823" s="34"/>
      <c r="W2823" s="35"/>
      <c r="X2823" s="35"/>
      <c r="Y2823" s="32"/>
    </row>
    <row r="2824" spans="1:25" ht="15.75" hidden="1" customHeight="1" x14ac:dyDescent="0.25">
      <c r="A2824" s="27">
        <v>26114001</v>
      </c>
      <c r="B2824" s="27" t="s">
        <v>17305</v>
      </c>
      <c r="C2824" s="27" t="s">
        <v>17306</v>
      </c>
      <c r="D2824" s="27" t="s">
        <v>17307</v>
      </c>
      <c r="E2824" s="27" t="s">
        <v>17308</v>
      </c>
      <c r="F2824" s="27" t="s">
        <v>17309</v>
      </c>
      <c r="G2824" s="27">
        <v>2015</v>
      </c>
      <c r="H2824" s="28">
        <v>42182</v>
      </c>
      <c r="I2824" s="27" t="s">
        <v>17310</v>
      </c>
      <c r="J2824" s="27"/>
      <c r="K2824" s="27" t="s">
        <v>17311</v>
      </c>
      <c r="L2824" s="27" t="str">
        <f t="shared" si="837"/>
        <v>PreAlerta</v>
      </c>
      <c r="M2824" s="27" t="str">
        <f t="shared" si="839"/>
        <v>S/PalabrasClaves</v>
      </c>
      <c r="N2824" s="27" t="str">
        <f t="shared" si="838"/>
        <v/>
      </c>
      <c r="O2824" s="27"/>
      <c r="P2824" s="27">
        <v>2015</v>
      </c>
      <c r="Q2824" s="27"/>
      <c r="R2824" s="27" t="str">
        <f>LEFT('2012-2022'!$P2824,4)</f>
        <v>2015</v>
      </c>
      <c r="S2824" s="27"/>
      <c r="T2824" s="27" t="str">
        <f t="shared" si="828"/>
        <v/>
      </c>
      <c r="U2824" s="27"/>
      <c r="V2824" s="29"/>
      <c r="W2824" s="30"/>
      <c r="X2824" s="30"/>
      <c r="Y2824" s="31"/>
    </row>
    <row r="2825" spans="1:25" ht="15.75" hidden="1" customHeight="1" x14ac:dyDescent="0.25">
      <c r="A2825" s="32">
        <v>34358218</v>
      </c>
      <c r="B2825" s="32" t="s">
        <v>17312</v>
      </c>
      <c r="C2825" s="32" t="s">
        <v>17313</v>
      </c>
      <c r="D2825" s="32" t="s">
        <v>17314</v>
      </c>
      <c r="E2825" s="32" t="s">
        <v>17315</v>
      </c>
      <c r="F2825" s="32" t="s">
        <v>15887</v>
      </c>
      <c r="G2825" s="32">
        <v>2021</v>
      </c>
      <c r="H2825" s="33">
        <v>44414</v>
      </c>
      <c r="I2825" s="32" t="s">
        <v>17316</v>
      </c>
      <c r="J2825" s="32"/>
      <c r="K2825" s="32" t="s">
        <v>17317</v>
      </c>
      <c r="L2825" s="32" t="str">
        <f t="shared" si="837"/>
        <v>Excluido</v>
      </c>
      <c r="M2825" s="32" t="str">
        <f t="shared" si="839"/>
        <v>C/PalabrasClaves</v>
      </c>
      <c r="N2825" s="32" t="str">
        <f t="shared" si="838"/>
        <v/>
      </c>
      <c r="O2825" s="32"/>
      <c r="P2825" s="32" t="s">
        <v>17318</v>
      </c>
      <c r="Q2825" s="32"/>
      <c r="R2825" s="32" t="str">
        <f>LEFT('2012-2022'!$P2825,4)</f>
        <v>2021</v>
      </c>
      <c r="S2825" s="32" t="s">
        <v>62</v>
      </c>
      <c r="T2825" s="32" t="str">
        <f t="shared" si="828"/>
        <v/>
      </c>
      <c r="U2825" s="32"/>
      <c r="V2825" s="34"/>
      <c r="W2825" s="35"/>
      <c r="X2825" s="35"/>
      <c r="Y2825" s="32"/>
    </row>
    <row r="2826" spans="1:25" ht="15.75" hidden="1" customHeight="1" x14ac:dyDescent="0.25">
      <c r="A2826" s="27">
        <v>25435192</v>
      </c>
      <c r="B2826" s="27" t="s">
        <v>17319</v>
      </c>
      <c r="C2826" s="27" t="s">
        <v>17320</v>
      </c>
      <c r="D2826" s="27" t="s">
        <v>17321</v>
      </c>
      <c r="E2826" s="27" t="s">
        <v>17322</v>
      </c>
      <c r="F2826" s="27" t="s">
        <v>595</v>
      </c>
      <c r="G2826" s="27">
        <v>2014</v>
      </c>
      <c r="H2826" s="28">
        <v>41975</v>
      </c>
      <c r="I2826" s="27"/>
      <c r="J2826" s="27"/>
      <c r="K2826" s="27" t="s">
        <v>17323</v>
      </c>
      <c r="L2826" s="27" t="str">
        <f t="shared" si="837"/>
        <v>PreAlerta</v>
      </c>
      <c r="M2826" s="27" t="str">
        <f t="shared" si="839"/>
        <v>S/PalabrasClaves</v>
      </c>
      <c r="N2826" s="27" t="str">
        <f t="shared" si="838"/>
        <v/>
      </c>
      <c r="O2826" s="27"/>
      <c r="P2826" s="27" t="s">
        <v>1685</v>
      </c>
      <c r="Q2826" s="27"/>
      <c r="R2826" s="27" t="str">
        <f>LEFT('2012-2022'!$P2826,4)</f>
        <v>2014</v>
      </c>
      <c r="S2826" s="27" t="s">
        <v>74</v>
      </c>
      <c r="T2826" s="27" t="str">
        <f t="shared" si="828"/>
        <v/>
      </c>
      <c r="U2826" s="27"/>
      <c r="V2826" s="29"/>
      <c r="W2826" s="30"/>
      <c r="X2826" s="30"/>
      <c r="Y2826" s="31"/>
    </row>
    <row r="2827" spans="1:25" ht="15.75" hidden="1" customHeight="1" x14ac:dyDescent="0.25">
      <c r="A2827" s="32">
        <v>34647806</v>
      </c>
      <c r="B2827" s="32" t="s">
        <v>17324</v>
      </c>
      <c r="C2827" s="32" t="s">
        <v>17325</v>
      </c>
      <c r="D2827" s="32" t="s">
        <v>17326</v>
      </c>
      <c r="E2827" s="32" t="s">
        <v>16584</v>
      </c>
      <c r="F2827" s="32" t="s">
        <v>16085</v>
      </c>
      <c r="G2827" s="32">
        <v>2021</v>
      </c>
      <c r="H2827" s="33">
        <v>44483</v>
      </c>
      <c r="I2827" s="32" t="s">
        <v>17327</v>
      </c>
      <c r="J2827" s="32"/>
      <c r="K2827" s="32" t="s">
        <v>17328</v>
      </c>
      <c r="L2827" s="32" t="str">
        <f t="shared" si="837"/>
        <v>PostAlerta</v>
      </c>
      <c r="M2827" s="32" t="str">
        <f t="shared" si="839"/>
        <v>S/PalabrasClaves</v>
      </c>
      <c r="N2827" s="32" t="str">
        <f t="shared" si="838"/>
        <v/>
      </c>
      <c r="O2827" s="32"/>
      <c r="P2827" s="32" t="s">
        <v>16125</v>
      </c>
      <c r="Q2827" s="32"/>
      <c r="R2827" s="32" t="str">
        <f>LEFT('2012-2022'!$P2827,4)</f>
        <v>2021</v>
      </c>
      <c r="S2827" s="32" t="s">
        <v>70</v>
      </c>
      <c r="T2827" s="32" t="str">
        <f t="shared" si="828"/>
        <v/>
      </c>
      <c r="U2827" s="32"/>
      <c r="V2827" s="34"/>
      <c r="W2827" s="35"/>
      <c r="X2827" s="35"/>
      <c r="Y2827" s="32"/>
    </row>
    <row r="2828" spans="1:25" ht="15.75" hidden="1" customHeight="1" x14ac:dyDescent="0.25">
      <c r="A2828" s="27">
        <v>26150848</v>
      </c>
      <c r="B2828" s="27" t="s">
        <v>17329</v>
      </c>
      <c r="C2828" s="27" t="s">
        <v>17330</v>
      </c>
      <c r="D2828" s="27" t="s">
        <v>17331</v>
      </c>
      <c r="E2828" s="27" t="s">
        <v>17332</v>
      </c>
      <c r="F2828" s="27" t="s">
        <v>17333</v>
      </c>
      <c r="G2828" s="27">
        <v>2015</v>
      </c>
      <c r="H2828" s="28">
        <v>42193</v>
      </c>
      <c r="I2828" s="27" t="s">
        <v>17334</v>
      </c>
      <c r="J2828" s="27"/>
      <c r="K2828" s="27" t="s">
        <v>17335</v>
      </c>
      <c r="L2828" s="27" t="str">
        <f t="shared" si="837"/>
        <v>PreAlerta</v>
      </c>
      <c r="M2828" s="27" t="str">
        <f t="shared" si="839"/>
        <v>S/PalabrasClaves</v>
      </c>
      <c r="N2828" s="27" t="str">
        <f t="shared" si="838"/>
        <v/>
      </c>
      <c r="O2828" s="27"/>
      <c r="P2828" s="27">
        <v>2015</v>
      </c>
      <c r="Q2828" s="27"/>
      <c r="R2828" s="27" t="str">
        <f>LEFT('2012-2022'!$P2828,4)</f>
        <v>2015</v>
      </c>
      <c r="S2828" s="27"/>
      <c r="T2828" s="27" t="str">
        <f t="shared" si="828"/>
        <v/>
      </c>
      <c r="U2828" s="27"/>
      <c r="V2828" s="29"/>
      <c r="W2828" s="30"/>
      <c r="X2828" s="30"/>
      <c r="Y2828" s="31"/>
    </row>
    <row r="2829" spans="1:25" ht="15.75" hidden="1" customHeight="1" x14ac:dyDescent="0.25">
      <c r="A2829" s="32">
        <v>33593843</v>
      </c>
      <c r="B2829" s="32" t="s">
        <v>17336</v>
      </c>
      <c r="C2829" s="32" t="s">
        <v>17337</v>
      </c>
      <c r="D2829" s="32" t="s">
        <v>17338</v>
      </c>
      <c r="E2829" s="32" t="s">
        <v>1853</v>
      </c>
      <c r="F2829" s="32" t="s">
        <v>573</v>
      </c>
      <c r="G2829" s="32">
        <v>2021</v>
      </c>
      <c r="H2829" s="33">
        <v>44244</v>
      </c>
      <c r="I2829" s="32" t="s">
        <v>17339</v>
      </c>
      <c r="J2829" s="32"/>
      <c r="K2829" s="32" t="s">
        <v>17340</v>
      </c>
      <c r="L2829" s="32" t="str">
        <f t="shared" si="837"/>
        <v>PostAlerta</v>
      </c>
      <c r="M2829" s="32" t="str">
        <f t="shared" si="839"/>
        <v>S/PalabrasClaves</v>
      </c>
      <c r="N2829" s="32" t="str">
        <f t="shared" si="838"/>
        <v/>
      </c>
      <c r="O2829" s="32"/>
      <c r="P2829" s="32" t="s">
        <v>16444</v>
      </c>
      <c r="Q2829" s="32"/>
      <c r="R2829" s="32" t="str">
        <f>LEFT('2012-2022'!$P2829,4)</f>
        <v>2021</v>
      </c>
      <c r="S2829" s="32" t="s">
        <v>57</v>
      </c>
      <c r="T2829" s="32" t="str">
        <f t="shared" si="828"/>
        <v/>
      </c>
      <c r="U2829" s="32"/>
      <c r="V2829" s="34"/>
      <c r="W2829" s="35"/>
      <c r="X2829" s="35"/>
      <c r="Y2829" s="32"/>
    </row>
    <row r="2830" spans="1:25" ht="15.75" hidden="1" customHeight="1" x14ac:dyDescent="0.25">
      <c r="A2830" s="27">
        <v>26255890</v>
      </c>
      <c r="B2830" s="27" t="s">
        <v>17341</v>
      </c>
      <c r="C2830" s="27" t="s">
        <v>17342</v>
      </c>
      <c r="D2830" s="27" t="s">
        <v>17343</v>
      </c>
      <c r="E2830" s="27" t="s">
        <v>8327</v>
      </c>
      <c r="F2830" s="27" t="s">
        <v>454</v>
      </c>
      <c r="G2830" s="27">
        <v>2015</v>
      </c>
      <c r="H2830" s="28">
        <v>42227</v>
      </c>
      <c r="I2830" s="27" t="s">
        <v>17344</v>
      </c>
      <c r="J2830" s="27" t="s">
        <v>17345</v>
      </c>
      <c r="K2830" s="27" t="s">
        <v>17346</v>
      </c>
      <c r="L2830" s="27" t="str">
        <f t="shared" si="837"/>
        <v>PreAlerta</v>
      </c>
      <c r="M2830" s="27" t="str">
        <f t="shared" si="839"/>
        <v>S/PalabrasClaves</v>
      </c>
      <c r="N2830" s="27" t="str">
        <f t="shared" si="838"/>
        <v/>
      </c>
      <c r="O2830" s="27"/>
      <c r="P2830" s="27" t="s">
        <v>2170</v>
      </c>
      <c r="Q2830" s="27"/>
      <c r="R2830" s="27" t="str">
        <f>LEFT('2012-2022'!$P2830,4)</f>
        <v>2015</v>
      </c>
      <c r="S2830" s="27" t="s">
        <v>68</v>
      </c>
      <c r="T2830" s="27" t="str">
        <f t="shared" si="828"/>
        <v/>
      </c>
      <c r="U2830" s="27"/>
      <c r="V2830" s="29"/>
      <c r="W2830" s="30"/>
      <c r="X2830" s="30"/>
      <c r="Y2830" s="31"/>
    </row>
    <row r="2831" spans="1:25" ht="15.75" hidden="1" customHeight="1" x14ac:dyDescent="0.25">
      <c r="A2831" s="32">
        <v>33417851</v>
      </c>
      <c r="B2831" s="32" t="s">
        <v>17347</v>
      </c>
      <c r="C2831" s="32" t="s">
        <v>17348</v>
      </c>
      <c r="D2831" s="32" t="s">
        <v>17349</v>
      </c>
      <c r="E2831" s="32" t="s">
        <v>17350</v>
      </c>
      <c r="F2831" s="32" t="s">
        <v>11817</v>
      </c>
      <c r="G2831" s="32">
        <v>2021</v>
      </c>
      <c r="H2831" s="33">
        <v>44204</v>
      </c>
      <c r="I2831" s="32" t="s">
        <v>17351</v>
      </c>
      <c r="J2831" s="32"/>
      <c r="K2831" s="32" t="s">
        <v>17352</v>
      </c>
      <c r="L2831" s="32" t="str">
        <f t="shared" si="837"/>
        <v>PostAlerta</v>
      </c>
      <c r="M2831" s="32" t="str">
        <f t="shared" si="839"/>
        <v>S/PalabrasClaves</v>
      </c>
      <c r="N2831" s="32" t="str">
        <f t="shared" si="838"/>
        <v/>
      </c>
      <c r="O2831" s="32"/>
      <c r="P2831" s="32" t="s">
        <v>17353</v>
      </c>
      <c r="Q2831" s="32"/>
      <c r="R2831" s="32" t="str">
        <f>LEFT('2012-2022'!$P2831,4)</f>
        <v>2021</v>
      </c>
      <c r="S2831" s="32" t="s">
        <v>39</v>
      </c>
      <c r="T2831" s="32" t="str">
        <f t="shared" si="828"/>
        <v/>
      </c>
      <c r="U2831" s="32"/>
      <c r="V2831" s="34"/>
      <c r="W2831" s="35"/>
      <c r="X2831" s="35"/>
      <c r="Y2831" s="32"/>
    </row>
    <row r="2832" spans="1:25" ht="15.75" hidden="1" customHeight="1" x14ac:dyDescent="0.25">
      <c r="A2832" s="27">
        <v>32214342</v>
      </c>
      <c r="B2832" s="27" t="s">
        <v>17354</v>
      </c>
      <c r="C2832" s="27" t="s">
        <v>17355</v>
      </c>
      <c r="D2832" s="27" t="s">
        <v>17356</v>
      </c>
      <c r="E2832" s="27" t="s">
        <v>7633</v>
      </c>
      <c r="F2832" s="27" t="s">
        <v>424</v>
      </c>
      <c r="G2832" s="27">
        <v>2020</v>
      </c>
      <c r="H2832" s="28">
        <v>43918</v>
      </c>
      <c r="I2832" s="27" t="s">
        <v>17357</v>
      </c>
      <c r="J2832" s="27"/>
      <c r="K2832" s="27" t="s">
        <v>17358</v>
      </c>
      <c r="L2832" s="27" t="str">
        <f t="shared" si="837"/>
        <v>PostAlerta</v>
      </c>
      <c r="M2832" s="27" t="str">
        <f t="shared" si="839"/>
        <v>S/PalabrasClaves</v>
      </c>
      <c r="N2832" s="27" t="str">
        <f t="shared" si="838"/>
        <v/>
      </c>
      <c r="O2832" s="27"/>
      <c r="P2832" s="27" t="s">
        <v>1192</v>
      </c>
      <c r="Q2832" s="27"/>
      <c r="R2832" s="27" t="str">
        <f>LEFT('2012-2022'!$P2832,4)</f>
        <v>2020</v>
      </c>
      <c r="S2832" s="27" t="s">
        <v>49</v>
      </c>
      <c r="T2832" s="27" t="str">
        <f t="shared" si="828"/>
        <v/>
      </c>
      <c r="U2832" s="27"/>
      <c r="V2832" s="29"/>
      <c r="W2832" s="30"/>
      <c r="X2832" s="30"/>
      <c r="Y2832" s="31"/>
    </row>
    <row r="2833" spans="1:25" ht="15.75" hidden="1" customHeight="1" x14ac:dyDescent="0.25">
      <c r="A2833" s="32">
        <v>34151106</v>
      </c>
      <c r="B2833" s="32" t="s">
        <v>17359</v>
      </c>
      <c r="C2833" s="32" t="s">
        <v>17360</v>
      </c>
      <c r="D2833" s="32" t="s">
        <v>17361</v>
      </c>
      <c r="E2833" s="32" t="s">
        <v>17362</v>
      </c>
      <c r="F2833" s="32" t="s">
        <v>17363</v>
      </c>
      <c r="G2833" s="32">
        <v>2021</v>
      </c>
      <c r="H2833" s="33">
        <v>44368</v>
      </c>
      <c r="I2833" s="32" t="s">
        <v>17364</v>
      </c>
      <c r="J2833" s="32"/>
      <c r="K2833" s="32" t="s">
        <v>17365</v>
      </c>
      <c r="L2833" s="32" t="str">
        <f t="shared" si="837"/>
        <v>PostAlerta</v>
      </c>
      <c r="M2833" s="32" t="str">
        <f t="shared" si="839"/>
        <v>C/PalabrasClaves</v>
      </c>
      <c r="N2833" s="32" t="str">
        <f t="shared" si="838"/>
        <v/>
      </c>
      <c r="O2833" s="32"/>
      <c r="P2833" s="32" t="s">
        <v>17366</v>
      </c>
      <c r="Q2833" s="32"/>
      <c r="R2833" s="32" t="str">
        <f>LEFT('2012-2022'!$P2833,4)</f>
        <v>2021</v>
      </c>
      <c r="S2833" s="32" t="s">
        <v>57</v>
      </c>
      <c r="T2833" s="32" t="str">
        <f t="shared" si="828"/>
        <v/>
      </c>
      <c r="U2833" s="32"/>
      <c r="V2833" s="34"/>
      <c r="W2833" s="35"/>
      <c r="X2833" s="35"/>
      <c r="Y2833" s="32"/>
    </row>
    <row r="2834" spans="1:25" ht="15.75" hidden="1" customHeight="1" x14ac:dyDescent="0.25">
      <c r="A2834" s="27">
        <v>23158843</v>
      </c>
      <c r="B2834" s="27" t="s">
        <v>17367</v>
      </c>
      <c r="C2834" s="27" t="s">
        <v>17368</v>
      </c>
      <c r="D2834" s="27" t="s">
        <v>17369</v>
      </c>
      <c r="E2834" s="27" t="s">
        <v>17370</v>
      </c>
      <c r="F2834" s="27" t="s">
        <v>595</v>
      </c>
      <c r="G2834" s="27">
        <v>2013</v>
      </c>
      <c r="H2834" s="28">
        <v>41233</v>
      </c>
      <c r="I2834" s="27"/>
      <c r="J2834" s="27"/>
      <c r="K2834" s="27" t="s">
        <v>17371</v>
      </c>
      <c r="L2834" s="27" t="str">
        <f t="shared" si="837"/>
        <v>PreAlerta</v>
      </c>
      <c r="M2834" s="27" t="str">
        <f t="shared" si="839"/>
        <v>S/PalabrasClaves</v>
      </c>
      <c r="N2834" s="27" t="str">
        <f t="shared" si="838"/>
        <v/>
      </c>
      <c r="O2834" s="27"/>
      <c r="P2834" s="27" t="s">
        <v>1301</v>
      </c>
      <c r="Q2834" s="27"/>
      <c r="R2834" s="27" t="str">
        <f>LEFT('2012-2022'!$P2834,4)</f>
        <v>2013</v>
      </c>
      <c r="S2834" s="27" t="s">
        <v>57</v>
      </c>
      <c r="T2834" s="27" t="str">
        <f t="shared" si="828"/>
        <v/>
      </c>
      <c r="U2834" s="27"/>
      <c r="V2834" s="29"/>
      <c r="W2834" s="30"/>
      <c r="X2834" s="30"/>
      <c r="Y2834" s="31"/>
    </row>
    <row r="2835" spans="1:25" ht="15.75" hidden="1" customHeight="1" x14ac:dyDescent="0.25">
      <c r="A2835" s="32">
        <v>24787738</v>
      </c>
      <c r="B2835" s="32" t="s">
        <v>17372</v>
      </c>
      <c r="C2835" s="32" t="s">
        <v>17373</v>
      </c>
      <c r="D2835" s="32" t="s">
        <v>17374</v>
      </c>
      <c r="E2835" s="32" t="s">
        <v>17375</v>
      </c>
      <c r="F2835" s="32" t="s">
        <v>1328</v>
      </c>
      <c r="G2835" s="32">
        <v>2014</v>
      </c>
      <c r="H2835" s="33">
        <v>41762</v>
      </c>
      <c r="I2835" s="32"/>
      <c r="J2835" s="32"/>
      <c r="K2835" s="32" t="s">
        <v>17376</v>
      </c>
      <c r="L2835" s="32" t="str">
        <f t="shared" si="837"/>
        <v>Excluido</v>
      </c>
      <c r="M2835" s="32" t="str">
        <f t="shared" si="839"/>
        <v>C/PalabrasClaves</v>
      </c>
      <c r="N2835" s="32"/>
      <c r="O2835" s="32"/>
      <c r="P2835" s="32" t="s">
        <v>1207</v>
      </c>
      <c r="Q2835" s="32"/>
      <c r="R2835" s="32" t="str">
        <f>LEFT('2012-2022'!$P2835,4)</f>
        <v>2014</v>
      </c>
      <c r="S2835" s="32" t="s">
        <v>62</v>
      </c>
      <c r="T2835" s="32" t="str">
        <f t="shared" si="828"/>
        <v/>
      </c>
      <c r="U2835" s="32"/>
      <c r="V2835" s="34"/>
      <c r="W2835" s="35"/>
      <c r="X2835" s="35"/>
      <c r="Y2835" s="32"/>
    </row>
    <row r="2836" spans="1:25" ht="15.75" hidden="1" customHeight="1" x14ac:dyDescent="0.25">
      <c r="A2836" s="27">
        <v>34959466</v>
      </c>
      <c r="B2836" s="27" t="s">
        <v>17377</v>
      </c>
      <c r="C2836" s="27" t="s">
        <v>17378</v>
      </c>
      <c r="D2836" s="27" t="s">
        <v>17379</v>
      </c>
      <c r="E2836" s="27" t="s">
        <v>5065</v>
      </c>
      <c r="F2836" s="27" t="s">
        <v>16924</v>
      </c>
      <c r="G2836" s="27">
        <v>2021</v>
      </c>
      <c r="H2836" s="28">
        <v>44558</v>
      </c>
      <c r="I2836" s="27" t="s">
        <v>17380</v>
      </c>
      <c r="J2836" s="27"/>
      <c r="K2836" s="27" t="s">
        <v>17381</v>
      </c>
      <c r="L2836" s="27" t="str">
        <f t="shared" si="837"/>
        <v>PostAlerta</v>
      </c>
      <c r="M2836" s="27" t="str">
        <f t="shared" si="839"/>
        <v>C/PalabrasClaves</v>
      </c>
      <c r="N2836" s="27" t="str">
        <f t="shared" ref="N2836:N2837" si="840">IF(ISNUMBER(SEARCH("TREATMENT", B2836)), "4) Nuevos tratamientos", "")</f>
        <v/>
      </c>
      <c r="O2836" s="27"/>
      <c r="P2836" s="27" t="s">
        <v>17382</v>
      </c>
      <c r="Q2836" s="27"/>
      <c r="R2836" s="27" t="str">
        <f>LEFT('2012-2022'!$P2836,4)</f>
        <v>2021</v>
      </c>
      <c r="S2836" s="27" t="s">
        <v>74</v>
      </c>
      <c r="T2836" s="27" t="str">
        <f t="shared" si="828"/>
        <v/>
      </c>
      <c r="U2836" s="27"/>
      <c r="V2836" s="29"/>
      <c r="W2836" s="30"/>
      <c r="X2836" s="30"/>
      <c r="Y2836" s="31"/>
    </row>
    <row r="2837" spans="1:25" ht="15.75" hidden="1" customHeight="1" x14ac:dyDescent="0.25">
      <c r="A2837" s="32">
        <v>23274496</v>
      </c>
      <c r="B2837" s="32" t="s">
        <v>17383</v>
      </c>
      <c r="C2837" s="32" t="s">
        <v>17384</v>
      </c>
      <c r="D2837" s="32" t="s">
        <v>17385</v>
      </c>
      <c r="E2837" s="32" t="s">
        <v>459</v>
      </c>
      <c r="F2837" s="32" t="s">
        <v>6008</v>
      </c>
      <c r="G2837" s="32">
        <v>2013</v>
      </c>
      <c r="H2837" s="33">
        <v>41275</v>
      </c>
      <c r="I2837" s="32"/>
      <c r="J2837" s="32"/>
      <c r="K2837" s="32" t="s">
        <v>17386</v>
      </c>
      <c r="L2837" s="32" t="str">
        <f t="shared" si="837"/>
        <v>PreAlerta</v>
      </c>
      <c r="M2837" s="32" t="str">
        <f t="shared" si="839"/>
        <v>S/PalabrasClaves</v>
      </c>
      <c r="N2837" s="32" t="str">
        <f t="shared" si="840"/>
        <v/>
      </c>
      <c r="O2837" s="32"/>
      <c r="P2837" s="32" t="s">
        <v>17387</v>
      </c>
      <c r="Q2837" s="32"/>
      <c r="R2837" s="32" t="str">
        <f>LEFT('2012-2022'!$P2837,4)</f>
        <v>2013</v>
      </c>
      <c r="S2837" s="32" t="s">
        <v>45</v>
      </c>
      <c r="T2837" s="32" t="str">
        <f t="shared" si="828"/>
        <v/>
      </c>
      <c r="U2837" s="32"/>
      <c r="V2837" s="34"/>
      <c r="W2837" s="35"/>
      <c r="X2837" s="35"/>
      <c r="Y2837" s="32"/>
    </row>
    <row r="2838" spans="1:25" ht="15.75" hidden="1" customHeight="1" x14ac:dyDescent="0.25">
      <c r="A2838" s="27">
        <v>31213856</v>
      </c>
      <c r="B2838" s="27" t="s">
        <v>17388</v>
      </c>
      <c r="C2838" s="27" t="s">
        <v>17389</v>
      </c>
      <c r="D2838" s="27" t="s">
        <v>17390</v>
      </c>
      <c r="E2838" s="27" t="s">
        <v>17391</v>
      </c>
      <c r="F2838" s="27" t="s">
        <v>15774</v>
      </c>
      <c r="G2838" s="27">
        <v>2019</v>
      </c>
      <c r="H2838" s="28">
        <v>43636</v>
      </c>
      <c r="I2838" s="27" t="s">
        <v>17392</v>
      </c>
      <c r="J2838" s="27"/>
      <c r="K2838" s="27" t="s">
        <v>17393</v>
      </c>
      <c r="L2838" s="27" t="str">
        <f t="shared" si="837"/>
        <v>PostAlerta</v>
      </c>
      <c r="M2838" s="27" t="str">
        <f t="shared" si="839"/>
        <v>S/PalabrasClaves</v>
      </c>
      <c r="N2838" s="27"/>
      <c r="O2838" s="27"/>
      <c r="P2838" s="27" t="s">
        <v>17394</v>
      </c>
      <c r="Q2838" s="27"/>
      <c r="R2838" s="27" t="str">
        <f>LEFT('2012-2022'!$P2838,4)</f>
        <v>2019</v>
      </c>
      <c r="S2838" s="27" t="s">
        <v>57</v>
      </c>
      <c r="T2838" s="27" t="str">
        <f t="shared" si="828"/>
        <v/>
      </c>
      <c r="U2838" s="27"/>
      <c r="V2838" s="29"/>
      <c r="W2838" s="30"/>
      <c r="X2838" s="30" t="str">
        <f>IFERROR(VLOOKUP(A2838,BD_aux,4,FALSE),"")</f>
        <v/>
      </c>
      <c r="Y2838" s="31" t="str">
        <f>IFERROR(VLOOKUP(A2836,BD_aux,3,FALSE),"")</f>
        <v/>
      </c>
    </row>
    <row r="2839" spans="1:25" ht="15.75" hidden="1" customHeight="1" x14ac:dyDescent="0.25">
      <c r="A2839" s="32">
        <v>33826529</v>
      </c>
      <c r="B2839" s="32" t="s">
        <v>17395</v>
      </c>
      <c r="C2839" s="32" t="s">
        <v>6026</v>
      </c>
      <c r="D2839" s="32" t="s">
        <v>17396</v>
      </c>
      <c r="E2839" s="32" t="s">
        <v>6028</v>
      </c>
      <c r="F2839" s="32" t="s">
        <v>502</v>
      </c>
      <c r="G2839" s="32">
        <v>2021</v>
      </c>
      <c r="H2839" s="33">
        <v>44293</v>
      </c>
      <c r="I2839" s="32" t="s">
        <v>17397</v>
      </c>
      <c r="J2839" s="32"/>
      <c r="K2839" s="32" t="s">
        <v>17398</v>
      </c>
      <c r="L2839" s="32" t="str">
        <f t="shared" si="837"/>
        <v>PostAlerta</v>
      </c>
      <c r="M2839" s="32" t="str">
        <f t="shared" si="839"/>
        <v>S/PalabrasClaves</v>
      </c>
      <c r="N2839" s="32" t="str">
        <f t="shared" ref="N2839:N2846" si="841">IF(ISNUMBER(SEARCH("TREATMENT", B2839)), "4) Nuevos tratamientos", "")</f>
        <v/>
      </c>
      <c r="O2839" s="32"/>
      <c r="P2839" s="32" t="s">
        <v>17399</v>
      </c>
      <c r="Q2839" s="32"/>
      <c r="R2839" s="32" t="str">
        <f>LEFT('2012-2022'!$P2839,4)</f>
        <v>2021</v>
      </c>
      <c r="S2839" s="32" t="s">
        <v>45</v>
      </c>
      <c r="T2839" s="32" t="str">
        <f t="shared" si="828"/>
        <v/>
      </c>
      <c r="U2839" s="32"/>
      <c r="V2839" s="34"/>
      <c r="W2839" s="35"/>
      <c r="X2839" s="35"/>
      <c r="Y2839" s="32"/>
    </row>
    <row r="2840" spans="1:25" ht="15.75" hidden="1" customHeight="1" x14ac:dyDescent="0.25">
      <c r="A2840" s="27">
        <v>36091700</v>
      </c>
      <c r="B2840" s="27" t="s">
        <v>17400</v>
      </c>
      <c r="C2840" s="27" t="s">
        <v>17401</v>
      </c>
      <c r="D2840" s="27" t="s">
        <v>17402</v>
      </c>
      <c r="E2840" s="27" t="s">
        <v>17403</v>
      </c>
      <c r="F2840" s="27" t="s">
        <v>15902</v>
      </c>
      <c r="G2840" s="27">
        <v>2022</v>
      </c>
      <c r="H2840" s="28">
        <v>44816</v>
      </c>
      <c r="I2840" s="27" t="s">
        <v>17404</v>
      </c>
      <c r="J2840" s="27"/>
      <c r="K2840" s="27" t="s">
        <v>17405</v>
      </c>
      <c r="L2840" s="27" t="str">
        <f t="shared" si="837"/>
        <v>Excluido</v>
      </c>
      <c r="M2840" s="27" t="str">
        <f t="shared" si="839"/>
        <v>S/PalabrasClaves</v>
      </c>
      <c r="N2840" s="27" t="str">
        <f t="shared" si="841"/>
        <v/>
      </c>
      <c r="O2840" s="27"/>
      <c r="P2840" s="27" t="s">
        <v>17406</v>
      </c>
      <c r="Q2840" s="27"/>
      <c r="R2840" s="27" t="str">
        <f>LEFT('2012-2022'!$P2840,4)</f>
        <v>2022</v>
      </c>
      <c r="S2840" s="27" t="s">
        <v>65</v>
      </c>
      <c r="T2840" s="27" t="str">
        <f t="shared" si="828"/>
        <v/>
      </c>
      <c r="U2840" s="27"/>
      <c r="V2840" s="29"/>
      <c r="W2840" s="30"/>
      <c r="X2840" s="30"/>
      <c r="Y2840" s="31"/>
    </row>
    <row r="2841" spans="1:25" ht="15.75" hidden="1" customHeight="1" x14ac:dyDescent="0.25">
      <c r="A2841" s="32">
        <v>31315960</v>
      </c>
      <c r="B2841" s="32" t="s">
        <v>17407</v>
      </c>
      <c r="C2841" s="32" t="s">
        <v>17408</v>
      </c>
      <c r="D2841" s="32" t="s">
        <v>17409</v>
      </c>
      <c r="E2841" s="32" t="s">
        <v>17410</v>
      </c>
      <c r="F2841" s="32" t="s">
        <v>502</v>
      </c>
      <c r="G2841" s="32">
        <v>2019</v>
      </c>
      <c r="H2841" s="33">
        <v>43665</v>
      </c>
      <c r="I2841" s="32" t="s">
        <v>17411</v>
      </c>
      <c r="J2841" s="32"/>
      <c r="K2841" s="32" t="s">
        <v>17412</v>
      </c>
      <c r="L2841" s="32" t="str">
        <f t="shared" ref="L2841:L2904" si="842">IF(ISNUMBER(VLOOKUP(A2841,EXCL,1,FALSE)),"Excluido",IF(ISNUMBER(VLOOKUP(A2841,POST,1,FALSE)),"PostAlerta",IF(ISNUMBER(VLOOKUP(A2841,PRE,1,FALSE)),"PreAlerta","")))</f>
        <v>PostAlerta</v>
      </c>
      <c r="M2841" s="32" t="str">
        <f t="shared" si="839"/>
        <v>S/PalabrasClaves</v>
      </c>
      <c r="N2841" s="32" t="str">
        <f t="shared" si="841"/>
        <v/>
      </c>
      <c r="O2841" s="32"/>
      <c r="P2841" s="32" t="s">
        <v>1547</v>
      </c>
      <c r="Q2841" s="32"/>
      <c r="R2841" s="32" t="str">
        <f>LEFT('2012-2022'!$P2841,4)</f>
        <v>2019</v>
      </c>
      <c r="S2841" s="32" t="s">
        <v>68</v>
      </c>
      <c r="T2841" s="32" t="str">
        <f t="shared" si="828"/>
        <v/>
      </c>
      <c r="U2841" s="32"/>
      <c r="V2841" s="34"/>
      <c r="W2841" s="35"/>
      <c r="X2841" s="35"/>
      <c r="Y2841" s="32"/>
    </row>
    <row r="2842" spans="1:25" ht="15.75" hidden="1" customHeight="1" x14ac:dyDescent="0.25">
      <c r="A2842" s="27">
        <v>34706064</v>
      </c>
      <c r="B2842" s="27" t="s">
        <v>17413</v>
      </c>
      <c r="C2842" s="27" t="s">
        <v>17414</v>
      </c>
      <c r="D2842" s="27" t="s">
        <v>17415</v>
      </c>
      <c r="E2842" s="27" t="s">
        <v>17416</v>
      </c>
      <c r="F2842" s="27" t="s">
        <v>17417</v>
      </c>
      <c r="G2842" s="27">
        <v>2022</v>
      </c>
      <c r="H2842" s="28">
        <v>44496</v>
      </c>
      <c r="I2842" s="27"/>
      <c r="J2842" s="27"/>
      <c r="K2842" s="27" t="s">
        <v>17418</v>
      </c>
      <c r="L2842" s="27" t="str">
        <f t="shared" si="842"/>
        <v>PostAlerta</v>
      </c>
      <c r="M2842" s="27" t="str">
        <f t="shared" si="839"/>
        <v>S/PalabrasClaves</v>
      </c>
      <c r="N2842" s="27" t="str">
        <f t="shared" si="841"/>
        <v/>
      </c>
      <c r="O2842" s="27"/>
      <c r="P2842" s="27" t="s">
        <v>8351</v>
      </c>
      <c r="Q2842" s="27"/>
      <c r="R2842" s="27" t="str">
        <f>LEFT('2012-2022'!$P2842,4)</f>
        <v>2022</v>
      </c>
      <c r="S2842" s="27" t="s">
        <v>65</v>
      </c>
      <c r="T2842" s="27" t="str">
        <f t="shared" si="828"/>
        <v/>
      </c>
      <c r="U2842" s="27"/>
      <c r="V2842" s="29"/>
      <c r="W2842" s="30"/>
      <c r="X2842" s="30"/>
      <c r="Y2842" s="31"/>
    </row>
    <row r="2843" spans="1:25" ht="15.75" hidden="1" customHeight="1" x14ac:dyDescent="0.25">
      <c r="A2843" s="32">
        <v>34385981</v>
      </c>
      <c r="B2843" s="32" t="s">
        <v>17419</v>
      </c>
      <c r="C2843" s="32" t="s">
        <v>17420</v>
      </c>
      <c r="D2843" s="32" t="s">
        <v>17421</v>
      </c>
      <c r="E2843" s="32" t="s">
        <v>17422</v>
      </c>
      <c r="F2843" s="32" t="s">
        <v>15747</v>
      </c>
      <c r="G2843" s="32">
        <v>2021</v>
      </c>
      <c r="H2843" s="33">
        <v>44421</v>
      </c>
      <c r="I2843" s="32" t="s">
        <v>17423</v>
      </c>
      <c r="J2843" s="32"/>
      <c r="K2843" s="32" t="s">
        <v>17424</v>
      </c>
      <c r="L2843" s="32" t="str">
        <f t="shared" si="842"/>
        <v>PostAlerta</v>
      </c>
      <c r="M2843" s="32" t="str">
        <f t="shared" si="839"/>
        <v>C/PalabrasClaves</v>
      </c>
      <c r="N2843" s="32" t="str">
        <f t="shared" si="841"/>
        <v/>
      </c>
      <c r="O2843" s="32"/>
      <c r="P2843" s="32" t="s">
        <v>17425</v>
      </c>
      <c r="Q2843" s="32"/>
      <c r="R2843" s="32" t="str">
        <f>LEFT('2012-2022'!$P2843,4)</f>
        <v>2021</v>
      </c>
      <c r="S2843" s="32" t="s">
        <v>62</v>
      </c>
      <c r="T2843" s="32" t="str">
        <f t="shared" si="828"/>
        <v/>
      </c>
      <c r="U2843" s="32"/>
      <c r="V2843" s="34"/>
      <c r="W2843" s="35"/>
      <c r="X2843" s="35"/>
      <c r="Y2843" s="32"/>
    </row>
    <row r="2844" spans="1:25" ht="15.75" hidden="1" customHeight="1" x14ac:dyDescent="0.25">
      <c r="A2844" s="27">
        <v>24982675</v>
      </c>
      <c r="B2844" s="27" t="s">
        <v>17426</v>
      </c>
      <c r="C2844" s="27" t="s">
        <v>17427</v>
      </c>
      <c r="D2844" s="27" t="s">
        <v>17428</v>
      </c>
      <c r="E2844" s="27" t="s">
        <v>17429</v>
      </c>
      <c r="F2844" s="27" t="s">
        <v>17430</v>
      </c>
      <c r="G2844" s="27">
        <v>2014</v>
      </c>
      <c r="H2844" s="28">
        <v>41822</v>
      </c>
      <c r="I2844" s="27" t="s">
        <v>17431</v>
      </c>
      <c r="J2844" s="27"/>
      <c r="K2844" s="27" t="s">
        <v>17432</v>
      </c>
      <c r="L2844" s="27" t="str">
        <f t="shared" si="842"/>
        <v>PreAlerta</v>
      </c>
      <c r="M2844" s="27" t="str">
        <f t="shared" si="839"/>
        <v>S/PalabrasClaves</v>
      </c>
      <c r="N2844" s="27" t="str">
        <f t="shared" si="841"/>
        <v/>
      </c>
      <c r="O2844" s="27"/>
      <c r="P2844" s="27">
        <v>2014</v>
      </c>
      <c r="Q2844" s="27"/>
      <c r="R2844" s="27" t="str">
        <f>LEFT('2012-2022'!$P2844,4)</f>
        <v>2014</v>
      </c>
      <c r="S2844" s="27"/>
      <c r="T2844" s="27" t="str">
        <f t="shared" si="828"/>
        <v/>
      </c>
      <c r="U2844" s="27"/>
      <c r="V2844" s="29"/>
      <c r="W2844" s="30"/>
      <c r="X2844" s="30"/>
      <c r="Y2844" s="31"/>
    </row>
    <row r="2845" spans="1:25" ht="15.75" hidden="1" customHeight="1" x14ac:dyDescent="0.25">
      <c r="A2845" s="32">
        <v>35747471</v>
      </c>
      <c r="B2845" s="32" t="s">
        <v>17433</v>
      </c>
      <c r="C2845" s="32" t="s">
        <v>17434</v>
      </c>
      <c r="D2845" s="32" t="s">
        <v>17435</v>
      </c>
      <c r="E2845" s="32" t="s">
        <v>17436</v>
      </c>
      <c r="F2845" s="32" t="s">
        <v>16352</v>
      </c>
      <c r="G2845" s="32">
        <v>2022</v>
      </c>
      <c r="H2845" s="33">
        <v>44736</v>
      </c>
      <c r="I2845" s="32" t="s">
        <v>17437</v>
      </c>
      <c r="J2845" s="32"/>
      <c r="K2845" s="32" t="s">
        <v>17438</v>
      </c>
      <c r="L2845" s="32" t="str">
        <f t="shared" si="842"/>
        <v>Excluido</v>
      </c>
      <c r="M2845" s="32" t="str">
        <f t="shared" si="839"/>
        <v>S/PalabrasClaves</v>
      </c>
      <c r="N2845" s="32" t="str">
        <f t="shared" si="841"/>
        <v/>
      </c>
      <c r="O2845" s="32"/>
      <c r="P2845" s="32" t="s">
        <v>17439</v>
      </c>
      <c r="Q2845" s="32"/>
      <c r="R2845" s="32" t="str">
        <f>LEFT('2012-2022'!$P2845,4)</f>
        <v>2022</v>
      </c>
      <c r="S2845" s="32" t="s">
        <v>60</v>
      </c>
      <c r="T2845" s="32" t="str">
        <f t="shared" si="828"/>
        <v/>
      </c>
      <c r="U2845" s="32"/>
      <c r="V2845" s="34"/>
      <c r="W2845" s="35"/>
      <c r="X2845" s="35"/>
      <c r="Y2845" s="32"/>
    </row>
    <row r="2846" spans="1:25" ht="15.75" hidden="1" customHeight="1" x14ac:dyDescent="0.25">
      <c r="A2846" s="27">
        <v>35215160</v>
      </c>
      <c r="B2846" s="27" t="s">
        <v>17440</v>
      </c>
      <c r="C2846" s="27" t="s">
        <v>17441</v>
      </c>
      <c r="D2846" s="27" t="s">
        <v>17442</v>
      </c>
      <c r="E2846" s="27" t="s">
        <v>17443</v>
      </c>
      <c r="F2846" s="27" t="s">
        <v>15860</v>
      </c>
      <c r="G2846" s="27">
        <v>2022</v>
      </c>
      <c r="H2846" s="28">
        <v>44618</v>
      </c>
      <c r="I2846" s="27" t="s">
        <v>17444</v>
      </c>
      <c r="J2846" s="27"/>
      <c r="K2846" s="27" t="s">
        <v>17445</v>
      </c>
      <c r="L2846" s="27" t="str">
        <f t="shared" si="842"/>
        <v>PostAlerta</v>
      </c>
      <c r="M2846" s="27" t="str">
        <f t="shared" si="839"/>
        <v>S/PalabrasClaves</v>
      </c>
      <c r="N2846" s="27" t="str">
        <f t="shared" si="841"/>
        <v/>
      </c>
      <c r="O2846" s="27"/>
      <c r="P2846" s="27" t="s">
        <v>17446</v>
      </c>
      <c r="Q2846" s="27"/>
      <c r="R2846" s="27" t="str">
        <f>LEFT('2012-2022'!$P2846,4)</f>
        <v>2022</v>
      </c>
      <c r="S2846" s="27" t="s">
        <v>45</v>
      </c>
      <c r="T2846" s="27" t="str">
        <f t="shared" si="828"/>
        <v/>
      </c>
      <c r="U2846" s="27"/>
      <c r="V2846" s="29"/>
      <c r="W2846" s="30"/>
      <c r="X2846" s="30"/>
      <c r="Y2846" s="31"/>
    </row>
    <row r="2847" spans="1:25" ht="15.75" hidden="1" customHeight="1" x14ac:dyDescent="0.25">
      <c r="A2847" s="32">
        <v>31615000</v>
      </c>
      <c r="B2847" s="32" t="s">
        <v>17447</v>
      </c>
      <c r="C2847" s="32" t="s">
        <v>17448</v>
      </c>
      <c r="D2847" s="32" t="s">
        <v>17449</v>
      </c>
      <c r="E2847" s="32" t="s">
        <v>284</v>
      </c>
      <c r="F2847" s="32" t="s">
        <v>15860</v>
      </c>
      <c r="G2847" s="32">
        <v>2019</v>
      </c>
      <c r="H2847" s="33">
        <v>43755</v>
      </c>
      <c r="I2847" s="32" t="s">
        <v>17450</v>
      </c>
      <c r="J2847" s="32"/>
      <c r="K2847" s="32" t="s">
        <v>17451</v>
      </c>
      <c r="L2847" s="32" t="str">
        <f t="shared" si="842"/>
        <v>PostAlerta</v>
      </c>
      <c r="M2847" s="32" t="str">
        <f t="shared" si="839"/>
        <v>S/PalabrasClaves</v>
      </c>
      <c r="N2847" s="32"/>
      <c r="O2847" s="32"/>
      <c r="P2847" s="32" t="s">
        <v>17452</v>
      </c>
      <c r="Q2847" s="32"/>
      <c r="R2847" s="32" t="str">
        <f>LEFT('2012-2022'!$P2847,4)</f>
        <v>2019</v>
      </c>
      <c r="S2847" s="32" t="s">
        <v>70</v>
      </c>
      <c r="T2847" s="32" t="str">
        <f t="shared" si="828"/>
        <v/>
      </c>
      <c r="U2847" s="32"/>
      <c r="V2847" s="34"/>
      <c r="W2847" s="35"/>
      <c r="X2847" s="35"/>
      <c r="Y2847" s="32"/>
    </row>
    <row r="2848" spans="1:25" ht="15.75" hidden="1" customHeight="1" x14ac:dyDescent="0.25">
      <c r="A2848" s="27">
        <v>26443496</v>
      </c>
      <c r="B2848" s="27" t="s">
        <v>17453</v>
      </c>
      <c r="C2848" s="27" t="s">
        <v>17454</v>
      </c>
      <c r="D2848" s="27" t="s">
        <v>17455</v>
      </c>
      <c r="E2848" s="27" t="s">
        <v>17456</v>
      </c>
      <c r="F2848" s="27" t="s">
        <v>6906</v>
      </c>
      <c r="G2848" s="27">
        <v>2016</v>
      </c>
      <c r="H2848" s="28">
        <v>42285</v>
      </c>
      <c r="I2848" s="27" t="s">
        <v>17457</v>
      </c>
      <c r="J2848" s="27"/>
      <c r="K2848" s="27" t="s">
        <v>17458</v>
      </c>
      <c r="L2848" s="27" t="str">
        <f t="shared" si="842"/>
        <v>Excluido</v>
      </c>
      <c r="M2848" s="27" t="str">
        <f t="shared" si="839"/>
        <v>C/PalabrasClaves</v>
      </c>
      <c r="N2848" s="27" t="str">
        <f t="shared" ref="N2848:N2851" si="843">IF(ISNUMBER(SEARCH("TREATMENT", B2848)), "4) Nuevos tratamientos", "")</f>
        <v/>
      </c>
      <c r="O2848" s="27"/>
      <c r="P2848" s="27" t="s">
        <v>3417</v>
      </c>
      <c r="Q2848" s="27"/>
      <c r="R2848" s="27" t="str">
        <f>LEFT('2012-2022'!$P2848,4)</f>
        <v>2016</v>
      </c>
      <c r="S2848" s="27" t="s">
        <v>45</v>
      </c>
      <c r="T2848" s="27" t="str">
        <f t="shared" si="828"/>
        <v/>
      </c>
      <c r="U2848" s="27"/>
      <c r="V2848" s="29"/>
      <c r="W2848" s="30"/>
      <c r="X2848" s="30"/>
      <c r="Y2848" s="31"/>
    </row>
    <row r="2849" spans="1:25" ht="15.75" hidden="1" customHeight="1" x14ac:dyDescent="0.25">
      <c r="A2849" s="32">
        <v>26850150</v>
      </c>
      <c r="B2849" s="32" t="s">
        <v>17459</v>
      </c>
      <c r="C2849" s="32" t="s">
        <v>17460</v>
      </c>
      <c r="D2849" s="32" t="s">
        <v>17461</v>
      </c>
      <c r="E2849" s="32" t="s">
        <v>17462</v>
      </c>
      <c r="F2849" s="32" t="s">
        <v>10005</v>
      </c>
      <c r="G2849" s="32">
        <v>2016</v>
      </c>
      <c r="H2849" s="33">
        <v>42407</v>
      </c>
      <c r="I2849" s="32"/>
      <c r="J2849" s="32"/>
      <c r="K2849" s="32" t="s">
        <v>17463</v>
      </c>
      <c r="L2849" s="32" t="str">
        <f t="shared" si="842"/>
        <v>PreAlerta</v>
      </c>
      <c r="M2849" s="32" t="str">
        <f t="shared" si="839"/>
        <v>S/PalabrasClaves</v>
      </c>
      <c r="N2849" s="32" t="str">
        <f t="shared" si="843"/>
        <v/>
      </c>
      <c r="O2849" s="32"/>
      <c r="P2849" s="32" t="s">
        <v>2657</v>
      </c>
      <c r="Q2849" s="32"/>
      <c r="R2849" s="32" t="str">
        <f>LEFT('2012-2022'!$P2849,4)</f>
        <v>2016</v>
      </c>
      <c r="S2849" s="32" t="s">
        <v>49</v>
      </c>
      <c r="T2849" s="32" t="str">
        <f t="shared" si="828"/>
        <v/>
      </c>
      <c r="U2849" s="32"/>
      <c r="V2849" s="34"/>
      <c r="W2849" s="35"/>
      <c r="X2849" s="35"/>
      <c r="Y2849" s="32"/>
    </row>
    <row r="2850" spans="1:25" ht="15.75" hidden="1" customHeight="1" x14ac:dyDescent="0.25">
      <c r="A2850" s="27">
        <v>35386911</v>
      </c>
      <c r="B2850" s="27" t="s">
        <v>17464</v>
      </c>
      <c r="C2850" s="27" t="s">
        <v>17465</v>
      </c>
      <c r="D2850" s="27" t="s">
        <v>17466</v>
      </c>
      <c r="E2850" s="27" t="s">
        <v>17467</v>
      </c>
      <c r="F2850" s="27" t="s">
        <v>15902</v>
      </c>
      <c r="G2850" s="27">
        <v>2022</v>
      </c>
      <c r="H2850" s="28">
        <v>44658</v>
      </c>
      <c r="I2850" s="27" t="s">
        <v>17468</v>
      </c>
      <c r="J2850" s="27"/>
      <c r="K2850" s="27" t="s">
        <v>17469</v>
      </c>
      <c r="L2850" s="27" t="str">
        <f t="shared" si="842"/>
        <v>PostAlerta</v>
      </c>
      <c r="M2850" s="27" t="str">
        <f t="shared" si="839"/>
        <v>S/PalabrasClaves</v>
      </c>
      <c r="N2850" s="27" t="str">
        <f t="shared" si="843"/>
        <v/>
      </c>
      <c r="O2850" s="27"/>
      <c r="P2850" s="27" t="s">
        <v>17470</v>
      </c>
      <c r="Q2850" s="27"/>
      <c r="R2850" s="27" t="str">
        <f>LEFT('2012-2022'!$P2850,4)</f>
        <v>2022</v>
      </c>
      <c r="S2850" s="27" t="s">
        <v>49</v>
      </c>
      <c r="T2850" s="27" t="str">
        <f t="shared" si="828"/>
        <v/>
      </c>
      <c r="U2850" s="27"/>
      <c r="V2850" s="29"/>
      <c r="W2850" s="30"/>
      <c r="X2850" s="30"/>
      <c r="Y2850" s="31"/>
    </row>
    <row r="2851" spans="1:25" ht="15.75" hidden="1" customHeight="1" x14ac:dyDescent="0.25">
      <c r="A2851" s="32">
        <v>30456870</v>
      </c>
      <c r="B2851" s="32" t="s">
        <v>17471</v>
      </c>
      <c r="C2851" s="32" t="s">
        <v>17472</v>
      </c>
      <c r="D2851" s="32" t="s">
        <v>17473</v>
      </c>
      <c r="E2851" s="32" t="s">
        <v>2176</v>
      </c>
      <c r="F2851" s="32" t="s">
        <v>1376</v>
      </c>
      <c r="G2851" s="32">
        <v>2018</v>
      </c>
      <c r="H2851" s="33">
        <v>43425</v>
      </c>
      <c r="I2851" s="32" t="s">
        <v>17474</v>
      </c>
      <c r="J2851" s="32"/>
      <c r="K2851" s="32" t="s">
        <v>17475</v>
      </c>
      <c r="L2851" s="32" t="str">
        <f t="shared" si="842"/>
        <v>PostAlerta</v>
      </c>
      <c r="M2851" s="32" t="str">
        <f t="shared" si="839"/>
        <v>S/PalabrasClaves</v>
      </c>
      <c r="N2851" s="32" t="str">
        <f t="shared" si="843"/>
        <v/>
      </c>
      <c r="O2851" s="32"/>
      <c r="P2851" s="32" t="s">
        <v>942</v>
      </c>
      <c r="Q2851" s="32"/>
      <c r="R2851" s="32" t="str">
        <f>LEFT('2012-2022'!$P2851,4)</f>
        <v>2018</v>
      </c>
      <c r="S2851" s="32" t="s">
        <v>74</v>
      </c>
      <c r="T2851" s="32" t="str">
        <f t="shared" si="828"/>
        <v/>
      </c>
      <c r="U2851" s="32"/>
      <c r="V2851" s="34"/>
      <c r="W2851" s="35"/>
      <c r="X2851" s="35"/>
      <c r="Y2851" s="32"/>
    </row>
    <row r="2852" spans="1:25" ht="15.75" hidden="1" customHeight="1" x14ac:dyDescent="0.25">
      <c r="A2852" s="27">
        <v>35154028</v>
      </c>
      <c r="B2852" s="27" t="s">
        <v>17476</v>
      </c>
      <c r="C2852" s="27" t="s">
        <v>17477</v>
      </c>
      <c r="D2852" s="27" t="s">
        <v>17478</v>
      </c>
      <c r="E2852" s="27" t="s">
        <v>17479</v>
      </c>
      <c r="F2852" s="27" t="s">
        <v>15747</v>
      </c>
      <c r="G2852" s="27">
        <v>2022</v>
      </c>
      <c r="H2852" s="28">
        <v>44606</v>
      </c>
      <c r="I2852" s="27" t="s">
        <v>17480</v>
      </c>
      <c r="J2852" s="27"/>
      <c r="K2852" s="27" t="s">
        <v>17481</v>
      </c>
      <c r="L2852" s="27" t="str">
        <f t="shared" si="842"/>
        <v>Excluido</v>
      </c>
      <c r="M2852" s="27" t="str">
        <f t="shared" si="839"/>
        <v>S/PalabrasClaves</v>
      </c>
      <c r="N2852" s="27"/>
      <c r="O2852" s="27"/>
      <c r="P2852" s="27" t="s">
        <v>17482</v>
      </c>
      <c r="Q2852" s="27"/>
      <c r="R2852" s="27" t="str">
        <f>LEFT('2012-2022'!$P2852,4)</f>
        <v>2022</v>
      </c>
      <c r="S2852" s="27" t="s">
        <v>39</v>
      </c>
      <c r="T2852" s="27" t="str">
        <f t="shared" si="828"/>
        <v/>
      </c>
      <c r="U2852" s="27"/>
      <c r="V2852" s="29"/>
      <c r="W2852" s="30"/>
      <c r="X2852" s="30"/>
      <c r="Y2852" s="31"/>
    </row>
    <row r="2853" spans="1:25" ht="15.75" hidden="1" customHeight="1" x14ac:dyDescent="0.25">
      <c r="A2853" s="32">
        <v>30081083</v>
      </c>
      <c r="B2853" s="32" t="s">
        <v>17483</v>
      </c>
      <c r="C2853" s="32" t="s">
        <v>17484</v>
      </c>
      <c r="D2853" s="32" t="s">
        <v>17485</v>
      </c>
      <c r="E2853" s="32" t="s">
        <v>17486</v>
      </c>
      <c r="F2853" s="32" t="s">
        <v>8997</v>
      </c>
      <c r="G2853" s="32">
        <v>2018</v>
      </c>
      <c r="H2853" s="33">
        <v>43319</v>
      </c>
      <c r="I2853" s="32"/>
      <c r="J2853" s="32"/>
      <c r="K2853" s="32" t="s">
        <v>17487</v>
      </c>
      <c r="L2853" s="32" t="str">
        <f t="shared" si="842"/>
        <v>PostAlerta</v>
      </c>
      <c r="M2853" s="32" t="str">
        <f t="shared" si="839"/>
        <v>S/PalabrasClaves</v>
      </c>
      <c r="N2853" s="32" t="str">
        <f t="shared" ref="N2853:N2854" si="844">IF(ISNUMBER(SEARCH("TREATMENT", B2853)), "4) Nuevos tratamientos", "")</f>
        <v/>
      </c>
      <c r="O2853" s="32"/>
      <c r="P2853" s="32" t="s">
        <v>942</v>
      </c>
      <c r="Q2853" s="32"/>
      <c r="R2853" s="32" t="str">
        <f>LEFT('2012-2022'!$P2853,4)</f>
        <v>2018</v>
      </c>
      <c r="S2853" s="32" t="s">
        <v>74</v>
      </c>
      <c r="T2853" s="32" t="str">
        <f t="shared" si="828"/>
        <v/>
      </c>
      <c r="U2853" s="32"/>
      <c r="V2853" s="34"/>
      <c r="W2853" s="35"/>
      <c r="X2853" s="35"/>
      <c r="Y2853" s="32"/>
    </row>
    <row r="2854" spans="1:25" ht="15.75" hidden="1" customHeight="1" x14ac:dyDescent="0.25">
      <c r="A2854" s="27">
        <v>25237598</v>
      </c>
      <c r="B2854" s="27" t="s">
        <v>17488</v>
      </c>
      <c r="C2854" s="27" t="s">
        <v>17489</v>
      </c>
      <c r="D2854" s="27" t="s">
        <v>17490</v>
      </c>
      <c r="E2854" s="27" t="s">
        <v>17491</v>
      </c>
      <c r="F2854" s="27" t="s">
        <v>16708</v>
      </c>
      <c r="G2854" s="27">
        <v>2014</v>
      </c>
      <c r="H2854" s="28">
        <v>41902</v>
      </c>
      <c r="I2854" s="27" t="s">
        <v>17492</v>
      </c>
      <c r="J2854" s="27"/>
      <c r="K2854" s="27" t="s">
        <v>17493</v>
      </c>
      <c r="L2854" s="27" t="str">
        <f t="shared" si="842"/>
        <v>PreAlerta</v>
      </c>
      <c r="M2854" s="27" t="str">
        <f t="shared" si="839"/>
        <v>S/PalabrasClaves</v>
      </c>
      <c r="N2854" s="27" t="str">
        <f t="shared" si="844"/>
        <v/>
      </c>
      <c r="O2854" s="27"/>
      <c r="P2854" s="27" t="s">
        <v>17494</v>
      </c>
      <c r="Q2854" s="27"/>
      <c r="R2854" s="27" t="str">
        <f>LEFT('2012-2022'!$P2854,4)</f>
        <v>2014</v>
      </c>
      <c r="S2854" s="27" t="s">
        <v>65</v>
      </c>
      <c r="T2854" s="27" t="str">
        <f t="shared" si="828"/>
        <v/>
      </c>
      <c r="U2854" s="27"/>
      <c r="V2854" s="29"/>
      <c r="W2854" s="30"/>
      <c r="X2854" s="30"/>
      <c r="Y2854" s="31"/>
    </row>
    <row r="2855" spans="1:25" ht="15.75" hidden="1" customHeight="1" x14ac:dyDescent="0.25">
      <c r="A2855" s="32">
        <v>29249252</v>
      </c>
      <c r="B2855" s="32" t="s">
        <v>17495</v>
      </c>
      <c r="C2855" s="32" t="s">
        <v>17496</v>
      </c>
      <c r="D2855" s="32" t="s">
        <v>17497</v>
      </c>
      <c r="E2855" s="32" t="s">
        <v>17498</v>
      </c>
      <c r="F2855" s="32" t="s">
        <v>1060</v>
      </c>
      <c r="G2855" s="32">
        <v>2017</v>
      </c>
      <c r="H2855" s="33">
        <v>43088</v>
      </c>
      <c r="I2855" s="32"/>
      <c r="J2855" s="32"/>
      <c r="K2855" s="32" t="s">
        <v>17499</v>
      </c>
      <c r="L2855" s="32" t="str">
        <f t="shared" si="842"/>
        <v>PostAlerta</v>
      </c>
      <c r="M2855" s="32" t="str">
        <f t="shared" si="839"/>
        <v>C/PalabrasClaves</v>
      </c>
      <c r="N2855" s="32"/>
      <c r="O2855" s="32"/>
      <c r="P2855" s="32" t="s">
        <v>3020</v>
      </c>
      <c r="Q2855" s="32"/>
      <c r="R2855" s="32" t="str">
        <f>LEFT('2012-2022'!$P2855,4)</f>
        <v>2017</v>
      </c>
      <c r="S2855" s="32" t="s">
        <v>74</v>
      </c>
      <c r="T2855" s="32" t="str">
        <f t="shared" si="828"/>
        <v/>
      </c>
      <c r="U2855" s="32"/>
      <c r="V2855" s="34"/>
      <c r="W2855" s="35"/>
      <c r="X2855" s="35" t="str">
        <f>IFERROR(VLOOKUP(A2855,BD_aux,4,FALSE),"")</f>
        <v/>
      </c>
      <c r="Y2855" s="36" t="str">
        <f>IFERROR(VLOOKUP(A2853,BD_aux,3,FALSE),"")</f>
        <v/>
      </c>
    </row>
    <row r="2856" spans="1:25" ht="15.75" hidden="1" customHeight="1" x14ac:dyDescent="0.25">
      <c r="A2856" s="27">
        <v>24381252</v>
      </c>
      <c r="B2856" s="27" t="s">
        <v>17500</v>
      </c>
      <c r="C2856" s="27" t="s">
        <v>17501</v>
      </c>
      <c r="D2856" s="27" t="s">
        <v>17502</v>
      </c>
      <c r="E2856" s="27" t="s">
        <v>17503</v>
      </c>
      <c r="F2856" s="27" t="s">
        <v>5111</v>
      </c>
      <c r="G2856" s="27">
        <v>2013</v>
      </c>
      <c r="H2856" s="28">
        <v>41641</v>
      </c>
      <c r="I2856" s="27" t="s">
        <v>17504</v>
      </c>
      <c r="J2856" s="27"/>
      <c r="K2856" s="27" t="s">
        <v>17505</v>
      </c>
      <c r="L2856" s="27" t="str">
        <f t="shared" si="842"/>
        <v>PreAlerta</v>
      </c>
      <c r="M2856" s="27" t="str">
        <f t="shared" si="839"/>
        <v>S/PalabrasClaves</v>
      </c>
      <c r="N2856" s="27" t="str">
        <f t="shared" ref="N2856:N2862" si="845">IF(ISNUMBER(SEARCH("TREATMENT", B2856)), "4) Nuevos tratamientos", "")</f>
        <v/>
      </c>
      <c r="O2856" s="27"/>
      <c r="P2856" s="27" t="s">
        <v>17506</v>
      </c>
      <c r="Q2856" s="27"/>
      <c r="R2856" s="27" t="str">
        <f>LEFT('2012-2022'!$P2856,4)</f>
        <v>2013</v>
      </c>
      <c r="S2856" s="27" t="s">
        <v>74</v>
      </c>
      <c r="T2856" s="27" t="str">
        <f t="shared" si="828"/>
        <v/>
      </c>
      <c r="U2856" s="27"/>
      <c r="V2856" s="29"/>
      <c r="W2856" s="30"/>
      <c r="X2856" s="30"/>
      <c r="Y2856" s="31"/>
    </row>
    <row r="2857" spans="1:25" ht="15.75" hidden="1" customHeight="1" x14ac:dyDescent="0.25">
      <c r="A2857" s="32">
        <v>34835463</v>
      </c>
      <c r="B2857" s="32" t="s">
        <v>17507</v>
      </c>
      <c r="C2857" s="32" t="s">
        <v>17508</v>
      </c>
      <c r="D2857" s="32" t="s">
        <v>17509</v>
      </c>
      <c r="E2857" s="32" t="s">
        <v>17510</v>
      </c>
      <c r="F2857" s="32" t="s">
        <v>15996</v>
      </c>
      <c r="G2857" s="32">
        <v>2021</v>
      </c>
      <c r="H2857" s="33">
        <v>44527</v>
      </c>
      <c r="I2857" s="32" t="s">
        <v>17511</v>
      </c>
      <c r="J2857" s="32"/>
      <c r="K2857" s="32" t="s">
        <v>17512</v>
      </c>
      <c r="L2857" s="32" t="str">
        <f t="shared" si="842"/>
        <v>PostAlerta</v>
      </c>
      <c r="M2857" s="32" t="str">
        <f t="shared" si="839"/>
        <v>S/PalabrasClaves</v>
      </c>
      <c r="N2857" s="32" t="str">
        <f t="shared" si="845"/>
        <v/>
      </c>
      <c r="O2857" s="32"/>
      <c r="P2857" s="32" t="s">
        <v>17513</v>
      </c>
      <c r="Q2857" s="32"/>
      <c r="R2857" s="32" t="str">
        <f>LEFT('2012-2022'!$P2857,4)</f>
        <v>2021</v>
      </c>
      <c r="S2857" s="32" t="s">
        <v>72</v>
      </c>
      <c r="T2857" s="32" t="str">
        <f t="shared" si="828"/>
        <v/>
      </c>
      <c r="U2857" s="32"/>
      <c r="V2857" s="34"/>
      <c r="W2857" s="35"/>
      <c r="X2857" s="35"/>
      <c r="Y2857" s="32"/>
    </row>
    <row r="2858" spans="1:25" ht="15.75" hidden="1" customHeight="1" x14ac:dyDescent="0.25">
      <c r="A2858" s="27">
        <v>28904187</v>
      </c>
      <c r="B2858" s="27" t="s">
        <v>17514</v>
      </c>
      <c r="C2858" s="27" t="s">
        <v>17515</v>
      </c>
      <c r="D2858" s="27" t="s">
        <v>17516</v>
      </c>
      <c r="E2858" s="27" t="s">
        <v>3588</v>
      </c>
      <c r="F2858" s="27" t="s">
        <v>502</v>
      </c>
      <c r="G2858" s="27">
        <v>2017</v>
      </c>
      <c r="H2858" s="28">
        <v>42993</v>
      </c>
      <c r="I2858" s="27" t="s">
        <v>17517</v>
      </c>
      <c r="J2858" s="27"/>
      <c r="K2858" s="27" t="s">
        <v>17518</v>
      </c>
      <c r="L2858" s="27" t="str">
        <f t="shared" si="842"/>
        <v>PostAlerta</v>
      </c>
      <c r="M2858" s="27" t="str">
        <f t="shared" si="839"/>
        <v>S/PalabrasClaves</v>
      </c>
      <c r="N2858" s="27" t="str">
        <f t="shared" si="845"/>
        <v/>
      </c>
      <c r="O2858" s="27"/>
      <c r="P2858" s="27" t="s">
        <v>3020</v>
      </c>
      <c r="Q2858" s="27"/>
      <c r="R2858" s="27" t="str">
        <f>LEFT('2012-2022'!$P2858,4)</f>
        <v>2017</v>
      </c>
      <c r="S2858" s="27" t="s">
        <v>74</v>
      </c>
      <c r="T2858" s="27" t="str">
        <f t="shared" si="828"/>
        <v/>
      </c>
      <c r="U2858" s="27"/>
      <c r="V2858" s="29"/>
      <c r="W2858" s="30"/>
      <c r="X2858" s="30"/>
      <c r="Y2858" s="31"/>
    </row>
    <row r="2859" spans="1:25" ht="15.75" hidden="1" customHeight="1" x14ac:dyDescent="0.25">
      <c r="A2859" s="32">
        <v>31942394</v>
      </c>
      <c r="B2859" s="32" t="s">
        <v>17519</v>
      </c>
      <c r="C2859" s="32" t="s">
        <v>17520</v>
      </c>
      <c r="D2859" s="32" t="s">
        <v>17521</v>
      </c>
      <c r="E2859" s="32" t="s">
        <v>17522</v>
      </c>
      <c r="F2859" s="32" t="s">
        <v>17523</v>
      </c>
      <c r="G2859" s="32">
        <v>2019</v>
      </c>
      <c r="H2859" s="33">
        <v>43847</v>
      </c>
      <c r="I2859" s="32" t="s">
        <v>17524</v>
      </c>
      <c r="J2859" s="32"/>
      <c r="K2859" s="32" t="s">
        <v>17525</v>
      </c>
      <c r="L2859" s="32" t="str">
        <f t="shared" si="842"/>
        <v>PostAlerta</v>
      </c>
      <c r="M2859" s="32" t="str">
        <f t="shared" si="839"/>
        <v>S/PalabrasClaves</v>
      </c>
      <c r="N2859" s="32" t="str">
        <f t="shared" si="845"/>
        <v/>
      </c>
      <c r="O2859" s="32"/>
      <c r="P2859" s="32" t="s">
        <v>3564</v>
      </c>
      <c r="Q2859" s="32"/>
      <c r="R2859" s="32" t="str">
        <f>LEFT('2012-2022'!$P2859,4)</f>
        <v>2019</v>
      </c>
      <c r="S2859" s="32" t="s">
        <v>68</v>
      </c>
      <c r="T2859" s="32" t="str">
        <f t="shared" si="828"/>
        <v/>
      </c>
      <c r="U2859" s="32"/>
      <c r="V2859" s="34"/>
      <c r="W2859" s="35"/>
      <c r="X2859" s="35"/>
      <c r="Y2859" s="32"/>
    </row>
    <row r="2860" spans="1:25" ht="15.75" hidden="1" customHeight="1" x14ac:dyDescent="0.25">
      <c r="A2860" s="27">
        <v>33178264</v>
      </c>
      <c r="B2860" s="27" t="s">
        <v>17526</v>
      </c>
      <c r="C2860" s="27" t="s">
        <v>17527</v>
      </c>
      <c r="D2860" s="27" t="s">
        <v>17528</v>
      </c>
      <c r="E2860" s="27" t="s">
        <v>17529</v>
      </c>
      <c r="F2860" s="27" t="s">
        <v>17430</v>
      </c>
      <c r="G2860" s="27">
        <v>2020</v>
      </c>
      <c r="H2860" s="28">
        <v>44147</v>
      </c>
      <c r="I2860" s="27" t="s">
        <v>17530</v>
      </c>
      <c r="J2860" s="27"/>
      <c r="K2860" s="27" t="s">
        <v>17531</v>
      </c>
      <c r="L2860" s="27" t="str">
        <f t="shared" si="842"/>
        <v>PostAlerta</v>
      </c>
      <c r="M2860" s="27" t="str">
        <f t="shared" si="839"/>
        <v>S/PalabrasClaves</v>
      </c>
      <c r="N2860" s="27" t="str">
        <f t="shared" si="845"/>
        <v/>
      </c>
      <c r="O2860" s="27"/>
      <c r="P2860" s="27" t="s">
        <v>17020</v>
      </c>
      <c r="Q2860" s="27"/>
      <c r="R2860" s="27" t="str">
        <f>LEFT('2012-2022'!$P2860,4)</f>
        <v>2020</v>
      </c>
      <c r="S2860" s="27" t="s">
        <v>70</v>
      </c>
      <c r="T2860" s="27" t="str">
        <f t="shared" si="828"/>
        <v/>
      </c>
      <c r="U2860" s="27"/>
      <c r="V2860" s="29"/>
      <c r="W2860" s="30"/>
      <c r="X2860" s="30"/>
      <c r="Y2860" s="31"/>
    </row>
    <row r="2861" spans="1:25" ht="15.75" hidden="1" customHeight="1" x14ac:dyDescent="0.25">
      <c r="A2861" s="32">
        <v>28216070</v>
      </c>
      <c r="B2861" s="32" t="s">
        <v>17532</v>
      </c>
      <c r="C2861" s="32" t="s">
        <v>5242</v>
      </c>
      <c r="D2861" s="32" t="s">
        <v>17533</v>
      </c>
      <c r="E2861" s="32" t="s">
        <v>5244</v>
      </c>
      <c r="F2861" s="32" t="s">
        <v>5245</v>
      </c>
      <c r="G2861" s="32">
        <v>2018</v>
      </c>
      <c r="H2861" s="33">
        <v>42787</v>
      </c>
      <c r="I2861" s="32"/>
      <c r="J2861" s="32"/>
      <c r="K2861" s="32" t="s">
        <v>17534</v>
      </c>
      <c r="L2861" s="32" t="str">
        <f t="shared" si="842"/>
        <v>PostAlerta</v>
      </c>
      <c r="M2861" s="32" t="str">
        <f t="shared" si="839"/>
        <v>S/PalabrasClaves</v>
      </c>
      <c r="N2861" s="32" t="str">
        <f t="shared" si="845"/>
        <v/>
      </c>
      <c r="O2861" s="32"/>
      <c r="P2861" s="32" t="s">
        <v>590</v>
      </c>
      <c r="Q2861" s="32"/>
      <c r="R2861" s="32" t="str">
        <f>LEFT('2012-2022'!$P2861,4)</f>
        <v>2018</v>
      </c>
      <c r="S2861" s="32" t="s">
        <v>60</v>
      </c>
      <c r="T2861" s="32" t="str">
        <f t="shared" si="828"/>
        <v/>
      </c>
      <c r="U2861" s="32"/>
      <c r="V2861" s="34"/>
      <c r="W2861" s="35"/>
      <c r="X2861" s="35"/>
      <c r="Y2861" s="32"/>
    </row>
    <row r="2862" spans="1:25" ht="15.75" hidden="1" customHeight="1" x14ac:dyDescent="0.25">
      <c r="A2862" s="27">
        <v>25768859</v>
      </c>
      <c r="B2862" s="27" t="s">
        <v>17535</v>
      </c>
      <c r="C2862" s="27" t="s">
        <v>17536</v>
      </c>
      <c r="D2862" s="27" t="s">
        <v>17537</v>
      </c>
      <c r="E2862" s="27" t="s">
        <v>17538</v>
      </c>
      <c r="F2862" s="27" t="s">
        <v>304</v>
      </c>
      <c r="G2862" s="27">
        <v>2015</v>
      </c>
      <c r="H2862" s="28">
        <v>42077</v>
      </c>
      <c r="I2862" s="27" t="s">
        <v>17539</v>
      </c>
      <c r="J2862" s="27"/>
      <c r="K2862" s="27" t="s">
        <v>17540</v>
      </c>
      <c r="L2862" s="27" t="str">
        <f t="shared" si="842"/>
        <v>PreAlerta</v>
      </c>
      <c r="M2862" s="27" t="str">
        <f t="shared" si="839"/>
        <v>S/PalabrasClaves</v>
      </c>
      <c r="N2862" s="27" t="str">
        <f t="shared" si="845"/>
        <v/>
      </c>
      <c r="O2862" s="27"/>
      <c r="P2862" s="27" t="s">
        <v>495</v>
      </c>
      <c r="Q2862" s="27"/>
      <c r="R2862" s="27" t="str">
        <f>LEFT('2012-2022'!$P2862,4)</f>
        <v>2015</v>
      </c>
      <c r="S2862" s="27" t="s">
        <v>54</v>
      </c>
      <c r="T2862" s="27" t="str">
        <f t="shared" si="828"/>
        <v/>
      </c>
      <c r="U2862" s="27"/>
      <c r="V2862" s="29"/>
      <c r="W2862" s="30"/>
      <c r="X2862" s="30"/>
      <c r="Y2862" s="31"/>
    </row>
    <row r="2863" spans="1:25" ht="15.75" hidden="1" customHeight="1" x14ac:dyDescent="0.25">
      <c r="A2863" s="32">
        <v>35496288</v>
      </c>
      <c r="B2863" s="32" t="s">
        <v>17541</v>
      </c>
      <c r="C2863" s="32" t="s">
        <v>17542</v>
      </c>
      <c r="D2863" s="32" t="s">
        <v>17543</v>
      </c>
      <c r="E2863" s="32" t="s">
        <v>2176</v>
      </c>
      <c r="F2863" s="32" t="s">
        <v>16655</v>
      </c>
      <c r="G2863" s="32">
        <v>2022</v>
      </c>
      <c r="H2863" s="33">
        <v>44683</v>
      </c>
      <c r="I2863" s="32" t="s">
        <v>17544</v>
      </c>
      <c r="J2863" s="32"/>
      <c r="K2863" s="32" t="s">
        <v>17545</v>
      </c>
      <c r="L2863" s="32" t="str">
        <f t="shared" si="842"/>
        <v>PostAlerta</v>
      </c>
      <c r="M2863" s="32" t="str">
        <f t="shared" si="839"/>
        <v>C/PalabrasClaves</v>
      </c>
      <c r="N2863" s="32"/>
      <c r="O2863" s="32"/>
      <c r="P2863" s="32" t="s">
        <v>17546</v>
      </c>
      <c r="Q2863" s="32"/>
      <c r="R2863" s="32" t="str">
        <f>LEFT('2012-2022'!$P2863,4)</f>
        <v>2022</v>
      </c>
      <c r="S2863" s="32" t="s">
        <v>54</v>
      </c>
      <c r="T2863" s="32" t="str">
        <f t="shared" si="828"/>
        <v/>
      </c>
      <c r="U2863" s="32"/>
      <c r="V2863" s="34"/>
      <c r="W2863" s="35"/>
      <c r="X2863" s="35"/>
      <c r="Y2863" s="32"/>
    </row>
    <row r="2864" spans="1:25" ht="15.75" hidden="1" customHeight="1" x14ac:dyDescent="0.25">
      <c r="A2864" s="27">
        <v>30234930</v>
      </c>
      <c r="B2864" s="27" t="s">
        <v>17547</v>
      </c>
      <c r="C2864" s="27" t="s">
        <v>17548</v>
      </c>
      <c r="D2864" s="27" t="s">
        <v>17549</v>
      </c>
      <c r="E2864" s="27" t="s">
        <v>17550</v>
      </c>
      <c r="F2864" s="27" t="s">
        <v>17547</v>
      </c>
      <c r="G2864" s="27">
        <v>2017</v>
      </c>
      <c r="H2864" s="28">
        <v>42999</v>
      </c>
      <c r="I2864" s="27"/>
      <c r="J2864" s="27"/>
      <c r="K2864" s="27"/>
      <c r="L2864" s="27" t="str">
        <f t="shared" si="842"/>
        <v>Excluido</v>
      </c>
      <c r="M2864" s="27" t="str">
        <f t="shared" si="839"/>
        <v>S/PalabrasClaves</v>
      </c>
      <c r="N2864" s="27"/>
      <c r="O2864" s="27"/>
      <c r="P2864" s="27">
        <v>2017</v>
      </c>
      <c r="Q2864" s="27"/>
      <c r="R2864" s="27" t="str">
        <f>LEFT('2012-2022'!$P2864,4)</f>
        <v>2017</v>
      </c>
      <c r="S2864" s="27"/>
      <c r="T2864" s="27" t="str">
        <f t="shared" si="828"/>
        <v/>
      </c>
      <c r="U2864" s="27"/>
      <c r="V2864" s="29"/>
      <c r="W2864" s="30"/>
      <c r="X2864" s="30" t="str">
        <f>IFERROR(VLOOKUP(A2864,BD_aux,4,FALSE),"")</f>
        <v/>
      </c>
      <c r="Y2864" s="31" t="str">
        <f>IFERROR(VLOOKUP(A2862,BD_aux,3,FALSE),"")</f>
        <v/>
      </c>
    </row>
    <row r="2865" spans="1:25" ht="15.75" hidden="1" customHeight="1" x14ac:dyDescent="0.25">
      <c r="A2865" s="32">
        <v>33008028</v>
      </c>
      <c r="B2865" s="32" t="s">
        <v>17551</v>
      </c>
      <c r="C2865" s="32" t="s">
        <v>17552</v>
      </c>
      <c r="D2865" s="32" t="s">
        <v>17553</v>
      </c>
      <c r="E2865" s="32" t="s">
        <v>17554</v>
      </c>
      <c r="F2865" s="32" t="s">
        <v>15834</v>
      </c>
      <c r="G2865" s="32">
        <v>2020</v>
      </c>
      <c r="H2865" s="33">
        <v>44107</v>
      </c>
      <c r="I2865" s="32" t="s">
        <v>17555</v>
      </c>
      <c r="J2865" s="32"/>
      <c r="K2865" s="32" t="s">
        <v>17556</v>
      </c>
      <c r="L2865" s="32" t="str">
        <f t="shared" si="842"/>
        <v>PostAlerta</v>
      </c>
      <c r="M2865" s="32" t="str">
        <f t="shared" si="839"/>
        <v>S/PalabrasClaves</v>
      </c>
      <c r="N2865" s="32" t="str">
        <f t="shared" ref="N2865:N2871" si="846">IF(ISNUMBER(SEARCH("TREATMENT", B2865)), "4) Nuevos tratamientos", "")</f>
        <v/>
      </c>
      <c r="O2865" s="32"/>
      <c r="P2865" s="32" t="s">
        <v>17197</v>
      </c>
      <c r="Q2865" s="32"/>
      <c r="R2865" s="32" t="str">
        <f>LEFT('2012-2022'!$P2865,4)</f>
        <v>2020</v>
      </c>
      <c r="S2865" s="32" t="s">
        <v>68</v>
      </c>
      <c r="T2865" s="32" t="str">
        <f t="shared" si="828"/>
        <v/>
      </c>
      <c r="U2865" s="32"/>
      <c r="V2865" s="34"/>
      <c r="W2865" s="35"/>
      <c r="X2865" s="35"/>
      <c r="Y2865" s="32"/>
    </row>
    <row r="2866" spans="1:25" ht="15.75" hidden="1" customHeight="1" x14ac:dyDescent="0.25">
      <c r="A2866" s="27">
        <v>29284768</v>
      </c>
      <c r="B2866" s="27" t="s">
        <v>17557</v>
      </c>
      <c r="C2866" s="27" t="s">
        <v>17558</v>
      </c>
      <c r="D2866" s="27" t="s">
        <v>17559</v>
      </c>
      <c r="E2866" s="27" t="s">
        <v>17560</v>
      </c>
      <c r="F2866" s="27" t="s">
        <v>17561</v>
      </c>
      <c r="G2866" s="27">
        <v>2017</v>
      </c>
      <c r="H2866" s="28">
        <v>43099</v>
      </c>
      <c r="I2866" s="27" t="s">
        <v>17562</v>
      </c>
      <c r="J2866" s="27"/>
      <c r="K2866" s="27" t="s">
        <v>17563</v>
      </c>
      <c r="L2866" s="27" t="str">
        <f t="shared" si="842"/>
        <v>Excluido</v>
      </c>
      <c r="M2866" s="27" t="str">
        <f t="shared" si="839"/>
        <v>S/PalabrasClaves</v>
      </c>
      <c r="N2866" s="27" t="str">
        <f t="shared" si="846"/>
        <v/>
      </c>
      <c r="O2866" s="27"/>
      <c r="P2866" s="27" t="s">
        <v>14920</v>
      </c>
      <c r="Q2866" s="27"/>
      <c r="R2866" s="27" t="str">
        <f>LEFT('2012-2022'!$P2866,4)</f>
        <v>2017</v>
      </c>
      <c r="S2866" s="27" t="s">
        <v>74</v>
      </c>
      <c r="T2866" s="27" t="str">
        <f t="shared" ref="T2866:T3120" si="847">IFERROR(VLOOKUP(A2866,BD_aux,2,FALSE),"")</f>
        <v/>
      </c>
      <c r="U2866" s="27"/>
      <c r="V2866" s="29"/>
      <c r="W2866" s="30"/>
      <c r="X2866" s="30"/>
      <c r="Y2866" s="31"/>
    </row>
    <row r="2867" spans="1:25" ht="15.75" hidden="1" customHeight="1" x14ac:dyDescent="0.25">
      <c r="A2867" s="32">
        <v>25331311</v>
      </c>
      <c r="B2867" s="32" t="s">
        <v>17564</v>
      </c>
      <c r="C2867" s="32" t="s">
        <v>17565</v>
      </c>
      <c r="D2867" s="32" t="s">
        <v>17566</v>
      </c>
      <c r="E2867" s="32" t="s">
        <v>17567</v>
      </c>
      <c r="F2867" s="32" t="s">
        <v>2708</v>
      </c>
      <c r="G2867" s="32">
        <v>2014</v>
      </c>
      <c r="H2867" s="33">
        <v>41934</v>
      </c>
      <c r="I2867" s="32"/>
      <c r="J2867" s="32"/>
      <c r="K2867" s="32"/>
      <c r="L2867" s="32" t="str">
        <f t="shared" si="842"/>
        <v>PreAlerta</v>
      </c>
      <c r="M2867" s="32" t="str">
        <f t="shared" si="839"/>
        <v>S/PalabrasClaves</v>
      </c>
      <c r="N2867" s="32" t="str">
        <f t="shared" si="846"/>
        <v/>
      </c>
      <c r="O2867" s="32"/>
      <c r="P2867" s="32" t="s">
        <v>17568</v>
      </c>
      <c r="Q2867" s="32"/>
      <c r="R2867" s="32" t="str">
        <f>LEFT('2012-2022'!$P2867,4)</f>
        <v>2014</v>
      </c>
      <c r="S2867" s="32" t="s">
        <v>70</v>
      </c>
      <c r="T2867" s="32" t="str">
        <f t="shared" si="847"/>
        <v/>
      </c>
      <c r="U2867" s="32"/>
      <c r="V2867" s="34"/>
      <c r="W2867" s="35"/>
      <c r="X2867" s="35"/>
      <c r="Y2867" s="32"/>
    </row>
    <row r="2868" spans="1:25" ht="15.75" hidden="1" customHeight="1" x14ac:dyDescent="0.25">
      <c r="A2868" s="27">
        <v>25253912</v>
      </c>
      <c r="B2868" s="27" t="s">
        <v>17569</v>
      </c>
      <c r="C2868" s="27" t="s">
        <v>17570</v>
      </c>
      <c r="D2868" s="27" t="s">
        <v>17571</v>
      </c>
      <c r="E2868" s="27" t="s">
        <v>17572</v>
      </c>
      <c r="F2868" s="27" t="s">
        <v>17573</v>
      </c>
      <c r="G2868" s="27">
        <v>2014</v>
      </c>
      <c r="H2868" s="28">
        <v>41908</v>
      </c>
      <c r="I2868" s="27" t="s">
        <v>17574</v>
      </c>
      <c r="J2868" s="27"/>
      <c r="K2868" s="27" t="s">
        <v>17575</v>
      </c>
      <c r="L2868" s="27" t="str">
        <f t="shared" si="842"/>
        <v>PreAlerta</v>
      </c>
      <c r="M2868" s="27" t="str">
        <f t="shared" si="839"/>
        <v>S/PalabrasClaves</v>
      </c>
      <c r="N2868" s="27" t="str">
        <f t="shared" si="846"/>
        <v/>
      </c>
      <c r="O2868" s="27"/>
      <c r="P2868" s="27">
        <v>2014</v>
      </c>
      <c r="Q2868" s="27"/>
      <c r="R2868" s="27" t="str">
        <f>LEFT('2012-2022'!$P2868,4)</f>
        <v>2014</v>
      </c>
      <c r="S2868" s="27"/>
      <c r="T2868" s="27" t="str">
        <f t="shared" si="847"/>
        <v/>
      </c>
      <c r="U2868" s="27"/>
      <c r="V2868" s="29"/>
      <c r="W2868" s="30"/>
      <c r="X2868" s="30"/>
      <c r="Y2868" s="31"/>
    </row>
    <row r="2869" spans="1:25" ht="15.75" hidden="1" customHeight="1" x14ac:dyDescent="0.25">
      <c r="A2869" s="32">
        <v>23796936</v>
      </c>
      <c r="B2869" s="32" t="s">
        <v>17576</v>
      </c>
      <c r="C2869" s="32" t="s">
        <v>17577</v>
      </c>
      <c r="D2869" s="32" t="s">
        <v>17578</v>
      </c>
      <c r="E2869" s="32" t="s">
        <v>17579</v>
      </c>
      <c r="F2869" s="32" t="s">
        <v>573</v>
      </c>
      <c r="G2869" s="32">
        <v>2013</v>
      </c>
      <c r="H2869" s="33">
        <v>41451</v>
      </c>
      <c r="I2869" s="32" t="s">
        <v>17580</v>
      </c>
      <c r="J2869" s="32"/>
      <c r="K2869" s="32" t="s">
        <v>17581</v>
      </c>
      <c r="L2869" s="32" t="str">
        <f t="shared" si="842"/>
        <v>PreAlerta</v>
      </c>
      <c r="M2869" s="32" t="str">
        <f t="shared" si="839"/>
        <v>C/PalabrasClaves</v>
      </c>
      <c r="N2869" s="32" t="str">
        <f t="shared" si="846"/>
        <v/>
      </c>
      <c r="O2869" s="32"/>
      <c r="P2869" s="32" t="s">
        <v>1077</v>
      </c>
      <c r="Q2869" s="32"/>
      <c r="R2869" s="32" t="str">
        <f>LEFT('2012-2022'!$P2869,4)</f>
        <v>2013</v>
      </c>
      <c r="S2869" s="32" t="s">
        <v>68</v>
      </c>
      <c r="T2869" s="32" t="str">
        <f t="shared" si="847"/>
        <v/>
      </c>
      <c r="U2869" s="32"/>
      <c r="V2869" s="34"/>
      <c r="W2869" s="35"/>
      <c r="X2869" s="35"/>
      <c r="Y2869" s="32"/>
    </row>
    <row r="2870" spans="1:25" ht="15.75" hidden="1" customHeight="1" x14ac:dyDescent="0.25">
      <c r="A2870" s="27">
        <v>26392654</v>
      </c>
      <c r="B2870" s="27" t="s">
        <v>17582</v>
      </c>
      <c r="C2870" s="27" t="s">
        <v>17583</v>
      </c>
      <c r="D2870" s="27" t="s">
        <v>17584</v>
      </c>
      <c r="E2870" s="27" t="s">
        <v>17585</v>
      </c>
      <c r="F2870" s="27" t="s">
        <v>16326</v>
      </c>
      <c r="G2870" s="27">
        <v>2015</v>
      </c>
      <c r="H2870" s="28">
        <v>42270</v>
      </c>
      <c r="I2870" s="27" t="s">
        <v>17586</v>
      </c>
      <c r="J2870" s="27"/>
      <c r="K2870" s="27" t="s">
        <v>17587</v>
      </c>
      <c r="L2870" s="27" t="str">
        <f t="shared" si="842"/>
        <v>PreAlerta</v>
      </c>
      <c r="M2870" s="27" t="str">
        <f t="shared" si="839"/>
        <v>S/PalabrasClaves</v>
      </c>
      <c r="N2870" s="27" t="str">
        <f t="shared" si="846"/>
        <v/>
      </c>
      <c r="O2870" s="27"/>
      <c r="P2870" s="27" t="s">
        <v>17588</v>
      </c>
      <c r="Q2870" s="27"/>
      <c r="R2870" s="27" t="str">
        <f>LEFT('2012-2022'!$P2870,4)</f>
        <v>2015</v>
      </c>
      <c r="S2870" s="27" t="s">
        <v>39</v>
      </c>
      <c r="T2870" s="27" t="str">
        <f t="shared" si="847"/>
        <v/>
      </c>
      <c r="U2870" s="27"/>
      <c r="V2870" s="29"/>
      <c r="W2870" s="30"/>
      <c r="X2870" s="30"/>
      <c r="Y2870" s="31"/>
    </row>
    <row r="2871" spans="1:25" ht="15.75" hidden="1" customHeight="1" x14ac:dyDescent="0.25">
      <c r="A2871" s="32">
        <v>22578237</v>
      </c>
      <c r="B2871" s="32" t="s">
        <v>17589</v>
      </c>
      <c r="C2871" s="32" t="s">
        <v>17590</v>
      </c>
      <c r="D2871" s="32" t="s">
        <v>17591</v>
      </c>
      <c r="E2871" s="32" t="s">
        <v>17592</v>
      </c>
      <c r="F2871" s="32" t="s">
        <v>17593</v>
      </c>
      <c r="G2871" s="32">
        <v>2012</v>
      </c>
      <c r="H2871" s="33">
        <v>41044</v>
      </c>
      <c r="I2871" s="32"/>
      <c r="J2871" s="32"/>
      <c r="K2871" s="32" t="s">
        <v>17594</v>
      </c>
      <c r="L2871" s="32" t="str">
        <f t="shared" si="842"/>
        <v>Excluido</v>
      </c>
      <c r="M2871" s="32" t="str">
        <f t="shared" si="839"/>
        <v>S/PalabrasClaves</v>
      </c>
      <c r="N2871" s="32" t="str">
        <f t="shared" si="846"/>
        <v/>
      </c>
      <c r="O2871" s="32"/>
      <c r="P2871" s="32" t="s">
        <v>2931</v>
      </c>
      <c r="Q2871" s="32"/>
      <c r="R2871" s="32" t="str">
        <f>LEFT('2012-2022'!$P2871,4)</f>
        <v>2012</v>
      </c>
      <c r="S2871" s="32" t="s">
        <v>62</v>
      </c>
      <c r="T2871" s="32" t="str">
        <f t="shared" si="847"/>
        <v/>
      </c>
      <c r="U2871" s="32"/>
      <c r="V2871" s="34"/>
      <c r="W2871" s="35"/>
      <c r="X2871" s="35"/>
      <c r="Y2871" s="32"/>
    </row>
    <row r="2872" spans="1:25" ht="15.75" hidden="1" customHeight="1" x14ac:dyDescent="0.25">
      <c r="A2872" s="27">
        <v>24275271</v>
      </c>
      <c r="B2872" s="27" t="s">
        <v>17595</v>
      </c>
      <c r="C2872" s="27" t="s">
        <v>17596</v>
      </c>
      <c r="D2872" s="27" t="s">
        <v>17597</v>
      </c>
      <c r="E2872" s="27" t="s">
        <v>17598</v>
      </c>
      <c r="F2872" s="27" t="s">
        <v>7518</v>
      </c>
      <c r="G2872" s="27">
        <v>2013</v>
      </c>
      <c r="H2872" s="28">
        <v>41605</v>
      </c>
      <c r="I2872" s="27" t="s">
        <v>17599</v>
      </c>
      <c r="J2872" s="27" t="s">
        <v>17600</v>
      </c>
      <c r="K2872" s="27" t="s">
        <v>17601</v>
      </c>
      <c r="L2872" s="27" t="str">
        <f t="shared" si="842"/>
        <v>Excluido</v>
      </c>
      <c r="M2872" s="27" t="str">
        <f t="shared" si="839"/>
        <v>S/PalabrasClaves</v>
      </c>
      <c r="N2872" s="27"/>
      <c r="O2872" s="27"/>
      <c r="P2872" s="27" t="s">
        <v>1467</v>
      </c>
      <c r="Q2872" s="27"/>
      <c r="R2872" s="27" t="str">
        <f>LEFT('2012-2022'!$P2872,4)</f>
        <v>2013</v>
      </c>
      <c r="S2872" s="27" t="s">
        <v>74</v>
      </c>
      <c r="T2872" s="27" t="str">
        <f t="shared" si="847"/>
        <v/>
      </c>
      <c r="U2872" s="27"/>
      <c r="V2872" s="29"/>
      <c r="W2872" s="30"/>
      <c r="X2872" s="30"/>
      <c r="Y2872" s="31"/>
    </row>
    <row r="2873" spans="1:25" ht="15.75" hidden="1" customHeight="1" x14ac:dyDescent="0.25">
      <c r="A2873" s="32">
        <v>34072200</v>
      </c>
      <c r="B2873" s="32" t="s">
        <v>17602</v>
      </c>
      <c r="C2873" s="32" t="s">
        <v>17603</v>
      </c>
      <c r="D2873" s="32" t="s">
        <v>17604</v>
      </c>
      <c r="E2873" s="32" t="s">
        <v>17605</v>
      </c>
      <c r="F2873" s="32" t="s">
        <v>16753</v>
      </c>
      <c r="G2873" s="32">
        <v>2021</v>
      </c>
      <c r="H2873" s="33">
        <v>44349</v>
      </c>
      <c r="I2873" s="32" t="s">
        <v>17606</v>
      </c>
      <c r="J2873" s="32"/>
      <c r="K2873" s="32" t="s">
        <v>17607</v>
      </c>
      <c r="L2873" s="32" t="str">
        <f t="shared" si="842"/>
        <v>PostAlerta</v>
      </c>
      <c r="M2873" s="32" t="str">
        <f t="shared" si="839"/>
        <v>C/PalabrasClaves</v>
      </c>
      <c r="N2873" s="32" t="str">
        <f t="shared" ref="N2873:N2880" si="848">IF(ISNUMBER(SEARCH("TREATMENT", B2873)), "4) Nuevos tratamientos", "")</f>
        <v/>
      </c>
      <c r="O2873" s="32"/>
      <c r="P2873" s="32" t="s">
        <v>17608</v>
      </c>
      <c r="Q2873" s="32"/>
      <c r="R2873" s="32" t="str">
        <f>LEFT('2012-2022'!$P2873,4)</f>
        <v>2021</v>
      </c>
      <c r="S2873" s="32" t="s">
        <v>57</v>
      </c>
      <c r="T2873" s="32" t="str">
        <f t="shared" si="847"/>
        <v/>
      </c>
      <c r="U2873" s="32"/>
      <c r="V2873" s="34"/>
      <c r="W2873" s="35"/>
      <c r="X2873" s="35"/>
      <c r="Y2873" s="32"/>
    </row>
    <row r="2874" spans="1:25" ht="15.75" hidden="1" customHeight="1" x14ac:dyDescent="0.25">
      <c r="A2874" s="27">
        <v>24655615</v>
      </c>
      <c r="B2874" s="27" t="s">
        <v>17609</v>
      </c>
      <c r="C2874" s="27" t="s">
        <v>11847</v>
      </c>
      <c r="D2874" s="27" t="s">
        <v>17610</v>
      </c>
      <c r="E2874" s="27" t="s">
        <v>11849</v>
      </c>
      <c r="F2874" s="27" t="s">
        <v>145</v>
      </c>
      <c r="G2874" s="27">
        <v>2014</v>
      </c>
      <c r="H2874" s="28">
        <v>41723</v>
      </c>
      <c r="I2874" s="27" t="s">
        <v>17611</v>
      </c>
      <c r="J2874" s="27"/>
      <c r="K2874" s="27" t="s">
        <v>17612</v>
      </c>
      <c r="L2874" s="27" t="str">
        <f t="shared" si="842"/>
        <v>PreAlerta</v>
      </c>
      <c r="M2874" s="27" t="str">
        <f t="shared" si="839"/>
        <v>C/PalabrasClaves</v>
      </c>
      <c r="N2874" s="27" t="str">
        <f t="shared" si="848"/>
        <v/>
      </c>
      <c r="O2874" s="27"/>
      <c r="P2874" s="27" t="s">
        <v>3856</v>
      </c>
      <c r="Q2874" s="27"/>
      <c r="R2874" s="27" t="str">
        <f>LEFT('2012-2022'!$P2874,4)</f>
        <v>2014</v>
      </c>
      <c r="S2874" s="27" t="s">
        <v>54</v>
      </c>
      <c r="T2874" s="27" t="str">
        <f t="shared" si="847"/>
        <v/>
      </c>
      <c r="U2874" s="27"/>
      <c r="V2874" s="29"/>
      <c r="W2874" s="30"/>
      <c r="X2874" s="30"/>
      <c r="Y2874" s="31"/>
    </row>
    <row r="2875" spans="1:25" ht="15.75" hidden="1" customHeight="1" x14ac:dyDescent="0.25">
      <c r="A2875" s="32">
        <v>25866700</v>
      </c>
      <c r="B2875" s="32" t="s">
        <v>17613</v>
      </c>
      <c r="C2875" s="32" t="s">
        <v>5843</v>
      </c>
      <c r="D2875" s="32" t="s">
        <v>17614</v>
      </c>
      <c r="E2875" s="32" t="s">
        <v>5845</v>
      </c>
      <c r="F2875" s="32" t="s">
        <v>312</v>
      </c>
      <c r="G2875" s="32">
        <v>2015</v>
      </c>
      <c r="H2875" s="33">
        <v>42108</v>
      </c>
      <c r="I2875" s="32" t="s">
        <v>17615</v>
      </c>
      <c r="J2875" s="32" t="s">
        <v>17616</v>
      </c>
      <c r="K2875" s="32" t="s">
        <v>10465</v>
      </c>
      <c r="L2875" s="32" t="str">
        <f t="shared" si="842"/>
        <v>PreAlerta</v>
      </c>
      <c r="M2875" s="32" t="str">
        <f t="shared" si="839"/>
        <v>S/PalabrasClaves</v>
      </c>
      <c r="N2875" s="32" t="str">
        <f t="shared" si="848"/>
        <v/>
      </c>
      <c r="O2875" s="32"/>
      <c r="P2875" s="32" t="s">
        <v>2635</v>
      </c>
      <c r="Q2875" s="32"/>
      <c r="R2875" s="32" t="str">
        <f>LEFT('2012-2022'!$P2875,4)</f>
        <v>2015</v>
      </c>
      <c r="S2875" s="32" t="s">
        <v>45</v>
      </c>
      <c r="T2875" s="32" t="str">
        <f t="shared" si="847"/>
        <v/>
      </c>
      <c r="U2875" s="32"/>
      <c r="V2875" s="34"/>
      <c r="W2875" s="35"/>
      <c r="X2875" s="35"/>
      <c r="Y2875" s="32"/>
    </row>
    <row r="2876" spans="1:25" ht="15.75" hidden="1" customHeight="1" x14ac:dyDescent="0.25">
      <c r="A2876" s="27">
        <v>34975804</v>
      </c>
      <c r="B2876" s="27" t="s">
        <v>17617</v>
      </c>
      <c r="C2876" s="27" t="s">
        <v>17618</v>
      </c>
      <c r="D2876" s="27" t="s">
        <v>17619</v>
      </c>
      <c r="E2876" s="27" t="s">
        <v>4844</v>
      </c>
      <c r="F2876" s="27" t="s">
        <v>15747</v>
      </c>
      <c r="G2876" s="27">
        <v>2021</v>
      </c>
      <c r="H2876" s="28">
        <v>44564</v>
      </c>
      <c r="I2876" s="27" t="s">
        <v>17620</v>
      </c>
      <c r="J2876" s="27"/>
      <c r="K2876" s="27" t="s">
        <v>17621</v>
      </c>
      <c r="L2876" s="27" t="str">
        <f t="shared" si="842"/>
        <v>PostAlerta</v>
      </c>
      <c r="M2876" s="27" t="str">
        <f t="shared" si="839"/>
        <v>S/PalabrasClaves</v>
      </c>
      <c r="N2876" s="27" t="str">
        <f t="shared" si="848"/>
        <v/>
      </c>
      <c r="O2876" s="27"/>
      <c r="P2876" s="27" t="s">
        <v>17622</v>
      </c>
      <c r="Q2876" s="27"/>
      <c r="R2876" s="27" t="str">
        <f>LEFT('2012-2022'!$P2876,4)</f>
        <v>2021</v>
      </c>
      <c r="S2876" s="27" t="s">
        <v>74</v>
      </c>
      <c r="T2876" s="27" t="str">
        <f t="shared" si="847"/>
        <v/>
      </c>
      <c r="U2876" s="27"/>
      <c r="V2876" s="29"/>
      <c r="W2876" s="30"/>
      <c r="X2876" s="30"/>
      <c r="Y2876" s="31"/>
    </row>
    <row r="2877" spans="1:25" ht="15.75" hidden="1" customHeight="1" x14ac:dyDescent="0.25">
      <c r="A2877" s="32">
        <v>29351260</v>
      </c>
      <c r="B2877" s="32" t="s">
        <v>17623</v>
      </c>
      <c r="C2877" s="32" t="s">
        <v>17624</v>
      </c>
      <c r="D2877" s="32" t="s">
        <v>17625</v>
      </c>
      <c r="E2877" s="32" t="s">
        <v>17626</v>
      </c>
      <c r="F2877" s="32" t="s">
        <v>17627</v>
      </c>
      <c r="G2877" s="32">
        <v>2018</v>
      </c>
      <c r="H2877" s="33">
        <v>43120</v>
      </c>
      <c r="I2877" s="32" t="s">
        <v>17628</v>
      </c>
      <c r="J2877" s="32"/>
      <c r="K2877" s="32" t="s">
        <v>17629</v>
      </c>
      <c r="L2877" s="32" t="str">
        <f t="shared" si="842"/>
        <v>PostAlerta</v>
      </c>
      <c r="M2877" s="32" t="str">
        <f t="shared" si="839"/>
        <v>C/PalabrasClaves</v>
      </c>
      <c r="N2877" s="32" t="str">
        <f t="shared" si="848"/>
        <v/>
      </c>
      <c r="O2877" s="32"/>
      <c r="P2877" s="32" t="s">
        <v>17630</v>
      </c>
      <c r="Q2877" s="32"/>
      <c r="R2877" s="32" t="str">
        <f>LEFT('2012-2022'!$P2877,4)</f>
        <v>2018</v>
      </c>
      <c r="S2877" s="32" t="s">
        <v>39</v>
      </c>
      <c r="T2877" s="32" t="str">
        <f t="shared" si="847"/>
        <v/>
      </c>
      <c r="U2877" s="32"/>
      <c r="V2877" s="34"/>
      <c r="W2877" s="35"/>
      <c r="X2877" s="35"/>
      <c r="Y2877" s="32"/>
    </row>
    <row r="2878" spans="1:25" ht="15.75" hidden="1" customHeight="1" x14ac:dyDescent="0.25">
      <c r="A2878" s="27">
        <v>34922593</v>
      </c>
      <c r="B2878" s="27" t="s">
        <v>17631</v>
      </c>
      <c r="C2878" s="27" t="s">
        <v>17632</v>
      </c>
      <c r="D2878" s="27" t="s">
        <v>17633</v>
      </c>
      <c r="E2878" s="27" t="s">
        <v>17634</v>
      </c>
      <c r="F2878" s="27" t="s">
        <v>17635</v>
      </c>
      <c r="G2878" s="27">
        <v>2021</v>
      </c>
      <c r="H2878" s="28">
        <v>44549</v>
      </c>
      <c r="I2878" s="27" t="s">
        <v>17636</v>
      </c>
      <c r="J2878" s="27"/>
      <c r="K2878" s="27" t="s">
        <v>17637</v>
      </c>
      <c r="L2878" s="27" t="str">
        <f t="shared" si="842"/>
        <v>PostAlerta</v>
      </c>
      <c r="M2878" s="27" t="str">
        <f t="shared" si="839"/>
        <v>S/PalabrasClaves</v>
      </c>
      <c r="N2878" s="27" t="str">
        <f t="shared" si="848"/>
        <v/>
      </c>
      <c r="O2878" s="27"/>
      <c r="P2878" s="27" t="s">
        <v>17638</v>
      </c>
      <c r="Q2878" s="27"/>
      <c r="R2878" s="27" t="str">
        <f>LEFT('2012-2022'!$P2878,4)</f>
        <v>2021</v>
      </c>
      <c r="S2878" s="27" t="s">
        <v>74</v>
      </c>
      <c r="T2878" s="27" t="str">
        <f t="shared" si="847"/>
        <v/>
      </c>
      <c r="U2878" s="27"/>
      <c r="V2878" s="29"/>
      <c r="W2878" s="30"/>
      <c r="X2878" s="30"/>
      <c r="Y2878" s="31"/>
    </row>
    <row r="2879" spans="1:25" ht="15.75" hidden="1" customHeight="1" x14ac:dyDescent="0.25">
      <c r="A2879" s="32">
        <v>33164482</v>
      </c>
      <c r="B2879" s="32" t="s">
        <v>17639</v>
      </c>
      <c r="C2879" s="32" t="s">
        <v>17640</v>
      </c>
      <c r="D2879" s="32" t="s">
        <v>17641</v>
      </c>
      <c r="E2879" s="32" t="s">
        <v>17642</v>
      </c>
      <c r="F2879" s="32" t="s">
        <v>959</v>
      </c>
      <c r="G2879" s="32">
        <v>2020</v>
      </c>
      <c r="H2879" s="33">
        <v>44144</v>
      </c>
      <c r="I2879" s="32"/>
      <c r="J2879" s="32"/>
      <c r="K2879" s="32" t="s">
        <v>17643</v>
      </c>
      <c r="L2879" s="32" t="str">
        <f t="shared" si="842"/>
        <v>PostAlerta</v>
      </c>
      <c r="M2879" s="32" t="str">
        <f t="shared" si="839"/>
        <v>C/PalabrasClaves</v>
      </c>
      <c r="N2879" s="32" t="str">
        <f t="shared" si="848"/>
        <v/>
      </c>
      <c r="O2879" s="32"/>
      <c r="P2879" s="32" t="s">
        <v>2811</v>
      </c>
      <c r="Q2879" s="32"/>
      <c r="R2879" s="32" t="str">
        <f>LEFT('2012-2022'!$P2879,4)</f>
        <v>2020</v>
      </c>
      <c r="S2879" s="32" t="s">
        <v>74</v>
      </c>
      <c r="T2879" s="32" t="str">
        <f t="shared" si="847"/>
        <v/>
      </c>
      <c r="U2879" s="32"/>
      <c r="V2879" s="34"/>
      <c r="W2879" s="35"/>
      <c r="X2879" s="35"/>
      <c r="Y2879" s="32"/>
    </row>
    <row r="2880" spans="1:25" ht="15.75" hidden="1" customHeight="1" x14ac:dyDescent="0.25">
      <c r="A2880" s="27">
        <v>30265235</v>
      </c>
      <c r="B2880" s="27" t="s">
        <v>17644</v>
      </c>
      <c r="C2880" s="27" t="s">
        <v>7798</v>
      </c>
      <c r="D2880" s="27" t="s">
        <v>17645</v>
      </c>
      <c r="E2880" s="27" t="s">
        <v>766</v>
      </c>
      <c r="F2880" s="27" t="s">
        <v>249</v>
      </c>
      <c r="G2880" s="27">
        <v>2018</v>
      </c>
      <c r="H2880" s="28">
        <v>43372</v>
      </c>
      <c r="I2880" s="27" t="s">
        <v>17646</v>
      </c>
      <c r="J2880" s="27"/>
      <c r="K2880" s="27" t="s">
        <v>17647</v>
      </c>
      <c r="L2880" s="27" t="str">
        <f t="shared" si="842"/>
        <v>PostAlerta</v>
      </c>
      <c r="M2880" s="27" t="str">
        <f t="shared" si="839"/>
        <v>S/PalabrasClaves</v>
      </c>
      <c r="N2880" s="27" t="str">
        <f t="shared" si="848"/>
        <v/>
      </c>
      <c r="O2880" s="27"/>
      <c r="P2880" s="27" t="s">
        <v>417</v>
      </c>
      <c r="Q2880" s="27"/>
      <c r="R2880" s="27" t="str">
        <f>LEFT('2012-2022'!$P2880,4)</f>
        <v>2018</v>
      </c>
      <c r="S2880" s="27" t="s">
        <v>68</v>
      </c>
      <c r="T2880" s="27" t="str">
        <f t="shared" si="847"/>
        <v/>
      </c>
      <c r="U2880" s="27"/>
      <c r="V2880" s="29"/>
      <c r="W2880" s="30"/>
      <c r="X2880" s="30"/>
      <c r="Y2880" s="31"/>
    </row>
    <row r="2881" spans="1:25" ht="15.75" hidden="1" customHeight="1" x14ac:dyDescent="0.25">
      <c r="A2881" s="32">
        <v>24593108</v>
      </c>
      <c r="B2881" s="32" t="s">
        <v>17648</v>
      </c>
      <c r="C2881" s="32" t="s">
        <v>17649</v>
      </c>
      <c r="D2881" s="32" t="s">
        <v>17650</v>
      </c>
      <c r="E2881" s="32" t="s">
        <v>17651</v>
      </c>
      <c r="F2881" s="32" t="s">
        <v>17652</v>
      </c>
      <c r="G2881" s="32">
        <v>2014</v>
      </c>
      <c r="H2881" s="33">
        <v>41704</v>
      </c>
      <c r="I2881" s="32"/>
      <c r="J2881" s="32"/>
      <c r="K2881" s="32" t="s">
        <v>17653</v>
      </c>
      <c r="L2881" s="32" t="str">
        <f t="shared" si="842"/>
        <v>PreAlerta</v>
      </c>
      <c r="M2881" s="32" t="str">
        <f t="shared" si="839"/>
        <v>S/PalabrasClaves</v>
      </c>
      <c r="N2881" s="32"/>
      <c r="O2881" s="32"/>
      <c r="P2881" s="32" t="s">
        <v>17654</v>
      </c>
      <c r="Q2881" s="32"/>
      <c r="R2881" s="32" t="str">
        <f>LEFT('2012-2022'!$P2881,4)</f>
        <v>2014</v>
      </c>
      <c r="S2881" s="32" t="s">
        <v>49</v>
      </c>
      <c r="T2881" s="32" t="str">
        <f t="shared" si="847"/>
        <v/>
      </c>
      <c r="U2881" s="32"/>
      <c r="V2881" s="34"/>
      <c r="W2881" s="35"/>
      <c r="X2881" s="35" t="str">
        <f>IFERROR(VLOOKUP(A2881,BD_aux,4,FALSE),"")</f>
        <v/>
      </c>
      <c r="Y2881" s="36" t="str">
        <f>IFERROR(VLOOKUP(A2879,BD_aux,3,FALSE),"")</f>
        <v/>
      </c>
    </row>
    <row r="2882" spans="1:25" ht="15.75" hidden="1" customHeight="1" x14ac:dyDescent="0.25">
      <c r="A2882" s="27">
        <v>26442504</v>
      </c>
      <c r="B2882" s="27" t="s">
        <v>17655</v>
      </c>
      <c r="C2882" s="27" t="s">
        <v>17656</v>
      </c>
      <c r="D2882" s="27" t="s">
        <v>17657</v>
      </c>
      <c r="E2882" s="27" t="s">
        <v>17658</v>
      </c>
      <c r="F2882" s="27" t="s">
        <v>17659</v>
      </c>
      <c r="G2882" s="27">
        <v>2016</v>
      </c>
      <c r="H2882" s="28">
        <v>42285</v>
      </c>
      <c r="I2882" s="27"/>
      <c r="J2882" s="27"/>
      <c r="K2882" s="27" t="s">
        <v>17660</v>
      </c>
      <c r="L2882" s="27" t="str">
        <f t="shared" si="842"/>
        <v>PreAlerta</v>
      </c>
      <c r="M2882" s="27" t="str">
        <f t="shared" si="839"/>
        <v>S/PalabrasClaves</v>
      </c>
      <c r="N2882" s="27" t="str">
        <f t="shared" ref="N2882:N2884" si="849">IF(ISNUMBER(SEARCH("TREATMENT", B2882)), "4) Nuevos tratamientos", "")</f>
        <v/>
      </c>
      <c r="O2882" s="27"/>
      <c r="P2882" s="27" t="s">
        <v>403</v>
      </c>
      <c r="Q2882" s="27"/>
      <c r="R2882" s="27" t="str">
        <f>LEFT('2012-2022'!$P2882,4)</f>
        <v>2016</v>
      </c>
      <c r="S2882" s="27" t="s">
        <v>54</v>
      </c>
      <c r="T2882" s="27" t="str">
        <f t="shared" si="847"/>
        <v/>
      </c>
      <c r="U2882" s="27"/>
      <c r="V2882" s="29"/>
      <c r="W2882" s="30"/>
      <c r="X2882" s="30"/>
      <c r="Y2882" s="31"/>
    </row>
    <row r="2883" spans="1:25" ht="15.75" hidden="1" customHeight="1" x14ac:dyDescent="0.25">
      <c r="A2883" s="32">
        <v>23970745</v>
      </c>
      <c r="B2883" s="32" t="s">
        <v>17661</v>
      </c>
      <c r="C2883" s="32" t="s">
        <v>17662</v>
      </c>
      <c r="D2883" s="32" t="s">
        <v>17663</v>
      </c>
      <c r="E2883" s="32" t="s">
        <v>7272</v>
      </c>
      <c r="F2883" s="32" t="s">
        <v>735</v>
      </c>
      <c r="G2883" s="32">
        <v>2013</v>
      </c>
      <c r="H2883" s="33">
        <v>41510</v>
      </c>
      <c r="I2883" s="32"/>
      <c r="J2883" s="32"/>
      <c r="K2883" s="32" t="s">
        <v>17664</v>
      </c>
      <c r="L2883" s="32" t="str">
        <f t="shared" si="842"/>
        <v>PreAlerta</v>
      </c>
      <c r="M2883" s="32" t="str">
        <f t="shared" si="839"/>
        <v>S/PalabrasClaves</v>
      </c>
      <c r="N2883" s="32" t="str">
        <f t="shared" si="849"/>
        <v/>
      </c>
      <c r="O2883" s="32"/>
      <c r="P2883" s="32" t="s">
        <v>479</v>
      </c>
      <c r="Q2883" s="32"/>
      <c r="R2883" s="32" t="str">
        <f>LEFT('2012-2022'!$P2883,4)</f>
        <v>2013</v>
      </c>
      <c r="S2883" s="32" t="s">
        <v>60</v>
      </c>
      <c r="T2883" s="32" t="str">
        <f t="shared" si="847"/>
        <v/>
      </c>
      <c r="U2883" s="32"/>
      <c r="V2883" s="34"/>
      <c r="W2883" s="35"/>
      <c r="X2883" s="35"/>
      <c r="Y2883" s="32"/>
    </row>
    <row r="2884" spans="1:25" ht="15.75" hidden="1" customHeight="1" x14ac:dyDescent="0.25">
      <c r="A2884" s="27">
        <v>34880637</v>
      </c>
      <c r="B2884" s="27" t="s">
        <v>17665</v>
      </c>
      <c r="C2884" s="27" t="s">
        <v>17666</v>
      </c>
      <c r="D2884" s="27" t="s">
        <v>17667</v>
      </c>
      <c r="E2884" s="27" t="s">
        <v>16558</v>
      </c>
      <c r="F2884" s="27" t="s">
        <v>15774</v>
      </c>
      <c r="G2884" s="27">
        <v>2021</v>
      </c>
      <c r="H2884" s="28">
        <v>44539</v>
      </c>
      <c r="I2884" s="27" t="s">
        <v>17668</v>
      </c>
      <c r="J2884" s="27"/>
      <c r="K2884" s="27" t="s">
        <v>17669</v>
      </c>
      <c r="L2884" s="27" t="str">
        <f t="shared" si="842"/>
        <v>PostAlerta</v>
      </c>
      <c r="M2884" s="27" t="str">
        <f t="shared" ref="M2884:M2947" si="850">IF(ISNUMBER(A2884),(IF(ISNUMBER(VLOOKUP(A2884,KEYWORDS,1,FALSE)),"C/PalabrasClaves","S/PalabrasClaves")),"")</f>
        <v>S/PalabrasClaves</v>
      </c>
      <c r="N2884" s="27" t="str">
        <f t="shared" si="849"/>
        <v/>
      </c>
      <c r="O2884" s="27"/>
      <c r="P2884" s="27" t="s">
        <v>17670</v>
      </c>
      <c r="Q2884" s="27"/>
      <c r="R2884" s="27" t="str">
        <f>LEFT('2012-2022'!$P2884,4)</f>
        <v>2021</v>
      </c>
      <c r="S2884" s="27" t="s">
        <v>74</v>
      </c>
      <c r="T2884" s="27" t="str">
        <f t="shared" si="847"/>
        <v/>
      </c>
      <c r="U2884" s="27"/>
      <c r="V2884" s="29"/>
      <c r="W2884" s="30"/>
      <c r="X2884" s="30"/>
      <c r="Y2884" s="31"/>
    </row>
    <row r="2885" spans="1:25" ht="15.75" hidden="1" customHeight="1" x14ac:dyDescent="0.25">
      <c r="A2885" s="32">
        <v>28629687</v>
      </c>
      <c r="B2885" s="32" t="s">
        <v>17671</v>
      </c>
      <c r="C2885" s="32" t="s">
        <v>17672</v>
      </c>
      <c r="D2885" s="32" t="s">
        <v>17673</v>
      </c>
      <c r="E2885" s="32" t="s">
        <v>17674</v>
      </c>
      <c r="F2885" s="32" t="s">
        <v>15518</v>
      </c>
      <c r="G2885" s="32">
        <v>2017</v>
      </c>
      <c r="H2885" s="33">
        <v>42907</v>
      </c>
      <c r="I2885" s="32" t="s">
        <v>17675</v>
      </c>
      <c r="J2885" s="32" t="s">
        <v>17676</v>
      </c>
      <c r="K2885" s="32" t="s">
        <v>17677</v>
      </c>
      <c r="L2885" s="32" t="str">
        <f t="shared" si="842"/>
        <v>PostAlerta</v>
      </c>
      <c r="M2885" s="32" t="str">
        <f t="shared" si="850"/>
        <v>S/PalabrasClaves</v>
      </c>
      <c r="N2885" s="32"/>
      <c r="O2885" s="32"/>
      <c r="P2885" s="32" t="s">
        <v>3730</v>
      </c>
      <c r="Q2885" s="32"/>
      <c r="R2885" s="32" t="str">
        <f>LEFT('2012-2022'!$P2885,4)</f>
        <v>2017</v>
      </c>
      <c r="S2885" s="32" t="s">
        <v>70</v>
      </c>
      <c r="T2885" s="32" t="str">
        <f t="shared" si="847"/>
        <v/>
      </c>
      <c r="U2885" s="32"/>
      <c r="V2885" s="34"/>
      <c r="W2885" s="35"/>
      <c r="X2885" s="35"/>
      <c r="Y2885" s="32"/>
    </row>
    <row r="2886" spans="1:25" ht="15.75" hidden="1" customHeight="1" x14ac:dyDescent="0.25">
      <c r="A2886" s="27">
        <v>28505240</v>
      </c>
      <c r="B2886" s="27" t="s">
        <v>17678</v>
      </c>
      <c r="C2886" s="27" t="s">
        <v>17679</v>
      </c>
      <c r="D2886" s="27" t="s">
        <v>17680</v>
      </c>
      <c r="E2886" s="27" t="s">
        <v>17681</v>
      </c>
      <c r="F2886" s="27" t="s">
        <v>2140</v>
      </c>
      <c r="G2886" s="27">
        <v>2017</v>
      </c>
      <c r="H2886" s="28">
        <v>42871</v>
      </c>
      <c r="I2886" s="27" t="s">
        <v>17682</v>
      </c>
      <c r="J2886" s="27"/>
      <c r="K2886" s="27" t="s">
        <v>17683</v>
      </c>
      <c r="L2886" s="27" t="str">
        <f t="shared" si="842"/>
        <v>PostAlerta</v>
      </c>
      <c r="M2886" s="27" t="str">
        <f t="shared" si="850"/>
        <v>S/PalabrasClaves</v>
      </c>
      <c r="N2886" s="27" t="str">
        <f t="shared" ref="N2886:N2898" si="851">IF(ISNUMBER(SEARCH("TREATMENT", B2886)), "4) Nuevos tratamientos", "")</f>
        <v/>
      </c>
      <c r="O2886" s="27"/>
      <c r="P2886" s="27" t="s">
        <v>4219</v>
      </c>
      <c r="Q2886" s="27"/>
      <c r="R2886" s="27" t="str">
        <f>LEFT('2012-2022'!$P2886,4)</f>
        <v>2017</v>
      </c>
      <c r="S2886" s="27" t="s">
        <v>68</v>
      </c>
      <c r="T2886" s="27" t="str">
        <f t="shared" si="847"/>
        <v/>
      </c>
      <c r="U2886" s="27"/>
      <c r="V2886" s="29"/>
      <c r="W2886" s="30"/>
      <c r="X2886" s="30"/>
      <c r="Y2886" s="31"/>
    </row>
    <row r="2887" spans="1:25" ht="15.75" hidden="1" customHeight="1" x14ac:dyDescent="0.25">
      <c r="A2887" s="32">
        <v>23409129</v>
      </c>
      <c r="B2887" s="32" t="s">
        <v>17684</v>
      </c>
      <c r="C2887" s="32" t="s">
        <v>17685</v>
      </c>
      <c r="D2887" s="32" t="s">
        <v>17686</v>
      </c>
      <c r="E2887" s="32" t="s">
        <v>17687</v>
      </c>
      <c r="F2887" s="32" t="s">
        <v>424</v>
      </c>
      <c r="G2887" s="32">
        <v>2013</v>
      </c>
      <c r="H2887" s="33">
        <v>41320</v>
      </c>
      <c r="I2887" s="32" t="s">
        <v>17688</v>
      </c>
      <c r="J2887" s="32"/>
      <c r="K2887" s="32" t="s">
        <v>17689</v>
      </c>
      <c r="L2887" s="32" t="str">
        <f t="shared" si="842"/>
        <v>PreAlerta</v>
      </c>
      <c r="M2887" s="32" t="str">
        <f t="shared" si="850"/>
        <v>S/PalabrasClaves</v>
      </c>
      <c r="N2887" s="32" t="str">
        <f t="shared" si="851"/>
        <v/>
      </c>
      <c r="O2887" s="32"/>
      <c r="P2887" s="32">
        <v>2013</v>
      </c>
      <c r="Q2887" s="32"/>
      <c r="R2887" s="32" t="str">
        <f>LEFT('2012-2022'!$P2887,4)</f>
        <v>2013</v>
      </c>
      <c r="S2887" s="32"/>
      <c r="T2887" s="32" t="str">
        <f t="shared" si="847"/>
        <v/>
      </c>
      <c r="U2887" s="32"/>
      <c r="V2887" s="34"/>
      <c r="W2887" s="35"/>
      <c r="X2887" s="35"/>
      <c r="Y2887" s="32"/>
    </row>
    <row r="2888" spans="1:25" ht="15.75" hidden="1" customHeight="1" x14ac:dyDescent="0.25">
      <c r="A2888" s="27">
        <v>22970467</v>
      </c>
      <c r="B2888" s="27" t="s">
        <v>17690</v>
      </c>
      <c r="C2888" s="27" t="s">
        <v>17691</v>
      </c>
      <c r="D2888" s="27" t="s">
        <v>17692</v>
      </c>
      <c r="E2888" s="27" t="s">
        <v>9273</v>
      </c>
      <c r="F2888" s="27" t="s">
        <v>17693</v>
      </c>
      <c r="G2888" s="27">
        <v>2012</v>
      </c>
      <c r="H2888" s="28">
        <v>41166</v>
      </c>
      <c r="I2888" s="27" t="s">
        <v>17694</v>
      </c>
      <c r="J2888" s="27" t="s">
        <v>17695</v>
      </c>
      <c r="K2888" s="27"/>
      <c r="L2888" s="27" t="str">
        <f t="shared" si="842"/>
        <v>PreAlerta</v>
      </c>
      <c r="M2888" s="27" t="str">
        <f t="shared" si="850"/>
        <v>S/PalabrasClaves</v>
      </c>
      <c r="N2888" s="27" t="str">
        <f t="shared" si="851"/>
        <v/>
      </c>
      <c r="O2888" s="27"/>
      <c r="P2888" s="27" t="s">
        <v>2525</v>
      </c>
      <c r="Q2888" s="27"/>
      <c r="R2888" s="27" t="str">
        <f>LEFT('2012-2022'!$P2888,4)</f>
        <v>2012</v>
      </c>
      <c r="S2888" s="27" t="s">
        <v>65</v>
      </c>
      <c r="T2888" s="27" t="str">
        <f t="shared" si="847"/>
        <v/>
      </c>
      <c r="U2888" s="27"/>
      <c r="V2888" s="29"/>
      <c r="W2888" s="30"/>
      <c r="X2888" s="30"/>
      <c r="Y2888" s="31"/>
    </row>
    <row r="2889" spans="1:25" ht="15.75" hidden="1" customHeight="1" x14ac:dyDescent="0.25">
      <c r="A2889" s="32">
        <v>24466206</v>
      </c>
      <c r="B2889" s="32" t="s">
        <v>17696</v>
      </c>
      <c r="C2889" s="32" t="s">
        <v>17697</v>
      </c>
      <c r="D2889" s="32" t="s">
        <v>17698</v>
      </c>
      <c r="E2889" s="32" t="s">
        <v>17699</v>
      </c>
      <c r="F2889" s="32" t="s">
        <v>424</v>
      </c>
      <c r="G2889" s="32">
        <v>2014</v>
      </c>
      <c r="H2889" s="33">
        <v>41667</v>
      </c>
      <c r="I2889" s="32" t="s">
        <v>17700</v>
      </c>
      <c r="J2889" s="32"/>
      <c r="K2889" s="32" t="s">
        <v>17701</v>
      </c>
      <c r="L2889" s="32" t="str">
        <f t="shared" si="842"/>
        <v>PreAlerta</v>
      </c>
      <c r="M2889" s="32" t="str">
        <f t="shared" si="850"/>
        <v>S/PalabrasClaves</v>
      </c>
      <c r="N2889" s="32" t="str">
        <f t="shared" si="851"/>
        <v/>
      </c>
      <c r="O2889" s="32"/>
      <c r="P2889" s="32" t="s">
        <v>17702</v>
      </c>
      <c r="Q2889" s="32"/>
      <c r="R2889" s="32" t="str">
        <f>LEFT('2012-2022'!$P2889,4)</f>
        <v>2014</v>
      </c>
      <c r="S2889" s="32" t="s">
        <v>39</v>
      </c>
      <c r="T2889" s="32" t="str">
        <f t="shared" si="847"/>
        <v/>
      </c>
      <c r="U2889" s="32"/>
      <c r="V2889" s="34"/>
      <c r="W2889" s="35"/>
      <c r="X2889" s="35"/>
      <c r="Y2889" s="32"/>
    </row>
    <row r="2890" spans="1:25" ht="15.75" hidden="1" customHeight="1" x14ac:dyDescent="0.25">
      <c r="A2890" s="27">
        <v>25780762</v>
      </c>
      <c r="B2890" s="27" t="s">
        <v>17703</v>
      </c>
      <c r="C2890" s="27" t="s">
        <v>17704</v>
      </c>
      <c r="D2890" s="27" t="s">
        <v>17705</v>
      </c>
      <c r="E2890" s="27" t="s">
        <v>17706</v>
      </c>
      <c r="F2890" s="27" t="s">
        <v>16708</v>
      </c>
      <c r="G2890" s="27">
        <v>2015</v>
      </c>
      <c r="H2890" s="28">
        <v>42081</v>
      </c>
      <c r="I2890" s="27" t="s">
        <v>17707</v>
      </c>
      <c r="J2890" s="27"/>
      <c r="K2890" s="27" t="s">
        <v>17708</v>
      </c>
      <c r="L2890" s="27" t="str">
        <f t="shared" si="842"/>
        <v>PreAlerta</v>
      </c>
      <c r="M2890" s="27" t="str">
        <f t="shared" si="850"/>
        <v>C/PalabrasClaves</v>
      </c>
      <c r="N2890" s="27" t="str">
        <f t="shared" si="851"/>
        <v/>
      </c>
      <c r="O2890" s="27"/>
      <c r="P2890" s="27" t="s">
        <v>17709</v>
      </c>
      <c r="Q2890" s="27"/>
      <c r="R2890" s="27" t="str">
        <f>LEFT('2012-2022'!$P2890,4)</f>
        <v>2015</v>
      </c>
      <c r="S2890" s="27" t="s">
        <v>49</v>
      </c>
      <c r="T2890" s="27" t="str">
        <f t="shared" si="847"/>
        <v/>
      </c>
      <c r="U2890" s="27"/>
      <c r="V2890" s="29"/>
      <c r="W2890" s="30"/>
      <c r="X2890" s="30"/>
      <c r="Y2890" s="31"/>
    </row>
    <row r="2891" spans="1:25" ht="15.75" hidden="1" customHeight="1" x14ac:dyDescent="0.25">
      <c r="A2891" s="32">
        <v>30982247</v>
      </c>
      <c r="B2891" s="32" t="s">
        <v>17710</v>
      </c>
      <c r="C2891" s="32" t="s">
        <v>17711</v>
      </c>
      <c r="D2891" s="32" t="s">
        <v>17712</v>
      </c>
      <c r="E2891" s="32" t="s">
        <v>655</v>
      </c>
      <c r="F2891" s="32" t="s">
        <v>4579</v>
      </c>
      <c r="G2891" s="32">
        <v>2019</v>
      </c>
      <c r="H2891" s="33">
        <v>43570</v>
      </c>
      <c r="I2891" s="32"/>
      <c r="J2891" s="32"/>
      <c r="K2891" s="32" t="s">
        <v>17713</v>
      </c>
      <c r="L2891" s="32" t="str">
        <f t="shared" si="842"/>
        <v>PostAlerta</v>
      </c>
      <c r="M2891" s="32" t="str">
        <f t="shared" si="850"/>
        <v>S/PalabrasClaves</v>
      </c>
      <c r="N2891" s="32" t="str">
        <f t="shared" si="851"/>
        <v/>
      </c>
      <c r="O2891" s="32"/>
      <c r="P2891" s="32" t="s">
        <v>17714</v>
      </c>
      <c r="Q2891" s="32"/>
      <c r="R2891" s="32" t="str">
        <f>LEFT('2012-2022'!$P2891,4)</f>
        <v>2019</v>
      </c>
      <c r="S2891" s="32" t="s">
        <v>54</v>
      </c>
      <c r="T2891" s="32" t="str">
        <f t="shared" si="847"/>
        <v/>
      </c>
      <c r="U2891" s="32"/>
      <c r="V2891" s="34"/>
      <c r="W2891" s="35"/>
      <c r="X2891" s="35"/>
      <c r="Y2891" s="32"/>
    </row>
    <row r="2892" spans="1:25" ht="15.75" hidden="1" customHeight="1" x14ac:dyDescent="0.25">
      <c r="A2892" s="27">
        <v>30023502</v>
      </c>
      <c r="B2892" s="27" t="s">
        <v>17715</v>
      </c>
      <c r="C2892" s="27" t="s">
        <v>17716</v>
      </c>
      <c r="D2892" s="27" t="s">
        <v>17717</v>
      </c>
      <c r="E2892" s="27" t="s">
        <v>17718</v>
      </c>
      <c r="F2892" s="27" t="s">
        <v>17363</v>
      </c>
      <c r="G2892" s="27">
        <v>2016</v>
      </c>
      <c r="H2892" s="28">
        <v>43301</v>
      </c>
      <c r="I2892" s="27" t="s">
        <v>17719</v>
      </c>
      <c r="J2892" s="27"/>
      <c r="K2892" s="27" t="s">
        <v>17720</v>
      </c>
      <c r="L2892" s="27" t="str">
        <f t="shared" si="842"/>
        <v>PreAlerta</v>
      </c>
      <c r="M2892" s="27" t="str">
        <f t="shared" si="850"/>
        <v>S/PalabrasClaves</v>
      </c>
      <c r="N2892" s="27" t="str">
        <f t="shared" si="851"/>
        <v/>
      </c>
      <c r="O2892" s="27"/>
      <c r="P2892" s="27" t="s">
        <v>17721</v>
      </c>
      <c r="Q2892" s="27"/>
      <c r="R2892" s="27" t="str">
        <f>LEFT('2012-2022'!$P2892,4)</f>
        <v>2016</v>
      </c>
      <c r="S2892" s="27" t="s">
        <v>74</v>
      </c>
      <c r="T2892" s="27" t="str">
        <f t="shared" si="847"/>
        <v/>
      </c>
      <c r="U2892" s="27"/>
      <c r="V2892" s="29"/>
      <c r="W2892" s="30"/>
      <c r="X2892" s="30"/>
      <c r="Y2892" s="31"/>
    </row>
    <row r="2893" spans="1:25" ht="15.75" hidden="1" customHeight="1" x14ac:dyDescent="0.25">
      <c r="A2893" s="32">
        <v>24690473</v>
      </c>
      <c r="B2893" s="32" t="s">
        <v>17722</v>
      </c>
      <c r="C2893" s="32" t="s">
        <v>17723</v>
      </c>
      <c r="D2893" s="32" t="s">
        <v>17724</v>
      </c>
      <c r="E2893" s="32" t="s">
        <v>17234</v>
      </c>
      <c r="F2893" s="32" t="s">
        <v>595</v>
      </c>
      <c r="G2893" s="32">
        <v>2014</v>
      </c>
      <c r="H2893" s="33">
        <v>41732</v>
      </c>
      <c r="I2893" s="32"/>
      <c r="J2893" s="32"/>
      <c r="K2893" s="32" t="s">
        <v>17725</v>
      </c>
      <c r="L2893" s="32" t="str">
        <f t="shared" si="842"/>
        <v>PreAlerta</v>
      </c>
      <c r="M2893" s="32" t="str">
        <f t="shared" si="850"/>
        <v>S/PalabrasClaves</v>
      </c>
      <c r="N2893" s="32" t="str">
        <f t="shared" si="851"/>
        <v/>
      </c>
      <c r="O2893" s="32"/>
      <c r="P2893" s="32" t="s">
        <v>1207</v>
      </c>
      <c r="Q2893" s="32"/>
      <c r="R2893" s="32" t="str">
        <f>LEFT('2012-2022'!$P2893,4)</f>
        <v>2014</v>
      </c>
      <c r="S2893" s="32" t="s">
        <v>62</v>
      </c>
      <c r="T2893" s="32" t="str">
        <f t="shared" si="847"/>
        <v/>
      </c>
      <c r="U2893" s="32"/>
      <c r="V2893" s="34"/>
      <c r="W2893" s="35"/>
      <c r="X2893" s="35"/>
      <c r="Y2893" s="32"/>
    </row>
    <row r="2894" spans="1:25" ht="15.75" hidden="1" customHeight="1" x14ac:dyDescent="0.25">
      <c r="A2894" s="27">
        <v>32582714</v>
      </c>
      <c r="B2894" s="27" t="s">
        <v>17726</v>
      </c>
      <c r="C2894" s="27" t="s">
        <v>17727</v>
      </c>
      <c r="D2894" s="27" t="s">
        <v>17728</v>
      </c>
      <c r="E2894" s="27" t="s">
        <v>17729</v>
      </c>
      <c r="F2894" s="27" t="s">
        <v>17730</v>
      </c>
      <c r="G2894" s="27">
        <v>2020</v>
      </c>
      <c r="H2894" s="28">
        <v>44008</v>
      </c>
      <c r="I2894" s="27" t="s">
        <v>17731</v>
      </c>
      <c r="J2894" s="27"/>
      <c r="K2894" s="27" t="s">
        <v>17732</v>
      </c>
      <c r="L2894" s="27" t="str">
        <f t="shared" si="842"/>
        <v>Excluido</v>
      </c>
      <c r="M2894" s="27" t="str">
        <f t="shared" si="850"/>
        <v>S/PalabrasClaves</v>
      </c>
      <c r="N2894" s="27" t="str">
        <f t="shared" si="851"/>
        <v/>
      </c>
      <c r="O2894" s="27"/>
      <c r="P2894" s="27" t="s">
        <v>10280</v>
      </c>
      <c r="Q2894" s="27"/>
      <c r="R2894" s="27" t="str">
        <f>LEFT('2012-2022'!$P2894,4)</f>
        <v>2020</v>
      </c>
      <c r="S2894" s="27" t="s">
        <v>60</v>
      </c>
      <c r="T2894" s="27" t="str">
        <f t="shared" si="847"/>
        <v/>
      </c>
      <c r="U2894" s="27"/>
      <c r="V2894" s="29"/>
      <c r="W2894" s="30"/>
      <c r="X2894" s="30"/>
      <c r="Y2894" s="31"/>
    </row>
    <row r="2895" spans="1:25" ht="15.75" hidden="1" customHeight="1" x14ac:dyDescent="0.25">
      <c r="A2895" s="32">
        <v>31945133</v>
      </c>
      <c r="B2895" s="32" t="s">
        <v>17733</v>
      </c>
      <c r="C2895" s="32" t="s">
        <v>17734</v>
      </c>
      <c r="D2895" s="32" t="s">
        <v>17735</v>
      </c>
      <c r="E2895" s="32" t="s">
        <v>9443</v>
      </c>
      <c r="F2895" s="32" t="s">
        <v>424</v>
      </c>
      <c r="G2895" s="32">
        <v>2020</v>
      </c>
      <c r="H2895" s="33">
        <v>43847</v>
      </c>
      <c r="I2895" s="32" t="s">
        <v>17736</v>
      </c>
      <c r="J2895" s="32"/>
      <c r="K2895" s="32" t="s">
        <v>17737</v>
      </c>
      <c r="L2895" s="32" t="str">
        <f t="shared" si="842"/>
        <v>PostAlerta</v>
      </c>
      <c r="M2895" s="32" t="str">
        <f t="shared" si="850"/>
        <v>S/PalabrasClaves</v>
      </c>
      <c r="N2895" s="32" t="str">
        <f t="shared" si="851"/>
        <v/>
      </c>
      <c r="O2895" s="32"/>
      <c r="P2895" s="32" t="s">
        <v>17738</v>
      </c>
      <c r="Q2895" s="32"/>
      <c r="R2895" s="32" t="str">
        <f>LEFT('2012-2022'!$P2895,4)</f>
        <v>2020</v>
      </c>
      <c r="S2895" s="32" t="s">
        <v>39</v>
      </c>
      <c r="T2895" s="32" t="str">
        <f t="shared" si="847"/>
        <v/>
      </c>
      <c r="U2895" s="32"/>
      <c r="V2895" s="34"/>
      <c r="W2895" s="35"/>
      <c r="X2895" s="35"/>
      <c r="Y2895" s="32"/>
    </row>
    <row r="2896" spans="1:25" ht="15.75" hidden="1" customHeight="1" x14ac:dyDescent="0.25">
      <c r="A2896" s="27">
        <v>34730833</v>
      </c>
      <c r="B2896" s="27" t="s">
        <v>17739</v>
      </c>
      <c r="C2896" s="27" t="s">
        <v>17740</v>
      </c>
      <c r="D2896" s="27" t="s">
        <v>17741</v>
      </c>
      <c r="E2896" s="27" t="s">
        <v>17742</v>
      </c>
      <c r="F2896" s="27" t="s">
        <v>17743</v>
      </c>
      <c r="G2896" s="27">
        <v>2021</v>
      </c>
      <c r="H2896" s="28">
        <v>44503</v>
      </c>
      <c r="I2896" s="27"/>
      <c r="J2896" s="27"/>
      <c r="K2896" s="27"/>
      <c r="L2896" s="27" t="str">
        <f t="shared" si="842"/>
        <v>PostAlerta</v>
      </c>
      <c r="M2896" s="27" t="str">
        <f t="shared" si="850"/>
        <v>S/PalabrasClaves</v>
      </c>
      <c r="N2896" s="27" t="str">
        <f t="shared" si="851"/>
        <v/>
      </c>
      <c r="O2896" s="27"/>
      <c r="P2896" s="27" t="s">
        <v>7353</v>
      </c>
      <c r="Q2896" s="27"/>
      <c r="R2896" s="27" t="str">
        <f>LEFT('2012-2022'!$P2896,4)</f>
        <v>2021</v>
      </c>
      <c r="S2896" s="27" t="s">
        <v>72</v>
      </c>
      <c r="T2896" s="27" t="str">
        <f t="shared" si="847"/>
        <v/>
      </c>
      <c r="U2896" s="27"/>
      <c r="V2896" s="29"/>
      <c r="W2896" s="30"/>
      <c r="X2896" s="30"/>
      <c r="Y2896" s="31"/>
    </row>
    <row r="2897" spans="1:25" ht="15.75" hidden="1" customHeight="1" x14ac:dyDescent="0.25">
      <c r="A2897" s="32">
        <v>23257061</v>
      </c>
      <c r="B2897" s="32" t="s">
        <v>17744</v>
      </c>
      <c r="C2897" s="32" t="s">
        <v>17745</v>
      </c>
      <c r="D2897" s="32" t="s">
        <v>17746</v>
      </c>
      <c r="E2897" s="32" t="s">
        <v>17747</v>
      </c>
      <c r="F2897" s="32" t="s">
        <v>595</v>
      </c>
      <c r="G2897" s="32">
        <v>2013</v>
      </c>
      <c r="H2897" s="33">
        <v>41265</v>
      </c>
      <c r="I2897" s="32"/>
      <c r="J2897" s="32"/>
      <c r="K2897" s="32" t="s">
        <v>17748</v>
      </c>
      <c r="L2897" s="32" t="str">
        <f t="shared" si="842"/>
        <v>PreAlerta</v>
      </c>
      <c r="M2897" s="32" t="str">
        <f t="shared" si="850"/>
        <v>S/PalabrasClaves</v>
      </c>
      <c r="N2897" s="32" t="str">
        <f t="shared" si="851"/>
        <v/>
      </c>
      <c r="O2897" s="32"/>
      <c r="P2897" s="32" t="s">
        <v>1301</v>
      </c>
      <c r="Q2897" s="32"/>
      <c r="R2897" s="32" t="str">
        <f>LEFT('2012-2022'!$P2897,4)</f>
        <v>2013</v>
      </c>
      <c r="S2897" s="32" t="s">
        <v>57</v>
      </c>
      <c r="T2897" s="32" t="str">
        <f t="shared" si="847"/>
        <v/>
      </c>
      <c r="U2897" s="32"/>
      <c r="V2897" s="34"/>
      <c r="W2897" s="35"/>
      <c r="X2897" s="35"/>
      <c r="Y2897" s="32"/>
    </row>
    <row r="2898" spans="1:25" ht="15.75" hidden="1" customHeight="1" x14ac:dyDescent="0.25">
      <c r="A2898" s="27">
        <v>32765015</v>
      </c>
      <c r="B2898" s="27" t="s">
        <v>17749</v>
      </c>
      <c r="C2898" s="27" t="s">
        <v>17750</v>
      </c>
      <c r="D2898" s="27" t="s">
        <v>17751</v>
      </c>
      <c r="E2898" s="27" t="s">
        <v>7557</v>
      </c>
      <c r="F2898" s="27" t="s">
        <v>15774</v>
      </c>
      <c r="G2898" s="27">
        <v>2020</v>
      </c>
      <c r="H2898" s="28">
        <v>44052</v>
      </c>
      <c r="I2898" s="27" t="s">
        <v>17752</v>
      </c>
      <c r="J2898" s="27"/>
      <c r="K2898" s="27" t="s">
        <v>17753</v>
      </c>
      <c r="L2898" s="27" t="str">
        <f t="shared" si="842"/>
        <v>PostAlerta</v>
      </c>
      <c r="M2898" s="27" t="str">
        <f t="shared" si="850"/>
        <v>S/PalabrasClaves</v>
      </c>
      <c r="N2898" s="27" t="str">
        <f t="shared" si="851"/>
        <v/>
      </c>
      <c r="O2898" s="27"/>
      <c r="P2898" s="27" t="s">
        <v>842</v>
      </c>
      <c r="Q2898" s="27"/>
      <c r="R2898" s="27" t="str">
        <f>LEFT('2012-2022'!$P2898,4)</f>
        <v>2020</v>
      </c>
      <c r="S2898" s="27" t="s">
        <v>62</v>
      </c>
      <c r="T2898" s="27" t="str">
        <f t="shared" si="847"/>
        <v/>
      </c>
      <c r="U2898" s="27"/>
      <c r="V2898" s="29"/>
      <c r="W2898" s="30"/>
      <c r="X2898" s="30"/>
      <c r="Y2898" s="31"/>
    </row>
    <row r="2899" spans="1:25" ht="15.75" hidden="1" customHeight="1" x14ac:dyDescent="0.25">
      <c r="A2899" s="32">
        <v>34234969</v>
      </c>
      <c r="B2899" s="32" t="s">
        <v>17754</v>
      </c>
      <c r="C2899" s="32" t="s">
        <v>17755</v>
      </c>
      <c r="D2899" s="32" t="s">
        <v>17756</v>
      </c>
      <c r="E2899" s="32" t="s">
        <v>17757</v>
      </c>
      <c r="F2899" s="32" t="s">
        <v>17758</v>
      </c>
      <c r="G2899" s="32">
        <v>2021</v>
      </c>
      <c r="H2899" s="33">
        <v>44385</v>
      </c>
      <c r="I2899" s="32" t="s">
        <v>17759</v>
      </c>
      <c r="J2899" s="32"/>
      <c r="K2899" s="32" t="s">
        <v>17760</v>
      </c>
      <c r="L2899" s="32" t="str">
        <f t="shared" si="842"/>
        <v>PostAlerta</v>
      </c>
      <c r="M2899" s="32" t="str">
        <f t="shared" si="850"/>
        <v>S/PalabrasClaves</v>
      </c>
      <c r="N2899" s="32"/>
      <c r="O2899" s="32"/>
      <c r="P2899" s="32" t="s">
        <v>17761</v>
      </c>
      <c r="Q2899" s="32"/>
      <c r="R2899" s="32" t="str">
        <f>LEFT('2012-2022'!$P2899,4)</f>
        <v>2021</v>
      </c>
      <c r="S2899" s="32" t="s">
        <v>60</v>
      </c>
      <c r="T2899" s="32" t="str">
        <f t="shared" si="847"/>
        <v/>
      </c>
      <c r="U2899" s="32"/>
      <c r="V2899" s="34"/>
      <c r="W2899" s="35"/>
      <c r="X2899" s="35"/>
      <c r="Y2899" s="32"/>
    </row>
    <row r="2900" spans="1:25" ht="15.75" hidden="1" customHeight="1" x14ac:dyDescent="0.25">
      <c r="A2900" s="27">
        <v>28414664</v>
      </c>
      <c r="B2900" s="27" t="s">
        <v>17762</v>
      </c>
      <c r="C2900" s="27" t="s">
        <v>17763</v>
      </c>
      <c r="D2900" s="27" t="s">
        <v>17764</v>
      </c>
      <c r="E2900" s="27" t="s">
        <v>17765</v>
      </c>
      <c r="F2900" s="27" t="s">
        <v>17766</v>
      </c>
      <c r="G2900" s="27">
        <v>2017</v>
      </c>
      <c r="H2900" s="28">
        <v>42843</v>
      </c>
      <c r="I2900" s="27"/>
      <c r="J2900" s="27"/>
      <c r="K2900" s="27"/>
      <c r="L2900" s="27" t="str">
        <f t="shared" si="842"/>
        <v>PostAlerta</v>
      </c>
      <c r="M2900" s="27" t="str">
        <f t="shared" si="850"/>
        <v>S/PalabrasClaves</v>
      </c>
      <c r="N2900" s="27" t="str">
        <f t="shared" ref="N2900:N2904" si="852">IF(ISNUMBER(SEARCH("TREATMENT", B2900)), "4) Nuevos tratamientos", "")</f>
        <v/>
      </c>
      <c r="O2900" s="27"/>
      <c r="P2900" s="27" t="s">
        <v>17767</v>
      </c>
      <c r="Q2900" s="27"/>
      <c r="R2900" s="27" t="str">
        <f>LEFT('2012-2022'!$P2900,4)</f>
        <v>2017</v>
      </c>
      <c r="S2900" s="27" t="s">
        <v>49</v>
      </c>
      <c r="T2900" s="27" t="str">
        <f t="shared" si="847"/>
        <v/>
      </c>
      <c r="U2900" s="27"/>
      <c r="V2900" s="29"/>
      <c r="W2900" s="30"/>
      <c r="X2900" s="30"/>
      <c r="Y2900" s="31"/>
    </row>
    <row r="2901" spans="1:25" ht="15.75" hidden="1" customHeight="1" x14ac:dyDescent="0.25">
      <c r="A2901" s="32">
        <v>22145868</v>
      </c>
      <c r="B2901" s="32" t="s">
        <v>17768</v>
      </c>
      <c r="C2901" s="32" t="s">
        <v>17769</v>
      </c>
      <c r="D2901" s="32" t="s">
        <v>17770</v>
      </c>
      <c r="E2901" s="32" t="s">
        <v>17771</v>
      </c>
      <c r="F2901" s="32" t="s">
        <v>17772</v>
      </c>
      <c r="G2901" s="32">
        <v>2012</v>
      </c>
      <c r="H2901" s="33">
        <v>40885</v>
      </c>
      <c r="I2901" s="32"/>
      <c r="J2901" s="32"/>
      <c r="K2901" s="32" t="s">
        <v>17773</v>
      </c>
      <c r="L2901" s="32" t="str">
        <f t="shared" si="842"/>
        <v>PreAlerta</v>
      </c>
      <c r="M2901" s="32" t="str">
        <f t="shared" si="850"/>
        <v>S/PalabrasClaves</v>
      </c>
      <c r="N2901" s="32" t="str">
        <f t="shared" si="852"/>
        <v/>
      </c>
      <c r="O2901" s="32"/>
      <c r="P2901" s="32" t="s">
        <v>2097</v>
      </c>
      <c r="Q2901" s="32"/>
      <c r="R2901" s="32" t="str">
        <f>LEFT('2012-2022'!$P2901,4)</f>
        <v>2012</v>
      </c>
      <c r="S2901" s="32" t="s">
        <v>74</v>
      </c>
      <c r="T2901" s="32" t="str">
        <f t="shared" si="847"/>
        <v/>
      </c>
      <c r="U2901" s="32"/>
      <c r="V2901" s="34"/>
      <c r="W2901" s="35"/>
      <c r="X2901" s="35"/>
      <c r="Y2901" s="32"/>
    </row>
    <row r="2902" spans="1:25" ht="15.75" hidden="1" customHeight="1" x14ac:dyDescent="0.25">
      <c r="A2902" s="27">
        <v>32536685</v>
      </c>
      <c r="B2902" s="27" t="s">
        <v>17774</v>
      </c>
      <c r="C2902" s="27" t="s">
        <v>17775</v>
      </c>
      <c r="D2902" s="27" t="s">
        <v>17776</v>
      </c>
      <c r="E2902" s="27" t="s">
        <v>17777</v>
      </c>
      <c r="F2902" s="27" t="s">
        <v>17561</v>
      </c>
      <c r="G2902" s="27">
        <v>2020</v>
      </c>
      <c r="H2902" s="28">
        <v>43998</v>
      </c>
      <c r="I2902" s="27" t="s">
        <v>17778</v>
      </c>
      <c r="J2902" s="27"/>
      <c r="K2902" s="27" t="s">
        <v>17779</v>
      </c>
      <c r="L2902" s="27" t="str">
        <f t="shared" si="842"/>
        <v>PostAlerta</v>
      </c>
      <c r="M2902" s="27" t="str">
        <f t="shared" si="850"/>
        <v>S/PalabrasClaves</v>
      </c>
      <c r="N2902" s="27" t="str">
        <f t="shared" si="852"/>
        <v/>
      </c>
      <c r="O2902" s="27"/>
      <c r="P2902" s="27" t="s">
        <v>5863</v>
      </c>
      <c r="Q2902" s="27"/>
      <c r="R2902" s="27" t="str">
        <f>LEFT('2012-2022'!$P2902,4)</f>
        <v>2020</v>
      </c>
      <c r="S2902" s="27" t="s">
        <v>60</v>
      </c>
      <c r="T2902" s="27" t="str">
        <f t="shared" si="847"/>
        <v/>
      </c>
      <c r="U2902" s="27"/>
      <c r="V2902" s="29"/>
      <c r="W2902" s="30"/>
      <c r="X2902" s="30"/>
      <c r="Y2902" s="31"/>
    </row>
    <row r="2903" spans="1:25" ht="15.75" hidden="1" customHeight="1" x14ac:dyDescent="0.25">
      <c r="A2903" s="32">
        <v>35423628</v>
      </c>
      <c r="B2903" s="32" t="s">
        <v>17780</v>
      </c>
      <c r="C2903" s="32" t="s">
        <v>17781</v>
      </c>
      <c r="D2903" s="32" t="s">
        <v>17782</v>
      </c>
      <c r="E2903" s="32" t="s">
        <v>17783</v>
      </c>
      <c r="F2903" s="32" t="s">
        <v>17784</v>
      </c>
      <c r="G2903" s="32">
        <v>2021</v>
      </c>
      <c r="H2903" s="33">
        <v>44666</v>
      </c>
      <c r="I2903" s="32" t="s">
        <v>17785</v>
      </c>
      <c r="J2903" s="32"/>
      <c r="K2903" s="32" t="s">
        <v>17786</v>
      </c>
      <c r="L2903" s="32" t="str">
        <f t="shared" si="842"/>
        <v>PostAlerta</v>
      </c>
      <c r="M2903" s="32" t="str">
        <f t="shared" si="850"/>
        <v>C/PalabrasClaves</v>
      </c>
      <c r="N2903" s="32" t="str">
        <f t="shared" si="852"/>
        <v/>
      </c>
      <c r="O2903" s="32"/>
      <c r="P2903" s="32" t="s">
        <v>9527</v>
      </c>
      <c r="Q2903" s="32"/>
      <c r="R2903" s="32" t="str">
        <f>LEFT('2012-2022'!$P2903,4)</f>
        <v>2021</v>
      </c>
      <c r="S2903" s="32" t="s">
        <v>49</v>
      </c>
      <c r="T2903" s="32" t="str">
        <f t="shared" si="847"/>
        <v/>
      </c>
      <c r="U2903" s="32"/>
      <c r="V2903" s="34"/>
      <c r="W2903" s="35"/>
      <c r="X2903" s="35"/>
      <c r="Y2903" s="32"/>
    </row>
    <row r="2904" spans="1:25" ht="15.75" hidden="1" customHeight="1" x14ac:dyDescent="0.25">
      <c r="A2904" s="27">
        <v>25808340</v>
      </c>
      <c r="B2904" s="27" t="s">
        <v>17787</v>
      </c>
      <c r="C2904" s="27" t="s">
        <v>17788</v>
      </c>
      <c r="D2904" s="27" t="s">
        <v>17789</v>
      </c>
      <c r="E2904" s="27" t="s">
        <v>12502</v>
      </c>
      <c r="F2904" s="27" t="s">
        <v>17790</v>
      </c>
      <c r="G2904" s="27">
        <v>2015</v>
      </c>
      <c r="H2904" s="28">
        <v>42090</v>
      </c>
      <c r="I2904" s="27" t="s">
        <v>17791</v>
      </c>
      <c r="J2904" s="27"/>
      <c r="K2904" s="27" t="s">
        <v>17792</v>
      </c>
      <c r="L2904" s="27" t="str">
        <f t="shared" si="842"/>
        <v>PreAlerta</v>
      </c>
      <c r="M2904" s="27" t="str">
        <f t="shared" si="850"/>
        <v>S/PalabrasClaves</v>
      </c>
      <c r="N2904" s="27" t="str">
        <f t="shared" si="852"/>
        <v/>
      </c>
      <c r="O2904" s="27"/>
      <c r="P2904" s="27" t="s">
        <v>17793</v>
      </c>
      <c r="Q2904" s="27"/>
      <c r="R2904" s="27" t="str">
        <f>LEFT('2012-2022'!$P2904,4)</f>
        <v>2015</v>
      </c>
      <c r="S2904" s="27" t="s">
        <v>57</v>
      </c>
      <c r="T2904" s="27" t="str">
        <f t="shared" si="847"/>
        <v/>
      </c>
      <c r="U2904" s="27"/>
      <c r="V2904" s="29"/>
      <c r="W2904" s="30"/>
      <c r="X2904" s="30"/>
      <c r="Y2904" s="31"/>
    </row>
    <row r="2905" spans="1:25" ht="15.75" hidden="1" customHeight="1" x14ac:dyDescent="0.25">
      <c r="A2905" s="32">
        <v>27512795</v>
      </c>
      <c r="B2905" s="32" t="s">
        <v>17794</v>
      </c>
      <c r="C2905" s="32"/>
      <c r="D2905" s="32" t="s">
        <v>17795</v>
      </c>
      <c r="E2905" s="32"/>
      <c r="F2905" s="32" t="s">
        <v>17794</v>
      </c>
      <c r="G2905" s="32">
        <v>2016</v>
      </c>
      <c r="H2905" s="33">
        <v>42370</v>
      </c>
      <c r="I2905" s="32"/>
      <c r="J2905" s="32"/>
      <c r="K2905" s="32"/>
      <c r="L2905" s="32" t="str">
        <f t="shared" ref="L2905:L2968" si="853">IF(ISNUMBER(VLOOKUP(A2905,EXCL,1,FALSE)),"Excluido",IF(ISNUMBER(VLOOKUP(A2905,POST,1,FALSE)),"PostAlerta",IF(ISNUMBER(VLOOKUP(A2905,PRE,1,FALSE)),"PreAlerta","")))</f>
        <v>Excluido</v>
      </c>
      <c r="M2905" s="32" t="str">
        <f t="shared" si="850"/>
        <v>S/PalabrasClaves</v>
      </c>
      <c r="N2905" s="32"/>
      <c r="O2905" s="32"/>
      <c r="P2905" s="32">
        <v>2016</v>
      </c>
      <c r="Q2905" s="32"/>
      <c r="R2905" s="32" t="str">
        <f>LEFT('2012-2022'!$P2905,4)</f>
        <v>2016</v>
      </c>
      <c r="S2905" s="32"/>
      <c r="T2905" s="32" t="str">
        <f t="shared" si="847"/>
        <v/>
      </c>
      <c r="U2905" s="32"/>
      <c r="V2905" s="34"/>
      <c r="W2905" s="35"/>
      <c r="X2905" s="35"/>
      <c r="Y2905" s="32"/>
    </row>
    <row r="2906" spans="1:25" ht="15.75" hidden="1" customHeight="1" x14ac:dyDescent="0.25">
      <c r="A2906" s="27">
        <v>31119636</v>
      </c>
      <c r="B2906" s="27" t="s">
        <v>17796</v>
      </c>
      <c r="C2906" s="27" t="s">
        <v>17797</v>
      </c>
      <c r="D2906" s="27" t="s">
        <v>17798</v>
      </c>
      <c r="E2906" s="27" t="s">
        <v>17799</v>
      </c>
      <c r="F2906" s="27" t="s">
        <v>120</v>
      </c>
      <c r="G2906" s="27">
        <v>2019</v>
      </c>
      <c r="H2906" s="28">
        <v>43609</v>
      </c>
      <c r="I2906" s="27" t="s">
        <v>17800</v>
      </c>
      <c r="J2906" s="27" t="s">
        <v>17801</v>
      </c>
      <c r="K2906" s="27" t="s">
        <v>17802</v>
      </c>
      <c r="L2906" s="27" t="str">
        <f t="shared" si="853"/>
        <v>PostAlerta</v>
      </c>
      <c r="M2906" s="27" t="str">
        <f t="shared" si="850"/>
        <v>S/PalabrasClaves</v>
      </c>
      <c r="N2906" s="27" t="str">
        <f t="shared" ref="N2906:N2956" si="854">IF(ISNUMBER(SEARCH("TREATMENT", B2906)), "4) Nuevos tratamientos", "")</f>
        <v/>
      </c>
      <c r="O2906" s="27"/>
      <c r="P2906" s="27">
        <v>2019</v>
      </c>
      <c r="Q2906" s="27"/>
      <c r="R2906" s="27" t="str">
        <f>LEFT('2012-2022'!$P2906,4)</f>
        <v>2019</v>
      </c>
      <c r="S2906" s="27"/>
      <c r="T2906" s="27" t="str">
        <f t="shared" si="847"/>
        <v/>
      </c>
      <c r="U2906" s="27"/>
      <c r="V2906" s="29"/>
      <c r="W2906" s="30"/>
      <c r="X2906" s="30"/>
      <c r="Y2906" s="31"/>
    </row>
    <row r="2907" spans="1:25" ht="15.75" hidden="1" customHeight="1" x14ac:dyDescent="0.25">
      <c r="A2907" s="32">
        <v>34606332</v>
      </c>
      <c r="B2907" s="32" t="s">
        <v>17803</v>
      </c>
      <c r="C2907" s="32" t="s">
        <v>17804</v>
      </c>
      <c r="D2907" s="32" t="s">
        <v>17805</v>
      </c>
      <c r="E2907" s="32" t="s">
        <v>17806</v>
      </c>
      <c r="F2907" s="32" t="s">
        <v>573</v>
      </c>
      <c r="G2907" s="32">
        <v>2021</v>
      </c>
      <c r="H2907" s="33">
        <v>44473</v>
      </c>
      <c r="I2907" s="32" t="s">
        <v>17807</v>
      </c>
      <c r="J2907" s="32"/>
      <c r="K2907" s="32" t="s">
        <v>17808</v>
      </c>
      <c r="L2907" s="32" t="str">
        <f t="shared" si="853"/>
        <v>Excluido</v>
      </c>
      <c r="M2907" s="32" t="str">
        <f t="shared" si="850"/>
        <v>C/PalabrasClaves</v>
      </c>
      <c r="N2907" s="32" t="str">
        <f t="shared" si="854"/>
        <v/>
      </c>
      <c r="O2907" s="32"/>
      <c r="P2907" s="32" t="s">
        <v>17101</v>
      </c>
      <c r="Q2907" s="32"/>
      <c r="R2907" s="32" t="str">
        <f>LEFT('2012-2022'!$P2907,4)</f>
        <v>2021</v>
      </c>
      <c r="S2907" s="32" t="s">
        <v>72</v>
      </c>
      <c r="T2907" s="32" t="str">
        <f t="shared" si="847"/>
        <v/>
      </c>
      <c r="U2907" s="32"/>
      <c r="V2907" s="34"/>
      <c r="W2907" s="35"/>
      <c r="X2907" s="35"/>
      <c r="Y2907" s="32"/>
    </row>
    <row r="2908" spans="1:25" ht="15.75" hidden="1" customHeight="1" x14ac:dyDescent="0.25">
      <c r="A2908" s="27">
        <v>30948618</v>
      </c>
      <c r="B2908" s="27" t="s">
        <v>17809</v>
      </c>
      <c r="C2908" s="27" t="s">
        <v>17810</v>
      </c>
      <c r="D2908" s="27" t="s">
        <v>17811</v>
      </c>
      <c r="E2908" s="27" t="s">
        <v>11511</v>
      </c>
      <c r="F2908" s="27" t="s">
        <v>5111</v>
      </c>
      <c r="G2908" s="27">
        <v>2019</v>
      </c>
      <c r="H2908" s="28">
        <v>43561</v>
      </c>
      <c r="I2908" s="27" t="s">
        <v>17812</v>
      </c>
      <c r="J2908" s="27"/>
      <c r="K2908" s="27" t="s">
        <v>17813</v>
      </c>
      <c r="L2908" s="27" t="str">
        <f t="shared" si="853"/>
        <v>PostAlerta</v>
      </c>
      <c r="M2908" s="27" t="str">
        <f t="shared" si="850"/>
        <v>S/PalabrasClaves</v>
      </c>
      <c r="N2908" s="27" t="str">
        <f t="shared" si="854"/>
        <v/>
      </c>
      <c r="O2908" s="27"/>
      <c r="P2908" s="27" t="s">
        <v>5904</v>
      </c>
      <c r="Q2908" s="27"/>
      <c r="R2908" s="27" t="str">
        <f>LEFT('2012-2022'!$P2908,4)</f>
        <v>2019</v>
      </c>
      <c r="S2908" s="27" t="s">
        <v>54</v>
      </c>
      <c r="T2908" s="27" t="str">
        <f t="shared" si="847"/>
        <v/>
      </c>
      <c r="U2908" s="27"/>
      <c r="V2908" s="29"/>
      <c r="W2908" s="30"/>
      <c r="X2908" s="30"/>
      <c r="Y2908" s="31"/>
    </row>
    <row r="2909" spans="1:25" ht="15.75" hidden="1" customHeight="1" x14ac:dyDescent="0.25">
      <c r="A2909" s="32">
        <v>26210107</v>
      </c>
      <c r="B2909" s="32" t="s">
        <v>17814</v>
      </c>
      <c r="C2909" s="32" t="s">
        <v>17815</v>
      </c>
      <c r="D2909" s="32" t="s">
        <v>17816</v>
      </c>
      <c r="E2909" s="32" t="s">
        <v>17817</v>
      </c>
      <c r="F2909" s="32" t="s">
        <v>5480</v>
      </c>
      <c r="G2909" s="32">
        <v>2015</v>
      </c>
      <c r="H2909" s="33">
        <v>42212</v>
      </c>
      <c r="I2909" s="32"/>
      <c r="J2909" s="32"/>
      <c r="K2909" s="32" t="s">
        <v>17818</v>
      </c>
      <c r="L2909" s="32" t="str">
        <f t="shared" si="853"/>
        <v>Excluido</v>
      </c>
      <c r="M2909" s="32" t="str">
        <f t="shared" si="850"/>
        <v>S/PalabrasClaves</v>
      </c>
      <c r="N2909" s="32" t="str">
        <f t="shared" si="854"/>
        <v/>
      </c>
      <c r="O2909" s="32"/>
      <c r="P2909" s="32">
        <v>2015</v>
      </c>
      <c r="Q2909" s="32"/>
      <c r="R2909" s="32" t="str">
        <f>LEFT('2012-2022'!$P2909,4)</f>
        <v>2015</v>
      </c>
      <c r="S2909" s="32"/>
      <c r="T2909" s="32" t="str">
        <f t="shared" si="847"/>
        <v/>
      </c>
      <c r="U2909" s="32"/>
      <c r="V2909" s="34"/>
      <c r="W2909" s="35"/>
      <c r="X2909" s="35"/>
      <c r="Y2909" s="32"/>
    </row>
    <row r="2910" spans="1:25" ht="15.75" hidden="1" customHeight="1" x14ac:dyDescent="0.25">
      <c r="A2910" s="27">
        <v>25282115</v>
      </c>
      <c r="B2910" s="27" t="s">
        <v>17819</v>
      </c>
      <c r="C2910" s="27" t="s">
        <v>17820</v>
      </c>
      <c r="D2910" s="27" t="s">
        <v>17821</v>
      </c>
      <c r="E2910" s="27" t="s">
        <v>13909</v>
      </c>
      <c r="F2910" s="27" t="s">
        <v>9091</v>
      </c>
      <c r="G2910" s="27">
        <v>2015</v>
      </c>
      <c r="H2910" s="28">
        <v>41918</v>
      </c>
      <c r="I2910" s="27"/>
      <c r="J2910" s="27"/>
      <c r="K2910" s="27" t="s">
        <v>17822</v>
      </c>
      <c r="L2910" s="27" t="str">
        <f t="shared" si="853"/>
        <v>PreAlerta</v>
      </c>
      <c r="M2910" s="27" t="str">
        <f t="shared" si="850"/>
        <v>S/PalabrasClaves</v>
      </c>
      <c r="N2910" s="27" t="str">
        <f t="shared" si="854"/>
        <v/>
      </c>
      <c r="O2910" s="27"/>
      <c r="P2910" s="27" t="s">
        <v>2635</v>
      </c>
      <c r="Q2910" s="27"/>
      <c r="R2910" s="27" t="str">
        <f>LEFT('2012-2022'!$P2910,4)</f>
        <v>2015</v>
      </c>
      <c r="S2910" s="27" t="s">
        <v>45</v>
      </c>
      <c r="T2910" s="27" t="str">
        <f t="shared" si="847"/>
        <v/>
      </c>
      <c r="U2910" s="27"/>
      <c r="V2910" s="29"/>
      <c r="W2910" s="30"/>
      <c r="X2910" s="30"/>
      <c r="Y2910" s="31"/>
    </row>
    <row r="2911" spans="1:25" ht="15.75" hidden="1" customHeight="1" x14ac:dyDescent="0.25">
      <c r="A2911" s="32">
        <v>29140608</v>
      </c>
      <c r="B2911" s="32" t="s">
        <v>17823</v>
      </c>
      <c r="C2911" s="32" t="s">
        <v>17824</v>
      </c>
      <c r="D2911" s="32" t="s">
        <v>17825</v>
      </c>
      <c r="E2911" s="32" t="s">
        <v>17826</v>
      </c>
      <c r="F2911" s="32" t="s">
        <v>17827</v>
      </c>
      <c r="G2911" s="32">
        <v>2017</v>
      </c>
      <c r="H2911" s="33">
        <v>43055</v>
      </c>
      <c r="I2911" s="32"/>
      <c r="J2911" s="32"/>
      <c r="K2911" s="32"/>
      <c r="L2911" s="32" t="str">
        <f t="shared" si="853"/>
        <v>PostAlerta</v>
      </c>
      <c r="M2911" s="32" t="str">
        <f t="shared" si="850"/>
        <v>S/PalabrasClaves</v>
      </c>
      <c r="N2911" s="32" t="str">
        <f t="shared" si="854"/>
        <v/>
      </c>
      <c r="O2911" s="32"/>
      <c r="P2911" s="32" t="s">
        <v>12695</v>
      </c>
      <c r="Q2911" s="32"/>
      <c r="R2911" s="32" t="str">
        <f>LEFT('2012-2022'!$P2911,4)</f>
        <v>2017</v>
      </c>
      <c r="S2911" s="32" t="s">
        <v>72</v>
      </c>
      <c r="T2911" s="32" t="str">
        <f t="shared" si="847"/>
        <v/>
      </c>
      <c r="U2911" s="32"/>
      <c r="V2911" s="34"/>
      <c r="W2911" s="35"/>
      <c r="X2911" s="35"/>
      <c r="Y2911" s="32"/>
    </row>
    <row r="2912" spans="1:25" ht="15.75" hidden="1" customHeight="1" x14ac:dyDescent="0.25">
      <c r="A2912" s="27">
        <v>27254649</v>
      </c>
      <c r="B2912" s="27" t="s">
        <v>17828</v>
      </c>
      <c r="C2912" s="27" t="s">
        <v>17829</v>
      </c>
      <c r="D2912" s="27" t="s">
        <v>17830</v>
      </c>
      <c r="E2912" s="27" t="s">
        <v>6948</v>
      </c>
      <c r="F2912" s="27" t="s">
        <v>2808</v>
      </c>
      <c r="G2912" s="27">
        <v>2016</v>
      </c>
      <c r="H2912" s="28">
        <v>42524</v>
      </c>
      <c r="I2912" s="27" t="s">
        <v>17831</v>
      </c>
      <c r="J2912" s="27" t="s">
        <v>17832</v>
      </c>
      <c r="K2912" s="27" t="s">
        <v>17833</v>
      </c>
      <c r="L2912" s="27" t="str">
        <f t="shared" si="853"/>
        <v>PreAlerta</v>
      </c>
      <c r="M2912" s="27" t="str">
        <f t="shared" si="850"/>
        <v>S/PalabrasClaves</v>
      </c>
      <c r="N2912" s="27" t="str">
        <f t="shared" si="854"/>
        <v/>
      </c>
      <c r="O2912" s="27"/>
      <c r="P2912" s="27" t="s">
        <v>17834</v>
      </c>
      <c r="Q2912" s="27"/>
      <c r="R2912" s="27" t="str">
        <f>LEFT('2012-2022'!$P2912,4)</f>
        <v>2016</v>
      </c>
      <c r="S2912" s="27" t="s">
        <v>60</v>
      </c>
      <c r="T2912" s="27" t="str">
        <f t="shared" si="847"/>
        <v/>
      </c>
      <c r="U2912" s="27"/>
      <c r="V2912" s="29"/>
      <c r="W2912" s="30"/>
      <c r="X2912" s="30"/>
      <c r="Y2912" s="31"/>
    </row>
    <row r="2913" spans="1:25" ht="15.75" hidden="1" customHeight="1" x14ac:dyDescent="0.25">
      <c r="A2913" s="32">
        <v>36466478</v>
      </c>
      <c r="B2913" s="32" t="s">
        <v>17835</v>
      </c>
      <c r="C2913" s="32" t="s">
        <v>17836</v>
      </c>
      <c r="D2913" s="32" t="s">
        <v>17837</v>
      </c>
      <c r="E2913" s="32" t="s">
        <v>17838</v>
      </c>
      <c r="F2913" s="32" t="s">
        <v>12426</v>
      </c>
      <c r="G2913" s="32">
        <v>2022</v>
      </c>
      <c r="H2913" s="33">
        <v>44900</v>
      </c>
      <c r="I2913" s="32" t="s">
        <v>17839</v>
      </c>
      <c r="J2913" s="32"/>
      <c r="K2913" s="32" t="s">
        <v>17840</v>
      </c>
      <c r="L2913" s="32" t="str">
        <f t="shared" si="853"/>
        <v>PostAlerta</v>
      </c>
      <c r="M2913" s="32" t="str">
        <f t="shared" si="850"/>
        <v>S/PalabrasClaves</v>
      </c>
      <c r="N2913" s="32" t="str">
        <f t="shared" si="854"/>
        <v/>
      </c>
      <c r="O2913" s="32"/>
      <c r="P2913" s="32" t="s">
        <v>12429</v>
      </c>
      <c r="Q2913" s="32"/>
      <c r="R2913" s="32" t="str">
        <f>LEFT('2012-2022'!$P2913,4)</f>
        <v>2022</v>
      </c>
      <c r="S2913" s="32" t="s">
        <v>72</v>
      </c>
      <c r="T2913" s="32" t="str">
        <f t="shared" si="847"/>
        <v/>
      </c>
      <c r="U2913" s="32"/>
      <c r="V2913" s="34"/>
      <c r="W2913" s="35"/>
      <c r="X2913" s="35"/>
      <c r="Y2913" s="32"/>
    </row>
    <row r="2914" spans="1:25" ht="15.75" hidden="1" customHeight="1" x14ac:dyDescent="0.25">
      <c r="A2914" s="27">
        <v>26353867</v>
      </c>
      <c r="B2914" s="27" t="s">
        <v>17841</v>
      </c>
      <c r="C2914" s="27" t="s">
        <v>17842</v>
      </c>
      <c r="D2914" s="27" t="s">
        <v>17843</v>
      </c>
      <c r="E2914" s="27" t="s">
        <v>17844</v>
      </c>
      <c r="F2914" s="27" t="s">
        <v>5111</v>
      </c>
      <c r="G2914" s="27">
        <v>2015</v>
      </c>
      <c r="H2914" s="28">
        <v>42258</v>
      </c>
      <c r="I2914" s="27" t="s">
        <v>17845</v>
      </c>
      <c r="J2914" s="27"/>
      <c r="K2914" s="27" t="s">
        <v>17846</v>
      </c>
      <c r="L2914" s="27" t="str">
        <f t="shared" si="853"/>
        <v>PreAlerta</v>
      </c>
      <c r="M2914" s="27" t="str">
        <f t="shared" si="850"/>
        <v>S/PalabrasClaves</v>
      </c>
      <c r="N2914" s="27" t="str">
        <f t="shared" si="854"/>
        <v/>
      </c>
      <c r="O2914" s="27"/>
      <c r="P2914" s="27" t="s">
        <v>17847</v>
      </c>
      <c r="Q2914" s="27"/>
      <c r="R2914" s="27" t="str">
        <f>LEFT('2012-2022'!$P2914,4)</f>
        <v>2015</v>
      </c>
      <c r="S2914" s="27" t="s">
        <v>68</v>
      </c>
      <c r="T2914" s="27" t="str">
        <f t="shared" si="847"/>
        <v/>
      </c>
      <c r="U2914" s="27"/>
      <c r="V2914" s="29"/>
      <c r="W2914" s="30"/>
      <c r="X2914" s="30"/>
      <c r="Y2914" s="31"/>
    </row>
    <row r="2915" spans="1:25" ht="15.75" hidden="1" customHeight="1" x14ac:dyDescent="0.25">
      <c r="A2915" s="32">
        <v>27429850</v>
      </c>
      <c r="B2915" s="32" t="s">
        <v>17848</v>
      </c>
      <c r="C2915" s="32" t="s">
        <v>17849</v>
      </c>
      <c r="D2915" s="32" t="s">
        <v>17850</v>
      </c>
      <c r="E2915" s="32" t="s">
        <v>17851</v>
      </c>
      <c r="F2915" s="32" t="s">
        <v>17852</v>
      </c>
      <c r="G2915" s="32">
        <v>2016</v>
      </c>
      <c r="H2915" s="33">
        <v>42570</v>
      </c>
      <c r="I2915" s="32" t="s">
        <v>17853</v>
      </c>
      <c r="J2915" s="32"/>
      <c r="K2915" s="32"/>
      <c r="L2915" s="32" t="str">
        <f t="shared" si="853"/>
        <v>PreAlerta</v>
      </c>
      <c r="M2915" s="32" t="str">
        <f t="shared" si="850"/>
        <v>S/PalabrasClaves</v>
      </c>
      <c r="N2915" s="32" t="str">
        <f t="shared" si="854"/>
        <v/>
      </c>
      <c r="O2915" s="32"/>
      <c r="P2915" s="32" t="s">
        <v>6933</v>
      </c>
      <c r="Q2915" s="32"/>
      <c r="R2915" s="32" t="str">
        <f>LEFT('2012-2022'!$P2915,4)</f>
        <v>2016</v>
      </c>
      <c r="S2915" s="32" t="s">
        <v>60</v>
      </c>
      <c r="T2915" s="32" t="str">
        <f t="shared" si="847"/>
        <v/>
      </c>
      <c r="U2915" s="32"/>
      <c r="V2915" s="34"/>
      <c r="W2915" s="35"/>
      <c r="X2915" s="35"/>
      <c r="Y2915" s="32"/>
    </row>
    <row r="2916" spans="1:25" ht="15.75" hidden="1" customHeight="1" x14ac:dyDescent="0.25">
      <c r="A2916" s="27">
        <v>34035667</v>
      </c>
      <c r="B2916" s="27" t="s">
        <v>17854</v>
      </c>
      <c r="C2916" s="27" t="s">
        <v>17855</v>
      </c>
      <c r="D2916" s="27" t="s">
        <v>17856</v>
      </c>
      <c r="E2916" s="27" t="s">
        <v>17857</v>
      </c>
      <c r="F2916" s="27" t="s">
        <v>16136</v>
      </c>
      <c r="G2916" s="27">
        <v>2021</v>
      </c>
      <c r="H2916" s="28">
        <v>44342</v>
      </c>
      <c r="I2916" s="27" t="s">
        <v>17858</v>
      </c>
      <c r="J2916" s="27"/>
      <c r="K2916" s="27" t="s">
        <v>17859</v>
      </c>
      <c r="L2916" s="27" t="str">
        <f t="shared" si="853"/>
        <v>PostAlerta</v>
      </c>
      <c r="M2916" s="27" t="str">
        <f t="shared" si="850"/>
        <v>S/PalabrasClaves</v>
      </c>
      <c r="N2916" s="27" t="str">
        <f t="shared" si="854"/>
        <v/>
      </c>
      <c r="O2916" s="27"/>
      <c r="P2916" s="27" t="s">
        <v>17860</v>
      </c>
      <c r="Q2916" s="27"/>
      <c r="R2916" s="27" t="str">
        <f>LEFT('2012-2022'!$P2916,4)</f>
        <v>2021</v>
      </c>
      <c r="S2916" s="27" t="s">
        <v>57</v>
      </c>
      <c r="T2916" s="27" t="str">
        <f t="shared" si="847"/>
        <v/>
      </c>
      <c r="U2916" s="27"/>
      <c r="V2916" s="29"/>
      <c r="W2916" s="30"/>
      <c r="X2916" s="30"/>
      <c r="Y2916" s="31"/>
    </row>
    <row r="2917" spans="1:25" ht="15.75" hidden="1" customHeight="1" x14ac:dyDescent="0.25">
      <c r="A2917" s="32">
        <v>30697344</v>
      </c>
      <c r="B2917" s="32" t="s">
        <v>17861</v>
      </c>
      <c r="C2917" s="32" t="s">
        <v>17862</v>
      </c>
      <c r="D2917" s="32" t="s">
        <v>17863</v>
      </c>
      <c r="E2917" s="32" t="s">
        <v>17864</v>
      </c>
      <c r="F2917" s="32" t="s">
        <v>17865</v>
      </c>
      <c r="G2917" s="32">
        <v>2019</v>
      </c>
      <c r="H2917" s="33">
        <v>43496</v>
      </c>
      <c r="I2917" s="32" t="s">
        <v>17866</v>
      </c>
      <c r="J2917" s="32"/>
      <c r="K2917" s="32" t="s">
        <v>17867</v>
      </c>
      <c r="L2917" s="32" t="str">
        <f t="shared" si="853"/>
        <v>PostAlerta</v>
      </c>
      <c r="M2917" s="32" t="str">
        <f t="shared" si="850"/>
        <v>S/PalabrasClaves</v>
      </c>
      <c r="N2917" s="32" t="str">
        <f t="shared" si="854"/>
        <v/>
      </c>
      <c r="O2917" s="32"/>
      <c r="P2917" s="32" t="s">
        <v>6436</v>
      </c>
      <c r="Q2917" s="32"/>
      <c r="R2917" s="32" t="str">
        <f>LEFT('2012-2022'!$P2917,4)</f>
        <v>2019</v>
      </c>
      <c r="S2917" s="32" t="s">
        <v>39</v>
      </c>
      <c r="T2917" s="32" t="str">
        <f t="shared" si="847"/>
        <v/>
      </c>
      <c r="U2917" s="32"/>
      <c r="V2917" s="34"/>
      <c r="W2917" s="35"/>
      <c r="X2917" s="35"/>
      <c r="Y2917" s="32"/>
    </row>
    <row r="2918" spans="1:25" ht="15.75" hidden="1" customHeight="1" x14ac:dyDescent="0.25">
      <c r="A2918" s="27">
        <v>25840968</v>
      </c>
      <c r="B2918" s="27" t="s">
        <v>17868</v>
      </c>
      <c r="C2918" s="27" t="s">
        <v>17869</v>
      </c>
      <c r="D2918" s="27" t="s">
        <v>17870</v>
      </c>
      <c r="E2918" s="27" t="s">
        <v>17871</v>
      </c>
      <c r="F2918" s="27" t="s">
        <v>4217</v>
      </c>
      <c r="G2918" s="27">
        <v>2015</v>
      </c>
      <c r="H2918" s="28">
        <v>42099</v>
      </c>
      <c r="I2918" s="27"/>
      <c r="J2918" s="27"/>
      <c r="K2918" s="27" t="s">
        <v>17872</v>
      </c>
      <c r="L2918" s="27" t="str">
        <f t="shared" si="853"/>
        <v>PreAlerta</v>
      </c>
      <c r="M2918" s="27" t="str">
        <f t="shared" si="850"/>
        <v>S/PalabrasClaves</v>
      </c>
      <c r="N2918" s="27" t="str">
        <f t="shared" si="854"/>
        <v/>
      </c>
      <c r="O2918" s="27"/>
      <c r="P2918" s="27" t="s">
        <v>3407</v>
      </c>
      <c r="Q2918" s="27"/>
      <c r="R2918" s="27" t="str">
        <f>LEFT('2012-2022'!$P2918,4)</f>
        <v>2015</v>
      </c>
      <c r="S2918" s="27" t="s">
        <v>62</v>
      </c>
      <c r="T2918" s="27" t="str">
        <f t="shared" si="847"/>
        <v/>
      </c>
      <c r="U2918" s="27"/>
      <c r="V2918" s="29"/>
      <c r="W2918" s="30"/>
      <c r="X2918" s="30"/>
      <c r="Y2918" s="31"/>
    </row>
    <row r="2919" spans="1:25" ht="15.75" hidden="1" customHeight="1" x14ac:dyDescent="0.25">
      <c r="A2919" s="32">
        <v>28384434</v>
      </c>
      <c r="B2919" s="32" t="s">
        <v>17873</v>
      </c>
      <c r="C2919" s="32" t="s">
        <v>17874</v>
      </c>
      <c r="D2919" s="32" t="s">
        <v>17875</v>
      </c>
      <c r="E2919" s="32" t="s">
        <v>17876</v>
      </c>
      <c r="F2919" s="32" t="s">
        <v>595</v>
      </c>
      <c r="G2919" s="32">
        <v>2017</v>
      </c>
      <c r="H2919" s="33">
        <v>42832</v>
      </c>
      <c r="I2919" s="32"/>
      <c r="J2919" s="32"/>
      <c r="K2919" s="32" t="s">
        <v>17877</v>
      </c>
      <c r="L2919" s="32" t="str">
        <f t="shared" si="853"/>
        <v>PostAlerta</v>
      </c>
      <c r="M2919" s="32" t="str">
        <f t="shared" si="850"/>
        <v>C/PalabrasClaves</v>
      </c>
      <c r="N2919" s="32" t="str">
        <f t="shared" si="854"/>
        <v/>
      </c>
      <c r="O2919" s="32"/>
      <c r="P2919" s="32" t="s">
        <v>115</v>
      </c>
      <c r="Q2919" s="32"/>
      <c r="R2919" s="32" t="str">
        <f>LEFT('2012-2022'!$P2919,4)</f>
        <v>2017</v>
      </c>
      <c r="S2919" s="32" t="s">
        <v>60</v>
      </c>
      <c r="T2919" s="32" t="str">
        <f t="shared" si="847"/>
        <v/>
      </c>
      <c r="U2919" s="32"/>
      <c r="V2919" s="34"/>
      <c r="W2919" s="35"/>
      <c r="X2919" s="35"/>
      <c r="Y2919" s="32"/>
    </row>
    <row r="2920" spans="1:25" ht="15.75" hidden="1" customHeight="1" x14ac:dyDescent="0.25">
      <c r="A2920" s="27">
        <v>30351348</v>
      </c>
      <c r="B2920" s="27" t="s">
        <v>17878</v>
      </c>
      <c r="C2920" s="27" t="s">
        <v>17879</v>
      </c>
      <c r="D2920" s="27" t="s">
        <v>17880</v>
      </c>
      <c r="E2920" s="27" t="s">
        <v>17881</v>
      </c>
      <c r="F2920" s="27" t="s">
        <v>2140</v>
      </c>
      <c r="G2920" s="27">
        <v>2019</v>
      </c>
      <c r="H2920" s="28">
        <v>43397</v>
      </c>
      <c r="I2920" s="27"/>
      <c r="J2920" s="27"/>
      <c r="K2920" s="27" t="s">
        <v>17882</v>
      </c>
      <c r="L2920" s="27" t="str">
        <f t="shared" si="853"/>
        <v>PostAlerta</v>
      </c>
      <c r="M2920" s="27" t="str">
        <f t="shared" si="850"/>
        <v>S/PalabrasClaves</v>
      </c>
      <c r="N2920" s="27" t="str">
        <f t="shared" si="854"/>
        <v/>
      </c>
      <c r="O2920" s="27"/>
      <c r="P2920" s="27" t="s">
        <v>17883</v>
      </c>
      <c r="Q2920" s="27"/>
      <c r="R2920" s="27" t="str">
        <f>LEFT('2012-2022'!$P2920,4)</f>
        <v>2019</v>
      </c>
      <c r="S2920" s="27" t="s">
        <v>62</v>
      </c>
      <c r="T2920" s="27" t="str">
        <f t="shared" si="847"/>
        <v/>
      </c>
      <c r="U2920" s="27"/>
      <c r="V2920" s="29"/>
      <c r="W2920" s="30"/>
      <c r="X2920" s="30"/>
      <c r="Y2920" s="31"/>
    </row>
    <row r="2921" spans="1:25" ht="15.75" hidden="1" customHeight="1" x14ac:dyDescent="0.25">
      <c r="A2921" s="32">
        <v>23899162</v>
      </c>
      <c r="B2921" s="32" t="s">
        <v>17884</v>
      </c>
      <c r="C2921" s="32" t="s">
        <v>17885</v>
      </c>
      <c r="D2921" s="32" t="s">
        <v>17886</v>
      </c>
      <c r="E2921" s="32" t="s">
        <v>17887</v>
      </c>
      <c r="F2921" s="32" t="s">
        <v>2293</v>
      </c>
      <c r="G2921" s="32">
        <v>2013</v>
      </c>
      <c r="H2921" s="33">
        <v>41487</v>
      </c>
      <c r="I2921" s="32" t="s">
        <v>17888</v>
      </c>
      <c r="J2921" s="32" t="s">
        <v>17889</v>
      </c>
      <c r="K2921" s="32" t="s">
        <v>17890</v>
      </c>
      <c r="L2921" s="32" t="str">
        <f t="shared" si="853"/>
        <v>PreAlerta</v>
      </c>
      <c r="M2921" s="32" t="str">
        <f t="shared" si="850"/>
        <v>S/PalabrasClaves</v>
      </c>
      <c r="N2921" s="32" t="str">
        <f t="shared" si="854"/>
        <v/>
      </c>
      <c r="O2921" s="32"/>
      <c r="P2921" s="32" t="s">
        <v>2364</v>
      </c>
      <c r="Q2921" s="32"/>
      <c r="R2921" s="32" t="str">
        <f>LEFT('2012-2022'!$P2921,4)</f>
        <v>2013</v>
      </c>
      <c r="S2921" s="32" t="s">
        <v>70</v>
      </c>
      <c r="T2921" s="32" t="str">
        <f t="shared" si="847"/>
        <v/>
      </c>
      <c r="U2921" s="32"/>
      <c r="V2921" s="34"/>
      <c r="W2921" s="35"/>
      <c r="X2921" s="35"/>
      <c r="Y2921" s="32"/>
    </row>
    <row r="2922" spans="1:25" ht="15.75" hidden="1" customHeight="1" x14ac:dyDescent="0.25">
      <c r="A2922" s="27">
        <v>29276602</v>
      </c>
      <c r="B2922" s="27" t="s">
        <v>17891</v>
      </c>
      <c r="C2922" s="27" t="s">
        <v>17892</v>
      </c>
      <c r="D2922" s="27" t="s">
        <v>17893</v>
      </c>
      <c r="E2922" s="27" t="s">
        <v>17894</v>
      </c>
      <c r="F2922" s="27" t="s">
        <v>17895</v>
      </c>
      <c r="G2922" s="27">
        <v>2017</v>
      </c>
      <c r="H2922" s="28">
        <v>43095</v>
      </c>
      <c r="I2922" s="27" t="s">
        <v>17896</v>
      </c>
      <c r="J2922" s="27"/>
      <c r="K2922" s="27" t="s">
        <v>17897</v>
      </c>
      <c r="L2922" s="27" t="str">
        <f t="shared" si="853"/>
        <v>PostAlerta</v>
      </c>
      <c r="M2922" s="27" t="str">
        <f t="shared" si="850"/>
        <v>S/PalabrasClaves</v>
      </c>
      <c r="N2922" s="27" t="str">
        <f t="shared" si="854"/>
        <v/>
      </c>
      <c r="O2922" s="27"/>
      <c r="P2922" s="27" t="s">
        <v>17898</v>
      </c>
      <c r="Q2922" s="27"/>
      <c r="R2922" s="27" t="str">
        <f>LEFT('2012-2022'!$P2922,4)</f>
        <v>2017</v>
      </c>
      <c r="S2922" s="27" t="s">
        <v>74</v>
      </c>
      <c r="T2922" s="27" t="str">
        <f t="shared" si="847"/>
        <v/>
      </c>
      <c r="U2922" s="27"/>
      <c r="V2922" s="29"/>
      <c r="W2922" s="30"/>
      <c r="X2922" s="30"/>
      <c r="Y2922" s="31"/>
    </row>
    <row r="2923" spans="1:25" ht="15.75" hidden="1" customHeight="1" x14ac:dyDescent="0.25">
      <c r="A2923" s="32">
        <v>35087590</v>
      </c>
      <c r="B2923" s="32" t="s">
        <v>17899</v>
      </c>
      <c r="C2923" s="32" t="s">
        <v>17900</v>
      </c>
      <c r="D2923" s="32" t="s">
        <v>17901</v>
      </c>
      <c r="E2923" s="32" t="s">
        <v>10286</v>
      </c>
      <c r="F2923" s="32" t="s">
        <v>16843</v>
      </c>
      <c r="G2923" s="32">
        <v>2022</v>
      </c>
      <c r="H2923" s="33">
        <v>44589</v>
      </c>
      <c r="I2923" s="32" t="s">
        <v>17902</v>
      </c>
      <c r="J2923" s="32"/>
      <c r="K2923" s="32" t="s">
        <v>17903</v>
      </c>
      <c r="L2923" s="32" t="str">
        <f t="shared" si="853"/>
        <v>PostAlerta</v>
      </c>
      <c r="M2923" s="32" t="str">
        <f t="shared" si="850"/>
        <v>C/PalabrasClaves</v>
      </c>
      <c r="N2923" s="32" t="str">
        <f t="shared" si="854"/>
        <v/>
      </c>
      <c r="O2923" s="32"/>
      <c r="P2923" s="32" t="s">
        <v>5649</v>
      </c>
      <c r="Q2923" s="32"/>
      <c r="R2923" s="32" t="str">
        <f>LEFT('2012-2022'!$P2923,4)</f>
        <v>2022</v>
      </c>
      <c r="S2923" s="32" t="s">
        <v>39</v>
      </c>
      <c r="T2923" s="32" t="str">
        <f t="shared" si="847"/>
        <v/>
      </c>
      <c r="U2923" s="32"/>
      <c r="V2923" s="34"/>
      <c r="W2923" s="35"/>
      <c r="X2923" s="35"/>
      <c r="Y2923" s="32"/>
    </row>
    <row r="2924" spans="1:25" ht="15.75" hidden="1" customHeight="1" x14ac:dyDescent="0.25">
      <c r="A2924" s="27">
        <v>32082989</v>
      </c>
      <c r="B2924" s="27" t="s">
        <v>17904</v>
      </c>
      <c r="C2924" s="27" t="s">
        <v>17905</v>
      </c>
      <c r="D2924" s="27" t="s">
        <v>17906</v>
      </c>
      <c r="E2924" s="27" t="s">
        <v>17907</v>
      </c>
      <c r="F2924" s="27" t="s">
        <v>15867</v>
      </c>
      <c r="G2924" s="27">
        <v>2020</v>
      </c>
      <c r="H2924" s="28">
        <v>43883</v>
      </c>
      <c r="I2924" s="27" t="s">
        <v>17908</v>
      </c>
      <c r="J2924" s="27"/>
      <c r="K2924" s="27" t="s">
        <v>17909</v>
      </c>
      <c r="L2924" s="27" t="str">
        <f t="shared" si="853"/>
        <v>PostAlerta</v>
      </c>
      <c r="M2924" s="27" t="str">
        <f t="shared" si="850"/>
        <v>S/PalabrasClaves</v>
      </c>
      <c r="N2924" s="27" t="str">
        <f t="shared" si="854"/>
        <v/>
      </c>
      <c r="O2924" s="27"/>
      <c r="P2924" s="27" t="s">
        <v>17910</v>
      </c>
      <c r="Q2924" s="27"/>
      <c r="R2924" s="27" t="str">
        <f>LEFT('2012-2022'!$P2924,4)</f>
        <v>2020</v>
      </c>
      <c r="S2924" s="27" t="s">
        <v>45</v>
      </c>
      <c r="T2924" s="27" t="str">
        <f t="shared" si="847"/>
        <v/>
      </c>
      <c r="U2924" s="27"/>
      <c r="V2924" s="29"/>
      <c r="W2924" s="30"/>
      <c r="X2924" s="30"/>
      <c r="Y2924" s="31"/>
    </row>
    <row r="2925" spans="1:25" ht="15.75" hidden="1" customHeight="1" x14ac:dyDescent="0.25">
      <c r="A2925" s="32">
        <v>28192236</v>
      </c>
      <c r="B2925" s="32" t="s">
        <v>17911</v>
      </c>
      <c r="C2925" s="32" t="s">
        <v>17912</v>
      </c>
      <c r="D2925" s="32" t="s">
        <v>17913</v>
      </c>
      <c r="E2925" s="32" t="s">
        <v>17914</v>
      </c>
      <c r="F2925" s="32" t="s">
        <v>1845</v>
      </c>
      <c r="G2925" s="32">
        <v>2017</v>
      </c>
      <c r="H2925" s="33">
        <v>42780</v>
      </c>
      <c r="I2925" s="32"/>
      <c r="J2925" s="32"/>
      <c r="K2925" s="32" t="s">
        <v>17915</v>
      </c>
      <c r="L2925" s="32" t="str">
        <f t="shared" si="853"/>
        <v>PostAlerta</v>
      </c>
      <c r="M2925" s="32" t="str">
        <f t="shared" si="850"/>
        <v>S/PalabrasClaves</v>
      </c>
      <c r="N2925" s="32" t="str">
        <f t="shared" si="854"/>
        <v/>
      </c>
      <c r="O2925" s="32"/>
      <c r="P2925" s="32" t="s">
        <v>3071</v>
      </c>
      <c r="Q2925" s="32"/>
      <c r="R2925" s="32" t="str">
        <f>LEFT('2012-2022'!$P2925,4)</f>
        <v>2017</v>
      </c>
      <c r="S2925" s="32" t="s">
        <v>65</v>
      </c>
      <c r="T2925" s="32" t="str">
        <f t="shared" si="847"/>
        <v/>
      </c>
      <c r="U2925" s="32"/>
      <c r="V2925" s="34"/>
      <c r="W2925" s="35"/>
      <c r="X2925" s="35"/>
      <c r="Y2925" s="32"/>
    </row>
    <row r="2926" spans="1:25" ht="15.75" hidden="1" customHeight="1" x14ac:dyDescent="0.25">
      <c r="A2926" s="27">
        <v>31015819</v>
      </c>
      <c r="B2926" s="27" t="s">
        <v>17916</v>
      </c>
      <c r="C2926" s="27" t="s">
        <v>17917</v>
      </c>
      <c r="D2926" s="27" t="s">
        <v>17918</v>
      </c>
      <c r="E2926" s="27" t="s">
        <v>17919</v>
      </c>
      <c r="F2926" s="27" t="s">
        <v>16136</v>
      </c>
      <c r="G2926" s="27">
        <v>2019</v>
      </c>
      <c r="H2926" s="28">
        <v>43580</v>
      </c>
      <c r="I2926" s="27" t="s">
        <v>17920</v>
      </c>
      <c r="J2926" s="27"/>
      <c r="K2926" s="27" t="s">
        <v>17921</v>
      </c>
      <c r="L2926" s="27" t="str">
        <f t="shared" si="853"/>
        <v>PostAlerta</v>
      </c>
      <c r="M2926" s="27" t="str">
        <f t="shared" si="850"/>
        <v>S/PalabrasClaves</v>
      </c>
      <c r="N2926" s="27" t="str">
        <f t="shared" si="854"/>
        <v/>
      </c>
      <c r="O2926" s="27"/>
      <c r="P2926" s="27" t="s">
        <v>9536</v>
      </c>
      <c r="Q2926" s="27"/>
      <c r="R2926" s="27" t="str">
        <f>LEFT('2012-2022'!$P2926,4)</f>
        <v>2019</v>
      </c>
      <c r="S2926" s="27" t="s">
        <v>45</v>
      </c>
      <c r="T2926" s="27" t="str">
        <f t="shared" si="847"/>
        <v/>
      </c>
      <c r="U2926" s="27"/>
      <c r="V2926" s="29"/>
      <c r="W2926" s="30"/>
      <c r="X2926" s="30"/>
      <c r="Y2926" s="31"/>
    </row>
    <row r="2927" spans="1:25" ht="15.75" hidden="1" customHeight="1" x14ac:dyDescent="0.25">
      <c r="A2927" s="32">
        <v>24618039</v>
      </c>
      <c r="B2927" s="32" t="s">
        <v>17922</v>
      </c>
      <c r="C2927" s="32" t="s">
        <v>17923</v>
      </c>
      <c r="D2927" s="32" t="s">
        <v>17924</v>
      </c>
      <c r="E2927" s="32" t="s">
        <v>17925</v>
      </c>
      <c r="F2927" s="32" t="s">
        <v>595</v>
      </c>
      <c r="G2927" s="32">
        <v>2014</v>
      </c>
      <c r="H2927" s="33">
        <v>41711</v>
      </c>
      <c r="I2927" s="32"/>
      <c r="J2927" s="32"/>
      <c r="K2927" s="32" t="s">
        <v>17926</v>
      </c>
      <c r="L2927" s="32" t="str">
        <f t="shared" si="853"/>
        <v>PreAlerta</v>
      </c>
      <c r="M2927" s="32" t="str">
        <f t="shared" si="850"/>
        <v>S/PalabrasClaves</v>
      </c>
      <c r="N2927" s="32" t="str">
        <f t="shared" si="854"/>
        <v/>
      </c>
      <c r="O2927" s="32"/>
      <c r="P2927" s="32" t="s">
        <v>2519</v>
      </c>
      <c r="Q2927" s="32"/>
      <c r="R2927" s="32" t="str">
        <f>LEFT('2012-2022'!$P2927,4)</f>
        <v>2014</v>
      </c>
      <c r="S2927" s="32" t="s">
        <v>49</v>
      </c>
      <c r="T2927" s="32" t="str">
        <f t="shared" si="847"/>
        <v/>
      </c>
      <c r="U2927" s="32"/>
      <c r="V2927" s="34"/>
      <c r="W2927" s="35"/>
      <c r="X2927" s="35"/>
      <c r="Y2927" s="32"/>
    </row>
    <row r="2928" spans="1:25" ht="15.75" hidden="1" customHeight="1" x14ac:dyDescent="0.25">
      <c r="A2928" s="27">
        <v>24618022</v>
      </c>
      <c r="B2928" s="27" t="s">
        <v>17927</v>
      </c>
      <c r="C2928" s="27" t="s">
        <v>17928</v>
      </c>
      <c r="D2928" s="27" t="s">
        <v>17929</v>
      </c>
      <c r="E2928" s="27" t="s">
        <v>17930</v>
      </c>
      <c r="F2928" s="27" t="s">
        <v>595</v>
      </c>
      <c r="G2928" s="27">
        <v>2014</v>
      </c>
      <c r="H2928" s="28">
        <v>41711</v>
      </c>
      <c r="I2928" s="27"/>
      <c r="J2928" s="27"/>
      <c r="K2928" s="27" t="s">
        <v>17931</v>
      </c>
      <c r="L2928" s="27" t="str">
        <f t="shared" si="853"/>
        <v>PreAlerta</v>
      </c>
      <c r="M2928" s="27" t="str">
        <f t="shared" si="850"/>
        <v>S/PalabrasClaves</v>
      </c>
      <c r="N2928" s="27" t="str">
        <f t="shared" si="854"/>
        <v/>
      </c>
      <c r="O2928" s="27"/>
      <c r="P2928" s="27" t="s">
        <v>2519</v>
      </c>
      <c r="Q2928" s="27"/>
      <c r="R2928" s="27" t="str">
        <f>LEFT('2012-2022'!$P2928,4)</f>
        <v>2014</v>
      </c>
      <c r="S2928" s="27" t="s">
        <v>49</v>
      </c>
      <c r="T2928" s="27" t="str">
        <f t="shared" si="847"/>
        <v/>
      </c>
      <c r="U2928" s="27"/>
      <c r="V2928" s="29"/>
      <c r="W2928" s="30"/>
      <c r="X2928" s="30"/>
      <c r="Y2928" s="31"/>
    </row>
    <row r="2929" spans="1:25" ht="15.75" hidden="1" customHeight="1" x14ac:dyDescent="0.25">
      <c r="A2929" s="32">
        <v>23914292</v>
      </c>
      <c r="B2929" s="32" t="s">
        <v>17932</v>
      </c>
      <c r="C2929" s="32" t="s">
        <v>17933</v>
      </c>
      <c r="D2929" s="32" t="s">
        <v>17934</v>
      </c>
      <c r="E2929" s="32" t="s">
        <v>17935</v>
      </c>
      <c r="F2929" s="32" t="s">
        <v>17936</v>
      </c>
      <c r="G2929" s="32">
        <v>2013</v>
      </c>
      <c r="H2929" s="33">
        <v>41492</v>
      </c>
      <c r="I2929" s="32" t="s">
        <v>17937</v>
      </c>
      <c r="J2929" s="32"/>
      <c r="K2929" s="32" t="s">
        <v>17938</v>
      </c>
      <c r="L2929" s="32" t="str">
        <f t="shared" si="853"/>
        <v>PreAlerta</v>
      </c>
      <c r="M2929" s="32" t="str">
        <f t="shared" si="850"/>
        <v>S/PalabrasClaves</v>
      </c>
      <c r="N2929" s="32" t="str">
        <f t="shared" si="854"/>
        <v/>
      </c>
      <c r="O2929" s="32"/>
      <c r="P2929" s="32" t="s">
        <v>3538</v>
      </c>
      <c r="Q2929" s="32"/>
      <c r="R2929" s="32" t="str">
        <f>LEFT('2012-2022'!$P2929,4)</f>
        <v>2013</v>
      </c>
      <c r="S2929" s="32" t="s">
        <v>39</v>
      </c>
      <c r="T2929" s="32" t="str">
        <f t="shared" si="847"/>
        <v/>
      </c>
      <c r="U2929" s="32"/>
      <c r="V2929" s="34"/>
      <c r="W2929" s="35"/>
      <c r="X2929" s="35"/>
      <c r="Y2929" s="32"/>
    </row>
    <row r="2930" spans="1:25" ht="15.75" hidden="1" customHeight="1" x14ac:dyDescent="0.25">
      <c r="A2930" s="27">
        <v>26483525</v>
      </c>
      <c r="B2930" s="27" t="s">
        <v>17939</v>
      </c>
      <c r="C2930" s="27" t="s">
        <v>17940</v>
      </c>
      <c r="D2930" s="27" t="s">
        <v>17941</v>
      </c>
      <c r="E2930" s="27" t="s">
        <v>4216</v>
      </c>
      <c r="F2930" s="27" t="s">
        <v>373</v>
      </c>
      <c r="G2930" s="27">
        <v>2015</v>
      </c>
      <c r="H2930" s="28">
        <v>42298</v>
      </c>
      <c r="I2930" s="27" t="s">
        <v>17942</v>
      </c>
      <c r="J2930" s="27"/>
      <c r="K2930" s="27" t="s">
        <v>17943</v>
      </c>
      <c r="L2930" s="27" t="str">
        <f t="shared" si="853"/>
        <v>PreAlerta</v>
      </c>
      <c r="M2930" s="27" t="str">
        <f t="shared" si="850"/>
        <v>S/PalabrasClaves</v>
      </c>
      <c r="N2930" s="27" t="str">
        <f t="shared" si="854"/>
        <v/>
      </c>
      <c r="O2930" s="27"/>
      <c r="P2930" s="27" t="s">
        <v>1600</v>
      </c>
      <c r="Q2930" s="27"/>
      <c r="R2930" s="27" t="str">
        <f>LEFT('2012-2022'!$P2930,4)</f>
        <v>2015</v>
      </c>
      <c r="S2930" s="27" t="s">
        <v>70</v>
      </c>
      <c r="T2930" s="27" t="str">
        <f t="shared" si="847"/>
        <v/>
      </c>
      <c r="U2930" s="27"/>
      <c r="V2930" s="29"/>
      <c r="W2930" s="30"/>
      <c r="X2930" s="30"/>
      <c r="Y2930" s="31"/>
    </row>
    <row r="2931" spans="1:25" ht="15.75" hidden="1" customHeight="1" x14ac:dyDescent="0.25">
      <c r="A2931" s="32">
        <v>31253622</v>
      </c>
      <c r="B2931" s="32" t="s">
        <v>17944</v>
      </c>
      <c r="C2931" s="32" t="s">
        <v>17945</v>
      </c>
      <c r="D2931" s="32" t="s">
        <v>17946</v>
      </c>
      <c r="E2931" s="32" t="s">
        <v>12017</v>
      </c>
      <c r="F2931" s="32" t="s">
        <v>5111</v>
      </c>
      <c r="G2931" s="32">
        <v>2019</v>
      </c>
      <c r="H2931" s="33">
        <v>43646</v>
      </c>
      <c r="I2931" s="32" t="s">
        <v>17947</v>
      </c>
      <c r="J2931" s="32"/>
      <c r="K2931" s="32" t="s">
        <v>17948</v>
      </c>
      <c r="L2931" s="32" t="str">
        <f t="shared" si="853"/>
        <v>PostAlerta</v>
      </c>
      <c r="M2931" s="32" t="str">
        <f t="shared" si="850"/>
        <v>S/PalabrasClaves</v>
      </c>
      <c r="N2931" s="32" t="str">
        <f t="shared" si="854"/>
        <v/>
      </c>
      <c r="O2931" s="32"/>
      <c r="P2931" s="32" t="s">
        <v>7205</v>
      </c>
      <c r="Q2931" s="32"/>
      <c r="R2931" s="32" t="str">
        <f>LEFT('2012-2022'!$P2931,4)</f>
        <v>2019</v>
      </c>
      <c r="S2931" s="32" t="s">
        <v>60</v>
      </c>
      <c r="T2931" s="32" t="str">
        <f t="shared" si="847"/>
        <v/>
      </c>
      <c r="U2931" s="32"/>
      <c r="V2931" s="34"/>
      <c r="W2931" s="35"/>
      <c r="X2931" s="35"/>
      <c r="Y2931" s="32"/>
    </row>
    <row r="2932" spans="1:25" ht="15.75" hidden="1" customHeight="1" x14ac:dyDescent="0.25">
      <c r="A2932" s="27">
        <v>26743574</v>
      </c>
      <c r="B2932" s="27" t="s">
        <v>17949</v>
      </c>
      <c r="C2932" s="27" t="s">
        <v>17950</v>
      </c>
      <c r="D2932" s="27" t="s">
        <v>17951</v>
      </c>
      <c r="E2932" s="27" t="s">
        <v>17952</v>
      </c>
      <c r="F2932" s="27" t="s">
        <v>11512</v>
      </c>
      <c r="G2932" s="27">
        <v>2015</v>
      </c>
      <c r="H2932" s="28">
        <v>42378</v>
      </c>
      <c r="I2932" s="27"/>
      <c r="J2932" s="27"/>
      <c r="K2932" s="27" t="s">
        <v>17953</v>
      </c>
      <c r="L2932" s="27" t="str">
        <f t="shared" si="853"/>
        <v>PreAlerta</v>
      </c>
      <c r="M2932" s="27" t="str">
        <f t="shared" si="850"/>
        <v>S/PalabrasClaves</v>
      </c>
      <c r="N2932" s="27" t="str">
        <f t="shared" si="854"/>
        <v/>
      </c>
      <c r="O2932" s="27"/>
      <c r="P2932" s="27" t="s">
        <v>5560</v>
      </c>
      <c r="Q2932" s="27"/>
      <c r="R2932" s="27" t="str">
        <f>LEFT('2012-2022'!$P2932,4)</f>
        <v>2015</v>
      </c>
      <c r="S2932" s="27" t="s">
        <v>70</v>
      </c>
      <c r="T2932" s="27" t="str">
        <f t="shared" si="847"/>
        <v/>
      </c>
      <c r="U2932" s="27"/>
      <c r="V2932" s="29"/>
      <c r="W2932" s="30"/>
      <c r="X2932" s="30"/>
      <c r="Y2932" s="31"/>
    </row>
    <row r="2933" spans="1:25" ht="15.75" hidden="1" customHeight="1" x14ac:dyDescent="0.25">
      <c r="A2933" s="32">
        <v>32611792</v>
      </c>
      <c r="B2933" s="32" t="s">
        <v>17954</v>
      </c>
      <c r="C2933" s="32" t="s">
        <v>17955</v>
      </c>
      <c r="D2933" s="32" t="s">
        <v>17956</v>
      </c>
      <c r="E2933" s="32" t="s">
        <v>7432</v>
      </c>
      <c r="F2933" s="32" t="s">
        <v>502</v>
      </c>
      <c r="G2933" s="32">
        <v>2020</v>
      </c>
      <c r="H2933" s="33">
        <v>44015</v>
      </c>
      <c r="I2933" s="32" t="s">
        <v>17957</v>
      </c>
      <c r="J2933" s="32"/>
      <c r="K2933" s="32" t="s">
        <v>17958</v>
      </c>
      <c r="L2933" s="32" t="str">
        <f t="shared" si="853"/>
        <v>PostAlerta</v>
      </c>
      <c r="M2933" s="32" t="str">
        <f t="shared" si="850"/>
        <v>S/PalabrasClaves</v>
      </c>
      <c r="N2933" s="32" t="str">
        <f t="shared" si="854"/>
        <v/>
      </c>
      <c r="O2933" s="32"/>
      <c r="P2933" s="32" t="s">
        <v>12653</v>
      </c>
      <c r="Q2933" s="32"/>
      <c r="R2933" s="32" t="str">
        <f>LEFT('2012-2022'!$P2933,4)</f>
        <v>2020</v>
      </c>
      <c r="S2933" s="32" t="s">
        <v>65</v>
      </c>
      <c r="T2933" s="32" t="str">
        <f t="shared" si="847"/>
        <v/>
      </c>
      <c r="U2933" s="32"/>
      <c r="V2933" s="34"/>
      <c r="W2933" s="35"/>
      <c r="X2933" s="35"/>
      <c r="Y2933" s="32"/>
    </row>
    <row r="2934" spans="1:25" ht="15.75" hidden="1" customHeight="1" x14ac:dyDescent="0.25">
      <c r="A2934" s="27">
        <v>33618038</v>
      </c>
      <c r="B2934" s="27" t="s">
        <v>17959</v>
      </c>
      <c r="C2934" s="27" t="s">
        <v>17960</v>
      </c>
      <c r="D2934" s="27" t="s">
        <v>17961</v>
      </c>
      <c r="E2934" s="27" t="s">
        <v>17962</v>
      </c>
      <c r="F2934" s="27" t="s">
        <v>8447</v>
      </c>
      <c r="G2934" s="27">
        <v>2021</v>
      </c>
      <c r="H2934" s="28">
        <v>44249</v>
      </c>
      <c r="I2934" s="27"/>
      <c r="J2934" s="27"/>
      <c r="K2934" s="27" t="s">
        <v>17963</v>
      </c>
      <c r="L2934" s="27" t="str">
        <f t="shared" si="853"/>
        <v>PostAlerta</v>
      </c>
      <c r="M2934" s="27" t="str">
        <f t="shared" si="850"/>
        <v>S/PalabrasClaves</v>
      </c>
      <c r="N2934" s="27" t="str">
        <f t="shared" si="854"/>
        <v/>
      </c>
      <c r="O2934" s="27"/>
      <c r="P2934" s="27" t="s">
        <v>4404</v>
      </c>
      <c r="Q2934" s="27"/>
      <c r="R2934" s="27" t="str">
        <f>LEFT('2012-2022'!$P2934,4)</f>
        <v>2021</v>
      </c>
      <c r="S2934" s="27" t="s">
        <v>60</v>
      </c>
      <c r="T2934" s="27" t="str">
        <f t="shared" si="847"/>
        <v/>
      </c>
      <c r="U2934" s="27"/>
      <c r="V2934" s="29"/>
      <c r="W2934" s="30"/>
      <c r="X2934" s="30"/>
      <c r="Y2934" s="31"/>
    </row>
    <row r="2935" spans="1:25" ht="15.75" hidden="1" customHeight="1" x14ac:dyDescent="0.25">
      <c r="A2935" s="32">
        <v>31726703</v>
      </c>
      <c r="B2935" s="32" t="s">
        <v>17964</v>
      </c>
      <c r="C2935" s="32" t="s">
        <v>17965</v>
      </c>
      <c r="D2935" s="32" t="s">
        <v>17966</v>
      </c>
      <c r="E2935" s="32" t="s">
        <v>17967</v>
      </c>
      <c r="F2935" s="32" t="s">
        <v>15996</v>
      </c>
      <c r="G2935" s="32">
        <v>2019</v>
      </c>
      <c r="H2935" s="33">
        <v>43785</v>
      </c>
      <c r="I2935" s="32" t="s">
        <v>17968</v>
      </c>
      <c r="J2935" s="32"/>
      <c r="K2935" s="32" t="s">
        <v>17969</v>
      </c>
      <c r="L2935" s="32" t="str">
        <f t="shared" si="853"/>
        <v>PostAlerta</v>
      </c>
      <c r="M2935" s="32" t="str">
        <f t="shared" si="850"/>
        <v>C/PalabrasClaves</v>
      </c>
      <c r="N2935" s="32" t="str">
        <f t="shared" si="854"/>
        <v/>
      </c>
      <c r="O2935" s="32"/>
      <c r="P2935" s="32" t="s">
        <v>17970</v>
      </c>
      <c r="Q2935" s="32"/>
      <c r="R2935" s="32" t="str">
        <f>LEFT('2012-2022'!$P2935,4)</f>
        <v>2019</v>
      </c>
      <c r="S2935" s="32" t="s">
        <v>72</v>
      </c>
      <c r="T2935" s="32" t="str">
        <f t="shared" si="847"/>
        <v/>
      </c>
      <c r="U2935" s="32"/>
      <c r="V2935" s="34"/>
      <c r="W2935" s="35"/>
      <c r="X2935" s="35"/>
      <c r="Y2935" s="32"/>
    </row>
    <row r="2936" spans="1:25" ht="15.75" hidden="1" customHeight="1" x14ac:dyDescent="0.25">
      <c r="A2936" s="27">
        <v>24050075</v>
      </c>
      <c r="B2936" s="27" t="s">
        <v>17971</v>
      </c>
      <c r="C2936" s="27" t="s">
        <v>17972</v>
      </c>
      <c r="D2936" s="27" t="s">
        <v>17973</v>
      </c>
      <c r="E2936" s="27" t="s">
        <v>17974</v>
      </c>
      <c r="F2936" s="27" t="s">
        <v>17975</v>
      </c>
      <c r="G2936" s="27">
        <v>2013</v>
      </c>
      <c r="H2936" s="28">
        <v>41538</v>
      </c>
      <c r="I2936" s="27"/>
      <c r="J2936" s="27"/>
      <c r="K2936" s="27"/>
      <c r="L2936" s="27" t="str">
        <f t="shared" si="853"/>
        <v>PreAlerta</v>
      </c>
      <c r="M2936" s="27" t="str">
        <f t="shared" si="850"/>
        <v>C/PalabrasClaves</v>
      </c>
      <c r="N2936" s="27" t="str">
        <f t="shared" si="854"/>
        <v/>
      </c>
      <c r="O2936" s="27"/>
      <c r="P2936" s="27" t="s">
        <v>1301</v>
      </c>
      <c r="Q2936" s="27"/>
      <c r="R2936" s="27" t="str">
        <f>LEFT('2012-2022'!$P2936,4)</f>
        <v>2013</v>
      </c>
      <c r="S2936" s="27" t="s">
        <v>57</v>
      </c>
      <c r="T2936" s="27" t="str">
        <f t="shared" si="847"/>
        <v/>
      </c>
      <c r="U2936" s="27"/>
      <c r="V2936" s="29"/>
      <c r="W2936" s="30"/>
      <c r="X2936" s="30"/>
      <c r="Y2936" s="31"/>
    </row>
    <row r="2937" spans="1:25" ht="15.75" hidden="1" customHeight="1" x14ac:dyDescent="0.25">
      <c r="A2937" s="32">
        <v>32001659</v>
      </c>
      <c r="B2937" s="32" t="s">
        <v>17976</v>
      </c>
      <c r="C2937" s="32" t="s">
        <v>17977</v>
      </c>
      <c r="D2937" s="32" t="s">
        <v>17978</v>
      </c>
      <c r="E2937" s="32" t="s">
        <v>17979</v>
      </c>
      <c r="F2937" s="32" t="s">
        <v>393</v>
      </c>
      <c r="G2937" s="32">
        <v>2020</v>
      </c>
      <c r="H2937" s="33">
        <v>43862</v>
      </c>
      <c r="I2937" s="32"/>
      <c r="J2937" s="32"/>
      <c r="K2937" s="32" t="s">
        <v>17980</v>
      </c>
      <c r="L2937" s="32" t="str">
        <f t="shared" si="853"/>
        <v>PostAlerta</v>
      </c>
      <c r="M2937" s="32" t="str">
        <f t="shared" si="850"/>
        <v>S/PalabrasClaves</v>
      </c>
      <c r="N2937" s="32" t="str">
        <f t="shared" si="854"/>
        <v/>
      </c>
      <c r="O2937" s="32"/>
      <c r="P2937" s="32" t="s">
        <v>341</v>
      </c>
      <c r="Q2937" s="32"/>
      <c r="R2937" s="32" t="str">
        <f>LEFT('2012-2022'!$P2937,4)</f>
        <v>2020</v>
      </c>
      <c r="S2937" s="32" t="s">
        <v>72</v>
      </c>
      <c r="T2937" s="32" t="str">
        <f t="shared" si="847"/>
        <v/>
      </c>
      <c r="U2937" s="32"/>
      <c r="V2937" s="34"/>
      <c r="W2937" s="35"/>
      <c r="X2937" s="35"/>
      <c r="Y2937" s="32"/>
    </row>
    <row r="2938" spans="1:25" ht="15.75" hidden="1" customHeight="1" x14ac:dyDescent="0.25">
      <c r="A2938" s="27">
        <v>34959573</v>
      </c>
      <c r="B2938" s="27" t="s">
        <v>17981</v>
      </c>
      <c r="C2938" s="27" t="s">
        <v>17982</v>
      </c>
      <c r="D2938" s="27" t="s">
        <v>17983</v>
      </c>
      <c r="E2938" s="27" t="s">
        <v>17984</v>
      </c>
      <c r="F2938" s="27" t="s">
        <v>15860</v>
      </c>
      <c r="G2938" s="27">
        <v>2021</v>
      </c>
      <c r="H2938" s="28">
        <v>44558</v>
      </c>
      <c r="I2938" s="27" t="s">
        <v>17985</v>
      </c>
      <c r="J2938" s="27"/>
      <c r="K2938" s="27" t="s">
        <v>17986</v>
      </c>
      <c r="L2938" s="27" t="str">
        <f t="shared" si="853"/>
        <v>PostAlerta</v>
      </c>
      <c r="M2938" s="27" t="str">
        <f t="shared" si="850"/>
        <v>S/PalabrasClaves</v>
      </c>
      <c r="N2938" s="27" t="str">
        <f t="shared" si="854"/>
        <v/>
      </c>
      <c r="O2938" s="27"/>
      <c r="P2938" s="27" t="s">
        <v>17987</v>
      </c>
      <c r="Q2938" s="27"/>
      <c r="R2938" s="27" t="str">
        <f>LEFT('2012-2022'!$P2938,4)</f>
        <v>2021</v>
      </c>
      <c r="S2938" s="27" t="s">
        <v>74</v>
      </c>
      <c r="T2938" s="27" t="str">
        <f t="shared" si="847"/>
        <v/>
      </c>
      <c r="U2938" s="27"/>
      <c r="V2938" s="29"/>
      <c r="W2938" s="30"/>
      <c r="X2938" s="30"/>
      <c r="Y2938" s="31"/>
    </row>
    <row r="2939" spans="1:25" ht="15.75" hidden="1" customHeight="1" x14ac:dyDescent="0.25">
      <c r="A2939" s="32">
        <v>34439042</v>
      </c>
      <c r="B2939" s="32" t="s">
        <v>17988</v>
      </c>
      <c r="C2939" s="32" t="s">
        <v>17989</v>
      </c>
      <c r="D2939" s="32" t="s">
        <v>17990</v>
      </c>
      <c r="E2939" s="32" t="s">
        <v>17991</v>
      </c>
      <c r="F2939" s="32" t="s">
        <v>15834</v>
      </c>
      <c r="G2939" s="32">
        <v>2021</v>
      </c>
      <c r="H2939" s="33">
        <v>44435</v>
      </c>
      <c r="I2939" s="32" t="s">
        <v>17992</v>
      </c>
      <c r="J2939" s="32"/>
      <c r="K2939" s="32" t="s">
        <v>17993</v>
      </c>
      <c r="L2939" s="32" t="str">
        <f t="shared" si="853"/>
        <v>PostAlerta</v>
      </c>
      <c r="M2939" s="32" t="str">
        <f t="shared" si="850"/>
        <v>C/PalabrasClaves</v>
      </c>
      <c r="N2939" s="32" t="str">
        <f t="shared" si="854"/>
        <v/>
      </c>
      <c r="O2939" s="32"/>
      <c r="P2939" s="32" t="s">
        <v>6861</v>
      </c>
      <c r="Q2939" s="32"/>
      <c r="R2939" s="32" t="str">
        <f>LEFT('2012-2022'!$P2939,4)</f>
        <v>2021</v>
      </c>
      <c r="S2939" s="32" t="s">
        <v>65</v>
      </c>
      <c r="T2939" s="32" t="str">
        <f t="shared" si="847"/>
        <v/>
      </c>
      <c r="U2939" s="32"/>
      <c r="V2939" s="34"/>
      <c r="W2939" s="35"/>
      <c r="X2939" s="35"/>
      <c r="Y2939" s="32"/>
    </row>
    <row r="2940" spans="1:25" ht="15.75" hidden="1" customHeight="1" x14ac:dyDescent="0.25">
      <c r="A2940" s="27">
        <v>31628155</v>
      </c>
      <c r="B2940" s="27" t="s">
        <v>17994</v>
      </c>
      <c r="C2940" s="27" t="s">
        <v>12399</v>
      </c>
      <c r="D2940" s="27" t="s">
        <v>17995</v>
      </c>
      <c r="E2940" s="27" t="s">
        <v>12401</v>
      </c>
      <c r="F2940" s="27" t="s">
        <v>17996</v>
      </c>
      <c r="G2940" s="27">
        <v>2019</v>
      </c>
      <c r="H2940" s="28">
        <v>43758</v>
      </c>
      <c r="I2940" s="27"/>
      <c r="J2940" s="27"/>
      <c r="K2940" s="27" t="s">
        <v>17997</v>
      </c>
      <c r="L2940" s="27" t="str">
        <f t="shared" si="853"/>
        <v>PostAlerta</v>
      </c>
      <c r="M2940" s="27" t="str">
        <f t="shared" si="850"/>
        <v>S/PalabrasClaves</v>
      </c>
      <c r="N2940" s="27" t="str">
        <f t="shared" si="854"/>
        <v/>
      </c>
      <c r="O2940" s="27"/>
      <c r="P2940" s="27">
        <v>2019</v>
      </c>
      <c r="Q2940" s="27"/>
      <c r="R2940" s="27" t="str">
        <f>LEFT('2012-2022'!$P2940,4)</f>
        <v>2019</v>
      </c>
      <c r="S2940" s="27"/>
      <c r="T2940" s="27" t="str">
        <f t="shared" si="847"/>
        <v/>
      </c>
      <c r="U2940" s="27"/>
      <c r="V2940" s="29"/>
      <c r="W2940" s="30"/>
      <c r="X2940" s="30"/>
      <c r="Y2940" s="31"/>
    </row>
    <row r="2941" spans="1:25" ht="15.75" hidden="1" customHeight="1" x14ac:dyDescent="0.25">
      <c r="A2941" s="32">
        <v>23650596</v>
      </c>
      <c r="B2941" s="32" t="s">
        <v>17998</v>
      </c>
      <c r="C2941" s="32" t="s">
        <v>17999</v>
      </c>
      <c r="D2941" s="32" t="s">
        <v>18000</v>
      </c>
      <c r="E2941" s="32" t="s">
        <v>18001</v>
      </c>
      <c r="F2941" s="32" t="s">
        <v>16962</v>
      </c>
      <c r="G2941" s="32">
        <v>2012</v>
      </c>
      <c r="H2941" s="33">
        <v>41402</v>
      </c>
      <c r="I2941" s="32" t="s">
        <v>18002</v>
      </c>
      <c r="J2941" s="32"/>
      <c r="K2941" s="32" t="s">
        <v>18003</v>
      </c>
      <c r="L2941" s="32" t="str">
        <f t="shared" si="853"/>
        <v>PreAlerta</v>
      </c>
      <c r="M2941" s="32" t="str">
        <f t="shared" si="850"/>
        <v>S/PalabrasClaves</v>
      </c>
      <c r="N2941" s="32" t="str">
        <f t="shared" si="854"/>
        <v/>
      </c>
      <c r="O2941" s="32"/>
      <c r="P2941" s="32" t="s">
        <v>18004</v>
      </c>
      <c r="Q2941" s="32"/>
      <c r="R2941" s="32" t="str">
        <f>LEFT('2012-2022'!$P2941,4)</f>
        <v>2012</v>
      </c>
      <c r="S2941" s="32" t="s">
        <v>62</v>
      </c>
      <c r="T2941" s="32" t="str">
        <f t="shared" si="847"/>
        <v/>
      </c>
      <c r="U2941" s="32"/>
      <c r="V2941" s="34"/>
      <c r="W2941" s="35"/>
      <c r="X2941" s="35"/>
      <c r="Y2941" s="32"/>
    </row>
    <row r="2942" spans="1:25" ht="15.75" hidden="1" customHeight="1" x14ac:dyDescent="0.25">
      <c r="A2942" s="27">
        <v>34903146</v>
      </c>
      <c r="B2942" s="27" t="s">
        <v>18005</v>
      </c>
      <c r="C2942" s="27" t="s">
        <v>18006</v>
      </c>
      <c r="D2942" s="27" t="s">
        <v>18007</v>
      </c>
      <c r="E2942" s="27" t="s">
        <v>7214</v>
      </c>
      <c r="F2942" s="27" t="s">
        <v>11252</v>
      </c>
      <c r="G2942" s="27">
        <v>2021</v>
      </c>
      <c r="H2942" s="28">
        <v>44544</v>
      </c>
      <c r="I2942" s="27" t="s">
        <v>18008</v>
      </c>
      <c r="J2942" s="27"/>
      <c r="K2942" s="27" t="s">
        <v>18009</v>
      </c>
      <c r="L2942" s="27" t="str">
        <f t="shared" si="853"/>
        <v>PostAlerta</v>
      </c>
      <c r="M2942" s="27" t="str">
        <f t="shared" si="850"/>
        <v>S/PalabrasClaves</v>
      </c>
      <c r="N2942" s="27" t="str">
        <f t="shared" si="854"/>
        <v/>
      </c>
      <c r="O2942" s="27"/>
      <c r="P2942" s="27" t="s">
        <v>1445</v>
      </c>
      <c r="Q2942" s="27"/>
      <c r="R2942" s="27" t="str">
        <f>LEFT('2012-2022'!$P2942,4)</f>
        <v>2021</v>
      </c>
      <c r="S2942" s="27" t="s">
        <v>74</v>
      </c>
      <c r="T2942" s="27" t="str">
        <f t="shared" si="847"/>
        <v/>
      </c>
      <c r="U2942" s="27"/>
      <c r="V2942" s="29"/>
      <c r="W2942" s="30"/>
      <c r="X2942" s="30"/>
      <c r="Y2942" s="31"/>
    </row>
    <row r="2943" spans="1:25" ht="15.75" hidden="1" customHeight="1" x14ac:dyDescent="0.25">
      <c r="A2943" s="32">
        <v>24857868</v>
      </c>
      <c r="B2943" s="32" t="s">
        <v>18010</v>
      </c>
      <c r="C2943" s="32" t="s">
        <v>18011</v>
      </c>
      <c r="D2943" s="32" t="s">
        <v>18012</v>
      </c>
      <c r="E2943" s="32" t="s">
        <v>18013</v>
      </c>
      <c r="F2943" s="32" t="s">
        <v>18014</v>
      </c>
      <c r="G2943" s="32">
        <v>2014</v>
      </c>
      <c r="H2943" s="33">
        <v>41786</v>
      </c>
      <c r="I2943" s="32"/>
      <c r="J2943" s="32"/>
      <c r="K2943" s="32" t="s">
        <v>18015</v>
      </c>
      <c r="L2943" s="32" t="str">
        <f t="shared" si="853"/>
        <v>PreAlerta</v>
      </c>
      <c r="M2943" s="32" t="str">
        <f t="shared" si="850"/>
        <v>S/PalabrasClaves</v>
      </c>
      <c r="N2943" s="32" t="str">
        <f t="shared" si="854"/>
        <v/>
      </c>
      <c r="O2943" s="32"/>
      <c r="P2943" s="32" t="s">
        <v>1736</v>
      </c>
      <c r="Q2943" s="32"/>
      <c r="R2943" s="32" t="str">
        <f>LEFT('2012-2022'!$P2943,4)</f>
        <v>2014</v>
      </c>
      <c r="S2943" s="32" t="s">
        <v>65</v>
      </c>
      <c r="T2943" s="32" t="str">
        <f t="shared" si="847"/>
        <v/>
      </c>
      <c r="U2943" s="32"/>
      <c r="V2943" s="34"/>
      <c r="W2943" s="35"/>
      <c r="X2943" s="35"/>
      <c r="Y2943" s="32"/>
    </row>
    <row r="2944" spans="1:25" ht="15.75" hidden="1" customHeight="1" x14ac:dyDescent="0.25">
      <c r="A2944" s="27">
        <v>33534405</v>
      </c>
      <c r="B2944" s="27" t="s">
        <v>18016</v>
      </c>
      <c r="C2944" s="27" t="s">
        <v>18017</v>
      </c>
      <c r="D2944" s="27" t="s">
        <v>18018</v>
      </c>
      <c r="E2944" s="27" t="s">
        <v>18019</v>
      </c>
      <c r="F2944" s="27" t="s">
        <v>304</v>
      </c>
      <c r="G2944" s="27">
        <v>2021</v>
      </c>
      <c r="H2944" s="28">
        <v>44230</v>
      </c>
      <c r="I2944" s="27"/>
      <c r="J2944" s="27"/>
      <c r="K2944" s="27" t="s">
        <v>18020</v>
      </c>
      <c r="L2944" s="27" t="str">
        <f t="shared" si="853"/>
        <v>PostAlerta</v>
      </c>
      <c r="M2944" s="27" t="str">
        <f t="shared" si="850"/>
        <v>S/PalabrasClaves</v>
      </c>
      <c r="N2944" s="27" t="str">
        <f t="shared" si="854"/>
        <v/>
      </c>
      <c r="O2944" s="27"/>
      <c r="P2944" s="27" t="s">
        <v>16444</v>
      </c>
      <c r="Q2944" s="27"/>
      <c r="R2944" s="27" t="str">
        <f>LEFT('2012-2022'!$P2944,4)</f>
        <v>2021</v>
      </c>
      <c r="S2944" s="27" t="s">
        <v>57</v>
      </c>
      <c r="T2944" s="27" t="str">
        <f t="shared" si="847"/>
        <v/>
      </c>
      <c r="U2944" s="27"/>
      <c r="V2944" s="29"/>
      <c r="W2944" s="30"/>
      <c r="X2944" s="30"/>
      <c r="Y2944" s="31"/>
    </row>
    <row r="2945" spans="1:25" ht="15.75" hidden="1" customHeight="1" x14ac:dyDescent="0.25">
      <c r="A2945" s="32">
        <v>31643191</v>
      </c>
      <c r="B2945" s="32" t="s">
        <v>18021</v>
      </c>
      <c r="C2945" s="32"/>
      <c r="D2945" s="32" t="s">
        <v>18022</v>
      </c>
      <c r="E2945" s="32"/>
      <c r="F2945" s="32" t="s">
        <v>18023</v>
      </c>
      <c r="G2945" s="32">
        <v>2012</v>
      </c>
      <c r="H2945" s="33">
        <v>44124</v>
      </c>
      <c r="I2945" s="32"/>
      <c r="J2945" s="32"/>
      <c r="K2945" s="32"/>
      <c r="L2945" s="32" t="str">
        <f t="shared" si="853"/>
        <v>Excluido</v>
      </c>
      <c r="M2945" s="32" t="str">
        <f t="shared" si="850"/>
        <v>S/PalabrasClaves</v>
      </c>
      <c r="N2945" s="32" t="str">
        <f t="shared" si="854"/>
        <v/>
      </c>
      <c r="O2945" s="32"/>
      <c r="P2945" s="32" t="s">
        <v>18024</v>
      </c>
      <c r="Q2945" s="32"/>
      <c r="R2945" s="32" t="str">
        <f>LEFT('2012-2022'!$P2945,4)</f>
        <v>Live</v>
      </c>
      <c r="S2945" s="32" t="s">
        <v>78</v>
      </c>
      <c r="T2945" s="32" t="str">
        <f t="shared" si="847"/>
        <v/>
      </c>
      <c r="U2945" s="32"/>
      <c r="V2945" s="34"/>
      <c r="W2945" s="35"/>
      <c r="X2945" s="35"/>
      <c r="Y2945" s="32"/>
    </row>
    <row r="2946" spans="1:25" ht="15.75" hidden="1" customHeight="1" x14ac:dyDescent="0.25">
      <c r="A2946" s="27">
        <v>24859465</v>
      </c>
      <c r="B2946" s="27" t="s">
        <v>18025</v>
      </c>
      <c r="C2946" s="27" t="s">
        <v>18026</v>
      </c>
      <c r="D2946" s="27" t="s">
        <v>18027</v>
      </c>
      <c r="E2946" s="27" t="s">
        <v>7813</v>
      </c>
      <c r="F2946" s="27" t="s">
        <v>18028</v>
      </c>
      <c r="G2946" s="27">
        <v>2014</v>
      </c>
      <c r="H2946" s="28">
        <v>41786</v>
      </c>
      <c r="I2946" s="27"/>
      <c r="J2946" s="27"/>
      <c r="K2946" s="27" t="s">
        <v>18029</v>
      </c>
      <c r="L2946" s="27" t="str">
        <f t="shared" si="853"/>
        <v>PreAlerta</v>
      </c>
      <c r="M2946" s="27" t="str">
        <f t="shared" si="850"/>
        <v>S/PalabrasClaves</v>
      </c>
      <c r="N2946" s="27" t="str">
        <f t="shared" si="854"/>
        <v/>
      </c>
      <c r="O2946" s="27"/>
      <c r="P2946" s="27" t="s">
        <v>1207</v>
      </c>
      <c r="Q2946" s="27"/>
      <c r="R2946" s="27" t="str">
        <f>LEFT('2012-2022'!$P2946,4)</f>
        <v>2014</v>
      </c>
      <c r="S2946" s="27" t="s">
        <v>62</v>
      </c>
      <c r="T2946" s="27" t="str">
        <f t="shared" si="847"/>
        <v/>
      </c>
      <c r="U2946" s="27"/>
      <c r="V2946" s="29"/>
      <c r="W2946" s="30"/>
      <c r="X2946" s="30"/>
      <c r="Y2946" s="31"/>
    </row>
    <row r="2947" spans="1:25" ht="15.75" hidden="1" customHeight="1" x14ac:dyDescent="0.25">
      <c r="A2947" s="32">
        <v>31961085</v>
      </c>
      <c r="B2947" s="32" t="s">
        <v>18030</v>
      </c>
      <c r="C2947" s="32" t="s">
        <v>18031</v>
      </c>
      <c r="D2947" s="32" t="s">
        <v>18032</v>
      </c>
      <c r="E2947" s="32" t="s">
        <v>18033</v>
      </c>
      <c r="F2947" s="32" t="s">
        <v>6182</v>
      </c>
      <c r="G2947" s="32">
        <v>2020</v>
      </c>
      <c r="H2947" s="33">
        <v>43852</v>
      </c>
      <c r="I2947" s="32"/>
      <c r="J2947" s="32"/>
      <c r="K2947" s="32"/>
      <c r="L2947" s="32" t="str">
        <f t="shared" si="853"/>
        <v>PostAlerta</v>
      </c>
      <c r="M2947" s="32" t="str">
        <f t="shared" si="850"/>
        <v>C/PalabrasClaves</v>
      </c>
      <c r="N2947" s="32" t="str">
        <f t="shared" si="854"/>
        <v/>
      </c>
      <c r="O2947" s="32"/>
      <c r="P2947" s="32" t="s">
        <v>561</v>
      </c>
      <c r="Q2947" s="32"/>
      <c r="R2947" s="32" t="str">
        <f>LEFT('2012-2022'!$P2947,4)</f>
        <v>2020</v>
      </c>
      <c r="S2947" s="32" t="s">
        <v>39</v>
      </c>
      <c r="T2947" s="32" t="str">
        <f t="shared" si="847"/>
        <v/>
      </c>
      <c r="U2947" s="32"/>
      <c r="V2947" s="34"/>
      <c r="W2947" s="35"/>
      <c r="X2947" s="35"/>
      <c r="Y2947" s="32"/>
    </row>
    <row r="2948" spans="1:25" ht="15.75" hidden="1" customHeight="1" x14ac:dyDescent="0.25">
      <c r="A2948" s="27">
        <v>26246922</v>
      </c>
      <c r="B2948" s="27" t="s">
        <v>18034</v>
      </c>
      <c r="C2948" s="27" t="s">
        <v>18035</v>
      </c>
      <c r="D2948" s="27" t="s">
        <v>18036</v>
      </c>
      <c r="E2948" s="27" t="s">
        <v>18037</v>
      </c>
      <c r="F2948" s="27" t="s">
        <v>16520</v>
      </c>
      <c r="G2948" s="27">
        <v>2015</v>
      </c>
      <c r="H2948" s="28">
        <v>42223</v>
      </c>
      <c r="I2948" s="27" t="s">
        <v>18038</v>
      </c>
      <c r="J2948" s="27"/>
      <c r="K2948" s="27" t="s">
        <v>18039</v>
      </c>
      <c r="L2948" s="27" t="str">
        <f t="shared" si="853"/>
        <v>PreAlerta</v>
      </c>
      <c r="M2948" s="27" t="str">
        <f t="shared" ref="M2948:M3011" si="855">IF(ISNUMBER(A2948),(IF(ISNUMBER(VLOOKUP(A2948,KEYWORDS,1,FALSE)),"C/PalabrasClaves","S/PalabrasClaves")),"")</f>
        <v>S/PalabrasClaves</v>
      </c>
      <c r="N2948" s="27" t="str">
        <f t="shared" si="854"/>
        <v/>
      </c>
      <c r="O2948" s="27"/>
      <c r="P2948" s="27">
        <v>2015</v>
      </c>
      <c r="Q2948" s="27"/>
      <c r="R2948" s="27" t="str">
        <f>LEFT('2012-2022'!$P2948,4)</f>
        <v>2015</v>
      </c>
      <c r="S2948" s="27"/>
      <c r="T2948" s="27" t="str">
        <f t="shared" si="847"/>
        <v/>
      </c>
      <c r="U2948" s="27"/>
      <c r="V2948" s="29"/>
      <c r="W2948" s="30"/>
      <c r="X2948" s="30"/>
      <c r="Y2948" s="31"/>
    </row>
    <row r="2949" spans="1:25" ht="15.75" hidden="1" customHeight="1" x14ac:dyDescent="0.25">
      <c r="A2949" s="32">
        <v>30800230</v>
      </c>
      <c r="B2949" s="32" t="s">
        <v>18040</v>
      </c>
      <c r="C2949" s="32" t="s">
        <v>18041</v>
      </c>
      <c r="D2949" s="32" t="s">
        <v>18042</v>
      </c>
      <c r="E2949" s="32" t="s">
        <v>18043</v>
      </c>
      <c r="F2949" s="32" t="s">
        <v>18044</v>
      </c>
      <c r="G2949" s="32">
        <v>2018</v>
      </c>
      <c r="H2949" s="33">
        <v>43522</v>
      </c>
      <c r="I2949" s="32" t="s">
        <v>18045</v>
      </c>
      <c r="J2949" s="32"/>
      <c r="K2949" s="32"/>
      <c r="L2949" s="32" t="str">
        <f t="shared" si="853"/>
        <v>PostAlerta</v>
      </c>
      <c r="M2949" s="32" t="str">
        <f t="shared" si="855"/>
        <v>S/PalabrasClaves</v>
      </c>
      <c r="N2949" s="32" t="str">
        <f t="shared" si="854"/>
        <v/>
      </c>
      <c r="O2949" s="32"/>
      <c r="P2949" s="32" t="s">
        <v>18046</v>
      </c>
      <c r="Q2949" s="32"/>
      <c r="R2949" s="32" t="str">
        <f>LEFT('2012-2022'!$P2949,4)</f>
        <v>2018</v>
      </c>
      <c r="S2949" s="32" t="s">
        <v>74</v>
      </c>
      <c r="T2949" s="32" t="str">
        <f t="shared" si="847"/>
        <v/>
      </c>
      <c r="U2949" s="32"/>
      <c r="V2949" s="34"/>
      <c r="W2949" s="35"/>
      <c r="X2949" s="35"/>
      <c r="Y2949" s="32"/>
    </row>
    <row r="2950" spans="1:25" ht="15.75" hidden="1" customHeight="1" x14ac:dyDescent="0.25">
      <c r="A2950" s="27">
        <v>28876291</v>
      </c>
      <c r="B2950" s="27" t="s">
        <v>18047</v>
      </c>
      <c r="C2950" s="27" t="s">
        <v>18048</v>
      </c>
      <c r="D2950" s="27" t="s">
        <v>18049</v>
      </c>
      <c r="E2950" s="27" t="s">
        <v>18050</v>
      </c>
      <c r="F2950" s="27" t="s">
        <v>304</v>
      </c>
      <c r="G2950" s="27">
        <v>2018</v>
      </c>
      <c r="H2950" s="28">
        <v>42985</v>
      </c>
      <c r="I2950" s="27" t="s">
        <v>18051</v>
      </c>
      <c r="J2950" s="27" t="s">
        <v>18052</v>
      </c>
      <c r="K2950" s="27" t="s">
        <v>18053</v>
      </c>
      <c r="L2950" s="27" t="str">
        <f t="shared" si="853"/>
        <v>PostAlerta</v>
      </c>
      <c r="M2950" s="27" t="str">
        <f t="shared" si="855"/>
        <v>S/PalabrasClaves</v>
      </c>
      <c r="N2950" s="27" t="str">
        <f t="shared" si="854"/>
        <v/>
      </c>
      <c r="O2950" s="27"/>
      <c r="P2950" s="27" t="s">
        <v>1338</v>
      </c>
      <c r="Q2950" s="27"/>
      <c r="R2950" s="27" t="str">
        <f>LEFT('2012-2022'!$P2950,4)</f>
        <v>2018</v>
      </c>
      <c r="S2950" s="27" t="s">
        <v>39</v>
      </c>
      <c r="T2950" s="27" t="str">
        <f t="shared" si="847"/>
        <v/>
      </c>
      <c r="U2950" s="27"/>
      <c r="V2950" s="29"/>
      <c r="W2950" s="30"/>
      <c r="X2950" s="30"/>
      <c r="Y2950" s="31"/>
    </row>
    <row r="2951" spans="1:25" ht="15.75" hidden="1" customHeight="1" x14ac:dyDescent="0.25">
      <c r="A2951" s="32">
        <v>25100316</v>
      </c>
      <c r="B2951" s="32" t="s">
        <v>18054</v>
      </c>
      <c r="C2951" s="32" t="s">
        <v>18055</v>
      </c>
      <c r="D2951" s="32" t="s">
        <v>18056</v>
      </c>
      <c r="E2951" s="32" t="s">
        <v>18057</v>
      </c>
      <c r="F2951" s="32" t="s">
        <v>17790</v>
      </c>
      <c r="G2951" s="32">
        <v>2014</v>
      </c>
      <c r="H2951" s="33">
        <v>41859</v>
      </c>
      <c r="I2951" s="32" t="s">
        <v>18058</v>
      </c>
      <c r="J2951" s="32"/>
      <c r="K2951" s="32" t="s">
        <v>18059</v>
      </c>
      <c r="L2951" s="32" t="str">
        <f t="shared" si="853"/>
        <v>PreAlerta</v>
      </c>
      <c r="M2951" s="32" t="str">
        <f t="shared" si="855"/>
        <v>C/PalabrasClaves</v>
      </c>
      <c r="N2951" s="32" t="str">
        <f t="shared" si="854"/>
        <v/>
      </c>
      <c r="O2951" s="32"/>
      <c r="P2951" s="32" t="s">
        <v>18060</v>
      </c>
      <c r="Q2951" s="32"/>
      <c r="R2951" s="32" t="str">
        <f>LEFT('2012-2022'!$P2951,4)</f>
        <v>2014</v>
      </c>
      <c r="S2951" s="32" t="s">
        <v>70</v>
      </c>
      <c r="T2951" s="32" t="str">
        <f t="shared" si="847"/>
        <v/>
      </c>
      <c r="U2951" s="32"/>
      <c r="V2951" s="34"/>
      <c r="W2951" s="35"/>
      <c r="X2951" s="35"/>
      <c r="Y2951" s="32"/>
    </row>
    <row r="2952" spans="1:25" ht="15.75" hidden="1" customHeight="1" x14ac:dyDescent="0.25">
      <c r="A2952" s="27">
        <v>26313289</v>
      </c>
      <c r="B2952" s="27" t="s">
        <v>18061</v>
      </c>
      <c r="C2952" s="27" t="s">
        <v>18062</v>
      </c>
      <c r="D2952" s="27" t="s">
        <v>18063</v>
      </c>
      <c r="E2952" s="27" t="s">
        <v>18064</v>
      </c>
      <c r="F2952" s="27" t="s">
        <v>12060</v>
      </c>
      <c r="G2952" s="27">
        <v>2015</v>
      </c>
      <c r="H2952" s="28">
        <v>42244</v>
      </c>
      <c r="I2952" s="27"/>
      <c r="J2952" s="27"/>
      <c r="K2952" s="27" t="s">
        <v>18065</v>
      </c>
      <c r="L2952" s="27" t="str">
        <f t="shared" si="853"/>
        <v>PreAlerta</v>
      </c>
      <c r="M2952" s="27" t="str">
        <f t="shared" si="855"/>
        <v>S/PalabrasClaves</v>
      </c>
      <c r="N2952" s="27" t="str">
        <f t="shared" si="854"/>
        <v/>
      </c>
      <c r="O2952" s="27"/>
      <c r="P2952" s="27" t="s">
        <v>3407</v>
      </c>
      <c r="Q2952" s="27"/>
      <c r="R2952" s="27" t="str">
        <f>LEFT('2012-2022'!$P2952,4)</f>
        <v>2015</v>
      </c>
      <c r="S2952" s="27" t="s">
        <v>62</v>
      </c>
      <c r="T2952" s="27" t="str">
        <f t="shared" si="847"/>
        <v/>
      </c>
      <c r="U2952" s="27"/>
      <c r="V2952" s="29"/>
      <c r="W2952" s="30"/>
      <c r="X2952" s="30"/>
      <c r="Y2952" s="31"/>
    </row>
    <row r="2953" spans="1:25" ht="15.75" hidden="1" customHeight="1" x14ac:dyDescent="0.25">
      <c r="A2953" s="32">
        <v>35283813</v>
      </c>
      <c r="B2953" s="32" t="s">
        <v>18066</v>
      </c>
      <c r="C2953" s="32" t="s">
        <v>18067</v>
      </c>
      <c r="D2953" s="32" t="s">
        <v>18068</v>
      </c>
      <c r="E2953" s="32" t="s">
        <v>18069</v>
      </c>
      <c r="F2953" s="32" t="s">
        <v>15747</v>
      </c>
      <c r="G2953" s="32">
        <v>2022</v>
      </c>
      <c r="H2953" s="33">
        <v>44634</v>
      </c>
      <c r="I2953" s="32" t="s">
        <v>18070</v>
      </c>
      <c r="J2953" s="32"/>
      <c r="K2953" s="32" t="s">
        <v>18071</v>
      </c>
      <c r="L2953" s="32" t="str">
        <f t="shared" si="853"/>
        <v>PostAlerta</v>
      </c>
      <c r="M2953" s="32" t="str">
        <f t="shared" si="855"/>
        <v>S/PalabrasClaves</v>
      </c>
      <c r="N2953" s="32" t="str">
        <f t="shared" si="854"/>
        <v/>
      </c>
      <c r="O2953" s="32"/>
      <c r="P2953" s="32" t="s">
        <v>6751</v>
      </c>
      <c r="Q2953" s="32"/>
      <c r="R2953" s="32" t="str">
        <f>LEFT('2012-2022'!$P2953,4)</f>
        <v>2022</v>
      </c>
      <c r="S2953" s="32" t="s">
        <v>45</v>
      </c>
      <c r="T2953" s="32" t="str">
        <f t="shared" si="847"/>
        <v/>
      </c>
      <c r="U2953" s="32"/>
      <c r="V2953" s="34"/>
      <c r="W2953" s="35"/>
      <c r="X2953" s="35"/>
      <c r="Y2953" s="32"/>
    </row>
    <row r="2954" spans="1:25" ht="15.75" hidden="1" customHeight="1" x14ac:dyDescent="0.25">
      <c r="A2954" s="27">
        <v>26787639</v>
      </c>
      <c r="B2954" s="27" t="s">
        <v>18072</v>
      </c>
      <c r="C2954" s="27" t="s">
        <v>18073</v>
      </c>
      <c r="D2954" s="27" t="s">
        <v>18074</v>
      </c>
      <c r="E2954" s="27" t="s">
        <v>18075</v>
      </c>
      <c r="F2954" s="27" t="s">
        <v>735</v>
      </c>
      <c r="G2954" s="27">
        <v>2016</v>
      </c>
      <c r="H2954" s="28">
        <v>42390</v>
      </c>
      <c r="I2954" s="27"/>
      <c r="J2954" s="27"/>
      <c r="K2954" s="27" t="s">
        <v>18076</v>
      </c>
      <c r="L2954" s="27" t="str">
        <f t="shared" si="853"/>
        <v>PreAlerta</v>
      </c>
      <c r="M2954" s="27" t="str">
        <f t="shared" si="855"/>
        <v>C/PalabrasClaves</v>
      </c>
      <c r="N2954" s="27" t="str">
        <f t="shared" si="854"/>
        <v/>
      </c>
      <c r="O2954" s="27"/>
      <c r="P2954" s="27">
        <v>2016</v>
      </c>
      <c r="Q2954" s="27"/>
      <c r="R2954" s="27" t="str">
        <f>LEFT('2012-2022'!$P2954,4)</f>
        <v>2016</v>
      </c>
      <c r="S2954" s="27"/>
      <c r="T2954" s="27" t="str">
        <f t="shared" si="847"/>
        <v/>
      </c>
      <c r="U2954" s="27"/>
      <c r="V2954" s="29"/>
      <c r="W2954" s="30"/>
      <c r="X2954" s="30"/>
      <c r="Y2954" s="31"/>
    </row>
    <row r="2955" spans="1:25" ht="15.75" hidden="1" customHeight="1" x14ac:dyDescent="0.25">
      <c r="A2955" s="32">
        <v>34716336</v>
      </c>
      <c r="B2955" s="32" t="s">
        <v>18077</v>
      </c>
      <c r="C2955" s="32" t="s">
        <v>18078</v>
      </c>
      <c r="D2955" s="32" t="s">
        <v>18079</v>
      </c>
      <c r="E2955" s="32" t="s">
        <v>18080</v>
      </c>
      <c r="F2955" s="32" t="s">
        <v>18081</v>
      </c>
      <c r="G2955" s="32">
        <v>2021</v>
      </c>
      <c r="H2955" s="33">
        <v>44499</v>
      </c>
      <c r="I2955" s="32" t="s">
        <v>18082</v>
      </c>
      <c r="J2955" s="32"/>
      <c r="K2955" s="32" t="s">
        <v>18083</v>
      </c>
      <c r="L2955" s="32" t="str">
        <f t="shared" si="853"/>
        <v>Excluido</v>
      </c>
      <c r="M2955" s="32" t="str">
        <f t="shared" si="855"/>
        <v>S/PalabrasClaves</v>
      </c>
      <c r="N2955" s="32" t="str">
        <f t="shared" si="854"/>
        <v/>
      </c>
      <c r="O2955" s="32"/>
      <c r="P2955" s="32" t="s">
        <v>18084</v>
      </c>
      <c r="Q2955" s="32"/>
      <c r="R2955" s="32" t="str">
        <f>LEFT('2012-2022'!$P2955,4)</f>
        <v>2021</v>
      </c>
      <c r="S2955" s="32" t="s">
        <v>70</v>
      </c>
      <c r="T2955" s="32" t="str">
        <f t="shared" si="847"/>
        <v/>
      </c>
      <c r="U2955" s="32"/>
      <c r="V2955" s="34"/>
      <c r="W2955" s="35"/>
      <c r="X2955" s="35"/>
      <c r="Y2955" s="32"/>
    </row>
    <row r="2956" spans="1:25" ht="15.75" hidden="1" customHeight="1" x14ac:dyDescent="0.25">
      <c r="A2956" s="27">
        <v>28425774</v>
      </c>
      <c r="B2956" s="27" t="s">
        <v>18085</v>
      </c>
      <c r="C2956" s="27" t="s">
        <v>4164</v>
      </c>
      <c r="D2956" s="27" t="s">
        <v>18086</v>
      </c>
      <c r="E2956" s="27" t="s">
        <v>4166</v>
      </c>
      <c r="F2956" s="27" t="s">
        <v>2988</v>
      </c>
      <c r="G2956" s="27">
        <v>2017</v>
      </c>
      <c r="H2956" s="28">
        <v>42846</v>
      </c>
      <c r="I2956" s="27"/>
      <c r="J2956" s="27"/>
      <c r="K2956" s="27" t="s">
        <v>18087</v>
      </c>
      <c r="L2956" s="27" t="str">
        <f t="shared" si="853"/>
        <v>Excluido</v>
      </c>
      <c r="M2956" s="27" t="str">
        <f t="shared" si="855"/>
        <v>S/PalabrasClaves</v>
      </c>
      <c r="N2956" s="27" t="str">
        <f t="shared" si="854"/>
        <v/>
      </c>
      <c r="O2956" s="27"/>
      <c r="P2956" s="27" t="s">
        <v>115</v>
      </c>
      <c r="Q2956" s="27"/>
      <c r="R2956" s="27" t="str">
        <f>LEFT('2012-2022'!$P2956,4)</f>
        <v>2017</v>
      </c>
      <c r="S2956" s="27" t="s">
        <v>60</v>
      </c>
      <c r="T2956" s="27" t="str">
        <f t="shared" si="847"/>
        <v/>
      </c>
      <c r="U2956" s="27"/>
      <c r="V2956" s="29"/>
      <c r="W2956" s="30"/>
      <c r="X2956" s="30"/>
      <c r="Y2956" s="31"/>
    </row>
    <row r="2957" spans="1:25" ht="15.75" hidden="1" customHeight="1" x14ac:dyDescent="0.25">
      <c r="A2957" s="32">
        <v>34572612</v>
      </c>
      <c r="B2957" s="32" t="s">
        <v>18088</v>
      </c>
      <c r="C2957" s="32" t="s">
        <v>18089</v>
      </c>
      <c r="D2957" s="32" t="s">
        <v>18090</v>
      </c>
      <c r="E2957" s="32" t="s">
        <v>18091</v>
      </c>
      <c r="F2957" s="32" t="s">
        <v>15834</v>
      </c>
      <c r="G2957" s="32">
        <v>2021</v>
      </c>
      <c r="H2957" s="33">
        <v>44467</v>
      </c>
      <c r="I2957" s="32" t="s">
        <v>18092</v>
      </c>
      <c r="J2957" s="32"/>
      <c r="K2957" s="32" t="s">
        <v>18093</v>
      </c>
      <c r="L2957" s="32" t="str">
        <f t="shared" si="853"/>
        <v>Excluido</v>
      </c>
      <c r="M2957" s="32" t="str">
        <f t="shared" si="855"/>
        <v>C/PalabrasClaves</v>
      </c>
      <c r="N2957" s="32"/>
      <c r="O2957" s="32"/>
      <c r="P2957" s="32" t="s">
        <v>16859</v>
      </c>
      <c r="Q2957" s="32"/>
      <c r="R2957" s="32" t="str">
        <f>LEFT('2012-2022'!$P2957,4)</f>
        <v>2021</v>
      </c>
      <c r="S2957" s="32" t="s">
        <v>65</v>
      </c>
      <c r="T2957" s="32" t="str">
        <f t="shared" si="847"/>
        <v/>
      </c>
      <c r="U2957" s="32"/>
      <c r="V2957" s="34"/>
      <c r="W2957" s="35"/>
      <c r="X2957" s="35"/>
      <c r="Y2957" s="32"/>
    </row>
    <row r="2958" spans="1:25" ht="15.75" hidden="1" customHeight="1" x14ac:dyDescent="0.25">
      <c r="A2958" s="27">
        <v>34986242</v>
      </c>
      <c r="B2958" s="27" t="s">
        <v>18094</v>
      </c>
      <c r="C2958" s="27" t="s">
        <v>18095</v>
      </c>
      <c r="D2958" s="27" t="s">
        <v>18096</v>
      </c>
      <c r="E2958" s="27" t="s">
        <v>18097</v>
      </c>
      <c r="F2958" s="27" t="s">
        <v>4778</v>
      </c>
      <c r="G2958" s="27">
        <v>2022</v>
      </c>
      <c r="H2958" s="28">
        <v>44566</v>
      </c>
      <c r="I2958" s="27"/>
      <c r="J2958" s="27"/>
      <c r="K2958" s="27" t="s">
        <v>18098</v>
      </c>
      <c r="L2958" s="27" t="str">
        <f t="shared" si="853"/>
        <v>PostAlerta</v>
      </c>
      <c r="M2958" s="27" t="str">
        <f t="shared" si="855"/>
        <v>S/PalabrasClaves</v>
      </c>
      <c r="N2958" s="27" t="str">
        <f t="shared" ref="N2958:N2969" si="856">IF(ISNUMBER(SEARCH("TREATMENT", B2958)), "4) Nuevos tratamientos", "")</f>
        <v/>
      </c>
      <c r="O2958" s="27"/>
      <c r="P2958" s="27">
        <v>2022</v>
      </c>
      <c r="Q2958" s="27"/>
      <c r="R2958" s="27" t="str">
        <f>LEFT('2012-2022'!$P2958,4)</f>
        <v>2022</v>
      </c>
      <c r="S2958" s="27"/>
      <c r="T2958" s="27" t="str">
        <f t="shared" si="847"/>
        <v/>
      </c>
      <c r="U2958" s="27"/>
      <c r="V2958" s="29"/>
      <c r="W2958" s="30"/>
      <c r="X2958" s="30"/>
      <c r="Y2958" s="31"/>
    </row>
    <row r="2959" spans="1:25" ht="15.75" hidden="1" customHeight="1" x14ac:dyDescent="0.25">
      <c r="A2959" s="32">
        <v>27313440</v>
      </c>
      <c r="B2959" s="32" t="s">
        <v>18099</v>
      </c>
      <c r="C2959" s="32" t="s">
        <v>18100</v>
      </c>
      <c r="D2959" s="32" t="s">
        <v>18101</v>
      </c>
      <c r="E2959" s="32" t="s">
        <v>18102</v>
      </c>
      <c r="F2959" s="32" t="s">
        <v>5548</v>
      </c>
      <c r="G2959" s="32">
        <v>2016</v>
      </c>
      <c r="H2959" s="33">
        <v>42539</v>
      </c>
      <c r="I2959" s="32" t="s">
        <v>18103</v>
      </c>
      <c r="J2959" s="32"/>
      <c r="K2959" s="32" t="s">
        <v>18104</v>
      </c>
      <c r="L2959" s="32" t="str">
        <f t="shared" si="853"/>
        <v>Excluido</v>
      </c>
      <c r="M2959" s="32" t="str">
        <f t="shared" si="855"/>
        <v>S/PalabrasClaves</v>
      </c>
      <c r="N2959" s="32" t="str">
        <f t="shared" si="856"/>
        <v/>
      </c>
      <c r="O2959" s="32"/>
      <c r="P2959" s="32">
        <v>2016</v>
      </c>
      <c r="Q2959" s="32"/>
      <c r="R2959" s="32" t="str">
        <f>LEFT('2012-2022'!$P2959,4)</f>
        <v>2016</v>
      </c>
      <c r="S2959" s="32"/>
      <c r="T2959" s="32" t="str">
        <f t="shared" si="847"/>
        <v/>
      </c>
      <c r="U2959" s="32"/>
      <c r="V2959" s="34"/>
      <c r="W2959" s="35"/>
      <c r="X2959" s="35"/>
      <c r="Y2959" s="32"/>
    </row>
    <row r="2960" spans="1:25" ht="15.75" hidden="1" customHeight="1" x14ac:dyDescent="0.25">
      <c r="A2960" s="27">
        <v>23168304</v>
      </c>
      <c r="B2960" s="27" t="s">
        <v>18105</v>
      </c>
      <c r="C2960" s="27" t="s">
        <v>18106</v>
      </c>
      <c r="D2960" s="27" t="s">
        <v>18107</v>
      </c>
      <c r="E2960" s="27" t="s">
        <v>11816</v>
      </c>
      <c r="F2960" s="27" t="s">
        <v>11817</v>
      </c>
      <c r="G2960" s="27">
        <v>2012</v>
      </c>
      <c r="H2960" s="28">
        <v>41235</v>
      </c>
      <c r="I2960" s="27"/>
      <c r="J2960" s="27"/>
      <c r="K2960" s="27" t="s">
        <v>18108</v>
      </c>
      <c r="L2960" s="27" t="str">
        <f t="shared" si="853"/>
        <v>PreAlerta</v>
      </c>
      <c r="M2960" s="27" t="str">
        <f t="shared" si="855"/>
        <v>S/PalabrasClaves</v>
      </c>
      <c r="N2960" s="27" t="str">
        <f t="shared" si="856"/>
        <v/>
      </c>
      <c r="O2960" s="27"/>
      <c r="P2960" s="27" t="s">
        <v>18109</v>
      </c>
      <c r="Q2960" s="27"/>
      <c r="R2960" s="27" t="str">
        <f>LEFT('2012-2022'!$P2960,4)</f>
        <v>2012</v>
      </c>
      <c r="S2960" s="27" t="s">
        <v>72</v>
      </c>
      <c r="T2960" s="27" t="str">
        <f t="shared" si="847"/>
        <v/>
      </c>
      <c r="U2960" s="27"/>
      <c r="V2960" s="29"/>
      <c r="W2960" s="30"/>
      <c r="X2960" s="30"/>
      <c r="Y2960" s="31"/>
    </row>
    <row r="2961" spans="1:25" ht="15.75" hidden="1" customHeight="1" x14ac:dyDescent="0.25">
      <c r="A2961" s="32">
        <v>32845827</v>
      </c>
      <c r="B2961" s="32" t="s">
        <v>18110</v>
      </c>
      <c r="C2961" s="32" t="s">
        <v>18111</v>
      </c>
      <c r="D2961" s="32" t="s">
        <v>18112</v>
      </c>
      <c r="E2961" s="32" t="s">
        <v>18113</v>
      </c>
      <c r="F2961" s="32" t="s">
        <v>249</v>
      </c>
      <c r="G2961" s="32">
        <v>2020</v>
      </c>
      <c r="H2961" s="33">
        <v>44070</v>
      </c>
      <c r="I2961" s="32" t="s">
        <v>18114</v>
      </c>
      <c r="J2961" s="32"/>
      <c r="K2961" s="32" t="s">
        <v>18115</v>
      </c>
      <c r="L2961" s="32" t="str">
        <f t="shared" si="853"/>
        <v>PostAlerta</v>
      </c>
      <c r="M2961" s="32" t="str">
        <f t="shared" si="855"/>
        <v>S/PalabrasClaves</v>
      </c>
      <c r="N2961" s="32" t="str">
        <f t="shared" si="856"/>
        <v/>
      </c>
      <c r="O2961" s="32"/>
      <c r="P2961" s="32" t="s">
        <v>473</v>
      </c>
      <c r="Q2961" s="32"/>
      <c r="R2961" s="32" t="str">
        <f>LEFT('2012-2022'!$P2961,4)</f>
        <v>2020</v>
      </c>
      <c r="S2961" s="32" t="s">
        <v>68</v>
      </c>
      <c r="T2961" s="32" t="str">
        <f t="shared" si="847"/>
        <v/>
      </c>
      <c r="U2961" s="32"/>
      <c r="V2961" s="34"/>
      <c r="W2961" s="35"/>
      <c r="X2961" s="35"/>
      <c r="Y2961" s="32"/>
    </row>
    <row r="2962" spans="1:25" ht="15.75" hidden="1" customHeight="1" x14ac:dyDescent="0.25">
      <c r="A2962" s="27">
        <v>31551478</v>
      </c>
      <c r="B2962" s="27" t="s">
        <v>18116</v>
      </c>
      <c r="C2962" s="27" t="s">
        <v>18117</v>
      </c>
      <c r="D2962" s="27" t="s">
        <v>18118</v>
      </c>
      <c r="E2962" s="27" t="s">
        <v>18119</v>
      </c>
      <c r="F2962" s="27" t="s">
        <v>2202</v>
      </c>
      <c r="G2962" s="27">
        <v>2019</v>
      </c>
      <c r="H2962" s="28">
        <v>43734</v>
      </c>
      <c r="I2962" s="27" t="s">
        <v>18120</v>
      </c>
      <c r="J2962" s="27"/>
      <c r="K2962" s="27" t="s">
        <v>18121</v>
      </c>
      <c r="L2962" s="27" t="str">
        <f t="shared" si="853"/>
        <v>PostAlerta</v>
      </c>
      <c r="M2962" s="27" t="str">
        <f t="shared" si="855"/>
        <v>S/PalabrasClaves</v>
      </c>
      <c r="N2962" s="27" t="str">
        <f t="shared" si="856"/>
        <v/>
      </c>
      <c r="O2962" s="27"/>
      <c r="P2962" s="27" t="s">
        <v>1547</v>
      </c>
      <c r="Q2962" s="27"/>
      <c r="R2962" s="27" t="str">
        <f>LEFT('2012-2022'!$P2962,4)</f>
        <v>2019</v>
      </c>
      <c r="S2962" s="27" t="s">
        <v>68</v>
      </c>
      <c r="T2962" s="27" t="str">
        <f t="shared" si="847"/>
        <v/>
      </c>
      <c r="U2962" s="27"/>
      <c r="V2962" s="29"/>
      <c r="W2962" s="30"/>
      <c r="X2962" s="30"/>
      <c r="Y2962" s="31"/>
    </row>
    <row r="2963" spans="1:25" ht="15.75" hidden="1" customHeight="1" x14ac:dyDescent="0.25">
      <c r="A2963" s="32">
        <v>22877599</v>
      </c>
      <c r="B2963" s="32" t="s">
        <v>18122</v>
      </c>
      <c r="C2963" s="32" t="s">
        <v>18123</v>
      </c>
      <c r="D2963" s="32" t="s">
        <v>18124</v>
      </c>
      <c r="E2963" s="32" t="s">
        <v>18125</v>
      </c>
      <c r="F2963" s="32" t="s">
        <v>595</v>
      </c>
      <c r="G2963" s="32">
        <v>2012</v>
      </c>
      <c r="H2963" s="33">
        <v>41132</v>
      </c>
      <c r="I2963" s="32"/>
      <c r="J2963" s="32"/>
      <c r="K2963" s="32" t="s">
        <v>18126</v>
      </c>
      <c r="L2963" s="32" t="str">
        <f t="shared" si="853"/>
        <v>PreAlerta</v>
      </c>
      <c r="M2963" s="32" t="str">
        <f t="shared" si="855"/>
        <v>S/PalabrasClaves</v>
      </c>
      <c r="N2963" s="32" t="str">
        <f t="shared" si="856"/>
        <v/>
      </c>
      <c r="O2963" s="32"/>
      <c r="P2963" s="32" t="s">
        <v>2024</v>
      </c>
      <c r="Q2963" s="32"/>
      <c r="R2963" s="32" t="str">
        <f>LEFT('2012-2022'!$P2963,4)</f>
        <v>2012</v>
      </c>
      <c r="S2963" s="32" t="s">
        <v>68</v>
      </c>
      <c r="T2963" s="32" t="str">
        <f t="shared" si="847"/>
        <v/>
      </c>
      <c r="U2963" s="32"/>
      <c r="V2963" s="34"/>
      <c r="W2963" s="35"/>
      <c r="X2963" s="35"/>
      <c r="Y2963" s="32"/>
    </row>
    <row r="2964" spans="1:25" ht="15.75" hidden="1" customHeight="1" x14ac:dyDescent="0.25">
      <c r="A2964" s="27">
        <v>23642399</v>
      </c>
      <c r="B2964" s="27" t="s">
        <v>18127</v>
      </c>
      <c r="C2964" s="27" t="s">
        <v>18128</v>
      </c>
      <c r="D2964" s="27" t="s">
        <v>18129</v>
      </c>
      <c r="E2964" s="27" t="s">
        <v>18130</v>
      </c>
      <c r="F2964" s="27" t="s">
        <v>12952</v>
      </c>
      <c r="G2964" s="27">
        <v>2013</v>
      </c>
      <c r="H2964" s="28">
        <v>41401</v>
      </c>
      <c r="I2964" s="27"/>
      <c r="J2964" s="27"/>
      <c r="K2964" s="27" t="s">
        <v>18131</v>
      </c>
      <c r="L2964" s="27" t="str">
        <f t="shared" si="853"/>
        <v>PreAlerta</v>
      </c>
      <c r="M2964" s="27" t="str">
        <f t="shared" si="855"/>
        <v>S/PalabrasClaves</v>
      </c>
      <c r="N2964" s="27" t="str">
        <f t="shared" si="856"/>
        <v/>
      </c>
      <c r="O2964" s="27"/>
      <c r="P2964" s="27" t="s">
        <v>2405</v>
      </c>
      <c r="Q2964" s="27"/>
      <c r="R2964" s="27" t="str">
        <f>LEFT('2012-2022'!$P2964,4)</f>
        <v>2013</v>
      </c>
      <c r="S2964" s="27" t="s">
        <v>62</v>
      </c>
      <c r="T2964" s="27" t="str">
        <f t="shared" si="847"/>
        <v/>
      </c>
      <c r="U2964" s="27"/>
      <c r="V2964" s="29"/>
      <c r="W2964" s="30"/>
      <c r="X2964" s="30"/>
      <c r="Y2964" s="31"/>
    </row>
    <row r="2965" spans="1:25" ht="15.75" hidden="1" customHeight="1" x14ac:dyDescent="0.25">
      <c r="A2965" s="32">
        <v>23189457</v>
      </c>
      <c r="B2965" s="32" t="s">
        <v>18132</v>
      </c>
      <c r="C2965" s="32" t="s">
        <v>18133</v>
      </c>
      <c r="D2965" s="32" t="s">
        <v>18134</v>
      </c>
      <c r="E2965" s="32" t="s">
        <v>10907</v>
      </c>
      <c r="F2965" s="32" t="s">
        <v>18135</v>
      </c>
      <c r="G2965" s="32">
        <v>2012</v>
      </c>
      <c r="H2965" s="33">
        <v>41243</v>
      </c>
      <c r="I2965" s="32"/>
      <c r="J2965" s="32"/>
      <c r="K2965" s="32"/>
      <c r="L2965" s="32" t="str">
        <f t="shared" si="853"/>
        <v>PreAlerta</v>
      </c>
      <c r="M2965" s="32" t="str">
        <f t="shared" si="855"/>
        <v>S/PalabrasClaves</v>
      </c>
      <c r="N2965" s="32" t="str">
        <f t="shared" si="856"/>
        <v/>
      </c>
      <c r="O2965" s="32"/>
      <c r="P2965" s="32" t="s">
        <v>1916</v>
      </c>
      <c r="Q2965" s="32"/>
      <c r="R2965" s="32" t="str">
        <f>LEFT('2012-2022'!$P2965,4)</f>
        <v>2012</v>
      </c>
      <c r="S2965" s="32" t="s">
        <v>70</v>
      </c>
      <c r="T2965" s="32" t="str">
        <f t="shared" si="847"/>
        <v/>
      </c>
      <c r="U2965" s="32"/>
      <c r="V2965" s="34"/>
      <c r="W2965" s="35"/>
      <c r="X2965" s="35"/>
      <c r="Y2965" s="32"/>
    </row>
    <row r="2966" spans="1:25" ht="15.75" hidden="1" customHeight="1" x14ac:dyDescent="0.25">
      <c r="A2966" s="27">
        <v>33598210</v>
      </c>
      <c r="B2966" s="27" t="s">
        <v>18136</v>
      </c>
      <c r="C2966" s="27" t="s">
        <v>18137</v>
      </c>
      <c r="D2966" s="27" t="s">
        <v>18138</v>
      </c>
      <c r="E2966" s="27" t="s">
        <v>18139</v>
      </c>
      <c r="F2966" s="27" t="s">
        <v>18140</v>
      </c>
      <c r="G2966" s="27">
        <v>2020</v>
      </c>
      <c r="H2966" s="28">
        <v>44245</v>
      </c>
      <c r="I2966" s="27" t="s">
        <v>18141</v>
      </c>
      <c r="J2966" s="27"/>
      <c r="K2966" s="27" t="s">
        <v>18142</v>
      </c>
      <c r="L2966" s="27" t="str">
        <f t="shared" si="853"/>
        <v>Excluido</v>
      </c>
      <c r="M2966" s="27" t="str">
        <f t="shared" si="855"/>
        <v>S/PalabrasClaves</v>
      </c>
      <c r="N2966" s="27" t="str">
        <f t="shared" si="856"/>
        <v/>
      </c>
      <c r="O2966" s="27"/>
      <c r="P2966" s="27" t="s">
        <v>9905</v>
      </c>
      <c r="Q2966" s="27"/>
      <c r="R2966" s="27" t="str">
        <f>LEFT('2012-2022'!$P2966,4)</f>
        <v>2020</v>
      </c>
      <c r="S2966" s="27" t="s">
        <v>70</v>
      </c>
      <c r="T2966" s="27" t="str">
        <f t="shared" si="847"/>
        <v/>
      </c>
      <c r="U2966" s="27"/>
      <c r="V2966" s="29"/>
      <c r="W2966" s="30"/>
      <c r="X2966" s="30"/>
      <c r="Y2966" s="31"/>
    </row>
    <row r="2967" spans="1:25" ht="15.75" hidden="1" customHeight="1" x14ac:dyDescent="0.25">
      <c r="A2967" s="32">
        <v>27898567</v>
      </c>
      <c r="B2967" s="32" t="s">
        <v>18143</v>
      </c>
      <c r="C2967" s="32" t="s">
        <v>18144</v>
      </c>
      <c r="D2967" s="32" t="s">
        <v>18145</v>
      </c>
      <c r="E2967" s="32" t="s">
        <v>7853</v>
      </c>
      <c r="F2967" s="32" t="s">
        <v>304</v>
      </c>
      <c r="G2967" s="32">
        <v>2017</v>
      </c>
      <c r="H2967" s="33">
        <v>42704</v>
      </c>
      <c r="I2967" s="32" t="s">
        <v>18146</v>
      </c>
      <c r="J2967" s="32" t="s">
        <v>18147</v>
      </c>
      <c r="K2967" s="32" t="s">
        <v>18148</v>
      </c>
      <c r="L2967" s="32" t="str">
        <f t="shared" si="853"/>
        <v>PreAlerta</v>
      </c>
      <c r="M2967" s="32" t="str">
        <f t="shared" si="855"/>
        <v>S/PalabrasClaves</v>
      </c>
      <c r="N2967" s="32" t="str">
        <f t="shared" si="856"/>
        <v/>
      </c>
      <c r="O2967" s="32"/>
      <c r="P2967" s="32" t="s">
        <v>1454</v>
      </c>
      <c r="Q2967" s="32"/>
      <c r="R2967" s="32" t="str">
        <f>LEFT('2012-2022'!$P2967,4)</f>
        <v>2017</v>
      </c>
      <c r="S2967" s="32" t="s">
        <v>39</v>
      </c>
      <c r="T2967" s="32" t="str">
        <f t="shared" si="847"/>
        <v/>
      </c>
      <c r="U2967" s="32"/>
      <c r="V2967" s="34"/>
      <c r="W2967" s="35"/>
      <c r="X2967" s="35"/>
      <c r="Y2967" s="32"/>
    </row>
    <row r="2968" spans="1:25" ht="15.75" hidden="1" customHeight="1" x14ac:dyDescent="0.25">
      <c r="A2968" s="27">
        <v>29769969</v>
      </c>
      <c r="B2968" s="27" t="s">
        <v>18149</v>
      </c>
      <c r="C2968" s="27" t="s">
        <v>18150</v>
      </c>
      <c r="D2968" s="27" t="s">
        <v>18151</v>
      </c>
      <c r="E2968" s="27" t="s">
        <v>18152</v>
      </c>
      <c r="F2968" s="27" t="s">
        <v>16136</v>
      </c>
      <c r="G2968" s="27">
        <v>2015</v>
      </c>
      <c r="H2968" s="28">
        <v>43238</v>
      </c>
      <c r="I2968" s="27" t="s">
        <v>18153</v>
      </c>
      <c r="J2968" s="27"/>
      <c r="K2968" s="27" t="s">
        <v>18154</v>
      </c>
      <c r="L2968" s="27" t="str">
        <f t="shared" si="853"/>
        <v>PreAlerta</v>
      </c>
      <c r="M2968" s="27" t="str">
        <f t="shared" si="855"/>
        <v>C/PalabrasClaves</v>
      </c>
      <c r="N2968" s="27" t="str">
        <f t="shared" si="856"/>
        <v/>
      </c>
      <c r="O2968" s="27"/>
      <c r="P2968" s="27" t="s">
        <v>18155</v>
      </c>
      <c r="Q2968" s="27"/>
      <c r="R2968" s="27" t="str">
        <f>LEFT('2012-2022'!$P2968,4)</f>
        <v>2015</v>
      </c>
      <c r="S2968" s="27" t="s">
        <v>72</v>
      </c>
      <c r="T2968" s="27" t="str">
        <f t="shared" si="847"/>
        <v/>
      </c>
      <c r="U2968" s="27"/>
      <c r="V2968" s="29"/>
      <c r="W2968" s="30"/>
      <c r="X2968" s="30"/>
      <c r="Y2968" s="31"/>
    </row>
    <row r="2969" spans="1:25" ht="15.75" hidden="1" customHeight="1" x14ac:dyDescent="0.25">
      <c r="A2969" s="32">
        <v>33796486</v>
      </c>
      <c r="B2969" s="32" t="s">
        <v>18156</v>
      </c>
      <c r="C2969" s="32" t="s">
        <v>18157</v>
      </c>
      <c r="D2969" s="32" t="s">
        <v>18158</v>
      </c>
      <c r="E2969" s="32" t="s">
        <v>18159</v>
      </c>
      <c r="F2969" s="32" t="s">
        <v>5193</v>
      </c>
      <c r="G2969" s="32">
        <v>2021</v>
      </c>
      <c r="H2969" s="33">
        <v>44288</v>
      </c>
      <c r="I2969" s="32" t="s">
        <v>18160</v>
      </c>
      <c r="J2969" s="32"/>
      <c r="K2969" s="32" t="s">
        <v>18161</v>
      </c>
      <c r="L2969" s="32" t="str">
        <f t="shared" ref="L2969:L3032" si="857">IF(ISNUMBER(VLOOKUP(A2969,EXCL,1,FALSE)),"Excluido",IF(ISNUMBER(VLOOKUP(A2969,POST,1,FALSE)),"PostAlerta",IF(ISNUMBER(VLOOKUP(A2969,PRE,1,FALSE)),"PreAlerta","")))</f>
        <v>PostAlerta</v>
      </c>
      <c r="M2969" s="32" t="str">
        <f t="shared" si="855"/>
        <v>S/PalabrasClaves</v>
      </c>
      <c r="N2969" s="32" t="str">
        <f t="shared" si="856"/>
        <v/>
      </c>
      <c r="O2969" s="32"/>
      <c r="P2969" s="32" t="s">
        <v>14508</v>
      </c>
      <c r="Q2969" s="32"/>
      <c r="R2969" s="32" t="str">
        <f>LEFT('2012-2022'!$P2969,4)</f>
        <v>2021</v>
      </c>
      <c r="S2969" s="32" t="s">
        <v>49</v>
      </c>
      <c r="T2969" s="32" t="str">
        <f t="shared" si="847"/>
        <v/>
      </c>
      <c r="U2969" s="32"/>
      <c r="V2969" s="34"/>
      <c r="W2969" s="35"/>
      <c r="X2969" s="35"/>
      <c r="Y2969" s="32"/>
    </row>
    <row r="2970" spans="1:25" ht="15.75" hidden="1" customHeight="1" x14ac:dyDescent="0.25">
      <c r="A2970" s="27">
        <v>27875039</v>
      </c>
      <c r="B2970" s="27" t="s">
        <v>18162</v>
      </c>
      <c r="C2970" s="27"/>
      <c r="D2970" s="27" t="s">
        <v>17795</v>
      </c>
      <c r="E2970" s="27"/>
      <c r="F2970" s="27" t="s">
        <v>18162</v>
      </c>
      <c r="G2970" s="27">
        <v>2016</v>
      </c>
      <c r="H2970" s="28">
        <v>42370</v>
      </c>
      <c r="I2970" s="27"/>
      <c r="J2970" s="27"/>
      <c r="K2970" s="27"/>
      <c r="L2970" s="27" t="str">
        <f t="shared" si="857"/>
        <v>Excluido</v>
      </c>
      <c r="M2970" s="27" t="str">
        <f t="shared" si="855"/>
        <v>S/PalabrasClaves</v>
      </c>
      <c r="N2970" s="27"/>
      <c r="O2970" s="27"/>
      <c r="P2970" s="27">
        <v>2016</v>
      </c>
      <c r="Q2970" s="27"/>
      <c r="R2970" s="27" t="str">
        <f>LEFT('2012-2022'!$P2970,4)</f>
        <v>2016</v>
      </c>
      <c r="S2970" s="27"/>
      <c r="T2970" s="27" t="str">
        <f t="shared" si="847"/>
        <v/>
      </c>
      <c r="U2970" s="27"/>
      <c r="V2970" s="29"/>
      <c r="W2970" s="30"/>
      <c r="X2970" s="30"/>
      <c r="Y2970" s="31"/>
    </row>
    <row r="2971" spans="1:25" ht="15.75" hidden="1" customHeight="1" x14ac:dyDescent="0.25">
      <c r="A2971" s="32">
        <v>23768092</v>
      </c>
      <c r="B2971" s="32" t="s">
        <v>18163</v>
      </c>
      <c r="C2971" s="32" t="s">
        <v>18164</v>
      </c>
      <c r="D2971" s="32" t="s">
        <v>18165</v>
      </c>
      <c r="E2971" s="32" t="s">
        <v>18166</v>
      </c>
      <c r="F2971" s="32" t="s">
        <v>18167</v>
      </c>
      <c r="G2971" s="32">
        <v>2013</v>
      </c>
      <c r="H2971" s="33">
        <v>41443</v>
      </c>
      <c r="I2971" s="32"/>
      <c r="J2971" s="32"/>
      <c r="K2971" s="32"/>
      <c r="L2971" s="32" t="str">
        <f t="shared" si="857"/>
        <v>PreAlerta</v>
      </c>
      <c r="M2971" s="32" t="str">
        <f t="shared" si="855"/>
        <v>S/PalabrasClaves</v>
      </c>
      <c r="N2971" s="32" t="str">
        <f t="shared" ref="N2971:N2972" si="858">IF(ISNUMBER(SEARCH("TREATMENT", B2971)), "4) Nuevos tratamientos", "")</f>
        <v/>
      </c>
      <c r="O2971" s="32"/>
      <c r="P2971" s="32" t="s">
        <v>2978</v>
      </c>
      <c r="Q2971" s="32"/>
      <c r="R2971" s="32" t="str">
        <f>LEFT('2012-2022'!$P2971,4)</f>
        <v>2013</v>
      </c>
      <c r="S2971" s="32" t="s">
        <v>54</v>
      </c>
      <c r="T2971" s="32" t="str">
        <f t="shared" si="847"/>
        <v/>
      </c>
      <c r="U2971" s="32"/>
      <c r="V2971" s="34"/>
      <c r="W2971" s="35"/>
      <c r="X2971" s="35"/>
      <c r="Y2971" s="32"/>
    </row>
    <row r="2972" spans="1:25" ht="15.75" hidden="1" customHeight="1" x14ac:dyDescent="0.25">
      <c r="A2972" s="27">
        <v>30466791</v>
      </c>
      <c r="B2972" s="27" t="s">
        <v>18168</v>
      </c>
      <c r="C2972" s="27" t="s">
        <v>18169</v>
      </c>
      <c r="D2972" s="27" t="s">
        <v>18170</v>
      </c>
      <c r="E2972" s="27" t="s">
        <v>18171</v>
      </c>
      <c r="F2972" s="27" t="s">
        <v>15518</v>
      </c>
      <c r="G2972" s="27">
        <v>2019</v>
      </c>
      <c r="H2972" s="28">
        <v>43428</v>
      </c>
      <c r="I2972" s="27"/>
      <c r="J2972" s="27"/>
      <c r="K2972" s="27" t="s">
        <v>18172</v>
      </c>
      <c r="L2972" s="27" t="str">
        <f t="shared" si="857"/>
        <v>PostAlerta</v>
      </c>
      <c r="M2972" s="27" t="str">
        <f t="shared" si="855"/>
        <v>S/PalabrasClaves</v>
      </c>
      <c r="N2972" s="27" t="str">
        <f t="shared" si="858"/>
        <v/>
      </c>
      <c r="O2972" s="27"/>
      <c r="P2972" s="27" t="s">
        <v>1120</v>
      </c>
      <c r="Q2972" s="27"/>
      <c r="R2972" s="27" t="str">
        <f>LEFT('2012-2022'!$P2972,4)</f>
        <v>2019</v>
      </c>
      <c r="S2972" s="27" t="s">
        <v>49</v>
      </c>
      <c r="T2972" s="27" t="str">
        <f t="shared" si="847"/>
        <v/>
      </c>
      <c r="U2972" s="27"/>
      <c r="V2972" s="29"/>
      <c r="W2972" s="30"/>
      <c r="X2972" s="30"/>
      <c r="Y2972" s="31"/>
    </row>
    <row r="2973" spans="1:25" ht="15.75" hidden="1" customHeight="1" x14ac:dyDescent="0.25">
      <c r="A2973" s="32">
        <v>27631046</v>
      </c>
      <c r="B2973" s="32" t="s">
        <v>18173</v>
      </c>
      <c r="C2973" s="32"/>
      <c r="D2973" s="32" t="s">
        <v>17795</v>
      </c>
      <c r="E2973" s="32"/>
      <c r="F2973" s="32" t="s">
        <v>18173</v>
      </c>
      <c r="G2973" s="32">
        <v>2016</v>
      </c>
      <c r="H2973" s="33">
        <v>42370</v>
      </c>
      <c r="I2973" s="32"/>
      <c r="J2973" s="32"/>
      <c r="K2973" s="32"/>
      <c r="L2973" s="32" t="str">
        <f t="shared" si="857"/>
        <v>Excluido</v>
      </c>
      <c r="M2973" s="32" t="str">
        <f t="shared" si="855"/>
        <v>S/PalabrasClaves</v>
      </c>
      <c r="N2973" s="32"/>
      <c r="O2973" s="32"/>
      <c r="P2973" s="32">
        <v>2016</v>
      </c>
      <c r="Q2973" s="32"/>
      <c r="R2973" s="32" t="str">
        <f>LEFT('2012-2022'!$P2973,4)</f>
        <v>2016</v>
      </c>
      <c r="S2973" s="32"/>
      <c r="T2973" s="32" t="str">
        <f t="shared" si="847"/>
        <v/>
      </c>
      <c r="U2973" s="32"/>
      <c r="V2973" s="34"/>
      <c r="W2973" s="35"/>
      <c r="X2973" s="35"/>
      <c r="Y2973" s="32"/>
    </row>
    <row r="2974" spans="1:25" ht="15.75" hidden="1" customHeight="1" x14ac:dyDescent="0.25">
      <c r="A2974" s="27">
        <v>27559553</v>
      </c>
      <c r="B2974" s="27" t="s">
        <v>18174</v>
      </c>
      <c r="C2974" s="27"/>
      <c r="D2974" s="27" t="s">
        <v>17795</v>
      </c>
      <c r="E2974" s="27"/>
      <c r="F2974" s="27" t="s">
        <v>18174</v>
      </c>
      <c r="G2974" s="27">
        <v>2016</v>
      </c>
      <c r="H2974" s="28">
        <v>42370</v>
      </c>
      <c r="I2974" s="27"/>
      <c r="J2974" s="27"/>
      <c r="K2974" s="27"/>
      <c r="L2974" s="27" t="str">
        <f t="shared" si="857"/>
        <v>Excluido</v>
      </c>
      <c r="M2974" s="27" t="str">
        <f t="shared" si="855"/>
        <v>S/PalabrasClaves</v>
      </c>
      <c r="N2974" s="27"/>
      <c r="O2974" s="27"/>
      <c r="P2974" s="27">
        <v>2016</v>
      </c>
      <c r="Q2974" s="27"/>
      <c r="R2974" s="27" t="str">
        <f>LEFT('2012-2022'!$P2974,4)</f>
        <v>2016</v>
      </c>
      <c r="S2974" s="27"/>
      <c r="T2974" s="27" t="str">
        <f t="shared" si="847"/>
        <v/>
      </c>
      <c r="U2974" s="27"/>
      <c r="V2974" s="29"/>
      <c r="W2974" s="30"/>
      <c r="X2974" s="30"/>
      <c r="Y2974" s="31"/>
    </row>
    <row r="2975" spans="1:25" ht="15.75" hidden="1" customHeight="1" x14ac:dyDescent="0.25">
      <c r="A2975" s="32">
        <v>26704163</v>
      </c>
      <c r="B2975" s="32" t="s">
        <v>18175</v>
      </c>
      <c r="C2975" s="32" t="s">
        <v>18176</v>
      </c>
      <c r="D2975" s="32" t="s">
        <v>18177</v>
      </c>
      <c r="E2975" s="32" t="s">
        <v>18178</v>
      </c>
      <c r="F2975" s="32" t="s">
        <v>3035</v>
      </c>
      <c r="G2975" s="32">
        <v>2015</v>
      </c>
      <c r="H2975" s="33">
        <v>42364</v>
      </c>
      <c r="I2975" s="32"/>
      <c r="J2975" s="32"/>
      <c r="K2975" s="32"/>
      <c r="L2975" s="32" t="str">
        <f t="shared" si="857"/>
        <v>PreAlerta</v>
      </c>
      <c r="M2975" s="32" t="str">
        <f t="shared" si="855"/>
        <v>C/PalabrasClaves</v>
      </c>
      <c r="N2975" s="32" t="str">
        <f t="shared" ref="N2975:N3002" si="859">IF(ISNUMBER(SEARCH("TREATMENT", B2975)), "4) Nuevos tratamientos", "")</f>
        <v/>
      </c>
      <c r="O2975" s="32"/>
      <c r="P2975" s="32" t="s">
        <v>18179</v>
      </c>
      <c r="Q2975" s="32"/>
      <c r="R2975" s="32" t="str">
        <f>LEFT('2012-2022'!$P2975,4)</f>
        <v>2015</v>
      </c>
      <c r="S2975" s="32" t="s">
        <v>60</v>
      </c>
      <c r="T2975" s="32" t="str">
        <f t="shared" si="847"/>
        <v/>
      </c>
      <c r="U2975" s="32"/>
      <c r="V2975" s="34"/>
      <c r="W2975" s="35"/>
      <c r="X2975" s="35"/>
      <c r="Y2975" s="32"/>
    </row>
    <row r="2976" spans="1:25" ht="15.75" hidden="1" customHeight="1" x14ac:dyDescent="0.25">
      <c r="A2976" s="27">
        <v>32976354</v>
      </c>
      <c r="B2976" s="27" t="s">
        <v>18180</v>
      </c>
      <c r="C2976" s="27" t="s">
        <v>18181</v>
      </c>
      <c r="D2976" s="27" t="s">
        <v>18182</v>
      </c>
      <c r="E2976" s="27" t="s">
        <v>18183</v>
      </c>
      <c r="F2976" s="27" t="s">
        <v>304</v>
      </c>
      <c r="G2976" s="27">
        <v>2021</v>
      </c>
      <c r="H2976" s="28">
        <v>44099</v>
      </c>
      <c r="I2976" s="27"/>
      <c r="J2976" s="27"/>
      <c r="K2976" s="27" t="s">
        <v>18184</v>
      </c>
      <c r="L2976" s="27" t="str">
        <f t="shared" si="857"/>
        <v>PostAlerta</v>
      </c>
      <c r="M2976" s="27" t="str">
        <f t="shared" si="855"/>
        <v>S/PalabrasClaves</v>
      </c>
      <c r="N2976" s="27" t="str">
        <f t="shared" si="859"/>
        <v/>
      </c>
      <c r="O2976" s="27"/>
      <c r="P2976" s="27" t="s">
        <v>14540</v>
      </c>
      <c r="Q2976" s="27"/>
      <c r="R2976" s="27" t="str">
        <f>LEFT('2012-2022'!$P2976,4)</f>
        <v>2021</v>
      </c>
      <c r="S2976" s="27" t="s">
        <v>49</v>
      </c>
      <c r="T2976" s="27" t="str">
        <f t="shared" si="847"/>
        <v/>
      </c>
      <c r="U2976" s="27"/>
      <c r="V2976" s="29"/>
      <c r="W2976" s="30"/>
      <c r="X2976" s="30"/>
      <c r="Y2976" s="31"/>
    </row>
    <row r="2977" spans="1:25" ht="15.75" hidden="1" customHeight="1" x14ac:dyDescent="0.25">
      <c r="A2977" s="32">
        <v>26362744</v>
      </c>
      <c r="B2977" s="32" t="s">
        <v>18185</v>
      </c>
      <c r="C2977" s="32" t="s">
        <v>18186</v>
      </c>
      <c r="D2977" s="32" t="s">
        <v>18187</v>
      </c>
      <c r="E2977" s="32" t="s">
        <v>18188</v>
      </c>
      <c r="F2977" s="32" t="s">
        <v>18189</v>
      </c>
      <c r="G2977" s="32">
        <v>2015</v>
      </c>
      <c r="H2977" s="33">
        <v>42260</v>
      </c>
      <c r="I2977" s="32"/>
      <c r="J2977" s="32"/>
      <c r="K2977" s="32" t="s">
        <v>18190</v>
      </c>
      <c r="L2977" s="32" t="str">
        <f t="shared" si="857"/>
        <v>Excluido</v>
      </c>
      <c r="M2977" s="32" t="str">
        <f t="shared" si="855"/>
        <v>S/PalabrasClaves</v>
      </c>
      <c r="N2977" s="32" t="str">
        <f t="shared" si="859"/>
        <v/>
      </c>
      <c r="O2977" s="32"/>
      <c r="P2977" s="32" t="s">
        <v>495</v>
      </c>
      <c r="Q2977" s="32"/>
      <c r="R2977" s="32" t="str">
        <f>LEFT('2012-2022'!$P2977,4)</f>
        <v>2015</v>
      </c>
      <c r="S2977" s="32" t="s">
        <v>54</v>
      </c>
      <c r="T2977" s="32" t="str">
        <f t="shared" si="847"/>
        <v/>
      </c>
      <c r="U2977" s="32"/>
      <c r="V2977" s="34"/>
      <c r="W2977" s="35"/>
      <c r="X2977" s="35"/>
      <c r="Y2977" s="32"/>
    </row>
    <row r="2978" spans="1:25" ht="15.75" hidden="1" customHeight="1" x14ac:dyDescent="0.25">
      <c r="A2978" s="27">
        <v>25720061</v>
      </c>
      <c r="B2978" s="27" t="s">
        <v>18191</v>
      </c>
      <c r="C2978" s="27" t="s">
        <v>18192</v>
      </c>
      <c r="D2978" s="27" t="s">
        <v>18193</v>
      </c>
      <c r="E2978" s="27" t="s">
        <v>18194</v>
      </c>
      <c r="F2978" s="27" t="s">
        <v>18195</v>
      </c>
      <c r="G2978" s="27">
        <v>2015</v>
      </c>
      <c r="H2978" s="28">
        <v>42062</v>
      </c>
      <c r="I2978" s="27"/>
      <c r="J2978" s="27"/>
      <c r="K2978" s="27" t="s">
        <v>18196</v>
      </c>
      <c r="L2978" s="27" t="str">
        <f t="shared" si="857"/>
        <v>PreAlerta</v>
      </c>
      <c r="M2978" s="27" t="str">
        <f t="shared" si="855"/>
        <v>S/PalabrasClaves</v>
      </c>
      <c r="N2978" s="27" t="str">
        <f t="shared" si="859"/>
        <v/>
      </c>
      <c r="O2978" s="27"/>
      <c r="P2978" s="27" t="s">
        <v>989</v>
      </c>
      <c r="Q2978" s="27"/>
      <c r="R2978" s="27" t="str">
        <f>LEFT('2012-2022'!$P2978,4)</f>
        <v>2015</v>
      </c>
      <c r="S2978" s="27" t="s">
        <v>60</v>
      </c>
      <c r="T2978" s="27" t="str">
        <f t="shared" si="847"/>
        <v/>
      </c>
      <c r="U2978" s="27"/>
      <c r="V2978" s="29"/>
      <c r="W2978" s="30"/>
      <c r="X2978" s="30"/>
      <c r="Y2978" s="31"/>
    </row>
    <row r="2979" spans="1:25" ht="15.75" hidden="1" customHeight="1" x14ac:dyDescent="0.25">
      <c r="A2979" s="32">
        <v>30148266</v>
      </c>
      <c r="B2979" s="32" t="s">
        <v>18197</v>
      </c>
      <c r="C2979" s="32" t="s">
        <v>18198</v>
      </c>
      <c r="D2979" s="32" t="s">
        <v>18199</v>
      </c>
      <c r="E2979" s="32" t="s">
        <v>18200</v>
      </c>
      <c r="F2979" s="32" t="s">
        <v>16326</v>
      </c>
      <c r="G2979" s="32">
        <v>2017</v>
      </c>
      <c r="H2979" s="33">
        <v>43340</v>
      </c>
      <c r="I2979" s="32" t="s">
        <v>18201</v>
      </c>
      <c r="J2979" s="32"/>
      <c r="K2979" s="32" t="s">
        <v>18202</v>
      </c>
      <c r="L2979" s="32" t="str">
        <f t="shared" si="857"/>
        <v>PostAlerta</v>
      </c>
      <c r="M2979" s="32" t="str">
        <f t="shared" si="855"/>
        <v>S/PalabrasClaves</v>
      </c>
      <c r="N2979" s="32" t="str">
        <f t="shared" si="859"/>
        <v/>
      </c>
      <c r="O2979" s="32"/>
      <c r="P2979" s="32" t="s">
        <v>18203</v>
      </c>
      <c r="Q2979" s="32"/>
      <c r="R2979" s="32" t="str">
        <f>LEFT('2012-2022'!$P2979,4)</f>
        <v>2017</v>
      </c>
      <c r="S2979" s="32" t="s">
        <v>62</v>
      </c>
      <c r="T2979" s="32" t="str">
        <f t="shared" si="847"/>
        <v/>
      </c>
      <c r="U2979" s="32"/>
      <c r="V2979" s="34"/>
      <c r="W2979" s="35"/>
      <c r="X2979" s="35"/>
      <c r="Y2979" s="32"/>
    </row>
    <row r="2980" spans="1:25" ht="15.75" hidden="1" customHeight="1" x14ac:dyDescent="0.25">
      <c r="A2980" s="27">
        <v>33276125</v>
      </c>
      <c r="B2980" s="27" t="s">
        <v>18204</v>
      </c>
      <c r="C2980" s="27" t="s">
        <v>18205</v>
      </c>
      <c r="D2980" s="27" t="s">
        <v>18206</v>
      </c>
      <c r="E2980" s="27" t="s">
        <v>18207</v>
      </c>
      <c r="F2980" s="27" t="s">
        <v>8997</v>
      </c>
      <c r="G2980" s="27">
        <v>2021</v>
      </c>
      <c r="H2980" s="28">
        <v>44169</v>
      </c>
      <c r="I2980" s="27" t="s">
        <v>18208</v>
      </c>
      <c r="J2980" s="27" t="s">
        <v>18209</v>
      </c>
      <c r="K2980" s="27" t="s">
        <v>18210</v>
      </c>
      <c r="L2980" s="27" t="str">
        <f t="shared" si="857"/>
        <v>Excluido</v>
      </c>
      <c r="M2980" s="27" t="str">
        <f t="shared" si="855"/>
        <v>S/PalabrasClaves</v>
      </c>
      <c r="N2980" s="27" t="str">
        <f t="shared" si="859"/>
        <v/>
      </c>
      <c r="O2980" s="27"/>
      <c r="P2980" s="27" t="s">
        <v>4404</v>
      </c>
      <c r="Q2980" s="27"/>
      <c r="R2980" s="27" t="str">
        <f>LEFT('2012-2022'!$P2980,4)</f>
        <v>2021</v>
      </c>
      <c r="S2980" s="27" t="s">
        <v>60</v>
      </c>
      <c r="T2980" s="27" t="str">
        <f t="shared" si="847"/>
        <v/>
      </c>
      <c r="U2980" s="27"/>
      <c r="V2980" s="29"/>
      <c r="W2980" s="30"/>
      <c r="X2980" s="30"/>
      <c r="Y2980" s="31"/>
    </row>
    <row r="2981" spans="1:25" ht="15.75" hidden="1" customHeight="1" x14ac:dyDescent="0.25">
      <c r="A2981" s="32">
        <v>35693060</v>
      </c>
      <c r="B2981" s="32" t="s">
        <v>18211</v>
      </c>
      <c r="C2981" s="32" t="s">
        <v>18212</v>
      </c>
      <c r="D2981" s="32" t="s">
        <v>18213</v>
      </c>
      <c r="E2981" s="32" t="s">
        <v>18214</v>
      </c>
      <c r="F2981" s="32" t="s">
        <v>13112</v>
      </c>
      <c r="G2981" s="32">
        <v>2022</v>
      </c>
      <c r="H2981" s="33">
        <v>44725</v>
      </c>
      <c r="I2981" s="32" t="s">
        <v>18215</v>
      </c>
      <c r="J2981" s="32"/>
      <c r="K2981" s="32" t="s">
        <v>18216</v>
      </c>
      <c r="L2981" s="32" t="str">
        <f t="shared" si="857"/>
        <v>PostAlerta</v>
      </c>
      <c r="M2981" s="32" t="str">
        <f t="shared" si="855"/>
        <v>S/PalabrasClaves</v>
      </c>
      <c r="N2981" s="32" t="str">
        <f t="shared" si="859"/>
        <v/>
      </c>
      <c r="O2981" s="32"/>
      <c r="P2981" s="32" t="s">
        <v>12855</v>
      </c>
      <c r="Q2981" s="32"/>
      <c r="R2981" s="32" t="str">
        <f>LEFT('2012-2022'!$P2981,4)</f>
        <v>2022</v>
      </c>
      <c r="S2981" s="32" t="s">
        <v>60</v>
      </c>
      <c r="T2981" s="32" t="str">
        <f t="shared" si="847"/>
        <v/>
      </c>
      <c r="U2981" s="32"/>
      <c r="V2981" s="34"/>
      <c r="W2981" s="35"/>
      <c r="X2981" s="35"/>
      <c r="Y2981" s="32"/>
    </row>
    <row r="2982" spans="1:25" ht="15.75" hidden="1" customHeight="1" x14ac:dyDescent="0.25">
      <c r="A2982" s="27">
        <v>28432206</v>
      </c>
      <c r="B2982" s="27" t="s">
        <v>18217</v>
      </c>
      <c r="C2982" s="27" t="s">
        <v>18218</v>
      </c>
      <c r="D2982" s="27" t="s">
        <v>18219</v>
      </c>
      <c r="E2982" s="27" t="s">
        <v>5522</v>
      </c>
      <c r="F2982" s="27" t="s">
        <v>393</v>
      </c>
      <c r="G2982" s="27">
        <v>2017</v>
      </c>
      <c r="H2982" s="28">
        <v>42848</v>
      </c>
      <c r="I2982" s="27"/>
      <c r="J2982" s="27"/>
      <c r="K2982" s="27" t="s">
        <v>18220</v>
      </c>
      <c r="L2982" s="27" t="str">
        <f t="shared" si="857"/>
        <v>PostAlerta</v>
      </c>
      <c r="M2982" s="27" t="str">
        <f t="shared" si="855"/>
        <v>C/PalabrasClaves</v>
      </c>
      <c r="N2982" s="27" t="str">
        <f t="shared" si="859"/>
        <v/>
      </c>
      <c r="O2982" s="27"/>
      <c r="P2982" s="27" t="s">
        <v>308</v>
      </c>
      <c r="Q2982" s="27"/>
      <c r="R2982" s="27" t="str">
        <f>LEFT('2012-2022'!$P2982,4)</f>
        <v>2017</v>
      </c>
      <c r="S2982" s="27" t="s">
        <v>57</v>
      </c>
      <c r="T2982" s="27" t="str">
        <f t="shared" si="847"/>
        <v/>
      </c>
      <c r="U2982" s="27"/>
      <c r="V2982" s="29"/>
      <c r="W2982" s="30"/>
      <c r="X2982" s="30"/>
      <c r="Y2982" s="31"/>
    </row>
    <row r="2983" spans="1:25" ht="15.75" hidden="1" customHeight="1" x14ac:dyDescent="0.25">
      <c r="A2983" s="32">
        <v>34438979</v>
      </c>
      <c r="B2983" s="32" t="s">
        <v>18221</v>
      </c>
      <c r="C2983" s="32" t="s">
        <v>18222</v>
      </c>
      <c r="D2983" s="32" t="s">
        <v>18223</v>
      </c>
      <c r="E2983" s="32" t="s">
        <v>12631</v>
      </c>
      <c r="F2983" s="32" t="s">
        <v>15834</v>
      </c>
      <c r="G2983" s="32">
        <v>2021</v>
      </c>
      <c r="H2983" s="33">
        <v>44435</v>
      </c>
      <c r="I2983" s="32" t="s">
        <v>18224</v>
      </c>
      <c r="J2983" s="32"/>
      <c r="K2983" s="32" t="s">
        <v>18225</v>
      </c>
      <c r="L2983" s="32" t="str">
        <f t="shared" si="857"/>
        <v>PostAlerta</v>
      </c>
      <c r="M2983" s="32" t="str">
        <f t="shared" si="855"/>
        <v>C/PalabrasClaves</v>
      </c>
      <c r="N2983" s="32" t="str">
        <f t="shared" si="859"/>
        <v/>
      </c>
      <c r="O2983" s="32"/>
      <c r="P2983" s="32" t="s">
        <v>18226</v>
      </c>
      <c r="Q2983" s="32"/>
      <c r="R2983" s="32" t="str">
        <f>LEFT('2012-2022'!$P2983,4)</f>
        <v>2021</v>
      </c>
      <c r="S2983" s="32" t="s">
        <v>62</v>
      </c>
      <c r="T2983" s="32" t="str">
        <f t="shared" si="847"/>
        <v/>
      </c>
      <c r="U2983" s="32"/>
      <c r="V2983" s="34"/>
      <c r="W2983" s="35"/>
      <c r="X2983" s="35"/>
      <c r="Y2983" s="32"/>
    </row>
    <row r="2984" spans="1:25" ht="15.75" hidden="1" customHeight="1" x14ac:dyDescent="0.25">
      <c r="A2984" s="27">
        <v>35110093</v>
      </c>
      <c r="B2984" s="27" t="s">
        <v>18227</v>
      </c>
      <c r="C2984" s="27" t="s">
        <v>18228</v>
      </c>
      <c r="D2984" s="27" t="s">
        <v>18229</v>
      </c>
      <c r="E2984" s="27" t="s">
        <v>1375</v>
      </c>
      <c r="F2984" s="27" t="s">
        <v>18230</v>
      </c>
      <c r="G2984" s="27">
        <v>2021</v>
      </c>
      <c r="H2984" s="28">
        <v>44595</v>
      </c>
      <c r="I2984" s="27" t="s">
        <v>18231</v>
      </c>
      <c r="J2984" s="27"/>
      <c r="K2984" s="27" t="s">
        <v>18232</v>
      </c>
      <c r="L2984" s="27" t="str">
        <f t="shared" si="857"/>
        <v>PostAlerta</v>
      </c>
      <c r="M2984" s="27" t="str">
        <f t="shared" si="855"/>
        <v>S/PalabrasClaves</v>
      </c>
      <c r="N2984" s="27" t="str">
        <f t="shared" si="859"/>
        <v/>
      </c>
      <c r="O2984" s="27"/>
      <c r="P2984" s="27" t="s">
        <v>1041</v>
      </c>
      <c r="Q2984" s="27"/>
      <c r="R2984" s="27" t="str">
        <f>LEFT('2012-2022'!$P2984,4)</f>
        <v>2021</v>
      </c>
      <c r="S2984" s="27" t="s">
        <v>70</v>
      </c>
      <c r="T2984" s="27" t="str">
        <f t="shared" si="847"/>
        <v/>
      </c>
      <c r="U2984" s="27"/>
      <c r="V2984" s="29"/>
      <c r="W2984" s="30"/>
      <c r="X2984" s="30"/>
      <c r="Y2984" s="31"/>
    </row>
    <row r="2985" spans="1:25" ht="15.75" hidden="1" customHeight="1" x14ac:dyDescent="0.25">
      <c r="A2985" s="32">
        <v>33929174</v>
      </c>
      <c r="B2985" s="32" t="s">
        <v>18233</v>
      </c>
      <c r="C2985" s="32" t="s">
        <v>18234</v>
      </c>
      <c r="D2985" s="32" t="s">
        <v>18235</v>
      </c>
      <c r="E2985" s="32" t="s">
        <v>18236</v>
      </c>
      <c r="F2985" s="32" t="s">
        <v>6390</v>
      </c>
      <c r="G2985" s="32">
        <v>2021</v>
      </c>
      <c r="H2985" s="33">
        <v>44316</v>
      </c>
      <c r="I2985" s="32"/>
      <c r="J2985" s="32"/>
      <c r="K2985" s="32"/>
      <c r="L2985" s="32" t="str">
        <f t="shared" si="857"/>
        <v>Excluido</v>
      </c>
      <c r="M2985" s="32" t="str">
        <f t="shared" si="855"/>
        <v>S/PalabrasClaves</v>
      </c>
      <c r="N2985" s="32" t="str">
        <f t="shared" si="859"/>
        <v/>
      </c>
      <c r="O2985" s="32"/>
      <c r="P2985" s="32" t="s">
        <v>16444</v>
      </c>
      <c r="Q2985" s="32"/>
      <c r="R2985" s="32" t="str">
        <f>LEFT('2012-2022'!$P2985,4)</f>
        <v>2021</v>
      </c>
      <c r="S2985" s="32" t="s">
        <v>57</v>
      </c>
      <c r="T2985" s="32" t="str">
        <f t="shared" si="847"/>
        <v/>
      </c>
      <c r="U2985" s="32"/>
      <c r="V2985" s="34"/>
      <c r="W2985" s="35"/>
      <c r="X2985" s="35"/>
      <c r="Y2985" s="32"/>
    </row>
    <row r="2986" spans="1:25" ht="15.75" hidden="1" customHeight="1" x14ac:dyDescent="0.25">
      <c r="A2986" s="27">
        <v>32751883</v>
      </c>
      <c r="B2986" s="27" t="s">
        <v>18237</v>
      </c>
      <c r="C2986" s="27" t="s">
        <v>18238</v>
      </c>
      <c r="D2986" s="27" t="s">
        <v>18239</v>
      </c>
      <c r="E2986" s="27" t="s">
        <v>16941</v>
      </c>
      <c r="F2986" s="27" t="s">
        <v>15860</v>
      </c>
      <c r="G2986" s="27">
        <v>2020</v>
      </c>
      <c r="H2986" s="28">
        <v>44049</v>
      </c>
      <c r="I2986" s="27" t="s">
        <v>18240</v>
      </c>
      <c r="J2986" s="27"/>
      <c r="K2986" s="27" t="s">
        <v>18241</v>
      </c>
      <c r="L2986" s="27" t="str">
        <f t="shared" si="857"/>
        <v>PostAlerta</v>
      </c>
      <c r="M2986" s="27" t="str">
        <f t="shared" si="855"/>
        <v>S/PalabrasClaves</v>
      </c>
      <c r="N2986" s="27" t="str">
        <f t="shared" si="859"/>
        <v/>
      </c>
      <c r="O2986" s="27"/>
      <c r="P2986" s="27" t="s">
        <v>18242</v>
      </c>
      <c r="Q2986" s="27"/>
      <c r="R2986" s="27" t="str">
        <f>LEFT('2012-2022'!$P2986,4)</f>
        <v>2020</v>
      </c>
      <c r="S2986" s="27" t="s">
        <v>62</v>
      </c>
      <c r="T2986" s="27" t="str">
        <f t="shared" si="847"/>
        <v/>
      </c>
      <c r="U2986" s="27"/>
      <c r="V2986" s="29"/>
      <c r="W2986" s="30"/>
      <c r="X2986" s="30"/>
      <c r="Y2986" s="31"/>
    </row>
    <row r="2987" spans="1:25" ht="15.75" hidden="1" customHeight="1" x14ac:dyDescent="0.25">
      <c r="A2987" s="32">
        <v>33671616</v>
      </c>
      <c r="B2987" s="32" t="s">
        <v>18243</v>
      </c>
      <c r="C2987" s="32" t="s">
        <v>18244</v>
      </c>
      <c r="D2987" s="32" t="s">
        <v>18245</v>
      </c>
      <c r="E2987" s="32" t="s">
        <v>18246</v>
      </c>
      <c r="F2987" s="32" t="s">
        <v>10920</v>
      </c>
      <c r="G2987" s="32">
        <v>2021</v>
      </c>
      <c r="H2987" s="33">
        <v>44261</v>
      </c>
      <c r="I2987" s="32" t="s">
        <v>18247</v>
      </c>
      <c r="J2987" s="32"/>
      <c r="K2987" s="32" t="s">
        <v>18248</v>
      </c>
      <c r="L2987" s="32" t="str">
        <f t="shared" si="857"/>
        <v>Excluido</v>
      </c>
      <c r="M2987" s="32" t="str">
        <f t="shared" si="855"/>
        <v>C/PalabrasClaves</v>
      </c>
      <c r="N2987" s="32" t="str">
        <f t="shared" si="859"/>
        <v/>
      </c>
      <c r="O2987" s="32"/>
      <c r="P2987" s="32" t="s">
        <v>18249</v>
      </c>
      <c r="Q2987" s="32"/>
      <c r="R2987" s="32" t="str">
        <f>LEFT('2012-2022'!$P2987,4)</f>
        <v>2021</v>
      </c>
      <c r="S2987" s="32" t="s">
        <v>45</v>
      </c>
      <c r="T2987" s="32" t="str">
        <f t="shared" si="847"/>
        <v/>
      </c>
      <c r="U2987" s="32"/>
      <c r="V2987" s="34"/>
      <c r="W2987" s="35"/>
      <c r="X2987" s="35"/>
      <c r="Y2987" s="32"/>
    </row>
    <row r="2988" spans="1:25" ht="15.75" hidden="1" customHeight="1" x14ac:dyDescent="0.25">
      <c r="A2988" s="27">
        <v>24218946</v>
      </c>
      <c r="B2988" s="27" t="s">
        <v>18250</v>
      </c>
      <c r="C2988" s="27" t="s">
        <v>18251</v>
      </c>
      <c r="D2988" s="27" t="s">
        <v>18252</v>
      </c>
      <c r="E2988" s="27" t="s">
        <v>18253</v>
      </c>
      <c r="F2988" s="27" t="s">
        <v>10121</v>
      </c>
      <c r="G2988" s="27">
        <v>2013</v>
      </c>
      <c r="H2988" s="28">
        <v>41592</v>
      </c>
      <c r="I2988" s="27"/>
      <c r="J2988" s="27"/>
      <c r="K2988" s="27"/>
      <c r="L2988" s="27" t="str">
        <f t="shared" si="857"/>
        <v>PreAlerta</v>
      </c>
      <c r="M2988" s="27" t="str">
        <f t="shared" si="855"/>
        <v>C/PalabrasClaves</v>
      </c>
      <c r="N2988" s="27" t="str">
        <f t="shared" si="859"/>
        <v/>
      </c>
      <c r="O2988" s="27"/>
      <c r="P2988" s="27" t="s">
        <v>2364</v>
      </c>
      <c r="Q2988" s="27"/>
      <c r="R2988" s="27" t="str">
        <f>LEFT('2012-2022'!$P2988,4)</f>
        <v>2013</v>
      </c>
      <c r="S2988" s="27" t="s">
        <v>70</v>
      </c>
      <c r="T2988" s="27" t="str">
        <f t="shared" si="847"/>
        <v/>
      </c>
      <c r="U2988" s="27"/>
      <c r="V2988" s="29"/>
      <c r="W2988" s="30"/>
      <c r="X2988" s="30"/>
      <c r="Y2988" s="31"/>
    </row>
    <row r="2989" spans="1:25" ht="15.75" hidden="1" customHeight="1" x14ac:dyDescent="0.25">
      <c r="A2989" s="32">
        <v>25397411</v>
      </c>
      <c r="B2989" s="32" t="s">
        <v>18254</v>
      </c>
      <c r="C2989" s="32" t="s">
        <v>18255</v>
      </c>
      <c r="D2989" s="32" t="s">
        <v>18256</v>
      </c>
      <c r="E2989" s="32" t="s">
        <v>18257</v>
      </c>
      <c r="F2989" s="32" t="s">
        <v>13314</v>
      </c>
      <c r="G2989" s="32">
        <v>2014</v>
      </c>
      <c r="H2989" s="33">
        <v>41958</v>
      </c>
      <c r="I2989" s="32" t="s">
        <v>18258</v>
      </c>
      <c r="J2989" s="32"/>
      <c r="K2989" s="32" t="s">
        <v>18259</v>
      </c>
      <c r="L2989" s="32" t="str">
        <f t="shared" si="857"/>
        <v>PreAlerta</v>
      </c>
      <c r="M2989" s="32" t="str">
        <f t="shared" si="855"/>
        <v>S/PalabrasClaves</v>
      </c>
      <c r="N2989" s="32" t="str">
        <f t="shared" si="859"/>
        <v/>
      </c>
      <c r="O2989" s="32"/>
      <c r="P2989" s="32" t="s">
        <v>18260</v>
      </c>
      <c r="Q2989" s="32"/>
      <c r="R2989" s="32" t="str">
        <f>LEFT('2012-2022'!$P2989,4)</f>
        <v>2014</v>
      </c>
      <c r="S2989" s="32" t="s">
        <v>72</v>
      </c>
      <c r="T2989" s="32" t="str">
        <f t="shared" si="847"/>
        <v/>
      </c>
      <c r="U2989" s="32"/>
      <c r="V2989" s="34"/>
      <c r="W2989" s="35"/>
      <c r="X2989" s="35"/>
      <c r="Y2989" s="32"/>
    </row>
    <row r="2990" spans="1:25" ht="15.75" hidden="1" customHeight="1" x14ac:dyDescent="0.25">
      <c r="A2990" s="27">
        <v>32532902</v>
      </c>
      <c r="B2990" s="27" t="s">
        <v>18261</v>
      </c>
      <c r="C2990" s="27" t="s">
        <v>18262</v>
      </c>
      <c r="D2990" s="27" t="s">
        <v>18263</v>
      </c>
      <c r="E2990" s="27" t="s">
        <v>18264</v>
      </c>
      <c r="F2990" s="27" t="s">
        <v>9290</v>
      </c>
      <c r="G2990" s="27">
        <v>2020</v>
      </c>
      <c r="H2990" s="28">
        <v>43996</v>
      </c>
      <c r="I2990" s="27" t="s">
        <v>18265</v>
      </c>
      <c r="J2990" s="27"/>
      <c r="K2990" s="27" t="s">
        <v>18266</v>
      </c>
      <c r="L2990" s="27" t="str">
        <f t="shared" si="857"/>
        <v>PostAlerta</v>
      </c>
      <c r="M2990" s="27" t="str">
        <f t="shared" si="855"/>
        <v>S/PalabrasClaves</v>
      </c>
      <c r="N2990" s="27" t="str">
        <f t="shared" si="859"/>
        <v/>
      </c>
      <c r="O2990" s="27"/>
      <c r="P2990" s="27" t="s">
        <v>18267</v>
      </c>
      <c r="Q2990" s="27"/>
      <c r="R2990" s="27" t="str">
        <f>LEFT('2012-2022'!$P2990,4)</f>
        <v>2020</v>
      </c>
      <c r="S2990" s="27" t="s">
        <v>60</v>
      </c>
      <c r="T2990" s="27" t="str">
        <f t="shared" si="847"/>
        <v/>
      </c>
      <c r="U2990" s="27"/>
      <c r="V2990" s="29"/>
      <c r="W2990" s="30"/>
      <c r="X2990" s="30"/>
      <c r="Y2990" s="31"/>
    </row>
    <row r="2991" spans="1:25" ht="15.75" hidden="1" customHeight="1" x14ac:dyDescent="0.25">
      <c r="A2991" s="32">
        <v>33428528</v>
      </c>
      <c r="B2991" s="32" t="s">
        <v>18268</v>
      </c>
      <c r="C2991" s="32" t="s">
        <v>18269</v>
      </c>
      <c r="D2991" s="32" t="s">
        <v>18270</v>
      </c>
      <c r="E2991" s="32" t="s">
        <v>18271</v>
      </c>
      <c r="F2991" s="32" t="s">
        <v>5584</v>
      </c>
      <c r="G2991" s="32">
        <v>2021</v>
      </c>
      <c r="H2991" s="33">
        <v>44207</v>
      </c>
      <c r="I2991" s="32" t="s">
        <v>18272</v>
      </c>
      <c r="J2991" s="32"/>
      <c r="K2991" s="32" t="s">
        <v>18273</v>
      </c>
      <c r="L2991" s="32" t="str">
        <f t="shared" si="857"/>
        <v>PostAlerta</v>
      </c>
      <c r="M2991" s="32" t="str">
        <f t="shared" si="855"/>
        <v>S/PalabrasClaves</v>
      </c>
      <c r="N2991" s="32" t="str">
        <f t="shared" si="859"/>
        <v/>
      </c>
      <c r="O2991" s="32"/>
      <c r="P2991" s="32" t="s">
        <v>11934</v>
      </c>
      <c r="Q2991" s="32"/>
      <c r="R2991" s="32" t="str">
        <f>LEFT('2012-2022'!$P2991,4)</f>
        <v>2021</v>
      </c>
      <c r="S2991" s="32" t="s">
        <v>57</v>
      </c>
      <c r="T2991" s="32" t="str">
        <f t="shared" si="847"/>
        <v/>
      </c>
      <c r="U2991" s="32"/>
      <c r="V2991" s="34"/>
      <c r="W2991" s="35"/>
      <c r="X2991" s="35"/>
      <c r="Y2991" s="32"/>
    </row>
    <row r="2992" spans="1:25" ht="15.75" hidden="1" customHeight="1" x14ac:dyDescent="0.25">
      <c r="A2992" s="27">
        <v>22351512</v>
      </c>
      <c r="B2992" s="27" t="s">
        <v>18274</v>
      </c>
      <c r="C2992" s="27" t="s">
        <v>18275</v>
      </c>
      <c r="D2992" s="27" t="s">
        <v>18276</v>
      </c>
      <c r="E2992" s="27" t="s">
        <v>8819</v>
      </c>
      <c r="F2992" s="27" t="s">
        <v>8338</v>
      </c>
      <c r="G2992" s="27">
        <v>2012</v>
      </c>
      <c r="H2992" s="28">
        <v>40961</v>
      </c>
      <c r="I2992" s="27"/>
      <c r="J2992" s="27"/>
      <c r="K2992" s="27" t="s">
        <v>18277</v>
      </c>
      <c r="L2992" s="27" t="str">
        <f t="shared" si="857"/>
        <v>PreAlerta</v>
      </c>
      <c r="M2992" s="27" t="str">
        <f t="shared" si="855"/>
        <v>C/PalabrasClaves</v>
      </c>
      <c r="N2992" s="27" t="str">
        <f t="shared" si="859"/>
        <v/>
      </c>
      <c r="O2992" s="27"/>
      <c r="P2992" s="27" t="s">
        <v>18278</v>
      </c>
      <c r="Q2992" s="27"/>
      <c r="R2992" s="27" t="str">
        <f>LEFT('2012-2022'!$P2992,4)</f>
        <v>2012</v>
      </c>
      <c r="S2992" s="27" t="s">
        <v>49</v>
      </c>
      <c r="T2992" s="27" t="str">
        <f t="shared" si="847"/>
        <v/>
      </c>
      <c r="U2992" s="27"/>
      <c r="V2992" s="29"/>
      <c r="W2992" s="30"/>
      <c r="X2992" s="30"/>
      <c r="Y2992" s="31"/>
    </row>
    <row r="2993" spans="1:25" ht="15.75" hidden="1" customHeight="1" x14ac:dyDescent="0.25">
      <c r="A2993" s="32">
        <v>24376896</v>
      </c>
      <c r="B2993" s="32" t="s">
        <v>18279</v>
      </c>
      <c r="C2993" s="32" t="s">
        <v>18280</v>
      </c>
      <c r="D2993" s="32" t="s">
        <v>18281</v>
      </c>
      <c r="E2993" s="32" t="s">
        <v>18282</v>
      </c>
      <c r="F2993" s="32" t="s">
        <v>424</v>
      </c>
      <c r="G2993" s="32">
        <v>2013</v>
      </c>
      <c r="H2993" s="33">
        <v>41639</v>
      </c>
      <c r="I2993" s="32" t="s">
        <v>18283</v>
      </c>
      <c r="J2993" s="32"/>
      <c r="K2993" s="32" t="s">
        <v>18284</v>
      </c>
      <c r="L2993" s="32" t="str">
        <f t="shared" si="857"/>
        <v>PreAlerta</v>
      </c>
      <c r="M2993" s="32" t="str">
        <f t="shared" si="855"/>
        <v>S/PalabrasClaves</v>
      </c>
      <c r="N2993" s="32" t="str">
        <f t="shared" si="859"/>
        <v/>
      </c>
      <c r="O2993" s="32"/>
      <c r="P2993" s="32" t="s">
        <v>16497</v>
      </c>
      <c r="Q2993" s="32"/>
      <c r="R2993" s="32" t="str">
        <f>LEFT('2012-2022'!$P2993,4)</f>
        <v>2013</v>
      </c>
      <c r="S2993" s="32" t="s">
        <v>74</v>
      </c>
      <c r="T2993" s="32" t="str">
        <f t="shared" si="847"/>
        <v/>
      </c>
      <c r="U2993" s="32"/>
      <c r="V2993" s="34"/>
      <c r="W2993" s="35"/>
      <c r="X2993" s="35"/>
      <c r="Y2993" s="32"/>
    </row>
    <row r="2994" spans="1:25" ht="15.75" hidden="1" customHeight="1" x14ac:dyDescent="0.25">
      <c r="A2994" s="27">
        <v>23849061</v>
      </c>
      <c r="B2994" s="27" t="s">
        <v>18285</v>
      </c>
      <c r="C2994" s="27" t="s">
        <v>18286</v>
      </c>
      <c r="D2994" s="27" t="s">
        <v>18287</v>
      </c>
      <c r="E2994" s="27" t="s">
        <v>18288</v>
      </c>
      <c r="F2994" s="27" t="s">
        <v>595</v>
      </c>
      <c r="G2994" s="27">
        <v>2013</v>
      </c>
      <c r="H2994" s="28">
        <v>41471</v>
      </c>
      <c r="I2994" s="27"/>
      <c r="J2994" s="27"/>
      <c r="K2994" s="27" t="s">
        <v>18289</v>
      </c>
      <c r="L2994" s="27" t="str">
        <f t="shared" si="857"/>
        <v>PreAlerta</v>
      </c>
      <c r="M2994" s="27" t="str">
        <f t="shared" si="855"/>
        <v>S/PalabrasClaves</v>
      </c>
      <c r="N2994" s="27" t="str">
        <f t="shared" si="859"/>
        <v/>
      </c>
      <c r="O2994" s="27"/>
      <c r="P2994" s="27" t="s">
        <v>389</v>
      </c>
      <c r="Q2994" s="27"/>
      <c r="R2994" s="27" t="str">
        <f>LEFT('2012-2022'!$P2994,4)</f>
        <v>2013</v>
      </c>
      <c r="S2994" s="27" t="s">
        <v>72</v>
      </c>
      <c r="T2994" s="27" t="str">
        <f t="shared" si="847"/>
        <v/>
      </c>
      <c r="U2994" s="27"/>
      <c r="V2994" s="29"/>
      <c r="W2994" s="30"/>
      <c r="X2994" s="30"/>
      <c r="Y2994" s="31"/>
    </row>
    <row r="2995" spans="1:25" ht="15.75" hidden="1" customHeight="1" x14ac:dyDescent="0.25">
      <c r="A2995" s="32">
        <v>30228109</v>
      </c>
      <c r="B2995" s="32" t="s">
        <v>18290</v>
      </c>
      <c r="C2995" s="32" t="s">
        <v>18291</v>
      </c>
      <c r="D2995" s="32" t="s">
        <v>18292</v>
      </c>
      <c r="E2995" s="32" t="s">
        <v>18293</v>
      </c>
      <c r="F2995" s="32" t="s">
        <v>393</v>
      </c>
      <c r="G2995" s="32">
        <v>2019</v>
      </c>
      <c r="H2995" s="33">
        <v>43363</v>
      </c>
      <c r="I2995" s="32" t="s">
        <v>18294</v>
      </c>
      <c r="J2995" s="32" t="s">
        <v>18295</v>
      </c>
      <c r="K2995" s="32" t="s">
        <v>18296</v>
      </c>
      <c r="L2995" s="32" t="str">
        <f t="shared" si="857"/>
        <v>PostAlerta</v>
      </c>
      <c r="M2995" s="32" t="str">
        <f t="shared" si="855"/>
        <v>S/PalabrasClaves</v>
      </c>
      <c r="N2995" s="32" t="str">
        <f t="shared" si="859"/>
        <v/>
      </c>
      <c r="O2995" s="32"/>
      <c r="P2995" s="32" t="s">
        <v>730</v>
      </c>
      <c r="Q2995" s="32"/>
      <c r="R2995" s="32" t="str">
        <f>LEFT('2012-2022'!$P2995,4)</f>
        <v>2019</v>
      </c>
      <c r="S2995" s="32" t="s">
        <v>45</v>
      </c>
      <c r="T2995" s="32" t="str">
        <f t="shared" si="847"/>
        <v/>
      </c>
      <c r="U2995" s="32"/>
      <c r="V2995" s="34"/>
      <c r="W2995" s="35"/>
      <c r="X2995" s="35"/>
      <c r="Y2995" s="32"/>
    </row>
    <row r="2996" spans="1:25" ht="15.75" hidden="1" customHeight="1" x14ac:dyDescent="0.25">
      <c r="A2996" s="27">
        <v>25838784</v>
      </c>
      <c r="B2996" s="27" t="s">
        <v>18297</v>
      </c>
      <c r="C2996" s="27" t="s">
        <v>18298</v>
      </c>
      <c r="D2996" s="27" t="s">
        <v>18299</v>
      </c>
      <c r="E2996" s="27" t="s">
        <v>18300</v>
      </c>
      <c r="F2996" s="27" t="s">
        <v>16036</v>
      </c>
      <c r="G2996" s="27">
        <v>2015</v>
      </c>
      <c r="H2996" s="28">
        <v>42098</v>
      </c>
      <c r="I2996" s="27" t="s">
        <v>18301</v>
      </c>
      <c r="J2996" s="27"/>
      <c r="K2996" s="27"/>
      <c r="L2996" s="27" t="str">
        <f t="shared" si="857"/>
        <v>PreAlerta</v>
      </c>
      <c r="M2996" s="27" t="str">
        <f t="shared" si="855"/>
        <v>S/PalabrasClaves</v>
      </c>
      <c r="N2996" s="27" t="str">
        <f t="shared" si="859"/>
        <v/>
      </c>
      <c r="O2996" s="27"/>
      <c r="P2996" s="27" t="s">
        <v>701</v>
      </c>
      <c r="Q2996" s="27"/>
      <c r="R2996" s="27" t="str">
        <f>LEFT('2012-2022'!$P2996,4)</f>
        <v>2015</v>
      </c>
      <c r="S2996" s="27" t="s">
        <v>49</v>
      </c>
      <c r="T2996" s="27" t="str">
        <f t="shared" si="847"/>
        <v/>
      </c>
      <c r="U2996" s="27"/>
      <c r="V2996" s="29"/>
      <c r="W2996" s="30"/>
      <c r="X2996" s="30"/>
      <c r="Y2996" s="31"/>
    </row>
    <row r="2997" spans="1:25" ht="15.75" hidden="1" customHeight="1" x14ac:dyDescent="0.25">
      <c r="A2997" s="32">
        <v>32518756</v>
      </c>
      <c r="B2997" s="32" t="s">
        <v>18302</v>
      </c>
      <c r="C2997" s="32" t="s">
        <v>18303</v>
      </c>
      <c r="D2997" s="32" t="s">
        <v>18304</v>
      </c>
      <c r="E2997" s="32" t="s">
        <v>18305</v>
      </c>
      <c r="F2997" s="32" t="s">
        <v>15867</v>
      </c>
      <c r="G2997" s="32">
        <v>2020</v>
      </c>
      <c r="H2997" s="33">
        <v>43993</v>
      </c>
      <c r="I2997" s="32" t="s">
        <v>18306</v>
      </c>
      <c r="J2997" s="32"/>
      <c r="K2997" s="32" t="s">
        <v>18307</v>
      </c>
      <c r="L2997" s="32" t="str">
        <f t="shared" si="857"/>
        <v>PostAlerta</v>
      </c>
      <c r="M2997" s="32" t="str">
        <f t="shared" si="855"/>
        <v>S/PalabrasClaves</v>
      </c>
      <c r="N2997" s="32" t="str">
        <f t="shared" si="859"/>
        <v/>
      </c>
      <c r="O2997" s="32"/>
      <c r="P2997" s="32" t="s">
        <v>18308</v>
      </c>
      <c r="Q2997" s="32"/>
      <c r="R2997" s="32" t="str">
        <f>LEFT('2012-2022'!$P2997,4)</f>
        <v>2020</v>
      </c>
      <c r="S2997" s="32" t="s">
        <v>57</v>
      </c>
      <c r="T2997" s="32" t="str">
        <f t="shared" si="847"/>
        <v/>
      </c>
      <c r="U2997" s="32"/>
      <c r="V2997" s="34"/>
      <c r="W2997" s="35"/>
      <c r="X2997" s="35"/>
      <c r="Y2997" s="32"/>
    </row>
    <row r="2998" spans="1:25" ht="15.75" hidden="1" customHeight="1" x14ac:dyDescent="0.25">
      <c r="A2998" s="27">
        <v>30464540</v>
      </c>
      <c r="B2998" s="27" t="s">
        <v>18309</v>
      </c>
      <c r="C2998" s="27" t="s">
        <v>18310</v>
      </c>
      <c r="D2998" s="27" t="s">
        <v>18311</v>
      </c>
      <c r="E2998" s="27" t="s">
        <v>18312</v>
      </c>
      <c r="F2998" s="27" t="s">
        <v>15774</v>
      </c>
      <c r="G2998" s="27">
        <v>2018</v>
      </c>
      <c r="H2998" s="28">
        <v>43427</v>
      </c>
      <c r="I2998" s="27" t="s">
        <v>18313</v>
      </c>
      <c r="J2998" s="27"/>
      <c r="K2998" s="27" t="s">
        <v>18314</v>
      </c>
      <c r="L2998" s="27" t="str">
        <f t="shared" si="857"/>
        <v>PostAlerta</v>
      </c>
      <c r="M2998" s="27" t="str">
        <f t="shared" si="855"/>
        <v>C/PalabrasClaves</v>
      </c>
      <c r="N2998" s="27" t="str">
        <f t="shared" si="859"/>
        <v/>
      </c>
      <c r="O2998" s="27"/>
      <c r="P2998" s="27" t="s">
        <v>8435</v>
      </c>
      <c r="Q2998" s="27"/>
      <c r="R2998" s="27" t="str">
        <f>LEFT('2012-2022'!$P2998,4)</f>
        <v>2018</v>
      </c>
      <c r="S2998" s="27" t="s">
        <v>70</v>
      </c>
      <c r="T2998" s="27" t="str">
        <f t="shared" si="847"/>
        <v/>
      </c>
      <c r="U2998" s="27"/>
      <c r="V2998" s="29"/>
      <c r="W2998" s="30"/>
      <c r="X2998" s="30"/>
      <c r="Y2998" s="31"/>
    </row>
    <row r="2999" spans="1:25" ht="15.75" hidden="1" customHeight="1" x14ac:dyDescent="0.25">
      <c r="A2999" s="32">
        <v>29460228</v>
      </c>
      <c r="B2999" s="32" t="s">
        <v>18315</v>
      </c>
      <c r="C2999" s="32" t="s">
        <v>18316</v>
      </c>
      <c r="D2999" s="32" t="s">
        <v>18317</v>
      </c>
      <c r="E2999" s="32" t="s">
        <v>18318</v>
      </c>
      <c r="F2999" s="32" t="s">
        <v>4735</v>
      </c>
      <c r="G2999" s="32">
        <v>2018</v>
      </c>
      <c r="H2999" s="33">
        <v>43152</v>
      </c>
      <c r="I2999" s="32"/>
      <c r="J2999" s="32"/>
      <c r="K2999" s="32" t="s">
        <v>18319</v>
      </c>
      <c r="L2999" s="32" t="str">
        <f t="shared" si="857"/>
        <v>PostAlerta</v>
      </c>
      <c r="M2999" s="32" t="str">
        <f t="shared" si="855"/>
        <v>S/PalabrasClaves</v>
      </c>
      <c r="N2999" s="32" t="str">
        <f t="shared" si="859"/>
        <v/>
      </c>
      <c r="O2999" s="32"/>
      <c r="P2999" s="32" t="s">
        <v>590</v>
      </c>
      <c r="Q2999" s="32"/>
      <c r="R2999" s="32" t="str">
        <f>LEFT('2012-2022'!$P2999,4)</f>
        <v>2018</v>
      </c>
      <c r="S2999" s="32" t="s">
        <v>60</v>
      </c>
      <c r="T2999" s="32" t="str">
        <f t="shared" si="847"/>
        <v/>
      </c>
      <c r="U2999" s="32"/>
      <c r="V2999" s="34"/>
      <c r="W2999" s="35"/>
      <c r="X2999" s="35"/>
      <c r="Y2999" s="32"/>
    </row>
    <row r="3000" spans="1:25" ht="15.75" hidden="1" customHeight="1" x14ac:dyDescent="0.25">
      <c r="A3000" s="27">
        <v>32497502</v>
      </c>
      <c r="B3000" s="27" t="s">
        <v>18320</v>
      </c>
      <c r="C3000" s="27" t="s">
        <v>18321</v>
      </c>
      <c r="D3000" s="27" t="s">
        <v>18322</v>
      </c>
      <c r="E3000" s="27" t="s">
        <v>18323</v>
      </c>
      <c r="F3000" s="27" t="s">
        <v>18324</v>
      </c>
      <c r="G3000" s="27">
        <v>2020</v>
      </c>
      <c r="H3000" s="28">
        <v>43987</v>
      </c>
      <c r="I3000" s="27" t="s">
        <v>18325</v>
      </c>
      <c r="J3000" s="27" t="s">
        <v>18326</v>
      </c>
      <c r="K3000" s="27" t="s">
        <v>18327</v>
      </c>
      <c r="L3000" s="27" t="str">
        <f t="shared" si="857"/>
        <v>PostAlerta</v>
      </c>
      <c r="M3000" s="27" t="str">
        <f t="shared" si="855"/>
        <v>C/PalabrasClaves</v>
      </c>
      <c r="N3000" s="27" t="str">
        <f t="shared" si="859"/>
        <v/>
      </c>
      <c r="O3000" s="27"/>
      <c r="P3000" s="27" t="s">
        <v>15850</v>
      </c>
      <c r="Q3000" s="27"/>
      <c r="R3000" s="27" t="str">
        <f>LEFT('2012-2022'!$P3000,4)</f>
        <v>2020</v>
      </c>
      <c r="S3000" s="27" t="s">
        <v>60</v>
      </c>
      <c r="T3000" s="27" t="str">
        <f t="shared" si="847"/>
        <v/>
      </c>
      <c r="U3000" s="27"/>
      <c r="V3000" s="29"/>
      <c r="W3000" s="30"/>
      <c r="X3000" s="30"/>
      <c r="Y3000" s="31"/>
    </row>
    <row r="3001" spans="1:25" ht="15.75" hidden="1" customHeight="1" x14ac:dyDescent="0.25">
      <c r="A3001" s="32">
        <v>23850694</v>
      </c>
      <c r="B3001" s="32" t="s">
        <v>18328</v>
      </c>
      <c r="C3001" s="32" t="s">
        <v>18329</v>
      </c>
      <c r="D3001" s="32" t="s">
        <v>18330</v>
      </c>
      <c r="E3001" s="32" t="s">
        <v>8196</v>
      </c>
      <c r="F3001" s="32" t="s">
        <v>6008</v>
      </c>
      <c r="G3001" s="32">
        <v>2013</v>
      </c>
      <c r="H3001" s="33">
        <v>41471</v>
      </c>
      <c r="I3001" s="32" t="s">
        <v>18331</v>
      </c>
      <c r="J3001" s="32" t="s">
        <v>18332</v>
      </c>
      <c r="K3001" s="32" t="s">
        <v>18333</v>
      </c>
      <c r="L3001" s="32" t="str">
        <f t="shared" si="857"/>
        <v>PreAlerta</v>
      </c>
      <c r="M3001" s="32" t="str">
        <f t="shared" si="855"/>
        <v>S/PalabrasClaves</v>
      </c>
      <c r="N3001" s="32" t="str">
        <f t="shared" si="859"/>
        <v/>
      </c>
      <c r="O3001" s="32"/>
      <c r="P3001" s="32" t="s">
        <v>18334</v>
      </c>
      <c r="Q3001" s="32"/>
      <c r="R3001" s="32" t="str">
        <f>LEFT('2012-2022'!$P3001,4)</f>
        <v>2013</v>
      </c>
      <c r="S3001" s="32" t="s">
        <v>65</v>
      </c>
      <c r="T3001" s="32" t="str">
        <f t="shared" si="847"/>
        <v/>
      </c>
      <c r="U3001" s="32"/>
      <c r="V3001" s="34"/>
      <c r="W3001" s="35"/>
      <c r="X3001" s="35"/>
      <c r="Y3001" s="32"/>
    </row>
    <row r="3002" spans="1:25" ht="15.75" hidden="1" customHeight="1" x14ac:dyDescent="0.25">
      <c r="A3002" s="27">
        <v>34913715</v>
      </c>
      <c r="B3002" s="27" t="s">
        <v>18335</v>
      </c>
      <c r="C3002" s="27" t="s">
        <v>14901</v>
      </c>
      <c r="D3002" s="27" t="s">
        <v>18336</v>
      </c>
      <c r="E3002" s="27" t="s">
        <v>14903</v>
      </c>
      <c r="F3002" s="27" t="s">
        <v>16085</v>
      </c>
      <c r="G3002" s="27">
        <v>2021</v>
      </c>
      <c r="H3002" s="28">
        <v>44546</v>
      </c>
      <c r="I3002" s="27" t="s">
        <v>18337</v>
      </c>
      <c r="J3002" s="27"/>
      <c r="K3002" s="27" t="s">
        <v>18338</v>
      </c>
      <c r="L3002" s="27" t="str">
        <f t="shared" si="857"/>
        <v>PostAlerta</v>
      </c>
      <c r="M3002" s="27" t="str">
        <f t="shared" si="855"/>
        <v>S/PalabrasClaves</v>
      </c>
      <c r="N3002" s="27" t="str">
        <f t="shared" si="859"/>
        <v/>
      </c>
      <c r="O3002" s="27"/>
      <c r="P3002" s="27" t="s">
        <v>17622</v>
      </c>
      <c r="Q3002" s="27"/>
      <c r="R3002" s="27" t="str">
        <f>LEFT('2012-2022'!$P3002,4)</f>
        <v>2021</v>
      </c>
      <c r="S3002" s="27" t="s">
        <v>74</v>
      </c>
      <c r="T3002" s="27" t="str">
        <f t="shared" si="847"/>
        <v/>
      </c>
      <c r="U3002" s="27"/>
      <c r="V3002" s="29"/>
      <c r="W3002" s="30"/>
      <c r="X3002" s="30"/>
      <c r="Y3002" s="31"/>
    </row>
    <row r="3003" spans="1:25" ht="15.75" hidden="1" customHeight="1" x14ac:dyDescent="0.25">
      <c r="A3003" s="32">
        <v>34087923</v>
      </c>
      <c r="B3003" s="32" t="s">
        <v>18339</v>
      </c>
      <c r="C3003" s="32" t="s">
        <v>18340</v>
      </c>
      <c r="D3003" s="32" t="s">
        <v>18341</v>
      </c>
      <c r="E3003" s="32" t="s">
        <v>18342</v>
      </c>
      <c r="F3003" s="32" t="s">
        <v>18343</v>
      </c>
      <c r="G3003" s="32">
        <v>2020</v>
      </c>
      <c r="H3003" s="33">
        <v>44351</v>
      </c>
      <c r="I3003" s="32"/>
      <c r="J3003" s="32"/>
      <c r="K3003" s="32"/>
      <c r="L3003" s="32" t="str">
        <f t="shared" si="857"/>
        <v>PostAlerta</v>
      </c>
      <c r="M3003" s="32" t="str">
        <f t="shared" si="855"/>
        <v>S/PalabrasClaves</v>
      </c>
      <c r="N3003" s="32"/>
      <c r="O3003" s="32"/>
      <c r="P3003" s="32" t="s">
        <v>18344</v>
      </c>
      <c r="Q3003" s="32"/>
      <c r="R3003" s="32" t="str">
        <f>LEFT('2012-2022'!$P3003,4)</f>
        <v>2020</v>
      </c>
      <c r="S3003" s="32" t="s">
        <v>70</v>
      </c>
      <c r="T3003" s="32" t="str">
        <f t="shared" si="847"/>
        <v/>
      </c>
      <c r="U3003" s="32"/>
      <c r="V3003" s="34"/>
      <c r="W3003" s="35"/>
      <c r="X3003" s="35" t="str">
        <f>IFERROR(VLOOKUP(A3003,BD_aux,4,FALSE),"")</f>
        <v/>
      </c>
      <c r="Y3003" s="36" t="str">
        <f>IFERROR(VLOOKUP(A3001,BD_aux,3,FALSE),"")</f>
        <v/>
      </c>
    </row>
    <row r="3004" spans="1:25" ht="15.75" hidden="1" customHeight="1" x14ac:dyDescent="0.25">
      <c r="A3004" s="27">
        <v>29376609</v>
      </c>
      <c r="B3004" s="27" t="s">
        <v>18345</v>
      </c>
      <c r="C3004" s="27" t="s">
        <v>18346</v>
      </c>
      <c r="D3004" s="27" t="s">
        <v>18347</v>
      </c>
      <c r="E3004" s="27" t="s">
        <v>18348</v>
      </c>
      <c r="F3004" s="27" t="s">
        <v>18349</v>
      </c>
      <c r="G3004" s="27">
        <v>2017</v>
      </c>
      <c r="H3004" s="28">
        <v>43130</v>
      </c>
      <c r="I3004" s="27"/>
      <c r="J3004" s="27"/>
      <c r="K3004" s="27"/>
      <c r="L3004" s="27" t="str">
        <f t="shared" si="857"/>
        <v>Excluido</v>
      </c>
      <c r="M3004" s="27" t="str">
        <f t="shared" si="855"/>
        <v>S/PalabrasClaves</v>
      </c>
      <c r="N3004" s="27" t="str">
        <f t="shared" ref="N3004:N3014" si="860">IF(ISNUMBER(SEARCH("TREATMENT", B3004)), "4) Nuevos tratamientos", "")</f>
        <v/>
      </c>
      <c r="O3004" s="27"/>
      <c r="P3004" s="27" t="s">
        <v>3020</v>
      </c>
      <c r="Q3004" s="27"/>
      <c r="R3004" s="27" t="str">
        <f>LEFT('2012-2022'!$P3004,4)</f>
        <v>2017</v>
      </c>
      <c r="S3004" s="27" t="s">
        <v>74</v>
      </c>
      <c r="T3004" s="27" t="str">
        <f t="shared" si="847"/>
        <v/>
      </c>
      <c r="U3004" s="27"/>
      <c r="V3004" s="29"/>
      <c r="W3004" s="30"/>
      <c r="X3004" s="30"/>
      <c r="Y3004" s="31"/>
    </row>
    <row r="3005" spans="1:25" ht="15.75" hidden="1" customHeight="1" x14ac:dyDescent="0.25">
      <c r="A3005" s="32">
        <v>28241458</v>
      </c>
      <c r="B3005" s="32" t="s">
        <v>18350</v>
      </c>
      <c r="C3005" s="32" t="s">
        <v>18351</v>
      </c>
      <c r="D3005" s="32" t="s">
        <v>18352</v>
      </c>
      <c r="E3005" s="32" t="s">
        <v>18353</v>
      </c>
      <c r="F3005" s="32" t="s">
        <v>15834</v>
      </c>
      <c r="G3005" s="32">
        <v>2017</v>
      </c>
      <c r="H3005" s="33">
        <v>42795</v>
      </c>
      <c r="I3005" s="32" t="s">
        <v>18354</v>
      </c>
      <c r="J3005" s="32"/>
      <c r="K3005" s="32" t="s">
        <v>18355</v>
      </c>
      <c r="L3005" s="32" t="str">
        <f t="shared" si="857"/>
        <v>PreAlerta</v>
      </c>
      <c r="M3005" s="32" t="str">
        <f t="shared" si="855"/>
        <v>C/PalabrasClaves</v>
      </c>
      <c r="N3005" s="32" t="str">
        <f t="shared" si="860"/>
        <v/>
      </c>
      <c r="O3005" s="32"/>
      <c r="P3005" s="32" t="s">
        <v>18356</v>
      </c>
      <c r="Q3005" s="32"/>
      <c r="R3005" s="32" t="str">
        <f>LEFT('2012-2022'!$P3005,4)</f>
        <v>2017</v>
      </c>
      <c r="S3005" s="32" t="s">
        <v>45</v>
      </c>
      <c r="T3005" s="32" t="str">
        <f t="shared" si="847"/>
        <v/>
      </c>
      <c r="U3005" s="32"/>
      <c r="V3005" s="34"/>
      <c r="W3005" s="35"/>
      <c r="X3005" s="35"/>
      <c r="Y3005" s="32"/>
    </row>
    <row r="3006" spans="1:25" ht="15.75" hidden="1" customHeight="1" x14ac:dyDescent="0.25">
      <c r="A3006" s="27">
        <v>22436137</v>
      </c>
      <c r="B3006" s="27" t="s">
        <v>18357</v>
      </c>
      <c r="C3006" s="27" t="s">
        <v>18358</v>
      </c>
      <c r="D3006" s="27" t="s">
        <v>18359</v>
      </c>
      <c r="E3006" s="27" t="s">
        <v>1366</v>
      </c>
      <c r="F3006" s="27" t="s">
        <v>5111</v>
      </c>
      <c r="G3006" s="27">
        <v>2012</v>
      </c>
      <c r="H3006" s="28">
        <v>40991</v>
      </c>
      <c r="I3006" s="27" t="s">
        <v>18360</v>
      </c>
      <c r="J3006" s="27"/>
      <c r="K3006" s="27" t="s">
        <v>18361</v>
      </c>
      <c r="L3006" s="27" t="str">
        <f t="shared" si="857"/>
        <v>PreAlerta</v>
      </c>
      <c r="M3006" s="27" t="str">
        <f t="shared" si="855"/>
        <v>C/PalabrasClaves</v>
      </c>
      <c r="N3006" s="27" t="str">
        <f t="shared" si="860"/>
        <v/>
      </c>
      <c r="O3006" s="27"/>
      <c r="P3006" s="27" t="s">
        <v>18362</v>
      </c>
      <c r="Q3006" s="27"/>
      <c r="R3006" s="27" t="str">
        <f>LEFT('2012-2022'!$P3006,4)</f>
        <v>2012</v>
      </c>
      <c r="S3006" s="27" t="s">
        <v>49</v>
      </c>
      <c r="T3006" s="27" t="str">
        <f t="shared" si="847"/>
        <v/>
      </c>
      <c r="U3006" s="27"/>
      <c r="V3006" s="29"/>
      <c r="W3006" s="30"/>
      <c r="X3006" s="30"/>
      <c r="Y3006" s="31"/>
    </row>
    <row r="3007" spans="1:25" ht="15.75" hidden="1" customHeight="1" x14ac:dyDescent="0.25">
      <c r="A3007" s="32">
        <v>22621817</v>
      </c>
      <c r="B3007" s="32" t="s">
        <v>18363</v>
      </c>
      <c r="C3007" s="32" t="s">
        <v>18364</v>
      </c>
      <c r="D3007" s="32" t="s">
        <v>18365</v>
      </c>
      <c r="E3007" s="32" t="s">
        <v>18366</v>
      </c>
      <c r="F3007" s="32" t="s">
        <v>14513</v>
      </c>
      <c r="G3007" s="32">
        <v>2012</v>
      </c>
      <c r="H3007" s="33">
        <v>41054</v>
      </c>
      <c r="I3007" s="32"/>
      <c r="J3007" s="32"/>
      <c r="K3007" s="32" t="s">
        <v>18367</v>
      </c>
      <c r="L3007" s="32" t="str">
        <f t="shared" si="857"/>
        <v>PreAlerta</v>
      </c>
      <c r="M3007" s="32" t="str">
        <f t="shared" si="855"/>
        <v>S/PalabrasClaves</v>
      </c>
      <c r="N3007" s="32" t="str">
        <f t="shared" si="860"/>
        <v/>
      </c>
      <c r="O3007" s="32"/>
      <c r="P3007" s="32" t="s">
        <v>2931</v>
      </c>
      <c r="Q3007" s="32"/>
      <c r="R3007" s="32" t="str">
        <f>LEFT('2012-2022'!$P3007,4)</f>
        <v>2012</v>
      </c>
      <c r="S3007" s="32" t="s">
        <v>62</v>
      </c>
      <c r="T3007" s="32" t="str">
        <f t="shared" si="847"/>
        <v/>
      </c>
      <c r="U3007" s="32"/>
      <c r="V3007" s="34"/>
      <c r="W3007" s="35"/>
      <c r="X3007" s="35"/>
      <c r="Y3007" s="32"/>
    </row>
    <row r="3008" spans="1:25" ht="15.75" hidden="1" customHeight="1" x14ac:dyDescent="0.25">
      <c r="A3008" s="27">
        <v>34789510</v>
      </c>
      <c r="B3008" s="27" t="s">
        <v>18368</v>
      </c>
      <c r="C3008" s="27" t="s">
        <v>18369</v>
      </c>
      <c r="D3008" s="27" t="s">
        <v>18370</v>
      </c>
      <c r="E3008" s="27" t="s">
        <v>18371</v>
      </c>
      <c r="F3008" s="27" t="s">
        <v>393</v>
      </c>
      <c r="G3008" s="27">
        <v>2022</v>
      </c>
      <c r="H3008" s="28">
        <v>44518</v>
      </c>
      <c r="I3008" s="27" t="s">
        <v>18372</v>
      </c>
      <c r="J3008" s="27"/>
      <c r="K3008" s="27" t="s">
        <v>18373</v>
      </c>
      <c r="L3008" s="27" t="str">
        <f t="shared" si="857"/>
        <v>PostAlerta</v>
      </c>
      <c r="M3008" s="27" t="str">
        <f t="shared" si="855"/>
        <v>S/PalabrasClaves</v>
      </c>
      <c r="N3008" s="27" t="str">
        <f t="shared" si="860"/>
        <v/>
      </c>
      <c r="O3008" s="27"/>
      <c r="P3008" s="27" t="s">
        <v>568</v>
      </c>
      <c r="Q3008" s="27"/>
      <c r="R3008" s="27" t="str">
        <f>LEFT('2012-2022'!$P3008,4)</f>
        <v>2022</v>
      </c>
      <c r="S3008" s="27" t="s">
        <v>68</v>
      </c>
      <c r="T3008" s="27" t="str">
        <f t="shared" si="847"/>
        <v/>
      </c>
      <c r="U3008" s="27"/>
      <c r="V3008" s="29"/>
      <c r="W3008" s="30"/>
      <c r="X3008" s="30"/>
      <c r="Y3008" s="31"/>
    </row>
    <row r="3009" spans="1:25" ht="15.75" hidden="1" customHeight="1" x14ac:dyDescent="0.25">
      <c r="A3009" s="32">
        <v>24352129</v>
      </c>
      <c r="B3009" s="32" t="s">
        <v>18374</v>
      </c>
      <c r="C3009" s="32" t="s">
        <v>18375</v>
      </c>
      <c r="D3009" s="32" t="s">
        <v>18376</v>
      </c>
      <c r="E3009" s="32" t="s">
        <v>18377</v>
      </c>
      <c r="F3009" s="32" t="s">
        <v>735</v>
      </c>
      <c r="G3009" s="32">
        <v>2014</v>
      </c>
      <c r="H3009" s="33">
        <v>41628</v>
      </c>
      <c r="I3009" s="32"/>
      <c r="J3009" s="32"/>
      <c r="K3009" s="32" t="s">
        <v>18378</v>
      </c>
      <c r="L3009" s="32" t="str">
        <f t="shared" si="857"/>
        <v>PreAlerta</v>
      </c>
      <c r="M3009" s="32" t="str">
        <f t="shared" si="855"/>
        <v>S/PalabrasClaves</v>
      </c>
      <c r="N3009" s="32" t="str">
        <f t="shared" si="860"/>
        <v/>
      </c>
      <c r="O3009" s="32"/>
      <c r="P3009" s="32" t="s">
        <v>2482</v>
      </c>
      <c r="Q3009" s="32"/>
      <c r="R3009" s="32" t="str">
        <f>LEFT('2012-2022'!$P3009,4)</f>
        <v>2014</v>
      </c>
      <c r="S3009" s="32" t="s">
        <v>60</v>
      </c>
      <c r="T3009" s="32" t="str">
        <f t="shared" si="847"/>
        <v/>
      </c>
      <c r="U3009" s="32"/>
      <c r="V3009" s="34"/>
      <c r="W3009" s="35"/>
      <c r="X3009" s="35"/>
      <c r="Y3009" s="32"/>
    </row>
    <row r="3010" spans="1:25" ht="15.75" hidden="1" customHeight="1" x14ac:dyDescent="0.25">
      <c r="A3010" s="27">
        <v>22646654</v>
      </c>
      <c r="B3010" s="27" t="s">
        <v>18379</v>
      </c>
      <c r="C3010" s="27" t="s">
        <v>18380</v>
      </c>
      <c r="D3010" s="27" t="s">
        <v>18381</v>
      </c>
      <c r="E3010" s="27" t="s">
        <v>18382</v>
      </c>
      <c r="F3010" s="27" t="s">
        <v>18383</v>
      </c>
      <c r="G3010" s="27">
        <v>2012</v>
      </c>
      <c r="H3010" s="28">
        <v>41061</v>
      </c>
      <c r="I3010" s="27" t="s">
        <v>18384</v>
      </c>
      <c r="J3010" s="27" t="s">
        <v>18385</v>
      </c>
      <c r="K3010" s="27" t="s">
        <v>18386</v>
      </c>
      <c r="L3010" s="27" t="str">
        <f t="shared" si="857"/>
        <v>Excluido</v>
      </c>
      <c r="M3010" s="27" t="str">
        <f t="shared" si="855"/>
        <v>C/PalabrasClaves</v>
      </c>
      <c r="N3010" s="27" t="str">
        <f t="shared" si="860"/>
        <v/>
      </c>
      <c r="O3010" s="27"/>
      <c r="P3010" s="27" t="s">
        <v>2931</v>
      </c>
      <c r="Q3010" s="27"/>
      <c r="R3010" s="27" t="str">
        <f>LEFT('2012-2022'!$P3010,4)</f>
        <v>2012</v>
      </c>
      <c r="S3010" s="27" t="s">
        <v>62</v>
      </c>
      <c r="T3010" s="27" t="str">
        <f t="shared" si="847"/>
        <v/>
      </c>
      <c r="U3010" s="27"/>
      <c r="V3010" s="29"/>
      <c r="W3010" s="30"/>
      <c r="X3010" s="30"/>
      <c r="Y3010" s="31"/>
    </row>
    <row r="3011" spans="1:25" ht="15.75" hidden="1" customHeight="1" x14ac:dyDescent="0.25">
      <c r="A3011" s="32">
        <v>31468730</v>
      </c>
      <c r="B3011" s="32" t="s">
        <v>18387</v>
      </c>
      <c r="C3011" s="32" t="s">
        <v>18388</v>
      </c>
      <c r="D3011" s="32" t="s">
        <v>18389</v>
      </c>
      <c r="E3011" s="32" t="s">
        <v>4228</v>
      </c>
      <c r="F3011" s="32" t="s">
        <v>13314</v>
      </c>
      <c r="G3011" s="32">
        <v>2019</v>
      </c>
      <c r="H3011" s="33">
        <v>43708</v>
      </c>
      <c r="I3011" s="32" t="s">
        <v>18390</v>
      </c>
      <c r="J3011" s="32"/>
      <c r="K3011" s="32" t="s">
        <v>18391</v>
      </c>
      <c r="L3011" s="32" t="str">
        <f t="shared" si="857"/>
        <v>Excluido</v>
      </c>
      <c r="M3011" s="32" t="str">
        <f t="shared" si="855"/>
        <v>S/PalabrasClaves</v>
      </c>
      <c r="N3011" s="32" t="str">
        <f t="shared" si="860"/>
        <v/>
      </c>
      <c r="O3011" s="32"/>
      <c r="P3011" s="32" t="s">
        <v>2323</v>
      </c>
      <c r="Q3011" s="32"/>
      <c r="R3011" s="32" t="str">
        <f>LEFT('2012-2022'!$P3011,4)</f>
        <v>2019</v>
      </c>
      <c r="S3011" s="32" t="s">
        <v>65</v>
      </c>
      <c r="T3011" s="32" t="str">
        <f t="shared" si="847"/>
        <v/>
      </c>
      <c r="U3011" s="32"/>
      <c r="V3011" s="34"/>
      <c r="W3011" s="35"/>
      <c r="X3011" s="35"/>
      <c r="Y3011" s="32"/>
    </row>
    <row r="3012" spans="1:25" ht="15.75" hidden="1" customHeight="1" x14ac:dyDescent="0.25">
      <c r="A3012" s="27">
        <v>34488704</v>
      </c>
      <c r="B3012" s="27" t="s">
        <v>18392</v>
      </c>
      <c r="C3012" s="27" t="s">
        <v>18393</v>
      </c>
      <c r="D3012" s="27" t="s">
        <v>18394</v>
      </c>
      <c r="E3012" s="27" t="s">
        <v>18395</v>
      </c>
      <c r="F3012" s="27" t="s">
        <v>10470</v>
      </c>
      <c r="G3012" s="27">
        <v>2021</v>
      </c>
      <c r="H3012" s="28">
        <v>44446</v>
      </c>
      <c r="I3012" s="27" t="s">
        <v>18396</v>
      </c>
      <c r="J3012" s="27"/>
      <c r="K3012" s="27" t="s">
        <v>18397</v>
      </c>
      <c r="L3012" s="27" t="str">
        <f t="shared" si="857"/>
        <v>PostAlerta</v>
      </c>
      <c r="M3012" s="27" t="str">
        <f t="shared" ref="M3012:M3075" si="861">IF(ISNUMBER(A3012),(IF(ISNUMBER(VLOOKUP(A3012,KEYWORDS,1,FALSE)),"C/PalabrasClaves","S/PalabrasClaves")),"")</f>
        <v>S/PalabrasClaves</v>
      </c>
      <c r="N3012" s="27" t="str">
        <f t="shared" si="860"/>
        <v/>
      </c>
      <c r="O3012" s="27"/>
      <c r="P3012" s="27" t="s">
        <v>18398</v>
      </c>
      <c r="Q3012" s="27"/>
      <c r="R3012" s="27" t="str">
        <f>LEFT('2012-2022'!$P3012,4)</f>
        <v>2021</v>
      </c>
      <c r="S3012" s="27" t="s">
        <v>68</v>
      </c>
      <c r="T3012" s="27" t="str">
        <f t="shared" si="847"/>
        <v/>
      </c>
      <c r="U3012" s="27"/>
      <c r="V3012" s="29"/>
      <c r="W3012" s="30"/>
      <c r="X3012" s="30"/>
      <c r="Y3012" s="31"/>
    </row>
    <row r="3013" spans="1:25" ht="15.75" hidden="1" customHeight="1" x14ac:dyDescent="0.25">
      <c r="A3013" s="32">
        <v>23970630</v>
      </c>
      <c r="B3013" s="32" t="s">
        <v>18399</v>
      </c>
      <c r="C3013" s="32" t="s">
        <v>18400</v>
      </c>
      <c r="D3013" s="32" t="s">
        <v>18401</v>
      </c>
      <c r="E3013" s="32" t="s">
        <v>18402</v>
      </c>
      <c r="F3013" s="32" t="s">
        <v>735</v>
      </c>
      <c r="G3013" s="32">
        <v>2014</v>
      </c>
      <c r="H3013" s="33">
        <v>41510</v>
      </c>
      <c r="I3013" s="32"/>
      <c r="J3013" s="32"/>
      <c r="K3013" s="32" t="s">
        <v>18403</v>
      </c>
      <c r="L3013" s="32" t="str">
        <f t="shared" si="857"/>
        <v>PreAlerta</v>
      </c>
      <c r="M3013" s="32" t="str">
        <f t="shared" si="861"/>
        <v>S/PalabrasClaves</v>
      </c>
      <c r="N3013" s="32" t="str">
        <f t="shared" si="860"/>
        <v/>
      </c>
      <c r="O3013" s="32"/>
      <c r="P3013" s="32" t="s">
        <v>1314</v>
      </c>
      <c r="Q3013" s="32"/>
      <c r="R3013" s="32" t="str">
        <f>LEFT('2012-2022'!$P3013,4)</f>
        <v>2014</v>
      </c>
      <c r="S3013" s="32" t="s">
        <v>39</v>
      </c>
      <c r="T3013" s="32" t="str">
        <f t="shared" si="847"/>
        <v/>
      </c>
      <c r="U3013" s="32"/>
      <c r="V3013" s="34"/>
      <c r="W3013" s="35"/>
      <c r="X3013" s="35"/>
      <c r="Y3013" s="32"/>
    </row>
    <row r="3014" spans="1:25" ht="15.75" hidden="1" customHeight="1" x14ac:dyDescent="0.25">
      <c r="A3014" s="27">
        <v>34981015</v>
      </c>
      <c r="B3014" s="27" t="s">
        <v>18404</v>
      </c>
      <c r="C3014" s="27" t="s">
        <v>18405</v>
      </c>
      <c r="D3014" s="27" t="s">
        <v>18406</v>
      </c>
      <c r="E3014" s="27" t="s">
        <v>18407</v>
      </c>
      <c r="F3014" s="27" t="s">
        <v>18408</v>
      </c>
      <c r="G3014" s="27">
        <v>2021</v>
      </c>
      <c r="H3014" s="28">
        <v>44565</v>
      </c>
      <c r="I3014" s="27" t="s">
        <v>18409</v>
      </c>
      <c r="J3014" s="27"/>
      <c r="K3014" s="27" t="s">
        <v>18410</v>
      </c>
      <c r="L3014" s="27" t="str">
        <f t="shared" si="857"/>
        <v>PostAlerta</v>
      </c>
      <c r="M3014" s="27" t="str">
        <f t="shared" si="861"/>
        <v>S/PalabrasClaves</v>
      </c>
      <c r="N3014" s="27" t="str">
        <f t="shared" si="860"/>
        <v/>
      </c>
      <c r="O3014" s="27"/>
      <c r="P3014" s="27" t="s">
        <v>1041</v>
      </c>
      <c r="Q3014" s="27"/>
      <c r="R3014" s="27" t="str">
        <f>LEFT('2012-2022'!$P3014,4)</f>
        <v>2021</v>
      </c>
      <c r="S3014" s="27" t="s">
        <v>70</v>
      </c>
      <c r="T3014" s="27" t="str">
        <f t="shared" si="847"/>
        <v/>
      </c>
      <c r="U3014" s="27"/>
      <c r="V3014" s="29"/>
      <c r="W3014" s="30"/>
      <c r="X3014" s="30"/>
      <c r="Y3014" s="31"/>
    </row>
    <row r="3015" spans="1:25" ht="15.75" hidden="1" customHeight="1" x14ac:dyDescent="0.25">
      <c r="A3015" s="32">
        <v>33121366</v>
      </c>
      <c r="B3015" s="32" t="s">
        <v>18411</v>
      </c>
      <c r="C3015" s="32" t="s">
        <v>5697</v>
      </c>
      <c r="D3015" s="32" t="s">
        <v>18412</v>
      </c>
      <c r="E3015" s="32" t="s">
        <v>119</v>
      </c>
      <c r="F3015" s="32" t="s">
        <v>735</v>
      </c>
      <c r="G3015" s="32">
        <v>2020</v>
      </c>
      <c r="H3015" s="33">
        <v>44134</v>
      </c>
      <c r="I3015" s="32"/>
      <c r="J3015" s="32"/>
      <c r="K3015" s="32" t="s">
        <v>18413</v>
      </c>
      <c r="L3015" s="32" t="str">
        <f t="shared" si="857"/>
        <v>PostAlerta</v>
      </c>
      <c r="M3015" s="32" t="str">
        <f t="shared" si="861"/>
        <v>S/PalabrasClaves</v>
      </c>
      <c r="N3015" s="32"/>
      <c r="O3015" s="32"/>
      <c r="P3015" s="32">
        <v>2020</v>
      </c>
      <c r="Q3015" s="32"/>
      <c r="R3015" s="32" t="str">
        <f>LEFT('2012-2022'!$P3015,4)</f>
        <v>2020</v>
      </c>
      <c r="S3015" s="32"/>
      <c r="T3015" s="32" t="str">
        <f t="shared" si="847"/>
        <v/>
      </c>
      <c r="U3015" s="32"/>
      <c r="V3015" s="34"/>
      <c r="W3015" s="35"/>
      <c r="X3015" s="35" t="str">
        <f>IFERROR(VLOOKUP(A3015,BD_aux,4,FALSE),"")</f>
        <v/>
      </c>
      <c r="Y3015" s="36" t="str">
        <f>IFERROR(VLOOKUP(A3013,BD_aux,3,FALSE),"")</f>
        <v/>
      </c>
    </row>
    <row r="3016" spans="1:25" ht="15.75" hidden="1" customHeight="1" x14ac:dyDescent="0.25">
      <c r="A3016" s="27">
        <v>32484428</v>
      </c>
      <c r="B3016" s="27" t="s">
        <v>18414</v>
      </c>
      <c r="C3016" s="27" t="s">
        <v>18415</v>
      </c>
      <c r="D3016" s="27" t="s">
        <v>18416</v>
      </c>
      <c r="E3016" s="27" t="s">
        <v>15557</v>
      </c>
      <c r="F3016" s="27" t="s">
        <v>11512</v>
      </c>
      <c r="G3016" s="27">
        <v>2022</v>
      </c>
      <c r="H3016" s="28">
        <v>43985</v>
      </c>
      <c r="I3016" s="27"/>
      <c r="J3016" s="27"/>
      <c r="K3016" s="27" t="s">
        <v>18417</v>
      </c>
      <c r="L3016" s="27" t="str">
        <f t="shared" si="857"/>
        <v>Excluido</v>
      </c>
      <c r="M3016" s="27" t="str">
        <f t="shared" si="861"/>
        <v>C/PalabrasClaves</v>
      </c>
      <c r="N3016" s="27"/>
      <c r="O3016" s="27"/>
      <c r="P3016" s="27" t="s">
        <v>289</v>
      </c>
      <c r="Q3016" s="27"/>
      <c r="R3016" s="27" t="str">
        <f>LEFT('2012-2022'!$P3016,4)</f>
        <v>2022</v>
      </c>
      <c r="S3016" s="27" t="s">
        <v>45</v>
      </c>
      <c r="T3016" s="27" t="str">
        <f t="shared" si="847"/>
        <v/>
      </c>
      <c r="U3016" s="27"/>
      <c r="V3016" s="29"/>
      <c r="W3016" s="30"/>
      <c r="X3016" s="30"/>
      <c r="Y3016" s="31"/>
    </row>
    <row r="3017" spans="1:25" ht="15.75" hidden="1" customHeight="1" x14ac:dyDescent="0.25">
      <c r="A3017" s="32">
        <v>30125691</v>
      </c>
      <c r="B3017" s="32" t="s">
        <v>18418</v>
      </c>
      <c r="C3017" s="32" t="s">
        <v>18419</v>
      </c>
      <c r="D3017" s="32" t="s">
        <v>18420</v>
      </c>
      <c r="E3017" s="32" t="s">
        <v>18421</v>
      </c>
      <c r="F3017" s="32" t="s">
        <v>454</v>
      </c>
      <c r="G3017" s="32">
        <v>2018</v>
      </c>
      <c r="H3017" s="33">
        <v>43333</v>
      </c>
      <c r="I3017" s="32"/>
      <c r="J3017" s="32"/>
      <c r="K3017" s="32" t="s">
        <v>18422</v>
      </c>
      <c r="L3017" s="32" t="str">
        <f t="shared" si="857"/>
        <v>PostAlerta</v>
      </c>
      <c r="M3017" s="32" t="str">
        <f t="shared" si="861"/>
        <v>S/PalabrasClaves</v>
      </c>
      <c r="N3017" s="32" t="str">
        <f t="shared" ref="N3017:N3023" si="862">IF(ISNUMBER(SEARCH("TREATMENT", B3017)), "4) Nuevos tratamientos", "")</f>
        <v/>
      </c>
      <c r="O3017" s="32"/>
      <c r="P3017" s="32" t="s">
        <v>5396</v>
      </c>
      <c r="Q3017" s="32"/>
      <c r="R3017" s="32" t="str">
        <f>LEFT('2012-2022'!$P3017,4)</f>
        <v>2018</v>
      </c>
      <c r="S3017" s="32" t="s">
        <v>70</v>
      </c>
      <c r="T3017" s="32" t="str">
        <f t="shared" si="847"/>
        <v/>
      </c>
      <c r="U3017" s="32"/>
      <c r="V3017" s="34"/>
      <c r="W3017" s="35"/>
      <c r="X3017" s="35"/>
      <c r="Y3017" s="32"/>
    </row>
    <row r="3018" spans="1:25" ht="15.75" hidden="1" customHeight="1" x14ac:dyDescent="0.25">
      <c r="A3018" s="27">
        <v>25511465</v>
      </c>
      <c r="B3018" s="27" t="s">
        <v>18423</v>
      </c>
      <c r="C3018" s="27" t="s">
        <v>18424</v>
      </c>
      <c r="D3018" s="27" t="s">
        <v>18425</v>
      </c>
      <c r="E3018" s="27" t="s">
        <v>18426</v>
      </c>
      <c r="F3018" s="27" t="s">
        <v>9091</v>
      </c>
      <c r="G3018" s="27">
        <v>2015</v>
      </c>
      <c r="H3018" s="28">
        <v>41990</v>
      </c>
      <c r="I3018" s="27"/>
      <c r="J3018" s="27"/>
      <c r="K3018" s="27" t="s">
        <v>18427</v>
      </c>
      <c r="L3018" s="27" t="str">
        <f t="shared" si="857"/>
        <v>PreAlerta</v>
      </c>
      <c r="M3018" s="27" t="str">
        <f t="shared" si="861"/>
        <v>S/PalabrasClaves</v>
      </c>
      <c r="N3018" s="27" t="str">
        <f t="shared" si="862"/>
        <v/>
      </c>
      <c r="O3018" s="27"/>
      <c r="P3018" s="27" t="s">
        <v>701</v>
      </c>
      <c r="Q3018" s="27"/>
      <c r="R3018" s="27" t="str">
        <f>LEFT('2012-2022'!$P3018,4)</f>
        <v>2015</v>
      </c>
      <c r="S3018" s="27" t="s">
        <v>49</v>
      </c>
      <c r="T3018" s="27" t="str">
        <f t="shared" si="847"/>
        <v/>
      </c>
      <c r="U3018" s="27"/>
      <c r="V3018" s="29"/>
      <c r="W3018" s="30"/>
      <c r="X3018" s="30"/>
      <c r="Y3018" s="31"/>
    </row>
    <row r="3019" spans="1:25" ht="15.75" hidden="1" customHeight="1" x14ac:dyDescent="0.25">
      <c r="A3019" s="32">
        <v>25846515</v>
      </c>
      <c r="B3019" s="32" t="s">
        <v>18428</v>
      </c>
      <c r="C3019" s="32" t="s">
        <v>18429</v>
      </c>
      <c r="D3019" s="32" t="s">
        <v>18430</v>
      </c>
      <c r="E3019" s="32" t="s">
        <v>18431</v>
      </c>
      <c r="F3019" s="32" t="s">
        <v>1429</v>
      </c>
      <c r="G3019" s="32">
        <v>2015</v>
      </c>
      <c r="H3019" s="33">
        <v>42102</v>
      </c>
      <c r="I3019" s="32"/>
      <c r="J3019" s="32"/>
      <c r="K3019" s="32" t="s">
        <v>18432</v>
      </c>
      <c r="L3019" s="32" t="str">
        <f t="shared" si="857"/>
        <v>PreAlerta</v>
      </c>
      <c r="M3019" s="32" t="str">
        <f t="shared" si="861"/>
        <v>S/PalabrasClaves</v>
      </c>
      <c r="N3019" s="32" t="str">
        <f t="shared" si="862"/>
        <v/>
      </c>
      <c r="O3019" s="32"/>
      <c r="P3019" s="32" t="s">
        <v>911</v>
      </c>
      <c r="Q3019" s="32"/>
      <c r="R3019" s="32" t="str">
        <f>LEFT('2012-2022'!$P3019,4)</f>
        <v>2015</v>
      </c>
      <c r="S3019" s="32" t="s">
        <v>57</v>
      </c>
      <c r="T3019" s="32" t="str">
        <f t="shared" si="847"/>
        <v/>
      </c>
      <c r="U3019" s="32"/>
      <c r="V3019" s="34"/>
      <c r="W3019" s="35"/>
      <c r="X3019" s="35"/>
      <c r="Y3019" s="32"/>
    </row>
    <row r="3020" spans="1:25" ht="15.75" hidden="1" customHeight="1" x14ac:dyDescent="0.25">
      <c r="A3020" s="27">
        <v>31642639</v>
      </c>
      <c r="B3020" s="27" t="s">
        <v>18433</v>
      </c>
      <c r="C3020" s="27" t="s">
        <v>18434</v>
      </c>
      <c r="D3020" s="27" t="s">
        <v>18435</v>
      </c>
      <c r="E3020" s="27" t="s">
        <v>18436</v>
      </c>
      <c r="F3020" s="27" t="s">
        <v>1132</v>
      </c>
      <c r="G3020" s="27">
        <v>2019</v>
      </c>
      <c r="H3020" s="28">
        <v>43762</v>
      </c>
      <c r="I3020" s="27" t="s">
        <v>18437</v>
      </c>
      <c r="J3020" s="27"/>
      <c r="K3020" s="27"/>
      <c r="L3020" s="27" t="str">
        <f t="shared" si="857"/>
        <v>PostAlerta</v>
      </c>
      <c r="M3020" s="27" t="str">
        <f t="shared" si="861"/>
        <v>S/PalabrasClaves</v>
      </c>
      <c r="N3020" s="27" t="str">
        <f t="shared" si="862"/>
        <v/>
      </c>
      <c r="O3020" s="27"/>
      <c r="P3020" s="27" t="s">
        <v>533</v>
      </c>
      <c r="Q3020" s="27"/>
      <c r="R3020" s="27" t="str">
        <f>LEFT('2012-2022'!$P3020,4)</f>
        <v>2019</v>
      </c>
      <c r="S3020" s="27" t="s">
        <v>74</v>
      </c>
      <c r="T3020" s="27" t="str">
        <f t="shared" si="847"/>
        <v/>
      </c>
      <c r="U3020" s="27"/>
      <c r="V3020" s="29"/>
      <c r="W3020" s="30"/>
      <c r="X3020" s="30"/>
      <c r="Y3020" s="31"/>
    </row>
    <row r="3021" spans="1:25" ht="15.75" hidden="1" customHeight="1" x14ac:dyDescent="0.25">
      <c r="A3021" s="32">
        <v>33519726</v>
      </c>
      <c r="B3021" s="32" t="s">
        <v>18438</v>
      </c>
      <c r="C3021" s="32" t="s">
        <v>18439</v>
      </c>
      <c r="D3021" s="32" t="s">
        <v>18440</v>
      </c>
      <c r="E3021" s="32" t="s">
        <v>18441</v>
      </c>
      <c r="F3021" s="32" t="s">
        <v>15747</v>
      </c>
      <c r="G3021" s="32">
        <v>2021</v>
      </c>
      <c r="H3021" s="33">
        <v>44228</v>
      </c>
      <c r="I3021" s="32" t="s">
        <v>18442</v>
      </c>
      <c r="J3021" s="32"/>
      <c r="K3021" s="32" t="s">
        <v>18443</v>
      </c>
      <c r="L3021" s="32" t="str">
        <f t="shared" si="857"/>
        <v>PostAlerta</v>
      </c>
      <c r="M3021" s="32" t="str">
        <f t="shared" si="861"/>
        <v>S/PalabrasClaves</v>
      </c>
      <c r="N3021" s="32" t="str">
        <f t="shared" si="862"/>
        <v/>
      </c>
      <c r="O3021" s="32"/>
      <c r="P3021" s="32" t="s">
        <v>18444</v>
      </c>
      <c r="Q3021" s="32"/>
      <c r="R3021" s="32" t="str">
        <f>LEFT('2012-2022'!$P3021,4)</f>
        <v>2021</v>
      </c>
      <c r="S3021" s="32" t="s">
        <v>39</v>
      </c>
      <c r="T3021" s="32" t="str">
        <f t="shared" si="847"/>
        <v/>
      </c>
      <c r="U3021" s="32"/>
      <c r="V3021" s="34"/>
      <c r="W3021" s="35"/>
      <c r="X3021" s="35"/>
      <c r="Y3021" s="32"/>
    </row>
    <row r="3022" spans="1:25" ht="15.75" hidden="1" customHeight="1" x14ac:dyDescent="0.25">
      <c r="A3022" s="27">
        <v>32184310</v>
      </c>
      <c r="B3022" s="27" t="s">
        <v>18445</v>
      </c>
      <c r="C3022" s="27" t="s">
        <v>18446</v>
      </c>
      <c r="D3022" s="27" t="s">
        <v>18447</v>
      </c>
      <c r="E3022" s="27" t="s">
        <v>18448</v>
      </c>
      <c r="F3022" s="27" t="s">
        <v>5111</v>
      </c>
      <c r="G3022" s="27">
        <v>2020</v>
      </c>
      <c r="H3022" s="28">
        <v>43909</v>
      </c>
      <c r="I3022" s="27" t="s">
        <v>18449</v>
      </c>
      <c r="J3022" s="27"/>
      <c r="K3022" s="27" t="s">
        <v>18450</v>
      </c>
      <c r="L3022" s="27" t="str">
        <f t="shared" si="857"/>
        <v>PostAlerta</v>
      </c>
      <c r="M3022" s="27" t="str">
        <f t="shared" si="861"/>
        <v>S/PalabrasClaves</v>
      </c>
      <c r="N3022" s="27" t="str">
        <f t="shared" si="862"/>
        <v/>
      </c>
      <c r="O3022" s="27"/>
      <c r="P3022" s="27" t="s">
        <v>4326</v>
      </c>
      <c r="Q3022" s="27"/>
      <c r="R3022" s="27" t="str">
        <f>LEFT('2012-2022'!$P3022,4)</f>
        <v>2020</v>
      </c>
      <c r="S3022" s="27" t="s">
        <v>49</v>
      </c>
      <c r="T3022" s="27" t="str">
        <f t="shared" si="847"/>
        <v/>
      </c>
      <c r="U3022" s="27"/>
      <c r="V3022" s="29"/>
      <c r="W3022" s="30"/>
      <c r="X3022" s="30"/>
      <c r="Y3022" s="31"/>
    </row>
    <row r="3023" spans="1:25" ht="15.75" hidden="1" customHeight="1" x14ac:dyDescent="0.25">
      <c r="A3023" s="32">
        <v>23844520</v>
      </c>
      <c r="B3023" s="32" t="s">
        <v>18451</v>
      </c>
      <c r="C3023" s="32" t="s">
        <v>18452</v>
      </c>
      <c r="D3023" s="32" t="s">
        <v>18453</v>
      </c>
      <c r="E3023" s="32" t="s">
        <v>18454</v>
      </c>
      <c r="F3023" s="32" t="s">
        <v>18455</v>
      </c>
      <c r="G3023" s="32">
        <v>2013</v>
      </c>
      <c r="H3023" s="33">
        <v>41468</v>
      </c>
      <c r="I3023" s="32"/>
      <c r="J3023" s="32"/>
      <c r="K3023" s="32"/>
      <c r="L3023" s="32" t="str">
        <f t="shared" si="857"/>
        <v>PreAlerta</v>
      </c>
      <c r="M3023" s="32" t="str">
        <f t="shared" si="861"/>
        <v>S/PalabrasClaves</v>
      </c>
      <c r="N3023" s="32" t="str">
        <f t="shared" si="862"/>
        <v/>
      </c>
      <c r="O3023" s="32"/>
      <c r="P3023" s="32" t="s">
        <v>2978</v>
      </c>
      <c r="Q3023" s="32"/>
      <c r="R3023" s="32" t="str">
        <f>LEFT('2012-2022'!$P3023,4)</f>
        <v>2013</v>
      </c>
      <c r="S3023" s="32" t="s">
        <v>54</v>
      </c>
      <c r="T3023" s="32" t="str">
        <f t="shared" si="847"/>
        <v/>
      </c>
      <c r="U3023" s="32"/>
      <c r="V3023" s="34"/>
      <c r="W3023" s="35"/>
      <c r="X3023" s="35"/>
      <c r="Y3023" s="32"/>
    </row>
    <row r="3024" spans="1:25" ht="15.75" hidden="1" customHeight="1" x14ac:dyDescent="0.25">
      <c r="A3024" s="27">
        <v>29097418</v>
      </c>
      <c r="B3024" s="27" t="s">
        <v>18456</v>
      </c>
      <c r="C3024" s="27" t="s">
        <v>18457</v>
      </c>
      <c r="D3024" s="27" t="s">
        <v>18458</v>
      </c>
      <c r="E3024" s="27" t="s">
        <v>7734</v>
      </c>
      <c r="F3024" s="27" t="s">
        <v>393</v>
      </c>
      <c r="G3024" s="27">
        <v>2018</v>
      </c>
      <c r="H3024" s="28">
        <v>43043</v>
      </c>
      <c r="I3024" s="27" t="s">
        <v>18459</v>
      </c>
      <c r="J3024" s="27" t="s">
        <v>18460</v>
      </c>
      <c r="K3024" s="27" t="s">
        <v>18461</v>
      </c>
      <c r="L3024" s="27" t="str">
        <f t="shared" si="857"/>
        <v>PostAlerta</v>
      </c>
      <c r="M3024" s="27" t="str">
        <f t="shared" si="861"/>
        <v>S/PalabrasClaves</v>
      </c>
      <c r="N3024" s="27"/>
      <c r="O3024" s="27"/>
      <c r="P3024" s="27" t="s">
        <v>1671</v>
      </c>
      <c r="Q3024" s="27"/>
      <c r="R3024" s="27" t="str">
        <f>LEFT('2012-2022'!$P3024,4)</f>
        <v>2018</v>
      </c>
      <c r="S3024" s="27" t="s">
        <v>57</v>
      </c>
      <c r="T3024" s="27" t="str">
        <f t="shared" si="847"/>
        <v/>
      </c>
      <c r="U3024" s="27"/>
      <c r="V3024" s="29"/>
      <c r="W3024" s="30"/>
      <c r="X3024" s="30"/>
      <c r="Y3024" s="31"/>
    </row>
    <row r="3025" spans="1:25" ht="15.75" hidden="1" customHeight="1" x14ac:dyDescent="0.25">
      <c r="A3025" s="32">
        <v>34997050</v>
      </c>
      <c r="B3025" s="32" t="s">
        <v>18462</v>
      </c>
      <c r="C3025" s="32" t="s">
        <v>18463</v>
      </c>
      <c r="D3025" s="32" t="s">
        <v>18464</v>
      </c>
      <c r="E3025" s="32" t="s">
        <v>6659</v>
      </c>
      <c r="F3025" s="32" t="s">
        <v>2202</v>
      </c>
      <c r="G3025" s="32">
        <v>2022</v>
      </c>
      <c r="H3025" s="33">
        <v>44569</v>
      </c>
      <c r="I3025" s="32" t="s">
        <v>18465</v>
      </c>
      <c r="J3025" s="32"/>
      <c r="K3025" s="32" t="s">
        <v>18466</v>
      </c>
      <c r="L3025" s="32" t="str">
        <f t="shared" si="857"/>
        <v>PostAlerta</v>
      </c>
      <c r="M3025" s="32" t="str">
        <f t="shared" si="861"/>
        <v>C/PalabrasClaves</v>
      </c>
      <c r="N3025" s="32" t="str">
        <f t="shared" ref="N3025:N3086" si="863">IF(ISNUMBER(SEARCH("TREATMENT", B3025)), "4) Nuevos tratamientos", "")</f>
        <v/>
      </c>
      <c r="O3025" s="32"/>
      <c r="P3025" s="32" t="s">
        <v>18467</v>
      </c>
      <c r="Q3025" s="32"/>
      <c r="R3025" s="32" t="str">
        <f>LEFT('2012-2022'!$P3025,4)</f>
        <v>2022</v>
      </c>
      <c r="S3025" s="32" t="s">
        <v>39</v>
      </c>
      <c r="T3025" s="32" t="str">
        <f t="shared" si="847"/>
        <v/>
      </c>
      <c r="U3025" s="32"/>
      <c r="V3025" s="34"/>
      <c r="W3025" s="35"/>
      <c r="X3025" s="35"/>
      <c r="Y3025" s="32"/>
    </row>
    <row r="3026" spans="1:25" ht="15.75" hidden="1" customHeight="1" x14ac:dyDescent="0.25">
      <c r="A3026" s="27">
        <v>30322851</v>
      </c>
      <c r="B3026" s="27" t="s">
        <v>18468</v>
      </c>
      <c r="C3026" s="27" t="s">
        <v>18469</v>
      </c>
      <c r="D3026" s="27" t="s">
        <v>18470</v>
      </c>
      <c r="E3026" s="27" t="s">
        <v>18471</v>
      </c>
      <c r="F3026" s="27" t="s">
        <v>373</v>
      </c>
      <c r="G3026" s="27">
        <v>2018</v>
      </c>
      <c r="H3026" s="28">
        <v>43390</v>
      </c>
      <c r="I3026" s="27" t="s">
        <v>18472</v>
      </c>
      <c r="J3026" s="27"/>
      <c r="K3026" s="27" t="s">
        <v>18473</v>
      </c>
      <c r="L3026" s="27" t="str">
        <f t="shared" si="857"/>
        <v>PostAlerta</v>
      </c>
      <c r="M3026" s="27" t="str">
        <f t="shared" si="861"/>
        <v>S/PalabrasClaves</v>
      </c>
      <c r="N3026" s="27" t="str">
        <f t="shared" si="863"/>
        <v/>
      </c>
      <c r="O3026" s="27"/>
      <c r="P3026" s="27" t="s">
        <v>17107</v>
      </c>
      <c r="Q3026" s="27"/>
      <c r="R3026" s="27" t="str">
        <f>LEFT('2012-2022'!$P3026,4)</f>
        <v>2018</v>
      </c>
      <c r="S3026" s="27" t="s">
        <v>74</v>
      </c>
      <c r="T3026" s="27" t="str">
        <f t="shared" si="847"/>
        <v/>
      </c>
      <c r="U3026" s="27"/>
      <c r="V3026" s="29"/>
      <c r="W3026" s="30"/>
      <c r="X3026" s="30"/>
      <c r="Y3026" s="31"/>
    </row>
    <row r="3027" spans="1:25" ht="15.75" hidden="1" customHeight="1" x14ac:dyDescent="0.25">
      <c r="A3027" s="32">
        <v>25426337</v>
      </c>
      <c r="B3027" s="32" t="s">
        <v>18474</v>
      </c>
      <c r="C3027" s="32" t="s">
        <v>18475</v>
      </c>
      <c r="D3027" s="32" t="s">
        <v>18476</v>
      </c>
      <c r="E3027" s="32" t="s">
        <v>18477</v>
      </c>
      <c r="F3027" s="32" t="s">
        <v>16708</v>
      </c>
      <c r="G3027" s="32">
        <v>2014</v>
      </c>
      <c r="H3027" s="33">
        <v>41970</v>
      </c>
      <c r="I3027" s="32" t="s">
        <v>18478</v>
      </c>
      <c r="J3027" s="32"/>
      <c r="K3027" s="32" t="s">
        <v>18479</v>
      </c>
      <c r="L3027" s="32" t="str">
        <f t="shared" si="857"/>
        <v>PreAlerta</v>
      </c>
      <c r="M3027" s="32" t="str">
        <f t="shared" si="861"/>
        <v>S/PalabrasClaves</v>
      </c>
      <c r="N3027" s="32" t="str">
        <f t="shared" si="863"/>
        <v/>
      </c>
      <c r="O3027" s="32"/>
      <c r="P3027" s="32" t="s">
        <v>18480</v>
      </c>
      <c r="Q3027" s="32"/>
      <c r="R3027" s="32" t="str">
        <f>LEFT('2012-2022'!$P3027,4)</f>
        <v>2014</v>
      </c>
      <c r="S3027" s="32" t="s">
        <v>72</v>
      </c>
      <c r="T3027" s="32" t="str">
        <f t="shared" si="847"/>
        <v/>
      </c>
      <c r="U3027" s="32"/>
      <c r="V3027" s="34"/>
      <c r="W3027" s="35"/>
      <c r="X3027" s="35"/>
      <c r="Y3027" s="32"/>
    </row>
    <row r="3028" spans="1:25" ht="15.75" hidden="1" customHeight="1" x14ac:dyDescent="0.25">
      <c r="A3028" s="27">
        <v>27112831</v>
      </c>
      <c r="B3028" s="27" t="s">
        <v>18481</v>
      </c>
      <c r="C3028" s="27" t="s">
        <v>18482</v>
      </c>
      <c r="D3028" s="27" t="s">
        <v>18483</v>
      </c>
      <c r="E3028" s="27" t="s">
        <v>8781</v>
      </c>
      <c r="F3028" s="27" t="s">
        <v>285</v>
      </c>
      <c r="G3028" s="27">
        <v>2016</v>
      </c>
      <c r="H3028" s="28">
        <v>42487</v>
      </c>
      <c r="I3028" s="27"/>
      <c r="J3028" s="27"/>
      <c r="K3028" s="27" t="s">
        <v>18484</v>
      </c>
      <c r="L3028" s="27" t="str">
        <f t="shared" si="857"/>
        <v>PreAlerta</v>
      </c>
      <c r="M3028" s="27" t="str">
        <f t="shared" si="861"/>
        <v>S/PalabrasClaves</v>
      </c>
      <c r="N3028" s="27" t="str">
        <f t="shared" si="863"/>
        <v/>
      </c>
      <c r="O3028" s="27"/>
      <c r="P3028" s="27" t="s">
        <v>316</v>
      </c>
      <c r="Q3028" s="27"/>
      <c r="R3028" s="27" t="str">
        <f>LEFT('2012-2022'!$P3028,4)</f>
        <v>2016</v>
      </c>
      <c r="S3028" s="27" t="s">
        <v>60</v>
      </c>
      <c r="T3028" s="27" t="str">
        <f t="shared" si="847"/>
        <v/>
      </c>
      <c r="U3028" s="27"/>
      <c r="V3028" s="29"/>
      <c r="W3028" s="30"/>
      <c r="X3028" s="30"/>
      <c r="Y3028" s="31"/>
    </row>
    <row r="3029" spans="1:25" ht="15.75" hidden="1" customHeight="1" x14ac:dyDescent="0.25">
      <c r="A3029" s="32">
        <v>32375974</v>
      </c>
      <c r="B3029" s="32" t="s">
        <v>18485</v>
      </c>
      <c r="C3029" s="32" t="s">
        <v>18486</v>
      </c>
      <c r="D3029" s="32" t="s">
        <v>18487</v>
      </c>
      <c r="E3029" s="32" t="s">
        <v>18488</v>
      </c>
      <c r="F3029" s="32" t="s">
        <v>249</v>
      </c>
      <c r="G3029" s="32">
        <v>2020</v>
      </c>
      <c r="H3029" s="33">
        <v>43959</v>
      </c>
      <c r="I3029" s="32" t="s">
        <v>18489</v>
      </c>
      <c r="J3029" s="32"/>
      <c r="K3029" s="32" t="s">
        <v>18490</v>
      </c>
      <c r="L3029" s="32" t="str">
        <f t="shared" si="857"/>
        <v>PostAlerta</v>
      </c>
      <c r="M3029" s="32" t="str">
        <f t="shared" si="861"/>
        <v>C/PalabrasClaves</v>
      </c>
      <c r="N3029" s="32" t="str">
        <f t="shared" si="863"/>
        <v/>
      </c>
      <c r="O3029" s="32"/>
      <c r="P3029" s="32" t="s">
        <v>737</v>
      </c>
      <c r="Q3029" s="32"/>
      <c r="R3029" s="32" t="str">
        <f>LEFT('2012-2022'!$P3029,4)</f>
        <v>2020</v>
      </c>
      <c r="S3029" s="32" t="s">
        <v>57</v>
      </c>
      <c r="T3029" s="32" t="str">
        <f t="shared" si="847"/>
        <v/>
      </c>
      <c r="U3029" s="32"/>
      <c r="V3029" s="34"/>
      <c r="W3029" s="35"/>
      <c r="X3029" s="35"/>
      <c r="Y3029" s="32"/>
    </row>
    <row r="3030" spans="1:25" ht="15.75" hidden="1" customHeight="1" x14ac:dyDescent="0.25">
      <c r="A3030" s="27">
        <v>25714587</v>
      </c>
      <c r="B3030" s="27" t="s">
        <v>18491</v>
      </c>
      <c r="C3030" s="27" t="s">
        <v>18492</v>
      </c>
      <c r="D3030" s="27" t="s">
        <v>18493</v>
      </c>
      <c r="E3030" s="27" t="s">
        <v>1311</v>
      </c>
      <c r="F3030" s="27" t="s">
        <v>10570</v>
      </c>
      <c r="G3030" s="27">
        <v>2015</v>
      </c>
      <c r="H3030" s="28">
        <v>42061</v>
      </c>
      <c r="I3030" s="27"/>
      <c r="J3030" s="27"/>
      <c r="K3030" s="27" t="s">
        <v>18494</v>
      </c>
      <c r="L3030" s="27" t="str">
        <f t="shared" si="857"/>
        <v>Excluido</v>
      </c>
      <c r="M3030" s="27" t="str">
        <f t="shared" si="861"/>
        <v>S/PalabrasClaves</v>
      </c>
      <c r="N3030" s="27" t="str">
        <f t="shared" si="863"/>
        <v/>
      </c>
      <c r="O3030" s="27"/>
      <c r="P3030" s="27" t="s">
        <v>495</v>
      </c>
      <c r="Q3030" s="27"/>
      <c r="R3030" s="27" t="str">
        <f>LEFT('2012-2022'!$P3030,4)</f>
        <v>2015</v>
      </c>
      <c r="S3030" s="27" t="s">
        <v>54</v>
      </c>
      <c r="T3030" s="27" t="str">
        <f t="shared" si="847"/>
        <v/>
      </c>
      <c r="U3030" s="27"/>
      <c r="V3030" s="29"/>
      <c r="W3030" s="30"/>
      <c r="X3030" s="30"/>
      <c r="Y3030" s="31"/>
    </row>
    <row r="3031" spans="1:25" ht="15.75" hidden="1" customHeight="1" x14ac:dyDescent="0.25">
      <c r="A3031" s="32">
        <v>25254623</v>
      </c>
      <c r="B3031" s="32" t="s">
        <v>18495</v>
      </c>
      <c r="C3031" s="32" t="s">
        <v>18496</v>
      </c>
      <c r="D3031" s="32" t="s">
        <v>18497</v>
      </c>
      <c r="E3031" s="32" t="s">
        <v>18498</v>
      </c>
      <c r="F3031" s="32" t="s">
        <v>18499</v>
      </c>
      <c r="G3031" s="32">
        <v>2014</v>
      </c>
      <c r="H3031" s="33">
        <v>41908</v>
      </c>
      <c r="I3031" s="32"/>
      <c r="J3031" s="32"/>
      <c r="K3031" s="32" t="s">
        <v>18500</v>
      </c>
      <c r="L3031" s="32" t="str">
        <f t="shared" si="857"/>
        <v>Excluido</v>
      </c>
      <c r="M3031" s="32" t="str">
        <f t="shared" si="861"/>
        <v>C/PalabrasClaves</v>
      </c>
      <c r="N3031" s="32" t="str">
        <f t="shared" si="863"/>
        <v/>
      </c>
      <c r="O3031" s="32"/>
      <c r="P3031" s="32" t="s">
        <v>2430</v>
      </c>
      <c r="Q3031" s="32"/>
      <c r="R3031" s="32" t="str">
        <f>LEFT('2012-2022'!$P3031,4)</f>
        <v>2014</v>
      </c>
      <c r="S3031" s="32" t="s">
        <v>70</v>
      </c>
      <c r="T3031" s="32" t="str">
        <f t="shared" si="847"/>
        <v/>
      </c>
      <c r="U3031" s="32"/>
      <c r="V3031" s="34"/>
      <c r="W3031" s="35"/>
      <c r="X3031" s="35"/>
      <c r="Y3031" s="32"/>
    </row>
    <row r="3032" spans="1:25" ht="15.75" hidden="1" customHeight="1" x14ac:dyDescent="0.25">
      <c r="A3032" s="27">
        <v>34055431</v>
      </c>
      <c r="B3032" s="27" t="s">
        <v>18501</v>
      </c>
      <c r="C3032" s="27" t="s">
        <v>18502</v>
      </c>
      <c r="D3032" s="27" t="s">
        <v>18503</v>
      </c>
      <c r="E3032" s="27" t="s">
        <v>18504</v>
      </c>
      <c r="F3032" s="27" t="s">
        <v>16520</v>
      </c>
      <c r="G3032" s="27">
        <v>2021</v>
      </c>
      <c r="H3032" s="28">
        <v>44347</v>
      </c>
      <c r="I3032" s="27" t="s">
        <v>18505</v>
      </c>
      <c r="J3032" s="27"/>
      <c r="K3032" s="27" t="s">
        <v>18506</v>
      </c>
      <c r="L3032" s="27" t="str">
        <f t="shared" si="857"/>
        <v>PostAlerta</v>
      </c>
      <c r="M3032" s="27" t="str">
        <f t="shared" si="861"/>
        <v>S/PalabrasClaves</v>
      </c>
      <c r="N3032" s="27" t="str">
        <f t="shared" si="863"/>
        <v/>
      </c>
      <c r="O3032" s="27"/>
      <c r="P3032" s="27" t="s">
        <v>11934</v>
      </c>
      <c r="Q3032" s="27"/>
      <c r="R3032" s="27" t="str">
        <f>LEFT('2012-2022'!$P3032,4)</f>
        <v>2021</v>
      </c>
      <c r="S3032" s="27" t="s">
        <v>57</v>
      </c>
      <c r="T3032" s="27" t="str">
        <f t="shared" si="847"/>
        <v/>
      </c>
      <c r="U3032" s="27"/>
      <c r="V3032" s="29"/>
      <c r="W3032" s="30"/>
      <c r="X3032" s="30"/>
      <c r="Y3032" s="31"/>
    </row>
    <row r="3033" spans="1:25" ht="15.75" hidden="1" customHeight="1" x14ac:dyDescent="0.25">
      <c r="A3033" s="32">
        <v>33412301</v>
      </c>
      <c r="B3033" s="32" t="s">
        <v>18507</v>
      </c>
      <c r="C3033" s="32" t="s">
        <v>18508</v>
      </c>
      <c r="D3033" s="32" t="s">
        <v>18509</v>
      </c>
      <c r="E3033" s="32" t="s">
        <v>18510</v>
      </c>
      <c r="F3033" s="32" t="s">
        <v>18511</v>
      </c>
      <c r="G3033" s="32">
        <v>2021</v>
      </c>
      <c r="H3033" s="33">
        <v>44203</v>
      </c>
      <c r="I3033" s="32"/>
      <c r="J3033" s="32"/>
      <c r="K3033" s="32" t="s">
        <v>18512</v>
      </c>
      <c r="L3033" s="32" t="str">
        <f t="shared" ref="L3033:L3096" si="864">IF(ISNUMBER(VLOOKUP(A3033,EXCL,1,FALSE)),"Excluido",IF(ISNUMBER(VLOOKUP(A3033,POST,1,FALSE)),"PostAlerta",IF(ISNUMBER(VLOOKUP(A3033,PRE,1,FALSE)),"PreAlerta","")))</f>
        <v>PostAlerta</v>
      </c>
      <c r="M3033" s="32" t="str">
        <f t="shared" si="861"/>
        <v>S/PalabrasClaves</v>
      </c>
      <c r="N3033" s="32" t="str">
        <f t="shared" si="863"/>
        <v/>
      </c>
      <c r="O3033" s="32"/>
      <c r="P3033" s="32" t="s">
        <v>3056</v>
      </c>
      <c r="Q3033" s="32"/>
      <c r="R3033" s="32" t="str">
        <f>LEFT('2012-2022'!$P3033,4)</f>
        <v>2021</v>
      </c>
      <c r="S3033" s="32" t="s">
        <v>68</v>
      </c>
      <c r="T3033" s="32" t="str">
        <f t="shared" si="847"/>
        <v/>
      </c>
      <c r="U3033" s="32"/>
      <c r="V3033" s="34"/>
      <c r="W3033" s="35"/>
      <c r="X3033" s="35"/>
      <c r="Y3033" s="32"/>
    </row>
    <row r="3034" spans="1:25" ht="15.75" hidden="1" customHeight="1" x14ac:dyDescent="0.25">
      <c r="A3034" s="27">
        <v>31643230</v>
      </c>
      <c r="B3034" s="27" t="s">
        <v>18513</v>
      </c>
      <c r="C3034" s="27"/>
      <c r="D3034" s="27" t="s">
        <v>18022</v>
      </c>
      <c r="E3034" s="27"/>
      <c r="F3034" s="27" t="s">
        <v>18023</v>
      </c>
      <c r="G3034" s="27">
        <v>2012</v>
      </c>
      <c r="H3034" s="28">
        <v>44124</v>
      </c>
      <c r="I3034" s="27"/>
      <c r="J3034" s="27"/>
      <c r="K3034" s="27"/>
      <c r="L3034" s="27" t="str">
        <f t="shared" si="864"/>
        <v>Excluido</v>
      </c>
      <c r="M3034" s="27" t="str">
        <f t="shared" si="861"/>
        <v>S/PalabrasClaves</v>
      </c>
      <c r="N3034" s="27" t="str">
        <f t="shared" si="863"/>
        <v/>
      </c>
      <c r="O3034" s="27"/>
      <c r="P3034" s="27" t="s">
        <v>18024</v>
      </c>
      <c r="Q3034" s="27"/>
      <c r="R3034" s="27" t="str">
        <f>LEFT('2012-2022'!$P3034,4)</f>
        <v>Live</v>
      </c>
      <c r="S3034" s="27" t="s">
        <v>78</v>
      </c>
      <c r="T3034" s="27" t="str">
        <f t="shared" si="847"/>
        <v/>
      </c>
      <c r="U3034" s="27"/>
      <c r="V3034" s="29"/>
      <c r="W3034" s="30"/>
      <c r="X3034" s="30"/>
      <c r="Y3034" s="31"/>
    </row>
    <row r="3035" spans="1:25" ht="15.75" hidden="1" customHeight="1" x14ac:dyDescent="0.25">
      <c r="A3035" s="32">
        <v>28717267</v>
      </c>
      <c r="B3035" s="32" t="s">
        <v>18514</v>
      </c>
      <c r="C3035" s="32" t="s">
        <v>18515</v>
      </c>
      <c r="D3035" s="32" t="s">
        <v>18516</v>
      </c>
      <c r="E3035" s="32" t="s">
        <v>18517</v>
      </c>
      <c r="F3035" s="32" t="s">
        <v>18518</v>
      </c>
      <c r="G3035" s="32">
        <v>2017</v>
      </c>
      <c r="H3035" s="33">
        <v>42935</v>
      </c>
      <c r="I3035" s="32" t="s">
        <v>18519</v>
      </c>
      <c r="J3035" s="32"/>
      <c r="K3035" s="32" t="s">
        <v>18520</v>
      </c>
      <c r="L3035" s="32" t="str">
        <f t="shared" si="864"/>
        <v>Excluido</v>
      </c>
      <c r="M3035" s="32" t="str">
        <f t="shared" si="861"/>
        <v>C/PalabrasClaves</v>
      </c>
      <c r="N3035" s="32" t="str">
        <f t="shared" si="863"/>
        <v/>
      </c>
      <c r="O3035" s="32"/>
      <c r="P3035" s="32" t="s">
        <v>1247</v>
      </c>
      <c r="Q3035" s="32"/>
      <c r="R3035" s="32" t="str">
        <f>LEFT('2012-2022'!$P3035,4)</f>
        <v>2017</v>
      </c>
      <c r="S3035" s="32" t="s">
        <v>62</v>
      </c>
      <c r="T3035" s="32" t="str">
        <f t="shared" si="847"/>
        <v/>
      </c>
      <c r="U3035" s="32"/>
      <c r="V3035" s="34"/>
      <c r="W3035" s="35"/>
      <c r="X3035" s="35"/>
      <c r="Y3035" s="32"/>
    </row>
    <row r="3036" spans="1:25" ht="15.75" hidden="1" customHeight="1" x14ac:dyDescent="0.25">
      <c r="A3036" s="27">
        <v>26730366</v>
      </c>
      <c r="B3036" s="27" t="s">
        <v>18521</v>
      </c>
      <c r="C3036" s="27" t="s">
        <v>18522</v>
      </c>
      <c r="D3036" s="27" t="s">
        <v>18523</v>
      </c>
      <c r="E3036" s="27" t="s">
        <v>18524</v>
      </c>
      <c r="F3036" s="27" t="s">
        <v>18525</v>
      </c>
      <c r="G3036" s="27">
        <v>2015</v>
      </c>
      <c r="H3036" s="28">
        <v>42375</v>
      </c>
      <c r="I3036" s="27" t="s">
        <v>18526</v>
      </c>
      <c r="J3036" s="27"/>
      <c r="K3036" s="27" t="s">
        <v>18527</v>
      </c>
      <c r="L3036" s="27" t="str">
        <f t="shared" si="864"/>
        <v>PreAlerta</v>
      </c>
      <c r="M3036" s="27" t="str">
        <f t="shared" si="861"/>
        <v>S/PalabrasClaves</v>
      </c>
      <c r="N3036" s="27" t="str">
        <f t="shared" si="863"/>
        <v/>
      </c>
      <c r="O3036" s="27"/>
      <c r="P3036" s="27" t="s">
        <v>1409</v>
      </c>
      <c r="Q3036" s="27"/>
      <c r="R3036" s="27" t="str">
        <f>LEFT('2012-2022'!$P3036,4)</f>
        <v>2015</v>
      </c>
      <c r="S3036" s="27" t="s">
        <v>74</v>
      </c>
      <c r="T3036" s="27" t="str">
        <f t="shared" si="847"/>
        <v/>
      </c>
      <c r="U3036" s="27"/>
      <c r="V3036" s="29"/>
      <c r="W3036" s="30"/>
      <c r="X3036" s="30"/>
      <c r="Y3036" s="31"/>
    </row>
    <row r="3037" spans="1:25" ht="15.75" hidden="1" customHeight="1" x14ac:dyDescent="0.25">
      <c r="A3037" s="32">
        <v>24566724</v>
      </c>
      <c r="B3037" s="32" t="s">
        <v>18528</v>
      </c>
      <c r="C3037" s="32" t="s">
        <v>18529</v>
      </c>
      <c r="D3037" s="32" t="s">
        <v>18530</v>
      </c>
      <c r="E3037" s="32" t="s">
        <v>18531</v>
      </c>
      <c r="F3037" s="32" t="s">
        <v>18532</v>
      </c>
      <c r="G3037" s="32">
        <v>2014</v>
      </c>
      <c r="H3037" s="33">
        <v>41696</v>
      </c>
      <c r="I3037" s="32"/>
      <c r="J3037" s="32"/>
      <c r="K3037" s="32" t="s">
        <v>18533</v>
      </c>
      <c r="L3037" s="32" t="str">
        <f t="shared" si="864"/>
        <v>PreAlerta</v>
      </c>
      <c r="M3037" s="32" t="str">
        <f t="shared" si="861"/>
        <v>C/PalabrasClaves</v>
      </c>
      <c r="N3037" s="32" t="str">
        <f t="shared" si="863"/>
        <v/>
      </c>
      <c r="O3037" s="32"/>
      <c r="P3037" s="32" t="s">
        <v>3856</v>
      </c>
      <c r="Q3037" s="32"/>
      <c r="R3037" s="32" t="str">
        <f>LEFT('2012-2022'!$P3037,4)</f>
        <v>2014</v>
      </c>
      <c r="S3037" s="32" t="s">
        <v>54</v>
      </c>
      <c r="T3037" s="32" t="str">
        <f t="shared" si="847"/>
        <v/>
      </c>
      <c r="U3037" s="32"/>
      <c r="V3037" s="34"/>
      <c r="W3037" s="35"/>
      <c r="X3037" s="35"/>
      <c r="Y3037" s="32"/>
    </row>
    <row r="3038" spans="1:25" ht="15.75" hidden="1" customHeight="1" x14ac:dyDescent="0.25">
      <c r="A3038" s="27">
        <v>23327247</v>
      </c>
      <c r="B3038" s="27" t="s">
        <v>18534</v>
      </c>
      <c r="C3038" s="27" t="s">
        <v>18535</v>
      </c>
      <c r="D3038" s="27" t="s">
        <v>18536</v>
      </c>
      <c r="E3038" s="27" t="s">
        <v>18537</v>
      </c>
      <c r="F3038" s="27" t="s">
        <v>18538</v>
      </c>
      <c r="G3038" s="27">
        <v>2013</v>
      </c>
      <c r="H3038" s="28">
        <v>41293</v>
      </c>
      <c r="I3038" s="27" t="s">
        <v>18539</v>
      </c>
      <c r="J3038" s="27"/>
      <c r="K3038" s="27" t="s">
        <v>18540</v>
      </c>
      <c r="L3038" s="27" t="str">
        <f t="shared" si="864"/>
        <v>PreAlerta</v>
      </c>
      <c r="M3038" s="27" t="str">
        <f t="shared" si="861"/>
        <v>S/PalabrasClaves</v>
      </c>
      <c r="N3038" s="27" t="str">
        <f t="shared" si="863"/>
        <v/>
      </c>
      <c r="O3038" s="27"/>
      <c r="P3038" s="27" t="s">
        <v>1033</v>
      </c>
      <c r="Q3038" s="27"/>
      <c r="R3038" s="27" t="str">
        <f>LEFT('2012-2022'!$P3038,4)</f>
        <v>2013</v>
      </c>
      <c r="S3038" s="27" t="s">
        <v>65</v>
      </c>
      <c r="T3038" s="27" t="str">
        <f t="shared" si="847"/>
        <v/>
      </c>
      <c r="U3038" s="27"/>
      <c r="V3038" s="29"/>
      <c r="W3038" s="30"/>
      <c r="X3038" s="30"/>
      <c r="Y3038" s="31"/>
    </row>
    <row r="3039" spans="1:25" ht="15.75" hidden="1" customHeight="1" x14ac:dyDescent="0.25">
      <c r="A3039" s="32">
        <v>32983740</v>
      </c>
      <c r="B3039" s="32" t="s">
        <v>18541</v>
      </c>
      <c r="C3039" s="32" t="s">
        <v>18542</v>
      </c>
      <c r="D3039" s="32" t="s">
        <v>18543</v>
      </c>
      <c r="E3039" s="32" t="s">
        <v>18544</v>
      </c>
      <c r="F3039" s="32" t="s">
        <v>17017</v>
      </c>
      <c r="G3039" s="32">
        <v>2020</v>
      </c>
      <c r="H3039" s="33">
        <v>44102</v>
      </c>
      <c r="I3039" s="32" t="s">
        <v>18545</v>
      </c>
      <c r="J3039" s="32"/>
      <c r="K3039" s="32" t="s">
        <v>18546</v>
      </c>
      <c r="L3039" s="32" t="str">
        <f t="shared" si="864"/>
        <v>PostAlerta</v>
      </c>
      <c r="M3039" s="32" t="str">
        <f t="shared" si="861"/>
        <v>S/PalabrasClaves</v>
      </c>
      <c r="N3039" s="32" t="str">
        <f t="shared" si="863"/>
        <v/>
      </c>
      <c r="O3039" s="32"/>
      <c r="P3039" s="32" t="s">
        <v>18547</v>
      </c>
      <c r="Q3039" s="32"/>
      <c r="R3039" s="32" t="str">
        <f>LEFT('2012-2022'!$P3039,4)</f>
        <v>2020</v>
      </c>
      <c r="S3039" s="32" t="s">
        <v>65</v>
      </c>
      <c r="T3039" s="32" t="str">
        <f t="shared" si="847"/>
        <v/>
      </c>
      <c r="U3039" s="32"/>
      <c r="V3039" s="34"/>
      <c r="W3039" s="35"/>
      <c r="X3039" s="35"/>
      <c r="Y3039" s="32"/>
    </row>
    <row r="3040" spans="1:25" ht="15.75" hidden="1" customHeight="1" x14ac:dyDescent="0.25">
      <c r="A3040" s="27">
        <v>26236350</v>
      </c>
      <c r="B3040" s="27" t="s">
        <v>18297</v>
      </c>
      <c r="C3040" s="27" t="s">
        <v>18298</v>
      </c>
      <c r="D3040" s="27" t="s">
        <v>18548</v>
      </c>
      <c r="E3040" s="27" t="s">
        <v>18300</v>
      </c>
      <c r="F3040" s="27" t="s">
        <v>17045</v>
      </c>
      <c r="G3040" s="27">
        <v>2015</v>
      </c>
      <c r="H3040" s="28">
        <v>42220</v>
      </c>
      <c r="I3040" s="27" t="s">
        <v>18549</v>
      </c>
      <c r="J3040" s="27"/>
      <c r="K3040" s="27" t="s">
        <v>18550</v>
      </c>
      <c r="L3040" s="27" t="str">
        <f t="shared" si="864"/>
        <v>PreAlerta</v>
      </c>
      <c r="M3040" s="27" t="str">
        <f t="shared" si="861"/>
        <v>S/PalabrasClaves</v>
      </c>
      <c r="N3040" s="27" t="str">
        <f t="shared" si="863"/>
        <v/>
      </c>
      <c r="O3040" s="27"/>
      <c r="P3040" s="27" t="s">
        <v>18551</v>
      </c>
      <c r="Q3040" s="27"/>
      <c r="R3040" s="27" t="str">
        <f>LEFT('2012-2022'!$P3040,4)</f>
        <v>2015</v>
      </c>
      <c r="S3040" s="27" t="s">
        <v>57</v>
      </c>
      <c r="T3040" s="27" t="str">
        <f t="shared" si="847"/>
        <v/>
      </c>
      <c r="U3040" s="27"/>
      <c r="V3040" s="29"/>
      <c r="W3040" s="30"/>
      <c r="X3040" s="30"/>
      <c r="Y3040" s="31"/>
    </row>
    <row r="3041" spans="1:25" ht="15.75" hidden="1" customHeight="1" x14ac:dyDescent="0.25">
      <c r="A3041" s="32">
        <v>27872553</v>
      </c>
      <c r="B3041" s="32" t="s">
        <v>18552</v>
      </c>
      <c r="C3041" s="32" t="s">
        <v>18553</v>
      </c>
      <c r="D3041" s="32" t="s">
        <v>18554</v>
      </c>
      <c r="E3041" s="32" t="s">
        <v>18555</v>
      </c>
      <c r="F3041" s="32" t="s">
        <v>5548</v>
      </c>
      <c r="G3041" s="32">
        <v>2016</v>
      </c>
      <c r="H3041" s="33">
        <v>42697</v>
      </c>
      <c r="I3041" s="32" t="s">
        <v>18556</v>
      </c>
      <c r="J3041" s="32"/>
      <c r="K3041" s="32" t="s">
        <v>18557</v>
      </c>
      <c r="L3041" s="32" t="str">
        <f t="shared" si="864"/>
        <v>PreAlerta</v>
      </c>
      <c r="M3041" s="32" t="str">
        <f t="shared" si="861"/>
        <v>C/PalabrasClaves</v>
      </c>
      <c r="N3041" s="32" t="str">
        <f t="shared" si="863"/>
        <v/>
      </c>
      <c r="O3041" s="32"/>
      <c r="P3041" s="32">
        <v>2016</v>
      </c>
      <c r="Q3041" s="32"/>
      <c r="R3041" s="32" t="str">
        <f>LEFT('2012-2022'!$P3041,4)</f>
        <v>2016</v>
      </c>
      <c r="S3041" s="32"/>
      <c r="T3041" s="32" t="str">
        <f t="shared" si="847"/>
        <v/>
      </c>
      <c r="U3041" s="32"/>
      <c r="V3041" s="34"/>
      <c r="W3041" s="35"/>
      <c r="X3041" s="35"/>
      <c r="Y3041" s="32"/>
    </row>
    <row r="3042" spans="1:25" ht="15.75" hidden="1" customHeight="1" x14ac:dyDescent="0.25">
      <c r="A3042" s="27">
        <v>26145099</v>
      </c>
      <c r="B3042" s="27" t="s">
        <v>18558</v>
      </c>
      <c r="C3042" s="27" t="s">
        <v>18559</v>
      </c>
      <c r="D3042" s="27" t="s">
        <v>18560</v>
      </c>
      <c r="E3042" s="27" t="s">
        <v>1311</v>
      </c>
      <c r="F3042" s="27" t="s">
        <v>595</v>
      </c>
      <c r="G3042" s="27">
        <v>2015</v>
      </c>
      <c r="H3042" s="28">
        <v>42192</v>
      </c>
      <c r="I3042" s="27"/>
      <c r="J3042" s="27"/>
      <c r="K3042" s="27" t="s">
        <v>18561</v>
      </c>
      <c r="L3042" s="27" t="str">
        <f t="shared" si="864"/>
        <v>PreAlerta</v>
      </c>
      <c r="M3042" s="27" t="str">
        <f t="shared" si="861"/>
        <v>S/PalabrasClaves</v>
      </c>
      <c r="N3042" s="27" t="str">
        <f t="shared" si="863"/>
        <v/>
      </c>
      <c r="O3042" s="27"/>
      <c r="P3042" s="27" t="s">
        <v>5560</v>
      </c>
      <c r="Q3042" s="27"/>
      <c r="R3042" s="27" t="str">
        <f>LEFT('2012-2022'!$P3042,4)</f>
        <v>2015</v>
      </c>
      <c r="S3042" s="27" t="s">
        <v>70</v>
      </c>
      <c r="T3042" s="27" t="str">
        <f t="shared" si="847"/>
        <v/>
      </c>
      <c r="U3042" s="27"/>
      <c r="V3042" s="29"/>
      <c r="W3042" s="30"/>
      <c r="X3042" s="30"/>
      <c r="Y3042" s="31"/>
    </row>
    <row r="3043" spans="1:25" ht="15.75" hidden="1" customHeight="1" x14ac:dyDescent="0.25">
      <c r="A3043" s="32">
        <v>31102824</v>
      </c>
      <c r="B3043" s="32" t="s">
        <v>18562</v>
      </c>
      <c r="C3043" s="32" t="s">
        <v>18563</v>
      </c>
      <c r="D3043" s="32" t="s">
        <v>18564</v>
      </c>
      <c r="E3043" s="32" t="s">
        <v>18565</v>
      </c>
      <c r="F3043" s="32" t="s">
        <v>454</v>
      </c>
      <c r="G3043" s="32">
        <v>2019</v>
      </c>
      <c r="H3043" s="33">
        <v>43604</v>
      </c>
      <c r="I3043" s="32"/>
      <c r="J3043" s="32"/>
      <c r="K3043" s="32" t="s">
        <v>18566</v>
      </c>
      <c r="L3043" s="32" t="str">
        <f t="shared" si="864"/>
        <v>Excluido</v>
      </c>
      <c r="M3043" s="32" t="str">
        <f t="shared" si="861"/>
        <v>S/PalabrasClaves</v>
      </c>
      <c r="N3043" s="32" t="str">
        <f t="shared" si="863"/>
        <v/>
      </c>
      <c r="O3043" s="32"/>
      <c r="P3043" s="32" t="s">
        <v>2323</v>
      </c>
      <c r="Q3043" s="32"/>
      <c r="R3043" s="32" t="str">
        <f>LEFT('2012-2022'!$P3043,4)</f>
        <v>2019</v>
      </c>
      <c r="S3043" s="32" t="s">
        <v>65</v>
      </c>
      <c r="T3043" s="32" t="str">
        <f t="shared" si="847"/>
        <v/>
      </c>
      <c r="U3043" s="32"/>
      <c r="V3043" s="34"/>
      <c r="W3043" s="35"/>
      <c r="X3043" s="35"/>
      <c r="Y3043" s="32"/>
    </row>
    <row r="3044" spans="1:25" ht="15.75" hidden="1" customHeight="1" x14ac:dyDescent="0.25">
      <c r="A3044" s="27">
        <v>27468642</v>
      </c>
      <c r="B3044" s="27" t="s">
        <v>18567</v>
      </c>
      <c r="C3044" s="27" t="s">
        <v>18568</v>
      </c>
      <c r="D3044" s="27" t="s">
        <v>18569</v>
      </c>
      <c r="E3044" s="27" t="s">
        <v>11321</v>
      </c>
      <c r="F3044" s="27" t="s">
        <v>595</v>
      </c>
      <c r="G3044" s="27">
        <v>2015</v>
      </c>
      <c r="H3044" s="28">
        <v>42581</v>
      </c>
      <c r="I3044" s="27"/>
      <c r="J3044" s="27"/>
      <c r="K3044" s="27" t="s">
        <v>18570</v>
      </c>
      <c r="L3044" s="27" t="str">
        <f t="shared" si="864"/>
        <v>PreAlerta</v>
      </c>
      <c r="M3044" s="27" t="str">
        <f t="shared" si="861"/>
        <v>S/PalabrasClaves</v>
      </c>
      <c r="N3044" s="27" t="str">
        <f t="shared" si="863"/>
        <v/>
      </c>
      <c r="O3044" s="27"/>
      <c r="P3044" s="27" t="s">
        <v>2470</v>
      </c>
      <c r="Q3044" s="27"/>
      <c r="R3044" s="27" t="str">
        <f>LEFT('2012-2022'!$P3044,4)</f>
        <v>2015</v>
      </c>
      <c r="S3044" s="27" t="s">
        <v>65</v>
      </c>
      <c r="T3044" s="27" t="str">
        <f t="shared" si="847"/>
        <v/>
      </c>
      <c r="U3044" s="27"/>
      <c r="V3044" s="29"/>
      <c r="W3044" s="30"/>
      <c r="X3044" s="30"/>
      <c r="Y3044" s="31"/>
    </row>
    <row r="3045" spans="1:25" ht="15.75" hidden="1" customHeight="1" x14ac:dyDescent="0.25">
      <c r="A3045" s="32">
        <v>22113463</v>
      </c>
      <c r="B3045" s="32" t="s">
        <v>18571</v>
      </c>
      <c r="C3045" s="32" t="s">
        <v>18572</v>
      </c>
      <c r="D3045" s="32" t="s">
        <v>18573</v>
      </c>
      <c r="E3045" s="32" t="s">
        <v>14213</v>
      </c>
      <c r="F3045" s="32" t="s">
        <v>7109</v>
      </c>
      <c r="G3045" s="32">
        <v>2012</v>
      </c>
      <c r="H3045" s="33">
        <v>40872</v>
      </c>
      <c r="I3045" s="32"/>
      <c r="J3045" s="32"/>
      <c r="K3045" s="32" t="s">
        <v>18574</v>
      </c>
      <c r="L3045" s="32" t="str">
        <f t="shared" si="864"/>
        <v>PreAlerta</v>
      </c>
      <c r="M3045" s="32" t="str">
        <f t="shared" si="861"/>
        <v>S/PalabrasClaves</v>
      </c>
      <c r="N3045" s="32" t="str">
        <f t="shared" si="863"/>
        <v/>
      </c>
      <c r="O3045" s="32"/>
      <c r="P3045" s="32" t="s">
        <v>2855</v>
      </c>
      <c r="Q3045" s="32"/>
      <c r="R3045" s="32" t="str">
        <f>LEFT('2012-2022'!$P3045,4)</f>
        <v>2012</v>
      </c>
      <c r="S3045" s="32" t="s">
        <v>57</v>
      </c>
      <c r="T3045" s="32" t="str">
        <f t="shared" si="847"/>
        <v/>
      </c>
      <c r="U3045" s="32"/>
      <c r="V3045" s="34"/>
      <c r="W3045" s="35"/>
      <c r="X3045" s="35"/>
      <c r="Y3045" s="32"/>
    </row>
    <row r="3046" spans="1:25" ht="15.75" hidden="1" customHeight="1" x14ac:dyDescent="0.25">
      <c r="A3046" s="27">
        <v>21797933</v>
      </c>
      <c r="B3046" s="27" t="s">
        <v>18575</v>
      </c>
      <c r="C3046" s="27" t="s">
        <v>18576</v>
      </c>
      <c r="D3046" s="27" t="s">
        <v>18577</v>
      </c>
      <c r="E3046" s="27" t="s">
        <v>18578</v>
      </c>
      <c r="F3046" s="27" t="s">
        <v>408</v>
      </c>
      <c r="G3046" s="27">
        <v>2012</v>
      </c>
      <c r="H3046" s="28">
        <v>40754</v>
      </c>
      <c r="I3046" s="27"/>
      <c r="J3046" s="27"/>
      <c r="K3046" s="27" t="s">
        <v>18579</v>
      </c>
      <c r="L3046" s="27" t="str">
        <f t="shared" si="864"/>
        <v>PreAlerta</v>
      </c>
      <c r="M3046" s="27" t="str">
        <f t="shared" si="861"/>
        <v>S/PalabrasClaves</v>
      </c>
      <c r="N3046" s="27" t="str">
        <f t="shared" si="863"/>
        <v/>
      </c>
      <c r="O3046" s="27"/>
      <c r="P3046" s="27" t="s">
        <v>2525</v>
      </c>
      <c r="Q3046" s="27"/>
      <c r="R3046" s="27" t="str">
        <f>LEFT('2012-2022'!$P3046,4)</f>
        <v>2012</v>
      </c>
      <c r="S3046" s="27" t="s">
        <v>65</v>
      </c>
      <c r="T3046" s="27" t="str">
        <f t="shared" si="847"/>
        <v/>
      </c>
      <c r="U3046" s="27"/>
      <c r="V3046" s="29"/>
      <c r="W3046" s="30"/>
      <c r="X3046" s="30"/>
      <c r="Y3046" s="31"/>
    </row>
    <row r="3047" spans="1:25" ht="15.75" hidden="1" customHeight="1" x14ac:dyDescent="0.25">
      <c r="A3047" s="32">
        <v>24618046</v>
      </c>
      <c r="B3047" s="32" t="s">
        <v>18580</v>
      </c>
      <c r="C3047" s="32" t="s">
        <v>18581</v>
      </c>
      <c r="D3047" s="32" t="s">
        <v>18582</v>
      </c>
      <c r="E3047" s="32" t="s">
        <v>18583</v>
      </c>
      <c r="F3047" s="32" t="s">
        <v>595</v>
      </c>
      <c r="G3047" s="32">
        <v>2014</v>
      </c>
      <c r="H3047" s="33">
        <v>41711</v>
      </c>
      <c r="I3047" s="32"/>
      <c r="J3047" s="32"/>
      <c r="K3047" s="32" t="s">
        <v>18584</v>
      </c>
      <c r="L3047" s="32" t="str">
        <f t="shared" si="864"/>
        <v>PreAlerta</v>
      </c>
      <c r="M3047" s="32" t="str">
        <f t="shared" si="861"/>
        <v>S/PalabrasClaves</v>
      </c>
      <c r="N3047" s="32" t="str">
        <f t="shared" si="863"/>
        <v/>
      </c>
      <c r="O3047" s="32"/>
      <c r="P3047" s="32" t="s">
        <v>2519</v>
      </c>
      <c r="Q3047" s="32"/>
      <c r="R3047" s="32" t="str">
        <f>LEFT('2012-2022'!$P3047,4)</f>
        <v>2014</v>
      </c>
      <c r="S3047" s="32" t="s">
        <v>49</v>
      </c>
      <c r="T3047" s="32" t="str">
        <f t="shared" si="847"/>
        <v/>
      </c>
      <c r="U3047" s="32"/>
      <c r="V3047" s="34"/>
      <c r="W3047" s="35"/>
      <c r="X3047" s="35"/>
      <c r="Y3047" s="32"/>
    </row>
    <row r="3048" spans="1:25" ht="15.75" hidden="1" customHeight="1" x14ac:dyDescent="0.25">
      <c r="A3048" s="27">
        <v>23369293</v>
      </c>
      <c r="B3048" s="27" t="s">
        <v>18585</v>
      </c>
      <c r="C3048" s="27" t="s">
        <v>18586</v>
      </c>
      <c r="D3048" s="27" t="s">
        <v>18587</v>
      </c>
      <c r="E3048" s="27" t="s">
        <v>18588</v>
      </c>
      <c r="F3048" s="27" t="s">
        <v>595</v>
      </c>
      <c r="G3048" s="27">
        <v>2013</v>
      </c>
      <c r="H3048" s="28">
        <v>41307</v>
      </c>
      <c r="I3048" s="27"/>
      <c r="J3048" s="27"/>
      <c r="K3048" s="27" t="s">
        <v>18589</v>
      </c>
      <c r="L3048" s="27" t="str">
        <f t="shared" si="864"/>
        <v>PreAlerta</v>
      </c>
      <c r="M3048" s="27" t="str">
        <f t="shared" si="861"/>
        <v>S/PalabrasClaves</v>
      </c>
      <c r="N3048" s="27" t="str">
        <f t="shared" si="863"/>
        <v/>
      </c>
      <c r="O3048" s="27"/>
      <c r="P3048" s="27" t="s">
        <v>1301</v>
      </c>
      <c r="Q3048" s="27"/>
      <c r="R3048" s="27" t="str">
        <f>LEFT('2012-2022'!$P3048,4)</f>
        <v>2013</v>
      </c>
      <c r="S3048" s="27" t="s">
        <v>57</v>
      </c>
      <c r="T3048" s="27" t="str">
        <f t="shared" si="847"/>
        <v/>
      </c>
      <c r="U3048" s="27"/>
      <c r="V3048" s="29"/>
      <c r="W3048" s="30"/>
      <c r="X3048" s="30"/>
      <c r="Y3048" s="31"/>
    </row>
    <row r="3049" spans="1:25" ht="15.75" hidden="1" customHeight="1" x14ac:dyDescent="0.25">
      <c r="A3049" s="32">
        <v>33107578</v>
      </c>
      <c r="B3049" s="32" t="s">
        <v>18590</v>
      </c>
      <c r="C3049" s="32" t="s">
        <v>18591</v>
      </c>
      <c r="D3049" s="32" t="s">
        <v>18592</v>
      </c>
      <c r="E3049" s="32" t="s">
        <v>18593</v>
      </c>
      <c r="F3049" s="32" t="s">
        <v>195</v>
      </c>
      <c r="G3049" s="32">
        <v>2021</v>
      </c>
      <c r="H3049" s="33">
        <v>44131</v>
      </c>
      <c r="I3049" s="32" t="s">
        <v>18594</v>
      </c>
      <c r="J3049" s="32"/>
      <c r="K3049" s="32" t="s">
        <v>18595</v>
      </c>
      <c r="L3049" s="32" t="str">
        <f t="shared" si="864"/>
        <v>PostAlerta</v>
      </c>
      <c r="M3049" s="32" t="str">
        <f t="shared" si="861"/>
        <v>S/PalabrasClaves</v>
      </c>
      <c r="N3049" s="32" t="str">
        <f t="shared" si="863"/>
        <v/>
      </c>
      <c r="O3049" s="32"/>
      <c r="P3049" s="32" t="s">
        <v>18596</v>
      </c>
      <c r="Q3049" s="32"/>
      <c r="R3049" s="32" t="str">
        <f>LEFT('2012-2022'!$P3049,4)</f>
        <v>2021</v>
      </c>
      <c r="S3049" s="32" t="s">
        <v>60</v>
      </c>
      <c r="T3049" s="32" t="str">
        <f t="shared" si="847"/>
        <v/>
      </c>
      <c r="U3049" s="32"/>
      <c r="V3049" s="34"/>
      <c r="W3049" s="35"/>
      <c r="X3049" s="35"/>
      <c r="Y3049" s="32"/>
    </row>
    <row r="3050" spans="1:25" ht="15.75" hidden="1" customHeight="1" x14ac:dyDescent="0.25">
      <c r="A3050" s="27">
        <v>35052976</v>
      </c>
      <c r="B3050" s="27" t="s">
        <v>18597</v>
      </c>
      <c r="C3050" s="27" t="s">
        <v>18598</v>
      </c>
      <c r="D3050" s="27" t="s">
        <v>18599</v>
      </c>
      <c r="E3050" s="27" t="s">
        <v>6659</v>
      </c>
      <c r="F3050" s="27" t="s">
        <v>15834</v>
      </c>
      <c r="G3050" s="27">
        <v>2022</v>
      </c>
      <c r="H3050" s="28">
        <v>44582</v>
      </c>
      <c r="I3050" s="27" t="s">
        <v>18600</v>
      </c>
      <c r="J3050" s="27"/>
      <c r="K3050" s="27" t="s">
        <v>18601</v>
      </c>
      <c r="L3050" s="27" t="str">
        <f t="shared" si="864"/>
        <v>PostAlerta</v>
      </c>
      <c r="M3050" s="27" t="str">
        <f t="shared" si="861"/>
        <v>S/PalabrasClaves</v>
      </c>
      <c r="N3050" s="27" t="str">
        <f t="shared" si="863"/>
        <v/>
      </c>
      <c r="O3050" s="27"/>
      <c r="P3050" s="27" t="s">
        <v>16258</v>
      </c>
      <c r="Q3050" s="27"/>
      <c r="R3050" s="27" t="str">
        <f>LEFT('2012-2022'!$P3050,4)</f>
        <v>2022</v>
      </c>
      <c r="S3050" s="27" t="s">
        <v>39</v>
      </c>
      <c r="T3050" s="27" t="str">
        <f t="shared" si="847"/>
        <v/>
      </c>
      <c r="U3050" s="27"/>
      <c r="V3050" s="29"/>
      <c r="W3050" s="30"/>
      <c r="X3050" s="30"/>
      <c r="Y3050" s="31"/>
    </row>
    <row r="3051" spans="1:25" ht="15.75" hidden="1" customHeight="1" x14ac:dyDescent="0.25">
      <c r="A3051" s="32">
        <v>26513072</v>
      </c>
      <c r="B3051" s="32" t="s">
        <v>18602</v>
      </c>
      <c r="C3051" s="32" t="s">
        <v>18603</v>
      </c>
      <c r="D3051" s="32" t="s">
        <v>18604</v>
      </c>
      <c r="E3051" s="32" t="s">
        <v>18605</v>
      </c>
      <c r="F3051" s="32" t="s">
        <v>10296</v>
      </c>
      <c r="G3051" s="32">
        <v>2015</v>
      </c>
      <c r="H3051" s="33">
        <v>42307</v>
      </c>
      <c r="I3051" s="32"/>
      <c r="J3051" s="32"/>
      <c r="K3051" s="32" t="s">
        <v>18606</v>
      </c>
      <c r="L3051" s="32" t="str">
        <f t="shared" si="864"/>
        <v>PreAlerta</v>
      </c>
      <c r="M3051" s="32" t="str">
        <f t="shared" si="861"/>
        <v>C/PalabrasClaves</v>
      </c>
      <c r="N3051" s="32" t="str">
        <f t="shared" si="863"/>
        <v/>
      </c>
      <c r="O3051" s="32"/>
      <c r="P3051" s="32" t="s">
        <v>882</v>
      </c>
      <c r="Q3051" s="32"/>
      <c r="R3051" s="32" t="str">
        <f>LEFT('2012-2022'!$P3051,4)</f>
        <v>2015</v>
      </c>
      <c r="S3051" s="32" t="s">
        <v>72</v>
      </c>
      <c r="T3051" s="32" t="str">
        <f t="shared" si="847"/>
        <v/>
      </c>
      <c r="U3051" s="32"/>
      <c r="V3051" s="34"/>
      <c r="W3051" s="35"/>
      <c r="X3051" s="35"/>
      <c r="Y3051" s="32"/>
    </row>
    <row r="3052" spans="1:25" ht="15.75" hidden="1" customHeight="1" x14ac:dyDescent="0.25">
      <c r="A3052" s="27">
        <v>22877592</v>
      </c>
      <c r="B3052" s="27" t="s">
        <v>18607</v>
      </c>
      <c r="C3052" s="27" t="s">
        <v>18608</v>
      </c>
      <c r="D3052" s="27" t="s">
        <v>18609</v>
      </c>
      <c r="E3052" s="27" t="s">
        <v>18288</v>
      </c>
      <c r="F3052" s="27" t="s">
        <v>595</v>
      </c>
      <c r="G3052" s="27">
        <v>2012</v>
      </c>
      <c r="H3052" s="28">
        <v>41132</v>
      </c>
      <c r="I3052" s="27"/>
      <c r="J3052" s="27"/>
      <c r="K3052" s="27" t="s">
        <v>18610</v>
      </c>
      <c r="L3052" s="27" t="str">
        <f t="shared" si="864"/>
        <v>PreAlerta</v>
      </c>
      <c r="M3052" s="27" t="str">
        <f t="shared" si="861"/>
        <v>S/PalabrasClaves</v>
      </c>
      <c r="N3052" s="27" t="str">
        <f t="shared" si="863"/>
        <v/>
      </c>
      <c r="O3052" s="27"/>
      <c r="P3052" s="27" t="s">
        <v>2024</v>
      </c>
      <c r="Q3052" s="27"/>
      <c r="R3052" s="27" t="str">
        <f>LEFT('2012-2022'!$P3052,4)</f>
        <v>2012</v>
      </c>
      <c r="S3052" s="27" t="s">
        <v>68</v>
      </c>
      <c r="T3052" s="27" t="str">
        <f t="shared" si="847"/>
        <v/>
      </c>
      <c r="U3052" s="27"/>
      <c r="V3052" s="29"/>
      <c r="W3052" s="30"/>
      <c r="X3052" s="30"/>
      <c r="Y3052" s="31"/>
    </row>
    <row r="3053" spans="1:25" ht="15.75" hidden="1" customHeight="1" x14ac:dyDescent="0.25">
      <c r="A3053" s="32">
        <v>24160747</v>
      </c>
      <c r="B3053" s="32" t="s">
        <v>18611</v>
      </c>
      <c r="C3053" s="32" t="s">
        <v>18612</v>
      </c>
      <c r="D3053" s="32" t="s">
        <v>18613</v>
      </c>
      <c r="E3053" s="32" t="s">
        <v>18614</v>
      </c>
      <c r="F3053" s="32" t="s">
        <v>595</v>
      </c>
      <c r="G3053" s="32">
        <v>2013</v>
      </c>
      <c r="H3053" s="33">
        <v>41576</v>
      </c>
      <c r="I3053" s="32"/>
      <c r="J3053" s="32"/>
      <c r="K3053" s="32" t="s">
        <v>18615</v>
      </c>
      <c r="L3053" s="32" t="str">
        <f t="shared" si="864"/>
        <v>Excluido</v>
      </c>
      <c r="M3053" s="32" t="str">
        <f t="shared" si="861"/>
        <v>S/PalabrasClaves</v>
      </c>
      <c r="N3053" s="32" t="str">
        <f t="shared" si="863"/>
        <v/>
      </c>
      <c r="O3053" s="32"/>
      <c r="P3053" s="32" t="s">
        <v>1467</v>
      </c>
      <c r="Q3053" s="32"/>
      <c r="R3053" s="32" t="str">
        <f>LEFT('2012-2022'!$P3053,4)</f>
        <v>2013</v>
      </c>
      <c r="S3053" s="32" t="s">
        <v>74</v>
      </c>
      <c r="T3053" s="32" t="str">
        <f t="shared" si="847"/>
        <v/>
      </c>
      <c r="U3053" s="32"/>
      <c r="V3053" s="34"/>
      <c r="W3053" s="35"/>
      <c r="X3053" s="35"/>
      <c r="Y3053" s="32"/>
    </row>
    <row r="3054" spans="1:25" ht="15.75" hidden="1" customHeight="1" x14ac:dyDescent="0.25">
      <c r="A3054" s="27">
        <v>23987728</v>
      </c>
      <c r="B3054" s="27" t="s">
        <v>18616</v>
      </c>
      <c r="C3054" s="27" t="s">
        <v>18617</v>
      </c>
      <c r="D3054" s="27" t="s">
        <v>18618</v>
      </c>
      <c r="E3054" s="27" t="s">
        <v>11849</v>
      </c>
      <c r="F3054" s="27" t="s">
        <v>595</v>
      </c>
      <c r="G3054" s="27">
        <v>2013</v>
      </c>
      <c r="H3054" s="28">
        <v>41517</v>
      </c>
      <c r="I3054" s="27" t="s">
        <v>18619</v>
      </c>
      <c r="J3054" s="27" t="s">
        <v>18620</v>
      </c>
      <c r="K3054" s="27" t="s">
        <v>18621</v>
      </c>
      <c r="L3054" s="27" t="str">
        <f t="shared" si="864"/>
        <v>PreAlerta</v>
      </c>
      <c r="M3054" s="27" t="str">
        <f t="shared" si="861"/>
        <v>S/PalabrasClaves</v>
      </c>
      <c r="N3054" s="27" t="str">
        <f t="shared" si="863"/>
        <v/>
      </c>
      <c r="O3054" s="27"/>
      <c r="P3054" s="27" t="s">
        <v>389</v>
      </c>
      <c r="Q3054" s="27"/>
      <c r="R3054" s="27" t="str">
        <f>LEFT('2012-2022'!$P3054,4)</f>
        <v>2013</v>
      </c>
      <c r="S3054" s="27" t="s">
        <v>72</v>
      </c>
      <c r="T3054" s="27" t="str">
        <f t="shared" si="847"/>
        <v/>
      </c>
      <c r="U3054" s="27"/>
      <c r="V3054" s="29"/>
      <c r="W3054" s="30"/>
      <c r="X3054" s="30"/>
      <c r="Y3054" s="31"/>
    </row>
    <row r="3055" spans="1:25" ht="15.75" hidden="1" customHeight="1" x14ac:dyDescent="0.25">
      <c r="A3055" s="32">
        <v>36312786</v>
      </c>
      <c r="B3055" s="32" t="s">
        <v>18622</v>
      </c>
      <c r="C3055" s="32" t="s">
        <v>18623</v>
      </c>
      <c r="D3055" s="32" t="s">
        <v>18624</v>
      </c>
      <c r="E3055" s="32" t="s">
        <v>10286</v>
      </c>
      <c r="F3055" s="32" t="s">
        <v>16843</v>
      </c>
      <c r="G3055" s="32">
        <v>2022</v>
      </c>
      <c r="H3055" s="33">
        <v>44865</v>
      </c>
      <c r="I3055" s="32" t="s">
        <v>18625</v>
      </c>
      <c r="J3055" s="32"/>
      <c r="K3055" s="32" t="s">
        <v>18626</v>
      </c>
      <c r="L3055" s="32" t="str">
        <f t="shared" si="864"/>
        <v>PostAlerta</v>
      </c>
      <c r="M3055" s="32" t="str">
        <f t="shared" si="861"/>
        <v>C/PalabrasClaves</v>
      </c>
      <c r="N3055" s="32" t="str">
        <f t="shared" si="863"/>
        <v/>
      </c>
      <c r="O3055" s="32"/>
      <c r="P3055" s="32" t="s">
        <v>18627</v>
      </c>
      <c r="Q3055" s="32"/>
      <c r="R3055" s="32" t="str">
        <f>LEFT('2012-2022'!$P3055,4)</f>
        <v>2022</v>
      </c>
      <c r="S3055" s="32" t="s">
        <v>70</v>
      </c>
      <c r="T3055" s="32" t="str">
        <f t="shared" si="847"/>
        <v/>
      </c>
      <c r="U3055" s="32"/>
      <c r="V3055" s="34"/>
      <c r="W3055" s="35"/>
      <c r="X3055" s="35"/>
      <c r="Y3055" s="32"/>
    </row>
    <row r="3056" spans="1:25" ht="15.75" hidden="1" customHeight="1" x14ac:dyDescent="0.25">
      <c r="A3056" s="27">
        <v>24361688</v>
      </c>
      <c r="B3056" s="27" t="s">
        <v>18628</v>
      </c>
      <c r="C3056" s="27" t="s">
        <v>18629</v>
      </c>
      <c r="D3056" s="27" t="s">
        <v>18630</v>
      </c>
      <c r="E3056" s="27" t="s">
        <v>18631</v>
      </c>
      <c r="F3056" s="27" t="s">
        <v>4158</v>
      </c>
      <c r="G3056" s="27">
        <v>2014</v>
      </c>
      <c r="H3056" s="28">
        <v>41632</v>
      </c>
      <c r="I3056" s="27" t="s">
        <v>18632</v>
      </c>
      <c r="J3056" s="27" t="s">
        <v>18633</v>
      </c>
      <c r="K3056" s="27" t="s">
        <v>18634</v>
      </c>
      <c r="L3056" s="27" t="str">
        <f t="shared" si="864"/>
        <v>PreAlerta</v>
      </c>
      <c r="M3056" s="27" t="str">
        <f t="shared" si="861"/>
        <v>S/PalabrasClaves</v>
      </c>
      <c r="N3056" s="27" t="str">
        <f t="shared" si="863"/>
        <v/>
      </c>
      <c r="O3056" s="27"/>
      <c r="P3056" s="27" t="s">
        <v>2519</v>
      </c>
      <c r="Q3056" s="27"/>
      <c r="R3056" s="27" t="str">
        <f>LEFT('2012-2022'!$P3056,4)</f>
        <v>2014</v>
      </c>
      <c r="S3056" s="27" t="s">
        <v>49</v>
      </c>
      <c r="T3056" s="27" t="str">
        <f t="shared" si="847"/>
        <v/>
      </c>
      <c r="U3056" s="27"/>
      <c r="V3056" s="29"/>
      <c r="W3056" s="30"/>
      <c r="X3056" s="30"/>
      <c r="Y3056" s="31"/>
    </row>
    <row r="3057" spans="1:25" ht="15.75" hidden="1" customHeight="1" x14ac:dyDescent="0.25">
      <c r="A3057" s="32">
        <v>32689914</v>
      </c>
      <c r="B3057" s="32" t="s">
        <v>18635</v>
      </c>
      <c r="C3057" s="32" t="s">
        <v>18636</v>
      </c>
      <c r="D3057" s="32" t="s">
        <v>18637</v>
      </c>
      <c r="E3057" s="32" t="s">
        <v>7015</v>
      </c>
      <c r="F3057" s="32" t="s">
        <v>5099</v>
      </c>
      <c r="G3057" s="32">
        <v>2020</v>
      </c>
      <c r="H3057" s="33">
        <v>44034</v>
      </c>
      <c r="I3057" s="32"/>
      <c r="J3057" s="32"/>
      <c r="K3057" s="32" t="s">
        <v>18638</v>
      </c>
      <c r="L3057" s="32" t="str">
        <f t="shared" si="864"/>
        <v>Excluido</v>
      </c>
      <c r="M3057" s="32" t="str">
        <f t="shared" si="861"/>
        <v>S/PalabrasClaves</v>
      </c>
      <c r="N3057" s="32" t="str">
        <f t="shared" si="863"/>
        <v/>
      </c>
      <c r="O3057" s="32"/>
      <c r="P3057" s="32" t="s">
        <v>8203</v>
      </c>
      <c r="Q3057" s="32"/>
      <c r="R3057" s="32" t="str">
        <f>LEFT('2012-2022'!$P3057,4)</f>
        <v>2020</v>
      </c>
      <c r="S3057" s="32" t="s">
        <v>68</v>
      </c>
      <c r="T3057" s="32" t="str">
        <f t="shared" si="847"/>
        <v/>
      </c>
      <c r="U3057" s="32"/>
      <c r="V3057" s="34"/>
      <c r="W3057" s="35"/>
      <c r="X3057" s="35"/>
      <c r="Y3057" s="32"/>
    </row>
    <row r="3058" spans="1:25" ht="15.75" hidden="1" customHeight="1" x14ac:dyDescent="0.25">
      <c r="A3058" s="27">
        <v>33004610</v>
      </c>
      <c r="B3058" s="27" t="s">
        <v>18639</v>
      </c>
      <c r="C3058" s="27" t="s">
        <v>18640</v>
      </c>
      <c r="D3058" s="27" t="s">
        <v>18641</v>
      </c>
      <c r="E3058" s="27" t="s">
        <v>15627</v>
      </c>
      <c r="F3058" s="27" t="s">
        <v>393</v>
      </c>
      <c r="G3058" s="27">
        <v>2021</v>
      </c>
      <c r="H3058" s="28">
        <v>44106</v>
      </c>
      <c r="I3058" s="27" t="s">
        <v>18642</v>
      </c>
      <c r="J3058" s="27" t="s">
        <v>18643</v>
      </c>
      <c r="K3058" s="27" t="s">
        <v>18644</v>
      </c>
      <c r="L3058" s="27" t="str">
        <f t="shared" si="864"/>
        <v>PostAlerta</v>
      </c>
      <c r="M3058" s="27" t="str">
        <f t="shared" si="861"/>
        <v>S/PalabrasClaves</v>
      </c>
      <c r="N3058" s="27" t="str">
        <f t="shared" si="863"/>
        <v/>
      </c>
      <c r="O3058" s="27"/>
      <c r="P3058" s="27" t="s">
        <v>7979</v>
      </c>
      <c r="Q3058" s="27"/>
      <c r="R3058" s="27" t="str">
        <f>LEFT('2012-2022'!$P3058,4)</f>
        <v>2021</v>
      </c>
      <c r="S3058" s="27" t="s">
        <v>65</v>
      </c>
      <c r="T3058" s="27" t="str">
        <f t="shared" si="847"/>
        <v/>
      </c>
      <c r="U3058" s="27"/>
      <c r="V3058" s="29"/>
      <c r="W3058" s="30"/>
      <c r="X3058" s="30"/>
      <c r="Y3058" s="31"/>
    </row>
    <row r="3059" spans="1:25" ht="15.75" hidden="1" customHeight="1" x14ac:dyDescent="0.25">
      <c r="A3059" s="32">
        <v>34576759</v>
      </c>
      <c r="B3059" s="32" t="s">
        <v>18645</v>
      </c>
      <c r="C3059" s="32" t="s">
        <v>18646</v>
      </c>
      <c r="D3059" s="32" t="s">
        <v>18647</v>
      </c>
      <c r="E3059" s="32" t="s">
        <v>18648</v>
      </c>
      <c r="F3059" s="32" t="s">
        <v>15996</v>
      </c>
      <c r="G3059" s="32">
        <v>2021</v>
      </c>
      <c r="H3059" s="33">
        <v>44467</v>
      </c>
      <c r="I3059" s="32" t="s">
        <v>18649</v>
      </c>
      <c r="J3059" s="32"/>
      <c r="K3059" s="32" t="s">
        <v>18650</v>
      </c>
      <c r="L3059" s="32" t="str">
        <f t="shared" si="864"/>
        <v>PostAlerta</v>
      </c>
      <c r="M3059" s="32" t="str">
        <f t="shared" si="861"/>
        <v>S/PalabrasClaves</v>
      </c>
      <c r="N3059" s="32" t="str">
        <f t="shared" si="863"/>
        <v/>
      </c>
      <c r="O3059" s="32"/>
      <c r="P3059" s="32" t="s">
        <v>18651</v>
      </c>
      <c r="Q3059" s="32"/>
      <c r="R3059" s="32" t="str">
        <f>LEFT('2012-2022'!$P3059,4)</f>
        <v>2021</v>
      </c>
      <c r="S3059" s="32" t="s">
        <v>68</v>
      </c>
      <c r="T3059" s="32" t="str">
        <f t="shared" si="847"/>
        <v/>
      </c>
      <c r="U3059" s="32"/>
      <c r="V3059" s="34"/>
      <c r="W3059" s="35"/>
      <c r="X3059" s="35"/>
      <c r="Y3059" s="32"/>
    </row>
    <row r="3060" spans="1:25" ht="15.75" hidden="1" customHeight="1" x14ac:dyDescent="0.25">
      <c r="A3060" s="27">
        <v>23813677</v>
      </c>
      <c r="B3060" s="27" t="s">
        <v>18652</v>
      </c>
      <c r="C3060" s="27" t="s">
        <v>18653</v>
      </c>
      <c r="D3060" s="27" t="s">
        <v>18654</v>
      </c>
      <c r="E3060" s="27" t="s">
        <v>1553</v>
      </c>
      <c r="F3060" s="27" t="s">
        <v>2015</v>
      </c>
      <c r="G3060" s="27">
        <v>2013</v>
      </c>
      <c r="H3060" s="28">
        <v>41457</v>
      </c>
      <c r="I3060" s="27" t="s">
        <v>18655</v>
      </c>
      <c r="J3060" s="27"/>
      <c r="K3060" s="27" t="s">
        <v>18656</v>
      </c>
      <c r="L3060" s="27" t="str">
        <f t="shared" si="864"/>
        <v>PreAlerta</v>
      </c>
      <c r="M3060" s="27" t="str">
        <f t="shared" si="861"/>
        <v>S/PalabrasClaves</v>
      </c>
      <c r="N3060" s="27" t="str">
        <f t="shared" si="863"/>
        <v/>
      </c>
      <c r="O3060" s="27"/>
      <c r="P3060" s="27" t="s">
        <v>1077</v>
      </c>
      <c r="Q3060" s="27"/>
      <c r="R3060" s="27" t="str">
        <f>LEFT('2012-2022'!$P3060,4)</f>
        <v>2013</v>
      </c>
      <c r="S3060" s="27" t="s">
        <v>68</v>
      </c>
      <c r="T3060" s="27" t="str">
        <f t="shared" si="847"/>
        <v/>
      </c>
      <c r="U3060" s="27"/>
      <c r="V3060" s="29"/>
      <c r="W3060" s="30"/>
      <c r="X3060" s="30"/>
      <c r="Y3060" s="31"/>
    </row>
    <row r="3061" spans="1:25" ht="15.75" hidden="1" customHeight="1" x14ac:dyDescent="0.25">
      <c r="A3061" s="32">
        <v>34580906</v>
      </c>
      <c r="B3061" s="32" t="s">
        <v>18657</v>
      </c>
      <c r="C3061" s="32" t="s">
        <v>18658</v>
      </c>
      <c r="D3061" s="32" t="s">
        <v>18659</v>
      </c>
      <c r="E3061" s="32" t="s">
        <v>18660</v>
      </c>
      <c r="F3061" s="32" t="s">
        <v>1376</v>
      </c>
      <c r="G3061" s="32">
        <v>2021</v>
      </c>
      <c r="H3061" s="33">
        <v>44467</v>
      </c>
      <c r="I3061" s="32" t="s">
        <v>18661</v>
      </c>
      <c r="J3061" s="32"/>
      <c r="K3061" s="32" t="s">
        <v>18662</v>
      </c>
      <c r="L3061" s="32" t="str">
        <f t="shared" si="864"/>
        <v>PostAlerta</v>
      </c>
      <c r="M3061" s="32" t="str">
        <f t="shared" si="861"/>
        <v>C/PalabrasClaves</v>
      </c>
      <c r="N3061" s="32" t="str">
        <f t="shared" si="863"/>
        <v/>
      </c>
      <c r="O3061" s="32"/>
      <c r="P3061" s="32" t="s">
        <v>1445</v>
      </c>
      <c r="Q3061" s="32"/>
      <c r="R3061" s="32" t="str">
        <f>LEFT('2012-2022'!$P3061,4)</f>
        <v>2021</v>
      </c>
      <c r="S3061" s="32" t="s">
        <v>74</v>
      </c>
      <c r="T3061" s="32" t="str">
        <f t="shared" si="847"/>
        <v/>
      </c>
      <c r="U3061" s="32"/>
      <c r="V3061" s="34"/>
      <c r="W3061" s="35"/>
      <c r="X3061" s="35"/>
      <c r="Y3061" s="32"/>
    </row>
    <row r="3062" spans="1:25" ht="15.75" hidden="1" customHeight="1" x14ac:dyDescent="0.25">
      <c r="A3062" s="27">
        <v>23819400</v>
      </c>
      <c r="B3062" s="27" t="s">
        <v>18663</v>
      </c>
      <c r="C3062" s="27" t="s">
        <v>18664</v>
      </c>
      <c r="D3062" s="27" t="s">
        <v>18665</v>
      </c>
      <c r="E3062" s="27" t="s">
        <v>18666</v>
      </c>
      <c r="F3062" s="27" t="s">
        <v>18667</v>
      </c>
      <c r="G3062" s="27">
        <v>2013</v>
      </c>
      <c r="H3062" s="28">
        <v>41459</v>
      </c>
      <c r="I3062" s="27"/>
      <c r="J3062" s="27"/>
      <c r="K3062" s="27" t="s">
        <v>18668</v>
      </c>
      <c r="L3062" s="27" t="str">
        <f t="shared" si="864"/>
        <v>PreAlerta</v>
      </c>
      <c r="M3062" s="27" t="str">
        <f t="shared" si="861"/>
        <v>S/PalabrasClaves</v>
      </c>
      <c r="N3062" s="27" t="str">
        <f t="shared" si="863"/>
        <v/>
      </c>
      <c r="O3062" s="27"/>
      <c r="P3062" s="27" t="s">
        <v>1301</v>
      </c>
      <c r="Q3062" s="27"/>
      <c r="R3062" s="27" t="str">
        <f>LEFT('2012-2022'!$P3062,4)</f>
        <v>2013</v>
      </c>
      <c r="S3062" s="27" t="s">
        <v>57</v>
      </c>
      <c r="T3062" s="27" t="str">
        <f t="shared" si="847"/>
        <v/>
      </c>
      <c r="U3062" s="27"/>
      <c r="V3062" s="29"/>
      <c r="W3062" s="30"/>
      <c r="X3062" s="30"/>
      <c r="Y3062" s="31"/>
    </row>
    <row r="3063" spans="1:25" ht="15.75" hidden="1" customHeight="1" x14ac:dyDescent="0.25">
      <c r="A3063" s="32">
        <v>31730499</v>
      </c>
      <c r="B3063" s="32" t="s">
        <v>18669</v>
      </c>
      <c r="C3063" s="32" t="s">
        <v>18670</v>
      </c>
      <c r="D3063" s="32" t="s">
        <v>18671</v>
      </c>
      <c r="E3063" s="32" t="s">
        <v>18672</v>
      </c>
      <c r="F3063" s="32" t="s">
        <v>18673</v>
      </c>
      <c r="G3063" s="32">
        <v>2019</v>
      </c>
      <c r="H3063" s="33">
        <v>43785</v>
      </c>
      <c r="I3063" s="32"/>
      <c r="J3063" s="32"/>
      <c r="K3063" s="32" t="s">
        <v>18674</v>
      </c>
      <c r="L3063" s="32" t="str">
        <f t="shared" si="864"/>
        <v>PostAlerta</v>
      </c>
      <c r="M3063" s="32" t="str">
        <f t="shared" si="861"/>
        <v>S/PalabrasClaves</v>
      </c>
      <c r="N3063" s="32" t="str">
        <f t="shared" si="863"/>
        <v/>
      </c>
      <c r="O3063" s="32"/>
      <c r="P3063" s="32" t="s">
        <v>18675</v>
      </c>
      <c r="Q3063" s="32"/>
      <c r="R3063" s="32" t="str">
        <f>LEFT('2012-2022'!$P3063,4)</f>
        <v>2019</v>
      </c>
      <c r="S3063" s="32" t="s">
        <v>72</v>
      </c>
      <c r="T3063" s="32" t="str">
        <f t="shared" si="847"/>
        <v/>
      </c>
      <c r="U3063" s="32"/>
      <c r="V3063" s="34"/>
      <c r="W3063" s="35"/>
      <c r="X3063" s="35"/>
      <c r="Y3063" s="32"/>
    </row>
    <row r="3064" spans="1:25" ht="15.75" hidden="1" customHeight="1" x14ac:dyDescent="0.25">
      <c r="A3064" s="27">
        <v>25581302</v>
      </c>
      <c r="B3064" s="27" t="s">
        <v>18676</v>
      </c>
      <c r="C3064" s="27" t="s">
        <v>18677</v>
      </c>
      <c r="D3064" s="27" t="s">
        <v>18678</v>
      </c>
      <c r="E3064" s="27" t="s">
        <v>18679</v>
      </c>
      <c r="F3064" s="27" t="s">
        <v>424</v>
      </c>
      <c r="G3064" s="27">
        <v>2015</v>
      </c>
      <c r="H3064" s="28">
        <v>42017</v>
      </c>
      <c r="I3064" s="27" t="s">
        <v>18680</v>
      </c>
      <c r="J3064" s="27"/>
      <c r="K3064" s="27" t="s">
        <v>18681</v>
      </c>
      <c r="L3064" s="27" t="str">
        <f t="shared" si="864"/>
        <v>PreAlerta</v>
      </c>
      <c r="M3064" s="27" t="str">
        <f t="shared" si="861"/>
        <v>S/PalabrasClaves</v>
      </c>
      <c r="N3064" s="27" t="str">
        <f t="shared" si="863"/>
        <v/>
      </c>
      <c r="O3064" s="27"/>
      <c r="P3064" s="27" t="s">
        <v>18682</v>
      </c>
      <c r="Q3064" s="27"/>
      <c r="R3064" s="27" t="str">
        <f>LEFT('2012-2022'!$P3064,4)</f>
        <v>2015</v>
      </c>
      <c r="S3064" s="27" t="s">
        <v>39</v>
      </c>
      <c r="T3064" s="27" t="str">
        <f t="shared" si="847"/>
        <v/>
      </c>
      <c r="U3064" s="27"/>
      <c r="V3064" s="29"/>
      <c r="W3064" s="30"/>
      <c r="X3064" s="30"/>
      <c r="Y3064" s="31"/>
    </row>
    <row r="3065" spans="1:25" ht="15.75" hidden="1" customHeight="1" x14ac:dyDescent="0.25">
      <c r="A3065" s="32">
        <v>26010772</v>
      </c>
      <c r="B3065" s="32" t="s">
        <v>18683</v>
      </c>
      <c r="C3065" s="32" t="s">
        <v>18684</v>
      </c>
      <c r="D3065" s="32" t="s">
        <v>18685</v>
      </c>
      <c r="E3065" s="32" t="s">
        <v>18686</v>
      </c>
      <c r="F3065" s="32" t="s">
        <v>424</v>
      </c>
      <c r="G3065" s="32">
        <v>2015</v>
      </c>
      <c r="H3065" s="33">
        <v>42151</v>
      </c>
      <c r="I3065" s="32" t="s">
        <v>18687</v>
      </c>
      <c r="J3065" s="32"/>
      <c r="K3065" s="32" t="s">
        <v>18688</v>
      </c>
      <c r="L3065" s="32" t="str">
        <f t="shared" si="864"/>
        <v>PreAlerta</v>
      </c>
      <c r="M3065" s="32" t="str">
        <f t="shared" si="861"/>
        <v>S/PalabrasClaves</v>
      </c>
      <c r="N3065" s="32" t="str">
        <f t="shared" si="863"/>
        <v/>
      </c>
      <c r="O3065" s="32"/>
      <c r="P3065" s="32" t="s">
        <v>18689</v>
      </c>
      <c r="Q3065" s="32"/>
      <c r="R3065" s="32" t="str">
        <f>LEFT('2012-2022'!$P3065,4)</f>
        <v>2015</v>
      </c>
      <c r="S3065" s="32" t="s">
        <v>57</v>
      </c>
      <c r="T3065" s="32" t="str">
        <f t="shared" si="847"/>
        <v/>
      </c>
      <c r="U3065" s="32"/>
      <c r="V3065" s="34"/>
      <c r="W3065" s="35"/>
      <c r="X3065" s="35"/>
      <c r="Y3065" s="32"/>
    </row>
    <row r="3066" spans="1:25" ht="15.75" hidden="1" customHeight="1" x14ac:dyDescent="0.25">
      <c r="A3066" s="27">
        <v>23970635</v>
      </c>
      <c r="B3066" s="27" t="s">
        <v>18690</v>
      </c>
      <c r="C3066" s="27" t="s">
        <v>18691</v>
      </c>
      <c r="D3066" s="27" t="s">
        <v>18692</v>
      </c>
      <c r="E3066" s="27" t="s">
        <v>18693</v>
      </c>
      <c r="F3066" s="27" t="s">
        <v>735</v>
      </c>
      <c r="G3066" s="27">
        <v>2014</v>
      </c>
      <c r="H3066" s="28">
        <v>41510</v>
      </c>
      <c r="I3066" s="27"/>
      <c r="J3066" s="27"/>
      <c r="K3066" s="27" t="s">
        <v>18694</v>
      </c>
      <c r="L3066" s="27" t="str">
        <f t="shared" si="864"/>
        <v>PreAlerta</v>
      </c>
      <c r="M3066" s="27" t="str">
        <f t="shared" si="861"/>
        <v>S/PalabrasClaves</v>
      </c>
      <c r="N3066" s="27" t="str">
        <f t="shared" si="863"/>
        <v/>
      </c>
      <c r="O3066" s="27"/>
      <c r="P3066" s="27" t="s">
        <v>2519</v>
      </c>
      <c r="Q3066" s="27"/>
      <c r="R3066" s="27" t="str">
        <f>LEFT('2012-2022'!$P3066,4)</f>
        <v>2014</v>
      </c>
      <c r="S3066" s="27" t="s">
        <v>49</v>
      </c>
      <c r="T3066" s="27" t="str">
        <f t="shared" si="847"/>
        <v/>
      </c>
      <c r="U3066" s="27"/>
      <c r="V3066" s="29"/>
      <c r="W3066" s="30"/>
      <c r="X3066" s="30"/>
      <c r="Y3066" s="31"/>
    </row>
    <row r="3067" spans="1:25" ht="15.75" hidden="1" customHeight="1" x14ac:dyDescent="0.25">
      <c r="A3067" s="32">
        <v>32912933</v>
      </c>
      <c r="B3067" s="32" t="s">
        <v>18695</v>
      </c>
      <c r="C3067" s="32" t="s">
        <v>18696</v>
      </c>
      <c r="D3067" s="32" t="s">
        <v>18697</v>
      </c>
      <c r="E3067" s="32" t="s">
        <v>18698</v>
      </c>
      <c r="F3067" s="32" t="s">
        <v>393</v>
      </c>
      <c r="G3067" s="32">
        <v>2021</v>
      </c>
      <c r="H3067" s="33">
        <v>44085</v>
      </c>
      <c r="I3067" s="32"/>
      <c r="J3067" s="32"/>
      <c r="K3067" s="32" t="s">
        <v>18699</v>
      </c>
      <c r="L3067" s="32" t="str">
        <f t="shared" si="864"/>
        <v>PostAlerta</v>
      </c>
      <c r="M3067" s="32" t="str">
        <f t="shared" si="861"/>
        <v>C/PalabrasClaves</v>
      </c>
      <c r="N3067" s="32" t="str">
        <f t="shared" si="863"/>
        <v/>
      </c>
      <c r="O3067" s="32"/>
      <c r="P3067" s="32" t="s">
        <v>7979</v>
      </c>
      <c r="Q3067" s="32"/>
      <c r="R3067" s="32" t="str">
        <f>LEFT('2012-2022'!$P3067,4)</f>
        <v>2021</v>
      </c>
      <c r="S3067" s="32" t="s">
        <v>65</v>
      </c>
      <c r="T3067" s="32" t="str">
        <f t="shared" si="847"/>
        <v/>
      </c>
      <c r="U3067" s="32"/>
      <c r="V3067" s="34"/>
      <c r="W3067" s="35"/>
      <c r="X3067" s="35"/>
      <c r="Y3067" s="32"/>
    </row>
    <row r="3068" spans="1:25" ht="15.75" hidden="1" customHeight="1" x14ac:dyDescent="0.25">
      <c r="A3068" s="27">
        <v>32498967</v>
      </c>
      <c r="B3068" s="27" t="s">
        <v>18700</v>
      </c>
      <c r="C3068" s="27" t="s">
        <v>18701</v>
      </c>
      <c r="D3068" s="27" t="s">
        <v>18702</v>
      </c>
      <c r="E3068" s="27" t="s">
        <v>18703</v>
      </c>
      <c r="F3068" s="27" t="s">
        <v>1995</v>
      </c>
      <c r="G3068" s="27">
        <v>2021</v>
      </c>
      <c r="H3068" s="28">
        <v>43988</v>
      </c>
      <c r="I3068" s="27"/>
      <c r="J3068" s="27"/>
      <c r="K3068" s="27" t="s">
        <v>18704</v>
      </c>
      <c r="L3068" s="27" t="str">
        <f t="shared" si="864"/>
        <v>PostAlerta</v>
      </c>
      <c r="M3068" s="27" t="str">
        <f t="shared" si="861"/>
        <v>S/PalabrasClaves</v>
      </c>
      <c r="N3068" s="27" t="str">
        <f t="shared" si="863"/>
        <v/>
      </c>
      <c r="O3068" s="27"/>
      <c r="P3068" s="27" t="s">
        <v>934</v>
      </c>
      <c r="Q3068" s="27"/>
      <c r="R3068" s="27" t="str">
        <f>LEFT('2012-2022'!$P3068,4)</f>
        <v>2021</v>
      </c>
      <c r="S3068" s="27" t="s">
        <v>57</v>
      </c>
      <c r="T3068" s="27" t="str">
        <f t="shared" si="847"/>
        <v/>
      </c>
      <c r="U3068" s="27"/>
      <c r="V3068" s="29"/>
      <c r="W3068" s="30"/>
      <c r="X3068" s="30"/>
      <c r="Y3068" s="31"/>
    </row>
    <row r="3069" spans="1:25" ht="15.75" hidden="1" customHeight="1" x14ac:dyDescent="0.25">
      <c r="A3069" s="32">
        <v>28186463</v>
      </c>
      <c r="B3069" s="32" t="s">
        <v>18705</v>
      </c>
      <c r="C3069" s="32" t="s">
        <v>18706</v>
      </c>
      <c r="D3069" s="32" t="s">
        <v>18707</v>
      </c>
      <c r="E3069" s="32" t="s">
        <v>8603</v>
      </c>
      <c r="F3069" s="32" t="s">
        <v>735</v>
      </c>
      <c r="G3069" s="32">
        <v>2017</v>
      </c>
      <c r="H3069" s="33">
        <v>42777</v>
      </c>
      <c r="I3069" s="32"/>
      <c r="J3069" s="32"/>
      <c r="K3069" s="32" t="s">
        <v>18708</v>
      </c>
      <c r="L3069" s="32" t="str">
        <f t="shared" si="864"/>
        <v>PostAlerta</v>
      </c>
      <c r="M3069" s="32" t="str">
        <f t="shared" si="861"/>
        <v>S/PalabrasClaves</v>
      </c>
      <c r="N3069" s="32" t="str">
        <f t="shared" si="863"/>
        <v/>
      </c>
      <c r="O3069" s="32"/>
      <c r="P3069" s="32" t="s">
        <v>3730</v>
      </c>
      <c r="Q3069" s="32"/>
      <c r="R3069" s="32" t="str">
        <f>LEFT('2012-2022'!$P3069,4)</f>
        <v>2017</v>
      </c>
      <c r="S3069" s="32" t="s">
        <v>70</v>
      </c>
      <c r="T3069" s="32" t="str">
        <f t="shared" si="847"/>
        <v/>
      </c>
      <c r="U3069" s="32"/>
      <c r="V3069" s="34"/>
      <c r="W3069" s="35"/>
      <c r="X3069" s="35"/>
      <c r="Y3069" s="32"/>
    </row>
    <row r="3070" spans="1:25" ht="15.75" hidden="1" customHeight="1" x14ac:dyDescent="0.25">
      <c r="A3070" s="27">
        <v>27583786</v>
      </c>
      <c r="B3070" s="27" t="s">
        <v>18709</v>
      </c>
      <c r="C3070" s="27" t="s">
        <v>18710</v>
      </c>
      <c r="D3070" s="27" t="s">
        <v>18711</v>
      </c>
      <c r="E3070" s="27" t="s">
        <v>18712</v>
      </c>
      <c r="F3070" s="27" t="s">
        <v>2808</v>
      </c>
      <c r="G3070" s="27">
        <v>2016</v>
      </c>
      <c r="H3070" s="28">
        <v>42615</v>
      </c>
      <c r="I3070" s="27"/>
      <c r="J3070" s="27"/>
      <c r="K3070" s="27" t="s">
        <v>18713</v>
      </c>
      <c r="L3070" s="27" t="str">
        <f t="shared" si="864"/>
        <v>PreAlerta</v>
      </c>
      <c r="M3070" s="27" t="str">
        <f t="shared" si="861"/>
        <v>S/PalabrasClaves</v>
      </c>
      <c r="N3070" s="27" t="str">
        <f t="shared" si="863"/>
        <v/>
      </c>
      <c r="O3070" s="27"/>
      <c r="P3070" s="27" t="s">
        <v>18714</v>
      </c>
      <c r="Q3070" s="27"/>
      <c r="R3070" s="27" t="str">
        <f>LEFT('2012-2022'!$P3070,4)</f>
        <v>2016</v>
      </c>
      <c r="S3070" s="27" t="s">
        <v>68</v>
      </c>
      <c r="T3070" s="27" t="str">
        <f t="shared" si="847"/>
        <v/>
      </c>
      <c r="U3070" s="27"/>
      <c r="V3070" s="29"/>
      <c r="W3070" s="30"/>
      <c r="X3070" s="30"/>
      <c r="Y3070" s="31"/>
    </row>
    <row r="3071" spans="1:25" ht="15.75" hidden="1" customHeight="1" x14ac:dyDescent="0.25">
      <c r="A3071" s="32">
        <v>31859747</v>
      </c>
      <c r="B3071" s="32" t="s">
        <v>18715</v>
      </c>
      <c r="C3071" s="32" t="s">
        <v>18716</v>
      </c>
      <c r="D3071" s="32" t="s">
        <v>18717</v>
      </c>
      <c r="E3071" s="32" t="s">
        <v>18718</v>
      </c>
      <c r="F3071" s="32" t="s">
        <v>113</v>
      </c>
      <c r="G3071" s="32">
        <v>2019</v>
      </c>
      <c r="H3071" s="33">
        <v>43820</v>
      </c>
      <c r="I3071" s="32"/>
      <c r="J3071" s="32"/>
      <c r="K3071" s="32" t="s">
        <v>18719</v>
      </c>
      <c r="L3071" s="32" t="str">
        <f t="shared" si="864"/>
        <v>PostAlerta</v>
      </c>
      <c r="M3071" s="32" t="str">
        <f t="shared" si="861"/>
        <v>S/PalabrasClaves</v>
      </c>
      <c r="N3071" s="32" t="str">
        <f t="shared" si="863"/>
        <v/>
      </c>
      <c r="O3071" s="32"/>
      <c r="P3071" s="32" t="s">
        <v>979</v>
      </c>
      <c r="Q3071" s="32"/>
      <c r="R3071" s="32" t="str">
        <f>LEFT('2012-2022'!$P3071,4)</f>
        <v>2019</v>
      </c>
      <c r="S3071" s="32" t="s">
        <v>60</v>
      </c>
      <c r="T3071" s="32" t="str">
        <f t="shared" si="847"/>
        <v/>
      </c>
      <c r="U3071" s="32"/>
      <c r="V3071" s="34"/>
      <c r="W3071" s="35"/>
      <c r="X3071" s="35"/>
      <c r="Y3071" s="32"/>
    </row>
    <row r="3072" spans="1:25" ht="15.75" hidden="1" customHeight="1" x14ac:dyDescent="0.25">
      <c r="A3072" s="27">
        <v>31524362</v>
      </c>
      <c r="B3072" s="27" t="s">
        <v>18720</v>
      </c>
      <c r="C3072" s="27" t="s">
        <v>18721</v>
      </c>
      <c r="D3072" s="27" t="s">
        <v>18722</v>
      </c>
      <c r="E3072" s="27" t="s">
        <v>18723</v>
      </c>
      <c r="F3072" s="27" t="s">
        <v>6390</v>
      </c>
      <c r="G3072" s="27">
        <v>2019</v>
      </c>
      <c r="H3072" s="28">
        <v>43725</v>
      </c>
      <c r="I3072" s="27"/>
      <c r="J3072" s="27"/>
      <c r="K3072" s="27"/>
      <c r="L3072" s="27" t="str">
        <f t="shared" si="864"/>
        <v>Excluido</v>
      </c>
      <c r="M3072" s="27" t="str">
        <f t="shared" si="861"/>
        <v>S/PalabrasClaves</v>
      </c>
      <c r="N3072" s="27" t="str">
        <f t="shared" si="863"/>
        <v/>
      </c>
      <c r="O3072" s="27"/>
      <c r="P3072" s="27" t="s">
        <v>18724</v>
      </c>
      <c r="Q3072" s="27"/>
      <c r="R3072" s="27" t="str">
        <f>LEFT('2012-2022'!$P3072,4)</f>
        <v>2019</v>
      </c>
      <c r="S3072" s="27" t="s">
        <v>68</v>
      </c>
      <c r="T3072" s="27" t="str">
        <f t="shared" si="847"/>
        <v/>
      </c>
      <c r="U3072" s="27"/>
      <c r="V3072" s="29"/>
      <c r="W3072" s="30"/>
      <c r="X3072" s="30"/>
      <c r="Y3072" s="31"/>
    </row>
    <row r="3073" spans="1:25" ht="15.75" hidden="1" customHeight="1" x14ac:dyDescent="0.25">
      <c r="A3073" s="32">
        <v>22762232</v>
      </c>
      <c r="B3073" s="32" t="s">
        <v>18725</v>
      </c>
      <c r="C3073" s="32" t="s">
        <v>18726</v>
      </c>
      <c r="D3073" s="32" t="s">
        <v>18727</v>
      </c>
      <c r="E3073" s="32" t="s">
        <v>18728</v>
      </c>
      <c r="F3073" s="32" t="s">
        <v>3845</v>
      </c>
      <c r="G3073" s="32">
        <v>2012</v>
      </c>
      <c r="H3073" s="33">
        <v>41096</v>
      </c>
      <c r="I3073" s="32"/>
      <c r="J3073" s="32"/>
      <c r="K3073" s="32" t="s">
        <v>18729</v>
      </c>
      <c r="L3073" s="32" t="str">
        <f t="shared" si="864"/>
        <v>PreAlerta</v>
      </c>
      <c r="M3073" s="32" t="str">
        <f t="shared" si="861"/>
        <v>S/PalabrasClaves</v>
      </c>
      <c r="N3073" s="32" t="str">
        <f t="shared" si="863"/>
        <v/>
      </c>
      <c r="O3073" s="32"/>
      <c r="P3073" s="32" t="s">
        <v>17118</v>
      </c>
      <c r="Q3073" s="32"/>
      <c r="R3073" s="32" t="str">
        <f>LEFT('2012-2022'!$P3073,4)</f>
        <v>2012</v>
      </c>
      <c r="S3073" s="32" t="s">
        <v>62</v>
      </c>
      <c r="T3073" s="32" t="str">
        <f t="shared" si="847"/>
        <v/>
      </c>
      <c r="U3073" s="32"/>
      <c r="V3073" s="34"/>
      <c r="W3073" s="35"/>
      <c r="X3073" s="35"/>
      <c r="Y3073" s="32"/>
    </row>
    <row r="3074" spans="1:25" ht="15.75" hidden="1" customHeight="1" x14ac:dyDescent="0.25">
      <c r="A3074" s="27">
        <v>24026408</v>
      </c>
      <c r="B3074" s="27" t="s">
        <v>18730</v>
      </c>
      <c r="C3074" s="27" t="s">
        <v>18731</v>
      </c>
      <c r="D3074" s="27" t="s">
        <v>18732</v>
      </c>
      <c r="E3074" s="27" t="s">
        <v>18733</v>
      </c>
      <c r="F3074" s="27" t="s">
        <v>735</v>
      </c>
      <c r="G3074" s="27">
        <v>2014</v>
      </c>
      <c r="H3074" s="28">
        <v>41530</v>
      </c>
      <c r="I3074" s="27"/>
      <c r="J3074" s="27"/>
      <c r="K3074" s="27" t="s">
        <v>18734</v>
      </c>
      <c r="L3074" s="27" t="str">
        <f t="shared" si="864"/>
        <v>PreAlerta</v>
      </c>
      <c r="M3074" s="27" t="str">
        <f t="shared" si="861"/>
        <v>S/PalabrasClaves</v>
      </c>
      <c r="N3074" s="27" t="str">
        <f t="shared" si="863"/>
        <v/>
      </c>
      <c r="O3074" s="27"/>
      <c r="P3074" s="27" t="s">
        <v>2519</v>
      </c>
      <c r="Q3074" s="27"/>
      <c r="R3074" s="27" t="str">
        <f>LEFT('2012-2022'!$P3074,4)</f>
        <v>2014</v>
      </c>
      <c r="S3074" s="27" t="s">
        <v>49</v>
      </c>
      <c r="T3074" s="27" t="str">
        <f t="shared" si="847"/>
        <v/>
      </c>
      <c r="U3074" s="27"/>
      <c r="V3074" s="29"/>
      <c r="W3074" s="30"/>
      <c r="X3074" s="30"/>
      <c r="Y3074" s="31"/>
    </row>
    <row r="3075" spans="1:25" ht="15.75" hidden="1" customHeight="1" x14ac:dyDescent="0.25">
      <c r="A3075" s="32">
        <v>22594866</v>
      </c>
      <c r="B3075" s="32" t="s">
        <v>18735</v>
      </c>
      <c r="C3075" s="32" t="s">
        <v>18736</v>
      </c>
      <c r="D3075" s="32" t="s">
        <v>18737</v>
      </c>
      <c r="E3075" s="32" t="s">
        <v>18738</v>
      </c>
      <c r="F3075" s="32" t="s">
        <v>16877</v>
      </c>
      <c r="G3075" s="32">
        <v>2012</v>
      </c>
      <c r="H3075" s="33">
        <v>41048</v>
      </c>
      <c r="I3075" s="32"/>
      <c r="J3075" s="32"/>
      <c r="K3075" s="32" t="s">
        <v>18739</v>
      </c>
      <c r="L3075" s="32" t="str">
        <f t="shared" si="864"/>
        <v>Excluido</v>
      </c>
      <c r="M3075" s="32" t="str">
        <f t="shared" si="861"/>
        <v>S/PalabrasClaves</v>
      </c>
      <c r="N3075" s="32" t="str">
        <f t="shared" si="863"/>
        <v/>
      </c>
      <c r="O3075" s="32"/>
      <c r="P3075" s="32" t="s">
        <v>18740</v>
      </c>
      <c r="Q3075" s="32"/>
      <c r="R3075" s="32" t="str">
        <f>LEFT('2012-2022'!$P3075,4)</f>
        <v>2012</v>
      </c>
      <c r="S3075" s="32" t="s">
        <v>57</v>
      </c>
      <c r="T3075" s="32" t="str">
        <f t="shared" si="847"/>
        <v/>
      </c>
      <c r="U3075" s="32"/>
      <c r="V3075" s="34"/>
      <c r="W3075" s="35"/>
      <c r="X3075" s="35"/>
      <c r="Y3075" s="32"/>
    </row>
    <row r="3076" spans="1:25" ht="15.75" hidden="1" customHeight="1" x14ac:dyDescent="0.25">
      <c r="A3076" s="27">
        <v>25180857</v>
      </c>
      <c r="B3076" s="27" t="s">
        <v>18741</v>
      </c>
      <c r="C3076" s="27" t="s">
        <v>18742</v>
      </c>
      <c r="D3076" s="27" t="s">
        <v>18743</v>
      </c>
      <c r="E3076" s="27" t="s">
        <v>1238</v>
      </c>
      <c r="F3076" s="27" t="s">
        <v>1239</v>
      </c>
      <c r="G3076" s="27">
        <v>2014</v>
      </c>
      <c r="H3076" s="28">
        <v>41885</v>
      </c>
      <c r="I3076" s="27"/>
      <c r="J3076" s="27"/>
      <c r="K3076" s="27"/>
      <c r="L3076" s="27" t="str">
        <f t="shared" si="864"/>
        <v>PreAlerta</v>
      </c>
      <c r="M3076" s="27" t="str">
        <f t="shared" ref="M3076:M3139" si="865">IF(ISNUMBER(A3076),(IF(ISNUMBER(VLOOKUP(A3076,KEYWORDS,1,FALSE)),"C/PalabrasClaves","S/PalabrasClaves")),"")</f>
        <v>S/PalabrasClaves</v>
      </c>
      <c r="N3076" s="27" t="str">
        <f t="shared" si="863"/>
        <v/>
      </c>
      <c r="O3076" s="27"/>
      <c r="P3076" s="27" t="s">
        <v>1207</v>
      </c>
      <c r="Q3076" s="27"/>
      <c r="R3076" s="27" t="str">
        <f>LEFT('2012-2022'!$P3076,4)</f>
        <v>2014</v>
      </c>
      <c r="S3076" s="27" t="s">
        <v>62</v>
      </c>
      <c r="T3076" s="27" t="str">
        <f t="shared" si="847"/>
        <v/>
      </c>
      <c r="U3076" s="27"/>
      <c r="V3076" s="29"/>
      <c r="W3076" s="30"/>
      <c r="X3076" s="30"/>
      <c r="Y3076" s="31"/>
    </row>
    <row r="3077" spans="1:25" ht="15.75" hidden="1" customHeight="1" x14ac:dyDescent="0.25">
      <c r="A3077" s="32">
        <v>23939010</v>
      </c>
      <c r="B3077" s="32" t="s">
        <v>18744</v>
      </c>
      <c r="C3077" s="32" t="s">
        <v>18745</v>
      </c>
      <c r="D3077" s="32" t="s">
        <v>18746</v>
      </c>
      <c r="E3077" s="32" t="s">
        <v>6376</v>
      </c>
      <c r="F3077" s="32" t="s">
        <v>393</v>
      </c>
      <c r="G3077" s="32">
        <v>2014</v>
      </c>
      <c r="H3077" s="33">
        <v>41500</v>
      </c>
      <c r="I3077" s="32"/>
      <c r="J3077" s="32"/>
      <c r="K3077" s="32" t="s">
        <v>18747</v>
      </c>
      <c r="L3077" s="32" t="str">
        <f t="shared" si="864"/>
        <v>PreAlerta</v>
      </c>
      <c r="M3077" s="32" t="str">
        <f t="shared" si="865"/>
        <v>S/PalabrasClaves</v>
      </c>
      <c r="N3077" s="32" t="str">
        <f t="shared" si="863"/>
        <v/>
      </c>
      <c r="O3077" s="32"/>
      <c r="P3077" s="32" t="s">
        <v>259</v>
      </c>
      <c r="Q3077" s="32"/>
      <c r="R3077" s="32" t="str">
        <f>LEFT('2012-2022'!$P3077,4)</f>
        <v>2014</v>
      </c>
      <c r="S3077" s="32" t="s">
        <v>45</v>
      </c>
      <c r="T3077" s="32" t="str">
        <f t="shared" si="847"/>
        <v/>
      </c>
      <c r="U3077" s="32"/>
      <c r="V3077" s="34"/>
      <c r="W3077" s="35"/>
      <c r="X3077" s="35"/>
      <c r="Y3077" s="32"/>
    </row>
    <row r="3078" spans="1:25" ht="15.75" hidden="1" customHeight="1" x14ac:dyDescent="0.25">
      <c r="A3078" s="27">
        <v>23007214</v>
      </c>
      <c r="B3078" s="27" t="s">
        <v>18748</v>
      </c>
      <c r="C3078" s="27" t="s">
        <v>18749</v>
      </c>
      <c r="D3078" s="27" t="s">
        <v>18750</v>
      </c>
      <c r="E3078" s="27" t="s">
        <v>18751</v>
      </c>
      <c r="F3078" s="27" t="s">
        <v>14118</v>
      </c>
      <c r="G3078" s="27">
        <v>2012</v>
      </c>
      <c r="H3078" s="28">
        <v>41178</v>
      </c>
      <c r="I3078" s="27"/>
      <c r="J3078" s="27"/>
      <c r="K3078" s="27"/>
      <c r="L3078" s="27" t="str">
        <f t="shared" si="864"/>
        <v>PreAlerta</v>
      </c>
      <c r="M3078" s="27" t="str">
        <f t="shared" si="865"/>
        <v>S/PalabrasClaves</v>
      </c>
      <c r="N3078" s="27" t="str">
        <f t="shared" si="863"/>
        <v/>
      </c>
      <c r="O3078" s="27"/>
      <c r="P3078" s="27" t="s">
        <v>2525</v>
      </c>
      <c r="Q3078" s="27"/>
      <c r="R3078" s="27" t="str">
        <f>LEFT('2012-2022'!$P3078,4)</f>
        <v>2012</v>
      </c>
      <c r="S3078" s="27" t="s">
        <v>65</v>
      </c>
      <c r="T3078" s="27" t="str">
        <f t="shared" si="847"/>
        <v/>
      </c>
      <c r="U3078" s="27"/>
      <c r="V3078" s="29"/>
      <c r="W3078" s="30"/>
      <c r="X3078" s="30"/>
      <c r="Y3078" s="31"/>
    </row>
    <row r="3079" spans="1:25" ht="15.75" hidden="1" customHeight="1" x14ac:dyDescent="0.25">
      <c r="A3079" s="32">
        <v>29662365</v>
      </c>
      <c r="B3079" s="32" t="s">
        <v>18752</v>
      </c>
      <c r="C3079" s="32" t="s">
        <v>18753</v>
      </c>
      <c r="D3079" s="32" t="s">
        <v>18754</v>
      </c>
      <c r="E3079" s="32" t="s">
        <v>18755</v>
      </c>
      <c r="F3079" s="32" t="s">
        <v>18756</v>
      </c>
      <c r="G3079" s="32">
        <v>2012</v>
      </c>
      <c r="H3079" s="33">
        <v>43208</v>
      </c>
      <c r="I3079" s="32" t="s">
        <v>18757</v>
      </c>
      <c r="J3079" s="32"/>
      <c r="K3079" s="32" t="s">
        <v>18758</v>
      </c>
      <c r="L3079" s="32" t="str">
        <f t="shared" si="864"/>
        <v>PreAlerta</v>
      </c>
      <c r="M3079" s="32" t="str">
        <f t="shared" si="865"/>
        <v>S/PalabrasClaves</v>
      </c>
      <c r="N3079" s="32" t="str">
        <f t="shared" si="863"/>
        <v/>
      </c>
      <c r="O3079" s="32"/>
      <c r="P3079" s="32" t="s">
        <v>18759</v>
      </c>
      <c r="Q3079" s="32"/>
      <c r="R3079" s="32" t="str">
        <f>LEFT('2012-2022'!$P3079,4)</f>
        <v>2012</v>
      </c>
      <c r="S3079" s="32" t="s">
        <v>62</v>
      </c>
      <c r="T3079" s="32" t="str">
        <f t="shared" si="847"/>
        <v/>
      </c>
      <c r="U3079" s="32"/>
      <c r="V3079" s="34"/>
      <c r="W3079" s="35"/>
      <c r="X3079" s="35"/>
      <c r="Y3079" s="32"/>
    </row>
    <row r="3080" spans="1:25" ht="15.75" hidden="1" customHeight="1" x14ac:dyDescent="0.25">
      <c r="A3080" s="27">
        <v>36105492</v>
      </c>
      <c r="B3080" s="27" t="s">
        <v>18760</v>
      </c>
      <c r="C3080" s="27" t="s">
        <v>18761</v>
      </c>
      <c r="D3080" s="27" t="s">
        <v>18762</v>
      </c>
      <c r="E3080" s="27" t="s">
        <v>18763</v>
      </c>
      <c r="F3080" s="27" t="s">
        <v>18764</v>
      </c>
      <c r="G3080" s="27">
        <v>2021</v>
      </c>
      <c r="H3080" s="28">
        <v>44819</v>
      </c>
      <c r="I3080" s="27" t="s">
        <v>18765</v>
      </c>
      <c r="J3080" s="27"/>
      <c r="K3080" s="27" t="s">
        <v>18766</v>
      </c>
      <c r="L3080" s="27" t="str">
        <f t="shared" si="864"/>
        <v>PostAlerta</v>
      </c>
      <c r="M3080" s="27" t="str">
        <f t="shared" si="865"/>
        <v>S/PalabrasClaves</v>
      </c>
      <c r="N3080" s="27" t="str">
        <f t="shared" si="863"/>
        <v/>
      </c>
      <c r="O3080" s="27"/>
      <c r="P3080" s="27" t="s">
        <v>1041</v>
      </c>
      <c r="Q3080" s="27"/>
      <c r="R3080" s="27" t="str">
        <f>LEFT('2012-2022'!$P3080,4)</f>
        <v>2021</v>
      </c>
      <c r="S3080" s="27" t="s">
        <v>70</v>
      </c>
      <c r="T3080" s="27" t="str">
        <f t="shared" si="847"/>
        <v/>
      </c>
      <c r="U3080" s="27"/>
      <c r="V3080" s="29"/>
      <c r="W3080" s="30"/>
      <c r="X3080" s="30"/>
      <c r="Y3080" s="31"/>
    </row>
    <row r="3081" spans="1:25" ht="15.75" hidden="1" customHeight="1" x14ac:dyDescent="0.25">
      <c r="A3081" s="32">
        <v>30703834</v>
      </c>
      <c r="B3081" s="32" t="s">
        <v>18767</v>
      </c>
      <c r="C3081" s="32" t="s">
        <v>18768</v>
      </c>
      <c r="D3081" s="32" t="s">
        <v>18769</v>
      </c>
      <c r="E3081" s="32" t="s">
        <v>18770</v>
      </c>
      <c r="F3081" s="32" t="s">
        <v>18771</v>
      </c>
      <c r="G3081" s="32">
        <v>2019</v>
      </c>
      <c r="H3081" s="33">
        <v>43497</v>
      </c>
      <c r="I3081" s="32"/>
      <c r="J3081" s="32"/>
      <c r="K3081" s="32" t="s">
        <v>18772</v>
      </c>
      <c r="L3081" s="32" t="str">
        <f t="shared" si="864"/>
        <v>PostAlerta</v>
      </c>
      <c r="M3081" s="32" t="str">
        <f t="shared" si="865"/>
        <v>C/PalabrasClaves</v>
      </c>
      <c r="N3081" s="32" t="str">
        <f t="shared" si="863"/>
        <v/>
      </c>
      <c r="O3081" s="32"/>
      <c r="P3081" s="32" t="s">
        <v>730</v>
      </c>
      <c r="Q3081" s="32"/>
      <c r="R3081" s="32" t="str">
        <f>LEFT('2012-2022'!$P3081,4)</f>
        <v>2019</v>
      </c>
      <c r="S3081" s="32" t="s">
        <v>45</v>
      </c>
      <c r="T3081" s="32" t="str">
        <f t="shared" si="847"/>
        <v/>
      </c>
      <c r="U3081" s="32"/>
      <c r="V3081" s="34"/>
      <c r="W3081" s="35"/>
      <c r="X3081" s="35"/>
      <c r="Y3081" s="32"/>
    </row>
    <row r="3082" spans="1:25" ht="15.75" hidden="1" customHeight="1" x14ac:dyDescent="0.25">
      <c r="A3082" s="27">
        <v>29733249</v>
      </c>
      <c r="B3082" s="27" t="s">
        <v>18773</v>
      </c>
      <c r="C3082" s="27" t="s">
        <v>18774</v>
      </c>
      <c r="D3082" s="27" t="s">
        <v>18775</v>
      </c>
      <c r="E3082" s="27" t="s">
        <v>4959</v>
      </c>
      <c r="F3082" s="27" t="s">
        <v>2938</v>
      </c>
      <c r="G3082" s="27">
        <v>2018</v>
      </c>
      <c r="H3082" s="28">
        <v>43228</v>
      </c>
      <c r="I3082" s="27"/>
      <c r="J3082" s="27"/>
      <c r="K3082" s="27" t="s">
        <v>18776</v>
      </c>
      <c r="L3082" s="27" t="str">
        <f t="shared" si="864"/>
        <v>Excluido</v>
      </c>
      <c r="M3082" s="27" t="str">
        <f t="shared" si="865"/>
        <v>C/PalabrasClaves</v>
      </c>
      <c r="N3082" s="27" t="str">
        <f t="shared" si="863"/>
        <v/>
      </c>
      <c r="O3082" s="27"/>
      <c r="P3082" s="27" t="s">
        <v>417</v>
      </c>
      <c r="Q3082" s="27"/>
      <c r="R3082" s="27" t="str">
        <f>LEFT('2012-2022'!$P3082,4)</f>
        <v>2018</v>
      </c>
      <c r="S3082" s="27" t="s">
        <v>68</v>
      </c>
      <c r="T3082" s="27" t="str">
        <f t="shared" si="847"/>
        <v/>
      </c>
      <c r="U3082" s="27"/>
      <c r="V3082" s="29"/>
      <c r="W3082" s="30"/>
      <c r="X3082" s="30"/>
      <c r="Y3082" s="31"/>
    </row>
    <row r="3083" spans="1:25" ht="15.75" hidden="1" customHeight="1" x14ac:dyDescent="0.25">
      <c r="A3083" s="32">
        <v>24390919</v>
      </c>
      <c r="B3083" s="32" t="s">
        <v>18777</v>
      </c>
      <c r="C3083" s="32" t="s">
        <v>18778</v>
      </c>
      <c r="D3083" s="32" t="s">
        <v>18779</v>
      </c>
      <c r="E3083" s="32" t="s">
        <v>18780</v>
      </c>
      <c r="F3083" s="32" t="s">
        <v>18781</v>
      </c>
      <c r="G3083" s="32">
        <v>2014</v>
      </c>
      <c r="H3083" s="33">
        <v>41646</v>
      </c>
      <c r="I3083" s="32" t="s">
        <v>18782</v>
      </c>
      <c r="J3083" s="32" t="s">
        <v>18783</v>
      </c>
      <c r="K3083" s="32" t="s">
        <v>18784</v>
      </c>
      <c r="L3083" s="32" t="str">
        <f t="shared" si="864"/>
        <v>Excluido</v>
      </c>
      <c r="M3083" s="32" t="str">
        <f t="shared" si="865"/>
        <v>S/PalabrasClaves</v>
      </c>
      <c r="N3083" s="32" t="str">
        <f t="shared" si="863"/>
        <v/>
      </c>
      <c r="O3083" s="32"/>
      <c r="P3083" s="32" t="s">
        <v>1314</v>
      </c>
      <c r="Q3083" s="32"/>
      <c r="R3083" s="32" t="str">
        <f>LEFT('2012-2022'!$P3083,4)</f>
        <v>2014</v>
      </c>
      <c r="S3083" s="32" t="s">
        <v>39</v>
      </c>
      <c r="T3083" s="32" t="str">
        <f t="shared" si="847"/>
        <v/>
      </c>
      <c r="U3083" s="32"/>
      <c r="V3083" s="34"/>
      <c r="W3083" s="35"/>
      <c r="X3083" s="35"/>
      <c r="Y3083" s="32"/>
    </row>
    <row r="3084" spans="1:25" ht="15.75" hidden="1" customHeight="1" x14ac:dyDescent="0.25">
      <c r="A3084" s="27">
        <v>23940811</v>
      </c>
      <c r="B3084" s="27" t="s">
        <v>18785</v>
      </c>
      <c r="C3084" s="27" t="s">
        <v>18786</v>
      </c>
      <c r="D3084" s="27" t="s">
        <v>18787</v>
      </c>
      <c r="E3084" s="27" t="s">
        <v>18788</v>
      </c>
      <c r="F3084" s="27" t="s">
        <v>424</v>
      </c>
      <c r="G3084" s="27">
        <v>2013</v>
      </c>
      <c r="H3084" s="28">
        <v>41500</v>
      </c>
      <c r="I3084" s="27" t="s">
        <v>18789</v>
      </c>
      <c r="J3084" s="27"/>
      <c r="K3084" s="27" t="s">
        <v>18790</v>
      </c>
      <c r="L3084" s="27" t="str">
        <f t="shared" si="864"/>
        <v>PreAlerta</v>
      </c>
      <c r="M3084" s="27" t="str">
        <f t="shared" si="865"/>
        <v>S/PalabrasClaves</v>
      </c>
      <c r="N3084" s="27" t="str">
        <f t="shared" si="863"/>
        <v/>
      </c>
      <c r="O3084" s="27"/>
      <c r="P3084" s="27" t="s">
        <v>18791</v>
      </c>
      <c r="Q3084" s="27"/>
      <c r="R3084" s="27" t="str">
        <f>LEFT('2012-2022'!$P3084,4)</f>
        <v>2013</v>
      </c>
      <c r="S3084" s="27" t="s">
        <v>65</v>
      </c>
      <c r="T3084" s="27" t="str">
        <f t="shared" si="847"/>
        <v/>
      </c>
      <c r="U3084" s="27"/>
      <c r="V3084" s="29"/>
      <c r="W3084" s="30"/>
      <c r="X3084" s="30"/>
      <c r="Y3084" s="31"/>
    </row>
    <row r="3085" spans="1:25" ht="15.75" hidden="1" customHeight="1" x14ac:dyDescent="0.25">
      <c r="A3085" s="32">
        <v>32422849</v>
      </c>
      <c r="B3085" s="32" t="s">
        <v>18792</v>
      </c>
      <c r="C3085" s="32" t="s">
        <v>18793</v>
      </c>
      <c r="D3085" s="32" t="s">
        <v>18794</v>
      </c>
      <c r="E3085" s="32" t="s">
        <v>3433</v>
      </c>
      <c r="F3085" s="32" t="s">
        <v>3139</v>
      </c>
      <c r="G3085" s="32">
        <v>2020</v>
      </c>
      <c r="H3085" s="33">
        <v>43971</v>
      </c>
      <c r="I3085" s="32"/>
      <c r="J3085" s="32"/>
      <c r="K3085" s="32" t="s">
        <v>18795</v>
      </c>
      <c r="L3085" s="32" t="str">
        <f t="shared" si="864"/>
        <v>PostAlerta</v>
      </c>
      <c r="M3085" s="32" t="str">
        <f t="shared" si="865"/>
        <v>S/PalabrasClaves</v>
      </c>
      <c r="N3085" s="32" t="str">
        <f t="shared" si="863"/>
        <v/>
      </c>
      <c r="O3085" s="32"/>
      <c r="P3085" s="32" t="s">
        <v>132</v>
      </c>
      <c r="Q3085" s="32"/>
      <c r="R3085" s="32" t="str">
        <f>LEFT('2012-2022'!$P3085,4)</f>
        <v>2020</v>
      </c>
      <c r="S3085" s="32" t="s">
        <v>54</v>
      </c>
      <c r="T3085" s="32" t="str">
        <f t="shared" si="847"/>
        <v/>
      </c>
      <c r="U3085" s="32"/>
      <c r="V3085" s="34"/>
      <c r="W3085" s="35"/>
      <c r="X3085" s="35"/>
      <c r="Y3085" s="32"/>
    </row>
    <row r="3086" spans="1:25" ht="15.75" hidden="1" customHeight="1" x14ac:dyDescent="0.25">
      <c r="A3086" s="27">
        <v>30722752</v>
      </c>
      <c r="B3086" s="27" t="s">
        <v>18796</v>
      </c>
      <c r="C3086" s="27" t="s">
        <v>18797</v>
      </c>
      <c r="D3086" s="27" t="s">
        <v>18798</v>
      </c>
      <c r="E3086" s="27" t="s">
        <v>18799</v>
      </c>
      <c r="F3086" s="27" t="s">
        <v>735</v>
      </c>
      <c r="G3086" s="27">
        <v>2019</v>
      </c>
      <c r="H3086" s="28">
        <v>43503</v>
      </c>
      <c r="I3086" s="27"/>
      <c r="J3086" s="27"/>
      <c r="K3086" s="27" t="s">
        <v>18800</v>
      </c>
      <c r="L3086" s="27" t="str">
        <f t="shared" si="864"/>
        <v>PostAlerta</v>
      </c>
      <c r="M3086" s="27" t="str">
        <f t="shared" si="865"/>
        <v>C/PalabrasClaves</v>
      </c>
      <c r="N3086" s="27" t="str">
        <f t="shared" si="863"/>
        <v/>
      </c>
      <c r="O3086" s="27"/>
      <c r="P3086" s="27" t="s">
        <v>3530</v>
      </c>
      <c r="Q3086" s="27"/>
      <c r="R3086" s="27" t="str">
        <f>LEFT('2012-2022'!$P3086,4)</f>
        <v>2019</v>
      </c>
      <c r="S3086" s="27" t="s">
        <v>57</v>
      </c>
      <c r="T3086" s="27" t="str">
        <f t="shared" si="847"/>
        <v/>
      </c>
      <c r="U3086" s="27"/>
      <c r="V3086" s="29"/>
      <c r="W3086" s="30"/>
      <c r="X3086" s="30"/>
      <c r="Y3086" s="31"/>
    </row>
    <row r="3087" spans="1:25" ht="15.75" hidden="1" customHeight="1" x14ac:dyDescent="0.25">
      <c r="A3087" s="32">
        <v>28681823</v>
      </c>
      <c r="B3087" s="32" t="s">
        <v>18801</v>
      </c>
      <c r="C3087" s="32" t="s">
        <v>18802</v>
      </c>
      <c r="D3087" s="32" t="s">
        <v>18803</v>
      </c>
      <c r="E3087" s="32" t="s">
        <v>18804</v>
      </c>
      <c r="F3087" s="32" t="s">
        <v>1560</v>
      </c>
      <c r="G3087" s="32">
        <v>2017</v>
      </c>
      <c r="H3087" s="33">
        <v>42923</v>
      </c>
      <c r="I3087" s="32"/>
      <c r="J3087" s="32"/>
      <c r="K3087" s="32" t="s">
        <v>18805</v>
      </c>
      <c r="L3087" s="32" t="str">
        <f t="shared" si="864"/>
        <v>PostAlerta</v>
      </c>
      <c r="M3087" s="32" t="str">
        <f t="shared" si="865"/>
        <v>S/PalabrasClaves</v>
      </c>
      <c r="N3087" s="32"/>
      <c r="O3087" s="32"/>
      <c r="P3087" s="32" t="s">
        <v>18806</v>
      </c>
      <c r="Q3087" s="32"/>
      <c r="R3087" s="32" t="str">
        <f>LEFT('2012-2022'!$P3087,4)</f>
        <v>2017</v>
      </c>
      <c r="S3087" s="32" t="s">
        <v>54</v>
      </c>
      <c r="T3087" s="32" t="str">
        <f t="shared" si="847"/>
        <v/>
      </c>
      <c r="U3087" s="32"/>
      <c r="V3087" s="34"/>
      <c r="W3087" s="35"/>
      <c r="X3087" s="35"/>
      <c r="Y3087" s="32"/>
    </row>
    <row r="3088" spans="1:25" ht="15.75" hidden="1" customHeight="1" x14ac:dyDescent="0.25">
      <c r="A3088" s="27">
        <v>27032228</v>
      </c>
      <c r="B3088" s="27" t="s">
        <v>18807</v>
      </c>
      <c r="C3088" s="27" t="s">
        <v>18808</v>
      </c>
      <c r="D3088" s="27" t="s">
        <v>18809</v>
      </c>
      <c r="E3088" s="27" t="s">
        <v>18810</v>
      </c>
      <c r="F3088" s="27" t="s">
        <v>18811</v>
      </c>
      <c r="G3088" s="27">
        <v>2015</v>
      </c>
      <c r="H3088" s="28">
        <v>42462</v>
      </c>
      <c r="I3088" s="27"/>
      <c r="J3088" s="27"/>
      <c r="K3088" s="27"/>
      <c r="L3088" s="27" t="str">
        <f t="shared" si="864"/>
        <v>PreAlerta</v>
      </c>
      <c r="M3088" s="27" t="str">
        <f t="shared" si="865"/>
        <v>S/PalabrasClaves</v>
      </c>
      <c r="N3088" s="27" t="str">
        <f t="shared" ref="N3088:N3092" si="866">IF(ISNUMBER(SEARCH("TREATMENT", B3088)), "4) Nuevos tratamientos", "")</f>
        <v/>
      </c>
      <c r="O3088" s="27"/>
      <c r="P3088" s="27">
        <v>2015</v>
      </c>
      <c r="Q3088" s="27"/>
      <c r="R3088" s="27" t="str">
        <f>LEFT('2012-2022'!$P3088,4)</f>
        <v>2015</v>
      </c>
      <c r="S3088" s="27"/>
      <c r="T3088" s="27" t="str">
        <f t="shared" si="847"/>
        <v/>
      </c>
      <c r="U3088" s="27"/>
      <c r="V3088" s="29"/>
      <c r="W3088" s="30"/>
      <c r="X3088" s="30"/>
      <c r="Y3088" s="31"/>
    </row>
    <row r="3089" spans="1:25" ht="15.75" hidden="1" customHeight="1" x14ac:dyDescent="0.25">
      <c r="A3089" s="32">
        <v>31934366</v>
      </c>
      <c r="B3089" s="32" t="s">
        <v>18812</v>
      </c>
      <c r="C3089" s="32" t="s">
        <v>18813</v>
      </c>
      <c r="D3089" s="32" t="s">
        <v>18814</v>
      </c>
      <c r="E3089" s="32" t="s">
        <v>18815</v>
      </c>
      <c r="F3089" s="32" t="s">
        <v>16276</v>
      </c>
      <c r="G3089" s="32">
        <v>2019</v>
      </c>
      <c r="H3089" s="33">
        <v>43845</v>
      </c>
      <c r="I3089" s="32" t="s">
        <v>18816</v>
      </c>
      <c r="J3089" s="32"/>
      <c r="K3089" s="32" t="s">
        <v>18817</v>
      </c>
      <c r="L3089" s="32" t="str">
        <f t="shared" si="864"/>
        <v>PostAlerta</v>
      </c>
      <c r="M3089" s="32" t="str">
        <f t="shared" si="865"/>
        <v>S/PalabrasClaves</v>
      </c>
      <c r="N3089" s="32" t="str">
        <f t="shared" si="866"/>
        <v/>
      </c>
      <c r="O3089" s="32"/>
      <c r="P3089" s="32" t="s">
        <v>18818</v>
      </c>
      <c r="Q3089" s="32"/>
      <c r="R3089" s="32" t="str">
        <f>LEFT('2012-2022'!$P3089,4)</f>
        <v>2019</v>
      </c>
      <c r="S3089" s="32" t="s">
        <v>72</v>
      </c>
      <c r="T3089" s="32" t="str">
        <f t="shared" si="847"/>
        <v/>
      </c>
      <c r="U3089" s="32"/>
      <c r="V3089" s="34"/>
      <c r="W3089" s="35"/>
      <c r="X3089" s="35"/>
      <c r="Y3089" s="32"/>
    </row>
    <row r="3090" spans="1:25" ht="15.75" hidden="1" customHeight="1" x14ac:dyDescent="0.25">
      <c r="A3090" s="27">
        <v>30756005</v>
      </c>
      <c r="B3090" s="27" t="s">
        <v>18819</v>
      </c>
      <c r="C3090" s="27" t="s">
        <v>18820</v>
      </c>
      <c r="D3090" s="27" t="s">
        <v>18821</v>
      </c>
      <c r="E3090" s="27" t="s">
        <v>18822</v>
      </c>
      <c r="F3090" s="27" t="s">
        <v>18823</v>
      </c>
      <c r="G3090" s="27">
        <v>2018</v>
      </c>
      <c r="H3090" s="28">
        <v>43510</v>
      </c>
      <c r="I3090" s="27" t="s">
        <v>18824</v>
      </c>
      <c r="J3090" s="27"/>
      <c r="K3090" s="27" t="s">
        <v>18825</v>
      </c>
      <c r="L3090" s="27" t="str">
        <f t="shared" si="864"/>
        <v>PostAlerta</v>
      </c>
      <c r="M3090" s="27" t="str">
        <f t="shared" si="865"/>
        <v>S/PalabrasClaves</v>
      </c>
      <c r="N3090" s="27" t="str">
        <f t="shared" si="866"/>
        <v/>
      </c>
      <c r="O3090" s="27"/>
      <c r="P3090" s="27" t="s">
        <v>18826</v>
      </c>
      <c r="Q3090" s="27"/>
      <c r="R3090" s="27" t="str">
        <f>LEFT('2012-2022'!$P3090,4)</f>
        <v>2018</v>
      </c>
      <c r="S3090" s="27" t="s">
        <v>45</v>
      </c>
      <c r="T3090" s="27" t="str">
        <f t="shared" si="847"/>
        <v/>
      </c>
      <c r="U3090" s="27"/>
      <c r="V3090" s="29"/>
      <c r="W3090" s="30"/>
      <c r="X3090" s="30"/>
      <c r="Y3090" s="31"/>
    </row>
    <row r="3091" spans="1:25" ht="15.75" hidden="1" customHeight="1" x14ac:dyDescent="0.25">
      <c r="A3091" s="32">
        <v>27176080</v>
      </c>
      <c r="B3091" s="32" t="s">
        <v>18827</v>
      </c>
      <c r="C3091" s="32" t="s">
        <v>18828</v>
      </c>
      <c r="D3091" s="32" t="s">
        <v>18829</v>
      </c>
      <c r="E3091" s="32" t="s">
        <v>18830</v>
      </c>
      <c r="F3091" s="32" t="s">
        <v>14118</v>
      </c>
      <c r="G3091" s="32">
        <v>2016</v>
      </c>
      <c r="H3091" s="33">
        <v>42504</v>
      </c>
      <c r="I3091" s="32"/>
      <c r="J3091" s="32"/>
      <c r="K3091" s="32"/>
      <c r="L3091" s="32" t="str">
        <f t="shared" si="864"/>
        <v>PreAlerta</v>
      </c>
      <c r="M3091" s="32" t="str">
        <f t="shared" si="865"/>
        <v>S/PalabrasClaves</v>
      </c>
      <c r="N3091" s="32" t="str">
        <f t="shared" si="866"/>
        <v/>
      </c>
      <c r="O3091" s="32"/>
      <c r="P3091" s="32" t="s">
        <v>316</v>
      </c>
      <c r="Q3091" s="32"/>
      <c r="R3091" s="32" t="str">
        <f>LEFT('2012-2022'!$P3091,4)</f>
        <v>2016</v>
      </c>
      <c r="S3091" s="32" t="s">
        <v>60</v>
      </c>
      <c r="T3091" s="32" t="str">
        <f t="shared" si="847"/>
        <v/>
      </c>
      <c r="U3091" s="32"/>
      <c r="V3091" s="34"/>
      <c r="W3091" s="35"/>
      <c r="X3091" s="35"/>
      <c r="Y3091" s="32"/>
    </row>
    <row r="3092" spans="1:25" ht="15.75" hidden="1" customHeight="1" x14ac:dyDescent="0.25">
      <c r="A3092" s="27">
        <v>24523487</v>
      </c>
      <c r="B3092" s="27" t="s">
        <v>18831</v>
      </c>
      <c r="C3092" s="27" t="s">
        <v>18832</v>
      </c>
      <c r="D3092" s="27" t="s">
        <v>18833</v>
      </c>
      <c r="E3092" s="27" t="s">
        <v>18834</v>
      </c>
      <c r="F3092" s="27" t="s">
        <v>18835</v>
      </c>
      <c r="G3092" s="27">
        <v>2015</v>
      </c>
      <c r="H3092" s="28">
        <v>41684</v>
      </c>
      <c r="I3092" s="27"/>
      <c r="J3092" s="27"/>
      <c r="K3092" s="27" t="s">
        <v>18836</v>
      </c>
      <c r="L3092" s="27" t="str">
        <f t="shared" si="864"/>
        <v>PreAlerta</v>
      </c>
      <c r="M3092" s="27" t="str">
        <f t="shared" si="865"/>
        <v>S/PalabrasClaves</v>
      </c>
      <c r="N3092" s="27" t="str">
        <f t="shared" si="866"/>
        <v/>
      </c>
      <c r="O3092" s="27"/>
      <c r="P3092" s="27" t="s">
        <v>989</v>
      </c>
      <c r="Q3092" s="27"/>
      <c r="R3092" s="27" t="str">
        <f>LEFT('2012-2022'!$P3092,4)</f>
        <v>2015</v>
      </c>
      <c r="S3092" s="27" t="s">
        <v>60</v>
      </c>
      <c r="T3092" s="27" t="str">
        <f t="shared" si="847"/>
        <v/>
      </c>
      <c r="U3092" s="27"/>
      <c r="V3092" s="29"/>
      <c r="W3092" s="30"/>
      <c r="X3092" s="30"/>
      <c r="Y3092" s="31"/>
    </row>
    <row r="3093" spans="1:25" ht="15.75" hidden="1" customHeight="1" x14ac:dyDescent="0.25">
      <c r="A3093" s="32">
        <v>24028864</v>
      </c>
      <c r="B3093" s="32" t="s">
        <v>18837</v>
      </c>
      <c r="C3093" s="32" t="s">
        <v>18838</v>
      </c>
      <c r="D3093" s="32" t="s">
        <v>18839</v>
      </c>
      <c r="E3093" s="32" t="s">
        <v>18840</v>
      </c>
      <c r="F3093" s="32" t="s">
        <v>595</v>
      </c>
      <c r="G3093" s="32">
        <v>2013</v>
      </c>
      <c r="H3093" s="33">
        <v>41531</v>
      </c>
      <c r="I3093" s="32"/>
      <c r="J3093" s="32"/>
      <c r="K3093" s="32" t="s">
        <v>18841</v>
      </c>
      <c r="L3093" s="32" t="str">
        <f t="shared" si="864"/>
        <v>PreAlerta</v>
      </c>
      <c r="M3093" s="32" t="str">
        <f t="shared" si="865"/>
        <v>S/PalabrasClaves</v>
      </c>
      <c r="N3093" s="32"/>
      <c r="O3093" s="32"/>
      <c r="P3093" s="32" t="s">
        <v>389</v>
      </c>
      <c r="Q3093" s="32"/>
      <c r="R3093" s="32" t="str">
        <f>LEFT('2012-2022'!$P3093,4)</f>
        <v>2013</v>
      </c>
      <c r="S3093" s="32" t="s">
        <v>72</v>
      </c>
      <c r="T3093" s="32" t="str">
        <f t="shared" si="847"/>
        <v/>
      </c>
      <c r="U3093" s="32"/>
      <c r="V3093" s="34"/>
      <c r="W3093" s="35"/>
      <c r="X3093" s="35"/>
      <c r="Y3093" s="32"/>
    </row>
    <row r="3094" spans="1:25" ht="15.75" hidden="1" customHeight="1" x14ac:dyDescent="0.25">
      <c r="A3094" s="27">
        <v>22668947</v>
      </c>
      <c r="B3094" s="27" t="s">
        <v>18842</v>
      </c>
      <c r="C3094" s="27" t="s">
        <v>18843</v>
      </c>
      <c r="D3094" s="27" t="s">
        <v>18844</v>
      </c>
      <c r="E3094" s="27" t="s">
        <v>18845</v>
      </c>
      <c r="F3094" s="27" t="s">
        <v>4882</v>
      </c>
      <c r="G3094" s="27">
        <v>2012</v>
      </c>
      <c r="H3094" s="28">
        <v>41067</v>
      </c>
      <c r="I3094" s="27"/>
      <c r="J3094" s="27"/>
      <c r="K3094" s="27" t="s">
        <v>18846</v>
      </c>
      <c r="L3094" s="27" t="str">
        <f t="shared" si="864"/>
        <v>Excluido</v>
      </c>
      <c r="M3094" s="27" t="str">
        <f t="shared" si="865"/>
        <v>S/PalabrasClaves</v>
      </c>
      <c r="N3094" s="27" t="str">
        <f t="shared" ref="N3094:N3121" si="867">IF(ISNUMBER(SEARCH("TREATMENT", B3094)), "4) Nuevos tratamientos", "")</f>
        <v/>
      </c>
      <c r="O3094" s="27"/>
      <c r="P3094" s="27" t="s">
        <v>18847</v>
      </c>
      <c r="Q3094" s="27"/>
      <c r="R3094" s="27" t="str">
        <f>LEFT('2012-2022'!$P3094,4)</f>
        <v>2012</v>
      </c>
      <c r="S3094" s="27" t="s">
        <v>49</v>
      </c>
      <c r="T3094" s="27" t="str">
        <f t="shared" si="847"/>
        <v/>
      </c>
      <c r="U3094" s="27"/>
      <c r="V3094" s="29"/>
      <c r="W3094" s="30"/>
      <c r="X3094" s="30"/>
      <c r="Y3094" s="31"/>
    </row>
    <row r="3095" spans="1:25" ht="15.75" hidden="1" customHeight="1" x14ac:dyDescent="0.25">
      <c r="A3095" s="32">
        <v>22419642</v>
      </c>
      <c r="B3095" s="32" t="s">
        <v>18848</v>
      </c>
      <c r="C3095" s="32" t="s">
        <v>18849</v>
      </c>
      <c r="D3095" s="32" t="s">
        <v>18850</v>
      </c>
      <c r="E3095" s="32" t="s">
        <v>18851</v>
      </c>
      <c r="F3095" s="32" t="s">
        <v>18852</v>
      </c>
      <c r="G3095" s="32">
        <v>2012</v>
      </c>
      <c r="H3095" s="33">
        <v>40984</v>
      </c>
      <c r="I3095" s="32"/>
      <c r="J3095" s="32"/>
      <c r="K3095" s="32" t="s">
        <v>18853</v>
      </c>
      <c r="L3095" s="32" t="str">
        <f t="shared" si="864"/>
        <v>PreAlerta</v>
      </c>
      <c r="M3095" s="32" t="str">
        <f t="shared" si="865"/>
        <v>S/PalabrasClaves</v>
      </c>
      <c r="N3095" s="32" t="str">
        <f t="shared" si="867"/>
        <v/>
      </c>
      <c r="O3095" s="32"/>
      <c r="P3095" s="32" t="s">
        <v>1702</v>
      </c>
      <c r="Q3095" s="32"/>
      <c r="R3095" s="32" t="str">
        <f>LEFT('2012-2022'!$P3095,4)</f>
        <v>2012</v>
      </c>
      <c r="S3095" s="32" t="s">
        <v>54</v>
      </c>
      <c r="T3095" s="32" t="str">
        <f t="shared" si="847"/>
        <v/>
      </c>
      <c r="U3095" s="32"/>
      <c r="V3095" s="34"/>
      <c r="W3095" s="35"/>
      <c r="X3095" s="35"/>
      <c r="Y3095" s="32"/>
    </row>
    <row r="3096" spans="1:25" ht="15.75" hidden="1" customHeight="1" x14ac:dyDescent="0.25">
      <c r="A3096" s="27">
        <v>22371042</v>
      </c>
      <c r="B3096" s="27" t="s">
        <v>18854</v>
      </c>
      <c r="C3096" s="27" t="s">
        <v>18855</v>
      </c>
      <c r="D3096" s="27" t="s">
        <v>18856</v>
      </c>
      <c r="E3096" s="27" t="s">
        <v>18857</v>
      </c>
      <c r="F3096" s="27" t="s">
        <v>8179</v>
      </c>
      <c r="G3096" s="27">
        <v>2012</v>
      </c>
      <c r="H3096" s="28">
        <v>40968</v>
      </c>
      <c r="I3096" s="27"/>
      <c r="J3096" s="27"/>
      <c r="K3096" s="27" t="s">
        <v>18858</v>
      </c>
      <c r="L3096" s="27" t="str">
        <f t="shared" si="864"/>
        <v>PreAlerta</v>
      </c>
      <c r="M3096" s="27" t="str">
        <f t="shared" si="865"/>
        <v>S/PalabrasClaves</v>
      </c>
      <c r="N3096" s="27" t="str">
        <f t="shared" si="867"/>
        <v/>
      </c>
      <c r="O3096" s="27"/>
      <c r="P3096" s="27" t="s">
        <v>1702</v>
      </c>
      <c r="Q3096" s="27"/>
      <c r="R3096" s="27" t="str">
        <f>LEFT('2012-2022'!$P3096,4)</f>
        <v>2012</v>
      </c>
      <c r="S3096" s="27" t="s">
        <v>54</v>
      </c>
      <c r="T3096" s="27" t="str">
        <f t="shared" si="847"/>
        <v/>
      </c>
      <c r="U3096" s="27"/>
      <c r="V3096" s="29"/>
      <c r="W3096" s="30"/>
      <c r="X3096" s="30"/>
      <c r="Y3096" s="31"/>
    </row>
    <row r="3097" spans="1:25" ht="15.75" hidden="1" customHeight="1" x14ac:dyDescent="0.25">
      <c r="A3097" s="32">
        <v>24092836</v>
      </c>
      <c r="B3097" s="32" t="s">
        <v>18859</v>
      </c>
      <c r="C3097" s="32" t="s">
        <v>18860</v>
      </c>
      <c r="D3097" s="32" t="s">
        <v>18861</v>
      </c>
      <c r="E3097" s="32" t="s">
        <v>18862</v>
      </c>
      <c r="F3097" s="32" t="s">
        <v>4217</v>
      </c>
      <c r="G3097" s="32">
        <v>2014</v>
      </c>
      <c r="H3097" s="33">
        <v>41552</v>
      </c>
      <c r="I3097" s="32"/>
      <c r="J3097" s="32"/>
      <c r="K3097" s="32" t="s">
        <v>18863</v>
      </c>
      <c r="L3097" s="32" t="str">
        <f t="shared" ref="L3097:L3160" si="868">IF(ISNUMBER(VLOOKUP(A3097,EXCL,1,FALSE)),"Excluido",IF(ISNUMBER(VLOOKUP(A3097,POST,1,FALSE)),"PostAlerta",IF(ISNUMBER(VLOOKUP(A3097,PRE,1,FALSE)),"PreAlerta","")))</f>
        <v>PreAlerta</v>
      </c>
      <c r="M3097" s="32" t="str">
        <f t="shared" si="865"/>
        <v>S/PalabrasClaves</v>
      </c>
      <c r="N3097" s="32" t="str">
        <f t="shared" si="867"/>
        <v/>
      </c>
      <c r="O3097" s="32"/>
      <c r="P3097" s="32" t="s">
        <v>1314</v>
      </c>
      <c r="Q3097" s="32"/>
      <c r="R3097" s="32" t="str">
        <f>LEFT('2012-2022'!$P3097,4)</f>
        <v>2014</v>
      </c>
      <c r="S3097" s="32" t="s">
        <v>39</v>
      </c>
      <c r="T3097" s="32" t="str">
        <f t="shared" si="847"/>
        <v/>
      </c>
      <c r="U3097" s="32"/>
      <c r="V3097" s="34"/>
      <c r="W3097" s="35"/>
      <c r="X3097" s="35"/>
      <c r="Y3097" s="32"/>
    </row>
    <row r="3098" spans="1:25" ht="15.75" hidden="1" customHeight="1" x14ac:dyDescent="0.25">
      <c r="A3098" s="27">
        <v>26023576</v>
      </c>
      <c r="B3098" s="27" t="s">
        <v>18864</v>
      </c>
      <c r="C3098" s="27" t="s">
        <v>18865</v>
      </c>
      <c r="D3098" s="27" t="s">
        <v>18866</v>
      </c>
      <c r="E3098" s="27" t="s">
        <v>18867</v>
      </c>
      <c r="F3098" s="27" t="s">
        <v>18868</v>
      </c>
      <c r="G3098" s="27">
        <v>2015</v>
      </c>
      <c r="H3098" s="28">
        <v>42154</v>
      </c>
      <c r="I3098" s="27" t="s">
        <v>18869</v>
      </c>
      <c r="J3098" s="27"/>
      <c r="K3098" s="27" t="s">
        <v>18870</v>
      </c>
      <c r="L3098" s="27" t="str">
        <f t="shared" si="868"/>
        <v>PreAlerta</v>
      </c>
      <c r="M3098" s="27" t="str">
        <f t="shared" si="865"/>
        <v>S/PalabrasClaves</v>
      </c>
      <c r="N3098" s="27" t="str">
        <f t="shared" si="867"/>
        <v/>
      </c>
      <c r="O3098" s="27"/>
      <c r="P3098" s="27" t="s">
        <v>495</v>
      </c>
      <c r="Q3098" s="27"/>
      <c r="R3098" s="27" t="str">
        <f>LEFT('2012-2022'!$P3098,4)</f>
        <v>2015</v>
      </c>
      <c r="S3098" s="27" t="s">
        <v>54</v>
      </c>
      <c r="T3098" s="27" t="str">
        <f t="shared" si="847"/>
        <v/>
      </c>
      <c r="U3098" s="27"/>
      <c r="V3098" s="29"/>
      <c r="W3098" s="30"/>
      <c r="X3098" s="30"/>
      <c r="Y3098" s="31"/>
    </row>
    <row r="3099" spans="1:25" ht="15.75" hidden="1" customHeight="1" x14ac:dyDescent="0.25">
      <c r="A3099" s="32">
        <v>36569947</v>
      </c>
      <c r="B3099" s="32" t="s">
        <v>18871</v>
      </c>
      <c r="C3099" s="32" t="s">
        <v>18872</v>
      </c>
      <c r="D3099" s="32" t="s">
        <v>18873</v>
      </c>
      <c r="E3099" s="32" t="s">
        <v>18874</v>
      </c>
      <c r="F3099" s="32" t="s">
        <v>460</v>
      </c>
      <c r="G3099" s="32">
        <v>2022</v>
      </c>
      <c r="H3099" s="33">
        <v>44921</v>
      </c>
      <c r="I3099" s="32" t="s">
        <v>18875</v>
      </c>
      <c r="J3099" s="32"/>
      <c r="K3099" s="32" t="s">
        <v>18876</v>
      </c>
      <c r="L3099" s="32" t="str">
        <f t="shared" si="868"/>
        <v>PostAlerta</v>
      </c>
      <c r="M3099" s="32" t="str">
        <f t="shared" si="865"/>
        <v>S/PalabrasClaves</v>
      </c>
      <c r="N3099" s="32" t="str">
        <f t="shared" si="867"/>
        <v/>
      </c>
      <c r="O3099" s="32"/>
      <c r="P3099" s="32" t="s">
        <v>18877</v>
      </c>
      <c r="Q3099" s="32"/>
      <c r="R3099" s="32" t="str">
        <f>LEFT('2012-2022'!$P3099,4)</f>
        <v>2022</v>
      </c>
      <c r="S3099" s="32" t="s">
        <v>74</v>
      </c>
      <c r="T3099" s="32" t="str">
        <f t="shared" si="847"/>
        <v/>
      </c>
      <c r="U3099" s="32"/>
      <c r="V3099" s="34"/>
      <c r="W3099" s="35"/>
      <c r="X3099" s="35"/>
      <c r="Y3099" s="32"/>
    </row>
    <row r="3100" spans="1:25" ht="15.75" hidden="1" customHeight="1" x14ac:dyDescent="0.25">
      <c r="A3100" s="27">
        <v>31909501</v>
      </c>
      <c r="B3100" s="27" t="s">
        <v>18878</v>
      </c>
      <c r="C3100" s="27" t="s">
        <v>18879</v>
      </c>
      <c r="D3100" s="27" t="s">
        <v>18880</v>
      </c>
      <c r="E3100" s="27" t="s">
        <v>18271</v>
      </c>
      <c r="F3100" s="27" t="s">
        <v>3845</v>
      </c>
      <c r="G3100" s="27">
        <v>2020</v>
      </c>
      <c r="H3100" s="28">
        <v>43838</v>
      </c>
      <c r="I3100" s="27"/>
      <c r="J3100" s="27"/>
      <c r="K3100" s="27" t="s">
        <v>18881</v>
      </c>
      <c r="L3100" s="27" t="str">
        <f t="shared" si="868"/>
        <v>Excluido</v>
      </c>
      <c r="M3100" s="27" t="str">
        <f t="shared" si="865"/>
        <v>S/PalabrasClaves</v>
      </c>
      <c r="N3100" s="27" t="str">
        <f t="shared" si="867"/>
        <v/>
      </c>
      <c r="O3100" s="27"/>
      <c r="P3100" s="27" t="s">
        <v>3128</v>
      </c>
      <c r="Q3100" s="27"/>
      <c r="R3100" s="27" t="str">
        <f>LEFT('2012-2022'!$P3100,4)</f>
        <v>2020</v>
      </c>
      <c r="S3100" s="27" t="s">
        <v>45</v>
      </c>
      <c r="T3100" s="27" t="str">
        <f t="shared" si="847"/>
        <v/>
      </c>
      <c r="U3100" s="27"/>
      <c r="V3100" s="29"/>
      <c r="W3100" s="30"/>
      <c r="X3100" s="30"/>
      <c r="Y3100" s="31"/>
    </row>
    <row r="3101" spans="1:25" ht="15.75" hidden="1" customHeight="1" x14ac:dyDescent="0.25">
      <c r="A3101" s="32">
        <v>26888658</v>
      </c>
      <c r="B3101" s="32" t="s">
        <v>18882</v>
      </c>
      <c r="C3101" s="32" t="s">
        <v>18883</v>
      </c>
      <c r="D3101" s="32" t="s">
        <v>18884</v>
      </c>
      <c r="E3101" s="32" t="s">
        <v>7993</v>
      </c>
      <c r="F3101" s="32" t="s">
        <v>393</v>
      </c>
      <c r="G3101" s="32">
        <v>2016</v>
      </c>
      <c r="H3101" s="33">
        <v>42419</v>
      </c>
      <c r="I3101" s="32" t="s">
        <v>18885</v>
      </c>
      <c r="J3101" s="32"/>
      <c r="K3101" s="32" t="s">
        <v>18886</v>
      </c>
      <c r="L3101" s="32" t="str">
        <f t="shared" si="868"/>
        <v>PreAlerta</v>
      </c>
      <c r="M3101" s="32" t="str">
        <f t="shared" si="865"/>
        <v>S/PalabrasClaves</v>
      </c>
      <c r="N3101" s="32" t="str">
        <f t="shared" si="867"/>
        <v/>
      </c>
      <c r="O3101" s="32"/>
      <c r="P3101" s="32" t="s">
        <v>316</v>
      </c>
      <c r="Q3101" s="32"/>
      <c r="R3101" s="32" t="str">
        <f>LEFT('2012-2022'!$P3101,4)</f>
        <v>2016</v>
      </c>
      <c r="S3101" s="32" t="s">
        <v>60</v>
      </c>
      <c r="T3101" s="32" t="str">
        <f t="shared" si="847"/>
        <v/>
      </c>
      <c r="U3101" s="32"/>
      <c r="V3101" s="34"/>
      <c r="W3101" s="35"/>
      <c r="X3101" s="35"/>
      <c r="Y3101" s="32"/>
    </row>
    <row r="3102" spans="1:25" ht="15.75" hidden="1" customHeight="1" x14ac:dyDescent="0.25">
      <c r="A3102" s="27">
        <v>31331980</v>
      </c>
      <c r="B3102" s="27" t="s">
        <v>18887</v>
      </c>
      <c r="C3102" s="27" t="s">
        <v>18888</v>
      </c>
      <c r="D3102" s="27" t="s">
        <v>18889</v>
      </c>
      <c r="E3102" s="27" t="s">
        <v>18890</v>
      </c>
      <c r="F3102" s="27" t="s">
        <v>373</v>
      </c>
      <c r="G3102" s="27">
        <v>2019</v>
      </c>
      <c r="H3102" s="28">
        <v>43670</v>
      </c>
      <c r="I3102" s="27" t="s">
        <v>18891</v>
      </c>
      <c r="J3102" s="27"/>
      <c r="K3102" s="27" t="s">
        <v>18892</v>
      </c>
      <c r="L3102" s="27" t="str">
        <f t="shared" si="868"/>
        <v>PostAlerta</v>
      </c>
      <c r="M3102" s="27" t="str">
        <f t="shared" si="865"/>
        <v>S/PalabrasClaves</v>
      </c>
      <c r="N3102" s="27" t="str">
        <f t="shared" si="867"/>
        <v/>
      </c>
      <c r="O3102" s="27"/>
      <c r="P3102" s="27" t="s">
        <v>1990</v>
      </c>
      <c r="Q3102" s="27"/>
      <c r="R3102" s="27" t="str">
        <f>LEFT('2012-2022'!$P3102,4)</f>
        <v>2019</v>
      </c>
      <c r="S3102" s="27" t="s">
        <v>68</v>
      </c>
      <c r="T3102" s="27" t="str">
        <f t="shared" si="847"/>
        <v/>
      </c>
      <c r="U3102" s="27"/>
      <c r="V3102" s="29"/>
      <c r="W3102" s="30"/>
      <c r="X3102" s="30"/>
      <c r="Y3102" s="31"/>
    </row>
    <row r="3103" spans="1:25" ht="15.75" hidden="1" customHeight="1" x14ac:dyDescent="0.25">
      <c r="A3103" s="32">
        <v>26527219</v>
      </c>
      <c r="B3103" s="32" t="s">
        <v>18893</v>
      </c>
      <c r="C3103" s="32" t="s">
        <v>18894</v>
      </c>
      <c r="D3103" s="32" t="s">
        <v>18895</v>
      </c>
      <c r="E3103" s="32" t="s">
        <v>18896</v>
      </c>
      <c r="F3103" s="32" t="s">
        <v>18897</v>
      </c>
      <c r="G3103" s="32">
        <v>2017</v>
      </c>
      <c r="H3103" s="33">
        <v>42312</v>
      </c>
      <c r="I3103" s="32"/>
      <c r="J3103" s="32"/>
      <c r="K3103" s="32" t="s">
        <v>18898</v>
      </c>
      <c r="L3103" s="32" t="str">
        <f t="shared" si="868"/>
        <v>PostAlerta</v>
      </c>
      <c r="M3103" s="32" t="str">
        <f t="shared" si="865"/>
        <v>S/PalabrasClaves</v>
      </c>
      <c r="N3103" s="32" t="str">
        <f t="shared" si="867"/>
        <v/>
      </c>
      <c r="O3103" s="32"/>
      <c r="P3103" s="32" t="s">
        <v>18899</v>
      </c>
      <c r="Q3103" s="32"/>
      <c r="R3103" s="32" t="str">
        <f>LEFT('2012-2022'!$P3103,4)</f>
        <v>2017</v>
      </c>
      <c r="S3103" s="32" t="s">
        <v>62</v>
      </c>
      <c r="T3103" s="32" t="str">
        <f t="shared" si="847"/>
        <v/>
      </c>
      <c r="U3103" s="32"/>
      <c r="V3103" s="34"/>
      <c r="W3103" s="35"/>
      <c r="X3103" s="35"/>
      <c r="Y3103" s="32"/>
    </row>
    <row r="3104" spans="1:25" ht="15.75" hidden="1" customHeight="1" x14ac:dyDescent="0.25">
      <c r="A3104" s="27">
        <v>32003164</v>
      </c>
      <c r="B3104" s="27" t="s">
        <v>18900</v>
      </c>
      <c r="C3104" s="27" t="s">
        <v>18901</v>
      </c>
      <c r="D3104" s="27" t="s">
        <v>18902</v>
      </c>
      <c r="E3104" s="27" t="s">
        <v>18903</v>
      </c>
      <c r="F3104" s="27" t="s">
        <v>18349</v>
      </c>
      <c r="G3104" s="27">
        <v>2019</v>
      </c>
      <c r="H3104" s="28">
        <v>43862</v>
      </c>
      <c r="I3104" s="27"/>
      <c r="J3104" s="27"/>
      <c r="K3104" s="27"/>
      <c r="L3104" s="27" t="str">
        <f t="shared" si="868"/>
        <v>PostAlerta</v>
      </c>
      <c r="M3104" s="27" t="str">
        <f t="shared" si="865"/>
        <v>S/PalabrasClaves</v>
      </c>
      <c r="N3104" s="27" t="str">
        <f t="shared" si="867"/>
        <v/>
      </c>
      <c r="O3104" s="27"/>
      <c r="P3104" s="27" t="s">
        <v>18904</v>
      </c>
      <c r="Q3104" s="27"/>
      <c r="R3104" s="27" t="str">
        <f>LEFT('2012-2022'!$P3104,4)</f>
        <v>2019</v>
      </c>
      <c r="S3104" s="27" t="s">
        <v>74</v>
      </c>
      <c r="T3104" s="27" t="str">
        <f t="shared" si="847"/>
        <v/>
      </c>
      <c r="U3104" s="27"/>
      <c r="V3104" s="29"/>
      <c r="W3104" s="30"/>
      <c r="X3104" s="30"/>
      <c r="Y3104" s="31"/>
    </row>
    <row r="3105" spans="1:25" ht="15.75" hidden="1" customHeight="1" x14ac:dyDescent="0.25">
      <c r="A3105" s="32">
        <v>27599076</v>
      </c>
      <c r="B3105" s="32" t="s">
        <v>18905</v>
      </c>
      <c r="C3105" s="32" t="s">
        <v>18906</v>
      </c>
      <c r="D3105" s="32" t="s">
        <v>18907</v>
      </c>
      <c r="E3105" s="32" t="s">
        <v>18908</v>
      </c>
      <c r="F3105" s="32" t="s">
        <v>18909</v>
      </c>
      <c r="G3105" s="32">
        <v>2016</v>
      </c>
      <c r="H3105" s="33">
        <v>42620</v>
      </c>
      <c r="I3105" s="32"/>
      <c r="J3105" s="32"/>
      <c r="K3105" s="32" t="s">
        <v>18910</v>
      </c>
      <c r="L3105" s="32" t="str">
        <f t="shared" si="868"/>
        <v>PreAlerta</v>
      </c>
      <c r="M3105" s="32" t="str">
        <f t="shared" si="865"/>
        <v>S/PalabrasClaves</v>
      </c>
      <c r="N3105" s="32" t="str">
        <f t="shared" si="867"/>
        <v/>
      </c>
      <c r="O3105" s="32"/>
      <c r="P3105" s="32" t="s">
        <v>1025</v>
      </c>
      <c r="Q3105" s="32"/>
      <c r="R3105" s="32" t="str">
        <f>LEFT('2012-2022'!$P3105,4)</f>
        <v>2016</v>
      </c>
      <c r="S3105" s="32" t="s">
        <v>65</v>
      </c>
      <c r="T3105" s="32" t="str">
        <f t="shared" si="847"/>
        <v/>
      </c>
      <c r="U3105" s="32"/>
      <c r="V3105" s="34"/>
      <c r="W3105" s="35"/>
      <c r="X3105" s="35"/>
      <c r="Y3105" s="32"/>
    </row>
    <row r="3106" spans="1:25" ht="15.75" hidden="1" customHeight="1" x14ac:dyDescent="0.25">
      <c r="A3106" s="27">
        <v>32810868</v>
      </c>
      <c r="B3106" s="27" t="s">
        <v>18911</v>
      </c>
      <c r="C3106" s="27" t="s">
        <v>18912</v>
      </c>
      <c r="D3106" s="27" t="s">
        <v>18913</v>
      </c>
      <c r="E3106" s="27" t="s">
        <v>529</v>
      </c>
      <c r="F3106" s="27" t="s">
        <v>18914</v>
      </c>
      <c r="G3106" s="27">
        <v>2020</v>
      </c>
      <c r="H3106" s="28">
        <v>44062</v>
      </c>
      <c r="I3106" s="27" t="s">
        <v>18915</v>
      </c>
      <c r="J3106" s="27" t="s">
        <v>18916</v>
      </c>
      <c r="K3106" s="27" t="s">
        <v>18917</v>
      </c>
      <c r="L3106" s="27" t="str">
        <f t="shared" si="868"/>
        <v>Excluido</v>
      </c>
      <c r="M3106" s="27" t="str">
        <f t="shared" si="865"/>
        <v>C/PalabrasClaves</v>
      </c>
      <c r="N3106" s="27" t="str">
        <f t="shared" si="867"/>
        <v/>
      </c>
      <c r="O3106" s="27"/>
      <c r="P3106" s="27" t="s">
        <v>9160</v>
      </c>
      <c r="Q3106" s="27"/>
      <c r="R3106" s="27" t="str">
        <f>LEFT('2012-2022'!$P3106,4)</f>
        <v>2020</v>
      </c>
      <c r="S3106" s="27" t="s">
        <v>72</v>
      </c>
      <c r="T3106" s="27" t="str">
        <f t="shared" si="847"/>
        <v/>
      </c>
      <c r="U3106" s="27"/>
      <c r="V3106" s="29"/>
      <c r="W3106" s="30"/>
      <c r="X3106" s="30"/>
      <c r="Y3106" s="31"/>
    </row>
    <row r="3107" spans="1:25" ht="15.75" hidden="1" customHeight="1" x14ac:dyDescent="0.25">
      <c r="A3107" s="32">
        <v>23425506</v>
      </c>
      <c r="B3107" s="32" t="s">
        <v>18918</v>
      </c>
      <c r="C3107" s="32" t="s">
        <v>18919</v>
      </c>
      <c r="D3107" s="32" t="s">
        <v>18920</v>
      </c>
      <c r="E3107" s="32" t="s">
        <v>18921</v>
      </c>
      <c r="F3107" s="32" t="s">
        <v>6710</v>
      </c>
      <c r="G3107" s="32">
        <v>2013</v>
      </c>
      <c r="H3107" s="33">
        <v>41327</v>
      </c>
      <c r="I3107" s="32"/>
      <c r="J3107" s="32"/>
      <c r="K3107" s="32" t="s">
        <v>18922</v>
      </c>
      <c r="L3107" s="32" t="str">
        <f t="shared" si="868"/>
        <v>PreAlerta</v>
      </c>
      <c r="M3107" s="32" t="str">
        <f t="shared" si="865"/>
        <v>S/PalabrasClaves</v>
      </c>
      <c r="N3107" s="32" t="str">
        <f t="shared" si="867"/>
        <v/>
      </c>
      <c r="O3107" s="32"/>
      <c r="P3107" s="32" t="s">
        <v>1301</v>
      </c>
      <c r="Q3107" s="32"/>
      <c r="R3107" s="32" t="str">
        <f>LEFT('2012-2022'!$P3107,4)</f>
        <v>2013</v>
      </c>
      <c r="S3107" s="32" t="s">
        <v>57</v>
      </c>
      <c r="T3107" s="32" t="str">
        <f t="shared" si="847"/>
        <v/>
      </c>
      <c r="U3107" s="32"/>
      <c r="V3107" s="34"/>
      <c r="W3107" s="35"/>
      <c r="X3107" s="35"/>
      <c r="Y3107" s="32"/>
    </row>
    <row r="3108" spans="1:25" ht="15.75" hidden="1" customHeight="1" x14ac:dyDescent="0.25">
      <c r="A3108" s="27">
        <v>34425937</v>
      </c>
      <c r="B3108" s="27" t="s">
        <v>18923</v>
      </c>
      <c r="C3108" s="27" t="s">
        <v>18924</v>
      </c>
      <c r="D3108" s="27" t="s">
        <v>18925</v>
      </c>
      <c r="E3108" s="27" t="s">
        <v>18926</v>
      </c>
      <c r="F3108" s="27" t="s">
        <v>595</v>
      </c>
      <c r="G3108" s="27">
        <v>2021</v>
      </c>
      <c r="H3108" s="28">
        <v>44432</v>
      </c>
      <c r="I3108" s="27"/>
      <c r="J3108" s="27"/>
      <c r="K3108" s="27" t="s">
        <v>18927</v>
      </c>
      <c r="L3108" s="27" t="str">
        <f t="shared" si="868"/>
        <v>PostAlerta</v>
      </c>
      <c r="M3108" s="27" t="str">
        <f t="shared" si="865"/>
        <v>S/PalabrasClaves</v>
      </c>
      <c r="N3108" s="27" t="str">
        <f t="shared" si="867"/>
        <v/>
      </c>
      <c r="O3108" s="27"/>
      <c r="P3108" s="27" t="s">
        <v>3056</v>
      </c>
      <c r="Q3108" s="27"/>
      <c r="R3108" s="27" t="str">
        <f>LEFT('2012-2022'!$P3108,4)</f>
        <v>2021</v>
      </c>
      <c r="S3108" s="27" t="s">
        <v>68</v>
      </c>
      <c r="T3108" s="27" t="str">
        <f t="shared" si="847"/>
        <v/>
      </c>
      <c r="U3108" s="27"/>
      <c r="V3108" s="29"/>
      <c r="W3108" s="30"/>
      <c r="X3108" s="30"/>
      <c r="Y3108" s="31"/>
    </row>
    <row r="3109" spans="1:25" ht="15.75" hidden="1" customHeight="1" x14ac:dyDescent="0.25">
      <c r="A3109" s="32">
        <v>25829624</v>
      </c>
      <c r="B3109" s="32" t="s">
        <v>18928</v>
      </c>
      <c r="C3109" s="32" t="s">
        <v>18929</v>
      </c>
      <c r="D3109" s="32" t="s">
        <v>18930</v>
      </c>
      <c r="E3109" s="32" t="s">
        <v>18931</v>
      </c>
      <c r="F3109" s="32" t="s">
        <v>18932</v>
      </c>
      <c r="G3109" s="32">
        <v>2015</v>
      </c>
      <c r="H3109" s="33">
        <v>42096</v>
      </c>
      <c r="I3109" s="32" t="s">
        <v>18933</v>
      </c>
      <c r="J3109" s="32"/>
      <c r="K3109" s="32" t="s">
        <v>18934</v>
      </c>
      <c r="L3109" s="32" t="str">
        <f t="shared" si="868"/>
        <v>PreAlerta</v>
      </c>
      <c r="M3109" s="32" t="str">
        <f t="shared" si="865"/>
        <v>S/PalabrasClaves</v>
      </c>
      <c r="N3109" s="32" t="str">
        <f t="shared" si="867"/>
        <v/>
      </c>
      <c r="O3109" s="32"/>
      <c r="P3109" s="32" t="s">
        <v>495</v>
      </c>
      <c r="Q3109" s="32"/>
      <c r="R3109" s="32" t="str">
        <f>LEFT('2012-2022'!$P3109,4)</f>
        <v>2015</v>
      </c>
      <c r="S3109" s="32" t="s">
        <v>54</v>
      </c>
      <c r="T3109" s="32" t="str">
        <f t="shared" si="847"/>
        <v/>
      </c>
      <c r="U3109" s="32"/>
      <c r="V3109" s="34"/>
      <c r="W3109" s="35"/>
      <c r="X3109" s="35"/>
      <c r="Y3109" s="32"/>
    </row>
    <row r="3110" spans="1:25" ht="15.75" hidden="1" customHeight="1" x14ac:dyDescent="0.25">
      <c r="A3110" s="27">
        <v>32321682</v>
      </c>
      <c r="B3110" s="27" t="s">
        <v>18935</v>
      </c>
      <c r="C3110" s="27" t="s">
        <v>18936</v>
      </c>
      <c r="D3110" s="27" t="s">
        <v>18937</v>
      </c>
      <c r="E3110" s="27" t="s">
        <v>17016</v>
      </c>
      <c r="F3110" s="27" t="s">
        <v>8447</v>
      </c>
      <c r="G3110" s="27">
        <v>2021</v>
      </c>
      <c r="H3110" s="28">
        <v>43945</v>
      </c>
      <c r="I3110" s="27"/>
      <c r="J3110" s="27"/>
      <c r="K3110" s="27" t="s">
        <v>18938</v>
      </c>
      <c r="L3110" s="27" t="str">
        <f t="shared" si="868"/>
        <v>PostAlerta</v>
      </c>
      <c r="M3110" s="27" t="str">
        <f t="shared" si="865"/>
        <v>S/PalabrasClaves</v>
      </c>
      <c r="N3110" s="27" t="str">
        <f t="shared" si="867"/>
        <v/>
      </c>
      <c r="O3110" s="27"/>
      <c r="P3110" s="27" t="s">
        <v>4404</v>
      </c>
      <c r="Q3110" s="27"/>
      <c r="R3110" s="27" t="str">
        <f>LEFT('2012-2022'!$P3110,4)</f>
        <v>2021</v>
      </c>
      <c r="S3110" s="27" t="s">
        <v>60</v>
      </c>
      <c r="T3110" s="27" t="str">
        <f t="shared" si="847"/>
        <v/>
      </c>
      <c r="U3110" s="27"/>
      <c r="V3110" s="29"/>
      <c r="W3110" s="30"/>
      <c r="X3110" s="30"/>
      <c r="Y3110" s="31"/>
    </row>
    <row r="3111" spans="1:25" ht="15.75" hidden="1" customHeight="1" x14ac:dyDescent="0.25">
      <c r="A3111" s="32">
        <v>22895675</v>
      </c>
      <c r="B3111" s="32" t="s">
        <v>18939</v>
      </c>
      <c r="C3111" s="32" t="s">
        <v>18940</v>
      </c>
      <c r="D3111" s="32" t="s">
        <v>18941</v>
      </c>
      <c r="E3111" s="32" t="s">
        <v>18942</v>
      </c>
      <c r="F3111" s="32" t="s">
        <v>6079</v>
      </c>
      <c r="G3111" s="32">
        <v>2012</v>
      </c>
      <c r="H3111" s="33">
        <v>41138</v>
      </c>
      <c r="I3111" s="32"/>
      <c r="J3111" s="32"/>
      <c r="K3111" s="32" t="s">
        <v>18943</v>
      </c>
      <c r="L3111" s="32" t="str">
        <f t="shared" si="868"/>
        <v>PreAlerta</v>
      </c>
      <c r="M3111" s="32" t="str">
        <f t="shared" si="865"/>
        <v>S/PalabrasClaves</v>
      </c>
      <c r="N3111" s="32" t="str">
        <f t="shared" si="867"/>
        <v/>
      </c>
      <c r="O3111" s="32"/>
      <c r="P3111" s="32" t="s">
        <v>2024</v>
      </c>
      <c r="Q3111" s="32"/>
      <c r="R3111" s="32" t="str">
        <f>LEFT('2012-2022'!$P3111,4)</f>
        <v>2012</v>
      </c>
      <c r="S3111" s="32" t="s">
        <v>68</v>
      </c>
      <c r="T3111" s="32" t="str">
        <f t="shared" si="847"/>
        <v/>
      </c>
      <c r="U3111" s="32"/>
      <c r="V3111" s="34"/>
      <c r="W3111" s="35"/>
      <c r="X3111" s="35"/>
      <c r="Y3111" s="32"/>
    </row>
    <row r="3112" spans="1:25" ht="15.75" hidden="1" customHeight="1" x14ac:dyDescent="0.25">
      <c r="A3112" s="27">
        <v>23529298</v>
      </c>
      <c r="B3112" s="27" t="s">
        <v>18944</v>
      </c>
      <c r="C3112" s="27" t="s">
        <v>18945</v>
      </c>
      <c r="D3112" s="27" t="s">
        <v>18946</v>
      </c>
      <c r="E3112" s="27" t="s">
        <v>18947</v>
      </c>
      <c r="F3112" s="27" t="s">
        <v>2409</v>
      </c>
      <c r="G3112" s="27">
        <v>2013</v>
      </c>
      <c r="H3112" s="28">
        <v>41360</v>
      </c>
      <c r="I3112" s="27"/>
      <c r="J3112" s="27"/>
      <c r="K3112" s="27" t="s">
        <v>18948</v>
      </c>
      <c r="L3112" s="27" t="str">
        <f t="shared" si="868"/>
        <v>PreAlerta</v>
      </c>
      <c r="M3112" s="27" t="str">
        <f t="shared" si="865"/>
        <v>S/PalabrasClaves</v>
      </c>
      <c r="N3112" s="27" t="str">
        <f t="shared" si="867"/>
        <v/>
      </c>
      <c r="O3112" s="27"/>
      <c r="P3112" s="27" t="s">
        <v>2614</v>
      </c>
      <c r="Q3112" s="27"/>
      <c r="R3112" s="27" t="str">
        <f>LEFT('2012-2022'!$P3112,4)</f>
        <v>2013</v>
      </c>
      <c r="S3112" s="27" t="s">
        <v>49</v>
      </c>
      <c r="T3112" s="27" t="str">
        <f t="shared" si="847"/>
        <v/>
      </c>
      <c r="U3112" s="27"/>
      <c r="V3112" s="29"/>
      <c r="W3112" s="30"/>
      <c r="X3112" s="30"/>
      <c r="Y3112" s="31"/>
    </row>
    <row r="3113" spans="1:25" ht="15.75" hidden="1" customHeight="1" x14ac:dyDescent="0.25">
      <c r="A3113" s="32">
        <v>29625547</v>
      </c>
      <c r="B3113" s="32" t="s">
        <v>18949</v>
      </c>
      <c r="C3113" s="32" t="s">
        <v>18950</v>
      </c>
      <c r="D3113" s="32" t="s">
        <v>18951</v>
      </c>
      <c r="E3113" s="32" t="s">
        <v>7279</v>
      </c>
      <c r="F3113" s="32" t="s">
        <v>18952</v>
      </c>
      <c r="G3113" s="32">
        <v>2018</v>
      </c>
      <c r="H3113" s="33">
        <v>43198</v>
      </c>
      <c r="I3113" s="32"/>
      <c r="J3113" s="32"/>
      <c r="K3113" s="32" t="s">
        <v>18953</v>
      </c>
      <c r="L3113" s="32" t="str">
        <f t="shared" si="868"/>
        <v>PostAlerta</v>
      </c>
      <c r="M3113" s="32" t="str">
        <f t="shared" si="865"/>
        <v>S/PalabrasClaves</v>
      </c>
      <c r="N3113" s="32" t="str">
        <f t="shared" si="867"/>
        <v/>
      </c>
      <c r="O3113" s="32"/>
      <c r="P3113" s="32" t="s">
        <v>1214</v>
      </c>
      <c r="Q3113" s="32"/>
      <c r="R3113" s="32" t="str">
        <f>LEFT('2012-2022'!$P3113,4)</f>
        <v>2018</v>
      </c>
      <c r="S3113" s="32" t="s">
        <v>49</v>
      </c>
      <c r="T3113" s="32" t="str">
        <f t="shared" si="847"/>
        <v/>
      </c>
      <c r="U3113" s="32"/>
      <c r="V3113" s="34"/>
      <c r="W3113" s="35"/>
      <c r="X3113" s="35"/>
      <c r="Y3113" s="32"/>
    </row>
    <row r="3114" spans="1:25" ht="15.75" hidden="1" customHeight="1" x14ac:dyDescent="0.25">
      <c r="A3114" s="27">
        <v>28373867</v>
      </c>
      <c r="B3114" s="27" t="s">
        <v>18954</v>
      </c>
      <c r="C3114" s="27" t="s">
        <v>18955</v>
      </c>
      <c r="D3114" s="27" t="s">
        <v>18956</v>
      </c>
      <c r="E3114" s="27" t="s">
        <v>18957</v>
      </c>
      <c r="F3114" s="27" t="s">
        <v>15747</v>
      </c>
      <c r="G3114" s="27">
        <v>2017</v>
      </c>
      <c r="H3114" s="28">
        <v>42830</v>
      </c>
      <c r="I3114" s="27" t="s">
        <v>18958</v>
      </c>
      <c r="J3114" s="27"/>
      <c r="K3114" s="27" t="s">
        <v>18959</v>
      </c>
      <c r="L3114" s="27" t="str">
        <f t="shared" si="868"/>
        <v>Excluido</v>
      </c>
      <c r="M3114" s="27" t="str">
        <f t="shared" si="865"/>
        <v>S/PalabrasClaves</v>
      </c>
      <c r="N3114" s="27" t="str">
        <f t="shared" si="867"/>
        <v/>
      </c>
      <c r="O3114" s="27"/>
      <c r="P3114" s="27" t="s">
        <v>18960</v>
      </c>
      <c r="Q3114" s="27"/>
      <c r="R3114" s="27" t="str">
        <f>LEFT('2012-2022'!$P3114,4)</f>
        <v>2017</v>
      </c>
      <c r="S3114" s="27" t="s">
        <v>49</v>
      </c>
      <c r="T3114" s="27" t="str">
        <f t="shared" si="847"/>
        <v/>
      </c>
      <c r="U3114" s="27"/>
      <c r="V3114" s="29"/>
      <c r="W3114" s="30"/>
      <c r="X3114" s="30"/>
      <c r="Y3114" s="31"/>
    </row>
    <row r="3115" spans="1:25" ht="15.75" hidden="1" customHeight="1" x14ac:dyDescent="0.25">
      <c r="A3115" s="32">
        <v>28116187</v>
      </c>
      <c r="B3115" s="32" t="s">
        <v>18961</v>
      </c>
      <c r="C3115" s="32" t="s">
        <v>18962</v>
      </c>
      <c r="D3115" s="32" t="s">
        <v>18963</v>
      </c>
      <c r="E3115" s="32" t="s">
        <v>18964</v>
      </c>
      <c r="F3115" s="32" t="s">
        <v>16520</v>
      </c>
      <c r="G3115" s="32">
        <v>2016</v>
      </c>
      <c r="H3115" s="33">
        <v>42760</v>
      </c>
      <c r="I3115" s="32" t="s">
        <v>18965</v>
      </c>
      <c r="J3115" s="32"/>
      <c r="K3115" s="32" t="s">
        <v>18966</v>
      </c>
      <c r="L3115" s="32" t="str">
        <f t="shared" si="868"/>
        <v>PreAlerta</v>
      </c>
      <c r="M3115" s="32" t="str">
        <f t="shared" si="865"/>
        <v>S/PalabrasClaves</v>
      </c>
      <c r="N3115" s="32" t="str">
        <f t="shared" si="867"/>
        <v/>
      </c>
      <c r="O3115" s="32"/>
      <c r="P3115" s="32">
        <v>2016</v>
      </c>
      <c r="Q3115" s="32"/>
      <c r="R3115" s="32" t="str">
        <f>LEFT('2012-2022'!$P3115,4)</f>
        <v>2016</v>
      </c>
      <c r="S3115" s="32"/>
      <c r="T3115" s="32" t="str">
        <f t="shared" si="847"/>
        <v/>
      </c>
      <c r="U3115" s="32"/>
      <c r="V3115" s="34"/>
      <c r="W3115" s="35"/>
      <c r="X3115" s="35"/>
      <c r="Y3115" s="32"/>
    </row>
    <row r="3116" spans="1:25" ht="15.75" hidden="1" customHeight="1" x14ac:dyDescent="0.25">
      <c r="A3116" s="27">
        <v>27314179</v>
      </c>
      <c r="B3116" s="27" t="s">
        <v>18967</v>
      </c>
      <c r="C3116" s="27" t="s">
        <v>18968</v>
      </c>
      <c r="D3116" s="27" t="s">
        <v>18969</v>
      </c>
      <c r="E3116" s="27" t="s">
        <v>7350</v>
      </c>
      <c r="F3116" s="27" t="s">
        <v>12412</v>
      </c>
      <c r="G3116" s="27">
        <v>2016</v>
      </c>
      <c r="H3116" s="28">
        <v>42539</v>
      </c>
      <c r="I3116" s="27"/>
      <c r="J3116" s="27"/>
      <c r="K3116" s="27" t="s">
        <v>18970</v>
      </c>
      <c r="L3116" s="27" t="str">
        <f t="shared" si="868"/>
        <v>Excluido</v>
      </c>
      <c r="M3116" s="27" t="str">
        <f t="shared" si="865"/>
        <v>S/PalabrasClaves</v>
      </c>
      <c r="N3116" s="27" t="str">
        <f t="shared" si="867"/>
        <v/>
      </c>
      <c r="O3116" s="27"/>
      <c r="P3116" s="27" t="s">
        <v>18971</v>
      </c>
      <c r="Q3116" s="27"/>
      <c r="R3116" s="27" t="str">
        <f>LEFT('2012-2022'!$P3116,4)</f>
        <v>2016</v>
      </c>
      <c r="S3116" s="27" t="s">
        <v>68</v>
      </c>
      <c r="T3116" s="27" t="str">
        <f t="shared" si="847"/>
        <v/>
      </c>
      <c r="U3116" s="27"/>
      <c r="V3116" s="29"/>
      <c r="W3116" s="30"/>
      <c r="X3116" s="30"/>
      <c r="Y3116" s="31"/>
    </row>
    <row r="3117" spans="1:25" ht="15.75" hidden="1" customHeight="1" x14ac:dyDescent="0.25">
      <c r="A3117" s="32">
        <v>24134626</v>
      </c>
      <c r="B3117" s="32" t="s">
        <v>18972</v>
      </c>
      <c r="C3117" s="32" t="s">
        <v>18973</v>
      </c>
      <c r="D3117" s="32" t="s">
        <v>18974</v>
      </c>
      <c r="E3117" s="32" t="s">
        <v>18975</v>
      </c>
      <c r="F3117" s="32" t="s">
        <v>2988</v>
      </c>
      <c r="G3117" s="32">
        <v>2013</v>
      </c>
      <c r="H3117" s="33">
        <v>41566</v>
      </c>
      <c r="I3117" s="32"/>
      <c r="J3117" s="32"/>
      <c r="K3117" s="32" t="s">
        <v>18976</v>
      </c>
      <c r="L3117" s="32" t="str">
        <f t="shared" si="868"/>
        <v>PreAlerta</v>
      </c>
      <c r="M3117" s="32" t="str">
        <f t="shared" si="865"/>
        <v>S/PalabrasClaves</v>
      </c>
      <c r="N3117" s="32" t="str">
        <f t="shared" si="867"/>
        <v/>
      </c>
      <c r="O3117" s="32"/>
      <c r="P3117" s="32" t="s">
        <v>389</v>
      </c>
      <c r="Q3117" s="32"/>
      <c r="R3117" s="32" t="str">
        <f>LEFT('2012-2022'!$P3117,4)</f>
        <v>2013</v>
      </c>
      <c r="S3117" s="32" t="s">
        <v>72</v>
      </c>
      <c r="T3117" s="32" t="str">
        <f t="shared" si="847"/>
        <v/>
      </c>
      <c r="U3117" s="32"/>
      <c r="V3117" s="34"/>
      <c r="W3117" s="35"/>
      <c r="X3117" s="35"/>
      <c r="Y3117" s="32"/>
    </row>
    <row r="3118" spans="1:25" ht="15.75" hidden="1" customHeight="1" x14ac:dyDescent="0.25">
      <c r="A3118" s="27">
        <v>31835724</v>
      </c>
      <c r="B3118" s="27" t="s">
        <v>18977</v>
      </c>
      <c r="C3118" s="27" t="s">
        <v>18978</v>
      </c>
      <c r="D3118" s="27" t="s">
        <v>18979</v>
      </c>
      <c r="E3118" s="27" t="s">
        <v>18980</v>
      </c>
      <c r="F3118" s="27" t="s">
        <v>17245</v>
      </c>
      <c r="G3118" s="27">
        <v>2019</v>
      </c>
      <c r="H3118" s="28">
        <v>43814</v>
      </c>
      <c r="I3118" s="27" t="s">
        <v>18981</v>
      </c>
      <c r="J3118" s="27"/>
      <c r="K3118" s="27" t="s">
        <v>18982</v>
      </c>
      <c r="L3118" s="27" t="str">
        <f t="shared" si="868"/>
        <v>Excluido</v>
      </c>
      <c r="M3118" s="27" t="str">
        <f t="shared" si="865"/>
        <v>C/PalabrasClaves</v>
      </c>
      <c r="N3118" s="27" t="str">
        <f t="shared" si="867"/>
        <v/>
      </c>
      <c r="O3118" s="27"/>
      <c r="P3118" s="27" t="s">
        <v>18983</v>
      </c>
      <c r="Q3118" s="27"/>
      <c r="R3118" s="27" t="str">
        <f>LEFT('2012-2022'!$P3118,4)</f>
        <v>2019</v>
      </c>
      <c r="S3118" s="27" t="s">
        <v>74</v>
      </c>
      <c r="T3118" s="27" t="str">
        <f t="shared" si="847"/>
        <v/>
      </c>
      <c r="U3118" s="27"/>
      <c r="V3118" s="29"/>
      <c r="W3118" s="30"/>
      <c r="X3118" s="30"/>
      <c r="Y3118" s="31"/>
    </row>
    <row r="3119" spans="1:25" ht="15.75" hidden="1" customHeight="1" x14ac:dyDescent="0.25">
      <c r="A3119" s="32">
        <v>30249728</v>
      </c>
      <c r="B3119" s="32" t="s">
        <v>18984</v>
      </c>
      <c r="C3119" s="32" t="s">
        <v>18985</v>
      </c>
      <c r="D3119" s="32" t="s">
        <v>18986</v>
      </c>
      <c r="E3119" s="32" t="s">
        <v>18987</v>
      </c>
      <c r="F3119" s="32" t="s">
        <v>9290</v>
      </c>
      <c r="G3119" s="32">
        <v>2018</v>
      </c>
      <c r="H3119" s="33">
        <v>43369</v>
      </c>
      <c r="I3119" s="32" t="s">
        <v>18988</v>
      </c>
      <c r="J3119" s="32"/>
      <c r="K3119" s="32" t="s">
        <v>18989</v>
      </c>
      <c r="L3119" s="32" t="str">
        <f t="shared" si="868"/>
        <v>PostAlerta</v>
      </c>
      <c r="M3119" s="32" t="str">
        <f t="shared" si="865"/>
        <v>S/PalabrasClaves</v>
      </c>
      <c r="N3119" s="32" t="str">
        <f t="shared" si="867"/>
        <v/>
      </c>
      <c r="O3119" s="32"/>
      <c r="P3119" s="32" t="s">
        <v>18990</v>
      </c>
      <c r="Q3119" s="32"/>
      <c r="R3119" s="32" t="str">
        <f>LEFT('2012-2022'!$P3119,4)</f>
        <v>2018</v>
      </c>
      <c r="S3119" s="32" t="s">
        <v>68</v>
      </c>
      <c r="T3119" s="32" t="str">
        <f t="shared" si="847"/>
        <v/>
      </c>
      <c r="U3119" s="32"/>
      <c r="V3119" s="34"/>
      <c r="W3119" s="35"/>
      <c r="X3119" s="35"/>
      <c r="Y3119" s="32"/>
    </row>
    <row r="3120" spans="1:25" ht="15.75" hidden="1" customHeight="1" x14ac:dyDescent="0.25">
      <c r="A3120" s="27">
        <v>28871927</v>
      </c>
      <c r="B3120" s="27" t="s">
        <v>18991</v>
      </c>
      <c r="C3120" s="27" t="s">
        <v>18992</v>
      </c>
      <c r="D3120" s="27" t="s">
        <v>18993</v>
      </c>
      <c r="E3120" s="27" t="s">
        <v>18994</v>
      </c>
      <c r="F3120" s="27" t="s">
        <v>18995</v>
      </c>
      <c r="G3120" s="27">
        <v>2017</v>
      </c>
      <c r="H3120" s="28">
        <v>42984</v>
      </c>
      <c r="I3120" s="27"/>
      <c r="J3120" s="27"/>
      <c r="K3120" s="27"/>
      <c r="L3120" s="27" t="str">
        <f t="shared" si="868"/>
        <v>PostAlerta</v>
      </c>
      <c r="M3120" s="27" t="str">
        <f t="shared" si="865"/>
        <v>S/PalabrasClaves</v>
      </c>
      <c r="N3120" s="27" t="str">
        <f t="shared" si="867"/>
        <v/>
      </c>
      <c r="O3120" s="27"/>
      <c r="P3120" s="27" t="s">
        <v>166</v>
      </c>
      <c r="Q3120" s="27"/>
      <c r="R3120" s="27" t="str">
        <f>LEFT('2012-2022'!$P3120,4)</f>
        <v>2017</v>
      </c>
      <c r="S3120" s="27" t="s">
        <v>62</v>
      </c>
      <c r="T3120" s="27" t="str">
        <f t="shared" si="847"/>
        <v/>
      </c>
      <c r="U3120" s="27"/>
      <c r="V3120" s="29"/>
      <c r="W3120" s="30"/>
      <c r="X3120" s="30"/>
      <c r="Y3120" s="31"/>
    </row>
    <row r="3121" spans="1:25" ht="15.75" hidden="1" customHeight="1" x14ac:dyDescent="0.25">
      <c r="A3121" s="32">
        <v>31360448</v>
      </c>
      <c r="B3121" s="32" t="s">
        <v>18996</v>
      </c>
      <c r="C3121" s="32" t="s">
        <v>18997</v>
      </c>
      <c r="D3121" s="32" t="s">
        <v>18998</v>
      </c>
      <c r="E3121" s="32" t="s">
        <v>6492</v>
      </c>
      <c r="F3121" s="32" t="s">
        <v>18999</v>
      </c>
      <c r="G3121" s="32">
        <v>2019</v>
      </c>
      <c r="H3121" s="33">
        <v>43677</v>
      </c>
      <c r="I3121" s="32" t="s">
        <v>19000</v>
      </c>
      <c r="J3121" s="32"/>
      <c r="K3121" s="32" t="s">
        <v>19001</v>
      </c>
      <c r="L3121" s="32" t="str">
        <f t="shared" si="868"/>
        <v>Excluido</v>
      </c>
      <c r="M3121" s="32" t="str">
        <f t="shared" si="865"/>
        <v>S/PalabrasClaves</v>
      </c>
      <c r="N3121" s="32" t="str">
        <f t="shared" si="867"/>
        <v/>
      </c>
      <c r="O3121" s="32"/>
      <c r="P3121" s="32" t="s">
        <v>533</v>
      </c>
      <c r="Q3121" s="32"/>
      <c r="R3121" s="32" t="str">
        <f>LEFT('2012-2022'!$P3121,4)</f>
        <v>2019</v>
      </c>
      <c r="S3121" s="32" t="s">
        <v>74</v>
      </c>
      <c r="T3121" s="32" t="str">
        <f t="shared" ref="T3121:T3375" si="869">IFERROR(VLOOKUP(A3121,BD_aux,2,FALSE),"")</f>
        <v/>
      </c>
      <c r="U3121" s="32"/>
      <c r="V3121" s="34"/>
      <c r="W3121" s="35"/>
      <c r="X3121" s="35"/>
      <c r="Y3121" s="32"/>
    </row>
    <row r="3122" spans="1:25" ht="15.75" hidden="1" customHeight="1" x14ac:dyDescent="0.25">
      <c r="A3122" s="27">
        <v>29708009</v>
      </c>
      <c r="B3122" s="27" t="s">
        <v>19002</v>
      </c>
      <c r="C3122" s="27" t="s">
        <v>19003</v>
      </c>
      <c r="D3122" s="27" t="s">
        <v>19004</v>
      </c>
      <c r="E3122" s="27" t="s">
        <v>6376</v>
      </c>
      <c r="F3122" s="27" t="s">
        <v>19005</v>
      </c>
      <c r="G3122" s="27">
        <v>2018</v>
      </c>
      <c r="H3122" s="28">
        <v>43221</v>
      </c>
      <c r="I3122" s="27" t="s">
        <v>19006</v>
      </c>
      <c r="J3122" s="27"/>
      <c r="K3122" s="27" t="s">
        <v>19007</v>
      </c>
      <c r="L3122" s="27" t="str">
        <f t="shared" si="868"/>
        <v>PostAlerta</v>
      </c>
      <c r="M3122" s="27" t="str">
        <f t="shared" si="865"/>
        <v>S/PalabrasClaves</v>
      </c>
      <c r="N3122" s="27"/>
      <c r="O3122" s="27"/>
      <c r="P3122" s="27" t="s">
        <v>417</v>
      </c>
      <c r="Q3122" s="27"/>
      <c r="R3122" s="27" t="str">
        <f>LEFT('2012-2022'!$P3122,4)</f>
        <v>2018</v>
      </c>
      <c r="S3122" s="27" t="s">
        <v>68</v>
      </c>
      <c r="T3122" s="27" t="str">
        <f t="shared" si="869"/>
        <v/>
      </c>
      <c r="U3122" s="27"/>
      <c r="V3122" s="29"/>
      <c r="W3122" s="30"/>
      <c r="X3122" s="30"/>
      <c r="Y3122" s="31"/>
    </row>
    <row r="3123" spans="1:25" ht="15.75" hidden="1" customHeight="1" x14ac:dyDescent="0.25">
      <c r="A3123" s="32">
        <v>32985394</v>
      </c>
      <c r="B3123" s="32" t="s">
        <v>19008</v>
      </c>
      <c r="C3123" s="32" t="s">
        <v>19009</v>
      </c>
      <c r="D3123" s="32" t="s">
        <v>19010</v>
      </c>
      <c r="E3123" s="32" t="s">
        <v>13519</v>
      </c>
      <c r="F3123" s="32" t="s">
        <v>1451</v>
      </c>
      <c r="G3123" s="32">
        <v>2020</v>
      </c>
      <c r="H3123" s="33">
        <v>44102</v>
      </c>
      <c r="I3123" s="32" t="s">
        <v>19011</v>
      </c>
      <c r="J3123" s="32"/>
      <c r="K3123" s="32" t="s">
        <v>19012</v>
      </c>
      <c r="L3123" s="32" t="str">
        <f t="shared" si="868"/>
        <v>PostAlerta</v>
      </c>
      <c r="M3123" s="32" t="str">
        <f t="shared" si="865"/>
        <v>S/PalabrasClaves</v>
      </c>
      <c r="N3123" s="32" t="str">
        <f t="shared" ref="N3123:N3127" si="870">IF(ISNUMBER(SEARCH("TREATMENT", B3123)), "4) Nuevos tratamientos", "")</f>
        <v/>
      </c>
      <c r="O3123" s="32"/>
      <c r="P3123" s="32" t="s">
        <v>19013</v>
      </c>
      <c r="Q3123" s="32"/>
      <c r="R3123" s="32" t="str">
        <f>LEFT('2012-2022'!$P3123,4)</f>
        <v>2020</v>
      </c>
      <c r="S3123" s="32" t="s">
        <v>68</v>
      </c>
      <c r="T3123" s="32" t="str">
        <f t="shared" si="869"/>
        <v/>
      </c>
      <c r="U3123" s="32"/>
      <c r="V3123" s="34"/>
      <c r="W3123" s="35"/>
      <c r="X3123" s="35"/>
      <c r="Y3123" s="32"/>
    </row>
    <row r="3124" spans="1:25" ht="15.75" hidden="1" customHeight="1" x14ac:dyDescent="0.25">
      <c r="A3124" s="27">
        <v>30150251</v>
      </c>
      <c r="B3124" s="27" t="s">
        <v>19014</v>
      </c>
      <c r="C3124" s="27" t="s">
        <v>19015</v>
      </c>
      <c r="D3124" s="27" t="s">
        <v>19016</v>
      </c>
      <c r="E3124" s="27" t="s">
        <v>19017</v>
      </c>
      <c r="F3124" s="27" t="s">
        <v>393</v>
      </c>
      <c r="G3124" s="27">
        <v>2018</v>
      </c>
      <c r="H3124" s="28">
        <v>43341</v>
      </c>
      <c r="I3124" s="27"/>
      <c r="J3124" s="27"/>
      <c r="K3124" s="27" t="s">
        <v>19018</v>
      </c>
      <c r="L3124" s="27" t="str">
        <f t="shared" si="868"/>
        <v>PostAlerta</v>
      </c>
      <c r="M3124" s="27" t="str">
        <f t="shared" si="865"/>
        <v>S/PalabrasClaves</v>
      </c>
      <c r="N3124" s="27" t="str">
        <f t="shared" si="870"/>
        <v/>
      </c>
      <c r="O3124" s="27"/>
      <c r="P3124" s="27" t="s">
        <v>942</v>
      </c>
      <c r="Q3124" s="27"/>
      <c r="R3124" s="27" t="str">
        <f>LEFT('2012-2022'!$P3124,4)</f>
        <v>2018</v>
      </c>
      <c r="S3124" s="27" t="s">
        <v>74</v>
      </c>
      <c r="T3124" s="27" t="str">
        <f t="shared" si="869"/>
        <v/>
      </c>
      <c r="U3124" s="27"/>
      <c r="V3124" s="29"/>
      <c r="W3124" s="30"/>
      <c r="X3124" s="30"/>
      <c r="Y3124" s="31"/>
    </row>
    <row r="3125" spans="1:25" ht="15.75" hidden="1" customHeight="1" x14ac:dyDescent="0.25">
      <c r="A3125" s="32">
        <v>30071798</v>
      </c>
      <c r="B3125" s="32" t="s">
        <v>19019</v>
      </c>
      <c r="C3125" s="32" t="s">
        <v>19020</v>
      </c>
      <c r="D3125" s="32" t="s">
        <v>19021</v>
      </c>
      <c r="E3125" s="32" t="s">
        <v>19022</v>
      </c>
      <c r="F3125" s="32" t="s">
        <v>735</v>
      </c>
      <c r="G3125" s="32">
        <v>2018</v>
      </c>
      <c r="H3125" s="33">
        <v>43316</v>
      </c>
      <c r="I3125" s="32"/>
      <c r="J3125" s="32"/>
      <c r="K3125" s="32" t="s">
        <v>19023</v>
      </c>
      <c r="L3125" s="32" t="str">
        <f t="shared" si="868"/>
        <v>PostAlerta</v>
      </c>
      <c r="M3125" s="32" t="str">
        <f t="shared" si="865"/>
        <v>S/PalabrasClaves</v>
      </c>
      <c r="N3125" s="32" t="str">
        <f t="shared" si="870"/>
        <v/>
      </c>
      <c r="O3125" s="32"/>
      <c r="P3125" s="32" t="s">
        <v>942</v>
      </c>
      <c r="Q3125" s="32"/>
      <c r="R3125" s="32" t="str">
        <f>LEFT('2012-2022'!$P3125,4)</f>
        <v>2018</v>
      </c>
      <c r="S3125" s="32" t="s">
        <v>74</v>
      </c>
      <c r="T3125" s="32" t="str">
        <f t="shared" si="869"/>
        <v/>
      </c>
      <c r="U3125" s="32"/>
      <c r="V3125" s="34"/>
      <c r="W3125" s="35"/>
      <c r="X3125" s="35"/>
      <c r="Y3125" s="32"/>
    </row>
    <row r="3126" spans="1:25" ht="15.75" hidden="1" customHeight="1" x14ac:dyDescent="0.25">
      <c r="A3126" s="27">
        <v>28741188</v>
      </c>
      <c r="B3126" s="27" t="s">
        <v>19024</v>
      </c>
      <c r="C3126" s="27" t="s">
        <v>19025</v>
      </c>
      <c r="D3126" s="27" t="s">
        <v>19026</v>
      </c>
      <c r="E3126" s="27" t="s">
        <v>15734</v>
      </c>
      <c r="F3126" s="27" t="s">
        <v>11089</v>
      </c>
      <c r="G3126" s="27">
        <v>2017</v>
      </c>
      <c r="H3126" s="28">
        <v>42942</v>
      </c>
      <c r="I3126" s="27"/>
      <c r="J3126" s="27"/>
      <c r="K3126" s="27" t="s">
        <v>19027</v>
      </c>
      <c r="L3126" s="27" t="str">
        <f t="shared" si="868"/>
        <v>PostAlerta</v>
      </c>
      <c r="M3126" s="27" t="str">
        <f t="shared" si="865"/>
        <v>C/PalabrasClaves</v>
      </c>
      <c r="N3126" s="27" t="str">
        <f t="shared" si="870"/>
        <v/>
      </c>
      <c r="O3126" s="27"/>
      <c r="P3126" s="27" t="s">
        <v>3906</v>
      </c>
      <c r="Q3126" s="27"/>
      <c r="R3126" s="27" t="str">
        <f>LEFT('2012-2022'!$P3126,4)</f>
        <v>2017</v>
      </c>
      <c r="S3126" s="27" t="s">
        <v>68</v>
      </c>
      <c r="T3126" s="27" t="str">
        <f t="shared" si="869"/>
        <v/>
      </c>
      <c r="U3126" s="27"/>
      <c r="V3126" s="29"/>
      <c r="W3126" s="30"/>
      <c r="X3126" s="30"/>
      <c r="Y3126" s="31"/>
    </row>
    <row r="3127" spans="1:25" ht="15.75" hidden="1" customHeight="1" x14ac:dyDescent="0.25">
      <c r="A3127" s="32">
        <v>33729405</v>
      </c>
      <c r="B3127" s="32" t="s">
        <v>19028</v>
      </c>
      <c r="C3127" s="32" t="s">
        <v>19029</v>
      </c>
      <c r="D3127" s="32" t="s">
        <v>19030</v>
      </c>
      <c r="E3127" s="32" t="s">
        <v>19031</v>
      </c>
      <c r="F3127" s="32" t="s">
        <v>19032</v>
      </c>
      <c r="G3127" s="32">
        <v>2021</v>
      </c>
      <c r="H3127" s="33">
        <v>44272</v>
      </c>
      <c r="I3127" s="32"/>
      <c r="J3127" s="32"/>
      <c r="K3127" s="32" t="s">
        <v>19033</v>
      </c>
      <c r="L3127" s="32" t="str">
        <f t="shared" si="868"/>
        <v>PostAlerta</v>
      </c>
      <c r="M3127" s="32" t="str">
        <f t="shared" si="865"/>
        <v>S/PalabrasClaves</v>
      </c>
      <c r="N3127" s="32" t="str">
        <f t="shared" si="870"/>
        <v/>
      </c>
      <c r="O3127" s="32"/>
      <c r="P3127" s="32" t="s">
        <v>13540</v>
      </c>
      <c r="Q3127" s="32"/>
      <c r="R3127" s="32" t="str">
        <f>LEFT('2012-2022'!$P3127,4)</f>
        <v>2021</v>
      </c>
      <c r="S3127" s="32" t="s">
        <v>49</v>
      </c>
      <c r="T3127" s="32" t="str">
        <f t="shared" si="869"/>
        <v/>
      </c>
      <c r="U3127" s="32"/>
      <c r="V3127" s="34"/>
      <c r="W3127" s="35"/>
      <c r="X3127" s="35"/>
      <c r="Y3127" s="32"/>
    </row>
    <row r="3128" spans="1:25" ht="15.75" hidden="1" customHeight="1" x14ac:dyDescent="0.25">
      <c r="A3128" s="27">
        <v>33332296</v>
      </c>
      <c r="B3128" s="27" t="s">
        <v>19034</v>
      </c>
      <c r="C3128" s="27" t="s">
        <v>19035</v>
      </c>
      <c r="D3128" s="27" t="s">
        <v>19036</v>
      </c>
      <c r="E3128" s="27" t="s">
        <v>19037</v>
      </c>
      <c r="F3128" s="27" t="s">
        <v>2808</v>
      </c>
      <c r="G3128" s="27">
        <v>2020</v>
      </c>
      <c r="H3128" s="28">
        <v>44182</v>
      </c>
      <c r="I3128" s="27" t="s">
        <v>19038</v>
      </c>
      <c r="J3128" s="27"/>
      <c r="K3128" s="27" t="s">
        <v>19039</v>
      </c>
      <c r="L3128" s="27" t="str">
        <f t="shared" si="868"/>
        <v>PostAlerta</v>
      </c>
      <c r="M3128" s="27" t="str">
        <f t="shared" si="865"/>
        <v>C/PalabrasClaves</v>
      </c>
      <c r="N3128" s="27"/>
      <c r="O3128" s="27"/>
      <c r="P3128" s="27" t="s">
        <v>16476</v>
      </c>
      <c r="Q3128" s="27"/>
      <c r="R3128" s="27" t="str">
        <f>LEFT('2012-2022'!$P3128,4)</f>
        <v>2020</v>
      </c>
      <c r="S3128" s="27" t="s">
        <v>74</v>
      </c>
      <c r="T3128" s="27" t="str">
        <f t="shared" si="869"/>
        <v/>
      </c>
      <c r="U3128" s="27"/>
      <c r="V3128" s="29"/>
      <c r="W3128" s="30"/>
      <c r="X3128" s="30" t="str">
        <f>IFERROR(VLOOKUP(A3128,BD_aux,4,FALSE),"")</f>
        <v/>
      </c>
      <c r="Y3128" s="31" t="str">
        <f>IFERROR(VLOOKUP(A3126,BD_aux,3,FALSE),"")</f>
        <v/>
      </c>
    </row>
    <row r="3129" spans="1:25" ht="15.75" hidden="1" customHeight="1" x14ac:dyDescent="0.25">
      <c r="A3129" s="32">
        <v>26658657</v>
      </c>
      <c r="B3129" s="32" t="s">
        <v>19040</v>
      </c>
      <c r="C3129" s="32" t="s">
        <v>19041</v>
      </c>
      <c r="D3129" s="32" t="s">
        <v>19042</v>
      </c>
      <c r="E3129" s="32" t="s">
        <v>19043</v>
      </c>
      <c r="F3129" s="32" t="s">
        <v>257</v>
      </c>
      <c r="G3129" s="32">
        <v>2016</v>
      </c>
      <c r="H3129" s="33">
        <v>42353</v>
      </c>
      <c r="I3129" s="32"/>
      <c r="J3129" s="32"/>
      <c r="K3129" s="32" t="s">
        <v>19044</v>
      </c>
      <c r="L3129" s="32" t="str">
        <f t="shared" si="868"/>
        <v>Excluido</v>
      </c>
      <c r="M3129" s="32" t="str">
        <f t="shared" si="865"/>
        <v>S/PalabrasClaves</v>
      </c>
      <c r="N3129" s="32" t="str">
        <f t="shared" ref="N3129:N3132" si="871">IF(ISNUMBER(SEARCH("TREATMENT", B3129)), "4) Nuevos tratamientos", "")</f>
        <v/>
      </c>
      <c r="O3129" s="32"/>
      <c r="P3129" s="32" t="s">
        <v>3417</v>
      </c>
      <c r="Q3129" s="32"/>
      <c r="R3129" s="32" t="str">
        <f>LEFT('2012-2022'!$P3129,4)</f>
        <v>2016</v>
      </c>
      <c r="S3129" s="32" t="s">
        <v>45</v>
      </c>
      <c r="T3129" s="32" t="str">
        <f t="shared" si="869"/>
        <v/>
      </c>
      <c r="U3129" s="32"/>
      <c r="V3129" s="34"/>
      <c r="W3129" s="35"/>
      <c r="X3129" s="35"/>
      <c r="Y3129" s="32"/>
    </row>
    <row r="3130" spans="1:25" ht="15.75" hidden="1" customHeight="1" x14ac:dyDescent="0.25">
      <c r="A3130" s="27">
        <v>24728243</v>
      </c>
      <c r="B3130" s="27" t="s">
        <v>19045</v>
      </c>
      <c r="C3130" s="27" t="s">
        <v>19046</v>
      </c>
      <c r="D3130" s="27" t="s">
        <v>19047</v>
      </c>
      <c r="E3130" s="27" t="s">
        <v>19048</v>
      </c>
      <c r="F3130" s="27" t="s">
        <v>19049</v>
      </c>
      <c r="G3130" s="27">
        <v>2014</v>
      </c>
      <c r="H3130" s="28">
        <v>41744</v>
      </c>
      <c r="I3130" s="27" t="s">
        <v>19050</v>
      </c>
      <c r="J3130" s="27"/>
      <c r="K3130" s="27" t="s">
        <v>19051</v>
      </c>
      <c r="L3130" s="27" t="str">
        <f t="shared" si="868"/>
        <v>PreAlerta</v>
      </c>
      <c r="M3130" s="27" t="str">
        <f t="shared" si="865"/>
        <v>S/PalabrasClaves</v>
      </c>
      <c r="N3130" s="27" t="str">
        <f t="shared" si="871"/>
        <v/>
      </c>
      <c r="O3130" s="27"/>
      <c r="P3130" s="27" t="s">
        <v>19052</v>
      </c>
      <c r="Q3130" s="27"/>
      <c r="R3130" s="27" t="str">
        <f>LEFT('2012-2022'!$P3130,4)</f>
        <v>2014</v>
      </c>
      <c r="S3130" s="27" t="s">
        <v>39</v>
      </c>
      <c r="T3130" s="27" t="str">
        <f t="shared" si="869"/>
        <v/>
      </c>
      <c r="U3130" s="27"/>
      <c r="V3130" s="29"/>
      <c r="W3130" s="30"/>
      <c r="X3130" s="30"/>
      <c r="Y3130" s="31"/>
    </row>
    <row r="3131" spans="1:25" ht="15.75" hidden="1" customHeight="1" x14ac:dyDescent="0.25">
      <c r="A3131" s="32">
        <v>29960999</v>
      </c>
      <c r="B3131" s="32" t="s">
        <v>19053</v>
      </c>
      <c r="C3131" s="32" t="s">
        <v>19054</v>
      </c>
      <c r="D3131" s="32" t="s">
        <v>19055</v>
      </c>
      <c r="E3131" s="32" t="s">
        <v>19056</v>
      </c>
      <c r="F3131" s="32" t="s">
        <v>5111</v>
      </c>
      <c r="G3131" s="32">
        <v>2018</v>
      </c>
      <c r="H3131" s="33">
        <v>43283</v>
      </c>
      <c r="I3131" s="32" t="s">
        <v>19057</v>
      </c>
      <c r="J3131" s="32"/>
      <c r="K3131" s="32" t="s">
        <v>19058</v>
      </c>
      <c r="L3131" s="32" t="str">
        <f t="shared" si="868"/>
        <v>PostAlerta</v>
      </c>
      <c r="M3131" s="32" t="str">
        <f t="shared" si="865"/>
        <v>S/PalabrasClaves</v>
      </c>
      <c r="N3131" s="32" t="str">
        <f t="shared" si="871"/>
        <v/>
      </c>
      <c r="O3131" s="32"/>
      <c r="P3131" s="32" t="s">
        <v>19059</v>
      </c>
      <c r="Q3131" s="32"/>
      <c r="R3131" s="32" t="str">
        <f>LEFT('2012-2022'!$P3131,4)</f>
        <v>2018</v>
      </c>
      <c r="S3131" s="32" t="s">
        <v>60</v>
      </c>
      <c r="T3131" s="32" t="str">
        <f t="shared" si="869"/>
        <v/>
      </c>
      <c r="U3131" s="32"/>
      <c r="V3131" s="34"/>
      <c r="W3131" s="35"/>
      <c r="X3131" s="35"/>
      <c r="Y3131" s="32"/>
    </row>
    <row r="3132" spans="1:25" ht="15.75" hidden="1" customHeight="1" x14ac:dyDescent="0.25">
      <c r="A3132" s="27">
        <v>26880101</v>
      </c>
      <c r="B3132" s="27" t="s">
        <v>19060</v>
      </c>
      <c r="C3132" s="27" t="s">
        <v>19061</v>
      </c>
      <c r="D3132" s="27" t="s">
        <v>19062</v>
      </c>
      <c r="E3132" s="27" t="s">
        <v>19063</v>
      </c>
      <c r="F3132" s="27" t="s">
        <v>1066</v>
      </c>
      <c r="G3132" s="27">
        <v>2016</v>
      </c>
      <c r="H3132" s="28">
        <v>42417</v>
      </c>
      <c r="I3132" s="27" t="s">
        <v>19064</v>
      </c>
      <c r="J3132" s="27"/>
      <c r="K3132" s="27" t="s">
        <v>19065</v>
      </c>
      <c r="L3132" s="27" t="str">
        <f t="shared" si="868"/>
        <v>PreAlerta</v>
      </c>
      <c r="M3132" s="27" t="str">
        <f t="shared" si="865"/>
        <v>S/PalabrasClaves</v>
      </c>
      <c r="N3132" s="27" t="str">
        <f t="shared" si="871"/>
        <v/>
      </c>
      <c r="O3132" s="27"/>
      <c r="P3132" s="27" t="s">
        <v>19066</v>
      </c>
      <c r="Q3132" s="27"/>
      <c r="R3132" s="27" t="str">
        <f>LEFT('2012-2022'!$P3132,4)</f>
        <v>2016</v>
      </c>
      <c r="S3132" s="27" t="s">
        <v>45</v>
      </c>
      <c r="T3132" s="27" t="str">
        <f t="shared" si="869"/>
        <v/>
      </c>
      <c r="U3132" s="27"/>
      <c r="V3132" s="29"/>
      <c r="W3132" s="30"/>
      <c r="X3132" s="30"/>
      <c r="Y3132" s="31"/>
    </row>
    <row r="3133" spans="1:25" ht="15.75" hidden="1" customHeight="1" x14ac:dyDescent="0.25">
      <c r="A3133" s="32">
        <v>34683991</v>
      </c>
      <c r="B3133" s="32" t="s">
        <v>19067</v>
      </c>
      <c r="C3133" s="32" t="s">
        <v>19068</v>
      </c>
      <c r="D3133" s="32" t="s">
        <v>19069</v>
      </c>
      <c r="E3133" s="32" t="s">
        <v>19070</v>
      </c>
      <c r="F3133" s="32" t="s">
        <v>16924</v>
      </c>
      <c r="G3133" s="32">
        <v>2021</v>
      </c>
      <c r="H3133" s="33">
        <v>44492</v>
      </c>
      <c r="I3133" s="32" t="s">
        <v>19071</v>
      </c>
      <c r="J3133" s="32"/>
      <c r="K3133" s="32" t="s">
        <v>19072</v>
      </c>
      <c r="L3133" s="32" t="str">
        <f t="shared" si="868"/>
        <v>PostAlerta</v>
      </c>
      <c r="M3133" s="32" t="str">
        <f t="shared" si="865"/>
        <v>C/PalabrasClaves</v>
      </c>
      <c r="N3133" s="32"/>
      <c r="O3133" s="32"/>
      <c r="P3133" s="32" t="s">
        <v>19073</v>
      </c>
      <c r="Q3133" s="32"/>
      <c r="R3133" s="32" t="str">
        <f>LEFT('2012-2022'!$P3133,4)</f>
        <v>2021</v>
      </c>
      <c r="S3133" s="32" t="s">
        <v>70</v>
      </c>
      <c r="T3133" s="32" t="str">
        <f t="shared" si="869"/>
        <v/>
      </c>
      <c r="U3133" s="32"/>
      <c r="V3133" s="34"/>
      <c r="W3133" s="35"/>
      <c r="X3133" s="35"/>
      <c r="Y3133" s="32"/>
    </row>
    <row r="3134" spans="1:25" ht="15.75" hidden="1" customHeight="1" x14ac:dyDescent="0.25">
      <c r="A3134" s="27">
        <v>34483276</v>
      </c>
      <c r="B3134" s="27" t="s">
        <v>19074</v>
      </c>
      <c r="C3134" s="27" t="s">
        <v>19075</v>
      </c>
      <c r="D3134" s="27" t="s">
        <v>19076</v>
      </c>
      <c r="E3134" s="27" t="s">
        <v>19077</v>
      </c>
      <c r="F3134" s="27" t="s">
        <v>15227</v>
      </c>
      <c r="G3134" s="27">
        <v>2022</v>
      </c>
      <c r="H3134" s="28">
        <v>44445</v>
      </c>
      <c r="I3134" s="27" t="s">
        <v>19078</v>
      </c>
      <c r="J3134" s="27" t="s">
        <v>19079</v>
      </c>
      <c r="K3134" s="27" t="s">
        <v>19080</v>
      </c>
      <c r="L3134" s="27" t="str">
        <f t="shared" si="868"/>
        <v>Excluido</v>
      </c>
      <c r="M3134" s="27" t="str">
        <f t="shared" si="865"/>
        <v>C/PalabrasClaves</v>
      </c>
      <c r="N3134" s="27" t="str">
        <f t="shared" ref="N3134:N3167" si="872">IF(ISNUMBER(SEARCH("TREATMENT", B3134)), "4) Nuevos tratamientos", "")</f>
        <v/>
      </c>
      <c r="O3134" s="27"/>
      <c r="P3134" s="27" t="s">
        <v>19081</v>
      </c>
      <c r="Q3134" s="27"/>
      <c r="R3134" s="27" t="str">
        <f>LEFT('2012-2022'!$P3134,4)</f>
        <v>2022</v>
      </c>
      <c r="S3134" s="27" t="s">
        <v>70</v>
      </c>
      <c r="T3134" s="27" t="str">
        <f t="shared" si="869"/>
        <v/>
      </c>
      <c r="U3134" s="27"/>
      <c r="V3134" s="29"/>
      <c r="W3134" s="30"/>
      <c r="X3134" s="30"/>
      <c r="Y3134" s="31"/>
    </row>
    <row r="3135" spans="1:25" ht="15.75" hidden="1" customHeight="1" x14ac:dyDescent="0.25">
      <c r="A3135" s="32">
        <v>32534649</v>
      </c>
      <c r="B3135" s="32" t="s">
        <v>19082</v>
      </c>
      <c r="C3135" s="32" t="s">
        <v>19083</v>
      </c>
      <c r="D3135" s="32" t="s">
        <v>19084</v>
      </c>
      <c r="E3135" s="32" t="s">
        <v>19085</v>
      </c>
      <c r="F3135" s="32" t="s">
        <v>19086</v>
      </c>
      <c r="G3135" s="32">
        <v>2020</v>
      </c>
      <c r="H3135" s="33">
        <v>43997</v>
      </c>
      <c r="I3135" s="32"/>
      <c r="J3135" s="32"/>
      <c r="K3135" s="32" t="s">
        <v>19087</v>
      </c>
      <c r="L3135" s="32" t="str">
        <f t="shared" si="868"/>
        <v>Excluido</v>
      </c>
      <c r="M3135" s="32" t="str">
        <f t="shared" si="865"/>
        <v>S/PalabrasClaves</v>
      </c>
      <c r="N3135" s="32" t="str">
        <f t="shared" si="872"/>
        <v/>
      </c>
      <c r="O3135" s="32"/>
      <c r="P3135" s="32" t="s">
        <v>19088</v>
      </c>
      <c r="Q3135" s="32"/>
      <c r="R3135" s="32" t="str">
        <f>LEFT('2012-2022'!$P3135,4)</f>
        <v>2020</v>
      </c>
      <c r="S3135" s="32" t="s">
        <v>60</v>
      </c>
      <c r="T3135" s="32" t="str">
        <f t="shared" si="869"/>
        <v/>
      </c>
      <c r="U3135" s="32"/>
      <c r="V3135" s="34"/>
      <c r="W3135" s="35"/>
      <c r="X3135" s="35"/>
      <c r="Y3135" s="32"/>
    </row>
    <row r="3136" spans="1:25" ht="15.75" hidden="1" customHeight="1" x14ac:dyDescent="0.25">
      <c r="A3136" s="27">
        <v>28072403</v>
      </c>
      <c r="B3136" s="27" t="s">
        <v>19089</v>
      </c>
      <c r="C3136" s="27" t="s">
        <v>19090</v>
      </c>
      <c r="D3136" s="27" t="s">
        <v>19091</v>
      </c>
      <c r="E3136" s="27" t="s">
        <v>119</v>
      </c>
      <c r="F3136" s="27" t="s">
        <v>218</v>
      </c>
      <c r="G3136" s="27">
        <v>2017</v>
      </c>
      <c r="H3136" s="28">
        <v>42746</v>
      </c>
      <c r="I3136" s="27"/>
      <c r="J3136" s="27"/>
      <c r="K3136" s="27" t="s">
        <v>19092</v>
      </c>
      <c r="L3136" s="27" t="str">
        <f t="shared" si="868"/>
        <v>Excluido</v>
      </c>
      <c r="M3136" s="27" t="str">
        <f t="shared" si="865"/>
        <v>C/PalabrasClaves</v>
      </c>
      <c r="N3136" s="27" t="str">
        <f t="shared" si="872"/>
        <v/>
      </c>
      <c r="O3136" s="27"/>
      <c r="P3136" s="27" t="s">
        <v>1642</v>
      </c>
      <c r="Q3136" s="27"/>
      <c r="R3136" s="27" t="str">
        <f>LEFT('2012-2022'!$P3136,4)</f>
        <v>2017</v>
      </c>
      <c r="S3136" s="27" t="s">
        <v>49</v>
      </c>
      <c r="T3136" s="27" t="str">
        <f t="shared" si="869"/>
        <v/>
      </c>
      <c r="U3136" s="27"/>
      <c r="V3136" s="29"/>
      <c r="W3136" s="30"/>
      <c r="X3136" s="30"/>
      <c r="Y3136" s="31"/>
    </row>
    <row r="3137" spans="1:25" ht="15.75" hidden="1" customHeight="1" x14ac:dyDescent="0.25">
      <c r="A3137" s="32">
        <v>33902811</v>
      </c>
      <c r="B3137" s="32" t="s">
        <v>19093</v>
      </c>
      <c r="C3137" s="32" t="s">
        <v>19094</v>
      </c>
      <c r="D3137" s="32" t="s">
        <v>19095</v>
      </c>
      <c r="E3137" s="32" t="s">
        <v>19096</v>
      </c>
      <c r="F3137" s="32" t="s">
        <v>595</v>
      </c>
      <c r="G3137" s="32">
        <v>2021</v>
      </c>
      <c r="H3137" s="33">
        <v>44313</v>
      </c>
      <c r="I3137" s="32"/>
      <c r="J3137" s="32"/>
      <c r="K3137" s="32" t="s">
        <v>19097</v>
      </c>
      <c r="L3137" s="32" t="str">
        <f t="shared" si="868"/>
        <v>PostAlerta</v>
      </c>
      <c r="M3137" s="32" t="str">
        <f t="shared" si="865"/>
        <v>S/PalabrasClaves</v>
      </c>
      <c r="N3137" s="32" t="str">
        <f t="shared" si="872"/>
        <v/>
      </c>
      <c r="O3137" s="32"/>
      <c r="P3137" s="32" t="s">
        <v>934</v>
      </c>
      <c r="Q3137" s="32"/>
      <c r="R3137" s="32" t="str">
        <f>LEFT('2012-2022'!$P3137,4)</f>
        <v>2021</v>
      </c>
      <c r="S3137" s="32" t="s">
        <v>57</v>
      </c>
      <c r="T3137" s="32" t="str">
        <f t="shared" si="869"/>
        <v/>
      </c>
      <c r="U3137" s="32"/>
      <c r="V3137" s="34"/>
      <c r="W3137" s="35"/>
      <c r="X3137" s="35"/>
      <c r="Y3137" s="32"/>
    </row>
    <row r="3138" spans="1:25" ht="15.75" hidden="1" customHeight="1" x14ac:dyDescent="0.25">
      <c r="A3138" s="27">
        <v>32291912</v>
      </c>
      <c r="B3138" s="27" t="s">
        <v>19098</v>
      </c>
      <c r="C3138" s="27" t="s">
        <v>19099</v>
      </c>
      <c r="D3138" s="27" t="s">
        <v>19100</v>
      </c>
      <c r="E3138" s="27" t="s">
        <v>19101</v>
      </c>
      <c r="F3138" s="27" t="s">
        <v>10296</v>
      </c>
      <c r="G3138" s="27">
        <v>2020</v>
      </c>
      <c r="H3138" s="28">
        <v>43937</v>
      </c>
      <c r="I3138" s="27"/>
      <c r="J3138" s="27"/>
      <c r="K3138" s="27" t="s">
        <v>19102</v>
      </c>
      <c r="L3138" s="27" t="str">
        <f t="shared" si="868"/>
        <v>PostAlerta</v>
      </c>
      <c r="M3138" s="27" t="str">
        <f t="shared" si="865"/>
        <v>S/PalabrasClaves</v>
      </c>
      <c r="N3138" s="27" t="str">
        <f t="shared" si="872"/>
        <v/>
      </c>
      <c r="O3138" s="27"/>
      <c r="P3138" s="27" t="s">
        <v>132</v>
      </c>
      <c r="Q3138" s="27"/>
      <c r="R3138" s="27" t="str">
        <f>LEFT('2012-2022'!$P3138,4)</f>
        <v>2020</v>
      </c>
      <c r="S3138" s="27" t="s">
        <v>54</v>
      </c>
      <c r="T3138" s="27" t="str">
        <f t="shared" si="869"/>
        <v/>
      </c>
      <c r="U3138" s="27"/>
      <c r="V3138" s="29"/>
      <c r="W3138" s="30"/>
      <c r="X3138" s="30"/>
      <c r="Y3138" s="31"/>
    </row>
    <row r="3139" spans="1:25" ht="15.75" hidden="1" customHeight="1" x14ac:dyDescent="0.25">
      <c r="A3139" s="32">
        <v>32045642</v>
      </c>
      <c r="B3139" s="32" t="s">
        <v>19103</v>
      </c>
      <c r="C3139" s="32" t="s">
        <v>19104</v>
      </c>
      <c r="D3139" s="32" t="s">
        <v>19105</v>
      </c>
      <c r="E3139" s="32" t="s">
        <v>19106</v>
      </c>
      <c r="F3139" s="32" t="s">
        <v>7267</v>
      </c>
      <c r="G3139" s="32">
        <v>2020</v>
      </c>
      <c r="H3139" s="33">
        <v>43873</v>
      </c>
      <c r="I3139" s="32"/>
      <c r="J3139" s="32"/>
      <c r="K3139" s="32" t="s">
        <v>19107</v>
      </c>
      <c r="L3139" s="32" t="str">
        <f t="shared" si="868"/>
        <v>PostAlerta</v>
      </c>
      <c r="M3139" s="32" t="str">
        <f t="shared" si="865"/>
        <v>S/PalabrasClaves</v>
      </c>
      <c r="N3139" s="32" t="str">
        <f t="shared" si="872"/>
        <v/>
      </c>
      <c r="O3139" s="32"/>
      <c r="P3139" s="32" t="s">
        <v>19108</v>
      </c>
      <c r="Q3139" s="32"/>
      <c r="R3139" s="32" t="str">
        <f>LEFT('2012-2022'!$P3139,4)</f>
        <v>2020</v>
      </c>
      <c r="S3139" s="32" t="s">
        <v>45</v>
      </c>
      <c r="T3139" s="32" t="str">
        <f t="shared" si="869"/>
        <v/>
      </c>
      <c r="U3139" s="32"/>
      <c r="V3139" s="34"/>
      <c r="W3139" s="35"/>
      <c r="X3139" s="35"/>
      <c r="Y3139" s="32"/>
    </row>
    <row r="3140" spans="1:25" ht="15.75" hidden="1" customHeight="1" x14ac:dyDescent="0.25">
      <c r="A3140" s="27">
        <v>25290498</v>
      </c>
      <c r="B3140" s="27" t="s">
        <v>19109</v>
      </c>
      <c r="C3140" s="27" t="s">
        <v>19110</v>
      </c>
      <c r="D3140" s="27" t="s">
        <v>19111</v>
      </c>
      <c r="E3140" s="27" t="s">
        <v>3561</v>
      </c>
      <c r="F3140" s="27" t="s">
        <v>2708</v>
      </c>
      <c r="G3140" s="27">
        <v>2014</v>
      </c>
      <c r="H3140" s="28">
        <v>41920</v>
      </c>
      <c r="I3140" s="27"/>
      <c r="J3140" s="27"/>
      <c r="K3140" s="27"/>
      <c r="L3140" s="27" t="str">
        <f t="shared" si="868"/>
        <v>Excluido</v>
      </c>
      <c r="M3140" s="27" t="str">
        <f t="shared" ref="M3140:M3203" si="873">IF(ISNUMBER(A3140),(IF(ISNUMBER(VLOOKUP(A3140,KEYWORDS,1,FALSE)),"C/PalabrasClaves","S/PalabrasClaves")),"")</f>
        <v>C/PalabrasClaves</v>
      </c>
      <c r="N3140" s="27" t="str">
        <f t="shared" si="872"/>
        <v/>
      </c>
      <c r="O3140" s="27"/>
      <c r="P3140" s="27" t="s">
        <v>19112</v>
      </c>
      <c r="Q3140" s="27"/>
      <c r="R3140" s="27" t="str">
        <f>LEFT('2012-2022'!$P3140,4)</f>
        <v>2014</v>
      </c>
      <c r="S3140" s="27" t="s">
        <v>68</v>
      </c>
      <c r="T3140" s="27" t="str">
        <f t="shared" si="869"/>
        <v/>
      </c>
      <c r="U3140" s="27"/>
      <c r="V3140" s="29"/>
      <c r="W3140" s="30"/>
      <c r="X3140" s="30"/>
      <c r="Y3140" s="31"/>
    </row>
    <row r="3141" spans="1:25" ht="15.75" hidden="1" customHeight="1" x14ac:dyDescent="0.25">
      <c r="A3141" s="32">
        <v>23163048</v>
      </c>
      <c r="B3141" s="32" t="s">
        <v>19113</v>
      </c>
      <c r="C3141" s="32" t="s">
        <v>19114</v>
      </c>
      <c r="D3141" s="32" t="s">
        <v>19115</v>
      </c>
      <c r="E3141" s="32" t="s">
        <v>19116</v>
      </c>
      <c r="F3141" s="32" t="s">
        <v>19117</v>
      </c>
      <c r="G3141" s="32">
        <v>2012</v>
      </c>
      <c r="H3141" s="33">
        <v>41234</v>
      </c>
      <c r="I3141" s="32"/>
      <c r="J3141" s="32"/>
      <c r="K3141" s="32"/>
      <c r="L3141" s="32" t="str">
        <f t="shared" si="868"/>
        <v>Excluido</v>
      </c>
      <c r="M3141" s="32" t="str">
        <f t="shared" si="873"/>
        <v>S/PalabrasClaves</v>
      </c>
      <c r="N3141" s="32" t="str">
        <f t="shared" si="872"/>
        <v/>
      </c>
      <c r="O3141" s="32"/>
      <c r="P3141" s="32" t="s">
        <v>19118</v>
      </c>
      <c r="Q3141" s="32"/>
      <c r="R3141" s="32" t="str">
        <f>LEFT('2012-2022'!$P3141,4)</f>
        <v>2012</v>
      </c>
      <c r="S3141" s="32" t="s">
        <v>68</v>
      </c>
      <c r="T3141" s="32" t="str">
        <f t="shared" si="869"/>
        <v/>
      </c>
      <c r="U3141" s="32"/>
      <c r="V3141" s="34"/>
      <c r="W3141" s="35"/>
      <c r="X3141" s="35"/>
      <c r="Y3141" s="32"/>
    </row>
    <row r="3142" spans="1:25" ht="15.75" hidden="1" customHeight="1" x14ac:dyDescent="0.25">
      <c r="A3142" s="27">
        <v>32207537</v>
      </c>
      <c r="B3142" s="27" t="s">
        <v>19119</v>
      </c>
      <c r="C3142" s="27" t="s">
        <v>19120</v>
      </c>
      <c r="D3142" s="27" t="s">
        <v>19121</v>
      </c>
      <c r="E3142" s="27" t="s">
        <v>18605</v>
      </c>
      <c r="F3142" s="27" t="s">
        <v>3824</v>
      </c>
      <c r="G3142" s="27">
        <v>2020</v>
      </c>
      <c r="H3142" s="28">
        <v>43915</v>
      </c>
      <c r="I3142" s="27" t="s">
        <v>19122</v>
      </c>
      <c r="J3142" s="27"/>
      <c r="K3142" s="27" t="s">
        <v>19123</v>
      </c>
      <c r="L3142" s="27" t="str">
        <f t="shared" si="868"/>
        <v>PostAlerta</v>
      </c>
      <c r="M3142" s="27" t="str">
        <f t="shared" si="873"/>
        <v>C/PalabrasClaves</v>
      </c>
      <c r="N3142" s="27" t="str">
        <f t="shared" si="872"/>
        <v/>
      </c>
      <c r="O3142" s="27"/>
      <c r="P3142" s="27" t="s">
        <v>19124</v>
      </c>
      <c r="Q3142" s="27"/>
      <c r="R3142" s="27" t="str">
        <f>LEFT('2012-2022'!$P3142,4)</f>
        <v>2020</v>
      </c>
      <c r="S3142" s="27" t="s">
        <v>54</v>
      </c>
      <c r="T3142" s="27" t="str">
        <f t="shared" si="869"/>
        <v/>
      </c>
      <c r="U3142" s="27"/>
      <c r="V3142" s="29"/>
      <c r="W3142" s="30"/>
      <c r="X3142" s="30"/>
      <c r="Y3142" s="31"/>
    </row>
    <row r="3143" spans="1:25" ht="15.75" hidden="1" customHeight="1" x14ac:dyDescent="0.25">
      <c r="A3143" s="32">
        <v>29986051</v>
      </c>
      <c r="B3143" s="32" t="s">
        <v>19125</v>
      </c>
      <c r="C3143" s="32" t="s">
        <v>19126</v>
      </c>
      <c r="D3143" s="32" t="s">
        <v>19127</v>
      </c>
      <c r="E3143" s="32" t="s">
        <v>19128</v>
      </c>
      <c r="F3143" s="32" t="s">
        <v>648</v>
      </c>
      <c r="G3143" s="32">
        <v>2018</v>
      </c>
      <c r="H3143" s="33">
        <v>43291</v>
      </c>
      <c r="I3143" s="32" t="s">
        <v>19129</v>
      </c>
      <c r="J3143" s="32"/>
      <c r="K3143" s="32" t="s">
        <v>19130</v>
      </c>
      <c r="L3143" s="32" t="str">
        <f t="shared" si="868"/>
        <v>Excluido</v>
      </c>
      <c r="M3143" s="32" t="str">
        <f t="shared" si="873"/>
        <v>S/PalabrasClaves</v>
      </c>
      <c r="N3143" s="32" t="str">
        <f t="shared" si="872"/>
        <v/>
      </c>
      <c r="O3143" s="32"/>
      <c r="P3143" s="32" t="s">
        <v>19131</v>
      </c>
      <c r="Q3143" s="32"/>
      <c r="R3143" s="32" t="str">
        <f>LEFT('2012-2022'!$P3143,4)</f>
        <v>2018</v>
      </c>
      <c r="S3143" s="32" t="s">
        <v>65</v>
      </c>
      <c r="T3143" s="32" t="str">
        <f t="shared" si="869"/>
        <v/>
      </c>
      <c r="U3143" s="32"/>
      <c r="V3143" s="34"/>
      <c r="W3143" s="35"/>
      <c r="X3143" s="35"/>
      <c r="Y3143" s="32"/>
    </row>
    <row r="3144" spans="1:25" ht="15.75" hidden="1" customHeight="1" x14ac:dyDescent="0.25">
      <c r="A3144" s="27">
        <v>29623213</v>
      </c>
      <c r="B3144" s="27" t="s">
        <v>19132</v>
      </c>
      <c r="C3144" s="27" t="s">
        <v>19133</v>
      </c>
      <c r="D3144" s="27" t="s">
        <v>19134</v>
      </c>
      <c r="E3144" s="27" t="s">
        <v>19135</v>
      </c>
      <c r="F3144" s="27" t="s">
        <v>19136</v>
      </c>
      <c r="G3144" s="27">
        <v>2018</v>
      </c>
      <c r="H3144" s="28">
        <v>43197</v>
      </c>
      <c r="I3144" s="27" t="s">
        <v>19137</v>
      </c>
      <c r="J3144" s="27"/>
      <c r="K3144" s="27" t="s">
        <v>19138</v>
      </c>
      <c r="L3144" s="27" t="str">
        <f t="shared" si="868"/>
        <v>PostAlerta</v>
      </c>
      <c r="M3144" s="27" t="str">
        <f t="shared" si="873"/>
        <v>S/PalabrasClaves</v>
      </c>
      <c r="N3144" s="27" t="str">
        <f t="shared" si="872"/>
        <v/>
      </c>
      <c r="O3144" s="27"/>
      <c r="P3144" s="27" t="s">
        <v>19139</v>
      </c>
      <c r="Q3144" s="27"/>
      <c r="R3144" s="27" t="str">
        <f>LEFT('2012-2022'!$P3144,4)</f>
        <v>2018</v>
      </c>
      <c r="S3144" s="27" t="s">
        <v>39</v>
      </c>
      <c r="T3144" s="27" t="str">
        <f t="shared" si="869"/>
        <v/>
      </c>
      <c r="U3144" s="27"/>
      <c r="V3144" s="29"/>
      <c r="W3144" s="30"/>
      <c r="X3144" s="30"/>
      <c r="Y3144" s="31"/>
    </row>
    <row r="3145" spans="1:25" ht="15.75" hidden="1" customHeight="1" x14ac:dyDescent="0.25">
      <c r="A3145" s="32">
        <v>28462398</v>
      </c>
      <c r="B3145" s="32" t="s">
        <v>19140</v>
      </c>
      <c r="C3145" s="32" t="s">
        <v>19141</v>
      </c>
      <c r="D3145" s="32" t="s">
        <v>19142</v>
      </c>
      <c r="E3145" s="32" t="s">
        <v>19143</v>
      </c>
      <c r="F3145" s="32" t="s">
        <v>17164</v>
      </c>
      <c r="G3145" s="32">
        <v>2017</v>
      </c>
      <c r="H3145" s="33">
        <v>42858</v>
      </c>
      <c r="I3145" s="32" t="s">
        <v>19144</v>
      </c>
      <c r="J3145" s="32"/>
      <c r="K3145" s="32"/>
      <c r="L3145" s="32" t="str">
        <f t="shared" si="868"/>
        <v>PreAlerta</v>
      </c>
      <c r="M3145" s="32" t="str">
        <f t="shared" si="873"/>
        <v>S/PalabrasClaves</v>
      </c>
      <c r="N3145" s="32" t="str">
        <f t="shared" si="872"/>
        <v/>
      </c>
      <c r="O3145" s="32"/>
      <c r="P3145" s="32" t="s">
        <v>1424</v>
      </c>
      <c r="Q3145" s="32"/>
      <c r="R3145" s="32" t="str">
        <f>LEFT('2012-2022'!$P3145,4)</f>
        <v>2017</v>
      </c>
      <c r="S3145" s="32" t="s">
        <v>45</v>
      </c>
      <c r="T3145" s="32" t="str">
        <f t="shared" si="869"/>
        <v/>
      </c>
      <c r="U3145" s="32"/>
      <c r="V3145" s="34"/>
      <c r="W3145" s="35"/>
      <c r="X3145" s="35"/>
      <c r="Y3145" s="32"/>
    </row>
    <row r="3146" spans="1:25" ht="15.75" hidden="1" customHeight="1" x14ac:dyDescent="0.25">
      <c r="A3146" s="27">
        <v>28167140</v>
      </c>
      <c r="B3146" s="27" t="s">
        <v>19145</v>
      </c>
      <c r="C3146" s="27" t="s">
        <v>19146</v>
      </c>
      <c r="D3146" s="27" t="s">
        <v>19147</v>
      </c>
      <c r="E3146" s="27" t="s">
        <v>18139</v>
      </c>
      <c r="F3146" s="27" t="s">
        <v>8997</v>
      </c>
      <c r="G3146" s="27">
        <v>2017</v>
      </c>
      <c r="H3146" s="28">
        <v>42774</v>
      </c>
      <c r="I3146" s="27"/>
      <c r="J3146" s="27"/>
      <c r="K3146" s="27" t="s">
        <v>19148</v>
      </c>
      <c r="L3146" s="27" t="str">
        <f t="shared" si="868"/>
        <v>Excluido</v>
      </c>
      <c r="M3146" s="27" t="str">
        <f t="shared" si="873"/>
        <v>S/PalabrasClaves</v>
      </c>
      <c r="N3146" s="27" t="str">
        <f t="shared" si="872"/>
        <v/>
      </c>
      <c r="O3146" s="27"/>
      <c r="P3146" s="27" t="s">
        <v>115</v>
      </c>
      <c r="Q3146" s="27"/>
      <c r="R3146" s="27" t="str">
        <f>LEFT('2012-2022'!$P3146,4)</f>
        <v>2017</v>
      </c>
      <c r="S3146" s="27" t="s">
        <v>60</v>
      </c>
      <c r="T3146" s="27" t="str">
        <f t="shared" si="869"/>
        <v/>
      </c>
      <c r="U3146" s="27"/>
      <c r="V3146" s="29"/>
      <c r="W3146" s="30"/>
      <c r="X3146" s="30"/>
      <c r="Y3146" s="31"/>
    </row>
    <row r="3147" spans="1:25" ht="15.75" hidden="1" customHeight="1" x14ac:dyDescent="0.25">
      <c r="A3147" s="32">
        <v>27821049</v>
      </c>
      <c r="B3147" s="32" t="s">
        <v>19149</v>
      </c>
      <c r="C3147" s="32" t="s">
        <v>19150</v>
      </c>
      <c r="D3147" s="32" t="s">
        <v>19151</v>
      </c>
      <c r="E3147" s="32" t="s">
        <v>19152</v>
      </c>
      <c r="F3147" s="32" t="s">
        <v>3703</v>
      </c>
      <c r="G3147" s="32">
        <v>2016</v>
      </c>
      <c r="H3147" s="33">
        <v>42683</v>
      </c>
      <c r="I3147" s="32" t="s">
        <v>19153</v>
      </c>
      <c r="J3147" s="32"/>
      <c r="K3147" s="32" t="s">
        <v>19154</v>
      </c>
      <c r="L3147" s="32" t="str">
        <f t="shared" si="868"/>
        <v>PreAlerta</v>
      </c>
      <c r="M3147" s="32" t="str">
        <f t="shared" si="873"/>
        <v>S/PalabrasClaves</v>
      </c>
      <c r="N3147" s="32" t="str">
        <f t="shared" si="872"/>
        <v/>
      </c>
      <c r="O3147" s="32"/>
      <c r="P3147" s="32" t="s">
        <v>19155</v>
      </c>
      <c r="Q3147" s="32"/>
      <c r="R3147" s="32" t="str">
        <f>LEFT('2012-2022'!$P3147,4)</f>
        <v>2016</v>
      </c>
      <c r="S3147" s="32" t="s">
        <v>72</v>
      </c>
      <c r="T3147" s="32" t="str">
        <f t="shared" si="869"/>
        <v/>
      </c>
      <c r="U3147" s="32"/>
      <c r="V3147" s="34"/>
      <c r="W3147" s="35"/>
      <c r="X3147" s="35"/>
      <c r="Y3147" s="32"/>
    </row>
    <row r="3148" spans="1:25" ht="15.75" hidden="1" customHeight="1" x14ac:dyDescent="0.25">
      <c r="A3148" s="27">
        <v>25981754</v>
      </c>
      <c r="B3148" s="27" t="s">
        <v>19156</v>
      </c>
      <c r="C3148" s="27" t="s">
        <v>19157</v>
      </c>
      <c r="D3148" s="27" t="s">
        <v>19158</v>
      </c>
      <c r="E3148" s="27" t="s">
        <v>19159</v>
      </c>
      <c r="F3148" s="27" t="s">
        <v>19160</v>
      </c>
      <c r="G3148" s="27">
        <v>2015</v>
      </c>
      <c r="H3148" s="28">
        <v>42143</v>
      </c>
      <c r="I3148" s="27"/>
      <c r="J3148" s="27"/>
      <c r="K3148" s="27" t="s">
        <v>19161</v>
      </c>
      <c r="L3148" s="27" t="str">
        <f t="shared" si="868"/>
        <v>Excluido</v>
      </c>
      <c r="M3148" s="27" t="str">
        <f t="shared" si="873"/>
        <v>C/PalabrasClaves</v>
      </c>
      <c r="N3148" s="27" t="str">
        <f t="shared" si="872"/>
        <v/>
      </c>
      <c r="O3148" s="27"/>
      <c r="P3148" s="27" t="s">
        <v>989</v>
      </c>
      <c r="Q3148" s="27"/>
      <c r="R3148" s="27" t="str">
        <f>LEFT('2012-2022'!$P3148,4)</f>
        <v>2015</v>
      </c>
      <c r="S3148" s="27" t="s">
        <v>60</v>
      </c>
      <c r="T3148" s="27" t="str">
        <f t="shared" si="869"/>
        <v/>
      </c>
      <c r="U3148" s="27"/>
      <c r="V3148" s="29"/>
      <c r="W3148" s="30"/>
      <c r="X3148" s="30"/>
      <c r="Y3148" s="31"/>
    </row>
    <row r="3149" spans="1:25" ht="15.75" hidden="1" customHeight="1" x14ac:dyDescent="0.25">
      <c r="A3149" s="32">
        <v>34813424</v>
      </c>
      <c r="B3149" s="32" t="s">
        <v>19162</v>
      </c>
      <c r="C3149" s="32" t="s">
        <v>19163</v>
      </c>
      <c r="D3149" s="32" t="s">
        <v>19164</v>
      </c>
      <c r="E3149" s="32" t="s">
        <v>19165</v>
      </c>
      <c r="F3149" s="32" t="s">
        <v>19166</v>
      </c>
      <c r="G3149" s="32">
        <v>2021</v>
      </c>
      <c r="H3149" s="33">
        <v>44523</v>
      </c>
      <c r="I3149" s="32" t="s">
        <v>19167</v>
      </c>
      <c r="J3149" s="32"/>
      <c r="K3149" s="32" t="s">
        <v>19168</v>
      </c>
      <c r="L3149" s="32" t="str">
        <f t="shared" si="868"/>
        <v>PostAlerta</v>
      </c>
      <c r="M3149" s="32" t="str">
        <f t="shared" si="873"/>
        <v>C/PalabrasClaves</v>
      </c>
      <c r="N3149" s="32" t="str">
        <f t="shared" si="872"/>
        <v/>
      </c>
      <c r="O3149" s="32"/>
      <c r="P3149" s="32" t="s">
        <v>5444</v>
      </c>
      <c r="Q3149" s="32"/>
      <c r="R3149" s="32" t="str">
        <f>LEFT('2012-2022'!$P3149,4)</f>
        <v>2021</v>
      </c>
      <c r="S3149" s="32" t="s">
        <v>72</v>
      </c>
      <c r="T3149" s="32" t="str">
        <f t="shared" si="869"/>
        <v/>
      </c>
      <c r="U3149" s="32"/>
      <c r="V3149" s="34"/>
      <c r="W3149" s="35"/>
      <c r="X3149" s="35"/>
      <c r="Y3149" s="32"/>
    </row>
    <row r="3150" spans="1:25" ht="15.75" hidden="1" customHeight="1" x14ac:dyDescent="0.25">
      <c r="A3150" s="27">
        <v>34550809</v>
      </c>
      <c r="B3150" s="27" t="s">
        <v>19169</v>
      </c>
      <c r="C3150" s="27" t="s">
        <v>19170</v>
      </c>
      <c r="D3150" s="27" t="s">
        <v>19171</v>
      </c>
      <c r="E3150" s="27" t="s">
        <v>19172</v>
      </c>
      <c r="F3150" s="27" t="s">
        <v>502</v>
      </c>
      <c r="G3150" s="27">
        <v>2021</v>
      </c>
      <c r="H3150" s="28">
        <v>44461</v>
      </c>
      <c r="I3150" s="27" t="s">
        <v>19173</v>
      </c>
      <c r="J3150" s="27"/>
      <c r="K3150" s="27" t="s">
        <v>19174</v>
      </c>
      <c r="L3150" s="27" t="str">
        <f t="shared" si="868"/>
        <v>Excluido</v>
      </c>
      <c r="M3150" s="27" t="str">
        <f t="shared" si="873"/>
        <v>C/PalabrasClaves</v>
      </c>
      <c r="N3150" s="27" t="str">
        <f t="shared" si="872"/>
        <v/>
      </c>
      <c r="O3150" s="27"/>
      <c r="P3150" s="27" t="s">
        <v>19175</v>
      </c>
      <c r="Q3150" s="27"/>
      <c r="R3150" s="27" t="str">
        <f>LEFT('2012-2022'!$P3150,4)</f>
        <v>2021</v>
      </c>
      <c r="S3150" s="27" t="s">
        <v>72</v>
      </c>
      <c r="T3150" s="27" t="str">
        <f t="shared" si="869"/>
        <v/>
      </c>
      <c r="U3150" s="27"/>
      <c r="V3150" s="29"/>
      <c r="W3150" s="30"/>
      <c r="X3150" s="30"/>
      <c r="Y3150" s="31"/>
    </row>
    <row r="3151" spans="1:25" ht="15.75" hidden="1" customHeight="1" x14ac:dyDescent="0.25">
      <c r="A3151" s="32">
        <v>33856180</v>
      </c>
      <c r="B3151" s="32" t="s">
        <v>19176</v>
      </c>
      <c r="C3151" s="32" t="s">
        <v>19177</v>
      </c>
      <c r="D3151" s="32" t="s">
        <v>19178</v>
      </c>
      <c r="E3151" s="32" t="s">
        <v>19179</v>
      </c>
      <c r="F3151" s="32" t="s">
        <v>19180</v>
      </c>
      <c r="G3151" s="32">
        <v>2021</v>
      </c>
      <c r="H3151" s="33">
        <v>44301</v>
      </c>
      <c r="I3151" s="32"/>
      <c r="J3151" s="32"/>
      <c r="K3151" s="32"/>
      <c r="L3151" s="32" t="str">
        <f t="shared" si="868"/>
        <v>PostAlerta</v>
      </c>
      <c r="M3151" s="32" t="str">
        <f t="shared" si="873"/>
        <v>S/PalabrasClaves</v>
      </c>
      <c r="N3151" s="32" t="str">
        <f t="shared" si="872"/>
        <v/>
      </c>
      <c r="O3151" s="32"/>
      <c r="P3151" s="32" t="s">
        <v>7317</v>
      </c>
      <c r="Q3151" s="32"/>
      <c r="R3151" s="32" t="str">
        <f>LEFT('2012-2022'!$P3151,4)</f>
        <v>2021</v>
      </c>
      <c r="S3151" s="32" t="s">
        <v>54</v>
      </c>
      <c r="T3151" s="32" t="str">
        <f t="shared" si="869"/>
        <v/>
      </c>
      <c r="U3151" s="32"/>
      <c r="V3151" s="34"/>
      <c r="W3151" s="35"/>
      <c r="X3151" s="35"/>
      <c r="Y3151" s="32"/>
    </row>
    <row r="3152" spans="1:25" ht="15.75" hidden="1" customHeight="1" x14ac:dyDescent="0.25">
      <c r="A3152" s="27">
        <v>31728988</v>
      </c>
      <c r="B3152" s="27" t="s">
        <v>19181</v>
      </c>
      <c r="C3152" s="27" t="s">
        <v>19182</v>
      </c>
      <c r="D3152" s="27" t="s">
        <v>19183</v>
      </c>
      <c r="E3152" s="27" t="s">
        <v>13926</v>
      </c>
      <c r="F3152" s="27" t="s">
        <v>120</v>
      </c>
      <c r="G3152" s="27">
        <v>2020</v>
      </c>
      <c r="H3152" s="28">
        <v>43785</v>
      </c>
      <c r="I3152" s="27" t="s">
        <v>19184</v>
      </c>
      <c r="J3152" s="27" t="s">
        <v>19185</v>
      </c>
      <c r="K3152" s="27" t="s">
        <v>19186</v>
      </c>
      <c r="L3152" s="27" t="str">
        <f t="shared" si="868"/>
        <v>PostAlerta</v>
      </c>
      <c r="M3152" s="27" t="str">
        <f t="shared" si="873"/>
        <v>S/PalabrasClaves</v>
      </c>
      <c r="N3152" s="27" t="str">
        <f t="shared" si="872"/>
        <v/>
      </c>
      <c r="O3152" s="27"/>
      <c r="P3152" s="27">
        <v>2020</v>
      </c>
      <c r="Q3152" s="27"/>
      <c r="R3152" s="27" t="str">
        <f>LEFT('2012-2022'!$P3152,4)</f>
        <v>2020</v>
      </c>
      <c r="S3152" s="27"/>
      <c r="T3152" s="27" t="str">
        <f t="shared" si="869"/>
        <v/>
      </c>
      <c r="U3152" s="27"/>
      <c r="V3152" s="29"/>
      <c r="W3152" s="30"/>
      <c r="X3152" s="30"/>
      <c r="Y3152" s="31"/>
    </row>
    <row r="3153" spans="1:25" ht="15.75" hidden="1" customHeight="1" x14ac:dyDescent="0.25">
      <c r="A3153" s="32">
        <v>31323733</v>
      </c>
      <c r="B3153" s="32" t="s">
        <v>19187</v>
      </c>
      <c r="C3153" s="32" t="s">
        <v>19188</v>
      </c>
      <c r="D3153" s="32" t="s">
        <v>19189</v>
      </c>
      <c r="E3153" s="32" t="s">
        <v>19190</v>
      </c>
      <c r="F3153" s="32" t="s">
        <v>15834</v>
      </c>
      <c r="G3153" s="32">
        <v>2019</v>
      </c>
      <c r="H3153" s="33">
        <v>43667</v>
      </c>
      <c r="I3153" s="32" t="s">
        <v>19191</v>
      </c>
      <c r="J3153" s="32"/>
      <c r="K3153" s="32" t="s">
        <v>19192</v>
      </c>
      <c r="L3153" s="32" t="str">
        <f t="shared" si="868"/>
        <v>Excluido</v>
      </c>
      <c r="M3153" s="32" t="str">
        <f t="shared" si="873"/>
        <v>S/PalabrasClaves</v>
      </c>
      <c r="N3153" s="32" t="str">
        <f t="shared" si="872"/>
        <v/>
      </c>
      <c r="O3153" s="32"/>
      <c r="P3153" s="32" t="s">
        <v>17883</v>
      </c>
      <c r="Q3153" s="32"/>
      <c r="R3153" s="32" t="str">
        <f>LEFT('2012-2022'!$P3153,4)</f>
        <v>2019</v>
      </c>
      <c r="S3153" s="32" t="s">
        <v>62</v>
      </c>
      <c r="T3153" s="32" t="str">
        <f t="shared" si="869"/>
        <v/>
      </c>
      <c r="U3153" s="32"/>
      <c r="V3153" s="34"/>
      <c r="W3153" s="35"/>
      <c r="X3153" s="35"/>
      <c r="Y3153" s="32"/>
    </row>
    <row r="3154" spans="1:25" ht="15.75" hidden="1" customHeight="1" x14ac:dyDescent="0.25">
      <c r="A3154" s="27">
        <v>28369762</v>
      </c>
      <c r="B3154" s="27" t="s">
        <v>19193</v>
      </c>
      <c r="C3154" s="27" t="s">
        <v>19182</v>
      </c>
      <c r="D3154" s="27" t="s">
        <v>19194</v>
      </c>
      <c r="E3154" s="27" t="s">
        <v>13926</v>
      </c>
      <c r="F3154" s="27" t="s">
        <v>19195</v>
      </c>
      <c r="G3154" s="27">
        <v>2017</v>
      </c>
      <c r="H3154" s="28">
        <v>42829</v>
      </c>
      <c r="I3154" s="27" t="s">
        <v>19196</v>
      </c>
      <c r="J3154" s="27" t="s">
        <v>19197</v>
      </c>
      <c r="K3154" s="27" t="s">
        <v>19198</v>
      </c>
      <c r="L3154" s="27" t="str">
        <f t="shared" si="868"/>
        <v>PostAlerta</v>
      </c>
      <c r="M3154" s="27" t="str">
        <f t="shared" si="873"/>
        <v>S/PalabrasClaves</v>
      </c>
      <c r="N3154" s="27" t="str">
        <f t="shared" si="872"/>
        <v/>
      </c>
      <c r="O3154" s="27"/>
      <c r="P3154" s="27" t="s">
        <v>19199</v>
      </c>
      <c r="Q3154" s="27"/>
      <c r="R3154" s="27" t="str">
        <f>LEFT('2012-2022'!$P3154,4)</f>
        <v>2017</v>
      </c>
      <c r="S3154" s="27" t="s">
        <v>54</v>
      </c>
      <c r="T3154" s="27" t="str">
        <f t="shared" si="869"/>
        <v/>
      </c>
      <c r="U3154" s="27"/>
      <c r="V3154" s="29"/>
      <c r="W3154" s="30"/>
      <c r="X3154" s="30"/>
      <c r="Y3154" s="31"/>
    </row>
    <row r="3155" spans="1:25" ht="15.75" hidden="1" customHeight="1" x14ac:dyDescent="0.25">
      <c r="A3155" s="32">
        <v>28357376</v>
      </c>
      <c r="B3155" s="32" t="s">
        <v>19200</v>
      </c>
      <c r="C3155" s="32" t="s">
        <v>19201</v>
      </c>
      <c r="D3155" s="32" t="s">
        <v>19202</v>
      </c>
      <c r="E3155" s="32" t="s">
        <v>19203</v>
      </c>
      <c r="F3155" s="32" t="s">
        <v>15795</v>
      </c>
      <c r="G3155" s="32">
        <v>2016</v>
      </c>
      <c r="H3155" s="33">
        <v>42825</v>
      </c>
      <c r="I3155" s="32" t="s">
        <v>19204</v>
      </c>
      <c r="J3155" s="32"/>
      <c r="K3155" s="32" t="s">
        <v>19205</v>
      </c>
      <c r="L3155" s="32" t="str">
        <f t="shared" si="868"/>
        <v>Excluido</v>
      </c>
      <c r="M3155" s="32" t="str">
        <f t="shared" si="873"/>
        <v>C/PalabrasClaves</v>
      </c>
      <c r="N3155" s="32" t="str">
        <f t="shared" si="872"/>
        <v/>
      </c>
      <c r="O3155" s="32"/>
      <c r="P3155" s="32" t="s">
        <v>19206</v>
      </c>
      <c r="Q3155" s="32"/>
      <c r="R3155" s="32" t="str">
        <f>LEFT('2012-2022'!$P3155,4)</f>
        <v>2016</v>
      </c>
      <c r="S3155" s="32" t="s">
        <v>68</v>
      </c>
      <c r="T3155" s="32" t="str">
        <f t="shared" si="869"/>
        <v/>
      </c>
      <c r="U3155" s="32"/>
      <c r="V3155" s="34"/>
      <c r="W3155" s="35"/>
      <c r="X3155" s="35"/>
      <c r="Y3155" s="32"/>
    </row>
    <row r="3156" spans="1:25" ht="15.75" hidden="1" customHeight="1" x14ac:dyDescent="0.25">
      <c r="A3156" s="27">
        <v>26396445</v>
      </c>
      <c r="B3156" s="27" t="s">
        <v>19207</v>
      </c>
      <c r="C3156" s="27" t="s">
        <v>17583</v>
      </c>
      <c r="D3156" s="27" t="s">
        <v>19208</v>
      </c>
      <c r="E3156" s="27" t="s">
        <v>17585</v>
      </c>
      <c r="F3156" s="27" t="s">
        <v>16326</v>
      </c>
      <c r="G3156" s="27">
        <v>2014</v>
      </c>
      <c r="H3156" s="28">
        <v>42271</v>
      </c>
      <c r="I3156" s="27" t="s">
        <v>19209</v>
      </c>
      <c r="J3156" s="27"/>
      <c r="K3156" s="27" t="s">
        <v>19210</v>
      </c>
      <c r="L3156" s="27" t="str">
        <f t="shared" si="868"/>
        <v>PreAlerta</v>
      </c>
      <c r="M3156" s="27" t="str">
        <f t="shared" si="873"/>
        <v>S/PalabrasClaves</v>
      </c>
      <c r="N3156" s="27" t="str">
        <f t="shared" si="872"/>
        <v/>
      </c>
      <c r="O3156" s="27"/>
      <c r="P3156" s="27" t="s">
        <v>19211</v>
      </c>
      <c r="Q3156" s="27"/>
      <c r="R3156" s="27" t="str">
        <f>LEFT('2012-2022'!$P3156,4)</f>
        <v>2014</v>
      </c>
      <c r="S3156" s="27" t="s">
        <v>62</v>
      </c>
      <c r="T3156" s="27" t="str">
        <f t="shared" si="869"/>
        <v/>
      </c>
      <c r="U3156" s="27"/>
      <c r="V3156" s="29"/>
      <c r="W3156" s="30"/>
      <c r="X3156" s="30"/>
      <c r="Y3156" s="31"/>
    </row>
    <row r="3157" spans="1:25" ht="15.75" hidden="1" customHeight="1" x14ac:dyDescent="0.25">
      <c r="A3157" s="32">
        <v>23221768</v>
      </c>
      <c r="B3157" s="32" t="s">
        <v>19212</v>
      </c>
      <c r="C3157" s="32" t="s">
        <v>19213</v>
      </c>
      <c r="D3157" s="32" t="s">
        <v>19214</v>
      </c>
      <c r="E3157" s="32" t="s">
        <v>19215</v>
      </c>
      <c r="F3157" s="32" t="s">
        <v>257</v>
      </c>
      <c r="G3157" s="32">
        <v>2013</v>
      </c>
      <c r="H3157" s="33">
        <v>41254</v>
      </c>
      <c r="I3157" s="32"/>
      <c r="J3157" s="32"/>
      <c r="K3157" s="32" t="s">
        <v>19216</v>
      </c>
      <c r="L3157" s="32" t="str">
        <f t="shared" si="868"/>
        <v>Excluido</v>
      </c>
      <c r="M3157" s="32" t="str">
        <f t="shared" si="873"/>
        <v>C/PalabrasClaves</v>
      </c>
      <c r="N3157" s="32" t="str">
        <f t="shared" si="872"/>
        <v/>
      </c>
      <c r="O3157" s="32"/>
      <c r="P3157" s="32" t="s">
        <v>1105</v>
      </c>
      <c r="Q3157" s="32"/>
      <c r="R3157" s="32" t="str">
        <f>LEFT('2012-2022'!$P3157,4)</f>
        <v>2013</v>
      </c>
      <c r="S3157" s="32" t="s">
        <v>45</v>
      </c>
      <c r="T3157" s="32" t="str">
        <f t="shared" si="869"/>
        <v/>
      </c>
      <c r="U3157" s="32"/>
      <c r="V3157" s="34"/>
      <c r="W3157" s="35"/>
      <c r="X3157" s="35"/>
      <c r="Y3157" s="32"/>
    </row>
    <row r="3158" spans="1:25" ht="15.75" hidden="1" customHeight="1" x14ac:dyDescent="0.25">
      <c r="A3158" s="27">
        <v>22794785</v>
      </c>
      <c r="B3158" s="27" t="s">
        <v>19217</v>
      </c>
      <c r="C3158" s="27" t="s">
        <v>19218</v>
      </c>
      <c r="D3158" s="27" t="s">
        <v>19219</v>
      </c>
      <c r="E3158" s="27" t="s">
        <v>19220</v>
      </c>
      <c r="F3158" s="27" t="s">
        <v>19221</v>
      </c>
      <c r="G3158" s="27">
        <v>2012</v>
      </c>
      <c r="H3158" s="28">
        <v>41107</v>
      </c>
      <c r="I3158" s="27"/>
      <c r="J3158" s="27"/>
      <c r="K3158" s="27" t="s">
        <v>19222</v>
      </c>
      <c r="L3158" s="27" t="str">
        <f t="shared" si="868"/>
        <v>PreAlerta</v>
      </c>
      <c r="M3158" s="27" t="str">
        <f t="shared" si="873"/>
        <v>S/PalabrasClaves</v>
      </c>
      <c r="N3158" s="27" t="str">
        <f t="shared" si="872"/>
        <v/>
      </c>
      <c r="O3158" s="27"/>
      <c r="P3158" s="27" t="s">
        <v>19223</v>
      </c>
      <c r="Q3158" s="27"/>
      <c r="R3158" s="27" t="str">
        <f>LEFT('2012-2022'!$P3158,4)</f>
        <v>2012</v>
      </c>
      <c r="S3158" s="27" t="s">
        <v>65</v>
      </c>
      <c r="T3158" s="27" t="str">
        <f t="shared" si="869"/>
        <v/>
      </c>
      <c r="U3158" s="27"/>
      <c r="V3158" s="29"/>
      <c r="W3158" s="30"/>
      <c r="X3158" s="30"/>
      <c r="Y3158" s="31"/>
    </row>
    <row r="3159" spans="1:25" ht="15.75" hidden="1" customHeight="1" x14ac:dyDescent="0.25">
      <c r="A3159" s="32">
        <v>33011046</v>
      </c>
      <c r="B3159" s="32" t="s">
        <v>19224</v>
      </c>
      <c r="C3159" s="32" t="s">
        <v>19225</v>
      </c>
      <c r="D3159" s="32" t="s">
        <v>19226</v>
      </c>
      <c r="E3159" s="32" t="s">
        <v>19227</v>
      </c>
      <c r="F3159" s="32" t="s">
        <v>7518</v>
      </c>
      <c r="G3159" s="32">
        <v>2020</v>
      </c>
      <c r="H3159" s="33">
        <v>44108</v>
      </c>
      <c r="I3159" s="32" t="s">
        <v>19228</v>
      </c>
      <c r="J3159" s="32" t="s">
        <v>19229</v>
      </c>
      <c r="K3159" s="32" t="s">
        <v>19230</v>
      </c>
      <c r="L3159" s="32" t="str">
        <f t="shared" si="868"/>
        <v>Excluido</v>
      </c>
      <c r="M3159" s="32" t="str">
        <f t="shared" si="873"/>
        <v>C/PalabrasClaves</v>
      </c>
      <c r="N3159" s="32" t="str">
        <f t="shared" si="872"/>
        <v/>
      </c>
      <c r="O3159" s="32"/>
      <c r="P3159" s="32" t="s">
        <v>800</v>
      </c>
      <c r="Q3159" s="32"/>
      <c r="R3159" s="32" t="str">
        <f>LEFT('2012-2022'!$P3159,4)</f>
        <v>2020</v>
      </c>
      <c r="S3159" s="32" t="s">
        <v>74</v>
      </c>
      <c r="T3159" s="32" t="str">
        <f t="shared" si="869"/>
        <v/>
      </c>
      <c r="U3159" s="32"/>
      <c r="V3159" s="34"/>
      <c r="W3159" s="35"/>
      <c r="X3159" s="35"/>
      <c r="Y3159" s="32"/>
    </row>
    <row r="3160" spans="1:25" ht="15.75" hidden="1" customHeight="1" x14ac:dyDescent="0.25">
      <c r="A3160" s="27">
        <v>25785190</v>
      </c>
      <c r="B3160" s="27" t="s">
        <v>19231</v>
      </c>
      <c r="C3160" s="27" t="s">
        <v>19232</v>
      </c>
      <c r="D3160" s="27" t="s">
        <v>19233</v>
      </c>
      <c r="E3160" s="27" t="s">
        <v>19234</v>
      </c>
      <c r="F3160" s="27" t="s">
        <v>19235</v>
      </c>
      <c r="G3160" s="27">
        <v>2015</v>
      </c>
      <c r="H3160" s="28">
        <v>42082</v>
      </c>
      <c r="I3160" s="27" t="s">
        <v>19236</v>
      </c>
      <c r="J3160" s="27"/>
      <c r="K3160" s="27" t="s">
        <v>19237</v>
      </c>
      <c r="L3160" s="27" t="str">
        <f t="shared" si="868"/>
        <v>PreAlerta</v>
      </c>
      <c r="M3160" s="27" t="str">
        <f t="shared" si="873"/>
        <v>S/PalabrasClaves</v>
      </c>
      <c r="N3160" s="27" t="str">
        <f t="shared" si="872"/>
        <v/>
      </c>
      <c r="O3160" s="27"/>
      <c r="P3160" s="27">
        <v>2015</v>
      </c>
      <c r="Q3160" s="27"/>
      <c r="R3160" s="27" t="str">
        <f>LEFT('2012-2022'!$P3160,4)</f>
        <v>2015</v>
      </c>
      <c r="S3160" s="27"/>
      <c r="T3160" s="27" t="str">
        <f t="shared" si="869"/>
        <v/>
      </c>
      <c r="U3160" s="27"/>
      <c r="V3160" s="29"/>
      <c r="W3160" s="30"/>
      <c r="X3160" s="30"/>
      <c r="Y3160" s="31"/>
    </row>
    <row r="3161" spans="1:25" ht="15.75" hidden="1" customHeight="1" x14ac:dyDescent="0.25">
      <c r="A3161" s="32">
        <v>30519127</v>
      </c>
      <c r="B3161" s="32" t="s">
        <v>19238</v>
      </c>
      <c r="C3161" s="32" t="s">
        <v>19239</v>
      </c>
      <c r="D3161" s="32" t="s">
        <v>19240</v>
      </c>
      <c r="E3161" s="32" t="s">
        <v>19241</v>
      </c>
      <c r="F3161" s="32" t="s">
        <v>19242</v>
      </c>
      <c r="G3161" s="32">
        <v>2018</v>
      </c>
      <c r="H3161" s="33">
        <v>43441</v>
      </c>
      <c r="I3161" s="32" t="s">
        <v>19243</v>
      </c>
      <c r="J3161" s="32"/>
      <c r="K3161" s="32" t="s">
        <v>19244</v>
      </c>
      <c r="L3161" s="32" t="str">
        <f t="shared" ref="L3161:L3224" si="874">IF(ISNUMBER(VLOOKUP(A3161,EXCL,1,FALSE)),"Excluido",IF(ISNUMBER(VLOOKUP(A3161,POST,1,FALSE)),"PostAlerta",IF(ISNUMBER(VLOOKUP(A3161,PRE,1,FALSE)),"PreAlerta","")))</f>
        <v>Excluido</v>
      </c>
      <c r="M3161" s="32" t="str">
        <f t="shared" si="873"/>
        <v>S/PalabrasClaves</v>
      </c>
      <c r="N3161" s="32" t="str">
        <f t="shared" si="872"/>
        <v/>
      </c>
      <c r="O3161" s="32"/>
      <c r="P3161" s="32" t="s">
        <v>19245</v>
      </c>
      <c r="Q3161" s="32"/>
      <c r="R3161" s="32" t="str">
        <f>LEFT('2012-2022'!$P3161,4)</f>
        <v>2018</v>
      </c>
      <c r="S3161" s="32" t="s">
        <v>72</v>
      </c>
      <c r="T3161" s="32" t="str">
        <f t="shared" si="869"/>
        <v/>
      </c>
      <c r="U3161" s="32"/>
      <c r="V3161" s="34"/>
      <c r="W3161" s="35"/>
      <c r="X3161" s="35"/>
      <c r="Y3161" s="32"/>
    </row>
    <row r="3162" spans="1:25" ht="15.75" hidden="1" customHeight="1" x14ac:dyDescent="0.25">
      <c r="A3162" s="27">
        <v>26208181</v>
      </c>
      <c r="B3162" s="27" t="s">
        <v>19246</v>
      </c>
      <c r="C3162" s="27" t="s">
        <v>19247</v>
      </c>
      <c r="D3162" s="27" t="s">
        <v>19248</v>
      </c>
      <c r="E3162" s="27" t="s">
        <v>19249</v>
      </c>
      <c r="F3162" s="27" t="s">
        <v>424</v>
      </c>
      <c r="G3162" s="27">
        <v>2015</v>
      </c>
      <c r="H3162" s="28">
        <v>42210</v>
      </c>
      <c r="I3162" s="27" t="s">
        <v>19250</v>
      </c>
      <c r="J3162" s="27"/>
      <c r="K3162" s="27" t="s">
        <v>19251</v>
      </c>
      <c r="L3162" s="27" t="str">
        <f t="shared" si="874"/>
        <v>PreAlerta</v>
      </c>
      <c r="M3162" s="27" t="str">
        <f t="shared" si="873"/>
        <v>S/PalabrasClaves</v>
      </c>
      <c r="N3162" s="27" t="str">
        <f t="shared" si="872"/>
        <v/>
      </c>
      <c r="O3162" s="27"/>
      <c r="P3162" s="27" t="s">
        <v>2886</v>
      </c>
      <c r="Q3162" s="27"/>
      <c r="R3162" s="27" t="str">
        <f>LEFT('2012-2022'!$P3162,4)</f>
        <v>2015</v>
      </c>
      <c r="S3162" s="27" t="s">
        <v>62</v>
      </c>
      <c r="T3162" s="27" t="str">
        <f t="shared" si="869"/>
        <v/>
      </c>
      <c r="U3162" s="27"/>
      <c r="V3162" s="29"/>
      <c r="W3162" s="30"/>
      <c r="X3162" s="30"/>
      <c r="Y3162" s="31"/>
    </row>
    <row r="3163" spans="1:25" ht="15.75" hidden="1" customHeight="1" x14ac:dyDescent="0.25">
      <c r="A3163" s="32">
        <v>34397971</v>
      </c>
      <c r="B3163" s="32" t="s">
        <v>19252</v>
      </c>
      <c r="C3163" s="32" t="s">
        <v>19253</v>
      </c>
      <c r="D3163" s="32" t="s">
        <v>19254</v>
      </c>
      <c r="E3163" s="32" t="s">
        <v>4204</v>
      </c>
      <c r="F3163" s="32" t="s">
        <v>304</v>
      </c>
      <c r="G3163" s="32">
        <v>2021</v>
      </c>
      <c r="H3163" s="33">
        <v>44424</v>
      </c>
      <c r="I3163" s="32"/>
      <c r="J3163" s="32"/>
      <c r="K3163" s="32" t="s">
        <v>19255</v>
      </c>
      <c r="L3163" s="32" t="str">
        <f t="shared" si="874"/>
        <v>PostAlerta</v>
      </c>
      <c r="M3163" s="32" t="str">
        <f t="shared" si="873"/>
        <v>C/PalabrasClaves</v>
      </c>
      <c r="N3163" s="32" t="str">
        <f t="shared" si="872"/>
        <v/>
      </c>
      <c r="O3163" s="32"/>
      <c r="P3163" s="32" t="s">
        <v>5800</v>
      </c>
      <c r="Q3163" s="32"/>
      <c r="R3163" s="32" t="str">
        <f>LEFT('2012-2022'!$P3163,4)</f>
        <v>2021</v>
      </c>
      <c r="S3163" s="32" t="s">
        <v>68</v>
      </c>
      <c r="T3163" s="32" t="str">
        <f t="shared" si="869"/>
        <v/>
      </c>
      <c r="U3163" s="32"/>
      <c r="V3163" s="34"/>
      <c r="W3163" s="35"/>
      <c r="X3163" s="35"/>
      <c r="Y3163" s="32"/>
    </row>
    <row r="3164" spans="1:25" ht="15.75" hidden="1" customHeight="1" x14ac:dyDescent="0.25">
      <c r="A3164" s="27">
        <v>25922103</v>
      </c>
      <c r="B3164" s="27" t="s">
        <v>19256</v>
      </c>
      <c r="C3164" s="27" t="s">
        <v>19257</v>
      </c>
      <c r="D3164" s="27" t="s">
        <v>19258</v>
      </c>
      <c r="E3164" s="27" t="s">
        <v>7993</v>
      </c>
      <c r="F3164" s="27" t="s">
        <v>5111</v>
      </c>
      <c r="G3164" s="27">
        <v>2015</v>
      </c>
      <c r="H3164" s="28">
        <v>42124</v>
      </c>
      <c r="I3164" s="27" t="s">
        <v>19259</v>
      </c>
      <c r="J3164" s="27"/>
      <c r="K3164" s="27" t="s">
        <v>19260</v>
      </c>
      <c r="L3164" s="27" t="str">
        <f t="shared" si="874"/>
        <v>PreAlerta</v>
      </c>
      <c r="M3164" s="27" t="str">
        <f t="shared" si="873"/>
        <v>S/PalabrasClaves</v>
      </c>
      <c r="N3164" s="27" t="str">
        <f t="shared" si="872"/>
        <v/>
      </c>
      <c r="O3164" s="27"/>
      <c r="P3164" s="27" t="s">
        <v>15441</v>
      </c>
      <c r="Q3164" s="27"/>
      <c r="R3164" s="27" t="str">
        <f>LEFT('2012-2022'!$P3164,4)</f>
        <v>2015</v>
      </c>
      <c r="S3164" s="27" t="s">
        <v>54</v>
      </c>
      <c r="T3164" s="27" t="str">
        <f t="shared" si="869"/>
        <v/>
      </c>
      <c r="U3164" s="27"/>
      <c r="V3164" s="29"/>
      <c r="W3164" s="30"/>
      <c r="X3164" s="30"/>
      <c r="Y3164" s="31"/>
    </row>
    <row r="3165" spans="1:25" ht="15.75" hidden="1" customHeight="1" x14ac:dyDescent="0.25">
      <c r="A3165" s="32">
        <v>23554208</v>
      </c>
      <c r="B3165" s="32" t="s">
        <v>19261</v>
      </c>
      <c r="C3165" s="32" t="s">
        <v>19262</v>
      </c>
      <c r="D3165" s="32" t="s">
        <v>19263</v>
      </c>
      <c r="E3165" s="32" t="s">
        <v>10907</v>
      </c>
      <c r="F3165" s="32" t="s">
        <v>502</v>
      </c>
      <c r="G3165" s="32">
        <v>2013</v>
      </c>
      <c r="H3165" s="33">
        <v>41369</v>
      </c>
      <c r="I3165" s="32" t="s">
        <v>19264</v>
      </c>
      <c r="J3165" s="32"/>
      <c r="K3165" s="32" t="s">
        <v>19265</v>
      </c>
      <c r="L3165" s="32" t="str">
        <f t="shared" si="874"/>
        <v>PreAlerta</v>
      </c>
      <c r="M3165" s="32" t="str">
        <f t="shared" si="873"/>
        <v>S/PalabrasClaves</v>
      </c>
      <c r="N3165" s="32" t="str">
        <f t="shared" si="872"/>
        <v/>
      </c>
      <c r="O3165" s="32"/>
      <c r="P3165" s="32" t="s">
        <v>479</v>
      </c>
      <c r="Q3165" s="32"/>
      <c r="R3165" s="32" t="str">
        <f>LEFT('2012-2022'!$P3165,4)</f>
        <v>2013</v>
      </c>
      <c r="S3165" s="32" t="s">
        <v>60</v>
      </c>
      <c r="T3165" s="32" t="str">
        <f t="shared" si="869"/>
        <v/>
      </c>
      <c r="U3165" s="32"/>
      <c r="V3165" s="34"/>
      <c r="W3165" s="35"/>
      <c r="X3165" s="35"/>
      <c r="Y3165" s="32"/>
    </row>
    <row r="3166" spans="1:25" ht="15.75" hidden="1" customHeight="1" x14ac:dyDescent="0.25">
      <c r="A3166" s="27">
        <v>26733496</v>
      </c>
      <c r="B3166" s="27" t="s">
        <v>19266</v>
      </c>
      <c r="C3166" s="27" t="s">
        <v>19267</v>
      </c>
      <c r="D3166" s="27" t="s">
        <v>19268</v>
      </c>
      <c r="E3166" s="27" t="s">
        <v>4572</v>
      </c>
      <c r="F3166" s="27" t="s">
        <v>188</v>
      </c>
      <c r="G3166" s="27">
        <v>2016</v>
      </c>
      <c r="H3166" s="28">
        <v>42376</v>
      </c>
      <c r="I3166" s="27"/>
      <c r="J3166" s="27"/>
      <c r="K3166" s="27" t="s">
        <v>19269</v>
      </c>
      <c r="L3166" s="27" t="str">
        <f t="shared" si="874"/>
        <v>Excluido</v>
      </c>
      <c r="M3166" s="27" t="str">
        <f t="shared" si="873"/>
        <v>S/PalabrasClaves</v>
      </c>
      <c r="N3166" s="27" t="str">
        <f t="shared" si="872"/>
        <v/>
      </c>
      <c r="O3166" s="27"/>
      <c r="P3166" s="27" t="s">
        <v>2657</v>
      </c>
      <c r="Q3166" s="27"/>
      <c r="R3166" s="27" t="str">
        <f>LEFT('2012-2022'!$P3166,4)</f>
        <v>2016</v>
      </c>
      <c r="S3166" s="27" t="s">
        <v>49</v>
      </c>
      <c r="T3166" s="27" t="str">
        <f t="shared" si="869"/>
        <v/>
      </c>
      <c r="U3166" s="27"/>
      <c r="V3166" s="29"/>
      <c r="W3166" s="30"/>
      <c r="X3166" s="30"/>
      <c r="Y3166" s="31"/>
    </row>
    <row r="3167" spans="1:25" ht="15.75" hidden="1" customHeight="1" x14ac:dyDescent="0.25">
      <c r="A3167" s="32">
        <v>28117765</v>
      </c>
      <c r="B3167" s="32" t="s">
        <v>19270</v>
      </c>
      <c r="C3167" s="32" t="s">
        <v>19271</v>
      </c>
      <c r="D3167" s="32" t="s">
        <v>19272</v>
      </c>
      <c r="E3167" s="32" t="s">
        <v>19273</v>
      </c>
      <c r="F3167" s="32" t="s">
        <v>9684</v>
      </c>
      <c r="G3167" s="32">
        <v>2017</v>
      </c>
      <c r="H3167" s="33">
        <v>42760</v>
      </c>
      <c r="I3167" s="32"/>
      <c r="J3167" s="32"/>
      <c r="K3167" s="32"/>
      <c r="L3167" s="32" t="str">
        <f t="shared" si="874"/>
        <v>PreAlerta</v>
      </c>
      <c r="M3167" s="32" t="str">
        <f t="shared" si="873"/>
        <v>S/PalabrasClaves</v>
      </c>
      <c r="N3167" s="32" t="str">
        <f t="shared" si="872"/>
        <v/>
      </c>
      <c r="O3167" s="32"/>
      <c r="P3167" s="32" t="s">
        <v>19274</v>
      </c>
      <c r="Q3167" s="32"/>
      <c r="R3167" s="32" t="str">
        <f>LEFT('2012-2022'!$P3167,4)</f>
        <v>2017</v>
      </c>
      <c r="S3167" s="32" t="s">
        <v>39</v>
      </c>
      <c r="T3167" s="32" t="str">
        <f t="shared" si="869"/>
        <v/>
      </c>
      <c r="U3167" s="32"/>
      <c r="V3167" s="34"/>
      <c r="W3167" s="35"/>
      <c r="X3167" s="35"/>
      <c r="Y3167" s="32"/>
    </row>
    <row r="3168" spans="1:25" ht="15.75" hidden="1" customHeight="1" x14ac:dyDescent="0.25">
      <c r="A3168" s="27">
        <v>26810921</v>
      </c>
      <c r="B3168" s="27" t="s">
        <v>19275</v>
      </c>
      <c r="C3168" s="27" t="s">
        <v>19276</v>
      </c>
      <c r="D3168" s="27" t="s">
        <v>19277</v>
      </c>
      <c r="E3168" s="27" t="s">
        <v>19278</v>
      </c>
      <c r="F3168" s="27" t="s">
        <v>19279</v>
      </c>
      <c r="G3168" s="27">
        <v>2016</v>
      </c>
      <c r="H3168" s="28">
        <v>42396</v>
      </c>
      <c r="I3168" s="27"/>
      <c r="J3168" s="27"/>
      <c r="K3168" s="27" t="s">
        <v>19280</v>
      </c>
      <c r="L3168" s="27" t="str">
        <f t="shared" si="874"/>
        <v>PreAlerta</v>
      </c>
      <c r="M3168" s="27" t="str">
        <f t="shared" si="873"/>
        <v>S/PalabrasClaves</v>
      </c>
      <c r="N3168" s="27"/>
      <c r="O3168" s="27"/>
      <c r="P3168" s="27" t="s">
        <v>2657</v>
      </c>
      <c r="Q3168" s="27"/>
      <c r="R3168" s="27" t="str">
        <f>LEFT('2012-2022'!$P3168,4)</f>
        <v>2016</v>
      </c>
      <c r="S3168" s="27" t="s">
        <v>49</v>
      </c>
      <c r="T3168" s="27" t="str">
        <f t="shared" si="869"/>
        <v/>
      </c>
      <c r="U3168" s="27"/>
      <c r="V3168" s="29"/>
      <c r="W3168" s="30"/>
      <c r="X3168" s="30"/>
      <c r="Y3168" s="31"/>
    </row>
    <row r="3169" spans="1:25" ht="15.75" hidden="1" customHeight="1" x14ac:dyDescent="0.25">
      <c r="A3169" s="32">
        <v>29240635</v>
      </c>
      <c r="B3169" s="32" t="s">
        <v>19281</v>
      </c>
      <c r="C3169" s="32" t="s">
        <v>19282</v>
      </c>
      <c r="D3169" s="32" t="s">
        <v>19283</v>
      </c>
      <c r="E3169" s="32" t="s">
        <v>19284</v>
      </c>
      <c r="F3169" s="32" t="s">
        <v>304</v>
      </c>
      <c r="G3169" s="32">
        <v>2018</v>
      </c>
      <c r="H3169" s="33">
        <v>43084</v>
      </c>
      <c r="I3169" s="32"/>
      <c r="J3169" s="32"/>
      <c r="K3169" s="32" t="s">
        <v>19285</v>
      </c>
      <c r="L3169" s="32" t="str">
        <f t="shared" si="874"/>
        <v>PostAlerta</v>
      </c>
      <c r="M3169" s="32" t="str">
        <f t="shared" si="873"/>
        <v>C/PalabrasClaves</v>
      </c>
      <c r="N3169" s="32" t="str">
        <f t="shared" ref="N3169:N3194" si="875">IF(ISNUMBER(SEARCH("TREATMENT", B3169)), "4) Nuevos tratamientos", "")</f>
        <v/>
      </c>
      <c r="O3169" s="32"/>
      <c r="P3169" s="32" t="s">
        <v>1338</v>
      </c>
      <c r="Q3169" s="32"/>
      <c r="R3169" s="32" t="str">
        <f>LEFT('2012-2022'!$P3169,4)</f>
        <v>2018</v>
      </c>
      <c r="S3169" s="32" t="s">
        <v>39</v>
      </c>
      <c r="T3169" s="32" t="str">
        <f t="shared" si="869"/>
        <v/>
      </c>
      <c r="U3169" s="32"/>
      <c r="V3169" s="34"/>
      <c r="W3169" s="35"/>
      <c r="X3169" s="35"/>
      <c r="Y3169" s="32"/>
    </row>
    <row r="3170" spans="1:25" ht="15.75" hidden="1" customHeight="1" x14ac:dyDescent="0.25">
      <c r="A3170" s="27">
        <v>36388349</v>
      </c>
      <c r="B3170" s="27" t="s">
        <v>19286</v>
      </c>
      <c r="C3170" s="27" t="s">
        <v>19287</v>
      </c>
      <c r="D3170" s="27" t="s">
        <v>19288</v>
      </c>
      <c r="E3170" s="27" t="s">
        <v>19289</v>
      </c>
      <c r="F3170" s="27" t="s">
        <v>12426</v>
      </c>
      <c r="G3170" s="27">
        <v>2022</v>
      </c>
      <c r="H3170" s="28">
        <v>44882</v>
      </c>
      <c r="I3170" s="27" t="s">
        <v>19290</v>
      </c>
      <c r="J3170" s="27"/>
      <c r="K3170" s="27" t="s">
        <v>19291</v>
      </c>
      <c r="L3170" s="27" t="str">
        <f t="shared" si="874"/>
        <v>PostAlerta</v>
      </c>
      <c r="M3170" s="27" t="str">
        <f t="shared" si="873"/>
        <v>S/PalabrasClaves</v>
      </c>
      <c r="N3170" s="27" t="str">
        <f t="shared" si="875"/>
        <v/>
      </c>
      <c r="O3170" s="27"/>
      <c r="P3170" s="27" t="s">
        <v>19292</v>
      </c>
      <c r="Q3170" s="27"/>
      <c r="R3170" s="27" t="str">
        <f>LEFT('2012-2022'!$P3170,4)</f>
        <v>2022</v>
      </c>
      <c r="S3170" s="27" t="s">
        <v>70</v>
      </c>
      <c r="T3170" s="27" t="str">
        <f t="shared" si="869"/>
        <v/>
      </c>
      <c r="U3170" s="27"/>
      <c r="V3170" s="29"/>
      <c r="W3170" s="30"/>
      <c r="X3170" s="30"/>
      <c r="Y3170" s="31"/>
    </row>
    <row r="3171" spans="1:25" ht="15.75" hidden="1" customHeight="1" x14ac:dyDescent="0.25">
      <c r="A3171" s="32">
        <v>29175001</v>
      </c>
      <c r="B3171" s="32" t="s">
        <v>19293</v>
      </c>
      <c r="C3171" s="32" t="s">
        <v>19294</v>
      </c>
      <c r="D3171" s="32" t="s">
        <v>19295</v>
      </c>
      <c r="E3171" s="32" t="s">
        <v>19296</v>
      </c>
      <c r="F3171" s="32" t="s">
        <v>415</v>
      </c>
      <c r="G3171" s="32">
        <v>2018</v>
      </c>
      <c r="H3171" s="33">
        <v>43067</v>
      </c>
      <c r="I3171" s="32"/>
      <c r="J3171" s="32"/>
      <c r="K3171" s="32" t="s">
        <v>19297</v>
      </c>
      <c r="L3171" s="32" t="str">
        <f t="shared" si="874"/>
        <v>Excluido</v>
      </c>
      <c r="M3171" s="32" t="str">
        <f t="shared" si="873"/>
        <v>S/PalabrasClaves</v>
      </c>
      <c r="N3171" s="32" t="str">
        <f t="shared" si="875"/>
        <v/>
      </c>
      <c r="O3171" s="32"/>
      <c r="P3171" s="32" t="s">
        <v>942</v>
      </c>
      <c r="Q3171" s="32"/>
      <c r="R3171" s="32" t="str">
        <f>LEFT('2012-2022'!$P3171,4)</f>
        <v>2018</v>
      </c>
      <c r="S3171" s="32" t="s">
        <v>74</v>
      </c>
      <c r="T3171" s="32" t="str">
        <f t="shared" si="869"/>
        <v/>
      </c>
      <c r="U3171" s="32"/>
      <c r="V3171" s="34"/>
      <c r="W3171" s="35"/>
      <c r="X3171" s="35"/>
      <c r="Y3171" s="32"/>
    </row>
    <row r="3172" spans="1:25" ht="15.75" hidden="1" customHeight="1" x14ac:dyDescent="0.25">
      <c r="A3172" s="27">
        <v>34763670</v>
      </c>
      <c r="B3172" s="27" t="s">
        <v>19298</v>
      </c>
      <c r="C3172" s="27" t="s">
        <v>19299</v>
      </c>
      <c r="D3172" s="27" t="s">
        <v>19300</v>
      </c>
      <c r="E3172" s="27" t="s">
        <v>15753</v>
      </c>
      <c r="F3172" s="27" t="s">
        <v>1066</v>
      </c>
      <c r="G3172" s="27">
        <v>2021</v>
      </c>
      <c r="H3172" s="28">
        <v>44512</v>
      </c>
      <c r="I3172" s="27" t="s">
        <v>19301</v>
      </c>
      <c r="J3172" s="27"/>
      <c r="K3172" s="27" t="s">
        <v>19302</v>
      </c>
      <c r="L3172" s="27" t="str">
        <f t="shared" si="874"/>
        <v>Excluido</v>
      </c>
      <c r="M3172" s="27" t="str">
        <f t="shared" si="873"/>
        <v>S/PalabrasClaves</v>
      </c>
      <c r="N3172" s="27" t="str">
        <f t="shared" si="875"/>
        <v/>
      </c>
      <c r="O3172" s="27"/>
      <c r="P3172" s="27" t="s">
        <v>17513</v>
      </c>
      <c r="Q3172" s="27"/>
      <c r="R3172" s="27" t="str">
        <f>LEFT('2012-2022'!$P3172,4)</f>
        <v>2021</v>
      </c>
      <c r="S3172" s="27" t="s">
        <v>72</v>
      </c>
      <c r="T3172" s="27" t="str">
        <f t="shared" si="869"/>
        <v/>
      </c>
      <c r="U3172" s="27"/>
      <c r="V3172" s="29"/>
      <c r="W3172" s="30"/>
      <c r="X3172" s="30"/>
      <c r="Y3172" s="31"/>
    </row>
    <row r="3173" spans="1:25" ht="15.75" hidden="1" customHeight="1" x14ac:dyDescent="0.25">
      <c r="A3173" s="32">
        <v>34452992</v>
      </c>
      <c r="B3173" s="32" t="s">
        <v>19303</v>
      </c>
      <c r="C3173" s="32" t="s">
        <v>19304</v>
      </c>
      <c r="D3173" s="32" t="s">
        <v>19305</v>
      </c>
      <c r="E3173" s="32" t="s">
        <v>19096</v>
      </c>
      <c r="F3173" s="32" t="s">
        <v>393</v>
      </c>
      <c r="G3173" s="32">
        <v>2022</v>
      </c>
      <c r="H3173" s="33">
        <v>44436</v>
      </c>
      <c r="I3173" s="32"/>
      <c r="J3173" s="32"/>
      <c r="K3173" s="32" t="s">
        <v>19306</v>
      </c>
      <c r="L3173" s="32" t="str">
        <f t="shared" si="874"/>
        <v>PostAlerta</v>
      </c>
      <c r="M3173" s="32" t="str">
        <f t="shared" si="873"/>
        <v>S/PalabrasClaves</v>
      </c>
      <c r="N3173" s="32" t="str">
        <f t="shared" si="875"/>
        <v/>
      </c>
      <c r="O3173" s="32"/>
      <c r="P3173" s="32" t="s">
        <v>14841</v>
      </c>
      <c r="Q3173" s="32"/>
      <c r="R3173" s="32" t="str">
        <f>LEFT('2012-2022'!$P3173,4)</f>
        <v>2022</v>
      </c>
      <c r="S3173" s="32" t="s">
        <v>60</v>
      </c>
      <c r="T3173" s="32" t="str">
        <f t="shared" si="869"/>
        <v/>
      </c>
      <c r="U3173" s="32"/>
      <c r="V3173" s="34"/>
      <c r="W3173" s="35"/>
      <c r="X3173" s="35"/>
      <c r="Y3173" s="32"/>
    </row>
    <row r="3174" spans="1:25" ht="15.75" hidden="1" customHeight="1" x14ac:dyDescent="0.25">
      <c r="A3174" s="27">
        <v>30373802</v>
      </c>
      <c r="B3174" s="27" t="s">
        <v>19307</v>
      </c>
      <c r="C3174" s="27" t="s">
        <v>19308</v>
      </c>
      <c r="D3174" s="27" t="s">
        <v>19309</v>
      </c>
      <c r="E3174" s="27" t="s">
        <v>19310</v>
      </c>
      <c r="F3174" s="27" t="s">
        <v>573</v>
      </c>
      <c r="G3174" s="27">
        <v>2018</v>
      </c>
      <c r="H3174" s="28">
        <v>43404</v>
      </c>
      <c r="I3174" s="27" t="s">
        <v>19311</v>
      </c>
      <c r="J3174" s="27"/>
      <c r="K3174" s="27" t="s">
        <v>19312</v>
      </c>
      <c r="L3174" s="27" t="str">
        <f t="shared" si="874"/>
        <v>Excluido</v>
      </c>
      <c r="M3174" s="27" t="str">
        <f t="shared" si="873"/>
        <v>S/PalabrasClaves</v>
      </c>
      <c r="N3174" s="27" t="str">
        <f t="shared" si="875"/>
        <v/>
      </c>
      <c r="O3174" s="27"/>
      <c r="P3174" s="27" t="s">
        <v>7099</v>
      </c>
      <c r="Q3174" s="27"/>
      <c r="R3174" s="27" t="str">
        <f>LEFT('2012-2022'!$P3174,4)</f>
        <v>2018</v>
      </c>
      <c r="S3174" s="27" t="s">
        <v>74</v>
      </c>
      <c r="T3174" s="27" t="str">
        <f t="shared" si="869"/>
        <v/>
      </c>
      <c r="U3174" s="27"/>
      <c r="V3174" s="29"/>
      <c r="W3174" s="30"/>
      <c r="X3174" s="30"/>
      <c r="Y3174" s="31"/>
    </row>
    <row r="3175" spans="1:25" ht="15.75" hidden="1" customHeight="1" x14ac:dyDescent="0.25">
      <c r="A3175" s="32">
        <v>24262217</v>
      </c>
      <c r="B3175" s="32" t="s">
        <v>19313</v>
      </c>
      <c r="C3175" s="32" t="s">
        <v>19314</v>
      </c>
      <c r="D3175" s="32" t="s">
        <v>19315</v>
      </c>
      <c r="E3175" s="32" t="s">
        <v>19316</v>
      </c>
      <c r="F3175" s="32" t="s">
        <v>595</v>
      </c>
      <c r="G3175" s="32">
        <v>2013</v>
      </c>
      <c r="H3175" s="33">
        <v>41601</v>
      </c>
      <c r="I3175" s="32"/>
      <c r="J3175" s="32"/>
      <c r="K3175" s="32" t="s">
        <v>19317</v>
      </c>
      <c r="L3175" s="32" t="str">
        <f t="shared" si="874"/>
        <v>Excluido</v>
      </c>
      <c r="M3175" s="32" t="str">
        <f t="shared" si="873"/>
        <v>C/PalabrasClaves</v>
      </c>
      <c r="N3175" s="32" t="str">
        <f t="shared" si="875"/>
        <v/>
      </c>
      <c r="O3175" s="32"/>
      <c r="P3175" s="32" t="s">
        <v>1467</v>
      </c>
      <c r="Q3175" s="32"/>
      <c r="R3175" s="32" t="str">
        <f>LEFT('2012-2022'!$P3175,4)</f>
        <v>2013</v>
      </c>
      <c r="S3175" s="32" t="s">
        <v>74</v>
      </c>
      <c r="T3175" s="32" t="str">
        <f t="shared" si="869"/>
        <v/>
      </c>
      <c r="U3175" s="32"/>
      <c r="V3175" s="34"/>
      <c r="W3175" s="35"/>
      <c r="X3175" s="35"/>
      <c r="Y3175" s="32"/>
    </row>
    <row r="3176" spans="1:25" ht="15.75" hidden="1" customHeight="1" x14ac:dyDescent="0.25">
      <c r="A3176" s="27">
        <v>31210732</v>
      </c>
      <c r="B3176" s="27" t="s">
        <v>19318</v>
      </c>
      <c r="C3176" s="27" t="s">
        <v>19319</v>
      </c>
      <c r="D3176" s="27" t="s">
        <v>19320</v>
      </c>
      <c r="E3176" s="27" t="s">
        <v>19321</v>
      </c>
      <c r="F3176" s="27" t="s">
        <v>19322</v>
      </c>
      <c r="G3176" s="27">
        <v>2019</v>
      </c>
      <c r="H3176" s="28">
        <v>43635</v>
      </c>
      <c r="I3176" s="27" t="s">
        <v>19323</v>
      </c>
      <c r="J3176" s="27"/>
      <c r="K3176" s="27" t="s">
        <v>19324</v>
      </c>
      <c r="L3176" s="27" t="str">
        <f t="shared" si="874"/>
        <v>PostAlerta</v>
      </c>
      <c r="M3176" s="27" t="str">
        <f t="shared" si="873"/>
        <v>S/PalabrasClaves</v>
      </c>
      <c r="N3176" s="27" t="str">
        <f t="shared" si="875"/>
        <v/>
      </c>
      <c r="O3176" s="27"/>
      <c r="P3176" s="27" t="s">
        <v>19325</v>
      </c>
      <c r="Q3176" s="27"/>
      <c r="R3176" s="27" t="str">
        <f>LEFT('2012-2022'!$P3176,4)</f>
        <v>2019</v>
      </c>
      <c r="S3176" s="27" t="s">
        <v>57</v>
      </c>
      <c r="T3176" s="27" t="str">
        <f t="shared" si="869"/>
        <v/>
      </c>
      <c r="U3176" s="27"/>
      <c r="V3176" s="29"/>
      <c r="W3176" s="30"/>
      <c r="X3176" s="30"/>
      <c r="Y3176" s="31"/>
    </row>
    <row r="3177" spans="1:25" ht="15.75" hidden="1" customHeight="1" x14ac:dyDescent="0.25">
      <c r="A3177" s="32">
        <v>24216036</v>
      </c>
      <c r="B3177" s="32" t="s">
        <v>19326</v>
      </c>
      <c r="C3177" s="32" t="s">
        <v>19327</v>
      </c>
      <c r="D3177" s="32" t="s">
        <v>19328</v>
      </c>
      <c r="E3177" s="32" t="s">
        <v>19329</v>
      </c>
      <c r="F3177" s="32" t="s">
        <v>735</v>
      </c>
      <c r="G3177" s="32">
        <v>2014</v>
      </c>
      <c r="H3177" s="33">
        <v>41591</v>
      </c>
      <c r="I3177" s="32"/>
      <c r="J3177" s="32"/>
      <c r="K3177" s="32" t="s">
        <v>19330</v>
      </c>
      <c r="L3177" s="32" t="str">
        <f t="shared" si="874"/>
        <v>PreAlerta</v>
      </c>
      <c r="M3177" s="32" t="str">
        <f t="shared" si="873"/>
        <v>S/PalabrasClaves</v>
      </c>
      <c r="N3177" s="32" t="str">
        <f t="shared" si="875"/>
        <v/>
      </c>
      <c r="O3177" s="32"/>
      <c r="P3177" s="32" t="s">
        <v>2519</v>
      </c>
      <c r="Q3177" s="32"/>
      <c r="R3177" s="32" t="str">
        <f>LEFT('2012-2022'!$P3177,4)</f>
        <v>2014</v>
      </c>
      <c r="S3177" s="32" t="s">
        <v>49</v>
      </c>
      <c r="T3177" s="32" t="str">
        <f t="shared" si="869"/>
        <v/>
      </c>
      <c r="U3177" s="32"/>
      <c r="V3177" s="34"/>
      <c r="W3177" s="35"/>
      <c r="X3177" s="35"/>
      <c r="Y3177" s="32"/>
    </row>
    <row r="3178" spans="1:25" ht="15.75" hidden="1" customHeight="1" x14ac:dyDescent="0.25">
      <c r="A3178" s="27">
        <v>34777993</v>
      </c>
      <c r="B3178" s="27" t="s">
        <v>19331</v>
      </c>
      <c r="C3178" s="27" t="s">
        <v>19332</v>
      </c>
      <c r="D3178" s="27" t="s">
        <v>19333</v>
      </c>
      <c r="E3178" s="27" t="s">
        <v>19334</v>
      </c>
      <c r="F3178" s="27" t="s">
        <v>15867</v>
      </c>
      <c r="G3178" s="27">
        <v>2021</v>
      </c>
      <c r="H3178" s="28">
        <v>44515</v>
      </c>
      <c r="I3178" s="27" t="s">
        <v>19335</v>
      </c>
      <c r="J3178" s="27"/>
      <c r="K3178" s="27" t="s">
        <v>19336</v>
      </c>
      <c r="L3178" s="27" t="str">
        <f t="shared" si="874"/>
        <v>PostAlerta</v>
      </c>
      <c r="M3178" s="27" t="str">
        <f t="shared" si="873"/>
        <v>S/PalabrasClaves</v>
      </c>
      <c r="N3178" s="27" t="str">
        <f t="shared" si="875"/>
        <v/>
      </c>
      <c r="O3178" s="27"/>
      <c r="P3178" s="27" t="s">
        <v>19337</v>
      </c>
      <c r="Q3178" s="27"/>
      <c r="R3178" s="27" t="str">
        <f>LEFT('2012-2022'!$P3178,4)</f>
        <v>2021</v>
      </c>
      <c r="S3178" s="27" t="s">
        <v>70</v>
      </c>
      <c r="T3178" s="27" t="str">
        <f t="shared" si="869"/>
        <v/>
      </c>
      <c r="U3178" s="27"/>
      <c r="V3178" s="29"/>
      <c r="W3178" s="30"/>
      <c r="X3178" s="30"/>
      <c r="Y3178" s="31"/>
    </row>
    <row r="3179" spans="1:25" ht="15.75" hidden="1" customHeight="1" x14ac:dyDescent="0.25">
      <c r="A3179" s="32">
        <v>34567397</v>
      </c>
      <c r="B3179" s="32" t="s">
        <v>19338</v>
      </c>
      <c r="C3179" s="32" t="s">
        <v>19339</v>
      </c>
      <c r="D3179" s="32" t="s">
        <v>19340</v>
      </c>
      <c r="E3179" s="32" t="s">
        <v>362</v>
      </c>
      <c r="F3179" s="32" t="s">
        <v>19341</v>
      </c>
      <c r="G3179" s="32">
        <v>2021</v>
      </c>
      <c r="H3179" s="33">
        <v>44466</v>
      </c>
      <c r="I3179" s="32" t="s">
        <v>19342</v>
      </c>
      <c r="J3179" s="32"/>
      <c r="K3179" s="32" t="s">
        <v>19343</v>
      </c>
      <c r="L3179" s="32" t="str">
        <f t="shared" si="874"/>
        <v>PostAlerta</v>
      </c>
      <c r="M3179" s="32" t="str">
        <f t="shared" si="873"/>
        <v>S/PalabrasClaves</v>
      </c>
      <c r="N3179" s="32" t="str">
        <f t="shared" si="875"/>
        <v/>
      </c>
      <c r="O3179" s="32"/>
      <c r="P3179" s="32" t="s">
        <v>1041</v>
      </c>
      <c r="Q3179" s="32"/>
      <c r="R3179" s="32" t="str">
        <f>LEFT('2012-2022'!$P3179,4)</f>
        <v>2021</v>
      </c>
      <c r="S3179" s="32" t="s">
        <v>70</v>
      </c>
      <c r="T3179" s="32" t="str">
        <f t="shared" si="869"/>
        <v/>
      </c>
      <c r="U3179" s="32"/>
      <c r="V3179" s="34"/>
      <c r="W3179" s="35"/>
      <c r="X3179" s="35"/>
      <c r="Y3179" s="32"/>
    </row>
    <row r="3180" spans="1:25" ht="15.75" hidden="1" customHeight="1" x14ac:dyDescent="0.25">
      <c r="A3180" s="27">
        <v>31643749</v>
      </c>
      <c r="B3180" s="27" t="s">
        <v>19344</v>
      </c>
      <c r="C3180" s="27"/>
      <c r="D3180" s="27" t="s">
        <v>18022</v>
      </c>
      <c r="E3180" s="27"/>
      <c r="F3180" s="27" t="s">
        <v>18023</v>
      </c>
      <c r="G3180" s="27">
        <v>2012</v>
      </c>
      <c r="H3180" s="28">
        <v>44124</v>
      </c>
      <c r="I3180" s="27"/>
      <c r="J3180" s="27"/>
      <c r="K3180" s="27"/>
      <c r="L3180" s="27" t="str">
        <f t="shared" si="874"/>
        <v>Excluido</v>
      </c>
      <c r="M3180" s="27" t="str">
        <f t="shared" si="873"/>
        <v>S/PalabrasClaves</v>
      </c>
      <c r="N3180" s="27" t="str">
        <f t="shared" si="875"/>
        <v/>
      </c>
      <c r="O3180" s="27"/>
      <c r="P3180" s="27" t="s">
        <v>18024</v>
      </c>
      <c r="Q3180" s="27"/>
      <c r="R3180" s="27" t="str">
        <f>LEFT('2012-2022'!$P3180,4)</f>
        <v>Live</v>
      </c>
      <c r="S3180" s="27" t="s">
        <v>78</v>
      </c>
      <c r="T3180" s="27" t="str">
        <f t="shared" si="869"/>
        <v/>
      </c>
      <c r="U3180" s="27"/>
      <c r="V3180" s="29"/>
      <c r="W3180" s="30"/>
      <c r="X3180" s="30"/>
      <c r="Y3180" s="31"/>
    </row>
    <row r="3181" spans="1:25" ht="15.75" hidden="1" customHeight="1" x14ac:dyDescent="0.25">
      <c r="A3181" s="32">
        <v>31451347</v>
      </c>
      <c r="B3181" s="32" t="s">
        <v>19345</v>
      </c>
      <c r="C3181" s="32" t="s">
        <v>19346</v>
      </c>
      <c r="D3181" s="32" t="s">
        <v>19347</v>
      </c>
      <c r="E3181" s="32" t="s">
        <v>19348</v>
      </c>
      <c r="F3181" s="32" t="s">
        <v>4602</v>
      </c>
      <c r="G3181" s="32">
        <v>2019</v>
      </c>
      <c r="H3181" s="33">
        <v>43705</v>
      </c>
      <c r="I3181" s="32"/>
      <c r="J3181" s="32"/>
      <c r="K3181" s="32" t="s">
        <v>19349</v>
      </c>
      <c r="L3181" s="32" t="str">
        <f t="shared" si="874"/>
        <v>Excluido</v>
      </c>
      <c r="M3181" s="32" t="str">
        <f t="shared" si="873"/>
        <v>S/PalabrasClaves</v>
      </c>
      <c r="N3181" s="32" t="str">
        <f t="shared" si="875"/>
        <v/>
      </c>
      <c r="O3181" s="32"/>
      <c r="P3181" s="32" t="s">
        <v>533</v>
      </c>
      <c r="Q3181" s="32"/>
      <c r="R3181" s="32" t="str">
        <f>LEFT('2012-2022'!$P3181,4)</f>
        <v>2019</v>
      </c>
      <c r="S3181" s="32" t="s">
        <v>74</v>
      </c>
      <c r="T3181" s="32" t="str">
        <f t="shared" si="869"/>
        <v/>
      </c>
      <c r="U3181" s="32"/>
      <c r="V3181" s="34"/>
      <c r="W3181" s="35"/>
      <c r="X3181" s="35"/>
      <c r="Y3181" s="32"/>
    </row>
    <row r="3182" spans="1:25" ht="15.75" hidden="1" customHeight="1" x14ac:dyDescent="0.25">
      <c r="A3182" s="27">
        <v>28377334</v>
      </c>
      <c r="B3182" s="27" t="s">
        <v>19350</v>
      </c>
      <c r="C3182" s="27" t="s">
        <v>19351</v>
      </c>
      <c r="D3182" s="27" t="s">
        <v>19352</v>
      </c>
      <c r="E3182" s="27" t="s">
        <v>19353</v>
      </c>
      <c r="F3182" s="27" t="s">
        <v>19354</v>
      </c>
      <c r="G3182" s="27">
        <v>2017</v>
      </c>
      <c r="H3182" s="28">
        <v>42831</v>
      </c>
      <c r="I3182" s="27"/>
      <c r="J3182" s="27"/>
      <c r="K3182" s="27" t="s">
        <v>19355</v>
      </c>
      <c r="L3182" s="27" t="str">
        <f t="shared" si="874"/>
        <v>PostAlerta</v>
      </c>
      <c r="M3182" s="27" t="str">
        <f t="shared" si="873"/>
        <v>C/PalabrasClaves</v>
      </c>
      <c r="N3182" s="27" t="str">
        <f t="shared" si="875"/>
        <v/>
      </c>
      <c r="O3182" s="27"/>
      <c r="P3182" s="27" t="s">
        <v>19356</v>
      </c>
      <c r="Q3182" s="27"/>
      <c r="R3182" s="27" t="str">
        <f>LEFT('2012-2022'!$P3182,4)</f>
        <v>2017</v>
      </c>
      <c r="S3182" s="27" t="s">
        <v>54</v>
      </c>
      <c r="T3182" s="27" t="str">
        <f t="shared" si="869"/>
        <v/>
      </c>
      <c r="U3182" s="27"/>
      <c r="V3182" s="29"/>
      <c r="W3182" s="30"/>
      <c r="X3182" s="30"/>
      <c r="Y3182" s="31"/>
    </row>
    <row r="3183" spans="1:25" ht="15.75" hidden="1" customHeight="1" x14ac:dyDescent="0.25">
      <c r="A3183" s="32">
        <v>23082591</v>
      </c>
      <c r="B3183" s="32" t="s">
        <v>19357</v>
      </c>
      <c r="C3183" s="32" t="s">
        <v>19358</v>
      </c>
      <c r="D3183" s="32" t="s">
        <v>19359</v>
      </c>
      <c r="E3183" s="32" t="s">
        <v>19360</v>
      </c>
      <c r="F3183" s="32" t="s">
        <v>17975</v>
      </c>
      <c r="G3183" s="32">
        <v>2012</v>
      </c>
      <c r="H3183" s="33">
        <v>41205</v>
      </c>
      <c r="I3183" s="32"/>
      <c r="J3183" s="32"/>
      <c r="K3183" s="32"/>
      <c r="L3183" s="32" t="str">
        <f t="shared" si="874"/>
        <v>Excluido</v>
      </c>
      <c r="M3183" s="32" t="str">
        <f t="shared" si="873"/>
        <v>C/PalabrasClaves</v>
      </c>
      <c r="N3183" s="32" t="str">
        <f t="shared" si="875"/>
        <v/>
      </c>
      <c r="O3183" s="32"/>
      <c r="P3183" s="32" t="s">
        <v>1866</v>
      </c>
      <c r="Q3183" s="32"/>
      <c r="R3183" s="32" t="str">
        <f>LEFT('2012-2022'!$P3183,4)</f>
        <v>2012</v>
      </c>
      <c r="S3183" s="32" t="s">
        <v>49</v>
      </c>
      <c r="T3183" s="32" t="str">
        <f t="shared" si="869"/>
        <v/>
      </c>
      <c r="U3183" s="32"/>
      <c r="V3183" s="34"/>
      <c r="W3183" s="35"/>
      <c r="X3183" s="35"/>
      <c r="Y3183" s="32"/>
    </row>
    <row r="3184" spans="1:25" ht="15.75" hidden="1" customHeight="1" x14ac:dyDescent="0.25">
      <c r="A3184" s="27">
        <v>29431149</v>
      </c>
      <c r="B3184" s="27" t="s">
        <v>19361</v>
      </c>
      <c r="C3184" s="27" t="s">
        <v>19362</v>
      </c>
      <c r="D3184" s="27" t="s">
        <v>19363</v>
      </c>
      <c r="E3184" s="27" t="s">
        <v>19364</v>
      </c>
      <c r="F3184" s="27" t="s">
        <v>393</v>
      </c>
      <c r="G3184" s="27">
        <v>2019</v>
      </c>
      <c r="H3184" s="28">
        <v>43144</v>
      </c>
      <c r="I3184" s="27"/>
      <c r="J3184" s="27"/>
      <c r="K3184" s="27" t="s">
        <v>19365</v>
      </c>
      <c r="L3184" s="27" t="str">
        <f t="shared" si="874"/>
        <v>Excluido</v>
      </c>
      <c r="M3184" s="27" t="str">
        <f t="shared" si="873"/>
        <v>C/PalabrasClaves</v>
      </c>
      <c r="N3184" s="27" t="str">
        <f t="shared" si="875"/>
        <v/>
      </c>
      <c r="O3184" s="27"/>
      <c r="P3184" s="27" t="s">
        <v>1120</v>
      </c>
      <c r="Q3184" s="27"/>
      <c r="R3184" s="27" t="str">
        <f>LEFT('2012-2022'!$P3184,4)</f>
        <v>2019</v>
      </c>
      <c r="S3184" s="27" t="s">
        <v>49</v>
      </c>
      <c r="T3184" s="27" t="str">
        <f t="shared" si="869"/>
        <v/>
      </c>
      <c r="U3184" s="27"/>
      <c r="V3184" s="29"/>
      <c r="W3184" s="30"/>
      <c r="X3184" s="30"/>
      <c r="Y3184" s="31"/>
    </row>
    <row r="3185" spans="1:25" ht="15.75" hidden="1" customHeight="1" x14ac:dyDescent="0.25">
      <c r="A3185" s="32">
        <v>34008722</v>
      </c>
      <c r="B3185" s="32" t="s">
        <v>19366</v>
      </c>
      <c r="C3185" s="32" t="s">
        <v>19367</v>
      </c>
      <c r="D3185" s="32" t="s">
        <v>19368</v>
      </c>
      <c r="E3185" s="32" t="s">
        <v>19031</v>
      </c>
      <c r="F3185" s="32" t="s">
        <v>2194</v>
      </c>
      <c r="G3185" s="32">
        <v>2021</v>
      </c>
      <c r="H3185" s="33">
        <v>44335</v>
      </c>
      <c r="I3185" s="32" t="s">
        <v>19369</v>
      </c>
      <c r="J3185" s="32"/>
      <c r="K3185" s="32" t="s">
        <v>19370</v>
      </c>
      <c r="L3185" s="32" t="str">
        <f t="shared" si="874"/>
        <v>PostAlerta</v>
      </c>
      <c r="M3185" s="32" t="str">
        <f t="shared" si="873"/>
        <v>S/PalabrasClaves</v>
      </c>
      <c r="N3185" s="32" t="str">
        <f t="shared" si="875"/>
        <v/>
      </c>
      <c r="O3185" s="32"/>
      <c r="P3185" s="32" t="s">
        <v>19371</v>
      </c>
      <c r="Q3185" s="32"/>
      <c r="R3185" s="32" t="str">
        <f>LEFT('2012-2022'!$P3185,4)</f>
        <v>2021</v>
      </c>
      <c r="S3185" s="32" t="s">
        <v>57</v>
      </c>
      <c r="T3185" s="32" t="str">
        <f t="shared" si="869"/>
        <v/>
      </c>
      <c r="U3185" s="32"/>
      <c r="V3185" s="34"/>
      <c r="W3185" s="35"/>
      <c r="X3185" s="35"/>
      <c r="Y3185" s="32"/>
    </row>
    <row r="3186" spans="1:25" ht="15.75" hidden="1" customHeight="1" x14ac:dyDescent="0.25">
      <c r="A3186" s="27">
        <v>31315953</v>
      </c>
      <c r="B3186" s="27" t="s">
        <v>19372</v>
      </c>
      <c r="C3186" s="27" t="s">
        <v>19373</v>
      </c>
      <c r="D3186" s="27" t="s">
        <v>19374</v>
      </c>
      <c r="E3186" s="27" t="s">
        <v>19375</v>
      </c>
      <c r="F3186" s="27" t="s">
        <v>502</v>
      </c>
      <c r="G3186" s="27">
        <v>2019</v>
      </c>
      <c r="H3186" s="28">
        <v>43665</v>
      </c>
      <c r="I3186" s="27" t="s">
        <v>19376</v>
      </c>
      <c r="J3186" s="27"/>
      <c r="K3186" s="27" t="s">
        <v>19377</v>
      </c>
      <c r="L3186" s="27" t="str">
        <f t="shared" si="874"/>
        <v>PostAlerta</v>
      </c>
      <c r="M3186" s="27" t="str">
        <f t="shared" si="873"/>
        <v>C/PalabrasClaves</v>
      </c>
      <c r="N3186" s="27" t="str">
        <f t="shared" si="875"/>
        <v/>
      </c>
      <c r="O3186" s="27"/>
      <c r="P3186" s="27" t="s">
        <v>19378</v>
      </c>
      <c r="Q3186" s="27"/>
      <c r="R3186" s="27" t="str">
        <f>LEFT('2012-2022'!$P3186,4)</f>
        <v>2019</v>
      </c>
      <c r="S3186" s="27" t="s">
        <v>65</v>
      </c>
      <c r="T3186" s="27" t="str">
        <f t="shared" si="869"/>
        <v/>
      </c>
      <c r="U3186" s="27"/>
      <c r="V3186" s="29"/>
      <c r="W3186" s="30"/>
      <c r="X3186" s="30"/>
      <c r="Y3186" s="31"/>
    </row>
    <row r="3187" spans="1:25" ht="15.75" hidden="1" customHeight="1" x14ac:dyDescent="0.25">
      <c r="A3187" s="32">
        <v>30363030</v>
      </c>
      <c r="B3187" s="32" t="s">
        <v>19379</v>
      </c>
      <c r="C3187" s="32" t="s">
        <v>19380</v>
      </c>
      <c r="D3187" s="32" t="s">
        <v>19381</v>
      </c>
      <c r="E3187" s="32" t="s">
        <v>19382</v>
      </c>
      <c r="F3187" s="32" t="s">
        <v>304</v>
      </c>
      <c r="G3187" s="32">
        <v>2019</v>
      </c>
      <c r="H3187" s="33">
        <v>43400</v>
      </c>
      <c r="I3187" s="32"/>
      <c r="J3187" s="32"/>
      <c r="K3187" s="32" t="s">
        <v>19383</v>
      </c>
      <c r="L3187" s="32" t="str">
        <f t="shared" si="874"/>
        <v>PostAlerta</v>
      </c>
      <c r="M3187" s="32" t="str">
        <f t="shared" si="873"/>
        <v>S/PalabrasClaves</v>
      </c>
      <c r="N3187" s="32" t="str">
        <f t="shared" si="875"/>
        <v/>
      </c>
      <c r="O3187" s="32"/>
      <c r="P3187" s="32" t="s">
        <v>1120</v>
      </c>
      <c r="Q3187" s="32"/>
      <c r="R3187" s="32" t="str">
        <f>LEFT('2012-2022'!$P3187,4)</f>
        <v>2019</v>
      </c>
      <c r="S3187" s="32" t="s">
        <v>49</v>
      </c>
      <c r="T3187" s="32" t="str">
        <f t="shared" si="869"/>
        <v/>
      </c>
      <c r="U3187" s="32"/>
      <c r="V3187" s="34"/>
      <c r="W3187" s="35"/>
      <c r="X3187" s="35"/>
      <c r="Y3187" s="32"/>
    </row>
    <row r="3188" spans="1:25" ht="15.75" hidden="1" customHeight="1" x14ac:dyDescent="0.25">
      <c r="A3188" s="27">
        <v>23716638</v>
      </c>
      <c r="B3188" s="27" t="s">
        <v>19384</v>
      </c>
      <c r="C3188" s="27" t="s">
        <v>19385</v>
      </c>
      <c r="D3188" s="27" t="s">
        <v>19386</v>
      </c>
      <c r="E3188" s="27" t="s">
        <v>4011</v>
      </c>
      <c r="F3188" s="27" t="s">
        <v>648</v>
      </c>
      <c r="G3188" s="27">
        <v>2013</v>
      </c>
      <c r="H3188" s="28">
        <v>41424</v>
      </c>
      <c r="I3188" s="27" t="s">
        <v>19387</v>
      </c>
      <c r="J3188" s="27"/>
      <c r="K3188" s="27" t="s">
        <v>19388</v>
      </c>
      <c r="L3188" s="27" t="str">
        <f t="shared" si="874"/>
        <v>PreAlerta</v>
      </c>
      <c r="M3188" s="27" t="str">
        <f t="shared" si="873"/>
        <v>S/PalabrasClaves</v>
      </c>
      <c r="N3188" s="27" t="str">
        <f t="shared" si="875"/>
        <v/>
      </c>
      <c r="O3188" s="27"/>
      <c r="P3188" s="27" t="s">
        <v>1033</v>
      </c>
      <c r="Q3188" s="27"/>
      <c r="R3188" s="27" t="str">
        <f>LEFT('2012-2022'!$P3188,4)</f>
        <v>2013</v>
      </c>
      <c r="S3188" s="27" t="s">
        <v>65</v>
      </c>
      <c r="T3188" s="27" t="str">
        <f t="shared" si="869"/>
        <v/>
      </c>
      <c r="U3188" s="27"/>
      <c r="V3188" s="29"/>
      <c r="W3188" s="30"/>
      <c r="X3188" s="30"/>
      <c r="Y3188" s="31"/>
    </row>
    <row r="3189" spans="1:25" ht="15.75" hidden="1" customHeight="1" x14ac:dyDescent="0.25">
      <c r="A3189" s="32">
        <v>23512512</v>
      </c>
      <c r="B3189" s="32" t="s">
        <v>19389</v>
      </c>
      <c r="C3189" s="32" t="s">
        <v>19390</v>
      </c>
      <c r="D3189" s="32" t="s">
        <v>19391</v>
      </c>
      <c r="E3189" s="32" t="s">
        <v>19392</v>
      </c>
      <c r="F3189" s="32" t="s">
        <v>735</v>
      </c>
      <c r="G3189" s="32">
        <v>2013</v>
      </c>
      <c r="H3189" s="33">
        <v>41354</v>
      </c>
      <c r="I3189" s="32" t="s">
        <v>19393</v>
      </c>
      <c r="J3189" s="32" t="s">
        <v>19394</v>
      </c>
      <c r="K3189" s="32" t="s">
        <v>19395</v>
      </c>
      <c r="L3189" s="32" t="str">
        <f t="shared" si="874"/>
        <v>PreAlerta</v>
      </c>
      <c r="M3189" s="32" t="str">
        <f t="shared" si="873"/>
        <v>S/PalabrasClaves</v>
      </c>
      <c r="N3189" s="32" t="str">
        <f t="shared" si="875"/>
        <v/>
      </c>
      <c r="O3189" s="32"/>
      <c r="P3189" s="32" t="s">
        <v>3538</v>
      </c>
      <c r="Q3189" s="32"/>
      <c r="R3189" s="32" t="str">
        <f>LEFT('2012-2022'!$P3189,4)</f>
        <v>2013</v>
      </c>
      <c r="S3189" s="32" t="s">
        <v>39</v>
      </c>
      <c r="T3189" s="32" t="str">
        <f t="shared" si="869"/>
        <v/>
      </c>
      <c r="U3189" s="32"/>
      <c r="V3189" s="34"/>
      <c r="W3189" s="35"/>
      <c r="X3189" s="35"/>
      <c r="Y3189" s="32"/>
    </row>
    <row r="3190" spans="1:25" ht="15.75" hidden="1" customHeight="1" x14ac:dyDescent="0.25">
      <c r="A3190" s="27">
        <v>33830872</v>
      </c>
      <c r="B3190" s="27" t="s">
        <v>19396</v>
      </c>
      <c r="C3190" s="27" t="s">
        <v>19397</v>
      </c>
      <c r="D3190" s="27" t="s">
        <v>19398</v>
      </c>
      <c r="E3190" s="27" t="s">
        <v>19399</v>
      </c>
      <c r="F3190" s="27" t="s">
        <v>16821</v>
      </c>
      <c r="G3190" s="27">
        <v>2023</v>
      </c>
      <c r="H3190" s="28">
        <v>44294</v>
      </c>
      <c r="I3190" s="27"/>
      <c r="J3190" s="27"/>
      <c r="K3190" s="27" t="s">
        <v>19400</v>
      </c>
      <c r="L3190" s="27" t="str">
        <f t="shared" si="874"/>
        <v>PostAlerta</v>
      </c>
      <c r="M3190" s="27" t="str">
        <f t="shared" si="873"/>
        <v>S/PalabrasClaves</v>
      </c>
      <c r="N3190" s="27" t="str">
        <f t="shared" si="875"/>
        <v/>
      </c>
      <c r="O3190" s="27"/>
      <c r="P3190" s="27" t="s">
        <v>19401</v>
      </c>
      <c r="Q3190" s="27"/>
      <c r="R3190" s="27" t="str">
        <f>LEFT('2012-2022'!$P3190,4)</f>
        <v>2023</v>
      </c>
      <c r="S3190" s="27" t="s">
        <v>45</v>
      </c>
      <c r="T3190" s="27" t="str">
        <f t="shared" si="869"/>
        <v/>
      </c>
      <c r="U3190" s="27"/>
      <c r="V3190" s="29"/>
      <c r="W3190" s="30"/>
      <c r="X3190" s="30"/>
      <c r="Y3190" s="31"/>
    </row>
    <row r="3191" spans="1:25" ht="15.75" hidden="1" customHeight="1" x14ac:dyDescent="0.25">
      <c r="A3191" s="32">
        <v>35342849</v>
      </c>
      <c r="B3191" s="32" t="s">
        <v>19402</v>
      </c>
      <c r="C3191" s="32" t="s">
        <v>19403</v>
      </c>
      <c r="D3191" s="32" t="s">
        <v>19404</v>
      </c>
      <c r="E3191" s="32" t="s">
        <v>19405</v>
      </c>
      <c r="F3191" s="32" t="s">
        <v>19406</v>
      </c>
      <c r="G3191" s="32">
        <v>2021</v>
      </c>
      <c r="H3191" s="33">
        <v>44648</v>
      </c>
      <c r="I3191" s="32" t="s">
        <v>19407</v>
      </c>
      <c r="J3191" s="32" t="s">
        <v>19408</v>
      </c>
      <c r="K3191" s="32" t="s">
        <v>19409</v>
      </c>
      <c r="L3191" s="32" t="str">
        <f t="shared" si="874"/>
        <v>PostAlerta</v>
      </c>
      <c r="M3191" s="32" t="str">
        <f t="shared" si="873"/>
        <v>S/PalabrasClaves</v>
      </c>
      <c r="N3191" s="32" t="str">
        <f t="shared" si="875"/>
        <v/>
      </c>
      <c r="O3191" s="32"/>
      <c r="P3191" s="32">
        <v>2021</v>
      </c>
      <c r="Q3191" s="32"/>
      <c r="R3191" s="32" t="str">
        <f>LEFT('2012-2022'!$P3191,4)</f>
        <v>2021</v>
      </c>
      <c r="S3191" s="32"/>
      <c r="T3191" s="32" t="str">
        <f t="shared" si="869"/>
        <v/>
      </c>
      <c r="U3191" s="32"/>
      <c r="V3191" s="34"/>
      <c r="W3191" s="35"/>
      <c r="X3191" s="35"/>
      <c r="Y3191" s="32"/>
    </row>
    <row r="3192" spans="1:25" ht="15.75" hidden="1" customHeight="1" x14ac:dyDescent="0.25">
      <c r="A3192" s="27">
        <v>29692813</v>
      </c>
      <c r="B3192" s="27" t="s">
        <v>19410</v>
      </c>
      <c r="C3192" s="27" t="s">
        <v>19411</v>
      </c>
      <c r="D3192" s="27" t="s">
        <v>19412</v>
      </c>
      <c r="E3192" s="27" t="s">
        <v>19413</v>
      </c>
      <c r="F3192" s="27" t="s">
        <v>16843</v>
      </c>
      <c r="G3192" s="27">
        <v>2018</v>
      </c>
      <c r="H3192" s="28">
        <v>43216</v>
      </c>
      <c r="I3192" s="27" t="s">
        <v>19414</v>
      </c>
      <c r="J3192" s="27"/>
      <c r="K3192" s="27" t="s">
        <v>19415</v>
      </c>
      <c r="L3192" s="27" t="str">
        <f t="shared" si="874"/>
        <v>PostAlerta</v>
      </c>
      <c r="M3192" s="27" t="str">
        <f t="shared" si="873"/>
        <v>S/PalabrasClaves</v>
      </c>
      <c r="N3192" s="27" t="str">
        <f t="shared" si="875"/>
        <v/>
      </c>
      <c r="O3192" s="27"/>
      <c r="P3192" s="27" t="s">
        <v>19416</v>
      </c>
      <c r="Q3192" s="27"/>
      <c r="R3192" s="27" t="str">
        <f>LEFT('2012-2022'!$P3192,4)</f>
        <v>2018</v>
      </c>
      <c r="S3192" s="27" t="s">
        <v>49</v>
      </c>
      <c r="T3192" s="27" t="str">
        <f t="shared" si="869"/>
        <v/>
      </c>
      <c r="U3192" s="27"/>
      <c r="V3192" s="29"/>
      <c r="W3192" s="30"/>
      <c r="X3192" s="30"/>
      <c r="Y3192" s="31"/>
    </row>
    <row r="3193" spans="1:25" ht="15.75" hidden="1" customHeight="1" x14ac:dyDescent="0.25">
      <c r="A3193" s="32">
        <v>23419460</v>
      </c>
      <c r="B3193" s="32" t="s">
        <v>19417</v>
      </c>
      <c r="C3193" s="32" t="s">
        <v>19418</v>
      </c>
      <c r="D3193" s="32" t="s">
        <v>19419</v>
      </c>
      <c r="E3193" s="32" t="s">
        <v>19420</v>
      </c>
      <c r="F3193" s="32" t="s">
        <v>16374</v>
      </c>
      <c r="G3193" s="32">
        <v>2013</v>
      </c>
      <c r="H3193" s="33">
        <v>41325</v>
      </c>
      <c r="I3193" s="32"/>
      <c r="J3193" s="32"/>
      <c r="K3193" s="32" t="s">
        <v>19421</v>
      </c>
      <c r="L3193" s="32" t="str">
        <f t="shared" si="874"/>
        <v>Excluido</v>
      </c>
      <c r="M3193" s="32" t="str">
        <f t="shared" si="873"/>
        <v>S/PalabrasClaves</v>
      </c>
      <c r="N3193" s="32" t="str">
        <f t="shared" si="875"/>
        <v/>
      </c>
      <c r="O3193" s="32"/>
      <c r="P3193" s="32" t="s">
        <v>2978</v>
      </c>
      <c r="Q3193" s="32"/>
      <c r="R3193" s="32" t="str">
        <f>LEFT('2012-2022'!$P3193,4)</f>
        <v>2013</v>
      </c>
      <c r="S3193" s="32" t="s">
        <v>54</v>
      </c>
      <c r="T3193" s="32" t="str">
        <f t="shared" si="869"/>
        <v/>
      </c>
      <c r="U3193" s="32"/>
      <c r="V3193" s="34"/>
      <c r="W3193" s="35"/>
      <c r="X3193" s="35"/>
      <c r="Y3193" s="32"/>
    </row>
    <row r="3194" spans="1:25" ht="15.75" hidden="1" customHeight="1" x14ac:dyDescent="0.25">
      <c r="A3194" s="27">
        <v>30741802</v>
      </c>
      <c r="B3194" s="27" t="s">
        <v>19422</v>
      </c>
      <c r="C3194" s="27" t="s">
        <v>19423</v>
      </c>
      <c r="D3194" s="27" t="s">
        <v>19424</v>
      </c>
      <c r="E3194" s="27" t="s">
        <v>19425</v>
      </c>
      <c r="F3194" s="27" t="s">
        <v>5635</v>
      </c>
      <c r="G3194" s="27">
        <v>2019</v>
      </c>
      <c r="H3194" s="28">
        <v>43508</v>
      </c>
      <c r="I3194" s="27" t="s">
        <v>19426</v>
      </c>
      <c r="J3194" s="27" t="s">
        <v>19427</v>
      </c>
      <c r="K3194" s="27" t="s">
        <v>19428</v>
      </c>
      <c r="L3194" s="27" t="str">
        <f t="shared" si="874"/>
        <v>PostAlerta</v>
      </c>
      <c r="M3194" s="27" t="str">
        <f t="shared" si="873"/>
        <v>C/PalabrasClaves</v>
      </c>
      <c r="N3194" s="27" t="str">
        <f t="shared" si="875"/>
        <v/>
      </c>
      <c r="O3194" s="27"/>
      <c r="P3194" s="27" t="s">
        <v>1120</v>
      </c>
      <c r="Q3194" s="27"/>
      <c r="R3194" s="27" t="str">
        <f>LEFT('2012-2022'!$P3194,4)</f>
        <v>2019</v>
      </c>
      <c r="S3194" s="27" t="s">
        <v>49</v>
      </c>
      <c r="T3194" s="27" t="str">
        <f t="shared" si="869"/>
        <v/>
      </c>
      <c r="U3194" s="27"/>
      <c r="V3194" s="29"/>
      <c r="W3194" s="30"/>
      <c r="X3194" s="30"/>
      <c r="Y3194" s="31"/>
    </row>
    <row r="3195" spans="1:25" ht="15.75" hidden="1" customHeight="1" x14ac:dyDescent="0.25">
      <c r="A3195" s="32">
        <v>29698384</v>
      </c>
      <c r="B3195" s="32" t="s">
        <v>19429</v>
      </c>
      <c r="C3195" s="32" t="s">
        <v>19430</v>
      </c>
      <c r="D3195" s="32" t="s">
        <v>19431</v>
      </c>
      <c r="E3195" s="32" t="s">
        <v>7715</v>
      </c>
      <c r="F3195" s="32" t="s">
        <v>2808</v>
      </c>
      <c r="G3195" s="32">
        <v>2018</v>
      </c>
      <c r="H3195" s="33">
        <v>43217</v>
      </c>
      <c r="I3195" s="32" t="s">
        <v>19432</v>
      </c>
      <c r="J3195" s="32"/>
      <c r="K3195" s="32" t="s">
        <v>19433</v>
      </c>
      <c r="L3195" s="32" t="str">
        <f t="shared" si="874"/>
        <v>PostAlerta</v>
      </c>
      <c r="M3195" s="32" t="str">
        <f t="shared" si="873"/>
        <v>C/PalabrasClaves</v>
      </c>
      <c r="N3195" s="32"/>
      <c r="O3195" s="32"/>
      <c r="P3195" s="32" t="s">
        <v>3327</v>
      </c>
      <c r="Q3195" s="32"/>
      <c r="R3195" s="32" t="str">
        <f>LEFT('2012-2022'!$P3195,4)</f>
        <v>2018</v>
      </c>
      <c r="S3195" s="32" t="s">
        <v>54</v>
      </c>
      <c r="T3195" s="32" t="str">
        <f t="shared" si="869"/>
        <v/>
      </c>
      <c r="U3195" s="32"/>
      <c r="V3195" s="34"/>
      <c r="W3195" s="35"/>
      <c r="X3195" s="35"/>
      <c r="Y3195" s="32"/>
    </row>
    <row r="3196" spans="1:25" ht="15.75" hidden="1" customHeight="1" x14ac:dyDescent="0.25">
      <c r="A3196" s="27">
        <v>25385112</v>
      </c>
      <c r="B3196" s="27" t="s">
        <v>19434</v>
      </c>
      <c r="C3196" s="27" t="s">
        <v>19435</v>
      </c>
      <c r="D3196" s="27" t="s">
        <v>19436</v>
      </c>
      <c r="E3196" s="27" t="s">
        <v>19437</v>
      </c>
      <c r="F3196" s="27" t="s">
        <v>573</v>
      </c>
      <c r="G3196" s="27">
        <v>2015</v>
      </c>
      <c r="H3196" s="28">
        <v>41955</v>
      </c>
      <c r="I3196" s="27" t="s">
        <v>19438</v>
      </c>
      <c r="J3196" s="27"/>
      <c r="K3196" s="27" t="s">
        <v>19439</v>
      </c>
      <c r="L3196" s="27" t="str">
        <f t="shared" si="874"/>
        <v>PreAlerta</v>
      </c>
      <c r="M3196" s="27" t="str">
        <f t="shared" si="873"/>
        <v>C/PalabrasClaves</v>
      </c>
      <c r="N3196" s="27" t="str">
        <f t="shared" ref="N3196:N3217" si="876">IF(ISNUMBER(SEARCH("TREATMENT", B3196)), "4) Nuevos tratamientos", "")</f>
        <v/>
      </c>
      <c r="O3196" s="27"/>
      <c r="P3196" s="27" t="s">
        <v>2289</v>
      </c>
      <c r="Q3196" s="27"/>
      <c r="R3196" s="27" t="str">
        <f>LEFT('2012-2022'!$P3196,4)</f>
        <v>2015</v>
      </c>
      <c r="S3196" s="27" t="s">
        <v>39</v>
      </c>
      <c r="T3196" s="27" t="str">
        <f t="shared" si="869"/>
        <v/>
      </c>
      <c r="U3196" s="27"/>
      <c r="V3196" s="29"/>
      <c r="W3196" s="30"/>
      <c r="X3196" s="30"/>
      <c r="Y3196" s="31"/>
    </row>
    <row r="3197" spans="1:25" ht="15.75" hidden="1" customHeight="1" x14ac:dyDescent="0.25">
      <c r="A3197" s="32">
        <v>25156010</v>
      </c>
      <c r="B3197" s="32" t="s">
        <v>19440</v>
      </c>
      <c r="C3197" s="32" t="s">
        <v>19441</v>
      </c>
      <c r="D3197" s="32" t="s">
        <v>19442</v>
      </c>
      <c r="E3197" s="32" t="s">
        <v>10204</v>
      </c>
      <c r="F3197" s="32" t="s">
        <v>1328</v>
      </c>
      <c r="G3197" s="32">
        <v>2014</v>
      </c>
      <c r="H3197" s="33">
        <v>41878</v>
      </c>
      <c r="I3197" s="32"/>
      <c r="J3197" s="32"/>
      <c r="K3197" s="32" t="s">
        <v>19443</v>
      </c>
      <c r="L3197" s="32" t="str">
        <f t="shared" si="874"/>
        <v>PreAlerta</v>
      </c>
      <c r="M3197" s="32" t="str">
        <f t="shared" si="873"/>
        <v>S/PalabrasClaves</v>
      </c>
      <c r="N3197" s="32" t="str">
        <f t="shared" si="876"/>
        <v/>
      </c>
      <c r="O3197" s="32"/>
      <c r="P3197" s="32" t="s">
        <v>1685</v>
      </c>
      <c r="Q3197" s="32"/>
      <c r="R3197" s="32" t="str">
        <f>LEFT('2012-2022'!$P3197,4)</f>
        <v>2014</v>
      </c>
      <c r="S3197" s="32" t="s">
        <v>74</v>
      </c>
      <c r="T3197" s="32" t="str">
        <f t="shared" si="869"/>
        <v/>
      </c>
      <c r="U3197" s="32"/>
      <c r="V3197" s="34"/>
      <c r="W3197" s="35"/>
      <c r="X3197" s="35"/>
      <c r="Y3197" s="32"/>
    </row>
    <row r="3198" spans="1:25" ht="15.75" hidden="1" customHeight="1" x14ac:dyDescent="0.25">
      <c r="A3198" s="27">
        <v>23157146</v>
      </c>
      <c r="B3198" s="27" t="s">
        <v>19444</v>
      </c>
      <c r="C3198" s="27" t="s">
        <v>19445</v>
      </c>
      <c r="D3198" s="27" t="s">
        <v>19446</v>
      </c>
      <c r="E3198" s="27" t="s">
        <v>19447</v>
      </c>
      <c r="F3198" s="27" t="s">
        <v>6390</v>
      </c>
      <c r="G3198" s="27">
        <v>2012</v>
      </c>
      <c r="H3198" s="28">
        <v>41233</v>
      </c>
      <c r="I3198" s="27"/>
      <c r="J3198" s="27"/>
      <c r="K3198" s="27"/>
      <c r="L3198" s="27" t="str">
        <f t="shared" si="874"/>
        <v>Excluido</v>
      </c>
      <c r="M3198" s="27" t="str">
        <f t="shared" si="873"/>
        <v>C/PalabrasClaves</v>
      </c>
      <c r="N3198" s="27" t="str">
        <f t="shared" si="876"/>
        <v/>
      </c>
      <c r="O3198" s="27"/>
      <c r="P3198" s="27" t="s">
        <v>19448</v>
      </c>
      <c r="Q3198" s="27"/>
      <c r="R3198" s="27" t="str">
        <f>LEFT('2012-2022'!$P3198,4)</f>
        <v>2012</v>
      </c>
      <c r="S3198" s="27" t="s">
        <v>72</v>
      </c>
      <c r="T3198" s="27" t="str">
        <f t="shared" si="869"/>
        <v/>
      </c>
      <c r="U3198" s="27"/>
      <c r="V3198" s="29"/>
      <c r="W3198" s="30"/>
      <c r="X3198" s="30"/>
      <c r="Y3198" s="31"/>
    </row>
    <row r="3199" spans="1:25" ht="15.75" hidden="1" customHeight="1" x14ac:dyDescent="0.25">
      <c r="A3199" s="32">
        <v>23100348</v>
      </c>
      <c r="B3199" s="32" t="s">
        <v>19449</v>
      </c>
      <c r="C3199" s="32" t="s">
        <v>19450</v>
      </c>
      <c r="D3199" s="32" t="s">
        <v>19451</v>
      </c>
      <c r="E3199" s="32" t="s">
        <v>19452</v>
      </c>
      <c r="F3199" s="32" t="s">
        <v>502</v>
      </c>
      <c r="G3199" s="32">
        <v>2013</v>
      </c>
      <c r="H3199" s="33">
        <v>41209</v>
      </c>
      <c r="I3199" s="32" t="s">
        <v>19453</v>
      </c>
      <c r="J3199" s="32"/>
      <c r="K3199" s="32" t="s">
        <v>19454</v>
      </c>
      <c r="L3199" s="32" t="str">
        <f t="shared" si="874"/>
        <v>PreAlerta</v>
      </c>
      <c r="M3199" s="32" t="str">
        <f t="shared" si="873"/>
        <v>S/PalabrasClaves</v>
      </c>
      <c r="N3199" s="32" t="str">
        <f t="shared" si="876"/>
        <v/>
      </c>
      <c r="O3199" s="32"/>
      <c r="P3199" s="32" t="s">
        <v>3538</v>
      </c>
      <c r="Q3199" s="32"/>
      <c r="R3199" s="32" t="str">
        <f>LEFT('2012-2022'!$P3199,4)</f>
        <v>2013</v>
      </c>
      <c r="S3199" s="32" t="s">
        <v>39</v>
      </c>
      <c r="T3199" s="32" t="str">
        <f t="shared" si="869"/>
        <v/>
      </c>
      <c r="U3199" s="32"/>
      <c r="V3199" s="34"/>
      <c r="W3199" s="35"/>
      <c r="X3199" s="35"/>
      <c r="Y3199" s="32"/>
    </row>
    <row r="3200" spans="1:25" ht="15.75" hidden="1" customHeight="1" x14ac:dyDescent="0.25">
      <c r="A3200" s="27">
        <v>31820661</v>
      </c>
      <c r="B3200" s="27" t="s">
        <v>19455</v>
      </c>
      <c r="C3200" s="27" t="s">
        <v>19456</v>
      </c>
      <c r="D3200" s="27" t="s">
        <v>19457</v>
      </c>
      <c r="E3200" s="27" t="s">
        <v>19458</v>
      </c>
      <c r="F3200" s="27" t="s">
        <v>5493</v>
      </c>
      <c r="G3200" s="27">
        <v>2021</v>
      </c>
      <c r="H3200" s="28">
        <v>43810</v>
      </c>
      <c r="I3200" s="27"/>
      <c r="J3200" s="27"/>
      <c r="K3200" s="27" t="s">
        <v>19459</v>
      </c>
      <c r="L3200" s="27" t="str">
        <f t="shared" si="874"/>
        <v>PostAlerta</v>
      </c>
      <c r="M3200" s="27" t="str">
        <f t="shared" si="873"/>
        <v>C/PalabrasClaves</v>
      </c>
      <c r="N3200" s="27" t="str">
        <f t="shared" si="876"/>
        <v/>
      </c>
      <c r="O3200" s="27"/>
      <c r="P3200" s="27" t="s">
        <v>5444</v>
      </c>
      <c r="Q3200" s="27"/>
      <c r="R3200" s="27" t="str">
        <f>LEFT('2012-2022'!$P3200,4)</f>
        <v>2021</v>
      </c>
      <c r="S3200" s="27" t="s">
        <v>72</v>
      </c>
      <c r="T3200" s="27" t="str">
        <f t="shared" si="869"/>
        <v/>
      </c>
      <c r="U3200" s="27"/>
      <c r="V3200" s="29"/>
      <c r="W3200" s="30"/>
      <c r="X3200" s="30"/>
      <c r="Y3200" s="31"/>
    </row>
    <row r="3201" spans="1:25" ht="15.75" hidden="1" customHeight="1" x14ac:dyDescent="0.25">
      <c r="A3201" s="32">
        <v>28246379</v>
      </c>
      <c r="B3201" s="32" t="s">
        <v>19460</v>
      </c>
      <c r="C3201" s="32" t="s">
        <v>19461</v>
      </c>
      <c r="D3201" s="32" t="s">
        <v>19462</v>
      </c>
      <c r="E3201" s="32" t="s">
        <v>19463</v>
      </c>
      <c r="F3201" s="32" t="s">
        <v>6730</v>
      </c>
      <c r="G3201" s="32">
        <v>2017</v>
      </c>
      <c r="H3201" s="33">
        <v>42796</v>
      </c>
      <c r="I3201" s="32"/>
      <c r="J3201" s="32"/>
      <c r="K3201" s="32" t="s">
        <v>19464</v>
      </c>
      <c r="L3201" s="32" t="str">
        <f t="shared" si="874"/>
        <v>Excluido</v>
      </c>
      <c r="M3201" s="32" t="str">
        <f t="shared" si="873"/>
        <v>C/PalabrasClaves</v>
      </c>
      <c r="N3201" s="32" t="str">
        <f t="shared" si="876"/>
        <v/>
      </c>
      <c r="O3201" s="32"/>
      <c r="P3201" s="32" t="s">
        <v>308</v>
      </c>
      <c r="Q3201" s="32"/>
      <c r="R3201" s="32" t="str">
        <f>LEFT('2012-2022'!$P3201,4)</f>
        <v>2017</v>
      </c>
      <c r="S3201" s="32" t="s">
        <v>57</v>
      </c>
      <c r="T3201" s="32" t="str">
        <f t="shared" si="869"/>
        <v/>
      </c>
      <c r="U3201" s="32"/>
      <c r="V3201" s="34"/>
      <c r="W3201" s="35"/>
      <c r="X3201" s="35"/>
      <c r="Y3201" s="32"/>
    </row>
    <row r="3202" spans="1:25" ht="15.75" hidden="1" customHeight="1" x14ac:dyDescent="0.25">
      <c r="A3202" s="27">
        <v>24508691</v>
      </c>
      <c r="B3202" s="27" t="s">
        <v>19465</v>
      </c>
      <c r="C3202" s="27" t="s">
        <v>19466</v>
      </c>
      <c r="D3202" s="27" t="s">
        <v>19467</v>
      </c>
      <c r="E3202" s="27" t="s">
        <v>19468</v>
      </c>
      <c r="F3202" s="27" t="s">
        <v>19469</v>
      </c>
      <c r="G3202" s="27">
        <v>2014</v>
      </c>
      <c r="H3202" s="28">
        <v>41681</v>
      </c>
      <c r="I3202" s="27"/>
      <c r="J3202" s="27"/>
      <c r="K3202" s="27" t="s">
        <v>19470</v>
      </c>
      <c r="L3202" s="27" t="str">
        <f t="shared" si="874"/>
        <v>Excluido</v>
      </c>
      <c r="M3202" s="27" t="str">
        <f t="shared" si="873"/>
        <v>S/PalabrasClaves</v>
      </c>
      <c r="N3202" s="27" t="str">
        <f t="shared" si="876"/>
        <v/>
      </c>
      <c r="O3202" s="27"/>
      <c r="P3202" s="27" t="s">
        <v>2519</v>
      </c>
      <c r="Q3202" s="27"/>
      <c r="R3202" s="27" t="str">
        <f>LEFT('2012-2022'!$P3202,4)</f>
        <v>2014</v>
      </c>
      <c r="S3202" s="27" t="s">
        <v>49</v>
      </c>
      <c r="T3202" s="27" t="str">
        <f t="shared" si="869"/>
        <v/>
      </c>
      <c r="U3202" s="27"/>
      <c r="V3202" s="29"/>
      <c r="W3202" s="30"/>
      <c r="X3202" s="30"/>
      <c r="Y3202" s="31"/>
    </row>
    <row r="3203" spans="1:25" ht="15.75" hidden="1" customHeight="1" x14ac:dyDescent="0.25">
      <c r="A3203" s="32">
        <v>31137799</v>
      </c>
      <c r="B3203" s="32" t="s">
        <v>19471</v>
      </c>
      <c r="C3203" s="32" t="s">
        <v>19472</v>
      </c>
      <c r="D3203" s="32" t="s">
        <v>19473</v>
      </c>
      <c r="E3203" s="32" t="s">
        <v>19190</v>
      </c>
      <c r="F3203" s="32" t="s">
        <v>15834</v>
      </c>
      <c r="G3203" s="32">
        <v>2019</v>
      </c>
      <c r="H3203" s="33">
        <v>43615</v>
      </c>
      <c r="I3203" s="32" t="s">
        <v>19474</v>
      </c>
      <c r="J3203" s="32"/>
      <c r="K3203" s="32" t="s">
        <v>19475</v>
      </c>
      <c r="L3203" s="32" t="str">
        <f t="shared" si="874"/>
        <v>PostAlerta</v>
      </c>
      <c r="M3203" s="32" t="str">
        <f t="shared" si="873"/>
        <v>S/PalabrasClaves</v>
      </c>
      <c r="N3203" s="32" t="str">
        <f t="shared" si="876"/>
        <v/>
      </c>
      <c r="O3203" s="32"/>
      <c r="P3203" s="32" t="s">
        <v>19476</v>
      </c>
      <c r="Q3203" s="32"/>
      <c r="R3203" s="32" t="str">
        <f>LEFT('2012-2022'!$P3203,4)</f>
        <v>2019</v>
      </c>
      <c r="S3203" s="32" t="s">
        <v>57</v>
      </c>
      <c r="T3203" s="32" t="str">
        <f t="shared" si="869"/>
        <v/>
      </c>
      <c r="U3203" s="32"/>
      <c r="V3203" s="34"/>
      <c r="W3203" s="35"/>
      <c r="X3203" s="35"/>
      <c r="Y3203" s="32"/>
    </row>
    <row r="3204" spans="1:25" ht="15.75" hidden="1" customHeight="1" x14ac:dyDescent="0.25">
      <c r="A3204" s="27">
        <v>35572628</v>
      </c>
      <c r="B3204" s="27" t="s">
        <v>19477</v>
      </c>
      <c r="C3204" s="27" t="s">
        <v>19478</v>
      </c>
      <c r="D3204" s="27" t="s">
        <v>19479</v>
      </c>
      <c r="E3204" s="27" t="s">
        <v>1740</v>
      </c>
      <c r="F3204" s="27" t="s">
        <v>15747</v>
      </c>
      <c r="G3204" s="27">
        <v>2022</v>
      </c>
      <c r="H3204" s="28">
        <v>44697</v>
      </c>
      <c r="I3204" s="27" t="s">
        <v>19480</v>
      </c>
      <c r="J3204" s="27"/>
      <c r="K3204" s="27" t="s">
        <v>19481</v>
      </c>
      <c r="L3204" s="27" t="str">
        <f t="shared" si="874"/>
        <v>PostAlerta</v>
      </c>
      <c r="M3204" s="27" t="str">
        <f t="shared" ref="M3204:M3267" si="877">IF(ISNUMBER(A3204),(IF(ISNUMBER(VLOOKUP(A3204,KEYWORDS,1,FALSE)),"C/PalabrasClaves","S/PalabrasClaves")),"")</f>
        <v>S/PalabrasClaves</v>
      </c>
      <c r="N3204" s="27" t="str">
        <f t="shared" si="876"/>
        <v/>
      </c>
      <c r="O3204" s="27"/>
      <c r="P3204" s="27" t="s">
        <v>19482</v>
      </c>
      <c r="Q3204" s="27"/>
      <c r="R3204" s="27" t="str">
        <f>LEFT('2012-2022'!$P3204,4)</f>
        <v>2022</v>
      </c>
      <c r="S3204" s="27" t="s">
        <v>54</v>
      </c>
      <c r="T3204" s="27" t="str">
        <f t="shared" si="869"/>
        <v/>
      </c>
      <c r="U3204" s="27"/>
      <c r="V3204" s="29"/>
      <c r="W3204" s="30"/>
      <c r="X3204" s="30"/>
      <c r="Y3204" s="31"/>
    </row>
    <row r="3205" spans="1:25" ht="15.75" hidden="1" customHeight="1" x14ac:dyDescent="0.25">
      <c r="A3205" s="32">
        <v>33109694</v>
      </c>
      <c r="B3205" s="32" t="s">
        <v>19483</v>
      </c>
      <c r="C3205" s="32" t="s">
        <v>19484</v>
      </c>
      <c r="D3205" s="32" t="s">
        <v>19485</v>
      </c>
      <c r="E3205" s="32" t="s">
        <v>19486</v>
      </c>
      <c r="F3205" s="32" t="s">
        <v>9290</v>
      </c>
      <c r="G3205" s="32">
        <v>2020</v>
      </c>
      <c r="H3205" s="33">
        <v>44132</v>
      </c>
      <c r="I3205" s="32" t="s">
        <v>19487</v>
      </c>
      <c r="J3205" s="32"/>
      <c r="K3205" s="32" t="s">
        <v>19488</v>
      </c>
      <c r="L3205" s="32" t="str">
        <f t="shared" si="874"/>
        <v>Excluido</v>
      </c>
      <c r="M3205" s="32" t="str">
        <f t="shared" si="877"/>
        <v>S/PalabrasClaves</v>
      </c>
      <c r="N3205" s="32" t="str">
        <f t="shared" si="876"/>
        <v/>
      </c>
      <c r="O3205" s="32"/>
      <c r="P3205" s="32" t="s">
        <v>440</v>
      </c>
      <c r="Q3205" s="32"/>
      <c r="R3205" s="32" t="str">
        <f>LEFT('2012-2022'!$P3205,4)</f>
        <v>2020</v>
      </c>
      <c r="S3205" s="32" t="s">
        <v>70</v>
      </c>
      <c r="T3205" s="32" t="str">
        <f t="shared" si="869"/>
        <v/>
      </c>
      <c r="U3205" s="32"/>
      <c r="V3205" s="34"/>
      <c r="W3205" s="35"/>
      <c r="X3205" s="35"/>
      <c r="Y3205" s="32"/>
    </row>
    <row r="3206" spans="1:25" ht="15.75" hidden="1" customHeight="1" x14ac:dyDescent="0.25">
      <c r="A3206" s="27">
        <v>31049501</v>
      </c>
      <c r="B3206" s="27" t="s">
        <v>19489</v>
      </c>
      <c r="C3206" s="27" t="s">
        <v>19490</v>
      </c>
      <c r="D3206" s="27" t="s">
        <v>19491</v>
      </c>
      <c r="E3206" s="27" t="s">
        <v>19492</v>
      </c>
      <c r="F3206" s="27" t="s">
        <v>19493</v>
      </c>
      <c r="G3206" s="27">
        <v>2019</v>
      </c>
      <c r="H3206" s="28">
        <v>43589</v>
      </c>
      <c r="I3206" s="27"/>
      <c r="J3206" s="27"/>
      <c r="K3206" s="27" t="s">
        <v>19494</v>
      </c>
      <c r="L3206" s="27" t="str">
        <f t="shared" si="874"/>
        <v>PostAlerta</v>
      </c>
      <c r="M3206" s="27" t="str">
        <f t="shared" si="877"/>
        <v>S/PalabrasClaves</v>
      </c>
      <c r="N3206" s="27" t="str">
        <f t="shared" si="876"/>
        <v/>
      </c>
      <c r="O3206" s="27"/>
      <c r="P3206" s="27" t="s">
        <v>6495</v>
      </c>
      <c r="Q3206" s="27"/>
      <c r="R3206" s="27" t="str">
        <f>LEFT('2012-2022'!$P3206,4)</f>
        <v>2019</v>
      </c>
      <c r="S3206" s="27" t="s">
        <v>57</v>
      </c>
      <c r="T3206" s="27" t="str">
        <f t="shared" si="869"/>
        <v/>
      </c>
      <c r="U3206" s="27"/>
      <c r="V3206" s="29"/>
      <c r="W3206" s="30"/>
      <c r="X3206" s="30"/>
      <c r="Y3206" s="31"/>
    </row>
    <row r="3207" spans="1:25" ht="15.75" hidden="1" customHeight="1" x14ac:dyDescent="0.25">
      <c r="A3207" s="32">
        <v>30182860</v>
      </c>
      <c r="B3207" s="32" t="s">
        <v>19495</v>
      </c>
      <c r="C3207" s="32" t="s">
        <v>19496</v>
      </c>
      <c r="D3207" s="32" t="s">
        <v>19497</v>
      </c>
      <c r="E3207" s="32" t="s">
        <v>6760</v>
      </c>
      <c r="F3207" s="32" t="s">
        <v>1451</v>
      </c>
      <c r="G3207" s="32">
        <v>2018</v>
      </c>
      <c r="H3207" s="33">
        <v>43349</v>
      </c>
      <c r="I3207" s="32" t="s">
        <v>19498</v>
      </c>
      <c r="J3207" s="32"/>
      <c r="K3207" s="32" t="s">
        <v>19499</v>
      </c>
      <c r="L3207" s="32" t="str">
        <f t="shared" si="874"/>
        <v>PostAlerta</v>
      </c>
      <c r="M3207" s="32" t="str">
        <f t="shared" si="877"/>
        <v>S/PalabrasClaves</v>
      </c>
      <c r="N3207" s="32" t="str">
        <f t="shared" si="876"/>
        <v/>
      </c>
      <c r="O3207" s="32"/>
      <c r="P3207" s="32" t="s">
        <v>1267</v>
      </c>
      <c r="Q3207" s="32"/>
      <c r="R3207" s="32" t="str">
        <f>LEFT('2012-2022'!$P3207,4)</f>
        <v>2018</v>
      </c>
      <c r="S3207" s="32" t="s">
        <v>72</v>
      </c>
      <c r="T3207" s="32" t="str">
        <f t="shared" si="869"/>
        <v/>
      </c>
      <c r="U3207" s="32"/>
      <c r="V3207" s="34"/>
      <c r="W3207" s="35"/>
      <c r="X3207" s="35"/>
      <c r="Y3207" s="32"/>
    </row>
    <row r="3208" spans="1:25" ht="15.75" hidden="1" customHeight="1" x14ac:dyDescent="0.25">
      <c r="A3208" s="27">
        <v>23680906</v>
      </c>
      <c r="B3208" s="27" t="s">
        <v>19500</v>
      </c>
      <c r="C3208" s="27" t="s">
        <v>19501</v>
      </c>
      <c r="D3208" s="27" t="s">
        <v>19502</v>
      </c>
      <c r="E3208" s="27" t="s">
        <v>5329</v>
      </c>
      <c r="F3208" s="27" t="s">
        <v>304</v>
      </c>
      <c r="G3208" s="27">
        <v>2013</v>
      </c>
      <c r="H3208" s="28">
        <v>41412</v>
      </c>
      <c r="I3208" s="27"/>
      <c r="J3208" s="27"/>
      <c r="K3208" s="27" t="s">
        <v>19503</v>
      </c>
      <c r="L3208" s="27" t="str">
        <f t="shared" si="874"/>
        <v>PreAlerta</v>
      </c>
      <c r="M3208" s="27" t="str">
        <f t="shared" si="877"/>
        <v>S/PalabrasClaves</v>
      </c>
      <c r="N3208" s="27" t="str">
        <f t="shared" si="876"/>
        <v/>
      </c>
      <c r="O3208" s="27"/>
      <c r="P3208" s="27" t="s">
        <v>479</v>
      </c>
      <c r="Q3208" s="27"/>
      <c r="R3208" s="27" t="str">
        <f>LEFT('2012-2022'!$P3208,4)</f>
        <v>2013</v>
      </c>
      <c r="S3208" s="27" t="s">
        <v>60</v>
      </c>
      <c r="T3208" s="27" t="str">
        <f t="shared" si="869"/>
        <v/>
      </c>
      <c r="U3208" s="27"/>
      <c r="V3208" s="29"/>
      <c r="W3208" s="30"/>
      <c r="X3208" s="30"/>
      <c r="Y3208" s="31"/>
    </row>
    <row r="3209" spans="1:25" ht="15.75" hidden="1" customHeight="1" x14ac:dyDescent="0.25">
      <c r="A3209" s="32">
        <v>22729196</v>
      </c>
      <c r="B3209" s="32" t="s">
        <v>19504</v>
      </c>
      <c r="C3209" s="32" t="s">
        <v>19505</v>
      </c>
      <c r="D3209" s="32" t="s">
        <v>19506</v>
      </c>
      <c r="E3209" s="32" t="s">
        <v>19507</v>
      </c>
      <c r="F3209" s="32" t="s">
        <v>11817</v>
      </c>
      <c r="G3209" s="32">
        <v>2012</v>
      </c>
      <c r="H3209" s="33">
        <v>41086</v>
      </c>
      <c r="I3209" s="32"/>
      <c r="J3209" s="32"/>
      <c r="K3209" s="32"/>
      <c r="L3209" s="32" t="str">
        <f t="shared" si="874"/>
        <v>PreAlerta</v>
      </c>
      <c r="M3209" s="32" t="str">
        <f t="shared" si="877"/>
        <v>S/PalabrasClaves</v>
      </c>
      <c r="N3209" s="32" t="str">
        <f t="shared" si="876"/>
        <v/>
      </c>
      <c r="O3209" s="32"/>
      <c r="P3209" s="32" t="s">
        <v>18740</v>
      </c>
      <c r="Q3209" s="32"/>
      <c r="R3209" s="32" t="str">
        <f>LEFT('2012-2022'!$P3209,4)</f>
        <v>2012</v>
      </c>
      <c r="S3209" s="32" t="s">
        <v>57</v>
      </c>
      <c r="T3209" s="32" t="str">
        <f t="shared" si="869"/>
        <v/>
      </c>
      <c r="U3209" s="32"/>
      <c r="V3209" s="34"/>
      <c r="W3209" s="35"/>
      <c r="X3209" s="35"/>
      <c r="Y3209" s="32"/>
    </row>
    <row r="3210" spans="1:25" ht="15.75" hidden="1" customHeight="1" x14ac:dyDescent="0.25">
      <c r="A3210" s="27">
        <v>33900407</v>
      </c>
      <c r="B3210" s="27" t="s">
        <v>19508</v>
      </c>
      <c r="C3210" s="27" t="s">
        <v>19509</v>
      </c>
      <c r="D3210" s="27" t="s">
        <v>19510</v>
      </c>
      <c r="E3210" s="27" t="s">
        <v>19511</v>
      </c>
      <c r="F3210" s="27" t="s">
        <v>2140</v>
      </c>
      <c r="G3210" s="27">
        <v>2021</v>
      </c>
      <c r="H3210" s="28">
        <v>44312</v>
      </c>
      <c r="I3210" s="27" t="s">
        <v>19512</v>
      </c>
      <c r="J3210" s="27" t="s">
        <v>19513</v>
      </c>
      <c r="K3210" s="27" t="s">
        <v>19514</v>
      </c>
      <c r="L3210" s="27" t="str">
        <f t="shared" si="874"/>
        <v>PostAlerta</v>
      </c>
      <c r="M3210" s="27" t="str">
        <f t="shared" si="877"/>
        <v>C/PalabrasClaves</v>
      </c>
      <c r="N3210" s="27" t="str">
        <f t="shared" si="876"/>
        <v/>
      </c>
      <c r="O3210" s="27"/>
      <c r="P3210" s="27" t="s">
        <v>4884</v>
      </c>
      <c r="Q3210" s="27"/>
      <c r="R3210" s="27" t="str">
        <f>LEFT('2012-2022'!$P3210,4)</f>
        <v>2021</v>
      </c>
      <c r="S3210" s="27" t="s">
        <v>70</v>
      </c>
      <c r="T3210" s="27" t="str">
        <f t="shared" si="869"/>
        <v/>
      </c>
      <c r="U3210" s="27"/>
      <c r="V3210" s="29"/>
      <c r="W3210" s="30"/>
      <c r="X3210" s="30"/>
      <c r="Y3210" s="31"/>
    </row>
    <row r="3211" spans="1:25" ht="15.75" hidden="1" customHeight="1" x14ac:dyDescent="0.25">
      <c r="A3211" s="32">
        <v>29560055</v>
      </c>
      <c r="B3211" s="32" t="s">
        <v>19515</v>
      </c>
      <c r="C3211" s="32" t="s">
        <v>19516</v>
      </c>
      <c r="D3211" s="32" t="s">
        <v>19517</v>
      </c>
      <c r="E3211" s="32" t="s">
        <v>19518</v>
      </c>
      <c r="F3211" s="32" t="s">
        <v>19519</v>
      </c>
      <c r="G3211" s="32">
        <v>2018</v>
      </c>
      <c r="H3211" s="33">
        <v>43181</v>
      </c>
      <c r="I3211" s="32" t="s">
        <v>19520</v>
      </c>
      <c r="J3211" s="32"/>
      <c r="K3211" s="32" t="s">
        <v>19521</v>
      </c>
      <c r="L3211" s="32" t="str">
        <f t="shared" si="874"/>
        <v>PostAlerta</v>
      </c>
      <c r="M3211" s="32" t="str">
        <f t="shared" si="877"/>
        <v>S/PalabrasClaves</v>
      </c>
      <c r="N3211" s="32" t="str">
        <f t="shared" si="876"/>
        <v/>
      </c>
      <c r="O3211" s="32"/>
      <c r="P3211" s="32" t="s">
        <v>1214</v>
      </c>
      <c r="Q3211" s="32"/>
      <c r="R3211" s="32" t="str">
        <f>LEFT('2012-2022'!$P3211,4)</f>
        <v>2018</v>
      </c>
      <c r="S3211" s="32" t="s">
        <v>49</v>
      </c>
      <c r="T3211" s="32" t="str">
        <f t="shared" si="869"/>
        <v/>
      </c>
      <c r="U3211" s="32"/>
      <c r="V3211" s="34"/>
      <c r="W3211" s="35"/>
      <c r="X3211" s="35"/>
      <c r="Y3211" s="32"/>
    </row>
    <row r="3212" spans="1:25" ht="15.75" hidden="1" customHeight="1" x14ac:dyDescent="0.25">
      <c r="A3212" s="27">
        <v>33760867</v>
      </c>
      <c r="B3212" s="27" t="s">
        <v>19522</v>
      </c>
      <c r="C3212" s="27" t="s">
        <v>19523</v>
      </c>
      <c r="D3212" s="27" t="s">
        <v>19524</v>
      </c>
      <c r="E3212" s="27" t="s">
        <v>19525</v>
      </c>
      <c r="F3212" s="27" t="s">
        <v>424</v>
      </c>
      <c r="G3212" s="27">
        <v>2021</v>
      </c>
      <c r="H3212" s="28">
        <v>44279</v>
      </c>
      <c r="I3212" s="27" t="s">
        <v>19526</v>
      </c>
      <c r="J3212" s="27"/>
      <c r="K3212" s="27" t="s">
        <v>19527</v>
      </c>
      <c r="L3212" s="27" t="str">
        <f t="shared" si="874"/>
        <v>PostAlerta</v>
      </c>
      <c r="M3212" s="27" t="str">
        <f t="shared" si="877"/>
        <v>S/PalabrasClaves</v>
      </c>
      <c r="N3212" s="27" t="str">
        <f t="shared" si="876"/>
        <v/>
      </c>
      <c r="O3212" s="27"/>
      <c r="P3212" s="27" t="s">
        <v>19528</v>
      </c>
      <c r="Q3212" s="27"/>
      <c r="R3212" s="27" t="str">
        <f>LEFT('2012-2022'!$P3212,4)</f>
        <v>2021</v>
      </c>
      <c r="S3212" s="27" t="s">
        <v>49</v>
      </c>
      <c r="T3212" s="27" t="str">
        <f t="shared" si="869"/>
        <v/>
      </c>
      <c r="U3212" s="27"/>
      <c r="V3212" s="29"/>
      <c r="W3212" s="30"/>
      <c r="X3212" s="30"/>
      <c r="Y3212" s="31"/>
    </row>
    <row r="3213" spans="1:25" ht="15.75" hidden="1" customHeight="1" x14ac:dyDescent="0.25">
      <c r="A3213" s="32">
        <v>26538551</v>
      </c>
      <c r="B3213" s="32" t="s">
        <v>19529</v>
      </c>
      <c r="C3213" s="32" t="s">
        <v>19530</v>
      </c>
      <c r="D3213" s="32" t="s">
        <v>19531</v>
      </c>
      <c r="E3213" s="32" t="s">
        <v>19532</v>
      </c>
      <c r="F3213" s="32" t="s">
        <v>735</v>
      </c>
      <c r="G3213" s="32">
        <v>2016</v>
      </c>
      <c r="H3213" s="33">
        <v>42314</v>
      </c>
      <c r="I3213" s="32"/>
      <c r="J3213" s="32"/>
      <c r="K3213" s="32" t="s">
        <v>19533</v>
      </c>
      <c r="L3213" s="32" t="str">
        <f t="shared" si="874"/>
        <v>PreAlerta</v>
      </c>
      <c r="M3213" s="32" t="str">
        <f t="shared" si="877"/>
        <v>S/PalabrasClaves</v>
      </c>
      <c r="N3213" s="32" t="str">
        <f t="shared" si="876"/>
        <v/>
      </c>
      <c r="O3213" s="32"/>
      <c r="P3213" s="32" t="s">
        <v>687</v>
      </c>
      <c r="Q3213" s="32"/>
      <c r="R3213" s="32" t="str">
        <f>LEFT('2012-2022'!$P3213,4)</f>
        <v>2016</v>
      </c>
      <c r="S3213" s="32" t="s">
        <v>74</v>
      </c>
      <c r="T3213" s="32" t="str">
        <f t="shared" si="869"/>
        <v/>
      </c>
      <c r="U3213" s="32"/>
      <c r="V3213" s="34"/>
      <c r="W3213" s="35"/>
      <c r="X3213" s="35"/>
      <c r="Y3213" s="32"/>
    </row>
    <row r="3214" spans="1:25" ht="15.75" hidden="1" customHeight="1" x14ac:dyDescent="0.25">
      <c r="A3214" s="27">
        <v>24759719</v>
      </c>
      <c r="B3214" s="27" t="s">
        <v>19534</v>
      </c>
      <c r="C3214" s="27" t="s">
        <v>19535</v>
      </c>
      <c r="D3214" s="27" t="s">
        <v>19536</v>
      </c>
      <c r="E3214" s="27" t="s">
        <v>19537</v>
      </c>
      <c r="F3214" s="27" t="s">
        <v>502</v>
      </c>
      <c r="G3214" s="27">
        <v>2014</v>
      </c>
      <c r="H3214" s="28">
        <v>41754</v>
      </c>
      <c r="I3214" s="27" t="s">
        <v>19538</v>
      </c>
      <c r="J3214" s="27"/>
      <c r="K3214" s="27" t="s">
        <v>19539</v>
      </c>
      <c r="L3214" s="27" t="str">
        <f t="shared" si="874"/>
        <v>PreAlerta</v>
      </c>
      <c r="M3214" s="27" t="str">
        <f t="shared" si="877"/>
        <v>C/PalabrasClaves</v>
      </c>
      <c r="N3214" s="27" t="str">
        <f t="shared" si="876"/>
        <v/>
      </c>
      <c r="O3214" s="27"/>
      <c r="P3214" s="27" t="s">
        <v>1207</v>
      </c>
      <c r="Q3214" s="27"/>
      <c r="R3214" s="27" t="str">
        <f>LEFT('2012-2022'!$P3214,4)</f>
        <v>2014</v>
      </c>
      <c r="S3214" s="27" t="s">
        <v>62</v>
      </c>
      <c r="T3214" s="27" t="str">
        <f t="shared" si="869"/>
        <v/>
      </c>
      <c r="U3214" s="27"/>
      <c r="V3214" s="29"/>
      <c r="W3214" s="30"/>
      <c r="X3214" s="30"/>
      <c r="Y3214" s="31"/>
    </row>
    <row r="3215" spans="1:25" ht="15.75" hidden="1" customHeight="1" x14ac:dyDescent="0.25">
      <c r="A3215" s="32">
        <v>34396402</v>
      </c>
      <c r="B3215" s="32" t="s">
        <v>19540</v>
      </c>
      <c r="C3215" s="32" t="s">
        <v>19541</v>
      </c>
      <c r="D3215" s="32" t="s">
        <v>19542</v>
      </c>
      <c r="E3215" s="32" t="s">
        <v>15646</v>
      </c>
      <c r="F3215" s="32" t="s">
        <v>195</v>
      </c>
      <c r="G3215" s="32">
        <v>2021</v>
      </c>
      <c r="H3215" s="33">
        <v>44424</v>
      </c>
      <c r="I3215" s="32" t="s">
        <v>19543</v>
      </c>
      <c r="J3215" s="32"/>
      <c r="K3215" s="32" t="s">
        <v>19544</v>
      </c>
      <c r="L3215" s="32" t="str">
        <f t="shared" si="874"/>
        <v>Excluido</v>
      </c>
      <c r="M3215" s="32" t="str">
        <f t="shared" si="877"/>
        <v>C/PalabrasClaves</v>
      </c>
      <c r="N3215" s="32" t="str">
        <f t="shared" si="876"/>
        <v/>
      </c>
      <c r="O3215" s="32"/>
      <c r="P3215" s="32" t="s">
        <v>9037</v>
      </c>
      <c r="Q3215" s="32"/>
      <c r="R3215" s="32" t="str">
        <f>LEFT('2012-2022'!$P3215,4)</f>
        <v>2021</v>
      </c>
      <c r="S3215" s="32" t="s">
        <v>65</v>
      </c>
      <c r="T3215" s="32" t="str">
        <f t="shared" si="869"/>
        <v/>
      </c>
      <c r="U3215" s="32"/>
      <c r="V3215" s="34"/>
      <c r="W3215" s="35"/>
      <c r="X3215" s="35"/>
      <c r="Y3215" s="32"/>
    </row>
    <row r="3216" spans="1:25" ht="15.75" hidden="1" customHeight="1" x14ac:dyDescent="0.25">
      <c r="A3216" s="27">
        <v>26136508</v>
      </c>
      <c r="B3216" s="27" t="s">
        <v>19545</v>
      </c>
      <c r="C3216" s="27" t="s">
        <v>19546</v>
      </c>
      <c r="D3216" s="27" t="s">
        <v>19547</v>
      </c>
      <c r="E3216" s="27" t="s">
        <v>19548</v>
      </c>
      <c r="F3216" s="27" t="s">
        <v>393</v>
      </c>
      <c r="G3216" s="27">
        <v>2016</v>
      </c>
      <c r="H3216" s="28">
        <v>42188</v>
      </c>
      <c r="I3216" s="27"/>
      <c r="J3216" s="27"/>
      <c r="K3216" s="27" t="s">
        <v>19549</v>
      </c>
      <c r="L3216" s="27" t="str">
        <f t="shared" si="874"/>
        <v>PreAlerta</v>
      </c>
      <c r="M3216" s="27" t="str">
        <f t="shared" si="877"/>
        <v>S/PalabrasClaves</v>
      </c>
      <c r="N3216" s="27" t="str">
        <f t="shared" si="876"/>
        <v/>
      </c>
      <c r="O3216" s="27"/>
      <c r="P3216" s="27" t="s">
        <v>3417</v>
      </c>
      <c r="Q3216" s="27"/>
      <c r="R3216" s="27" t="str">
        <f>LEFT('2012-2022'!$P3216,4)</f>
        <v>2016</v>
      </c>
      <c r="S3216" s="27" t="s">
        <v>45</v>
      </c>
      <c r="T3216" s="27" t="str">
        <f t="shared" si="869"/>
        <v/>
      </c>
      <c r="U3216" s="27"/>
      <c r="V3216" s="29"/>
      <c r="W3216" s="30"/>
      <c r="X3216" s="30"/>
      <c r="Y3216" s="31"/>
    </row>
    <row r="3217" spans="1:25" ht="15.75" hidden="1" customHeight="1" x14ac:dyDescent="0.25">
      <c r="A3217" s="32">
        <v>25342812</v>
      </c>
      <c r="B3217" s="32" t="s">
        <v>19550</v>
      </c>
      <c r="C3217" s="32" t="s">
        <v>19551</v>
      </c>
      <c r="D3217" s="32" t="s">
        <v>19552</v>
      </c>
      <c r="E3217" s="32" t="s">
        <v>19553</v>
      </c>
      <c r="F3217" s="32" t="s">
        <v>393</v>
      </c>
      <c r="G3217" s="32">
        <v>2015</v>
      </c>
      <c r="H3217" s="33">
        <v>41937</v>
      </c>
      <c r="I3217" s="32"/>
      <c r="J3217" s="32"/>
      <c r="K3217" s="32" t="s">
        <v>19554</v>
      </c>
      <c r="L3217" s="32" t="str">
        <f t="shared" si="874"/>
        <v>PreAlerta</v>
      </c>
      <c r="M3217" s="32" t="str">
        <f t="shared" si="877"/>
        <v>S/PalabrasClaves</v>
      </c>
      <c r="N3217" s="32" t="str">
        <f t="shared" si="876"/>
        <v/>
      </c>
      <c r="O3217" s="32"/>
      <c r="P3217" s="32" t="s">
        <v>2635</v>
      </c>
      <c r="Q3217" s="32"/>
      <c r="R3217" s="32" t="str">
        <f>LEFT('2012-2022'!$P3217,4)</f>
        <v>2015</v>
      </c>
      <c r="S3217" s="32" t="s">
        <v>45</v>
      </c>
      <c r="T3217" s="32" t="str">
        <f t="shared" si="869"/>
        <v/>
      </c>
      <c r="U3217" s="32"/>
      <c r="V3217" s="34"/>
      <c r="W3217" s="35"/>
      <c r="X3217" s="35"/>
      <c r="Y3217" s="32"/>
    </row>
    <row r="3218" spans="1:25" ht="15.75" hidden="1" customHeight="1" x14ac:dyDescent="0.25">
      <c r="A3218" s="27">
        <v>31419483</v>
      </c>
      <c r="B3218" s="27" t="s">
        <v>19555</v>
      </c>
      <c r="C3218" s="27" t="s">
        <v>19556</v>
      </c>
      <c r="D3218" s="27" t="s">
        <v>19557</v>
      </c>
      <c r="E3218" s="27" t="s">
        <v>9711</v>
      </c>
      <c r="F3218" s="27" t="s">
        <v>1845</v>
      </c>
      <c r="G3218" s="27">
        <v>2020</v>
      </c>
      <c r="H3218" s="28">
        <v>43694</v>
      </c>
      <c r="I3218" s="27"/>
      <c r="J3218" s="27"/>
      <c r="K3218" s="27" t="s">
        <v>19558</v>
      </c>
      <c r="L3218" s="27" t="str">
        <f t="shared" si="874"/>
        <v>Excluido</v>
      </c>
      <c r="M3218" s="27" t="str">
        <f t="shared" si="877"/>
        <v>S/PalabrasClaves</v>
      </c>
      <c r="N3218" s="27"/>
      <c r="O3218" s="27"/>
      <c r="P3218" s="27" t="s">
        <v>3128</v>
      </c>
      <c r="Q3218" s="27"/>
      <c r="R3218" s="27" t="str">
        <f>LEFT('2012-2022'!$P3218,4)</f>
        <v>2020</v>
      </c>
      <c r="S3218" s="27" t="s">
        <v>45</v>
      </c>
      <c r="T3218" s="27" t="str">
        <f t="shared" si="869"/>
        <v/>
      </c>
      <c r="U3218" s="27"/>
      <c r="V3218" s="29"/>
      <c r="W3218" s="30"/>
      <c r="X3218" s="30"/>
      <c r="Y3218" s="31"/>
    </row>
    <row r="3219" spans="1:25" ht="15.75" hidden="1" customHeight="1" x14ac:dyDescent="0.25">
      <c r="A3219" s="32">
        <v>30071799</v>
      </c>
      <c r="B3219" s="32" t="s">
        <v>19559</v>
      </c>
      <c r="C3219" s="32" t="s">
        <v>19560</v>
      </c>
      <c r="D3219" s="32" t="s">
        <v>19561</v>
      </c>
      <c r="E3219" s="32" t="s">
        <v>19562</v>
      </c>
      <c r="F3219" s="32" t="s">
        <v>735</v>
      </c>
      <c r="G3219" s="32">
        <v>2018</v>
      </c>
      <c r="H3219" s="33">
        <v>43316</v>
      </c>
      <c r="I3219" s="32"/>
      <c r="J3219" s="32"/>
      <c r="K3219" s="32" t="s">
        <v>19563</v>
      </c>
      <c r="L3219" s="32" t="str">
        <f t="shared" si="874"/>
        <v>PostAlerta</v>
      </c>
      <c r="M3219" s="32" t="str">
        <f t="shared" si="877"/>
        <v>S/PalabrasClaves</v>
      </c>
      <c r="N3219" s="32" t="str">
        <f t="shared" ref="N3219:N3234" si="878">IF(ISNUMBER(SEARCH("TREATMENT", B3219)), "4) Nuevos tratamientos", "")</f>
        <v/>
      </c>
      <c r="O3219" s="32"/>
      <c r="P3219" s="32" t="s">
        <v>942</v>
      </c>
      <c r="Q3219" s="32"/>
      <c r="R3219" s="32" t="str">
        <f>LEFT('2012-2022'!$P3219,4)</f>
        <v>2018</v>
      </c>
      <c r="S3219" s="32" t="s">
        <v>74</v>
      </c>
      <c r="T3219" s="32" t="str">
        <f t="shared" si="869"/>
        <v/>
      </c>
      <c r="U3219" s="32"/>
      <c r="V3219" s="34"/>
      <c r="W3219" s="35"/>
      <c r="X3219" s="35"/>
      <c r="Y3219" s="32"/>
    </row>
    <row r="3220" spans="1:25" ht="15.75" hidden="1" customHeight="1" x14ac:dyDescent="0.25">
      <c r="A3220" s="27">
        <v>25585069</v>
      </c>
      <c r="B3220" s="27" t="s">
        <v>19564</v>
      </c>
      <c r="C3220" s="27" t="s">
        <v>19565</v>
      </c>
      <c r="D3220" s="27" t="s">
        <v>19566</v>
      </c>
      <c r="E3220" s="27" t="s">
        <v>19567</v>
      </c>
      <c r="F3220" s="27" t="s">
        <v>304</v>
      </c>
      <c r="G3220" s="27">
        <v>2015</v>
      </c>
      <c r="H3220" s="28">
        <v>42018</v>
      </c>
      <c r="I3220" s="27" t="s">
        <v>19568</v>
      </c>
      <c r="J3220" s="27" t="s">
        <v>19569</v>
      </c>
      <c r="K3220" s="27" t="s">
        <v>19570</v>
      </c>
      <c r="L3220" s="27" t="str">
        <f t="shared" si="874"/>
        <v>Excluido</v>
      </c>
      <c r="M3220" s="27" t="str">
        <f t="shared" si="877"/>
        <v>S/PalabrasClaves</v>
      </c>
      <c r="N3220" s="27" t="str">
        <f t="shared" si="878"/>
        <v/>
      </c>
      <c r="O3220" s="27"/>
      <c r="P3220" s="27" t="s">
        <v>2635</v>
      </c>
      <c r="Q3220" s="27"/>
      <c r="R3220" s="27" t="str">
        <f>LEFT('2012-2022'!$P3220,4)</f>
        <v>2015</v>
      </c>
      <c r="S3220" s="27" t="s">
        <v>45</v>
      </c>
      <c r="T3220" s="27" t="str">
        <f t="shared" si="869"/>
        <v/>
      </c>
      <c r="U3220" s="27"/>
      <c r="V3220" s="29"/>
      <c r="W3220" s="30"/>
      <c r="X3220" s="30"/>
      <c r="Y3220" s="31"/>
    </row>
    <row r="3221" spans="1:25" ht="15.75" hidden="1" customHeight="1" x14ac:dyDescent="0.25">
      <c r="A3221" s="32">
        <v>34332883</v>
      </c>
      <c r="B3221" s="32" t="s">
        <v>19571</v>
      </c>
      <c r="C3221" s="32" t="s">
        <v>19572</v>
      </c>
      <c r="D3221" s="32" t="s">
        <v>19573</v>
      </c>
      <c r="E3221" s="32" t="s">
        <v>8132</v>
      </c>
      <c r="F3221" s="32" t="s">
        <v>1328</v>
      </c>
      <c r="G3221" s="32">
        <v>2021</v>
      </c>
      <c r="H3221" s="33">
        <v>44409</v>
      </c>
      <c r="I3221" s="32"/>
      <c r="J3221" s="32"/>
      <c r="K3221" s="32" t="s">
        <v>19574</v>
      </c>
      <c r="L3221" s="32" t="str">
        <f t="shared" si="874"/>
        <v>PostAlerta</v>
      </c>
      <c r="M3221" s="32" t="str">
        <f t="shared" si="877"/>
        <v>S/PalabrasClaves</v>
      </c>
      <c r="N3221" s="32" t="str">
        <f t="shared" si="878"/>
        <v/>
      </c>
      <c r="O3221" s="32"/>
      <c r="P3221" s="32" t="s">
        <v>1041</v>
      </c>
      <c r="Q3221" s="32"/>
      <c r="R3221" s="32" t="str">
        <f>LEFT('2012-2022'!$P3221,4)</f>
        <v>2021</v>
      </c>
      <c r="S3221" s="32" t="s">
        <v>70</v>
      </c>
      <c r="T3221" s="32" t="str">
        <f t="shared" si="869"/>
        <v/>
      </c>
      <c r="U3221" s="32"/>
      <c r="V3221" s="34"/>
      <c r="W3221" s="35"/>
      <c r="X3221" s="35"/>
      <c r="Y3221" s="32"/>
    </row>
    <row r="3222" spans="1:25" ht="15.75" hidden="1" customHeight="1" x14ac:dyDescent="0.25">
      <c r="A3222" s="27">
        <v>34221771</v>
      </c>
      <c r="B3222" s="27" t="s">
        <v>19575</v>
      </c>
      <c r="C3222" s="27" t="s">
        <v>19576</v>
      </c>
      <c r="D3222" s="27" t="s">
        <v>19577</v>
      </c>
      <c r="E3222" s="27" t="s">
        <v>19578</v>
      </c>
      <c r="F3222" s="27" t="s">
        <v>17017</v>
      </c>
      <c r="G3222" s="27">
        <v>2021</v>
      </c>
      <c r="H3222" s="28">
        <v>44382</v>
      </c>
      <c r="I3222" s="27" t="s">
        <v>19579</v>
      </c>
      <c r="J3222" s="27"/>
      <c r="K3222" s="27" t="s">
        <v>19580</v>
      </c>
      <c r="L3222" s="27" t="str">
        <f t="shared" si="874"/>
        <v>PostAlerta</v>
      </c>
      <c r="M3222" s="27" t="str">
        <f t="shared" si="877"/>
        <v>S/PalabrasClaves</v>
      </c>
      <c r="N3222" s="27" t="str">
        <f t="shared" si="878"/>
        <v/>
      </c>
      <c r="O3222" s="27"/>
      <c r="P3222" s="27" t="s">
        <v>19581</v>
      </c>
      <c r="Q3222" s="27"/>
      <c r="R3222" s="27" t="str">
        <f>LEFT('2012-2022'!$P3222,4)</f>
        <v>2021</v>
      </c>
      <c r="S3222" s="27" t="s">
        <v>57</v>
      </c>
      <c r="T3222" s="27" t="str">
        <f t="shared" si="869"/>
        <v/>
      </c>
      <c r="U3222" s="27"/>
      <c r="V3222" s="29"/>
      <c r="W3222" s="30"/>
      <c r="X3222" s="30"/>
      <c r="Y3222" s="31"/>
    </row>
    <row r="3223" spans="1:25" ht="15.75" hidden="1" customHeight="1" x14ac:dyDescent="0.25">
      <c r="A3223" s="32">
        <v>33937002</v>
      </c>
      <c r="B3223" s="32" t="s">
        <v>19582</v>
      </c>
      <c r="C3223" s="32" t="s">
        <v>19583</v>
      </c>
      <c r="D3223" s="32" t="s">
        <v>19584</v>
      </c>
      <c r="E3223" s="32" t="s">
        <v>10286</v>
      </c>
      <c r="F3223" s="32" t="s">
        <v>17086</v>
      </c>
      <c r="G3223" s="32">
        <v>2021</v>
      </c>
      <c r="H3223" s="33">
        <v>44319</v>
      </c>
      <c r="I3223" s="32" t="s">
        <v>19585</v>
      </c>
      <c r="J3223" s="32"/>
      <c r="K3223" s="32" t="s">
        <v>19586</v>
      </c>
      <c r="L3223" s="32" t="str">
        <f t="shared" si="874"/>
        <v>PostAlerta</v>
      </c>
      <c r="M3223" s="32" t="str">
        <f t="shared" si="877"/>
        <v>S/PalabrasClaves</v>
      </c>
      <c r="N3223" s="32" t="str">
        <f t="shared" si="878"/>
        <v/>
      </c>
      <c r="O3223" s="32"/>
      <c r="P3223" s="32" t="s">
        <v>183</v>
      </c>
      <c r="Q3223" s="32"/>
      <c r="R3223" s="32" t="str">
        <f>LEFT('2012-2022'!$P3223,4)</f>
        <v>2021</v>
      </c>
      <c r="S3223" s="32" t="s">
        <v>49</v>
      </c>
      <c r="T3223" s="32" t="str">
        <f t="shared" si="869"/>
        <v/>
      </c>
      <c r="U3223" s="32"/>
      <c r="V3223" s="34"/>
      <c r="W3223" s="35"/>
      <c r="X3223" s="35"/>
      <c r="Y3223" s="32"/>
    </row>
    <row r="3224" spans="1:25" ht="15.75" hidden="1" customHeight="1" x14ac:dyDescent="0.25">
      <c r="A3224" s="27">
        <v>33376658</v>
      </c>
      <c r="B3224" s="27" t="s">
        <v>19587</v>
      </c>
      <c r="C3224" s="27" t="s">
        <v>19588</v>
      </c>
      <c r="D3224" s="27" t="s">
        <v>19589</v>
      </c>
      <c r="E3224" s="27" t="s">
        <v>19590</v>
      </c>
      <c r="F3224" s="27" t="s">
        <v>17017</v>
      </c>
      <c r="G3224" s="27">
        <v>2020</v>
      </c>
      <c r="H3224" s="28">
        <v>44195</v>
      </c>
      <c r="I3224" s="27" t="s">
        <v>19591</v>
      </c>
      <c r="J3224" s="27"/>
      <c r="K3224" s="27" t="s">
        <v>19592</v>
      </c>
      <c r="L3224" s="27" t="str">
        <f t="shared" si="874"/>
        <v>PostAlerta</v>
      </c>
      <c r="M3224" s="27" t="str">
        <f t="shared" si="877"/>
        <v>S/PalabrasClaves</v>
      </c>
      <c r="N3224" s="27" t="str">
        <f t="shared" si="878"/>
        <v/>
      </c>
      <c r="O3224" s="27"/>
      <c r="P3224" s="27" t="s">
        <v>19593</v>
      </c>
      <c r="Q3224" s="27"/>
      <c r="R3224" s="27" t="str">
        <f>LEFT('2012-2022'!$P3224,4)</f>
        <v>2020</v>
      </c>
      <c r="S3224" s="27" t="s">
        <v>72</v>
      </c>
      <c r="T3224" s="27" t="str">
        <f t="shared" si="869"/>
        <v/>
      </c>
      <c r="U3224" s="27"/>
      <c r="V3224" s="29"/>
      <c r="W3224" s="30"/>
      <c r="X3224" s="30"/>
      <c r="Y3224" s="31"/>
    </row>
    <row r="3225" spans="1:25" ht="15.75" hidden="1" customHeight="1" x14ac:dyDescent="0.25">
      <c r="A3225" s="32">
        <v>31074566</v>
      </c>
      <c r="B3225" s="32" t="s">
        <v>19594</v>
      </c>
      <c r="C3225" s="32" t="s">
        <v>19595</v>
      </c>
      <c r="D3225" s="32" t="s">
        <v>19596</v>
      </c>
      <c r="E3225" s="32" t="s">
        <v>19597</v>
      </c>
      <c r="F3225" s="32" t="s">
        <v>19598</v>
      </c>
      <c r="G3225" s="32">
        <v>2019</v>
      </c>
      <c r="H3225" s="33">
        <v>43596</v>
      </c>
      <c r="I3225" s="32"/>
      <c r="J3225" s="32"/>
      <c r="K3225" s="32" t="s">
        <v>19599</v>
      </c>
      <c r="L3225" s="32" t="str">
        <f t="shared" ref="L3225:L3288" si="879">IF(ISNUMBER(VLOOKUP(A3225,EXCL,1,FALSE)),"Excluido",IF(ISNUMBER(VLOOKUP(A3225,POST,1,FALSE)),"PostAlerta",IF(ISNUMBER(VLOOKUP(A3225,PRE,1,FALSE)),"PreAlerta","")))</f>
        <v>PostAlerta</v>
      </c>
      <c r="M3225" s="32" t="str">
        <f t="shared" si="877"/>
        <v>S/PalabrasClaves</v>
      </c>
      <c r="N3225" s="32" t="str">
        <f t="shared" si="878"/>
        <v/>
      </c>
      <c r="O3225" s="32"/>
      <c r="P3225" s="32" t="s">
        <v>2323</v>
      </c>
      <c r="Q3225" s="32"/>
      <c r="R3225" s="32" t="str">
        <f>LEFT('2012-2022'!$P3225,4)</f>
        <v>2019</v>
      </c>
      <c r="S3225" s="32" t="s">
        <v>65</v>
      </c>
      <c r="T3225" s="32" t="str">
        <f t="shared" si="869"/>
        <v/>
      </c>
      <c r="U3225" s="32"/>
      <c r="V3225" s="34"/>
      <c r="W3225" s="35"/>
      <c r="X3225" s="35"/>
      <c r="Y3225" s="32"/>
    </row>
    <row r="3226" spans="1:25" ht="15.75" hidden="1" customHeight="1" x14ac:dyDescent="0.25">
      <c r="A3226" s="27">
        <v>31068083</v>
      </c>
      <c r="B3226" s="27" t="s">
        <v>19600</v>
      </c>
      <c r="C3226" s="27" t="s">
        <v>19601</v>
      </c>
      <c r="D3226" s="27" t="s">
        <v>19602</v>
      </c>
      <c r="E3226" s="27" t="s">
        <v>6376</v>
      </c>
      <c r="F3226" s="27" t="s">
        <v>19005</v>
      </c>
      <c r="G3226" s="27">
        <v>2019</v>
      </c>
      <c r="H3226" s="28">
        <v>43595</v>
      </c>
      <c r="I3226" s="27" t="s">
        <v>19603</v>
      </c>
      <c r="J3226" s="27"/>
      <c r="K3226" s="27" t="s">
        <v>19604</v>
      </c>
      <c r="L3226" s="27" t="str">
        <f t="shared" si="879"/>
        <v>PostAlerta</v>
      </c>
      <c r="M3226" s="27" t="str">
        <f t="shared" si="877"/>
        <v>S/PalabrasClaves</v>
      </c>
      <c r="N3226" s="27" t="str">
        <f t="shared" si="878"/>
        <v/>
      </c>
      <c r="O3226" s="27"/>
      <c r="P3226" s="27" t="s">
        <v>19605</v>
      </c>
      <c r="Q3226" s="27"/>
      <c r="R3226" s="27" t="str">
        <f>LEFT('2012-2022'!$P3226,4)</f>
        <v>2019</v>
      </c>
      <c r="S3226" s="27" t="s">
        <v>57</v>
      </c>
      <c r="T3226" s="27" t="str">
        <f t="shared" si="869"/>
        <v/>
      </c>
      <c r="U3226" s="27"/>
      <c r="V3226" s="29"/>
      <c r="W3226" s="30"/>
      <c r="X3226" s="30"/>
      <c r="Y3226" s="31"/>
    </row>
    <row r="3227" spans="1:25" ht="15.75" hidden="1" customHeight="1" x14ac:dyDescent="0.25">
      <c r="A3227" s="32">
        <v>28838078</v>
      </c>
      <c r="B3227" s="32" t="s">
        <v>19606</v>
      </c>
      <c r="C3227" s="32" t="s">
        <v>19607</v>
      </c>
      <c r="D3227" s="32" t="s">
        <v>19608</v>
      </c>
      <c r="E3227" s="32" t="s">
        <v>12231</v>
      </c>
      <c r="F3227" s="32" t="s">
        <v>195</v>
      </c>
      <c r="G3227" s="32">
        <v>2017</v>
      </c>
      <c r="H3227" s="33">
        <v>42973</v>
      </c>
      <c r="I3227" s="32" t="s">
        <v>19609</v>
      </c>
      <c r="J3227" s="32"/>
      <c r="K3227" s="32" t="s">
        <v>19610</v>
      </c>
      <c r="L3227" s="32" t="str">
        <f t="shared" si="879"/>
        <v>Excluido</v>
      </c>
      <c r="M3227" s="32" t="str">
        <f t="shared" si="877"/>
        <v>S/PalabrasClaves</v>
      </c>
      <c r="N3227" s="32" t="str">
        <f t="shared" si="878"/>
        <v/>
      </c>
      <c r="O3227" s="32"/>
      <c r="P3227" s="32" t="s">
        <v>19611</v>
      </c>
      <c r="Q3227" s="32"/>
      <c r="R3227" s="32" t="str">
        <f>LEFT('2012-2022'!$P3227,4)</f>
        <v>2017</v>
      </c>
      <c r="S3227" s="32" t="s">
        <v>62</v>
      </c>
      <c r="T3227" s="32" t="str">
        <f t="shared" si="869"/>
        <v/>
      </c>
      <c r="U3227" s="32"/>
      <c r="V3227" s="34"/>
      <c r="W3227" s="35"/>
      <c r="X3227" s="35"/>
      <c r="Y3227" s="32"/>
    </row>
    <row r="3228" spans="1:25" ht="15.75" hidden="1" customHeight="1" x14ac:dyDescent="0.25">
      <c r="A3228" s="27">
        <v>26793265</v>
      </c>
      <c r="B3228" s="27" t="s">
        <v>19612</v>
      </c>
      <c r="C3228" s="27" t="s">
        <v>19613</v>
      </c>
      <c r="D3228" s="27" t="s">
        <v>19614</v>
      </c>
      <c r="E3228" s="27" t="s">
        <v>19615</v>
      </c>
      <c r="F3228" s="27" t="s">
        <v>19616</v>
      </c>
      <c r="G3228" s="27">
        <v>2016</v>
      </c>
      <c r="H3228" s="28">
        <v>42391</v>
      </c>
      <c r="I3228" s="27" t="s">
        <v>19617</v>
      </c>
      <c r="J3228" s="27"/>
      <c r="K3228" s="27" t="s">
        <v>19618</v>
      </c>
      <c r="L3228" s="27" t="str">
        <f t="shared" si="879"/>
        <v>Excluido</v>
      </c>
      <c r="M3228" s="27" t="str">
        <f t="shared" si="877"/>
        <v>C/PalabrasClaves</v>
      </c>
      <c r="N3228" s="27" t="str">
        <f t="shared" si="878"/>
        <v/>
      </c>
      <c r="O3228" s="27"/>
      <c r="P3228" s="27" t="s">
        <v>19619</v>
      </c>
      <c r="Q3228" s="27"/>
      <c r="R3228" s="27" t="str">
        <f>LEFT('2012-2022'!$P3228,4)</f>
        <v>2016</v>
      </c>
      <c r="S3228" s="27" t="s">
        <v>39</v>
      </c>
      <c r="T3228" s="27" t="str">
        <f t="shared" si="869"/>
        <v/>
      </c>
      <c r="U3228" s="27"/>
      <c r="V3228" s="29"/>
      <c r="W3228" s="30"/>
      <c r="X3228" s="30"/>
      <c r="Y3228" s="31"/>
    </row>
    <row r="3229" spans="1:25" ht="15.75" hidden="1" customHeight="1" x14ac:dyDescent="0.25">
      <c r="A3229" s="32">
        <v>24552584</v>
      </c>
      <c r="B3229" s="32" t="s">
        <v>19620</v>
      </c>
      <c r="C3229" s="32" t="s">
        <v>19621</v>
      </c>
      <c r="D3229" s="32" t="s">
        <v>19622</v>
      </c>
      <c r="E3229" s="32" t="s">
        <v>19623</v>
      </c>
      <c r="F3229" s="32" t="s">
        <v>19624</v>
      </c>
      <c r="G3229" s="32">
        <v>2014</v>
      </c>
      <c r="H3229" s="33">
        <v>41691</v>
      </c>
      <c r="I3229" s="32"/>
      <c r="J3229" s="32"/>
      <c r="K3229" s="32" t="s">
        <v>19625</v>
      </c>
      <c r="L3229" s="32" t="str">
        <f t="shared" si="879"/>
        <v>PreAlerta</v>
      </c>
      <c r="M3229" s="32" t="str">
        <f t="shared" si="877"/>
        <v>S/PalabrasClaves</v>
      </c>
      <c r="N3229" s="32" t="str">
        <f t="shared" si="878"/>
        <v/>
      </c>
      <c r="O3229" s="32"/>
      <c r="P3229" s="32" t="s">
        <v>1330</v>
      </c>
      <c r="Q3229" s="32"/>
      <c r="R3229" s="32" t="str">
        <f>LEFT('2012-2022'!$P3229,4)</f>
        <v>2014</v>
      </c>
      <c r="S3229" s="32" t="s">
        <v>57</v>
      </c>
      <c r="T3229" s="32" t="str">
        <f t="shared" si="869"/>
        <v/>
      </c>
      <c r="U3229" s="32"/>
      <c r="V3229" s="34"/>
      <c r="W3229" s="35"/>
      <c r="X3229" s="35"/>
      <c r="Y3229" s="32"/>
    </row>
    <row r="3230" spans="1:25" ht="15.75" hidden="1" customHeight="1" x14ac:dyDescent="0.25">
      <c r="A3230" s="27">
        <v>24383882</v>
      </c>
      <c r="B3230" s="27" t="s">
        <v>19626</v>
      </c>
      <c r="C3230" s="27" t="s">
        <v>10059</v>
      </c>
      <c r="D3230" s="27" t="s">
        <v>19627</v>
      </c>
      <c r="E3230" s="27" t="s">
        <v>10061</v>
      </c>
      <c r="F3230" s="27" t="s">
        <v>2838</v>
      </c>
      <c r="G3230" s="27">
        <v>2014</v>
      </c>
      <c r="H3230" s="28">
        <v>41643</v>
      </c>
      <c r="I3230" s="27" t="s">
        <v>19628</v>
      </c>
      <c r="J3230" s="27" t="s">
        <v>19629</v>
      </c>
      <c r="K3230" s="27" t="s">
        <v>19630</v>
      </c>
      <c r="L3230" s="27" t="str">
        <f t="shared" si="879"/>
        <v>Excluido</v>
      </c>
      <c r="M3230" s="27" t="str">
        <f t="shared" si="877"/>
        <v>S/PalabrasClaves</v>
      </c>
      <c r="N3230" s="27" t="str">
        <f t="shared" si="878"/>
        <v/>
      </c>
      <c r="O3230" s="27"/>
      <c r="P3230" s="27" t="s">
        <v>3091</v>
      </c>
      <c r="Q3230" s="27"/>
      <c r="R3230" s="27" t="str">
        <f>LEFT('2012-2022'!$P3230,4)</f>
        <v>2014</v>
      </c>
      <c r="S3230" s="27" t="s">
        <v>45</v>
      </c>
      <c r="T3230" s="27" t="str">
        <f t="shared" si="869"/>
        <v/>
      </c>
      <c r="U3230" s="27"/>
      <c r="V3230" s="29"/>
      <c r="W3230" s="30"/>
      <c r="X3230" s="30"/>
      <c r="Y3230" s="31"/>
    </row>
    <row r="3231" spans="1:25" ht="15.75" hidden="1" customHeight="1" x14ac:dyDescent="0.25">
      <c r="A3231" s="32">
        <v>23861986</v>
      </c>
      <c r="B3231" s="32" t="s">
        <v>19631</v>
      </c>
      <c r="C3231" s="32" t="s">
        <v>19632</v>
      </c>
      <c r="D3231" s="32" t="s">
        <v>19633</v>
      </c>
      <c r="E3231" s="32" t="s">
        <v>19634</v>
      </c>
      <c r="F3231" s="32" t="s">
        <v>19635</v>
      </c>
      <c r="G3231" s="32">
        <v>2013</v>
      </c>
      <c r="H3231" s="33">
        <v>41473</v>
      </c>
      <c r="I3231" s="32" t="s">
        <v>19636</v>
      </c>
      <c r="J3231" s="32"/>
      <c r="K3231" s="32" t="s">
        <v>19637</v>
      </c>
      <c r="L3231" s="32" t="str">
        <f t="shared" si="879"/>
        <v>PreAlerta</v>
      </c>
      <c r="M3231" s="32" t="str">
        <f t="shared" si="877"/>
        <v>S/PalabrasClaves</v>
      </c>
      <c r="N3231" s="32" t="str">
        <f t="shared" si="878"/>
        <v/>
      </c>
      <c r="O3231" s="32"/>
      <c r="P3231" s="32" t="s">
        <v>19638</v>
      </c>
      <c r="Q3231" s="32"/>
      <c r="R3231" s="32" t="str">
        <f>LEFT('2012-2022'!$P3231,4)</f>
        <v>2013</v>
      </c>
      <c r="S3231" s="32" t="s">
        <v>62</v>
      </c>
      <c r="T3231" s="32" t="str">
        <f t="shared" si="869"/>
        <v/>
      </c>
      <c r="U3231" s="32"/>
      <c r="V3231" s="34"/>
      <c r="W3231" s="35"/>
      <c r="X3231" s="35"/>
      <c r="Y3231" s="32"/>
    </row>
    <row r="3232" spans="1:25" ht="15.75" hidden="1" customHeight="1" x14ac:dyDescent="0.25">
      <c r="A3232" s="27">
        <v>23198910</v>
      </c>
      <c r="B3232" s="27" t="s">
        <v>19639</v>
      </c>
      <c r="C3232" s="27" t="s">
        <v>19640</v>
      </c>
      <c r="D3232" s="27" t="s">
        <v>19641</v>
      </c>
      <c r="E3232" s="27" t="s">
        <v>19642</v>
      </c>
      <c r="F3232" s="27" t="s">
        <v>1066</v>
      </c>
      <c r="G3232" s="27">
        <v>2012</v>
      </c>
      <c r="H3232" s="28">
        <v>41247</v>
      </c>
      <c r="I3232" s="27" t="s">
        <v>19643</v>
      </c>
      <c r="J3232" s="27"/>
      <c r="K3232" s="27" t="s">
        <v>19644</v>
      </c>
      <c r="L3232" s="27" t="str">
        <f t="shared" si="879"/>
        <v>PreAlerta</v>
      </c>
      <c r="M3232" s="27" t="str">
        <f t="shared" si="877"/>
        <v>S/PalabrasClaves</v>
      </c>
      <c r="N3232" s="27" t="str">
        <f t="shared" si="878"/>
        <v/>
      </c>
      <c r="O3232" s="27"/>
      <c r="P3232" s="27" t="s">
        <v>19645</v>
      </c>
      <c r="Q3232" s="27"/>
      <c r="R3232" s="27" t="str">
        <f>LEFT('2012-2022'!$P3232,4)</f>
        <v>2012</v>
      </c>
      <c r="S3232" s="27" t="s">
        <v>72</v>
      </c>
      <c r="T3232" s="27" t="str">
        <f t="shared" si="869"/>
        <v/>
      </c>
      <c r="U3232" s="27"/>
      <c r="V3232" s="29"/>
      <c r="W3232" s="30"/>
      <c r="X3232" s="30"/>
      <c r="Y3232" s="31"/>
    </row>
    <row r="3233" spans="1:25" ht="15.75" hidden="1" customHeight="1" x14ac:dyDescent="0.25">
      <c r="A3233" s="32">
        <v>35819075</v>
      </c>
      <c r="B3233" s="32" t="s">
        <v>19646</v>
      </c>
      <c r="C3233" s="32" t="s">
        <v>19647</v>
      </c>
      <c r="D3233" s="32" t="s">
        <v>19648</v>
      </c>
      <c r="E3233" s="32" t="s">
        <v>19649</v>
      </c>
      <c r="F3233" s="32" t="s">
        <v>19650</v>
      </c>
      <c r="G3233" s="32">
        <v>2022</v>
      </c>
      <c r="H3233" s="33">
        <v>44754</v>
      </c>
      <c r="I3233" s="32" t="s">
        <v>19651</v>
      </c>
      <c r="J3233" s="32"/>
      <c r="K3233" s="32" t="s">
        <v>19652</v>
      </c>
      <c r="L3233" s="32" t="str">
        <f t="shared" si="879"/>
        <v>PostAlerta</v>
      </c>
      <c r="M3233" s="32" t="str">
        <f t="shared" si="877"/>
        <v>S/PalabrasClaves</v>
      </c>
      <c r="N3233" s="32" t="str">
        <f t="shared" si="878"/>
        <v/>
      </c>
      <c r="O3233" s="32"/>
      <c r="P3233" s="32" t="s">
        <v>19653</v>
      </c>
      <c r="Q3233" s="32"/>
      <c r="R3233" s="32" t="str">
        <f>LEFT('2012-2022'!$P3233,4)</f>
        <v>2022</v>
      </c>
      <c r="S3233" s="32" t="s">
        <v>39</v>
      </c>
      <c r="T3233" s="32" t="str">
        <f t="shared" si="869"/>
        <v/>
      </c>
      <c r="U3233" s="32"/>
      <c r="V3233" s="34"/>
      <c r="W3233" s="35"/>
      <c r="X3233" s="35"/>
      <c r="Y3233" s="32"/>
    </row>
    <row r="3234" spans="1:25" ht="15.75" hidden="1" customHeight="1" x14ac:dyDescent="0.25">
      <c r="A3234" s="27">
        <v>34635321</v>
      </c>
      <c r="B3234" s="27" t="s">
        <v>19654</v>
      </c>
      <c r="C3234" s="27" t="s">
        <v>19655</v>
      </c>
      <c r="D3234" s="27" t="s">
        <v>19656</v>
      </c>
      <c r="E3234" s="27" t="s">
        <v>19657</v>
      </c>
      <c r="F3234" s="27" t="s">
        <v>10570</v>
      </c>
      <c r="G3234" s="27">
        <v>2022</v>
      </c>
      <c r="H3234" s="28">
        <v>44481</v>
      </c>
      <c r="I3234" s="27"/>
      <c r="J3234" s="27"/>
      <c r="K3234" s="27" t="s">
        <v>19658</v>
      </c>
      <c r="L3234" s="27" t="str">
        <f t="shared" si="879"/>
        <v>PostAlerta</v>
      </c>
      <c r="M3234" s="27" t="str">
        <f t="shared" si="877"/>
        <v>S/PalabrasClaves</v>
      </c>
      <c r="N3234" s="27" t="str">
        <f t="shared" si="878"/>
        <v/>
      </c>
      <c r="O3234" s="27"/>
      <c r="P3234" s="27" t="s">
        <v>410</v>
      </c>
      <c r="Q3234" s="27"/>
      <c r="R3234" s="27" t="str">
        <f>LEFT('2012-2022'!$P3234,4)</f>
        <v>2022</v>
      </c>
      <c r="S3234" s="27" t="s">
        <v>54</v>
      </c>
      <c r="T3234" s="27" t="str">
        <f t="shared" si="869"/>
        <v/>
      </c>
      <c r="U3234" s="27"/>
      <c r="V3234" s="29"/>
      <c r="W3234" s="30"/>
      <c r="X3234" s="30"/>
      <c r="Y3234" s="31"/>
    </row>
    <row r="3235" spans="1:25" ht="15.75" hidden="1" customHeight="1" x14ac:dyDescent="0.25">
      <c r="A3235" s="32">
        <v>34292926</v>
      </c>
      <c r="B3235" s="32" t="s">
        <v>19659</v>
      </c>
      <c r="C3235" s="32" t="s">
        <v>19660</v>
      </c>
      <c r="D3235" s="32" t="s">
        <v>19661</v>
      </c>
      <c r="E3235" s="32" t="s">
        <v>19662</v>
      </c>
      <c r="F3235" s="32" t="s">
        <v>6607</v>
      </c>
      <c r="G3235" s="32">
        <v>2021</v>
      </c>
      <c r="H3235" s="33">
        <v>44399</v>
      </c>
      <c r="I3235" s="32" t="s">
        <v>19663</v>
      </c>
      <c r="J3235" s="32"/>
      <c r="K3235" s="32" t="s">
        <v>19664</v>
      </c>
      <c r="L3235" s="32" t="str">
        <f t="shared" si="879"/>
        <v>PostAlerta</v>
      </c>
      <c r="M3235" s="32" t="str">
        <f t="shared" si="877"/>
        <v>S/PalabrasClaves</v>
      </c>
      <c r="N3235" s="32"/>
      <c r="O3235" s="32"/>
      <c r="P3235" s="32" t="s">
        <v>19665</v>
      </c>
      <c r="Q3235" s="32"/>
      <c r="R3235" s="32" t="str">
        <f>LEFT('2012-2022'!$P3235,4)</f>
        <v>2021</v>
      </c>
      <c r="S3235" s="32" t="s">
        <v>62</v>
      </c>
      <c r="T3235" s="32" t="str">
        <f t="shared" si="869"/>
        <v/>
      </c>
      <c r="U3235" s="32"/>
      <c r="V3235" s="34"/>
      <c r="W3235" s="35"/>
      <c r="X3235" s="35" t="str">
        <f>IFERROR(VLOOKUP(A3235,BD_aux,4,FALSE),"")</f>
        <v/>
      </c>
      <c r="Y3235" s="36" t="str">
        <f>IFERROR(VLOOKUP(A3233,BD_aux,3,FALSE),"")</f>
        <v/>
      </c>
    </row>
    <row r="3236" spans="1:25" ht="15.75" hidden="1" customHeight="1" x14ac:dyDescent="0.25">
      <c r="A3236" s="27">
        <v>33076082</v>
      </c>
      <c r="B3236" s="27" t="s">
        <v>19666</v>
      </c>
      <c r="C3236" s="27" t="s">
        <v>19667</v>
      </c>
      <c r="D3236" s="27" t="s">
        <v>19668</v>
      </c>
      <c r="E3236" s="27" t="s">
        <v>19669</v>
      </c>
      <c r="F3236" s="27" t="s">
        <v>19670</v>
      </c>
      <c r="G3236" s="27">
        <v>2021</v>
      </c>
      <c r="H3236" s="28">
        <v>44124</v>
      </c>
      <c r="I3236" s="27"/>
      <c r="J3236" s="27"/>
      <c r="K3236" s="27" t="s">
        <v>19671</v>
      </c>
      <c r="L3236" s="27" t="str">
        <f t="shared" si="879"/>
        <v>PostAlerta</v>
      </c>
      <c r="M3236" s="27" t="str">
        <f t="shared" si="877"/>
        <v>S/PalabrasClaves</v>
      </c>
      <c r="N3236" s="27" t="str">
        <f t="shared" ref="N3236:N3237" si="880">IF(ISNUMBER(SEARCH("TREATMENT", B3236)), "4) Nuevos tratamientos", "")</f>
        <v/>
      </c>
      <c r="O3236" s="27"/>
      <c r="P3236" s="27" t="s">
        <v>8691</v>
      </c>
      <c r="Q3236" s="27"/>
      <c r="R3236" s="27" t="str">
        <f>LEFT('2012-2022'!$P3236,4)</f>
        <v>2021</v>
      </c>
      <c r="S3236" s="27" t="s">
        <v>39</v>
      </c>
      <c r="T3236" s="27" t="str">
        <f t="shared" si="869"/>
        <v/>
      </c>
      <c r="U3236" s="27"/>
      <c r="V3236" s="29"/>
      <c r="W3236" s="30"/>
      <c r="X3236" s="30"/>
      <c r="Y3236" s="31"/>
    </row>
    <row r="3237" spans="1:25" ht="15.75" hidden="1" customHeight="1" x14ac:dyDescent="0.25">
      <c r="A3237" s="32">
        <v>31851086</v>
      </c>
      <c r="B3237" s="32" t="s">
        <v>19672</v>
      </c>
      <c r="C3237" s="32" t="s">
        <v>19673</v>
      </c>
      <c r="D3237" s="32" t="s">
        <v>19674</v>
      </c>
      <c r="E3237" s="32" t="s">
        <v>19675</v>
      </c>
      <c r="F3237" s="32" t="s">
        <v>19676</v>
      </c>
      <c r="G3237" s="32">
        <v>2020</v>
      </c>
      <c r="H3237" s="33">
        <v>43818</v>
      </c>
      <c r="I3237" s="32"/>
      <c r="J3237" s="32"/>
      <c r="K3237" s="32" t="s">
        <v>19677</v>
      </c>
      <c r="L3237" s="32" t="str">
        <f t="shared" si="879"/>
        <v>Excluido</v>
      </c>
      <c r="M3237" s="32" t="str">
        <f t="shared" si="877"/>
        <v>S/PalabrasClaves</v>
      </c>
      <c r="N3237" s="32" t="str">
        <f t="shared" si="880"/>
        <v/>
      </c>
      <c r="O3237" s="32"/>
      <c r="P3237" s="32" t="s">
        <v>336</v>
      </c>
      <c r="Q3237" s="32"/>
      <c r="R3237" s="32" t="str">
        <f>LEFT('2012-2022'!$P3237,4)</f>
        <v>2020</v>
      </c>
      <c r="S3237" s="32" t="s">
        <v>49</v>
      </c>
      <c r="T3237" s="32" t="str">
        <f t="shared" si="869"/>
        <v/>
      </c>
      <c r="U3237" s="32"/>
      <c r="V3237" s="34"/>
      <c r="W3237" s="35"/>
      <c r="X3237" s="35"/>
      <c r="Y3237" s="32"/>
    </row>
    <row r="3238" spans="1:25" ht="15.75" hidden="1" customHeight="1" x14ac:dyDescent="0.25">
      <c r="A3238" s="27">
        <v>30878689</v>
      </c>
      <c r="B3238" s="27" t="s">
        <v>19678</v>
      </c>
      <c r="C3238" s="27" t="s">
        <v>19679</v>
      </c>
      <c r="D3238" s="27" t="s">
        <v>19680</v>
      </c>
      <c r="E3238" s="27" t="s">
        <v>19681</v>
      </c>
      <c r="F3238" s="27" t="s">
        <v>10754</v>
      </c>
      <c r="G3238" s="27">
        <v>2019</v>
      </c>
      <c r="H3238" s="28">
        <v>43542</v>
      </c>
      <c r="I3238" s="27"/>
      <c r="J3238" s="27"/>
      <c r="K3238" s="27" t="s">
        <v>19682</v>
      </c>
      <c r="L3238" s="27" t="str">
        <f t="shared" si="879"/>
        <v>PostAlerta</v>
      </c>
      <c r="M3238" s="27" t="str">
        <f t="shared" si="877"/>
        <v>C/PalabrasClaves</v>
      </c>
      <c r="N3238" s="27"/>
      <c r="O3238" s="27"/>
      <c r="P3238" s="27" t="s">
        <v>3530</v>
      </c>
      <c r="Q3238" s="27"/>
      <c r="R3238" s="27" t="str">
        <f>LEFT('2012-2022'!$P3238,4)</f>
        <v>2019</v>
      </c>
      <c r="S3238" s="27" t="s">
        <v>57</v>
      </c>
      <c r="T3238" s="27" t="str">
        <f t="shared" si="869"/>
        <v/>
      </c>
      <c r="U3238" s="27"/>
      <c r="V3238" s="29"/>
      <c r="W3238" s="30"/>
      <c r="X3238" s="30"/>
      <c r="Y3238" s="31"/>
    </row>
    <row r="3239" spans="1:25" ht="15.75" hidden="1" customHeight="1" x14ac:dyDescent="0.25">
      <c r="A3239" s="32">
        <v>28723470</v>
      </c>
      <c r="B3239" s="32" t="s">
        <v>19683</v>
      </c>
      <c r="C3239" s="32" t="s">
        <v>19684</v>
      </c>
      <c r="D3239" s="32" t="s">
        <v>19685</v>
      </c>
      <c r="E3239" s="32" t="s">
        <v>19686</v>
      </c>
      <c r="F3239" s="32" t="s">
        <v>15583</v>
      </c>
      <c r="G3239" s="32">
        <v>2016</v>
      </c>
      <c r="H3239" s="33">
        <v>42937</v>
      </c>
      <c r="I3239" s="32"/>
      <c r="J3239" s="32"/>
      <c r="K3239" s="32" t="s">
        <v>19687</v>
      </c>
      <c r="L3239" s="32" t="str">
        <f t="shared" si="879"/>
        <v>Excluido</v>
      </c>
      <c r="M3239" s="32" t="str">
        <f t="shared" si="877"/>
        <v>S/PalabrasClaves</v>
      </c>
      <c r="N3239" s="32" t="str">
        <f t="shared" ref="N3239:N3242" si="881">IF(ISNUMBER(SEARCH("TREATMENT", B3239)), "4) Nuevos tratamientos", "")</f>
        <v/>
      </c>
      <c r="O3239" s="32"/>
      <c r="P3239" s="32" t="s">
        <v>745</v>
      </c>
      <c r="Q3239" s="32"/>
      <c r="R3239" s="32" t="str">
        <f>LEFT('2012-2022'!$P3239,4)</f>
        <v>2016</v>
      </c>
      <c r="S3239" s="32" t="s">
        <v>70</v>
      </c>
      <c r="T3239" s="32" t="str">
        <f t="shared" si="869"/>
        <v/>
      </c>
      <c r="U3239" s="32"/>
      <c r="V3239" s="34"/>
      <c r="W3239" s="35"/>
      <c r="X3239" s="35"/>
      <c r="Y3239" s="32"/>
    </row>
    <row r="3240" spans="1:25" ht="15.75" hidden="1" customHeight="1" x14ac:dyDescent="0.25">
      <c r="A3240" s="27">
        <v>28499285</v>
      </c>
      <c r="B3240" s="27" t="s">
        <v>19688</v>
      </c>
      <c r="C3240" s="27" t="s">
        <v>19689</v>
      </c>
      <c r="D3240" s="27" t="s">
        <v>19690</v>
      </c>
      <c r="E3240" s="27" t="s">
        <v>19691</v>
      </c>
      <c r="F3240" s="27" t="s">
        <v>304</v>
      </c>
      <c r="G3240" s="27">
        <v>2017</v>
      </c>
      <c r="H3240" s="28">
        <v>42868</v>
      </c>
      <c r="I3240" s="27" t="s">
        <v>19692</v>
      </c>
      <c r="J3240" s="27" t="s">
        <v>19693</v>
      </c>
      <c r="K3240" s="27" t="s">
        <v>19694</v>
      </c>
      <c r="L3240" s="27" t="str">
        <f t="shared" si="879"/>
        <v>PostAlerta</v>
      </c>
      <c r="M3240" s="27" t="str">
        <f t="shared" si="877"/>
        <v>S/PalabrasClaves</v>
      </c>
      <c r="N3240" s="27" t="str">
        <f t="shared" si="881"/>
        <v/>
      </c>
      <c r="O3240" s="27"/>
      <c r="P3240" s="27" t="s">
        <v>115</v>
      </c>
      <c r="Q3240" s="27"/>
      <c r="R3240" s="27" t="str">
        <f>LEFT('2012-2022'!$P3240,4)</f>
        <v>2017</v>
      </c>
      <c r="S3240" s="27" t="s">
        <v>60</v>
      </c>
      <c r="T3240" s="27" t="str">
        <f t="shared" si="869"/>
        <v/>
      </c>
      <c r="U3240" s="27"/>
      <c r="V3240" s="29"/>
      <c r="W3240" s="30"/>
      <c r="X3240" s="30"/>
      <c r="Y3240" s="31"/>
    </row>
    <row r="3241" spans="1:25" ht="15.75" hidden="1" customHeight="1" x14ac:dyDescent="0.25">
      <c r="A3241" s="32">
        <v>27058117</v>
      </c>
      <c r="B3241" s="32" t="s">
        <v>19695</v>
      </c>
      <c r="C3241" s="32" t="s">
        <v>19696</v>
      </c>
      <c r="D3241" s="32" t="s">
        <v>19697</v>
      </c>
      <c r="E3241" s="32" t="s">
        <v>19698</v>
      </c>
      <c r="F3241" s="32" t="s">
        <v>19699</v>
      </c>
      <c r="G3241" s="32">
        <v>2016</v>
      </c>
      <c r="H3241" s="33">
        <v>42469</v>
      </c>
      <c r="I3241" s="32"/>
      <c r="J3241" s="32"/>
      <c r="K3241" s="32" t="s">
        <v>19700</v>
      </c>
      <c r="L3241" s="32" t="str">
        <f t="shared" si="879"/>
        <v>PreAlerta</v>
      </c>
      <c r="M3241" s="32" t="str">
        <f t="shared" si="877"/>
        <v>S/PalabrasClaves</v>
      </c>
      <c r="N3241" s="32" t="str">
        <f t="shared" si="881"/>
        <v/>
      </c>
      <c r="O3241" s="32"/>
      <c r="P3241" s="32" t="s">
        <v>2384</v>
      </c>
      <c r="Q3241" s="32"/>
      <c r="R3241" s="32" t="str">
        <f>LEFT('2012-2022'!$P3241,4)</f>
        <v>2016</v>
      </c>
      <c r="S3241" s="32" t="s">
        <v>62</v>
      </c>
      <c r="T3241" s="32" t="str">
        <f t="shared" si="869"/>
        <v/>
      </c>
      <c r="U3241" s="32"/>
      <c r="V3241" s="34"/>
      <c r="W3241" s="35"/>
      <c r="X3241" s="35"/>
      <c r="Y3241" s="32"/>
    </row>
    <row r="3242" spans="1:25" ht="15.75" hidden="1" customHeight="1" x14ac:dyDescent="0.25">
      <c r="A3242" s="27">
        <v>25796031</v>
      </c>
      <c r="B3242" s="27" t="s">
        <v>19701</v>
      </c>
      <c r="C3242" s="27" t="s">
        <v>19702</v>
      </c>
      <c r="D3242" s="27" t="s">
        <v>19703</v>
      </c>
      <c r="E3242" s="27" t="s">
        <v>11765</v>
      </c>
      <c r="F3242" s="27" t="s">
        <v>19704</v>
      </c>
      <c r="G3242" s="27">
        <v>2015</v>
      </c>
      <c r="H3242" s="28">
        <v>42085</v>
      </c>
      <c r="I3242" s="27" t="s">
        <v>19705</v>
      </c>
      <c r="J3242" s="27" t="s">
        <v>19706</v>
      </c>
      <c r="K3242" s="27" t="s">
        <v>19707</v>
      </c>
      <c r="L3242" s="27" t="str">
        <f t="shared" si="879"/>
        <v>Excluido</v>
      </c>
      <c r="M3242" s="27" t="str">
        <f t="shared" si="877"/>
        <v>S/PalabrasClaves</v>
      </c>
      <c r="N3242" s="27" t="str">
        <f t="shared" si="881"/>
        <v/>
      </c>
      <c r="O3242" s="27"/>
      <c r="P3242" s="27" t="s">
        <v>495</v>
      </c>
      <c r="Q3242" s="27"/>
      <c r="R3242" s="27" t="str">
        <f>LEFT('2012-2022'!$P3242,4)</f>
        <v>2015</v>
      </c>
      <c r="S3242" s="27" t="s">
        <v>54</v>
      </c>
      <c r="T3242" s="27" t="str">
        <f t="shared" si="869"/>
        <v/>
      </c>
      <c r="U3242" s="27"/>
      <c r="V3242" s="29"/>
      <c r="W3242" s="30"/>
      <c r="X3242" s="30"/>
      <c r="Y3242" s="31"/>
    </row>
    <row r="3243" spans="1:25" ht="15.75" hidden="1" customHeight="1" x14ac:dyDescent="0.25">
      <c r="A3243" s="32">
        <v>23417685</v>
      </c>
      <c r="B3243" s="32" t="s">
        <v>19708</v>
      </c>
      <c r="C3243" s="32" t="s">
        <v>19709</v>
      </c>
      <c r="D3243" s="32" t="s">
        <v>19710</v>
      </c>
      <c r="E3243" s="32" t="s">
        <v>19711</v>
      </c>
      <c r="F3243" s="32" t="s">
        <v>19712</v>
      </c>
      <c r="G3243" s="32">
        <v>2013</v>
      </c>
      <c r="H3243" s="33">
        <v>41324</v>
      </c>
      <c r="I3243" s="32"/>
      <c r="J3243" s="32"/>
      <c r="K3243" s="32" t="s">
        <v>19713</v>
      </c>
      <c r="L3243" s="32" t="str">
        <f t="shared" si="879"/>
        <v>Excluido</v>
      </c>
      <c r="M3243" s="32" t="str">
        <f t="shared" si="877"/>
        <v>C/PalabrasClaves</v>
      </c>
      <c r="N3243" s="32"/>
      <c r="O3243" s="32"/>
      <c r="P3243" s="32" t="s">
        <v>2614</v>
      </c>
      <c r="Q3243" s="32"/>
      <c r="R3243" s="32" t="str">
        <f>LEFT('2012-2022'!$P3243,4)</f>
        <v>2013</v>
      </c>
      <c r="S3243" s="32" t="s">
        <v>49</v>
      </c>
      <c r="T3243" s="32" t="str">
        <f t="shared" si="869"/>
        <v/>
      </c>
      <c r="U3243" s="32"/>
      <c r="V3243" s="34"/>
      <c r="W3243" s="35"/>
      <c r="X3243" s="35"/>
      <c r="Y3243" s="32"/>
    </row>
    <row r="3244" spans="1:25" ht="15.75" hidden="1" customHeight="1" x14ac:dyDescent="0.25">
      <c r="A3244" s="27">
        <v>34366085</v>
      </c>
      <c r="B3244" s="27" t="s">
        <v>19714</v>
      </c>
      <c r="C3244" s="27" t="s">
        <v>19715</v>
      </c>
      <c r="D3244" s="27" t="s">
        <v>19716</v>
      </c>
      <c r="E3244" s="27" t="s">
        <v>19717</v>
      </c>
      <c r="F3244" s="27" t="s">
        <v>11943</v>
      </c>
      <c r="G3244" s="27">
        <v>2021</v>
      </c>
      <c r="H3244" s="28">
        <v>44417</v>
      </c>
      <c r="I3244" s="27"/>
      <c r="J3244" s="27"/>
      <c r="K3244" s="27" t="s">
        <v>19718</v>
      </c>
      <c r="L3244" s="27" t="str">
        <f t="shared" si="879"/>
        <v>PostAlerta</v>
      </c>
      <c r="M3244" s="27" t="str">
        <f t="shared" si="877"/>
        <v>S/PalabrasClaves</v>
      </c>
      <c r="N3244" s="27" t="str">
        <f t="shared" ref="N3244:N3253" si="882">IF(ISNUMBER(SEARCH("TREATMENT", B3244)), "4) Nuevos tratamientos", "")</f>
        <v/>
      </c>
      <c r="O3244" s="27"/>
      <c r="P3244" s="27" t="s">
        <v>7979</v>
      </c>
      <c r="Q3244" s="27"/>
      <c r="R3244" s="27" t="str">
        <f>LEFT('2012-2022'!$P3244,4)</f>
        <v>2021</v>
      </c>
      <c r="S3244" s="27" t="s">
        <v>65</v>
      </c>
      <c r="T3244" s="27" t="str">
        <f t="shared" si="869"/>
        <v/>
      </c>
      <c r="U3244" s="27"/>
      <c r="V3244" s="29"/>
      <c r="W3244" s="30"/>
      <c r="X3244" s="30"/>
      <c r="Y3244" s="31"/>
    </row>
    <row r="3245" spans="1:25" ht="15.75" hidden="1" customHeight="1" x14ac:dyDescent="0.25">
      <c r="A3245" s="32">
        <v>32918462</v>
      </c>
      <c r="B3245" s="32" t="s">
        <v>19719</v>
      </c>
      <c r="C3245" s="32" t="s">
        <v>19720</v>
      </c>
      <c r="D3245" s="32" t="s">
        <v>19721</v>
      </c>
      <c r="E3245" s="32" t="s">
        <v>19722</v>
      </c>
      <c r="F3245" s="32" t="s">
        <v>180</v>
      </c>
      <c r="G3245" s="32">
        <v>2020</v>
      </c>
      <c r="H3245" s="33">
        <v>44086</v>
      </c>
      <c r="I3245" s="32"/>
      <c r="J3245" s="32"/>
      <c r="K3245" s="32" t="s">
        <v>19723</v>
      </c>
      <c r="L3245" s="32" t="str">
        <f t="shared" si="879"/>
        <v>Excluido</v>
      </c>
      <c r="M3245" s="32" t="str">
        <f t="shared" si="877"/>
        <v>C/PalabrasClaves</v>
      </c>
      <c r="N3245" s="32" t="str">
        <f t="shared" si="882"/>
        <v/>
      </c>
      <c r="O3245" s="32"/>
      <c r="P3245" s="32" t="s">
        <v>1855</v>
      </c>
      <c r="Q3245" s="32"/>
      <c r="R3245" s="32" t="str">
        <f>LEFT('2012-2022'!$P3245,4)</f>
        <v>2020</v>
      </c>
      <c r="S3245" s="32" t="s">
        <v>70</v>
      </c>
      <c r="T3245" s="32" t="str">
        <f t="shared" si="869"/>
        <v/>
      </c>
      <c r="U3245" s="32"/>
      <c r="V3245" s="34"/>
      <c r="W3245" s="35"/>
      <c r="X3245" s="35"/>
      <c r="Y3245" s="32"/>
    </row>
    <row r="3246" spans="1:25" ht="15.75" hidden="1" customHeight="1" x14ac:dyDescent="0.25">
      <c r="A3246" s="27">
        <v>30496162</v>
      </c>
      <c r="B3246" s="27" t="s">
        <v>19724</v>
      </c>
      <c r="C3246" s="27" t="s">
        <v>19725</v>
      </c>
      <c r="D3246" s="27" t="s">
        <v>19726</v>
      </c>
      <c r="E3246" s="27" t="s">
        <v>19727</v>
      </c>
      <c r="F3246" s="27" t="s">
        <v>2708</v>
      </c>
      <c r="G3246" s="27">
        <v>2018</v>
      </c>
      <c r="H3246" s="28">
        <v>43434</v>
      </c>
      <c r="I3246" s="27"/>
      <c r="J3246" s="27"/>
      <c r="K3246" s="27"/>
      <c r="L3246" s="27" t="str">
        <f t="shared" si="879"/>
        <v>PostAlerta</v>
      </c>
      <c r="M3246" s="27" t="str">
        <f t="shared" si="877"/>
        <v>S/PalabrasClaves</v>
      </c>
      <c r="N3246" s="27" t="str">
        <f t="shared" si="882"/>
        <v/>
      </c>
      <c r="O3246" s="27"/>
      <c r="P3246" s="27" t="s">
        <v>19728</v>
      </c>
      <c r="Q3246" s="27"/>
      <c r="R3246" s="27" t="str">
        <f>LEFT('2012-2022'!$P3246,4)</f>
        <v>2018</v>
      </c>
      <c r="S3246" s="27" t="s">
        <v>72</v>
      </c>
      <c r="T3246" s="27" t="str">
        <f t="shared" si="869"/>
        <v/>
      </c>
      <c r="U3246" s="27"/>
      <c r="V3246" s="29"/>
      <c r="W3246" s="30"/>
      <c r="X3246" s="30"/>
      <c r="Y3246" s="31"/>
    </row>
    <row r="3247" spans="1:25" ht="15.75" hidden="1" customHeight="1" x14ac:dyDescent="0.25">
      <c r="A3247" s="32">
        <v>29619908</v>
      </c>
      <c r="B3247" s="32" t="s">
        <v>19729</v>
      </c>
      <c r="C3247" s="32" t="s">
        <v>19730</v>
      </c>
      <c r="D3247" s="32" t="s">
        <v>19731</v>
      </c>
      <c r="E3247" s="32" t="s">
        <v>14311</v>
      </c>
      <c r="F3247" s="32" t="s">
        <v>19732</v>
      </c>
      <c r="G3247" s="32">
        <v>2018</v>
      </c>
      <c r="H3247" s="33">
        <v>43196</v>
      </c>
      <c r="I3247" s="32"/>
      <c r="J3247" s="32"/>
      <c r="K3247" s="32" t="s">
        <v>19733</v>
      </c>
      <c r="L3247" s="32" t="str">
        <f t="shared" si="879"/>
        <v>PostAlerta</v>
      </c>
      <c r="M3247" s="32" t="str">
        <f t="shared" si="877"/>
        <v>S/PalabrasClaves</v>
      </c>
      <c r="N3247" s="32" t="str">
        <f t="shared" si="882"/>
        <v/>
      </c>
      <c r="O3247" s="32"/>
      <c r="P3247" s="32">
        <v>2018</v>
      </c>
      <c r="Q3247" s="32"/>
      <c r="R3247" s="32" t="str">
        <f>LEFT('2012-2022'!$P3247,4)</f>
        <v>2018</v>
      </c>
      <c r="S3247" s="32"/>
      <c r="T3247" s="32" t="str">
        <f t="shared" si="869"/>
        <v/>
      </c>
      <c r="U3247" s="32"/>
      <c r="V3247" s="34"/>
      <c r="W3247" s="35"/>
      <c r="X3247" s="35"/>
      <c r="Y3247" s="32"/>
    </row>
    <row r="3248" spans="1:25" ht="15.75" hidden="1" customHeight="1" x14ac:dyDescent="0.25">
      <c r="A3248" s="27">
        <v>28838077</v>
      </c>
      <c r="B3248" s="27" t="s">
        <v>19734</v>
      </c>
      <c r="C3248" s="27" t="s">
        <v>19735</v>
      </c>
      <c r="D3248" s="27" t="s">
        <v>19736</v>
      </c>
      <c r="E3248" s="27" t="s">
        <v>19737</v>
      </c>
      <c r="F3248" s="27" t="s">
        <v>195</v>
      </c>
      <c r="G3248" s="27">
        <v>2017</v>
      </c>
      <c r="H3248" s="28">
        <v>42973</v>
      </c>
      <c r="I3248" s="27" t="s">
        <v>19738</v>
      </c>
      <c r="J3248" s="27"/>
      <c r="K3248" s="27" t="s">
        <v>19739</v>
      </c>
      <c r="L3248" s="27" t="str">
        <f t="shared" si="879"/>
        <v>Excluido</v>
      </c>
      <c r="M3248" s="27" t="str">
        <f t="shared" si="877"/>
        <v>S/PalabrasClaves</v>
      </c>
      <c r="N3248" s="27" t="str">
        <f t="shared" si="882"/>
        <v/>
      </c>
      <c r="O3248" s="27"/>
      <c r="P3248" s="27" t="s">
        <v>19611</v>
      </c>
      <c r="Q3248" s="27"/>
      <c r="R3248" s="27" t="str">
        <f>LEFT('2012-2022'!$P3248,4)</f>
        <v>2017</v>
      </c>
      <c r="S3248" s="27" t="s">
        <v>62</v>
      </c>
      <c r="T3248" s="27" t="str">
        <f t="shared" si="869"/>
        <v/>
      </c>
      <c r="U3248" s="27"/>
      <c r="V3248" s="29"/>
      <c r="W3248" s="30"/>
      <c r="X3248" s="30"/>
      <c r="Y3248" s="31"/>
    </row>
    <row r="3249" spans="1:25" ht="15.75" hidden="1" customHeight="1" x14ac:dyDescent="0.25">
      <c r="A3249" s="32">
        <v>31543554</v>
      </c>
      <c r="B3249" s="32" t="s">
        <v>19740</v>
      </c>
      <c r="C3249" s="32" t="s">
        <v>19741</v>
      </c>
      <c r="D3249" s="32" t="s">
        <v>19742</v>
      </c>
      <c r="E3249" s="32" t="s">
        <v>19743</v>
      </c>
      <c r="F3249" s="32" t="s">
        <v>19744</v>
      </c>
      <c r="G3249" s="32">
        <v>2017</v>
      </c>
      <c r="H3249" s="33">
        <v>43732</v>
      </c>
      <c r="I3249" s="32" t="s">
        <v>19745</v>
      </c>
      <c r="J3249" s="32" t="s">
        <v>19746</v>
      </c>
      <c r="K3249" s="32" t="s">
        <v>19747</v>
      </c>
      <c r="L3249" s="32" t="str">
        <f t="shared" si="879"/>
        <v>PostAlerta</v>
      </c>
      <c r="M3249" s="32" t="str">
        <f t="shared" si="877"/>
        <v>C/PalabrasClaves</v>
      </c>
      <c r="N3249" s="32" t="str">
        <f t="shared" si="882"/>
        <v/>
      </c>
      <c r="O3249" s="32"/>
      <c r="P3249" s="32" t="s">
        <v>1247</v>
      </c>
      <c r="Q3249" s="32"/>
      <c r="R3249" s="32" t="str">
        <f>LEFT('2012-2022'!$P3249,4)</f>
        <v>2017</v>
      </c>
      <c r="S3249" s="32" t="s">
        <v>62</v>
      </c>
      <c r="T3249" s="32" t="str">
        <f t="shared" si="869"/>
        <v/>
      </c>
      <c r="U3249" s="32"/>
      <c r="V3249" s="34"/>
      <c r="W3249" s="35"/>
      <c r="X3249" s="35"/>
      <c r="Y3249" s="32"/>
    </row>
    <row r="3250" spans="1:25" ht="15.75" hidden="1" customHeight="1" x14ac:dyDescent="0.25">
      <c r="A3250" s="27">
        <v>27243142</v>
      </c>
      <c r="B3250" s="27" t="s">
        <v>19748</v>
      </c>
      <c r="C3250" s="27" t="s">
        <v>19749</v>
      </c>
      <c r="D3250" s="27" t="s">
        <v>19750</v>
      </c>
      <c r="E3250" s="27" t="s">
        <v>19751</v>
      </c>
      <c r="F3250" s="27" t="s">
        <v>8179</v>
      </c>
      <c r="G3250" s="27">
        <v>2016</v>
      </c>
      <c r="H3250" s="28">
        <v>42522</v>
      </c>
      <c r="I3250" s="27"/>
      <c r="J3250" s="27"/>
      <c r="K3250" s="27" t="s">
        <v>19752</v>
      </c>
      <c r="L3250" s="27" t="str">
        <f t="shared" si="879"/>
        <v>PreAlerta</v>
      </c>
      <c r="M3250" s="27" t="str">
        <f t="shared" si="877"/>
        <v>S/PalabrasClaves</v>
      </c>
      <c r="N3250" s="27" t="str">
        <f t="shared" si="882"/>
        <v/>
      </c>
      <c r="O3250" s="27"/>
      <c r="P3250" s="27" t="s">
        <v>2384</v>
      </c>
      <c r="Q3250" s="27"/>
      <c r="R3250" s="27" t="str">
        <f>LEFT('2012-2022'!$P3250,4)</f>
        <v>2016</v>
      </c>
      <c r="S3250" s="27" t="s">
        <v>62</v>
      </c>
      <c r="T3250" s="27" t="str">
        <f t="shared" si="869"/>
        <v/>
      </c>
      <c r="U3250" s="27"/>
      <c r="V3250" s="29"/>
      <c r="W3250" s="30"/>
      <c r="X3250" s="30"/>
      <c r="Y3250" s="31"/>
    </row>
    <row r="3251" spans="1:25" ht="15.75" hidden="1" customHeight="1" x14ac:dyDescent="0.25">
      <c r="A3251" s="32">
        <v>26947776</v>
      </c>
      <c r="B3251" s="32" t="s">
        <v>19753</v>
      </c>
      <c r="C3251" s="32" t="s">
        <v>19754</v>
      </c>
      <c r="D3251" s="32" t="s">
        <v>19755</v>
      </c>
      <c r="E3251" s="32" t="s">
        <v>19756</v>
      </c>
      <c r="F3251" s="32" t="s">
        <v>19757</v>
      </c>
      <c r="G3251" s="32">
        <v>2016</v>
      </c>
      <c r="H3251" s="33">
        <v>42437</v>
      </c>
      <c r="I3251" s="32" t="s">
        <v>19758</v>
      </c>
      <c r="J3251" s="32"/>
      <c r="K3251" s="32" t="s">
        <v>19759</v>
      </c>
      <c r="L3251" s="32" t="str">
        <f t="shared" si="879"/>
        <v>Excluido</v>
      </c>
      <c r="M3251" s="32" t="str">
        <f t="shared" si="877"/>
        <v>C/PalabrasClaves</v>
      </c>
      <c r="N3251" s="32" t="str">
        <f t="shared" si="882"/>
        <v/>
      </c>
      <c r="O3251" s="32"/>
      <c r="P3251" s="32">
        <v>2016</v>
      </c>
      <c r="Q3251" s="32"/>
      <c r="R3251" s="32" t="str">
        <f>LEFT('2012-2022'!$P3251,4)</f>
        <v>2016</v>
      </c>
      <c r="S3251" s="32"/>
      <c r="T3251" s="32" t="str">
        <f t="shared" si="869"/>
        <v/>
      </c>
      <c r="U3251" s="32"/>
      <c r="V3251" s="34"/>
      <c r="W3251" s="35"/>
      <c r="X3251" s="35"/>
      <c r="Y3251" s="32"/>
    </row>
    <row r="3252" spans="1:25" ht="15.75" hidden="1" customHeight="1" x14ac:dyDescent="0.25">
      <c r="A3252" s="27">
        <v>25532465</v>
      </c>
      <c r="B3252" s="27" t="s">
        <v>19760</v>
      </c>
      <c r="C3252" s="27" t="s">
        <v>19761</v>
      </c>
      <c r="D3252" s="27" t="s">
        <v>19762</v>
      </c>
      <c r="E3252" s="27" t="s">
        <v>19763</v>
      </c>
      <c r="F3252" s="27" t="s">
        <v>19764</v>
      </c>
      <c r="G3252" s="27">
        <v>2014</v>
      </c>
      <c r="H3252" s="28">
        <v>41997</v>
      </c>
      <c r="I3252" s="27"/>
      <c r="J3252" s="27"/>
      <c r="K3252" s="27" t="s">
        <v>19765</v>
      </c>
      <c r="L3252" s="27" t="str">
        <f t="shared" si="879"/>
        <v>Excluido</v>
      </c>
      <c r="M3252" s="27" t="str">
        <f t="shared" si="877"/>
        <v>S/PalabrasClaves</v>
      </c>
      <c r="N3252" s="27" t="str">
        <f t="shared" si="882"/>
        <v/>
      </c>
      <c r="O3252" s="27"/>
      <c r="P3252" s="27" t="s">
        <v>19766</v>
      </c>
      <c r="Q3252" s="27"/>
      <c r="R3252" s="27" t="str">
        <f>LEFT('2012-2022'!$P3252,4)</f>
        <v>2014</v>
      </c>
      <c r="S3252" s="27" t="s">
        <v>70</v>
      </c>
      <c r="T3252" s="27" t="str">
        <f t="shared" si="869"/>
        <v/>
      </c>
      <c r="U3252" s="27"/>
      <c r="V3252" s="29"/>
      <c r="W3252" s="30"/>
      <c r="X3252" s="30"/>
      <c r="Y3252" s="31"/>
    </row>
    <row r="3253" spans="1:25" ht="15.75" hidden="1" customHeight="1" x14ac:dyDescent="0.25">
      <c r="A3253" s="32">
        <v>24341208</v>
      </c>
      <c r="B3253" s="32" t="s">
        <v>19767</v>
      </c>
      <c r="C3253" s="32" t="s">
        <v>19768</v>
      </c>
      <c r="D3253" s="32" t="s">
        <v>19769</v>
      </c>
      <c r="E3253" s="32" t="s">
        <v>19770</v>
      </c>
      <c r="F3253" s="32" t="s">
        <v>19117</v>
      </c>
      <c r="G3253" s="32">
        <v>2013</v>
      </c>
      <c r="H3253" s="33">
        <v>41626</v>
      </c>
      <c r="I3253" s="32"/>
      <c r="J3253" s="32"/>
      <c r="K3253" s="32"/>
      <c r="L3253" s="32" t="str">
        <f t="shared" si="879"/>
        <v>PreAlerta</v>
      </c>
      <c r="M3253" s="32" t="str">
        <f t="shared" si="877"/>
        <v>S/PalabrasClaves</v>
      </c>
      <c r="N3253" s="32" t="str">
        <f t="shared" si="882"/>
        <v/>
      </c>
      <c r="O3253" s="32"/>
      <c r="P3253" s="32" t="s">
        <v>19771</v>
      </c>
      <c r="Q3253" s="32"/>
      <c r="R3253" s="32" t="str">
        <f>LEFT('2012-2022'!$P3253,4)</f>
        <v>2013</v>
      </c>
      <c r="S3253" s="32" t="s">
        <v>62</v>
      </c>
      <c r="T3253" s="32" t="str">
        <f t="shared" si="869"/>
        <v/>
      </c>
      <c r="U3253" s="32"/>
      <c r="V3253" s="34"/>
      <c r="W3253" s="35"/>
      <c r="X3253" s="35"/>
      <c r="Y3253" s="32"/>
    </row>
    <row r="3254" spans="1:25" ht="15.75" hidden="1" customHeight="1" x14ac:dyDescent="0.25">
      <c r="A3254" s="27">
        <v>22454816</v>
      </c>
      <c r="B3254" s="27" t="s">
        <v>19772</v>
      </c>
      <c r="C3254" s="27" t="s">
        <v>19773</v>
      </c>
      <c r="D3254" s="27" t="s">
        <v>19774</v>
      </c>
      <c r="E3254" s="27" t="s">
        <v>2139</v>
      </c>
      <c r="F3254" s="27" t="s">
        <v>19775</v>
      </c>
      <c r="G3254" s="27">
        <v>2012</v>
      </c>
      <c r="H3254" s="28">
        <v>40997</v>
      </c>
      <c r="I3254" s="27" t="s">
        <v>19776</v>
      </c>
      <c r="J3254" s="27"/>
      <c r="K3254" s="27"/>
      <c r="L3254" s="27" t="str">
        <f t="shared" si="879"/>
        <v>Excluido</v>
      </c>
      <c r="M3254" s="27" t="str">
        <f t="shared" si="877"/>
        <v>C/PalabrasClaves</v>
      </c>
      <c r="N3254" s="27"/>
      <c r="O3254" s="27"/>
      <c r="P3254" s="27" t="s">
        <v>1866</v>
      </c>
      <c r="Q3254" s="27"/>
      <c r="R3254" s="27" t="str">
        <f>LEFT('2012-2022'!$P3254,4)</f>
        <v>2012</v>
      </c>
      <c r="S3254" s="27" t="s">
        <v>49</v>
      </c>
      <c r="T3254" s="27" t="str">
        <f t="shared" si="869"/>
        <v/>
      </c>
      <c r="U3254" s="27"/>
      <c r="V3254" s="29"/>
      <c r="W3254" s="30"/>
      <c r="X3254" s="30"/>
      <c r="Y3254" s="31"/>
    </row>
    <row r="3255" spans="1:25" ht="15.75" hidden="1" customHeight="1" x14ac:dyDescent="0.25">
      <c r="A3255" s="32">
        <v>34565258</v>
      </c>
      <c r="B3255" s="32" t="s">
        <v>19777</v>
      </c>
      <c r="C3255" s="32" t="s">
        <v>19778</v>
      </c>
      <c r="D3255" s="32" t="s">
        <v>19779</v>
      </c>
      <c r="E3255" s="32" t="s">
        <v>19780</v>
      </c>
      <c r="F3255" s="32" t="s">
        <v>735</v>
      </c>
      <c r="G3255" s="32">
        <v>2022</v>
      </c>
      <c r="H3255" s="33">
        <v>44466</v>
      </c>
      <c r="I3255" s="32"/>
      <c r="J3255" s="32"/>
      <c r="K3255" s="32" t="s">
        <v>19781</v>
      </c>
      <c r="L3255" s="32" t="str">
        <f t="shared" si="879"/>
        <v>PostAlerta</v>
      </c>
      <c r="M3255" s="32" t="str">
        <f t="shared" si="877"/>
        <v>S/PalabrasClaves</v>
      </c>
      <c r="N3255" s="32" t="str">
        <f t="shared" ref="N3255:N3265" si="883">IF(ISNUMBER(SEARCH("TREATMENT", B3255)), "4) Nuevos tratamientos", "")</f>
        <v/>
      </c>
      <c r="O3255" s="32"/>
      <c r="P3255" s="32" t="s">
        <v>211</v>
      </c>
      <c r="Q3255" s="32"/>
      <c r="R3255" s="32" t="str">
        <f>LEFT('2012-2022'!$P3255,4)</f>
        <v>2022</v>
      </c>
      <c r="S3255" s="32" t="s">
        <v>39</v>
      </c>
      <c r="T3255" s="32" t="str">
        <f t="shared" si="869"/>
        <v/>
      </c>
      <c r="U3255" s="32"/>
      <c r="V3255" s="34"/>
      <c r="W3255" s="35"/>
      <c r="X3255" s="35"/>
      <c r="Y3255" s="32"/>
    </row>
    <row r="3256" spans="1:25" ht="15.75" hidden="1" customHeight="1" x14ac:dyDescent="0.25">
      <c r="A3256" s="27">
        <v>34552793</v>
      </c>
      <c r="B3256" s="27" t="s">
        <v>19782</v>
      </c>
      <c r="C3256" s="27" t="s">
        <v>19783</v>
      </c>
      <c r="D3256" s="27" t="s">
        <v>19784</v>
      </c>
      <c r="E3256" s="27" t="s">
        <v>19785</v>
      </c>
      <c r="F3256" s="27" t="s">
        <v>19786</v>
      </c>
      <c r="G3256" s="27">
        <v>2021</v>
      </c>
      <c r="H3256" s="28">
        <v>44462</v>
      </c>
      <c r="I3256" s="27" t="s">
        <v>19787</v>
      </c>
      <c r="J3256" s="27"/>
      <c r="K3256" s="27" t="s">
        <v>19788</v>
      </c>
      <c r="L3256" s="27" t="str">
        <f t="shared" si="879"/>
        <v>Excluido</v>
      </c>
      <c r="M3256" s="27" t="str">
        <f t="shared" si="877"/>
        <v>S/PalabrasClaves</v>
      </c>
      <c r="N3256" s="27" t="str">
        <f t="shared" si="883"/>
        <v/>
      </c>
      <c r="O3256" s="27"/>
      <c r="P3256" s="27" t="s">
        <v>19789</v>
      </c>
      <c r="Q3256" s="27"/>
      <c r="R3256" s="27" t="str">
        <f>LEFT('2012-2022'!$P3256,4)</f>
        <v>2021</v>
      </c>
      <c r="S3256" s="27" t="s">
        <v>62</v>
      </c>
      <c r="T3256" s="27" t="str">
        <f t="shared" si="869"/>
        <v/>
      </c>
      <c r="U3256" s="27"/>
      <c r="V3256" s="29"/>
      <c r="W3256" s="30"/>
      <c r="X3256" s="30"/>
      <c r="Y3256" s="31"/>
    </row>
    <row r="3257" spans="1:25" ht="15.75" hidden="1" customHeight="1" x14ac:dyDescent="0.25">
      <c r="A3257" s="32">
        <v>34201908</v>
      </c>
      <c r="B3257" s="32" t="s">
        <v>19790</v>
      </c>
      <c r="C3257" s="32" t="s">
        <v>19791</v>
      </c>
      <c r="D3257" s="32" t="s">
        <v>19792</v>
      </c>
      <c r="E3257" s="32" t="s">
        <v>19793</v>
      </c>
      <c r="F3257" s="32" t="s">
        <v>15834</v>
      </c>
      <c r="G3257" s="32">
        <v>2021</v>
      </c>
      <c r="H3257" s="33">
        <v>44379</v>
      </c>
      <c r="I3257" s="32" t="s">
        <v>19794</v>
      </c>
      <c r="J3257" s="32"/>
      <c r="K3257" s="32" t="s">
        <v>19795</v>
      </c>
      <c r="L3257" s="32" t="str">
        <f t="shared" si="879"/>
        <v>Excluido</v>
      </c>
      <c r="M3257" s="32" t="str">
        <f t="shared" si="877"/>
        <v>C/PalabrasClaves</v>
      </c>
      <c r="N3257" s="32" t="str">
        <f t="shared" si="883"/>
        <v/>
      </c>
      <c r="O3257" s="32"/>
      <c r="P3257" s="32" t="s">
        <v>15591</v>
      </c>
      <c r="Q3257" s="32"/>
      <c r="R3257" s="32" t="str">
        <f>LEFT('2012-2022'!$P3257,4)</f>
        <v>2021</v>
      </c>
      <c r="S3257" s="32" t="s">
        <v>60</v>
      </c>
      <c r="T3257" s="32" t="str">
        <f t="shared" si="869"/>
        <v/>
      </c>
      <c r="U3257" s="32"/>
      <c r="V3257" s="34"/>
      <c r="W3257" s="35"/>
      <c r="X3257" s="35"/>
      <c r="Y3257" s="32"/>
    </row>
    <row r="3258" spans="1:25" ht="15.75" hidden="1" customHeight="1" x14ac:dyDescent="0.25">
      <c r="A3258" s="27">
        <v>34055347</v>
      </c>
      <c r="B3258" s="27" t="s">
        <v>19796</v>
      </c>
      <c r="C3258" s="27" t="s">
        <v>19797</v>
      </c>
      <c r="D3258" s="27" t="s">
        <v>19798</v>
      </c>
      <c r="E3258" s="27" t="s">
        <v>19799</v>
      </c>
      <c r="F3258" s="27" t="s">
        <v>19800</v>
      </c>
      <c r="G3258" s="27">
        <v>2021</v>
      </c>
      <c r="H3258" s="28">
        <v>44347</v>
      </c>
      <c r="I3258" s="27" t="s">
        <v>19801</v>
      </c>
      <c r="J3258" s="27"/>
      <c r="K3258" s="27" t="s">
        <v>19802</v>
      </c>
      <c r="L3258" s="27" t="str">
        <f t="shared" si="879"/>
        <v>PostAlerta</v>
      </c>
      <c r="M3258" s="27" t="str">
        <f t="shared" si="877"/>
        <v>S/PalabrasClaves</v>
      </c>
      <c r="N3258" s="27" t="str">
        <f t="shared" si="883"/>
        <v/>
      </c>
      <c r="O3258" s="27"/>
      <c r="P3258" s="27" t="s">
        <v>6538</v>
      </c>
      <c r="Q3258" s="27"/>
      <c r="R3258" s="27" t="str">
        <f>LEFT('2012-2022'!$P3258,4)</f>
        <v>2021</v>
      </c>
      <c r="S3258" s="27" t="s">
        <v>62</v>
      </c>
      <c r="T3258" s="27" t="str">
        <f t="shared" si="869"/>
        <v/>
      </c>
      <c r="U3258" s="27"/>
      <c r="V3258" s="29"/>
      <c r="W3258" s="30"/>
      <c r="X3258" s="30"/>
      <c r="Y3258" s="31"/>
    </row>
    <row r="3259" spans="1:25" ht="15.75" hidden="1" customHeight="1" x14ac:dyDescent="0.25">
      <c r="A3259" s="32">
        <v>30569652</v>
      </c>
      <c r="B3259" s="32" t="s">
        <v>19803</v>
      </c>
      <c r="C3259" s="32" t="s">
        <v>19804</v>
      </c>
      <c r="D3259" s="32" t="s">
        <v>19805</v>
      </c>
      <c r="E3259" s="32" t="s">
        <v>19806</v>
      </c>
      <c r="F3259" s="32" t="s">
        <v>14312</v>
      </c>
      <c r="G3259" s="32">
        <v>2018</v>
      </c>
      <c r="H3259" s="33">
        <v>43455</v>
      </c>
      <c r="I3259" s="32"/>
      <c r="J3259" s="32"/>
      <c r="K3259" s="32" t="s">
        <v>19807</v>
      </c>
      <c r="L3259" s="32" t="str">
        <f t="shared" si="879"/>
        <v>Excluido</v>
      </c>
      <c r="M3259" s="32" t="str">
        <f t="shared" si="877"/>
        <v>S/PalabrasClaves</v>
      </c>
      <c r="N3259" s="32" t="str">
        <f t="shared" si="883"/>
        <v/>
      </c>
      <c r="O3259" s="32"/>
      <c r="P3259" s="32" t="s">
        <v>942</v>
      </c>
      <c r="Q3259" s="32"/>
      <c r="R3259" s="32" t="str">
        <f>LEFT('2012-2022'!$P3259,4)</f>
        <v>2018</v>
      </c>
      <c r="S3259" s="32" t="s">
        <v>74</v>
      </c>
      <c r="T3259" s="32" t="str">
        <f t="shared" si="869"/>
        <v/>
      </c>
      <c r="U3259" s="32"/>
      <c r="V3259" s="34"/>
      <c r="W3259" s="35"/>
      <c r="X3259" s="35"/>
      <c r="Y3259" s="32"/>
    </row>
    <row r="3260" spans="1:25" ht="15.75" hidden="1" customHeight="1" x14ac:dyDescent="0.25">
      <c r="A3260" s="27">
        <v>29037929</v>
      </c>
      <c r="B3260" s="27" t="s">
        <v>19808</v>
      </c>
      <c r="C3260" s="27" t="s">
        <v>19809</v>
      </c>
      <c r="D3260" s="27" t="s">
        <v>19810</v>
      </c>
      <c r="E3260" s="27" t="s">
        <v>19811</v>
      </c>
      <c r="F3260" s="27" t="s">
        <v>8997</v>
      </c>
      <c r="G3260" s="27">
        <v>2018</v>
      </c>
      <c r="H3260" s="28">
        <v>43026</v>
      </c>
      <c r="I3260" s="27"/>
      <c r="J3260" s="27"/>
      <c r="K3260" s="27" t="s">
        <v>19812</v>
      </c>
      <c r="L3260" s="27" t="str">
        <f t="shared" si="879"/>
        <v>PostAlerta</v>
      </c>
      <c r="M3260" s="27" t="str">
        <f t="shared" si="877"/>
        <v>C/PalabrasClaves</v>
      </c>
      <c r="N3260" s="27" t="str">
        <f t="shared" si="883"/>
        <v/>
      </c>
      <c r="O3260" s="27"/>
      <c r="P3260" s="27" t="s">
        <v>108</v>
      </c>
      <c r="Q3260" s="27"/>
      <c r="R3260" s="27" t="str">
        <f>LEFT('2012-2022'!$P3260,4)</f>
        <v>2018</v>
      </c>
      <c r="S3260" s="27" t="s">
        <v>54</v>
      </c>
      <c r="T3260" s="27" t="str">
        <f t="shared" si="869"/>
        <v/>
      </c>
      <c r="U3260" s="27"/>
      <c r="V3260" s="29"/>
      <c r="W3260" s="30"/>
      <c r="X3260" s="30"/>
      <c r="Y3260" s="31"/>
    </row>
    <row r="3261" spans="1:25" ht="15.75" hidden="1" customHeight="1" x14ac:dyDescent="0.25">
      <c r="A3261" s="32">
        <v>27000091</v>
      </c>
      <c r="B3261" s="32" t="s">
        <v>19813</v>
      </c>
      <c r="C3261" s="32" t="s">
        <v>19814</v>
      </c>
      <c r="D3261" s="32" t="s">
        <v>19815</v>
      </c>
      <c r="E3261" s="32" t="s">
        <v>19816</v>
      </c>
      <c r="F3261" s="32" t="s">
        <v>7437</v>
      </c>
      <c r="G3261" s="32">
        <v>2016</v>
      </c>
      <c r="H3261" s="33">
        <v>42452</v>
      </c>
      <c r="I3261" s="32"/>
      <c r="J3261" s="32"/>
      <c r="K3261" s="32" t="s">
        <v>19817</v>
      </c>
      <c r="L3261" s="32" t="str">
        <f t="shared" si="879"/>
        <v>Excluido</v>
      </c>
      <c r="M3261" s="32" t="str">
        <f t="shared" si="877"/>
        <v>C/PalabrasClaves</v>
      </c>
      <c r="N3261" s="32" t="str">
        <f t="shared" si="883"/>
        <v/>
      </c>
      <c r="O3261" s="32"/>
      <c r="P3261" s="32">
        <v>2016</v>
      </c>
      <c r="Q3261" s="32"/>
      <c r="R3261" s="32" t="str">
        <f>LEFT('2012-2022'!$P3261,4)</f>
        <v>2016</v>
      </c>
      <c r="S3261" s="32"/>
      <c r="T3261" s="32" t="str">
        <f t="shared" si="869"/>
        <v/>
      </c>
      <c r="U3261" s="32"/>
      <c r="V3261" s="34"/>
      <c r="W3261" s="35"/>
      <c r="X3261" s="35"/>
      <c r="Y3261" s="32"/>
    </row>
    <row r="3262" spans="1:25" ht="15.75" hidden="1" customHeight="1" x14ac:dyDescent="0.25">
      <c r="A3262" s="27">
        <v>26322229</v>
      </c>
      <c r="B3262" s="27" t="s">
        <v>19818</v>
      </c>
      <c r="C3262" s="27" t="s">
        <v>19819</v>
      </c>
      <c r="D3262" s="27" t="s">
        <v>19820</v>
      </c>
      <c r="E3262" s="27" t="s">
        <v>19821</v>
      </c>
      <c r="F3262" s="27" t="s">
        <v>18999</v>
      </c>
      <c r="G3262" s="27">
        <v>2015</v>
      </c>
      <c r="H3262" s="28">
        <v>42248</v>
      </c>
      <c r="I3262" s="27" t="s">
        <v>19822</v>
      </c>
      <c r="J3262" s="27"/>
      <c r="K3262" s="27" t="s">
        <v>19823</v>
      </c>
      <c r="L3262" s="27" t="str">
        <f t="shared" si="879"/>
        <v>PreAlerta</v>
      </c>
      <c r="M3262" s="27" t="str">
        <f t="shared" si="877"/>
        <v>S/PalabrasClaves</v>
      </c>
      <c r="N3262" s="27" t="str">
        <f t="shared" si="883"/>
        <v/>
      </c>
      <c r="O3262" s="27"/>
      <c r="P3262" s="27" t="s">
        <v>1409</v>
      </c>
      <c r="Q3262" s="27"/>
      <c r="R3262" s="27" t="str">
        <f>LEFT('2012-2022'!$P3262,4)</f>
        <v>2015</v>
      </c>
      <c r="S3262" s="27" t="s">
        <v>74</v>
      </c>
      <c r="T3262" s="27" t="str">
        <f t="shared" si="869"/>
        <v/>
      </c>
      <c r="U3262" s="27"/>
      <c r="V3262" s="29"/>
      <c r="W3262" s="30"/>
      <c r="X3262" s="30"/>
      <c r="Y3262" s="31"/>
    </row>
    <row r="3263" spans="1:25" ht="15.75" hidden="1" customHeight="1" x14ac:dyDescent="0.25">
      <c r="A3263" s="32">
        <v>24925897</v>
      </c>
      <c r="B3263" s="32" t="s">
        <v>19824</v>
      </c>
      <c r="C3263" s="32" t="s">
        <v>19825</v>
      </c>
      <c r="D3263" s="32" t="s">
        <v>19826</v>
      </c>
      <c r="E3263" s="32" t="s">
        <v>19827</v>
      </c>
      <c r="F3263" s="32" t="s">
        <v>735</v>
      </c>
      <c r="G3263" s="32">
        <v>2015</v>
      </c>
      <c r="H3263" s="33">
        <v>41804</v>
      </c>
      <c r="I3263" s="32"/>
      <c r="J3263" s="32"/>
      <c r="K3263" s="32" t="s">
        <v>19828</v>
      </c>
      <c r="L3263" s="32" t="str">
        <f t="shared" si="879"/>
        <v>PreAlerta</v>
      </c>
      <c r="M3263" s="32" t="str">
        <f t="shared" si="877"/>
        <v>S/PalabrasClaves</v>
      </c>
      <c r="N3263" s="32" t="str">
        <f t="shared" si="883"/>
        <v/>
      </c>
      <c r="O3263" s="32"/>
      <c r="P3263" s="32" t="s">
        <v>911</v>
      </c>
      <c r="Q3263" s="32"/>
      <c r="R3263" s="32" t="str">
        <f>LEFT('2012-2022'!$P3263,4)</f>
        <v>2015</v>
      </c>
      <c r="S3263" s="32" t="s">
        <v>57</v>
      </c>
      <c r="T3263" s="32" t="str">
        <f t="shared" si="869"/>
        <v/>
      </c>
      <c r="U3263" s="32"/>
      <c r="V3263" s="34"/>
      <c r="W3263" s="35"/>
      <c r="X3263" s="35"/>
      <c r="Y3263" s="32"/>
    </row>
    <row r="3264" spans="1:25" ht="15.75" hidden="1" customHeight="1" x14ac:dyDescent="0.25">
      <c r="A3264" s="27">
        <v>24379204</v>
      </c>
      <c r="B3264" s="27" t="s">
        <v>19829</v>
      </c>
      <c r="C3264" s="27" t="s">
        <v>19830</v>
      </c>
      <c r="D3264" s="27" t="s">
        <v>19831</v>
      </c>
      <c r="E3264" s="27" t="s">
        <v>4904</v>
      </c>
      <c r="F3264" s="27" t="s">
        <v>573</v>
      </c>
      <c r="G3264" s="27">
        <v>2014</v>
      </c>
      <c r="H3264" s="28">
        <v>41640</v>
      </c>
      <c r="I3264" s="27" t="s">
        <v>19832</v>
      </c>
      <c r="J3264" s="27"/>
      <c r="K3264" s="27" t="s">
        <v>19833</v>
      </c>
      <c r="L3264" s="27" t="str">
        <f t="shared" si="879"/>
        <v>PreAlerta</v>
      </c>
      <c r="M3264" s="27" t="str">
        <f t="shared" si="877"/>
        <v>C/PalabrasClaves</v>
      </c>
      <c r="N3264" s="27" t="str">
        <f t="shared" si="883"/>
        <v/>
      </c>
      <c r="O3264" s="27"/>
      <c r="P3264" s="27">
        <v>2014</v>
      </c>
      <c r="Q3264" s="27"/>
      <c r="R3264" s="27" t="str">
        <f>LEFT('2012-2022'!$P3264,4)</f>
        <v>2014</v>
      </c>
      <c r="S3264" s="27"/>
      <c r="T3264" s="27" t="str">
        <f t="shared" si="869"/>
        <v/>
      </c>
      <c r="U3264" s="27"/>
      <c r="V3264" s="29"/>
      <c r="W3264" s="30"/>
      <c r="X3264" s="30"/>
      <c r="Y3264" s="31"/>
    </row>
    <row r="3265" spans="1:25" ht="15.75" hidden="1" customHeight="1" x14ac:dyDescent="0.25">
      <c r="A3265" s="32">
        <v>23970658</v>
      </c>
      <c r="B3265" s="32" t="s">
        <v>19834</v>
      </c>
      <c r="C3265" s="32" t="s">
        <v>19835</v>
      </c>
      <c r="D3265" s="32" t="s">
        <v>19836</v>
      </c>
      <c r="E3265" s="32" t="s">
        <v>19837</v>
      </c>
      <c r="F3265" s="32" t="s">
        <v>735</v>
      </c>
      <c r="G3265" s="32">
        <v>2013</v>
      </c>
      <c r="H3265" s="33">
        <v>41510</v>
      </c>
      <c r="I3265" s="32"/>
      <c r="J3265" s="32"/>
      <c r="K3265" s="32" t="s">
        <v>19838</v>
      </c>
      <c r="L3265" s="32" t="str">
        <f t="shared" si="879"/>
        <v>PreAlerta</v>
      </c>
      <c r="M3265" s="32" t="str">
        <f t="shared" si="877"/>
        <v>S/PalabrasClaves</v>
      </c>
      <c r="N3265" s="32" t="str">
        <f t="shared" si="883"/>
        <v/>
      </c>
      <c r="O3265" s="32"/>
      <c r="P3265" s="32" t="s">
        <v>2978</v>
      </c>
      <c r="Q3265" s="32"/>
      <c r="R3265" s="32" t="str">
        <f>LEFT('2012-2022'!$P3265,4)</f>
        <v>2013</v>
      </c>
      <c r="S3265" s="32" t="s">
        <v>54</v>
      </c>
      <c r="T3265" s="32" t="str">
        <f t="shared" si="869"/>
        <v/>
      </c>
      <c r="U3265" s="32"/>
      <c r="V3265" s="34"/>
      <c r="W3265" s="35"/>
      <c r="X3265" s="35"/>
      <c r="Y3265" s="32"/>
    </row>
    <row r="3266" spans="1:25" ht="15.75" hidden="1" customHeight="1" x14ac:dyDescent="0.25">
      <c r="A3266" s="27">
        <v>23586346</v>
      </c>
      <c r="B3266" s="27" t="s">
        <v>19839</v>
      </c>
      <c r="C3266" s="27" t="s">
        <v>19840</v>
      </c>
      <c r="D3266" s="27" t="s">
        <v>19841</v>
      </c>
      <c r="E3266" s="27" t="s">
        <v>2035</v>
      </c>
      <c r="F3266" s="27" t="s">
        <v>10205</v>
      </c>
      <c r="G3266" s="27">
        <v>2013</v>
      </c>
      <c r="H3266" s="28">
        <v>41381</v>
      </c>
      <c r="I3266" s="27"/>
      <c r="J3266" s="27"/>
      <c r="K3266" s="27" t="s">
        <v>19842</v>
      </c>
      <c r="L3266" s="27" t="str">
        <f t="shared" si="879"/>
        <v>Excluido</v>
      </c>
      <c r="M3266" s="27" t="str">
        <f t="shared" si="877"/>
        <v>C/PalabrasClaves</v>
      </c>
      <c r="N3266" s="27"/>
      <c r="O3266" s="27"/>
      <c r="P3266" s="27" t="s">
        <v>2405</v>
      </c>
      <c r="Q3266" s="27"/>
      <c r="R3266" s="27" t="str">
        <f>LEFT('2012-2022'!$P3266,4)</f>
        <v>2013</v>
      </c>
      <c r="S3266" s="27" t="s">
        <v>62</v>
      </c>
      <c r="T3266" s="27" t="str">
        <f t="shared" si="869"/>
        <v/>
      </c>
      <c r="U3266" s="27"/>
      <c r="V3266" s="29"/>
      <c r="W3266" s="30"/>
      <c r="X3266" s="30" t="str">
        <f>IFERROR(VLOOKUP(A3266,BD_aux,4,FALSE),"")</f>
        <v/>
      </c>
      <c r="Y3266" s="31" t="str">
        <f>IFERROR(VLOOKUP(A3264,BD_aux,3,FALSE),"")</f>
        <v/>
      </c>
    </row>
    <row r="3267" spans="1:25" ht="15.75" hidden="1" customHeight="1" x14ac:dyDescent="0.25">
      <c r="A3267" s="32">
        <v>23548214</v>
      </c>
      <c r="B3267" s="32" t="s">
        <v>19843</v>
      </c>
      <c r="C3267" s="32" t="s">
        <v>19844</v>
      </c>
      <c r="D3267" s="32" t="s">
        <v>19845</v>
      </c>
      <c r="E3267" s="32" t="s">
        <v>19846</v>
      </c>
      <c r="F3267" s="32" t="s">
        <v>19847</v>
      </c>
      <c r="G3267" s="32">
        <v>2013</v>
      </c>
      <c r="H3267" s="33">
        <v>41368</v>
      </c>
      <c r="I3267" s="32"/>
      <c r="J3267" s="32"/>
      <c r="K3267" s="32" t="s">
        <v>19848</v>
      </c>
      <c r="L3267" s="32" t="str">
        <f t="shared" si="879"/>
        <v>PreAlerta</v>
      </c>
      <c r="M3267" s="32" t="str">
        <f t="shared" si="877"/>
        <v>S/PalabrasClaves</v>
      </c>
      <c r="N3267" s="32" t="str">
        <f t="shared" ref="N3267:N3288" si="884">IF(ISNUMBER(SEARCH("TREATMENT", B3267)), "4) Nuevos tratamientos", "")</f>
        <v/>
      </c>
      <c r="O3267" s="32"/>
      <c r="P3267" s="32" t="s">
        <v>2614</v>
      </c>
      <c r="Q3267" s="32"/>
      <c r="R3267" s="32" t="str">
        <f>LEFT('2012-2022'!$P3267,4)</f>
        <v>2013</v>
      </c>
      <c r="S3267" s="32" t="s">
        <v>49</v>
      </c>
      <c r="T3267" s="32" t="str">
        <f t="shared" si="869"/>
        <v/>
      </c>
      <c r="U3267" s="32"/>
      <c r="V3267" s="34"/>
      <c r="W3267" s="35"/>
      <c r="X3267" s="35"/>
      <c r="Y3267" s="32"/>
    </row>
    <row r="3268" spans="1:25" ht="15.75" hidden="1" customHeight="1" x14ac:dyDescent="0.25">
      <c r="A3268" s="27">
        <v>22337879</v>
      </c>
      <c r="B3268" s="27" t="s">
        <v>19849</v>
      </c>
      <c r="C3268" s="27" t="s">
        <v>19850</v>
      </c>
      <c r="D3268" s="27" t="s">
        <v>19851</v>
      </c>
      <c r="E3268" s="27" t="s">
        <v>19852</v>
      </c>
      <c r="F3268" s="27" t="s">
        <v>1038</v>
      </c>
      <c r="G3268" s="27">
        <v>2012</v>
      </c>
      <c r="H3268" s="28">
        <v>40956</v>
      </c>
      <c r="I3268" s="27" t="s">
        <v>19853</v>
      </c>
      <c r="J3268" s="27"/>
      <c r="K3268" s="27" t="s">
        <v>19854</v>
      </c>
      <c r="L3268" s="27" t="str">
        <f t="shared" si="879"/>
        <v>PreAlerta</v>
      </c>
      <c r="M3268" s="27" t="str">
        <f t="shared" ref="M3268:M3331" si="885">IF(ISNUMBER(A3268),(IF(ISNUMBER(VLOOKUP(A3268,KEYWORDS,1,FALSE)),"C/PalabrasClaves","S/PalabrasClaves")),"")</f>
        <v>S/PalabrasClaves</v>
      </c>
      <c r="N3268" s="27" t="str">
        <f t="shared" si="884"/>
        <v/>
      </c>
      <c r="O3268" s="27"/>
      <c r="P3268" s="27" t="s">
        <v>18847</v>
      </c>
      <c r="Q3268" s="27"/>
      <c r="R3268" s="27" t="str">
        <f>LEFT('2012-2022'!$P3268,4)</f>
        <v>2012</v>
      </c>
      <c r="S3268" s="27" t="s">
        <v>49</v>
      </c>
      <c r="T3268" s="27" t="str">
        <f t="shared" si="869"/>
        <v/>
      </c>
      <c r="U3268" s="27"/>
      <c r="V3268" s="29"/>
      <c r="W3268" s="30"/>
      <c r="X3268" s="30"/>
      <c r="Y3268" s="31"/>
    </row>
    <row r="3269" spans="1:25" ht="15.75" hidden="1" customHeight="1" x14ac:dyDescent="0.25">
      <c r="A3269" s="32">
        <v>23380197</v>
      </c>
      <c r="B3269" s="32" t="s">
        <v>19855</v>
      </c>
      <c r="C3269" s="32" t="s">
        <v>19856</v>
      </c>
      <c r="D3269" s="32" t="s">
        <v>19857</v>
      </c>
      <c r="E3269" s="32" t="s">
        <v>19858</v>
      </c>
      <c r="F3269" s="32" t="s">
        <v>595</v>
      </c>
      <c r="G3269" s="32">
        <v>2012</v>
      </c>
      <c r="H3269" s="33">
        <v>41311</v>
      </c>
      <c r="I3269" s="32"/>
      <c r="J3269" s="32"/>
      <c r="K3269" s="32" t="s">
        <v>19859</v>
      </c>
      <c r="L3269" s="32" t="str">
        <f t="shared" si="879"/>
        <v>PreAlerta</v>
      </c>
      <c r="M3269" s="32" t="str">
        <f t="shared" si="885"/>
        <v>S/PalabrasClaves</v>
      </c>
      <c r="N3269" s="32" t="str">
        <f t="shared" si="884"/>
        <v/>
      </c>
      <c r="O3269" s="32"/>
      <c r="P3269" s="32" t="s">
        <v>2213</v>
      </c>
      <c r="Q3269" s="32"/>
      <c r="R3269" s="32" t="str">
        <f>LEFT('2012-2022'!$P3269,4)</f>
        <v>2012</v>
      </c>
      <c r="S3269" s="32" t="s">
        <v>72</v>
      </c>
      <c r="T3269" s="32" t="str">
        <f t="shared" si="869"/>
        <v/>
      </c>
      <c r="U3269" s="32"/>
      <c r="V3269" s="34"/>
      <c r="W3269" s="35"/>
      <c r="X3269" s="35"/>
      <c r="Y3269" s="32"/>
    </row>
    <row r="3270" spans="1:25" ht="15.75" hidden="1" customHeight="1" x14ac:dyDescent="0.25">
      <c r="A3270" s="27">
        <v>30338585</v>
      </c>
      <c r="B3270" s="27" t="s">
        <v>19860</v>
      </c>
      <c r="C3270" s="27" t="s">
        <v>19861</v>
      </c>
      <c r="D3270" s="27" t="s">
        <v>19862</v>
      </c>
      <c r="E3270" s="27" t="s">
        <v>19863</v>
      </c>
      <c r="F3270" s="27" t="s">
        <v>2293</v>
      </c>
      <c r="G3270" s="27">
        <v>2019</v>
      </c>
      <c r="H3270" s="28">
        <v>43393</v>
      </c>
      <c r="I3270" s="27" t="s">
        <v>19864</v>
      </c>
      <c r="J3270" s="27" t="s">
        <v>19865</v>
      </c>
      <c r="K3270" s="27" t="s">
        <v>19866</v>
      </c>
      <c r="L3270" s="27" t="str">
        <f t="shared" si="879"/>
        <v>PostAlerta</v>
      </c>
      <c r="M3270" s="27" t="str">
        <f t="shared" si="885"/>
        <v>C/PalabrasClaves</v>
      </c>
      <c r="N3270" s="27" t="str">
        <f t="shared" si="884"/>
        <v/>
      </c>
      <c r="O3270" s="27"/>
      <c r="P3270" s="27" t="s">
        <v>1623</v>
      </c>
      <c r="Q3270" s="27"/>
      <c r="R3270" s="27" t="str">
        <f>LEFT('2012-2022'!$P3270,4)</f>
        <v>2019</v>
      </c>
      <c r="S3270" s="27" t="s">
        <v>39</v>
      </c>
      <c r="T3270" s="27" t="str">
        <f t="shared" si="869"/>
        <v/>
      </c>
      <c r="U3270" s="27"/>
      <c r="V3270" s="29"/>
      <c r="W3270" s="30"/>
      <c r="X3270" s="30"/>
      <c r="Y3270" s="31"/>
    </row>
    <row r="3271" spans="1:25" ht="15.75" hidden="1" customHeight="1" x14ac:dyDescent="0.25">
      <c r="A3271" s="32">
        <v>22930291</v>
      </c>
      <c r="B3271" s="32" t="s">
        <v>19867</v>
      </c>
      <c r="C3271" s="32" t="s">
        <v>19868</v>
      </c>
      <c r="D3271" s="32" t="s">
        <v>19869</v>
      </c>
      <c r="E3271" s="32" t="s">
        <v>19870</v>
      </c>
      <c r="F3271" s="32" t="s">
        <v>735</v>
      </c>
      <c r="G3271" s="32">
        <v>2012</v>
      </c>
      <c r="H3271" s="33">
        <v>41151</v>
      </c>
      <c r="I3271" s="32"/>
      <c r="J3271" s="32"/>
      <c r="K3271" s="32" t="s">
        <v>19871</v>
      </c>
      <c r="L3271" s="32" t="str">
        <f t="shared" si="879"/>
        <v>PreAlerta</v>
      </c>
      <c r="M3271" s="32" t="str">
        <f t="shared" si="885"/>
        <v>S/PalabrasClaves</v>
      </c>
      <c r="N3271" s="32" t="str">
        <f t="shared" si="884"/>
        <v/>
      </c>
      <c r="O3271" s="32"/>
      <c r="P3271" s="32" t="s">
        <v>2525</v>
      </c>
      <c r="Q3271" s="32"/>
      <c r="R3271" s="32" t="str">
        <f>LEFT('2012-2022'!$P3271,4)</f>
        <v>2012</v>
      </c>
      <c r="S3271" s="32" t="s">
        <v>65</v>
      </c>
      <c r="T3271" s="32" t="str">
        <f t="shared" si="869"/>
        <v/>
      </c>
      <c r="U3271" s="32"/>
      <c r="V3271" s="34"/>
      <c r="W3271" s="35"/>
      <c r="X3271" s="35"/>
      <c r="Y3271" s="32"/>
    </row>
    <row r="3272" spans="1:25" ht="15.75" hidden="1" customHeight="1" x14ac:dyDescent="0.25">
      <c r="A3272" s="27">
        <v>32826099</v>
      </c>
      <c r="B3272" s="27" t="s">
        <v>19872</v>
      </c>
      <c r="C3272" s="27" t="s">
        <v>19873</v>
      </c>
      <c r="D3272" s="27" t="s">
        <v>19874</v>
      </c>
      <c r="E3272" s="27" t="s">
        <v>19875</v>
      </c>
      <c r="F3272" s="27" t="s">
        <v>1995</v>
      </c>
      <c r="G3272" s="27">
        <v>2020</v>
      </c>
      <c r="H3272" s="28">
        <v>44066</v>
      </c>
      <c r="I3272" s="27"/>
      <c r="J3272" s="27"/>
      <c r="K3272" s="27" t="s">
        <v>19876</v>
      </c>
      <c r="L3272" s="27" t="str">
        <f t="shared" si="879"/>
        <v>PostAlerta</v>
      </c>
      <c r="M3272" s="27" t="str">
        <f t="shared" si="885"/>
        <v>S/PalabrasClaves</v>
      </c>
      <c r="N3272" s="27" t="str">
        <f t="shared" si="884"/>
        <v/>
      </c>
      <c r="O3272" s="27"/>
      <c r="P3272" s="27">
        <v>2020</v>
      </c>
      <c r="Q3272" s="27"/>
      <c r="R3272" s="27" t="str">
        <f>LEFT('2012-2022'!$P3272,4)</f>
        <v>2020</v>
      </c>
      <c r="S3272" s="27"/>
      <c r="T3272" s="27" t="str">
        <f t="shared" si="869"/>
        <v/>
      </c>
      <c r="U3272" s="27"/>
      <c r="V3272" s="29"/>
      <c r="W3272" s="30"/>
      <c r="X3272" s="30"/>
      <c r="Y3272" s="31"/>
    </row>
    <row r="3273" spans="1:25" ht="15.75" hidden="1" customHeight="1" x14ac:dyDescent="0.25">
      <c r="A3273" s="32">
        <v>31993971</v>
      </c>
      <c r="B3273" s="32" t="s">
        <v>19877</v>
      </c>
      <c r="C3273" s="32" t="s">
        <v>19878</v>
      </c>
      <c r="D3273" s="32" t="s">
        <v>19879</v>
      </c>
      <c r="E3273" s="32" t="s">
        <v>15212</v>
      </c>
      <c r="F3273" s="32" t="s">
        <v>4735</v>
      </c>
      <c r="G3273" s="32">
        <v>2020</v>
      </c>
      <c r="H3273" s="33">
        <v>43860</v>
      </c>
      <c r="I3273" s="32" t="s">
        <v>19880</v>
      </c>
      <c r="J3273" s="32"/>
      <c r="K3273" s="32" t="s">
        <v>19881</v>
      </c>
      <c r="L3273" s="32" t="str">
        <f t="shared" si="879"/>
        <v>PostAlerta</v>
      </c>
      <c r="M3273" s="32" t="str">
        <f t="shared" si="885"/>
        <v>C/PalabrasClaves</v>
      </c>
      <c r="N3273" s="32" t="str">
        <f t="shared" si="884"/>
        <v/>
      </c>
      <c r="O3273" s="32"/>
      <c r="P3273" s="32" t="s">
        <v>132</v>
      </c>
      <c r="Q3273" s="32"/>
      <c r="R3273" s="32" t="str">
        <f>LEFT('2012-2022'!$P3273,4)</f>
        <v>2020</v>
      </c>
      <c r="S3273" s="32" t="s">
        <v>54</v>
      </c>
      <c r="T3273" s="32" t="str">
        <f t="shared" si="869"/>
        <v/>
      </c>
      <c r="U3273" s="32"/>
      <c r="V3273" s="34"/>
      <c r="W3273" s="35"/>
      <c r="X3273" s="35"/>
      <c r="Y3273" s="32"/>
    </row>
    <row r="3274" spans="1:25" ht="15.75" hidden="1" customHeight="1" x14ac:dyDescent="0.25">
      <c r="A3274" s="27">
        <v>28652937</v>
      </c>
      <c r="B3274" s="27" t="s">
        <v>19882</v>
      </c>
      <c r="C3274" s="27" t="s">
        <v>19883</v>
      </c>
      <c r="D3274" s="27" t="s">
        <v>19884</v>
      </c>
      <c r="E3274" s="27" t="s">
        <v>19885</v>
      </c>
      <c r="F3274" s="27" t="s">
        <v>16708</v>
      </c>
      <c r="G3274" s="27">
        <v>2017</v>
      </c>
      <c r="H3274" s="28">
        <v>42914</v>
      </c>
      <c r="I3274" s="27" t="s">
        <v>19886</v>
      </c>
      <c r="J3274" s="27"/>
      <c r="K3274" s="27" t="s">
        <v>19887</v>
      </c>
      <c r="L3274" s="27" t="str">
        <f t="shared" si="879"/>
        <v>PostAlerta</v>
      </c>
      <c r="M3274" s="27" t="str">
        <f t="shared" si="885"/>
        <v>S/PalabrasClaves</v>
      </c>
      <c r="N3274" s="27" t="str">
        <f t="shared" si="884"/>
        <v/>
      </c>
      <c r="O3274" s="27"/>
      <c r="P3274" s="27" t="s">
        <v>19888</v>
      </c>
      <c r="Q3274" s="27"/>
      <c r="R3274" s="27" t="str">
        <f>LEFT('2012-2022'!$P3274,4)</f>
        <v>2017</v>
      </c>
      <c r="S3274" s="27" t="s">
        <v>60</v>
      </c>
      <c r="T3274" s="27" t="str">
        <f t="shared" si="869"/>
        <v/>
      </c>
      <c r="U3274" s="27"/>
      <c r="V3274" s="29"/>
      <c r="W3274" s="30"/>
      <c r="X3274" s="30"/>
      <c r="Y3274" s="31"/>
    </row>
    <row r="3275" spans="1:25" ht="15.75" hidden="1" customHeight="1" x14ac:dyDescent="0.25">
      <c r="A3275" s="32">
        <v>33112853</v>
      </c>
      <c r="B3275" s="32" t="s">
        <v>19889</v>
      </c>
      <c r="C3275" s="32" t="s">
        <v>19890</v>
      </c>
      <c r="D3275" s="32" t="s">
        <v>19891</v>
      </c>
      <c r="E3275" s="32" t="s">
        <v>6205</v>
      </c>
      <c r="F3275" s="32" t="s">
        <v>10096</v>
      </c>
      <c r="G3275" s="32">
        <v>2020</v>
      </c>
      <c r="H3275" s="33">
        <v>44132</v>
      </c>
      <c r="I3275" s="32" t="s">
        <v>19892</v>
      </c>
      <c r="J3275" s="32"/>
      <c r="K3275" s="32" t="s">
        <v>19893</v>
      </c>
      <c r="L3275" s="32" t="str">
        <f t="shared" si="879"/>
        <v>PostAlerta</v>
      </c>
      <c r="M3275" s="32" t="str">
        <f t="shared" si="885"/>
        <v>S/PalabrasClaves</v>
      </c>
      <c r="N3275" s="32" t="str">
        <f t="shared" si="884"/>
        <v/>
      </c>
      <c r="O3275" s="32"/>
      <c r="P3275" s="32" t="s">
        <v>19894</v>
      </c>
      <c r="Q3275" s="32"/>
      <c r="R3275" s="32" t="str">
        <f>LEFT('2012-2022'!$P3275,4)</f>
        <v>2020</v>
      </c>
      <c r="S3275" s="32" t="s">
        <v>70</v>
      </c>
      <c r="T3275" s="32" t="str">
        <f t="shared" si="869"/>
        <v/>
      </c>
      <c r="U3275" s="32"/>
      <c r="V3275" s="34"/>
      <c r="W3275" s="35"/>
      <c r="X3275" s="35"/>
      <c r="Y3275" s="32"/>
    </row>
    <row r="3276" spans="1:25" ht="15.75" hidden="1" customHeight="1" x14ac:dyDescent="0.25">
      <c r="A3276" s="27">
        <v>24206645</v>
      </c>
      <c r="B3276" s="27" t="s">
        <v>19895</v>
      </c>
      <c r="C3276" s="27" t="s">
        <v>19896</v>
      </c>
      <c r="D3276" s="27" t="s">
        <v>19897</v>
      </c>
      <c r="E3276" s="27" t="s">
        <v>19898</v>
      </c>
      <c r="F3276" s="27" t="s">
        <v>1066</v>
      </c>
      <c r="G3276" s="27">
        <v>2013</v>
      </c>
      <c r="H3276" s="28">
        <v>41590</v>
      </c>
      <c r="I3276" s="27" t="s">
        <v>19899</v>
      </c>
      <c r="J3276" s="27"/>
      <c r="K3276" s="27" t="s">
        <v>19900</v>
      </c>
      <c r="L3276" s="27" t="str">
        <f t="shared" si="879"/>
        <v>PreAlerta</v>
      </c>
      <c r="M3276" s="27" t="str">
        <f t="shared" si="885"/>
        <v>S/PalabrasClaves</v>
      </c>
      <c r="N3276" s="27" t="str">
        <f t="shared" si="884"/>
        <v/>
      </c>
      <c r="O3276" s="27"/>
      <c r="P3276" s="27" t="s">
        <v>3932</v>
      </c>
      <c r="Q3276" s="27"/>
      <c r="R3276" s="27" t="str">
        <f>LEFT('2012-2022'!$P3276,4)</f>
        <v>2013</v>
      </c>
      <c r="S3276" s="27" t="s">
        <v>72</v>
      </c>
      <c r="T3276" s="27" t="str">
        <f t="shared" si="869"/>
        <v/>
      </c>
      <c r="U3276" s="27"/>
      <c r="V3276" s="29"/>
      <c r="W3276" s="30"/>
      <c r="X3276" s="30"/>
      <c r="Y3276" s="31"/>
    </row>
    <row r="3277" spans="1:25" ht="15.75" hidden="1" customHeight="1" x14ac:dyDescent="0.25">
      <c r="A3277" s="32">
        <v>22328644</v>
      </c>
      <c r="B3277" s="32" t="s">
        <v>19901</v>
      </c>
      <c r="C3277" s="32" t="s">
        <v>19902</v>
      </c>
      <c r="D3277" s="32" t="s">
        <v>19903</v>
      </c>
      <c r="E3277" s="32" t="s">
        <v>19904</v>
      </c>
      <c r="F3277" s="32" t="s">
        <v>393</v>
      </c>
      <c r="G3277" s="32">
        <v>2012</v>
      </c>
      <c r="H3277" s="33">
        <v>40953</v>
      </c>
      <c r="I3277" s="32" t="s">
        <v>19905</v>
      </c>
      <c r="J3277" s="32"/>
      <c r="K3277" s="32" t="s">
        <v>19906</v>
      </c>
      <c r="L3277" s="32" t="str">
        <f t="shared" si="879"/>
        <v>PreAlerta</v>
      </c>
      <c r="M3277" s="32" t="str">
        <f t="shared" si="885"/>
        <v>S/PalabrasClaves</v>
      </c>
      <c r="N3277" s="32" t="str">
        <f t="shared" si="884"/>
        <v/>
      </c>
      <c r="O3277" s="32"/>
      <c r="P3277" s="32" t="s">
        <v>1847</v>
      </c>
      <c r="Q3277" s="32"/>
      <c r="R3277" s="32" t="str">
        <f>LEFT('2012-2022'!$P3277,4)</f>
        <v>2012</v>
      </c>
      <c r="S3277" s="32" t="s">
        <v>60</v>
      </c>
      <c r="T3277" s="32" t="str">
        <f t="shared" si="869"/>
        <v/>
      </c>
      <c r="U3277" s="32"/>
      <c r="V3277" s="34"/>
      <c r="W3277" s="35"/>
      <c r="X3277" s="35"/>
      <c r="Y3277" s="32"/>
    </row>
    <row r="3278" spans="1:25" ht="15.75" hidden="1" customHeight="1" x14ac:dyDescent="0.25">
      <c r="A3278" s="27">
        <v>26942354</v>
      </c>
      <c r="B3278" s="27" t="s">
        <v>19907</v>
      </c>
      <c r="C3278" s="27" t="s">
        <v>19908</v>
      </c>
      <c r="D3278" s="27" t="s">
        <v>19909</v>
      </c>
      <c r="E3278" s="27" t="s">
        <v>19910</v>
      </c>
      <c r="F3278" s="27" t="s">
        <v>5635</v>
      </c>
      <c r="G3278" s="27">
        <v>2016</v>
      </c>
      <c r="H3278" s="28">
        <v>42434</v>
      </c>
      <c r="I3278" s="27"/>
      <c r="J3278" s="27"/>
      <c r="K3278" s="27" t="s">
        <v>19911</v>
      </c>
      <c r="L3278" s="27" t="str">
        <f t="shared" si="879"/>
        <v>PreAlerta</v>
      </c>
      <c r="M3278" s="27" t="str">
        <f t="shared" si="885"/>
        <v>S/PalabrasClaves</v>
      </c>
      <c r="N3278" s="27" t="str">
        <f t="shared" si="884"/>
        <v/>
      </c>
      <c r="O3278" s="27"/>
      <c r="P3278" s="27" t="s">
        <v>3417</v>
      </c>
      <c r="Q3278" s="27"/>
      <c r="R3278" s="27" t="str">
        <f>LEFT('2012-2022'!$P3278,4)</f>
        <v>2016</v>
      </c>
      <c r="S3278" s="27" t="s">
        <v>45</v>
      </c>
      <c r="T3278" s="27" t="str">
        <f t="shared" si="869"/>
        <v/>
      </c>
      <c r="U3278" s="27"/>
      <c r="V3278" s="29"/>
      <c r="W3278" s="30"/>
      <c r="X3278" s="30"/>
      <c r="Y3278" s="31"/>
    </row>
    <row r="3279" spans="1:25" ht="15.75" hidden="1" customHeight="1" x14ac:dyDescent="0.25">
      <c r="A3279" s="32">
        <v>24095619</v>
      </c>
      <c r="B3279" s="32" t="s">
        <v>19912</v>
      </c>
      <c r="C3279" s="32" t="s">
        <v>19913</v>
      </c>
      <c r="D3279" s="32" t="s">
        <v>19914</v>
      </c>
      <c r="E3279" s="32" t="s">
        <v>19915</v>
      </c>
      <c r="F3279" s="32" t="s">
        <v>454</v>
      </c>
      <c r="G3279" s="32">
        <v>2013</v>
      </c>
      <c r="H3279" s="33">
        <v>41555</v>
      </c>
      <c r="I3279" s="32"/>
      <c r="J3279" s="32"/>
      <c r="K3279" s="32" t="s">
        <v>19916</v>
      </c>
      <c r="L3279" s="32" t="str">
        <f t="shared" si="879"/>
        <v>PreAlerta</v>
      </c>
      <c r="M3279" s="32" t="str">
        <f t="shared" si="885"/>
        <v>S/PalabrasClaves</v>
      </c>
      <c r="N3279" s="32" t="str">
        <f t="shared" si="884"/>
        <v/>
      </c>
      <c r="O3279" s="32"/>
      <c r="P3279" s="32" t="s">
        <v>1467</v>
      </c>
      <c r="Q3279" s="32"/>
      <c r="R3279" s="32" t="str">
        <f>LEFT('2012-2022'!$P3279,4)</f>
        <v>2013</v>
      </c>
      <c r="S3279" s="32" t="s">
        <v>74</v>
      </c>
      <c r="T3279" s="32" t="str">
        <f t="shared" si="869"/>
        <v/>
      </c>
      <c r="U3279" s="32"/>
      <c r="V3279" s="34"/>
      <c r="W3279" s="35"/>
      <c r="X3279" s="35"/>
      <c r="Y3279" s="32"/>
    </row>
    <row r="3280" spans="1:25" ht="15.75" hidden="1" customHeight="1" x14ac:dyDescent="0.25">
      <c r="A3280" s="27">
        <v>30231293</v>
      </c>
      <c r="B3280" s="27" t="s">
        <v>19917</v>
      </c>
      <c r="C3280" s="27" t="s">
        <v>19918</v>
      </c>
      <c r="D3280" s="27" t="s">
        <v>19919</v>
      </c>
      <c r="E3280" s="27" t="s">
        <v>19920</v>
      </c>
      <c r="F3280" s="27" t="s">
        <v>15816</v>
      </c>
      <c r="G3280" s="27">
        <v>2018</v>
      </c>
      <c r="H3280" s="28">
        <v>43363</v>
      </c>
      <c r="I3280" s="27"/>
      <c r="J3280" s="27"/>
      <c r="K3280" s="27" t="s">
        <v>19921</v>
      </c>
      <c r="L3280" s="27" t="str">
        <f t="shared" si="879"/>
        <v>PostAlerta</v>
      </c>
      <c r="M3280" s="27" t="str">
        <f t="shared" si="885"/>
        <v>S/PalabrasClaves</v>
      </c>
      <c r="N3280" s="27" t="str">
        <f t="shared" si="884"/>
        <v/>
      </c>
      <c r="O3280" s="27"/>
      <c r="P3280" s="27" t="s">
        <v>417</v>
      </c>
      <c r="Q3280" s="27"/>
      <c r="R3280" s="27" t="str">
        <f>LEFT('2012-2022'!$P3280,4)</f>
        <v>2018</v>
      </c>
      <c r="S3280" s="27" t="s">
        <v>68</v>
      </c>
      <c r="T3280" s="27" t="str">
        <f t="shared" si="869"/>
        <v/>
      </c>
      <c r="U3280" s="27"/>
      <c r="V3280" s="29"/>
      <c r="W3280" s="30"/>
      <c r="X3280" s="30"/>
      <c r="Y3280" s="31"/>
    </row>
    <row r="3281" spans="1:25" ht="15.75" hidden="1" customHeight="1" x14ac:dyDescent="0.25">
      <c r="A3281" s="32">
        <v>24917067</v>
      </c>
      <c r="B3281" s="32" t="s">
        <v>19922</v>
      </c>
      <c r="C3281" s="32" t="s">
        <v>19923</v>
      </c>
      <c r="D3281" s="32" t="s">
        <v>19924</v>
      </c>
      <c r="E3281" s="32" t="s">
        <v>19925</v>
      </c>
      <c r="F3281" s="32" t="s">
        <v>3332</v>
      </c>
      <c r="G3281" s="32">
        <v>2014</v>
      </c>
      <c r="H3281" s="33">
        <v>41802</v>
      </c>
      <c r="I3281" s="32" t="s">
        <v>19926</v>
      </c>
      <c r="J3281" s="32"/>
      <c r="K3281" s="32" t="s">
        <v>19927</v>
      </c>
      <c r="L3281" s="32" t="str">
        <f t="shared" si="879"/>
        <v>PreAlerta</v>
      </c>
      <c r="M3281" s="32" t="str">
        <f t="shared" si="885"/>
        <v>S/PalabrasClaves</v>
      </c>
      <c r="N3281" s="32" t="str">
        <f t="shared" si="884"/>
        <v/>
      </c>
      <c r="O3281" s="32"/>
      <c r="P3281" s="32" t="s">
        <v>19928</v>
      </c>
      <c r="Q3281" s="32"/>
      <c r="R3281" s="32" t="str">
        <f>LEFT('2012-2022'!$P3281,4)</f>
        <v>2014</v>
      </c>
      <c r="S3281" s="32" t="s">
        <v>60</v>
      </c>
      <c r="T3281" s="32" t="str">
        <f t="shared" si="869"/>
        <v/>
      </c>
      <c r="U3281" s="32"/>
      <c r="V3281" s="34"/>
      <c r="W3281" s="35"/>
      <c r="X3281" s="35"/>
      <c r="Y3281" s="32"/>
    </row>
    <row r="3282" spans="1:25" ht="15.75" hidden="1" customHeight="1" x14ac:dyDescent="0.25">
      <c r="A3282" s="27">
        <v>23413032</v>
      </c>
      <c r="B3282" s="27" t="s">
        <v>19929</v>
      </c>
      <c r="C3282" s="27" t="s">
        <v>19930</v>
      </c>
      <c r="D3282" s="27" t="s">
        <v>19931</v>
      </c>
      <c r="E3282" s="27" t="s">
        <v>19932</v>
      </c>
      <c r="F3282" s="27" t="s">
        <v>1038</v>
      </c>
      <c r="G3282" s="27">
        <v>2013</v>
      </c>
      <c r="H3282" s="28">
        <v>41321</v>
      </c>
      <c r="I3282" s="27" t="s">
        <v>19933</v>
      </c>
      <c r="J3282" s="27"/>
      <c r="K3282" s="27" t="s">
        <v>19934</v>
      </c>
      <c r="L3282" s="27" t="str">
        <f t="shared" si="879"/>
        <v>PreAlerta</v>
      </c>
      <c r="M3282" s="27" t="str">
        <f t="shared" si="885"/>
        <v>S/PalabrasClaves</v>
      </c>
      <c r="N3282" s="27" t="str">
        <f t="shared" si="884"/>
        <v/>
      </c>
      <c r="O3282" s="27"/>
      <c r="P3282" s="27" t="s">
        <v>19935</v>
      </c>
      <c r="Q3282" s="27"/>
      <c r="R3282" s="27" t="str">
        <f>LEFT('2012-2022'!$P3282,4)</f>
        <v>2013</v>
      </c>
      <c r="S3282" s="27" t="s">
        <v>54</v>
      </c>
      <c r="T3282" s="27" t="str">
        <f t="shared" si="869"/>
        <v/>
      </c>
      <c r="U3282" s="27"/>
      <c r="V3282" s="29"/>
      <c r="W3282" s="30"/>
      <c r="X3282" s="30"/>
      <c r="Y3282" s="31"/>
    </row>
    <row r="3283" spans="1:25" ht="15.75" hidden="1" customHeight="1" x14ac:dyDescent="0.25">
      <c r="A3283" s="32">
        <v>34887352</v>
      </c>
      <c r="B3283" s="32" t="s">
        <v>19936</v>
      </c>
      <c r="C3283" s="32" t="s">
        <v>19937</v>
      </c>
      <c r="D3283" s="32" t="s">
        <v>19938</v>
      </c>
      <c r="E3283" s="32" t="s">
        <v>19939</v>
      </c>
      <c r="F3283" s="32" t="s">
        <v>393</v>
      </c>
      <c r="G3283" s="32">
        <v>2022</v>
      </c>
      <c r="H3283" s="33">
        <v>44540</v>
      </c>
      <c r="I3283" s="32"/>
      <c r="J3283" s="32"/>
      <c r="K3283" s="32" t="s">
        <v>19940</v>
      </c>
      <c r="L3283" s="32" t="str">
        <f t="shared" si="879"/>
        <v>PostAlerta</v>
      </c>
      <c r="M3283" s="32" t="str">
        <f t="shared" si="885"/>
        <v>S/PalabrasClaves</v>
      </c>
      <c r="N3283" s="32" t="str">
        <f t="shared" si="884"/>
        <v/>
      </c>
      <c r="O3283" s="32"/>
      <c r="P3283" s="32" t="s">
        <v>568</v>
      </c>
      <c r="Q3283" s="32"/>
      <c r="R3283" s="32" t="str">
        <f>LEFT('2012-2022'!$P3283,4)</f>
        <v>2022</v>
      </c>
      <c r="S3283" s="32" t="s">
        <v>68</v>
      </c>
      <c r="T3283" s="32" t="str">
        <f t="shared" si="869"/>
        <v/>
      </c>
      <c r="U3283" s="32"/>
      <c r="V3283" s="34"/>
      <c r="W3283" s="35"/>
      <c r="X3283" s="35"/>
      <c r="Y3283" s="32"/>
    </row>
    <row r="3284" spans="1:25" ht="15.75" hidden="1" customHeight="1" x14ac:dyDescent="0.25">
      <c r="A3284" s="27">
        <v>34110757</v>
      </c>
      <c r="B3284" s="27" t="s">
        <v>19941</v>
      </c>
      <c r="C3284" s="27" t="s">
        <v>19942</v>
      </c>
      <c r="D3284" s="27" t="s">
        <v>19943</v>
      </c>
      <c r="E3284" s="27" t="s">
        <v>19944</v>
      </c>
      <c r="F3284" s="27" t="s">
        <v>304</v>
      </c>
      <c r="G3284" s="27">
        <v>2021</v>
      </c>
      <c r="H3284" s="28">
        <v>44357</v>
      </c>
      <c r="I3284" s="27"/>
      <c r="J3284" s="27"/>
      <c r="K3284" s="27" t="s">
        <v>19945</v>
      </c>
      <c r="L3284" s="27" t="str">
        <f t="shared" si="879"/>
        <v>PostAlerta</v>
      </c>
      <c r="M3284" s="27" t="str">
        <f t="shared" si="885"/>
        <v>S/PalabrasClaves</v>
      </c>
      <c r="N3284" s="27" t="str">
        <f t="shared" si="884"/>
        <v/>
      </c>
      <c r="O3284" s="27"/>
      <c r="P3284" s="27" t="s">
        <v>7940</v>
      </c>
      <c r="Q3284" s="27"/>
      <c r="R3284" s="27" t="str">
        <f>LEFT('2012-2022'!$P3284,4)</f>
        <v>2021</v>
      </c>
      <c r="S3284" s="27" t="s">
        <v>65</v>
      </c>
      <c r="T3284" s="27" t="str">
        <f t="shared" si="869"/>
        <v/>
      </c>
      <c r="U3284" s="27"/>
      <c r="V3284" s="29"/>
      <c r="W3284" s="30"/>
      <c r="X3284" s="30"/>
      <c r="Y3284" s="31"/>
    </row>
    <row r="3285" spans="1:25" ht="15.75" hidden="1" customHeight="1" x14ac:dyDescent="0.25">
      <c r="A3285" s="32">
        <v>32546887</v>
      </c>
      <c r="B3285" s="32" t="s">
        <v>19946</v>
      </c>
      <c r="C3285" s="32" t="s">
        <v>19947</v>
      </c>
      <c r="D3285" s="32" t="s">
        <v>19948</v>
      </c>
      <c r="E3285" s="32" t="s">
        <v>19949</v>
      </c>
      <c r="F3285" s="32" t="s">
        <v>19950</v>
      </c>
      <c r="G3285" s="32">
        <v>2020</v>
      </c>
      <c r="H3285" s="33">
        <v>44000</v>
      </c>
      <c r="I3285" s="32" t="s">
        <v>19951</v>
      </c>
      <c r="J3285" s="32"/>
      <c r="K3285" s="32" t="s">
        <v>19952</v>
      </c>
      <c r="L3285" s="32" t="str">
        <f t="shared" si="879"/>
        <v>PostAlerta</v>
      </c>
      <c r="M3285" s="32" t="str">
        <f t="shared" si="885"/>
        <v>S/PalabrasClaves</v>
      </c>
      <c r="N3285" s="32" t="str">
        <f t="shared" si="884"/>
        <v/>
      </c>
      <c r="O3285" s="32"/>
      <c r="P3285" s="32" t="s">
        <v>737</v>
      </c>
      <c r="Q3285" s="32"/>
      <c r="R3285" s="32" t="str">
        <f>LEFT('2012-2022'!$P3285,4)</f>
        <v>2020</v>
      </c>
      <c r="S3285" s="32" t="s">
        <v>57</v>
      </c>
      <c r="T3285" s="32" t="str">
        <f t="shared" si="869"/>
        <v/>
      </c>
      <c r="U3285" s="32"/>
      <c r="V3285" s="34"/>
      <c r="W3285" s="35"/>
      <c r="X3285" s="35"/>
      <c r="Y3285" s="32"/>
    </row>
    <row r="3286" spans="1:25" ht="15.75" hidden="1" customHeight="1" x14ac:dyDescent="0.25">
      <c r="A3286" s="27">
        <v>27922851</v>
      </c>
      <c r="B3286" s="27" t="s">
        <v>19953</v>
      </c>
      <c r="C3286" s="27" t="s">
        <v>19954</v>
      </c>
      <c r="D3286" s="27" t="s">
        <v>19955</v>
      </c>
      <c r="E3286" s="27" t="s">
        <v>9230</v>
      </c>
      <c r="F3286" s="27" t="s">
        <v>257</v>
      </c>
      <c r="G3286" s="27">
        <v>2017</v>
      </c>
      <c r="H3286" s="28">
        <v>42711</v>
      </c>
      <c r="I3286" s="27" t="s">
        <v>19956</v>
      </c>
      <c r="J3286" s="27"/>
      <c r="K3286" s="27" t="s">
        <v>19957</v>
      </c>
      <c r="L3286" s="27" t="str">
        <f t="shared" si="879"/>
        <v>Excluido</v>
      </c>
      <c r="M3286" s="27" t="str">
        <f t="shared" si="885"/>
        <v>C/PalabrasClaves</v>
      </c>
      <c r="N3286" s="27" t="str">
        <f t="shared" si="884"/>
        <v/>
      </c>
      <c r="O3286" s="27"/>
      <c r="P3286" s="27" t="s">
        <v>1424</v>
      </c>
      <c r="Q3286" s="27"/>
      <c r="R3286" s="27" t="str">
        <f>LEFT('2012-2022'!$P3286,4)</f>
        <v>2017</v>
      </c>
      <c r="S3286" s="27" t="s">
        <v>45</v>
      </c>
      <c r="T3286" s="27" t="str">
        <f t="shared" si="869"/>
        <v/>
      </c>
      <c r="U3286" s="27"/>
      <c r="V3286" s="29"/>
      <c r="W3286" s="30"/>
      <c r="X3286" s="30"/>
      <c r="Y3286" s="31"/>
    </row>
    <row r="3287" spans="1:25" ht="15.75" hidden="1" customHeight="1" x14ac:dyDescent="0.25">
      <c r="A3287" s="32">
        <v>27147267</v>
      </c>
      <c r="B3287" s="32" t="s">
        <v>19958</v>
      </c>
      <c r="C3287" s="32" t="s">
        <v>19959</v>
      </c>
      <c r="D3287" s="32" t="s">
        <v>19960</v>
      </c>
      <c r="E3287" s="32" t="s">
        <v>19961</v>
      </c>
      <c r="F3287" s="32" t="s">
        <v>735</v>
      </c>
      <c r="G3287" s="32">
        <v>2016</v>
      </c>
      <c r="H3287" s="33">
        <v>42496</v>
      </c>
      <c r="I3287" s="32"/>
      <c r="J3287" s="32"/>
      <c r="K3287" s="32" t="s">
        <v>19962</v>
      </c>
      <c r="L3287" s="32" t="str">
        <f t="shared" si="879"/>
        <v>PreAlerta</v>
      </c>
      <c r="M3287" s="32" t="str">
        <f t="shared" si="885"/>
        <v>C/PalabrasClaves</v>
      </c>
      <c r="N3287" s="32" t="str">
        <f t="shared" si="884"/>
        <v/>
      </c>
      <c r="O3287" s="32"/>
      <c r="P3287" s="32" t="s">
        <v>745</v>
      </c>
      <c r="Q3287" s="32"/>
      <c r="R3287" s="32" t="str">
        <f>LEFT('2012-2022'!$P3287,4)</f>
        <v>2016</v>
      </c>
      <c r="S3287" s="32" t="s">
        <v>70</v>
      </c>
      <c r="T3287" s="32" t="str">
        <f t="shared" si="869"/>
        <v/>
      </c>
      <c r="U3287" s="32"/>
      <c r="V3287" s="34"/>
      <c r="W3287" s="35"/>
      <c r="X3287" s="35"/>
      <c r="Y3287" s="32"/>
    </row>
    <row r="3288" spans="1:25" ht="15.75" hidden="1" customHeight="1" x14ac:dyDescent="0.25">
      <c r="A3288" s="27">
        <v>26333806</v>
      </c>
      <c r="B3288" s="27" t="s">
        <v>19963</v>
      </c>
      <c r="C3288" s="27" t="s">
        <v>19964</v>
      </c>
      <c r="D3288" s="27" t="s">
        <v>19965</v>
      </c>
      <c r="E3288" s="27" t="s">
        <v>19966</v>
      </c>
      <c r="F3288" s="27" t="s">
        <v>2202</v>
      </c>
      <c r="G3288" s="27">
        <v>2015</v>
      </c>
      <c r="H3288" s="28">
        <v>42251</v>
      </c>
      <c r="I3288" s="27" t="s">
        <v>19967</v>
      </c>
      <c r="J3288" s="27"/>
      <c r="K3288" s="27" t="s">
        <v>19968</v>
      </c>
      <c r="L3288" s="27" t="str">
        <f t="shared" si="879"/>
        <v>PreAlerta</v>
      </c>
      <c r="M3288" s="27" t="str">
        <f t="shared" si="885"/>
        <v>S/PalabrasClaves</v>
      </c>
      <c r="N3288" s="27" t="str">
        <f t="shared" si="884"/>
        <v/>
      </c>
      <c r="O3288" s="27"/>
      <c r="P3288" s="27" t="s">
        <v>16333</v>
      </c>
      <c r="Q3288" s="27"/>
      <c r="R3288" s="27" t="str">
        <f>LEFT('2012-2022'!$P3288,4)</f>
        <v>2015</v>
      </c>
      <c r="S3288" s="27" t="s">
        <v>68</v>
      </c>
      <c r="T3288" s="27" t="str">
        <f t="shared" si="869"/>
        <v/>
      </c>
      <c r="U3288" s="27"/>
      <c r="V3288" s="29"/>
      <c r="W3288" s="30"/>
      <c r="X3288" s="30"/>
      <c r="Y3288" s="31"/>
    </row>
    <row r="3289" spans="1:25" ht="15.75" hidden="1" customHeight="1" x14ac:dyDescent="0.25">
      <c r="A3289" s="32">
        <v>25529577</v>
      </c>
      <c r="B3289" s="32" t="s">
        <v>19969</v>
      </c>
      <c r="C3289" s="32" t="s">
        <v>19970</v>
      </c>
      <c r="D3289" s="32" t="s">
        <v>19971</v>
      </c>
      <c r="E3289" s="32" t="s">
        <v>19972</v>
      </c>
      <c r="F3289" s="32" t="s">
        <v>18383</v>
      </c>
      <c r="G3289" s="32">
        <v>2015</v>
      </c>
      <c r="H3289" s="33">
        <v>41996</v>
      </c>
      <c r="I3289" s="32"/>
      <c r="J3289" s="32"/>
      <c r="K3289" s="32" t="s">
        <v>19973</v>
      </c>
      <c r="L3289" s="32" t="str">
        <f t="shared" ref="L3289:L3352" si="886">IF(ISNUMBER(VLOOKUP(A3289,EXCL,1,FALSE)),"Excluido",IF(ISNUMBER(VLOOKUP(A3289,POST,1,FALSE)),"PostAlerta",IF(ISNUMBER(VLOOKUP(A3289,PRE,1,FALSE)),"PreAlerta","")))</f>
        <v>Excluido</v>
      </c>
      <c r="M3289" s="32" t="str">
        <f t="shared" si="885"/>
        <v>C/PalabrasClaves</v>
      </c>
      <c r="N3289" s="32"/>
      <c r="O3289" s="32"/>
      <c r="P3289" s="32" t="s">
        <v>2635</v>
      </c>
      <c r="Q3289" s="32"/>
      <c r="R3289" s="32" t="str">
        <f>LEFT('2012-2022'!$P3289,4)</f>
        <v>2015</v>
      </c>
      <c r="S3289" s="32" t="s">
        <v>45</v>
      </c>
      <c r="T3289" s="32" t="str">
        <f t="shared" si="869"/>
        <v/>
      </c>
      <c r="U3289" s="32"/>
      <c r="V3289" s="34"/>
      <c r="W3289" s="35"/>
      <c r="X3289" s="35"/>
      <c r="Y3289" s="32"/>
    </row>
    <row r="3290" spans="1:25" ht="15.75" hidden="1" customHeight="1" x14ac:dyDescent="0.25">
      <c r="A3290" s="27">
        <v>25349693</v>
      </c>
      <c r="B3290" s="27" t="s">
        <v>19974</v>
      </c>
      <c r="C3290" s="27" t="s">
        <v>19975</v>
      </c>
      <c r="D3290" s="27" t="s">
        <v>19976</v>
      </c>
      <c r="E3290" s="27" t="s">
        <v>19977</v>
      </c>
      <c r="F3290" s="27" t="s">
        <v>3655</v>
      </c>
      <c r="G3290" s="27">
        <v>2014</v>
      </c>
      <c r="H3290" s="28">
        <v>41941</v>
      </c>
      <c r="I3290" s="27" t="s">
        <v>19978</v>
      </c>
      <c r="J3290" s="27"/>
      <c r="K3290" s="27" t="s">
        <v>19979</v>
      </c>
      <c r="L3290" s="27" t="str">
        <f t="shared" si="886"/>
        <v>PreAlerta</v>
      </c>
      <c r="M3290" s="27" t="str">
        <f t="shared" si="885"/>
        <v>S/PalabrasClaves</v>
      </c>
      <c r="N3290" s="27" t="str">
        <f t="shared" ref="N3290:N3322" si="887">IF(ISNUMBER(SEARCH("TREATMENT", B3290)), "4) Nuevos tratamientos", "")</f>
        <v/>
      </c>
      <c r="O3290" s="27"/>
      <c r="P3290" s="27" t="s">
        <v>2903</v>
      </c>
      <c r="Q3290" s="27"/>
      <c r="R3290" s="27" t="str">
        <f>LEFT('2012-2022'!$P3290,4)</f>
        <v>2014</v>
      </c>
      <c r="S3290" s="27" t="s">
        <v>68</v>
      </c>
      <c r="T3290" s="27" t="str">
        <f t="shared" si="869"/>
        <v/>
      </c>
      <c r="U3290" s="27"/>
      <c r="V3290" s="29"/>
      <c r="W3290" s="30"/>
      <c r="X3290" s="30"/>
      <c r="Y3290" s="31"/>
    </row>
    <row r="3291" spans="1:25" ht="15.75" hidden="1" customHeight="1" x14ac:dyDescent="0.25">
      <c r="A3291" s="32">
        <v>23983235</v>
      </c>
      <c r="B3291" s="32" t="s">
        <v>19980</v>
      </c>
      <c r="C3291" s="32" t="s">
        <v>19981</v>
      </c>
      <c r="D3291" s="32" t="s">
        <v>19982</v>
      </c>
      <c r="E3291" s="32" t="s">
        <v>19983</v>
      </c>
      <c r="F3291" s="32" t="s">
        <v>18852</v>
      </c>
      <c r="G3291" s="32">
        <v>2013</v>
      </c>
      <c r="H3291" s="33">
        <v>41515</v>
      </c>
      <c r="I3291" s="32" t="s">
        <v>19984</v>
      </c>
      <c r="J3291" s="32" t="s">
        <v>19985</v>
      </c>
      <c r="K3291" s="32" t="s">
        <v>19986</v>
      </c>
      <c r="L3291" s="32" t="str">
        <f t="shared" si="886"/>
        <v>PreAlerta</v>
      </c>
      <c r="M3291" s="32" t="str">
        <f t="shared" si="885"/>
        <v>S/PalabrasClaves</v>
      </c>
      <c r="N3291" s="32" t="str">
        <f t="shared" si="887"/>
        <v/>
      </c>
      <c r="O3291" s="32"/>
      <c r="P3291" s="32" t="s">
        <v>2364</v>
      </c>
      <c r="Q3291" s="32"/>
      <c r="R3291" s="32" t="str">
        <f>LEFT('2012-2022'!$P3291,4)</f>
        <v>2013</v>
      </c>
      <c r="S3291" s="32" t="s">
        <v>70</v>
      </c>
      <c r="T3291" s="32" t="str">
        <f t="shared" si="869"/>
        <v/>
      </c>
      <c r="U3291" s="32"/>
      <c r="V3291" s="34"/>
      <c r="W3291" s="35"/>
      <c r="X3291" s="35"/>
      <c r="Y3291" s="32"/>
    </row>
    <row r="3292" spans="1:25" ht="15.75" hidden="1" customHeight="1" x14ac:dyDescent="0.25">
      <c r="A3292" s="27">
        <v>23965997</v>
      </c>
      <c r="B3292" s="27" t="s">
        <v>19987</v>
      </c>
      <c r="C3292" s="27" t="s">
        <v>19988</v>
      </c>
      <c r="D3292" s="27" t="s">
        <v>19989</v>
      </c>
      <c r="E3292" s="27" t="s">
        <v>19990</v>
      </c>
      <c r="F3292" s="27" t="s">
        <v>1038</v>
      </c>
      <c r="G3292" s="27">
        <v>2013</v>
      </c>
      <c r="H3292" s="28">
        <v>41509</v>
      </c>
      <c r="I3292" s="27" t="s">
        <v>19991</v>
      </c>
      <c r="J3292" s="27"/>
      <c r="K3292" s="27" t="s">
        <v>19992</v>
      </c>
      <c r="L3292" s="27" t="str">
        <f t="shared" si="886"/>
        <v>PreAlerta</v>
      </c>
      <c r="M3292" s="27" t="str">
        <f t="shared" si="885"/>
        <v>S/PalabrasClaves</v>
      </c>
      <c r="N3292" s="27" t="str">
        <f t="shared" si="887"/>
        <v/>
      </c>
      <c r="O3292" s="27"/>
      <c r="P3292" s="27" t="s">
        <v>19993</v>
      </c>
      <c r="Q3292" s="27"/>
      <c r="R3292" s="27" t="str">
        <f>LEFT('2012-2022'!$P3292,4)</f>
        <v>2013</v>
      </c>
      <c r="S3292" s="27" t="s">
        <v>70</v>
      </c>
      <c r="T3292" s="27" t="str">
        <f t="shared" si="869"/>
        <v/>
      </c>
      <c r="U3292" s="27"/>
      <c r="V3292" s="29"/>
      <c r="W3292" s="30"/>
      <c r="X3292" s="30"/>
      <c r="Y3292" s="31"/>
    </row>
    <row r="3293" spans="1:25" ht="15.75" hidden="1" customHeight="1" x14ac:dyDescent="0.25">
      <c r="A3293" s="32">
        <v>35194141</v>
      </c>
      <c r="B3293" s="32" t="s">
        <v>19994</v>
      </c>
      <c r="C3293" s="32" t="s">
        <v>19995</v>
      </c>
      <c r="D3293" s="32" t="s">
        <v>19996</v>
      </c>
      <c r="E3293" s="32" t="s">
        <v>19997</v>
      </c>
      <c r="F3293" s="32" t="s">
        <v>8151</v>
      </c>
      <c r="G3293" s="32">
        <v>2022</v>
      </c>
      <c r="H3293" s="33">
        <v>44615</v>
      </c>
      <c r="I3293" s="32" t="s">
        <v>19998</v>
      </c>
      <c r="J3293" s="32"/>
      <c r="K3293" s="32" t="s">
        <v>19999</v>
      </c>
      <c r="L3293" s="32" t="str">
        <f t="shared" si="886"/>
        <v>PostAlerta</v>
      </c>
      <c r="M3293" s="32" t="str">
        <f t="shared" si="885"/>
        <v>C/PalabrasClaves</v>
      </c>
      <c r="N3293" s="32" t="str">
        <f t="shared" si="887"/>
        <v/>
      </c>
      <c r="O3293" s="32"/>
      <c r="P3293" s="32" t="s">
        <v>20000</v>
      </c>
      <c r="Q3293" s="32"/>
      <c r="R3293" s="32" t="str">
        <f>LEFT('2012-2022'!$P3293,4)</f>
        <v>2022</v>
      </c>
      <c r="S3293" s="32" t="s">
        <v>45</v>
      </c>
      <c r="T3293" s="32" t="str">
        <f t="shared" si="869"/>
        <v/>
      </c>
      <c r="U3293" s="32"/>
      <c r="V3293" s="34"/>
      <c r="W3293" s="35"/>
      <c r="X3293" s="35"/>
      <c r="Y3293" s="32"/>
    </row>
    <row r="3294" spans="1:25" ht="15.75" hidden="1" customHeight="1" x14ac:dyDescent="0.25">
      <c r="A3294" s="27">
        <v>34988907</v>
      </c>
      <c r="B3294" s="27" t="s">
        <v>20001</v>
      </c>
      <c r="C3294" s="27" t="s">
        <v>20002</v>
      </c>
      <c r="D3294" s="27" t="s">
        <v>20003</v>
      </c>
      <c r="E3294" s="27" t="s">
        <v>20004</v>
      </c>
      <c r="F3294" s="27" t="s">
        <v>20005</v>
      </c>
      <c r="G3294" s="27">
        <v>2022</v>
      </c>
      <c r="H3294" s="28">
        <v>44567</v>
      </c>
      <c r="I3294" s="27"/>
      <c r="J3294" s="27"/>
      <c r="K3294" s="27" t="s">
        <v>20006</v>
      </c>
      <c r="L3294" s="27" t="str">
        <f t="shared" si="886"/>
        <v>PostAlerta</v>
      </c>
      <c r="M3294" s="27" t="str">
        <f t="shared" si="885"/>
        <v>C/PalabrasClaves</v>
      </c>
      <c r="N3294" s="27" t="str">
        <f t="shared" si="887"/>
        <v/>
      </c>
      <c r="O3294" s="27"/>
      <c r="P3294" s="27">
        <v>2022</v>
      </c>
      <c r="Q3294" s="27"/>
      <c r="R3294" s="27" t="str">
        <f>LEFT('2012-2022'!$P3294,4)</f>
        <v>2022</v>
      </c>
      <c r="S3294" s="27"/>
      <c r="T3294" s="27" t="str">
        <f t="shared" si="869"/>
        <v/>
      </c>
      <c r="U3294" s="27"/>
      <c r="V3294" s="29"/>
      <c r="W3294" s="30"/>
      <c r="X3294" s="30"/>
      <c r="Y3294" s="31"/>
    </row>
    <row r="3295" spans="1:25" ht="15.75" hidden="1" customHeight="1" x14ac:dyDescent="0.25">
      <c r="A3295" s="32">
        <v>34538874</v>
      </c>
      <c r="B3295" s="32" t="s">
        <v>20007</v>
      </c>
      <c r="C3295" s="32" t="s">
        <v>20008</v>
      </c>
      <c r="D3295" s="32" t="s">
        <v>20009</v>
      </c>
      <c r="E3295" s="32" t="s">
        <v>20010</v>
      </c>
      <c r="F3295" s="32" t="s">
        <v>20011</v>
      </c>
      <c r="G3295" s="32">
        <v>2022</v>
      </c>
      <c r="H3295" s="33">
        <v>44459</v>
      </c>
      <c r="I3295" s="32" t="s">
        <v>20012</v>
      </c>
      <c r="J3295" s="32"/>
      <c r="K3295" s="32" t="s">
        <v>20013</v>
      </c>
      <c r="L3295" s="32" t="str">
        <f t="shared" si="886"/>
        <v>PostAlerta</v>
      </c>
      <c r="M3295" s="32" t="str">
        <f t="shared" si="885"/>
        <v>S/PalabrasClaves</v>
      </c>
      <c r="N3295" s="32" t="str">
        <f t="shared" si="887"/>
        <v/>
      </c>
      <c r="O3295" s="32"/>
      <c r="P3295" s="32" t="s">
        <v>289</v>
      </c>
      <c r="Q3295" s="32"/>
      <c r="R3295" s="32" t="str">
        <f>LEFT('2012-2022'!$P3295,4)</f>
        <v>2022</v>
      </c>
      <c r="S3295" s="32" t="s">
        <v>45</v>
      </c>
      <c r="T3295" s="32" t="str">
        <f t="shared" si="869"/>
        <v/>
      </c>
      <c r="U3295" s="32"/>
      <c r="V3295" s="34"/>
      <c r="W3295" s="35"/>
      <c r="X3295" s="35"/>
      <c r="Y3295" s="32"/>
    </row>
    <row r="3296" spans="1:25" ht="15.75" hidden="1" customHeight="1" x14ac:dyDescent="0.25">
      <c r="A3296" s="27">
        <v>34190930</v>
      </c>
      <c r="B3296" s="27" t="s">
        <v>20014</v>
      </c>
      <c r="C3296" s="27" t="s">
        <v>20015</v>
      </c>
      <c r="D3296" s="27" t="s">
        <v>20016</v>
      </c>
      <c r="E3296" s="27" t="s">
        <v>20017</v>
      </c>
      <c r="F3296" s="27" t="s">
        <v>664</v>
      </c>
      <c r="G3296" s="27">
        <v>2021</v>
      </c>
      <c r="H3296" s="28">
        <v>44377</v>
      </c>
      <c r="I3296" s="27"/>
      <c r="J3296" s="27"/>
      <c r="K3296" s="27" t="s">
        <v>20018</v>
      </c>
      <c r="L3296" s="27" t="str">
        <f t="shared" si="886"/>
        <v>PostAlerta</v>
      </c>
      <c r="M3296" s="27" t="str">
        <f t="shared" si="885"/>
        <v>S/PalabrasClaves</v>
      </c>
      <c r="N3296" s="27" t="str">
        <f t="shared" si="887"/>
        <v/>
      </c>
      <c r="O3296" s="27"/>
      <c r="P3296" s="27" t="s">
        <v>20019</v>
      </c>
      <c r="Q3296" s="27"/>
      <c r="R3296" s="27" t="str">
        <f>LEFT('2012-2022'!$P3296,4)</f>
        <v>2021</v>
      </c>
      <c r="S3296" s="27" t="s">
        <v>39</v>
      </c>
      <c r="T3296" s="27" t="str">
        <f t="shared" si="869"/>
        <v/>
      </c>
      <c r="U3296" s="27"/>
      <c r="V3296" s="29"/>
      <c r="W3296" s="30"/>
      <c r="X3296" s="30"/>
      <c r="Y3296" s="31"/>
    </row>
    <row r="3297" spans="1:25" ht="15.75" hidden="1" customHeight="1" x14ac:dyDescent="0.25">
      <c r="A3297" s="32">
        <v>33083025</v>
      </c>
      <c r="B3297" s="32" t="s">
        <v>20020</v>
      </c>
      <c r="C3297" s="32" t="s">
        <v>20021</v>
      </c>
      <c r="D3297" s="32" t="s">
        <v>20022</v>
      </c>
      <c r="E3297" s="32" t="s">
        <v>20023</v>
      </c>
      <c r="F3297" s="32" t="s">
        <v>18081</v>
      </c>
      <c r="G3297" s="32">
        <v>2020</v>
      </c>
      <c r="H3297" s="33">
        <v>44125</v>
      </c>
      <c r="I3297" s="32" t="s">
        <v>20024</v>
      </c>
      <c r="J3297" s="32"/>
      <c r="K3297" s="32" t="s">
        <v>20025</v>
      </c>
      <c r="L3297" s="32" t="str">
        <f t="shared" si="886"/>
        <v>PostAlerta</v>
      </c>
      <c r="M3297" s="32" t="str">
        <f t="shared" si="885"/>
        <v>S/PalabrasClaves</v>
      </c>
      <c r="N3297" s="32" t="str">
        <f t="shared" si="887"/>
        <v/>
      </c>
      <c r="O3297" s="32"/>
      <c r="P3297" s="32" t="s">
        <v>1855</v>
      </c>
      <c r="Q3297" s="32"/>
      <c r="R3297" s="32" t="str">
        <f>LEFT('2012-2022'!$P3297,4)</f>
        <v>2020</v>
      </c>
      <c r="S3297" s="32" t="s">
        <v>70</v>
      </c>
      <c r="T3297" s="32" t="str">
        <f t="shared" si="869"/>
        <v/>
      </c>
      <c r="U3297" s="32"/>
      <c r="V3297" s="34"/>
      <c r="W3297" s="35"/>
      <c r="X3297" s="35"/>
      <c r="Y3297" s="32"/>
    </row>
    <row r="3298" spans="1:25" ht="15.75" hidden="1" customHeight="1" x14ac:dyDescent="0.25">
      <c r="A3298" s="27">
        <v>30995063</v>
      </c>
      <c r="B3298" s="27" t="s">
        <v>20026</v>
      </c>
      <c r="C3298" s="27" t="s">
        <v>20027</v>
      </c>
      <c r="D3298" s="27" t="s">
        <v>20028</v>
      </c>
      <c r="E3298" s="27" t="s">
        <v>20029</v>
      </c>
      <c r="F3298" s="27" t="s">
        <v>20030</v>
      </c>
      <c r="G3298" s="27">
        <v>2019</v>
      </c>
      <c r="H3298" s="28">
        <v>43573</v>
      </c>
      <c r="I3298" s="27" t="s">
        <v>20031</v>
      </c>
      <c r="J3298" s="27" t="s">
        <v>20032</v>
      </c>
      <c r="K3298" s="27" t="s">
        <v>20033</v>
      </c>
      <c r="L3298" s="27" t="str">
        <f t="shared" si="886"/>
        <v>PostAlerta</v>
      </c>
      <c r="M3298" s="27" t="str">
        <f t="shared" si="885"/>
        <v>S/PalabrasClaves</v>
      </c>
      <c r="N3298" s="27" t="str">
        <f t="shared" si="887"/>
        <v/>
      </c>
      <c r="O3298" s="27"/>
      <c r="P3298" s="27" t="s">
        <v>20034</v>
      </c>
      <c r="Q3298" s="27"/>
      <c r="R3298" s="27" t="str">
        <f>LEFT('2012-2022'!$P3298,4)</f>
        <v>2019</v>
      </c>
      <c r="S3298" s="27" t="s">
        <v>60</v>
      </c>
      <c r="T3298" s="27" t="str">
        <f t="shared" si="869"/>
        <v/>
      </c>
      <c r="U3298" s="27"/>
      <c r="V3298" s="29"/>
      <c r="W3298" s="30"/>
      <c r="X3298" s="30"/>
      <c r="Y3298" s="31"/>
    </row>
    <row r="3299" spans="1:25" ht="15.75" hidden="1" customHeight="1" x14ac:dyDescent="0.25">
      <c r="A3299" s="32">
        <v>30548023</v>
      </c>
      <c r="B3299" s="32" t="s">
        <v>20035</v>
      </c>
      <c r="C3299" s="32" t="s">
        <v>20036</v>
      </c>
      <c r="D3299" s="32" t="s">
        <v>20037</v>
      </c>
      <c r="E3299" s="32" t="s">
        <v>20038</v>
      </c>
      <c r="F3299" s="32" t="s">
        <v>20039</v>
      </c>
      <c r="G3299" s="32">
        <v>2018</v>
      </c>
      <c r="H3299" s="33">
        <v>43449</v>
      </c>
      <c r="I3299" s="32"/>
      <c r="J3299" s="32"/>
      <c r="K3299" s="32" t="s">
        <v>20040</v>
      </c>
      <c r="L3299" s="32" t="str">
        <f t="shared" si="886"/>
        <v>Excluido</v>
      </c>
      <c r="M3299" s="32" t="str">
        <f t="shared" si="885"/>
        <v>S/PalabrasClaves</v>
      </c>
      <c r="N3299" s="32" t="str">
        <f t="shared" si="887"/>
        <v/>
      </c>
      <c r="O3299" s="32"/>
      <c r="P3299" s="32">
        <v>2018</v>
      </c>
      <c r="Q3299" s="32"/>
      <c r="R3299" s="32" t="str">
        <f>LEFT('2012-2022'!$P3299,4)</f>
        <v>2018</v>
      </c>
      <c r="S3299" s="32"/>
      <c r="T3299" s="32" t="str">
        <f t="shared" si="869"/>
        <v/>
      </c>
      <c r="U3299" s="32"/>
      <c r="V3299" s="34"/>
      <c r="W3299" s="35"/>
      <c r="X3299" s="35"/>
      <c r="Y3299" s="32"/>
    </row>
    <row r="3300" spans="1:25" ht="15.75" hidden="1" customHeight="1" x14ac:dyDescent="0.25">
      <c r="A3300" s="27">
        <v>30187651</v>
      </c>
      <c r="B3300" s="27" t="s">
        <v>20041</v>
      </c>
      <c r="C3300" s="27" t="s">
        <v>20042</v>
      </c>
      <c r="D3300" s="27" t="s">
        <v>20043</v>
      </c>
      <c r="E3300" s="27" t="s">
        <v>20044</v>
      </c>
      <c r="F3300" s="27" t="s">
        <v>5060</v>
      </c>
      <c r="G3300" s="27">
        <v>2018</v>
      </c>
      <c r="H3300" s="28">
        <v>43350</v>
      </c>
      <c r="I3300" s="27" t="s">
        <v>20045</v>
      </c>
      <c r="J3300" s="27" t="s">
        <v>20046</v>
      </c>
      <c r="K3300" s="27" t="s">
        <v>20047</v>
      </c>
      <c r="L3300" s="27" t="str">
        <f t="shared" si="886"/>
        <v>Excluido</v>
      </c>
      <c r="M3300" s="27" t="str">
        <f t="shared" si="885"/>
        <v>S/PalabrasClaves</v>
      </c>
      <c r="N3300" s="27" t="str">
        <f t="shared" si="887"/>
        <v/>
      </c>
      <c r="O3300" s="27"/>
      <c r="P3300" s="27" t="s">
        <v>942</v>
      </c>
      <c r="Q3300" s="27"/>
      <c r="R3300" s="27" t="str">
        <f>LEFT('2012-2022'!$P3300,4)</f>
        <v>2018</v>
      </c>
      <c r="S3300" s="27" t="s">
        <v>74</v>
      </c>
      <c r="T3300" s="27" t="str">
        <f t="shared" si="869"/>
        <v/>
      </c>
      <c r="U3300" s="27"/>
      <c r="V3300" s="29"/>
      <c r="W3300" s="30"/>
      <c r="X3300" s="30"/>
      <c r="Y3300" s="31"/>
    </row>
    <row r="3301" spans="1:25" ht="15.75" hidden="1" customHeight="1" x14ac:dyDescent="0.25">
      <c r="A3301" s="32">
        <v>29474232</v>
      </c>
      <c r="B3301" s="32" t="s">
        <v>20048</v>
      </c>
      <c r="C3301" s="32" t="s">
        <v>20049</v>
      </c>
      <c r="D3301" s="32" t="s">
        <v>20050</v>
      </c>
      <c r="E3301" s="32" t="s">
        <v>20051</v>
      </c>
      <c r="F3301" s="32" t="s">
        <v>8179</v>
      </c>
      <c r="G3301" s="32">
        <v>2018</v>
      </c>
      <c r="H3301" s="33">
        <v>43155</v>
      </c>
      <c r="I3301" s="32"/>
      <c r="J3301" s="32"/>
      <c r="K3301" s="32" t="s">
        <v>20052</v>
      </c>
      <c r="L3301" s="32" t="str">
        <f t="shared" si="886"/>
        <v>PostAlerta</v>
      </c>
      <c r="M3301" s="32" t="str">
        <f t="shared" si="885"/>
        <v>S/PalabrasClaves</v>
      </c>
      <c r="N3301" s="32" t="str">
        <f t="shared" si="887"/>
        <v/>
      </c>
      <c r="O3301" s="32"/>
      <c r="P3301" s="32" t="s">
        <v>108</v>
      </c>
      <c r="Q3301" s="32"/>
      <c r="R3301" s="32" t="str">
        <f>LEFT('2012-2022'!$P3301,4)</f>
        <v>2018</v>
      </c>
      <c r="S3301" s="32" t="s">
        <v>54</v>
      </c>
      <c r="T3301" s="32" t="str">
        <f t="shared" si="869"/>
        <v/>
      </c>
      <c r="U3301" s="32"/>
      <c r="V3301" s="34"/>
      <c r="W3301" s="35"/>
      <c r="X3301" s="35"/>
      <c r="Y3301" s="32"/>
    </row>
    <row r="3302" spans="1:25" ht="15.75" hidden="1" customHeight="1" x14ac:dyDescent="0.25">
      <c r="A3302" s="27">
        <v>26607860</v>
      </c>
      <c r="B3302" s="27" t="s">
        <v>20053</v>
      </c>
      <c r="C3302" s="27" t="s">
        <v>20054</v>
      </c>
      <c r="D3302" s="27" t="s">
        <v>20055</v>
      </c>
      <c r="E3302" s="27" t="s">
        <v>20056</v>
      </c>
      <c r="F3302" s="27" t="s">
        <v>20057</v>
      </c>
      <c r="G3302" s="27">
        <v>2017</v>
      </c>
      <c r="H3302" s="28">
        <v>42335</v>
      </c>
      <c r="I3302" s="27"/>
      <c r="J3302" s="27"/>
      <c r="K3302" s="27" t="s">
        <v>20058</v>
      </c>
      <c r="L3302" s="27" t="str">
        <f t="shared" si="886"/>
        <v>PreAlerta</v>
      </c>
      <c r="M3302" s="27" t="str">
        <f t="shared" si="885"/>
        <v>S/PalabrasClaves</v>
      </c>
      <c r="N3302" s="27" t="str">
        <f t="shared" si="887"/>
        <v/>
      </c>
      <c r="O3302" s="27"/>
      <c r="P3302" s="27" t="s">
        <v>1424</v>
      </c>
      <c r="Q3302" s="27"/>
      <c r="R3302" s="27" t="str">
        <f>LEFT('2012-2022'!$P3302,4)</f>
        <v>2017</v>
      </c>
      <c r="S3302" s="27" t="s">
        <v>45</v>
      </c>
      <c r="T3302" s="27" t="str">
        <f t="shared" si="869"/>
        <v/>
      </c>
      <c r="U3302" s="27"/>
      <c r="V3302" s="29"/>
      <c r="W3302" s="30"/>
      <c r="X3302" s="30"/>
      <c r="Y3302" s="31"/>
    </row>
    <row r="3303" spans="1:25" ht="15.75" hidden="1" customHeight="1" x14ac:dyDescent="0.25">
      <c r="A3303" s="32">
        <v>26117082</v>
      </c>
      <c r="B3303" s="32" t="s">
        <v>20059</v>
      </c>
      <c r="C3303" s="32" t="s">
        <v>20060</v>
      </c>
      <c r="D3303" s="32" t="s">
        <v>20061</v>
      </c>
      <c r="E3303" s="32" t="s">
        <v>20062</v>
      </c>
      <c r="F3303" s="32" t="s">
        <v>595</v>
      </c>
      <c r="G3303" s="32">
        <v>2015</v>
      </c>
      <c r="H3303" s="33">
        <v>42184</v>
      </c>
      <c r="I3303" s="32"/>
      <c r="J3303" s="32"/>
      <c r="K3303" s="32" t="s">
        <v>20063</v>
      </c>
      <c r="L3303" s="32" t="str">
        <f t="shared" si="886"/>
        <v>PreAlerta</v>
      </c>
      <c r="M3303" s="32" t="str">
        <f t="shared" si="885"/>
        <v>S/PalabrasClaves</v>
      </c>
      <c r="N3303" s="32" t="str">
        <f t="shared" si="887"/>
        <v/>
      </c>
      <c r="O3303" s="32"/>
      <c r="P3303" s="32" t="s">
        <v>5560</v>
      </c>
      <c r="Q3303" s="32"/>
      <c r="R3303" s="32" t="str">
        <f>LEFT('2012-2022'!$P3303,4)</f>
        <v>2015</v>
      </c>
      <c r="S3303" s="32" t="s">
        <v>70</v>
      </c>
      <c r="T3303" s="32" t="str">
        <f t="shared" si="869"/>
        <v/>
      </c>
      <c r="U3303" s="32"/>
      <c r="V3303" s="34"/>
      <c r="W3303" s="35"/>
      <c r="X3303" s="35"/>
      <c r="Y3303" s="32"/>
    </row>
    <row r="3304" spans="1:25" ht="15.75" hidden="1" customHeight="1" x14ac:dyDescent="0.25">
      <c r="A3304" s="27">
        <v>25426655</v>
      </c>
      <c r="B3304" s="27" t="s">
        <v>20064</v>
      </c>
      <c r="C3304" s="27" t="s">
        <v>20065</v>
      </c>
      <c r="D3304" s="27" t="s">
        <v>20066</v>
      </c>
      <c r="E3304" s="27" t="s">
        <v>9220</v>
      </c>
      <c r="F3304" s="27" t="s">
        <v>595</v>
      </c>
      <c r="G3304" s="27">
        <v>2015</v>
      </c>
      <c r="H3304" s="28">
        <v>41970</v>
      </c>
      <c r="I3304" s="27"/>
      <c r="J3304" s="27"/>
      <c r="K3304" s="27" t="s">
        <v>20067</v>
      </c>
      <c r="L3304" s="27" t="str">
        <f t="shared" si="886"/>
        <v>PreAlerta</v>
      </c>
      <c r="M3304" s="27" t="str">
        <f t="shared" si="885"/>
        <v>S/PalabrasClaves</v>
      </c>
      <c r="N3304" s="27" t="str">
        <f t="shared" si="887"/>
        <v/>
      </c>
      <c r="O3304" s="27"/>
      <c r="P3304" s="27" t="s">
        <v>701</v>
      </c>
      <c r="Q3304" s="27"/>
      <c r="R3304" s="27" t="str">
        <f>LEFT('2012-2022'!$P3304,4)</f>
        <v>2015</v>
      </c>
      <c r="S3304" s="27" t="s">
        <v>49</v>
      </c>
      <c r="T3304" s="27" t="str">
        <f t="shared" si="869"/>
        <v/>
      </c>
      <c r="U3304" s="27"/>
      <c r="V3304" s="29"/>
      <c r="W3304" s="30"/>
      <c r="X3304" s="30"/>
      <c r="Y3304" s="31"/>
    </row>
    <row r="3305" spans="1:25" ht="15.75" hidden="1" customHeight="1" x14ac:dyDescent="0.25">
      <c r="A3305" s="32">
        <v>24131550</v>
      </c>
      <c r="B3305" s="32" t="s">
        <v>20068</v>
      </c>
      <c r="C3305" s="32" t="s">
        <v>20069</v>
      </c>
      <c r="D3305" s="32" t="s">
        <v>20070</v>
      </c>
      <c r="E3305" s="32" t="s">
        <v>20071</v>
      </c>
      <c r="F3305" s="32" t="s">
        <v>1066</v>
      </c>
      <c r="G3305" s="32">
        <v>2013</v>
      </c>
      <c r="H3305" s="33">
        <v>41565</v>
      </c>
      <c r="I3305" s="32" t="s">
        <v>20072</v>
      </c>
      <c r="J3305" s="32"/>
      <c r="K3305" s="32" t="s">
        <v>20073</v>
      </c>
      <c r="L3305" s="32" t="str">
        <f t="shared" si="886"/>
        <v>PreAlerta</v>
      </c>
      <c r="M3305" s="32" t="str">
        <f t="shared" si="885"/>
        <v>S/PalabrasClaves</v>
      </c>
      <c r="N3305" s="32" t="str">
        <f t="shared" si="887"/>
        <v/>
      </c>
      <c r="O3305" s="32"/>
      <c r="P3305" s="32" t="s">
        <v>20074</v>
      </c>
      <c r="Q3305" s="32"/>
      <c r="R3305" s="32" t="str">
        <f>LEFT('2012-2022'!$P3305,4)</f>
        <v>2013</v>
      </c>
      <c r="S3305" s="32" t="s">
        <v>70</v>
      </c>
      <c r="T3305" s="32" t="str">
        <f t="shared" si="869"/>
        <v/>
      </c>
      <c r="U3305" s="32"/>
      <c r="V3305" s="34"/>
      <c r="W3305" s="35"/>
      <c r="X3305" s="35"/>
      <c r="Y3305" s="32"/>
    </row>
    <row r="3306" spans="1:25" ht="15.75" hidden="1" customHeight="1" x14ac:dyDescent="0.25">
      <c r="A3306" s="27">
        <v>23731506</v>
      </c>
      <c r="B3306" s="27" t="s">
        <v>20075</v>
      </c>
      <c r="C3306" s="27" t="s">
        <v>20076</v>
      </c>
      <c r="D3306" s="27" t="s">
        <v>20077</v>
      </c>
      <c r="E3306" s="27" t="s">
        <v>20078</v>
      </c>
      <c r="F3306" s="27" t="s">
        <v>20079</v>
      </c>
      <c r="G3306" s="27">
        <v>2013</v>
      </c>
      <c r="H3306" s="28">
        <v>41430</v>
      </c>
      <c r="I3306" s="27"/>
      <c r="J3306" s="27"/>
      <c r="K3306" s="27" t="s">
        <v>20080</v>
      </c>
      <c r="L3306" s="27" t="str">
        <f t="shared" si="886"/>
        <v>PreAlerta</v>
      </c>
      <c r="M3306" s="27" t="str">
        <f t="shared" si="885"/>
        <v>S/PalabrasClaves</v>
      </c>
      <c r="N3306" s="27" t="str">
        <f t="shared" si="887"/>
        <v/>
      </c>
      <c r="O3306" s="27"/>
      <c r="P3306" s="27" t="s">
        <v>1033</v>
      </c>
      <c r="Q3306" s="27"/>
      <c r="R3306" s="27" t="str">
        <f>LEFT('2012-2022'!$P3306,4)</f>
        <v>2013</v>
      </c>
      <c r="S3306" s="27" t="s">
        <v>65</v>
      </c>
      <c r="T3306" s="27" t="str">
        <f t="shared" si="869"/>
        <v/>
      </c>
      <c r="U3306" s="27"/>
      <c r="V3306" s="29"/>
      <c r="W3306" s="30"/>
      <c r="X3306" s="30"/>
      <c r="Y3306" s="31"/>
    </row>
    <row r="3307" spans="1:25" ht="15.75" hidden="1" customHeight="1" x14ac:dyDescent="0.25">
      <c r="A3307" s="32">
        <v>23702105</v>
      </c>
      <c r="B3307" s="32" t="s">
        <v>20081</v>
      </c>
      <c r="C3307" s="32" t="s">
        <v>20082</v>
      </c>
      <c r="D3307" s="32" t="s">
        <v>20083</v>
      </c>
      <c r="E3307" s="32" t="s">
        <v>20084</v>
      </c>
      <c r="F3307" s="32" t="s">
        <v>595</v>
      </c>
      <c r="G3307" s="32">
        <v>2013</v>
      </c>
      <c r="H3307" s="33">
        <v>41419</v>
      </c>
      <c r="I3307" s="32"/>
      <c r="J3307" s="32"/>
      <c r="K3307" s="32" t="s">
        <v>20085</v>
      </c>
      <c r="L3307" s="32" t="str">
        <f t="shared" si="886"/>
        <v>PreAlerta</v>
      </c>
      <c r="M3307" s="32" t="str">
        <f t="shared" si="885"/>
        <v>S/PalabrasClaves</v>
      </c>
      <c r="N3307" s="32" t="str">
        <f t="shared" si="887"/>
        <v/>
      </c>
      <c r="O3307" s="32"/>
      <c r="P3307" s="32" t="s">
        <v>2405</v>
      </c>
      <c r="Q3307" s="32"/>
      <c r="R3307" s="32" t="str">
        <f>LEFT('2012-2022'!$P3307,4)</f>
        <v>2013</v>
      </c>
      <c r="S3307" s="32" t="s">
        <v>62</v>
      </c>
      <c r="T3307" s="32" t="str">
        <f t="shared" si="869"/>
        <v/>
      </c>
      <c r="U3307" s="32"/>
      <c r="V3307" s="34"/>
      <c r="W3307" s="35"/>
      <c r="X3307" s="35"/>
      <c r="Y3307" s="32"/>
    </row>
    <row r="3308" spans="1:25" ht="15.75" hidden="1" customHeight="1" x14ac:dyDescent="0.25">
      <c r="A3308" s="27">
        <v>23678058</v>
      </c>
      <c r="B3308" s="27" t="s">
        <v>20086</v>
      </c>
      <c r="C3308" s="27" t="s">
        <v>20087</v>
      </c>
      <c r="D3308" s="27" t="s">
        <v>20088</v>
      </c>
      <c r="E3308" s="27" t="s">
        <v>15174</v>
      </c>
      <c r="F3308" s="27" t="s">
        <v>502</v>
      </c>
      <c r="G3308" s="27">
        <v>2013</v>
      </c>
      <c r="H3308" s="28">
        <v>41411</v>
      </c>
      <c r="I3308" s="27" t="s">
        <v>20089</v>
      </c>
      <c r="J3308" s="27"/>
      <c r="K3308" s="27" t="s">
        <v>20090</v>
      </c>
      <c r="L3308" s="27" t="str">
        <f t="shared" si="886"/>
        <v>PreAlerta</v>
      </c>
      <c r="M3308" s="27" t="str">
        <f t="shared" si="885"/>
        <v>S/PalabrasClaves</v>
      </c>
      <c r="N3308" s="27" t="str">
        <f t="shared" si="887"/>
        <v/>
      </c>
      <c r="O3308" s="27"/>
      <c r="P3308" s="27" t="s">
        <v>2405</v>
      </c>
      <c r="Q3308" s="27"/>
      <c r="R3308" s="27" t="str">
        <f>LEFT('2012-2022'!$P3308,4)</f>
        <v>2013</v>
      </c>
      <c r="S3308" s="27" t="s">
        <v>62</v>
      </c>
      <c r="T3308" s="27" t="str">
        <f t="shared" si="869"/>
        <v/>
      </c>
      <c r="U3308" s="27"/>
      <c r="V3308" s="29"/>
      <c r="W3308" s="30"/>
      <c r="X3308" s="30"/>
      <c r="Y3308" s="31"/>
    </row>
    <row r="3309" spans="1:25" ht="15.75" hidden="1" customHeight="1" x14ac:dyDescent="0.25">
      <c r="A3309" s="32">
        <v>23355254</v>
      </c>
      <c r="B3309" s="32" t="s">
        <v>20091</v>
      </c>
      <c r="C3309" s="32" t="s">
        <v>20092</v>
      </c>
      <c r="D3309" s="32" t="s">
        <v>20093</v>
      </c>
      <c r="E3309" s="32" t="s">
        <v>20094</v>
      </c>
      <c r="F3309" s="32" t="s">
        <v>20095</v>
      </c>
      <c r="G3309" s="32">
        <v>2013</v>
      </c>
      <c r="H3309" s="33">
        <v>41303</v>
      </c>
      <c r="I3309" s="32"/>
      <c r="J3309" s="32"/>
      <c r="K3309" s="32" t="s">
        <v>20096</v>
      </c>
      <c r="L3309" s="32" t="str">
        <f t="shared" si="886"/>
        <v>PreAlerta</v>
      </c>
      <c r="M3309" s="32" t="str">
        <f t="shared" si="885"/>
        <v>S/PalabrasClaves</v>
      </c>
      <c r="N3309" s="32" t="str">
        <f t="shared" si="887"/>
        <v/>
      </c>
      <c r="O3309" s="32"/>
      <c r="P3309" s="32" t="s">
        <v>2978</v>
      </c>
      <c r="Q3309" s="32"/>
      <c r="R3309" s="32" t="str">
        <f>LEFT('2012-2022'!$P3309,4)</f>
        <v>2013</v>
      </c>
      <c r="S3309" s="32" t="s">
        <v>54</v>
      </c>
      <c r="T3309" s="32" t="str">
        <f t="shared" si="869"/>
        <v/>
      </c>
      <c r="U3309" s="32"/>
      <c r="V3309" s="34"/>
      <c r="W3309" s="35"/>
      <c r="X3309" s="35"/>
      <c r="Y3309" s="32"/>
    </row>
    <row r="3310" spans="1:25" ht="15.75" hidden="1" customHeight="1" x14ac:dyDescent="0.25">
      <c r="A3310" s="27">
        <v>34881023</v>
      </c>
      <c r="B3310" s="27" t="s">
        <v>20097</v>
      </c>
      <c r="C3310" s="27" t="s">
        <v>20098</v>
      </c>
      <c r="D3310" s="27" t="s">
        <v>20099</v>
      </c>
      <c r="E3310" s="27" t="s">
        <v>20100</v>
      </c>
      <c r="F3310" s="27" t="s">
        <v>18140</v>
      </c>
      <c r="G3310" s="27">
        <v>2021</v>
      </c>
      <c r="H3310" s="28">
        <v>44539</v>
      </c>
      <c r="I3310" s="27" t="s">
        <v>20101</v>
      </c>
      <c r="J3310" s="27"/>
      <c r="K3310" s="27" t="s">
        <v>20102</v>
      </c>
      <c r="L3310" s="27" t="str">
        <f t="shared" si="886"/>
        <v>PostAlerta</v>
      </c>
      <c r="M3310" s="27" t="str">
        <f t="shared" si="885"/>
        <v>S/PalabrasClaves</v>
      </c>
      <c r="N3310" s="27" t="str">
        <f t="shared" si="887"/>
        <v/>
      </c>
      <c r="O3310" s="27"/>
      <c r="P3310" s="27" t="s">
        <v>17670</v>
      </c>
      <c r="Q3310" s="27"/>
      <c r="R3310" s="27" t="str">
        <f>LEFT('2012-2022'!$P3310,4)</f>
        <v>2021</v>
      </c>
      <c r="S3310" s="27" t="s">
        <v>74</v>
      </c>
      <c r="T3310" s="27" t="str">
        <f t="shared" si="869"/>
        <v/>
      </c>
      <c r="U3310" s="27"/>
      <c r="V3310" s="29"/>
      <c r="W3310" s="30"/>
      <c r="X3310" s="30"/>
      <c r="Y3310" s="31"/>
    </row>
    <row r="3311" spans="1:25" ht="15.75" hidden="1" customHeight="1" x14ac:dyDescent="0.25">
      <c r="A3311" s="32">
        <v>34866637</v>
      </c>
      <c r="B3311" s="32" t="s">
        <v>20103</v>
      </c>
      <c r="C3311" s="32" t="s">
        <v>20104</v>
      </c>
      <c r="D3311" s="32" t="s">
        <v>20105</v>
      </c>
      <c r="E3311" s="32" t="s">
        <v>20010</v>
      </c>
      <c r="F3311" s="32" t="s">
        <v>20011</v>
      </c>
      <c r="G3311" s="32">
        <v>2021</v>
      </c>
      <c r="H3311" s="33">
        <v>44536</v>
      </c>
      <c r="I3311" s="32" t="s">
        <v>20106</v>
      </c>
      <c r="J3311" s="32"/>
      <c r="K3311" s="32" t="s">
        <v>20107</v>
      </c>
      <c r="L3311" s="32" t="str">
        <f t="shared" si="886"/>
        <v>PostAlerta</v>
      </c>
      <c r="M3311" s="32" t="str">
        <f t="shared" si="885"/>
        <v>S/PalabrasClaves</v>
      </c>
      <c r="N3311" s="32" t="str">
        <f t="shared" si="887"/>
        <v/>
      </c>
      <c r="O3311" s="32"/>
      <c r="P3311" s="32">
        <v>2021</v>
      </c>
      <c r="Q3311" s="32"/>
      <c r="R3311" s="32" t="str">
        <f>LEFT('2012-2022'!$P3311,4)</f>
        <v>2021</v>
      </c>
      <c r="S3311" s="32"/>
      <c r="T3311" s="32" t="str">
        <f t="shared" si="869"/>
        <v/>
      </c>
      <c r="U3311" s="32"/>
      <c r="V3311" s="34"/>
      <c r="W3311" s="35"/>
      <c r="X3311" s="35"/>
      <c r="Y3311" s="32"/>
    </row>
    <row r="3312" spans="1:25" ht="15.75" hidden="1" customHeight="1" x14ac:dyDescent="0.25">
      <c r="A3312" s="27">
        <v>34730611</v>
      </c>
      <c r="B3312" s="27" t="s">
        <v>20108</v>
      </c>
      <c r="C3312" s="27" t="s">
        <v>20109</v>
      </c>
      <c r="D3312" s="27" t="s">
        <v>20110</v>
      </c>
      <c r="E3312" s="27" t="s">
        <v>20111</v>
      </c>
      <c r="F3312" s="27" t="s">
        <v>20112</v>
      </c>
      <c r="G3312" s="27">
        <v>2021</v>
      </c>
      <c r="H3312" s="28">
        <v>44503</v>
      </c>
      <c r="I3312" s="27"/>
      <c r="J3312" s="27"/>
      <c r="K3312" s="27" t="s">
        <v>20113</v>
      </c>
      <c r="L3312" s="27" t="str">
        <f t="shared" si="886"/>
        <v>PostAlerta</v>
      </c>
      <c r="M3312" s="27" t="str">
        <f t="shared" si="885"/>
        <v>C/PalabrasClaves</v>
      </c>
      <c r="N3312" s="27" t="str">
        <f t="shared" si="887"/>
        <v/>
      </c>
      <c r="O3312" s="27"/>
      <c r="P3312" s="27" t="s">
        <v>18084</v>
      </c>
      <c r="Q3312" s="27"/>
      <c r="R3312" s="27" t="str">
        <f>LEFT('2012-2022'!$P3312,4)</f>
        <v>2021</v>
      </c>
      <c r="S3312" s="27" t="s">
        <v>70</v>
      </c>
      <c r="T3312" s="27" t="str">
        <f t="shared" si="869"/>
        <v/>
      </c>
      <c r="U3312" s="27"/>
      <c r="V3312" s="29"/>
      <c r="W3312" s="30"/>
      <c r="X3312" s="30"/>
      <c r="Y3312" s="31"/>
    </row>
    <row r="3313" spans="1:25" ht="15.75" hidden="1" customHeight="1" x14ac:dyDescent="0.25">
      <c r="A3313" s="32">
        <v>33794773</v>
      </c>
      <c r="B3313" s="32" t="s">
        <v>20114</v>
      </c>
      <c r="C3313" s="32" t="s">
        <v>20115</v>
      </c>
      <c r="D3313" s="32" t="s">
        <v>20116</v>
      </c>
      <c r="E3313" s="32" t="s">
        <v>20117</v>
      </c>
      <c r="F3313" s="32" t="s">
        <v>20118</v>
      </c>
      <c r="G3313" s="32">
        <v>2021</v>
      </c>
      <c r="H3313" s="33">
        <v>44288</v>
      </c>
      <c r="I3313" s="32" t="s">
        <v>20119</v>
      </c>
      <c r="J3313" s="32"/>
      <c r="K3313" s="32" t="s">
        <v>20120</v>
      </c>
      <c r="L3313" s="32" t="str">
        <f t="shared" si="886"/>
        <v>Excluido</v>
      </c>
      <c r="M3313" s="32" t="str">
        <f t="shared" si="885"/>
        <v>S/PalabrasClaves</v>
      </c>
      <c r="N3313" s="32" t="str">
        <f t="shared" si="887"/>
        <v/>
      </c>
      <c r="O3313" s="32"/>
      <c r="P3313" s="32" t="s">
        <v>13355</v>
      </c>
      <c r="Q3313" s="32"/>
      <c r="R3313" s="32" t="str">
        <f>LEFT('2012-2022'!$P3313,4)</f>
        <v>2021</v>
      </c>
      <c r="S3313" s="32" t="s">
        <v>54</v>
      </c>
      <c r="T3313" s="32" t="str">
        <f t="shared" si="869"/>
        <v/>
      </c>
      <c r="U3313" s="32"/>
      <c r="V3313" s="34"/>
      <c r="W3313" s="35"/>
      <c r="X3313" s="35"/>
      <c r="Y3313" s="32"/>
    </row>
    <row r="3314" spans="1:25" ht="15.75" hidden="1" customHeight="1" x14ac:dyDescent="0.25">
      <c r="A3314" s="27">
        <v>32067623</v>
      </c>
      <c r="B3314" s="27" t="s">
        <v>20121</v>
      </c>
      <c r="C3314" s="27" t="s">
        <v>20122</v>
      </c>
      <c r="D3314" s="27" t="s">
        <v>20123</v>
      </c>
      <c r="E3314" s="27" t="s">
        <v>20124</v>
      </c>
      <c r="F3314" s="27" t="s">
        <v>17064</v>
      </c>
      <c r="G3314" s="27">
        <v>2021</v>
      </c>
      <c r="H3314" s="28">
        <v>43880</v>
      </c>
      <c r="I3314" s="27"/>
      <c r="J3314" s="27"/>
      <c r="K3314" s="27" t="s">
        <v>20125</v>
      </c>
      <c r="L3314" s="27" t="str">
        <f t="shared" si="886"/>
        <v>PostAlerta</v>
      </c>
      <c r="M3314" s="27" t="str">
        <f t="shared" si="885"/>
        <v>S/PalabrasClaves</v>
      </c>
      <c r="N3314" s="27" t="str">
        <f t="shared" si="887"/>
        <v/>
      </c>
      <c r="O3314" s="27"/>
      <c r="P3314" s="27">
        <v>2021</v>
      </c>
      <c r="Q3314" s="27"/>
      <c r="R3314" s="27" t="str">
        <f>LEFT('2012-2022'!$P3314,4)</f>
        <v>2021</v>
      </c>
      <c r="S3314" s="27"/>
      <c r="T3314" s="27" t="str">
        <f t="shared" si="869"/>
        <v/>
      </c>
      <c r="U3314" s="27"/>
      <c r="V3314" s="29"/>
      <c r="W3314" s="30"/>
      <c r="X3314" s="30"/>
      <c r="Y3314" s="31"/>
    </row>
    <row r="3315" spans="1:25" ht="15.75" hidden="1" customHeight="1" x14ac:dyDescent="0.25">
      <c r="A3315" s="32">
        <v>30272954</v>
      </c>
      <c r="B3315" s="32" t="s">
        <v>20126</v>
      </c>
      <c r="C3315" s="32" t="s">
        <v>20127</v>
      </c>
      <c r="D3315" s="32" t="s">
        <v>20128</v>
      </c>
      <c r="E3315" s="32" t="s">
        <v>20129</v>
      </c>
      <c r="F3315" s="32" t="s">
        <v>4830</v>
      </c>
      <c r="G3315" s="32">
        <v>2018</v>
      </c>
      <c r="H3315" s="33">
        <v>43375</v>
      </c>
      <c r="I3315" s="32" t="s">
        <v>20130</v>
      </c>
      <c r="J3315" s="32" t="s">
        <v>20131</v>
      </c>
      <c r="K3315" s="32" t="s">
        <v>20132</v>
      </c>
      <c r="L3315" s="32" t="str">
        <f t="shared" si="886"/>
        <v>PostAlerta</v>
      </c>
      <c r="M3315" s="32" t="str">
        <f t="shared" si="885"/>
        <v>S/PalabrasClaves</v>
      </c>
      <c r="N3315" s="32" t="str">
        <f t="shared" si="887"/>
        <v/>
      </c>
      <c r="O3315" s="32"/>
      <c r="P3315" s="32" t="s">
        <v>14756</v>
      </c>
      <c r="Q3315" s="32"/>
      <c r="R3315" s="32" t="str">
        <f>LEFT('2012-2022'!$P3315,4)</f>
        <v>2018</v>
      </c>
      <c r="S3315" s="32" t="s">
        <v>72</v>
      </c>
      <c r="T3315" s="32" t="str">
        <f t="shared" si="869"/>
        <v/>
      </c>
      <c r="U3315" s="32"/>
      <c r="V3315" s="34"/>
      <c r="W3315" s="35"/>
      <c r="X3315" s="35"/>
      <c r="Y3315" s="32"/>
    </row>
    <row r="3316" spans="1:25" ht="15.75" hidden="1" customHeight="1" x14ac:dyDescent="0.25">
      <c r="A3316" s="27">
        <v>28002109</v>
      </c>
      <c r="B3316" s="27" t="s">
        <v>20133</v>
      </c>
      <c r="C3316" s="27" t="s">
        <v>20134</v>
      </c>
      <c r="D3316" s="27" t="s">
        <v>20135</v>
      </c>
      <c r="E3316" s="27" t="s">
        <v>20136</v>
      </c>
      <c r="F3316" s="27" t="s">
        <v>15227</v>
      </c>
      <c r="G3316" s="27">
        <v>2017</v>
      </c>
      <c r="H3316" s="28">
        <v>42726</v>
      </c>
      <c r="I3316" s="27"/>
      <c r="J3316" s="27"/>
      <c r="K3316" s="27" t="s">
        <v>20137</v>
      </c>
      <c r="L3316" s="27" t="str">
        <f t="shared" si="886"/>
        <v>Excluido</v>
      </c>
      <c r="M3316" s="27" t="str">
        <f t="shared" si="885"/>
        <v>C/PalabrasClaves</v>
      </c>
      <c r="N3316" s="27" t="str">
        <f t="shared" si="887"/>
        <v/>
      </c>
      <c r="O3316" s="27"/>
      <c r="P3316" s="27" t="s">
        <v>1926</v>
      </c>
      <c r="Q3316" s="27"/>
      <c r="R3316" s="27" t="str">
        <f>LEFT('2012-2022'!$P3316,4)</f>
        <v>2017</v>
      </c>
      <c r="S3316" s="27" t="s">
        <v>54</v>
      </c>
      <c r="T3316" s="27" t="str">
        <f t="shared" si="869"/>
        <v/>
      </c>
      <c r="U3316" s="27"/>
      <c r="V3316" s="29"/>
      <c r="W3316" s="30"/>
      <c r="X3316" s="30"/>
      <c r="Y3316" s="31"/>
    </row>
    <row r="3317" spans="1:25" ht="15.75" hidden="1" customHeight="1" x14ac:dyDescent="0.25">
      <c r="A3317" s="32">
        <v>27105564</v>
      </c>
      <c r="B3317" s="32" t="s">
        <v>20138</v>
      </c>
      <c r="C3317" s="32" t="s">
        <v>20139</v>
      </c>
      <c r="D3317" s="32" t="s">
        <v>20140</v>
      </c>
      <c r="E3317" s="32" t="s">
        <v>9230</v>
      </c>
      <c r="F3317" s="32" t="s">
        <v>8635</v>
      </c>
      <c r="G3317" s="32">
        <v>2016</v>
      </c>
      <c r="H3317" s="33">
        <v>42484</v>
      </c>
      <c r="I3317" s="32" t="s">
        <v>20141</v>
      </c>
      <c r="J3317" s="32" t="s">
        <v>20142</v>
      </c>
      <c r="K3317" s="32" t="s">
        <v>20143</v>
      </c>
      <c r="L3317" s="32" t="str">
        <f t="shared" si="886"/>
        <v>Excluido</v>
      </c>
      <c r="M3317" s="32" t="str">
        <f t="shared" si="885"/>
        <v>C/PalabrasClaves</v>
      </c>
      <c r="N3317" s="32" t="str">
        <f t="shared" si="887"/>
        <v/>
      </c>
      <c r="O3317" s="32"/>
      <c r="P3317" s="32" t="s">
        <v>17834</v>
      </c>
      <c r="Q3317" s="32"/>
      <c r="R3317" s="32" t="str">
        <f>LEFT('2012-2022'!$P3317,4)</f>
        <v>2016</v>
      </c>
      <c r="S3317" s="32" t="s">
        <v>60</v>
      </c>
      <c r="T3317" s="32" t="str">
        <f t="shared" si="869"/>
        <v/>
      </c>
      <c r="U3317" s="32"/>
      <c r="V3317" s="34"/>
      <c r="W3317" s="35"/>
      <c r="X3317" s="35"/>
      <c r="Y3317" s="32"/>
    </row>
    <row r="3318" spans="1:25" ht="15.75" hidden="1" customHeight="1" x14ac:dyDescent="0.25">
      <c r="A3318" s="27">
        <v>26971582</v>
      </c>
      <c r="B3318" s="27" t="s">
        <v>20144</v>
      </c>
      <c r="C3318" s="27" t="s">
        <v>20145</v>
      </c>
      <c r="D3318" s="27" t="s">
        <v>20146</v>
      </c>
      <c r="E3318" s="27" t="s">
        <v>20147</v>
      </c>
      <c r="F3318" s="27" t="s">
        <v>16877</v>
      </c>
      <c r="G3318" s="27">
        <v>2016</v>
      </c>
      <c r="H3318" s="28">
        <v>42444</v>
      </c>
      <c r="I3318" s="27"/>
      <c r="J3318" s="27"/>
      <c r="K3318" s="27" t="s">
        <v>20148</v>
      </c>
      <c r="L3318" s="27" t="str">
        <f t="shared" si="886"/>
        <v>PreAlerta</v>
      </c>
      <c r="M3318" s="27" t="str">
        <f t="shared" si="885"/>
        <v>S/PalabrasClaves</v>
      </c>
      <c r="N3318" s="27" t="str">
        <f t="shared" si="887"/>
        <v/>
      </c>
      <c r="O3318" s="27"/>
      <c r="P3318" s="27" t="s">
        <v>2384</v>
      </c>
      <c r="Q3318" s="27"/>
      <c r="R3318" s="27" t="str">
        <f>LEFT('2012-2022'!$P3318,4)</f>
        <v>2016</v>
      </c>
      <c r="S3318" s="27" t="s">
        <v>62</v>
      </c>
      <c r="T3318" s="27" t="str">
        <f t="shared" si="869"/>
        <v/>
      </c>
      <c r="U3318" s="27"/>
      <c r="V3318" s="29"/>
      <c r="W3318" s="30"/>
      <c r="X3318" s="30"/>
      <c r="Y3318" s="31"/>
    </row>
    <row r="3319" spans="1:25" ht="15.75" hidden="1" customHeight="1" x14ac:dyDescent="0.25">
      <c r="A3319" s="32">
        <v>26547264</v>
      </c>
      <c r="B3319" s="32" t="s">
        <v>20149</v>
      </c>
      <c r="C3319" s="32" t="s">
        <v>20082</v>
      </c>
      <c r="D3319" s="32" t="s">
        <v>20150</v>
      </c>
      <c r="E3319" s="32" t="s">
        <v>20084</v>
      </c>
      <c r="F3319" s="32" t="s">
        <v>595</v>
      </c>
      <c r="G3319" s="32">
        <v>2016</v>
      </c>
      <c r="H3319" s="33">
        <v>42317</v>
      </c>
      <c r="I3319" s="32"/>
      <c r="J3319" s="32"/>
      <c r="K3319" s="32" t="s">
        <v>20151</v>
      </c>
      <c r="L3319" s="32" t="str">
        <f t="shared" si="886"/>
        <v>PreAlerta</v>
      </c>
      <c r="M3319" s="32" t="str">
        <f t="shared" si="885"/>
        <v>S/PalabrasClaves</v>
      </c>
      <c r="N3319" s="32" t="str">
        <f t="shared" si="887"/>
        <v/>
      </c>
      <c r="O3319" s="32"/>
      <c r="P3319" s="32" t="s">
        <v>3417</v>
      </c>
      <c r="Q3319" s="32"/>
      <c r="R3319" s="32" t="str">
        <f>LEFT('2012-2022'!$P3319,4)</f>
        <v>2016</v>
      </c>
      <c r="S3319" s="32" t="s">
        <v>45</v>
      </c>
      <c r="T3319" s="32" t="str">
        <f t="shared" si="869"/>
        <v/>
      </c>
      <c r="U3319" s="32"/>
      <c r="V3319" s="34"/>
      <c r="W3319" s="35"/>
      <c r="X3319" s="35"/>
      <c r="Y3319" s="32"/>
    </row>
    <row r="3320" spans="1:25" ht="15.75" hidden="1" customHeight="1" x14ac:dyDescent="0.25">
      <c r="A3320" s="27">
        <v>26474600</v>
      </c>
      <c r="B3320" s="27" t="s">
        <v>20152</v>
      </c>
      <c r="C3320" s="27" t="s">
        <v>20153</v>
      </c>
      <c r="D3320" s="27" t="s">
        <v>20154</v>
      </c>
      <c r="E3320" s="27" t="s">
        <v>11511</v>
      </c>
      <c r="F3320" s="27" t="s">
        <v>393</v>
      </c>
      <c r="G3320" s="27">
        <v>2016</v>
      </c>
      <c r="H3320" s="28">
        <v>42295</v>
      </c>
      <c r="I3320" s="27"/>
      <c r="J3320" s="27"/>
      <c r="K3320" s="27" t="s">
        <v>20155</v>
      </c>
      <c r="L3320" s="27" t="str">
        <f t="shared" si="886"/>
        <v>PreAlerta</v>
      </c>
      <c r="M3320" s="27" t="str">
        <f t="shared" si="885"/>
        <v>S/PalabrasClaves</v>
      </c>
      <c r="N3320" s="27" t="str">
        <f t="shared" si="887"/>
        <v/>
      </c>
      <c r="O3320" s="27"/>
      <c r="P3320" s="27" t="s">
        <v>1055</v>
      </c>
      <c r="Q3320" s="27"/>
      <c r="R3320" s="27" t="str">
        <f>LEFT('2012-2022'!$P3320,4)</f>
        <v>2016</v>
      </c>
      <c r="S3320" s="27" t="s">
        <v>68</v>
      </c>
      <c r="T3320" s="27" t="str">
        <f t="shared" si="869"/>
        <v/>
      </c>
      <c r="U3320" s="27"/>
      <c r="V3320" s="29"/>
      <c r="W3320" s="30"/>
      <c r="X3320" s="30"/>
      <c r="Y3320" s="31"/>
    </row>
    <row r="3321" spans="1:25" ht="15.75" hidden="1" customHeight="1" x14ac:dyDescent="0.25">
      <c r="A3321" s="32">
        <v>24914988</v>
      </c>
      <c r="B3321" s="32" t="s">
        <v>20156</v>
      </c>
      <c r="C3321" s="32" t="s">
        <v>20157</v>
      </c>
      <c r="D3321" s="32" t="s">
        <v>20158</v>
      </c>
      <c r="E3321" s="32" t="s">
        <v>20159</v>
      </c>
      <c r="F3321" s="32" t="s">
        <v>3422</v>
      </c>
      <c r="G3321" s="32">
        <v>2014</v>
      </c>
      <c r="H3321" s="33">
        <v>41801</v>
      </c>
      <c r="I3321" s="32"/>
      <c r="J3321" s="32"/>
      <c r="K3321" s="32" t="s">
        <v>20160</v>
      </c>
      <c r="L3321" s="32" t="str">
        <f t="shared" si="886"/>
        <v>PreAlerta</v>
      </c>
      <c r="M3321" s="32" t="str">
        <f t="shared" si="885"/>
        <v>S/PalabrasClaves</v>
      </c>
      <c r="N3321" s="32" t="str">
        <f t="shared" si="887"/>
        <v/>
      </c>
      <c r="O3321" s="32"/>
      <c r="P3321" s="32" t="s">
        <v>2482</v>
      </c>
      <c r="Q3321" s="32"/>
      <c r="R3321" s="32" t="str">
        <f>LEFT('2012-2022'!$P3321,4)</f>
        <v>2014</v>
      </c>
      <c r="S3321" s="32" t="s">
        <v>60</v>
      </c>
      <c r="T3321" s="32" t="str">
        <f t="shared" si="869"/>
        <v/>
      </c>
      <c r="U3321" s="32"/>
      <c r="V3321" s="34"/>
      <c r="W3321" s="35"/>
      <c r="X3321" s="35"/>
      <c r="Y3321" s="32"/>
    </row>
    <row r="3322" spans="1:25" ht="15.75" hidden="1" customHeight="1" x14ac:dyDescent="0.25">
      <c r="A3322" s="27">
        <v>23102593</v>
      </c>
      <c r="B3322" s="27" t="s">
        <v>20161</v>
      </c>
      <c r="C3322" s="27" t="s">
        <v>20162</v>
      </c>
      <c r="D3322" s="27" t="s">
        <v>20163</v>
      </c>
      <c r="E3322" s="27" t="s">
        <v>13909</v>
      </c>
      <c r="F3322" s="27" t="s">
        <v>9091</v>
      </c>
      <c r="G3322" s="27">
        <v>2013</v>
      </c>
      <c r="H3322" s="28">
        <v>41212</v>
      </c>
      <c r="I3322" s="27"/>
      <c r="J3322" s="27"/>
      <c r="K3322" s="27" t="s">
        <v>20164</v>
      </c>
      <c r="L3322" s="27" t="str">
        <f t="shared" si="886"/>
        <v>Excluido</v>
      </c>
      <c r="M3322" s="27" t="str">
        <f t="shared" si="885"/>
        <v>S/PalabrasClaves</v>
      </c>
      <c r="N3322" s="27" t="str">
        <f t="shared" si="887"/>
        <v/>
      </c>
      <c r="O3322" s="27"/>
      <c r="P3322" s="27" t="s">
        <v>1105</v>
      </c>
      <c r="Q3322" s="27"/>
      <c r="R3322" s="27" t="str">
        <f>LEFT('2012-2022'!$P3322,4)</f>
        <v>2013</v>
      </c>
      <c r="S3322" s="27" t="s">
        <v>45</v>
      </c>
      <c r="T3322" s="27" t="str">
        <f t="shared" si="869"/>
        <v/>
      </c>
      <c r="U3322" s="27"/>
      <c r="V3322" s="29"/>
      <c r="W3322" s="30"/>
      <c r="X3322" s="30"/>
      <c r="Y3322" s="31"/>
    </row>
    <row r="3323" spans="1:25" ht="15.75" hidden="1" customHeight="1" x14ac:dyDescent="0.25">
      <c r="A3323" s="32">
        <v>22917693</v>
      </c>
      <c r="B3323" s="32" t="s">
        <v>19708</v>
      </c>
      <c r="C3323" s="32" t="s">
        <v>19709</v>
      </c>
      <c r="D3323" s="32" t="s">
        <v>20165</v>
      </c>
      <c r="E3323" s="32" t="s">
        <v>19711</v>
      </c>
      <c r="F3323" s="32" t="s">
        <v>393</v>
      </c>
      <c r="G3323" s="32">
        <v>2012</v>
      </c>
      <c r="H3323" s="33">
        <v>41146</v>
      </c>
      <c r="I3323" s="32"/>
      <c r="J3323" s="32"/>
      <c r="K3323" s="32" t="s">
        <v>20166</v>
      </c>
      <c r="L3323" s="32" t="str">
        <f t="shared" si="886"/>
        <v>Excluido</v>
      </c>
      <c r="M3323" s="32" t="str">
        <f t="shared" si="885"/>
        <v>C/PalabrasClaves</v>
      </c>
      <c r="N3323" s="32"/>
      <c r="O3323" s="32"/>
      <c r="P3323" s="32" t="s">
        <v>2097</v>
      </c>
      <c r="Q3323" s="32"/>
      <c r="R3323" s="32" t="str">
        <f>LEFT('2012-2022'!$P3323,4)</f>
        <v>2012</v>
      </c>
      <c r="S3323" s="32" t="s">
        <v>74</v>
      </c>
      <c r="T3323" s="32" t="str">
        <f t="shared" si="869"/>
        <v/>
      </c>
      <c r="U3323" s="32"/>
      <c r="V3323" s="34"/>
      <c r="W3323" s="35"/>
      <c r="X3323" s="35"/>
      <c r="Y3323" s="32"/>
    </row>
    <row r="3324" spans="1:25" ht="15.75" hidden="1" customHeight="1" x14ac:dyDescent="0.25">
      <c r="A3324" s="27">
        <v>30775379</v>
      </c>
      <c r="B3324" s="27" t="s">
        <v>20167</v>
      </c>
      <c r="C3324" s="27" t="s">
        <v>20168</v>
      </c>
      <c r="D3324" s="27" t="s">
        <v>20169</v>
      </c>
      <c r="E3324" s="27" t="s">
        <v>20170</v>
      </c>
      <c r="F3324" s="27" t="s">
        <v>20171</v>
      </c>
      <c r="G3324" s="27">
        <v>2019</v>
      </c>
      <c r="H3324" s="28">
        <v>43515</v>
      </c>
      <c r="I3324" s="27" t="s">
        <v>20172</v>
      </c>
      <c r="J3324" s="27"/>
      <c r="K3324" s="27" t="s">
        <v>20173</v>
      </c>
      <c r="L3324" s="27" t="str">
        <f t="shared" si="886"/>
        <v>PostAlerta</v>
      </c>
      <c r="M3324" s="27" t="str">
        <f t="shared" si="885"/>
        <v>S/PalabrasClaves</v>
      </c>
      <c r="N3324" s="27" t="str">
        <f t="shared" ref="N3324:N3336" si="888">IF(ISNUMBER(SEARCH("TREATMENT", B3324)), "4) Nuevos tratamientos", "")</f>
        <v/>
      </c>
      <c r="O3324" s="27"/>
      <c r="P3324" s="27" t="s">
        <v>8442</v>
      </c>
      <c r="Q3324" s="27"/>
      <c r="R3324" s="27" t="str">
        <f>LEFT('2012-2022'!$P3324,4)</f>
        <v>2019</v>
      </c>
      <c r="S3324" s="27" t="s">
        <v>39</v>
      </c>
      <c r="T3324" s="27" t="str">
        <f t="shared" si="869"/>
        <v/>
      </c>
      <c r="U3324" s="27"/>
      <c r="V3324" s="29"/>
      <c r="W3324" s="30"/>
      <c r="X3324" s="30"/>
      <c r="Y3324" s="31"/>
    </row>
    <row r="3325" spans="1:25" ht="15.75" hidden="1" customHeight="1" x14ac:dyDescent="0.25">
      <c r="A3325" s="32">
        <v>34876041</v>
      </c>
      <c r="B3325" s="32" t="s">
        <v>20174</v>
      </c>
      <c r="C3325" s="32" t="s">
        <v>20175</v>
      </c>
      <c r="D3325" s="32" t="s">
        <v>20176</v>
      </c>
      <c r="E3325" s="32" t="s">
        <v>20177</v>
      </c>
      <c r="F3325" s="32" t="s">
        <v>1066</v>
      </c>
      <c r="G3325" s="32">
        <v>2021</v>
      </c>
      <c r="H3325" s="33">
        <v>44538</v>
      </c>
      <c r="I3325" s="32" t="s">
        <v>20178</v>
      </c>
      <c r="J3325" s="32"/>
      <c r="K3325" s="32" t="s">
        <v>20179</v>
      </c>
      <c r="L3325" s="32" t="str">
        <f t="shared" si="886"/>
        <v>PostAlerta</v>
      </c>
      <c r="M3325" s="32" t="str">
        <f t="shared" si="885"/>
        <v>C/PalabrasClaves</v>
      </c>
      <c r="N3325" s="32" t="str">
        <f t="shared" si="888"/>
        <v/>
      </c>
      <c r="O3325" s="32"/>
      <c r="P3325" s="32" t="s">
        <v>20180</v>
      </c>
      <c r="Q3325" s="32"/>
      <c r="R3325" s="32" t="str">
        <f>LEFT('2012-2022'!$P3325,4)</f>
        <v>2021</v>
      </c>
      <c r="S3325" s="32" t="s">
        <v>74</v>
      </c>
      <c r="T3325" s="32" t="str">
        <f t="shared" si="869"/>
        <v/>
      </c>
      <c r="U3325" s="32"/>
      <c r="V3325" s="34"/>
      <c r="W3325" s="35"/>
      <c r="X3325" s="35"/>
      <c r="Y3325" s="32"/>
    </row>
    <row r="3326" spans="1:25" ht="15.75" hidden="1" customHeight="1" x14ac:dyDescent="0.25">
      <c r="A3326" s="27">
        <v>33346966</v>
      </c>
      <c r="B3326" s="27" t="s">
        <v>20181</v>
      </c>
      <c r="C3326" s="27" t="s">
        <v>20182</v>
      </c>
      <c r="D3326" s="27" t="s">
        <v>20183</v>
      </c>
      <c r="E3326" s="27" t="s">
        <v>20184</v>
      </c>
      <c r="F3326" s="27" t="s">
        <v>10121</v>
      </c>
      <c r="G3326" s="27">
        <v>2020</v>
      </c>
      <c r="H3326" s="28">
        <v>44186</v>
      </c>
      <c r="I3326" s="27"/>
      <c r="J3326" s="27"/>
      <c r="K3326" s="27"/>
      <c r="L3326" s="27" t="str">
        <f t="shared" si="886"/>
        <v>PostAlerta</v>
      </c>
      <c r="M3326" s="27" t="str">
        <f t="shared" si="885"/>
        <v>S/PalabrasClaves</v>
      </c>
      <c r="N3326" s="27" t="str">
        <f t="shared" si="888"/>
        <v/>
      </c>
      <c r="O3326" s="27"/>
      <c r="P3326" s="27" t="s">
        <v>336</v>
      </c>
      <c r="Q3326" s="27"/>
      <c r="R3326" s="27" t="str">
        <f>LEFT('2012-2022'!$P3326,4)</f>
        <v>2020</v>
      </c>
      <c r="S3326" s="27" t="s">
        <v>49</v>
      </c>
      <c r="T3326" s="27" t="str">
        <f t="shared" si="869"/>
        <v/>
      </c>
      <c r="U3326" s="27"/>
      <c r="V3326" s="29"/>
      <c r="W3326" s="30"/>
      <c r="X3326" s="30"/>
      <c r="Y3326" s="31"/>
    </row>
    <row r="3327" spans="1:25" ht="15.75" hidden="1" customHeight="1" x14ac:dyDescent="0.25">
      <c r="A3327" s="32">
        <v>31095102</v>
      </c>
      <c r="B3327" s="32" t="s">
        <v>20185</v>
      </c>
      <c r="C3327" s="32" t="s">
        <v>20186</v>
      </c>
      <c r="D3327" s="32" t="s">
        <v>20187</v>
      </c>
      <c r="E3327" s="32" t="s">
        <v>20188</v>
      </c>
      <c r="F3327" s="32" t="s">
        <v>304</v>
      </c>
      <c r="G3327" s="32">
        <v>2019</v>
      </c>
      <c r="H3327" s="33">
        <v>43602</v>
      </c>
      <c r="I3327" s="32" t="s">
        <v>20189</v>
      </c>
      <c r="J3327" s="32"/>
      <c r="K3327" s="32" t="s">
        <v>20190</v>
      </c>
      <c r="L3327" s="32" t="str">
        <f t="shared" si="886"/>
        <v>PostAlerta</v>
      </c>
      <c r="M3327" s="32" t="str">
        <f t="shared" si="885"/>
        <v>S/PalabrasClaves</v>
      </c>
      <c r="N3327" s="32" t="str">
        <f t="shared" si="888"/>
        <v/>
      </c>
      <c r="O3327" s="32"/>
      <c r="P3327" s="32" t="s">
        <v>979</v>
      </c>
      <c r="Q3327" s="32"/>
      <c r="R3327" s="32" t="str">
        <f>LEFT('2012-2022'!$P3327,4)</f>
        <v>2019</v>
      </c>
      <c r="S3327" s="32" t="s">
        <v>60</v>
      </c>
      <c r="T3327" s="32" t="str">
        <f t="shared" si="869"/>
        <v/>
      </c>
      <c r="U3327" s="32"/>
      <c r="V3327" s="34"/>
      <c r="W3327" s="35"/>
      <c r="X3327" s="35"/>
      <c r="Y3327" s="32"/>
    </row>
    <row r="3328" spans="1:25" ht="15.75" hidden="1" customHeight="1" x14ac:dyDescent="0.25">
      <c r="A3328" s="27">
        <v>28637523</v>
      </c>
      <c r="B3328" s="27" t="s">
        <v>20191</v>
      </c>
      <c r="C3328" s="27" t="s">
        <v>20192</v>
      </c>
      <c r="D3328" s="27" t="s">
        <v>20193</v>
      </c>
      <c r="E3328" s="27" t="s">
        <v>20194</v>
      </c>
      <c r="F3328" s="27" t="s">
        <v>1451</v>
      </c>
      <c r="G3328" s="27">
        <v>2017</v>
      </c>
      <c r="H3328" s="28">
        <v>42909</v>
      </c>
      <c r="I3328" s="27" t="s">
        <v>20195</v>
      </c>
      <c r="J3328" s="27"/>
      <c r="K3328" s="27" t="s">
        <v>20196</v>
      </c>
      <c r="L3328" s="27" t="str">
        <f t="shared" si="886"/>
        <v>PostAlerta</v>
      </c>
      <c r="M3328" s="27" t="str">
        <f t="shared" si="885"/>
        <v>S/PalabrasClaves</v>
      </c>
      <c r="N3328" s="27" t="str">
        <f t="shared" si="888"/>
        <v/>
      </c>
      <c r="O3328" s="27"/>
      <c r="P3328" s="27" t="s">
        <v>3071</v>
      </c>
      <c r="Q3328" s="27"/>
      <c r="R3328" s="27" t="str">
        <f>LEFT('2012-2022'!$P3328,4)</f>
        <v>2017</v>
      </c>
      <c r="S3328" s="27" t="s">
        <v>65</v>
      </c>
      <c r="T3328" s="27" t="str">
        <f t="shared" si="869"/>
        <v/>
      </c>
      <c r="U3328" s="27"/>
      <c r="V3328" s="29"/>
      <c r="W3328" s="30"/>
      <c r="X3328" s="30"/>
      <c r="Y3328" s="31"/>
    </row>
    <row r="3329" spans="1:25" ht="15.75" hidden="1" customHeight="1" x14ac:dyDescent="0.25">
      <c r="A3329" s="32">
        <v>27122100</v>
      </c>
      <c r="B3329" s="32" t="s">
        <v>20197</v>
      </c>
      <c r="C3329" s="32" t="s">
        <v>20198</v>
      </c>
      <c r="D3329" s="32" t="s">
        <v>20199</v>
      </c>
      <c r="E3329" s="32" t="s">
        <v>20200</v>
      </c>
      <c r="F3329" s="32" t="s">
        <v>20201</v>
      </c>
      <c r="G3329" s="32">
        <v>2017</v>
      </c>
      <c r="H3329" s="33">
        <v>42489</v>
      </c>
      <c r="I3329" s="32"/>
      <c r="J3329" s="32"/>
      <c r="K3329" s="32" t="s">
        <v>20202</v>
      </c>
      <c r="L3329" s="32" t="str">
        <f t="shared" si="886"/>
        <v>PreAlerta</v>
      </c>
      <c r="M3329" s="32" t="str">
        <f t="shared" si="885"/>
        <v>C/PalabrasClaves</v>
      </c>
      <c r="N3329" s="32" t="str">
        <f t="shared" si="888"/>
        <v/>
      </c>
      <c r="O3329" s="32"/>
      <c r="P3329" s="32" t="s">
        <v>1454</v>
      </c>
      <c r="Q3329" s="32"/>
      <c r="R3329" s="32" t="str">
        <f>LEFT('2012-2022'!$P3329,4)</f>
        <v>2017</v>
      </c>
      <c r="S3329" s="32" t="s">
        <v>39</v>
      </c>
      <c r="T3329" s="32" t="str">
        <f t="shared" si="869"/>
        <v/>
      </c>
      <c r="U3329" s="32"/>
      <c r="V3329" s="34"/>
      <c r="W3329" s="35"/>
      <c r="X3329" s="35"/>
      <c r="Y3329" s="32"/>
    </row>
    <row r="3330" spans="1:25" ht="15.75" hidden="1" customHeight="1" x14ac:dyDescent="0.25">
      <c r="A3330" s="27">
        <v>26409733</v>
      </c>
      <c r="B3330" s="27" t="s">
        <v>20203</v>
      </c>
      <c r="C3330" s="27" t="s">
        <v>20204</v>
      </c>
      <c r="D3330" s="27" t="s">
        <v>20205</v>
      </c>
      <c r="E3330" s="27" t="s">
        <v>20206</v>
      </c>
      <c r="F3330" s="27" t="s">
        <v>4501</v>
      </c>
      <c r="G3330" s="27">
        <v>2015</v>
      </c>
      <c r="H3330" s="28">
        <v>42275</v>
      </c>
      <c r="I3330" s="27"/>
      <c r="J3330" s="27"/>
      <c r="K3330" s="27" t="s">
        <v>20207</v>
      </c>
      <c r="L3330" s="27" t="str">
        <f t="shared" si="886"/>
        <v>PreAlerta</v>
      </c>
      <c r="M3330" s="27" t="str">
        <f t="shared" si="885"/>
        <v>S/PalabrasClaves</v>
      </c>
      <c r="N3330" s="27" t="str">
        <f t="shared" si="888"/>
        <v/>
      </c>
      <c r="O3330" s="27"/>
      <c r="P3330" s="27" t="s">
        <v>20208</v>
      </c>
      <c r="Q3330" s="27"/>
      <c r="R3330" s="27" t="str">
        <f>LEFT('2012-2022'!$P3330,4)</f>
        <v>2015</v>
      </c>
      <c r="S3330" s="27" t="s">
        <v>68</v>
      </c>
      <c r="T3330" s="27" t="str">
        <f t="shared" si="869"/>
        <v/>
      </c>
      <c r="U3330" s="27"/>
      <c r="V3330" s="29"/>
      <c r="W3330" s="30"/>
      <c r="X3330" s="30"/>
      <c r="Y3330" s="31"/>
    </row>
    <row r="3331" spans="1:25" ht="15.75" hidden="1" customHeight="1" x14ac:dyDescent="0.25">
      <c r="A3331" s="32">
        <v>25967947</v>
      </c>
      <c r="B3331" s="32" t="s">
        <v>20209</v>
      </c>
      <c r="C3331" s="32" t="s">
        <v>19182</v>
      </c>
      <c r="D3331" s="32" t="s">
        <v>20210</v>
      </c>
      <c r="E3331" s="32" t="s">
        <v>13926</v>
      </c>
      <c r="F3331" s="32" t="s">
        <v>20211</v>
      </c>
      <c r="G3331" s="32">
        <v>2015</v>
      </c>
      <c r="H3331" s="33">
        <v>42138</v>
      </c>
      <c r="I3331" s="32" t="s">
        <v>20212</v>
      </c>
      <c r="J3331" s="32" t="s">
        <v>20213</v>
      </c>
      <c r="K3331" s="32" t="s">
        <v>20214</v>
      </c>
      <c r="L3331" s="32" t="str">
        <f t="shared" si="886"/>
        <v>PreAlerta</v>
      </c>
      <c r="M3331" s="32" t="str">
        <f t="shared" si="885"/>
        <v>S/PalabrasClaves</v>
      </c>
      <c r="N3331" s="32" t="str">
        <f t="shared" si="888"/>
        <v/>
      </c>
      <c r="O3331" s="32"/>
      <c r="P3331" s="32" t="s">
        <v>2470</v>
      </c>
      <c r="Q3331" s="32"/>
      <c r="R3331" s="32" t="str">
        <f>LEFT('2012-2022'!$P3331,4)</f>
        <v>2015</v>
      </c>
      <c r="S3331" s="32" t="s">
        <v>65</v>
      </c>
      <c r="T3331" s="32" t="str">
        <f t="shared" si="869"/>
        <v/>
      </c>
      <c r="U3331" s="32"/>
      <c r="V3331" s="34"/>
      <c r="W3331" s="35"/>
      <c r="X3331" s="35"/>
      <c r="Y3331" s="32"/>
    </row>
    <row r="3332" spans="1:25" ht="15.75" hidden="1" customHeight="1" x14ac:dyDescent="0.25">
      <c r="A3332" s="27">
        <v>24908687</v>
      </c>
      <c r="B3332" s="27" t="s">
        <v>20215</v>
      </c>
      <c r="C3332" s="27" t="s">
        <v>20216</v>
      </c>
      <c r="D3332" s="27" t="s">
        <v>20217</v>
      </c>
      <c r="E3332" s="27" t="s">
        <v>20218</v>
      </c>
      <c r="F3332" s="27" t="s">
        <v>20219</v>
      </c>
      <c r="G3332" s="27">
        <v>2014</v>
      </c>
      <c r="H3332" s="28">
        <v>41800</v>
      </c>
      <c r="I3332" s="27"/>
      <c r="J3332" s="27"/>
      <c r="K3332" s="27"/>
      <c r="L3332" s="27" t="str">
        <f t="shared" si="886"/>
        <v>PreAlerta</v>
      </c>
      <c r="M3332" s="27" t="str">
        <f t="shared" ref="M3332:M3395" si="889">IF(ISNUMBER(A3332),(IF(ISNUMBER(VLOOKUP(A3332,KEYWORDS,1,FALSE)),"C/PalabrasClaves","S/PalabrasClaves")),"")</f>
        <v>C/PalabrasClaves</v>
      </c>
      <c r="N3332" s="27" t="str">
        <f t="shared" si="888"/>
        <v/>
      </c>
      <c r="O3332" s="27"/>
      <c r="P3332" s="27" t="s">
        <v>4021</v>
      </c>
      <c r="Q3332" s="27"/>
      <c r="R3332" s="27" t="str">
        <f>LEFT('2012-2022'!$P3332,4)</f>
        <v>2014</v>
      </c>
      <c r="S3332" s="27" t="s">
        <v>60</v>
      </c>
      <c r="T3332" s="27" t="str">
        <f t="shared" si="869"/>
        <v/>
      </c>
      <c r="U3332" s="27"/>
      <c r="V3332" s="29"/>
      <c r="W3332" s="30"/>
      <c r="X3332" s="30"/>
      <c r="Y3332" s="31"/>
    </row>
    <row r="3333" spans="1:25" ht="15.75" hidden="1" customHeight="1" x14ac:dyDescent="0.25">
      <c r="A3333" s="32">
        <v>23315098</v>
      </c>
      <c r="B3333" s="32" t="s">
        <v>20220</v>
      </c>
      <c r="C3333" s="32" t="s">
        <v>20221</v>
      </c>
      <c r="D3333" s="32" t="s">
        <v>20222</v>
      </c>
      <c r="E3333" s="32" t="s">
        <v>20223</v>
      </c>
      <c r="F3333" s="32" t="s">
        <v>7109</v>
      </c>
      <c r="G3333" s="32">
        <v>2013</v>
      </c>
      <c r="H3333" s="33">
        <v>41289</v>
      </c>
      <c r="I3333" s="32"/>
      <c r="J3333" s="32"/>
      <c r="K3333" s="32" t="s">
        <v>20224</v>
      </c>
      <c r="L3333" s="32" t="str">
        <f t="shared" si="886"/>
        <v>Excluido</v>
      </c>
      <c r="M3333" s="32" t="str">
        <f t="shared" si="889"/>
        <v>S/PalabrasClaves</v>
      </c>
      <c r="N3333" s="32" t="str">
        <f t="shared" si="888"/>
        <v/>
      </c>
      <c r="O3333" s="32"/>
      <c r="P3333" s="32" t="s">
        <v>479</v>
      </c>
      <c r="Q3333" s="32"/>
      <c r="R3333" s="32" t="str">
        <f>LEFT('2012-2022'!$P3333,4)</f>
        <v>2013</v>
      </c>
      <c r="S3333" s="32" t="s">
        <v>60</v>
      </c>
      <c r="T3333" s="32" t="str">
        <f t="shared" si="869"/>
        <v/>
      </c>
      <c r="U3333" s="32"/>
      <c r="V3333" s="34"/>
      <c r="W3333" s="35"/>
      <c r="X3333" s="35"/>
      <c r="Y3333" s="32"/>
    </row>
    <row r="3334" spans="1:25" ht="15.75" hidden="1" customHeight="1" x14ac:dyDescent="0.25">
      <c r="A3334" s="27">
        <v>23104293</v>
      </c>
      <c r="B3334" s="27" t="s">
        <v>20225</v>
      </c>
      <c r="C3334" s="27" t="s">
        <v>20226</v>
      </c>
      <c r="D3334" s="27" t="s">
        <v>20227</v>
      </c>
      <c r="E3334" s="27" t="s">
        <v>20228</v>
      </c>
      <c r="F3334" s="27" t="s">
        <v>120</v>
      </c>
      <c r="G3334" s="27">
        <v>2013</v>
      </c>
      <c r="H3334" s="28">
        <v>41212</v>
      </c>
      <c r="I3334" s="27"/>
      <c r="J3334" s="27"/>
      <c r="K3334" s="27" t="s">
        <v>20229</v>
      </c>
      <c r="L3334" s="27" t="str">
        <f t="shared" si="886"/>
        <v>PreAlerta</v>
      </c>
      <c r="M3334" s="27" t="str">
        <f t="shared" si="889"/>
        <v>S/PalabrasClaves</v>
      </c>
      <c r="N3334" s="27" t="str">
        <f t="shared" si="888"/>
        <v/>
      </c>
      <c r="O3334" s="27"/>
      <c r="P3334" s="27">
        <v>2013</v>
      </c>
      <c r="Q3334" s="27"/>
      <c r="R3334" s="27" t="str">
        <f>LEFT('2012-2022'!$P3334,4)</f>
        <v>2013</v>
      </c>
      <c r="S3334" s="27"/>
      <c r="T3334" s="27" t="str">
        <f t="shared" si="869"/>
        <v/>
      </c>
      <c r="U3334" s="27"/>
      <c r="V3334" s="29"/>
      <c r="W3334" s="30"/>
      <c r="X3334" s="30"/>
      <c r="Y3334" s="31"/>
    </row>
    <row r="3335" spans="1:25" ht="15.75" hidden="1" customHeight="1" x14ac:dyDescent="0.25">
      <c r="A3335" s="32">
        <v>34362706</v>
      </c>
      <c r="B3335" s="32" t="s">
        <v>19872</v>
      </c>
      <c r="C3335" s="32" t="s">
        <v>20230</v>
      </c>
      <c r="D3335" s="32" t="s">
        <v>20231</v>
      </c>
      <c r="E3335" s="32" t="s">
        <v>19875</v>
      </c>
      <c r="F3335" s="32" t="s">
        <v>1995</v>
      </c>
      <c r="G3335" s="32">
        <v>2021</v>
      </c>
      <c r="H3335" s="33">
        <v>44415</v>
      </c>
      <c r="I3335" s="32"/>
      <c r="J3335" s="32"/>
      <c r="K3335" s="32" t="s">
        <v>20232</v>
      </c>
      <c r="L3335" s="32" t="str">
        <f t="shared" si="886"/>
        <v>PostAlerta</v>
      </c>
      <c r="M3335" s="32" t="str">
        <f t="shared" si="889"/>
        <v>S/PalabrasClaves</v>
      </c>
      <c r="N3335" s="32" t="str">
        <f t="shared" si="888"/>
        <v/>
      </c>
      <c r="O3335" s="32"/>
      <c r="P3335" s="32" t="s">
        <v>1041</v>
      </c>
      <c r="Q3335" s="32"/>
      <c r="R3335" s="32" t="str">
        <f>LEFT('2012-2022'!$P3335,4)</f>
        <v>2021</v>
      </c>
      <c r="S3335" s="32" t="s">
        <v>70</v>
      </c>
      <c r="T3335" s="32" t="str">
        <f t="shared" si="869"/>
        <v/>
      </c>
      <c r="U3335" s="32"/>
      <c r="V3335" s="34"/>
      <c r="W3335" s="35"/>
      <c r="X3335" s="35"/>
      <c r="Y3335" s="32"/>
    </row>
    <row r="3336" spans="1:25" ht="15.75" hidden="1" customHeight="1" x14ac:dyDescent="0.25">
      <c r="A3336" s="27">
        <v>34057249</v>
      </c>
      <c r="B3336" s="27" t="s">
        <v>20233</v>
      </c>
      <c r="C3336" s="27" t="s">
        <v>20234</v>
      </c>
      <c r="D3336" s="27" t="s">
        <v>20235</v>
      </c>
      <c r="E3336" s="27" t="s">
        <v>14475</v>
      </c>
      <c r="F3336" s="27" t="s">
        <v>408</v>
      </c>
      <c r="G3336" s="27">
        <v>2021</v>
      </c>
      <c r="H3336" s="28">
        <v>44347</v>
      </c>
      <c r="I3336" s="27"/>
      <c r="J3336" s="27"/>
      <c r="K3336" s="27" t="s">
        <v>20236</v>
      </c>
      <c r="L3336" s="27" t="str">
        <f t="shared" si="886"/>
        <v>PostAlerta</v>
      </c>
      <c r="M3336" s="27" t="str">
        <f t="shared" si="889"/>
        <v>S/PalabrasClaves</v>
      </c>
      <c r="N3336" s="27" t="str">
        <f t="shared" si="888"/>
        <v/>
      </c>
      <c r="O3336" s="27"/>
      <c r="P3336" s="27" t="s">
        <v>6538</v>
      </c>
      <c r="Q3336" s="27"/>
      <c r="R3336" s="27" t="str">
        <f>LEFT('2012-2022'!$P3336,4)</f>
        <v>2021</v>
      </c>
      <c r="S3336" s="27" t="s">
        <v>62</v>
      </c>
      <c r="T3336" s="27" t="str">
        <f t="shared" si="869"/>
        <v/>
      </c>
      <c r="U3336" s="27"/>
      <c r="V3336" s="29"/>
      <c r="W3336" s="30"/>
      <c r="X3336" s="30"/>
      <c r="Y3336" s="31"/>
    </row>
    <row r="3337" spans="1:25" ht="15.75" hidden="1" customHeight="1" x14ac:dyDescent="0.25">
      <c r="A3337" s="32">
        <v>31190451</v>
      </c>
      <c r="B3337" s="32" t="s">
        <v>20237</v>
      </c>
      <c r="C3337" s="32" t="s">
        <v>20238</v>
      </c>
      <c r="D3337" s="32" t="s">
        <v>20239</v>
      </c>
      <c r="E3337" s="32" t="s">
        <v>20240</v>
      </c>
      <c r="F3337" s="32" t="s">
        <v>20241</v>
      </c>
      <c r="G3337" s="32">
        <v>2020</v>
      </c>
      <c r="H3337" s="33">
        <v>43630</v>
      </c>
      <c r="I3337" s="32"/>
      <c r="J3337" s="32"/>
      <c r="K3337" s="32" t="s">
        <v>20242</v>
      </c>
      <c r="L3337" s="32" t="str">
        <f t="shared" si="886"/>
        <v>PostAlerta</v>
      </c>
      <c r="M3337" s="32" t="str">
        <f t="shared" si="889"/>
        <v>C/PalabrasClaves</v>
      </c>
      <c r="N3337" s="32"/>
      <c r="O3337" s="32"/>
      <c r="P3337" s="32" t="s">
        <v>1006</v>
      </c>
      <c r="Q3337" s="32"/>
      <c r="R3337" s="32" t="str">
        <f>LEFT('2012-2022'!$P3337,4)</f>
        <v>2020</v>
      </c>
      <c r="S3337" s="32" t="s">
        <v>39</v>
      </c>
      <c r="T3337" s="32" t="str">
        <f t="shared" si="869"/>
        <v/>
      </c>
      <c r="U3337" s="32"/>
      <c r="V3337" s="34"/>
      <c r="W3337" s="35"/>
      <c r="X3337" s="35"/>
      <c r="Y3337" s="32"/>
    </row>
    <row r="3338" spans="1:25" ht="15.75" hidden="1" customHeight="1" x14ac:dyDescent="0.25">
      <c r="A3338" s="27">
        <v>26659209</v>
      </c>
      <c r="B3338" s="27" t="s">
        <v>20243</v>
      </c>
      <c r="C3338" s="27" t="s">
        <v>20244</v>
      </c>
      <c r="D3338" s="27" t="s">
        <v>20245</v>
      </c>
      <c r="E3338" s="27" t="s">
        <v>10907</v>
      </c>
      <c r="F3338" s="27" t="s">
        <v>502</v>
      </c>
      <c r="G3338" s="27">
        <v>2016</v>
      </c>
      <c r="H3338" s="28">
        <v>42353</v>
      </c>
      <c r="I3338" s="27" t="s">
        <v>20246</v>
      </c>
      <c r="J3338" s="27"/>
      <c r="K3338" s="27" t="s">
        <v>20247</v>
      </c>
      <c r="L3338" s="27" t="str">
        <f t="shared" si="886"/>
        <v>PreAlerta</v>
      </c>
      <c r="M3338" s="27" t="str">
        <f t="shared" si="889"/>
        <v>S/PalabrasClaves</v>
      </c>
      <c r="N3338" s="27" t="str">
        <f t="shared" ref="N3338:N3366" si="890">IF(ISNUMBER(SEARCH("TREATMENT", B3338)), "4) Nuevos tratamientos", "")</f>
        <v/>
      </c>
      <c r="O3338" s="27"/>
      <c r="P3338" s="27" t="s">
        <v>3417</v>
      </c>
      <c r="Q3338" s="27"/>
      <c r="R3338" s="27" t="str">
        <f>LEFT('2012-2022'!$P3338,4)</f>
        <v>2016</v>
      </c>
      <c r="S3338" s="27" t="s">
        <v>45</v>
      </c>
      <c r="T3338" s="27" t="str">
        <f t="shared" si="869"/>
        <v/>
      </c>
      <c r="U3338" s="27"/>
      <c r="V3338" s="29"/>
      <c r="W3338" s="30"/>
      <c r="X3338" s="30"/>
      <c r="Y3338" s="31"/>
    </row>
    <row r="3339" spans="1:25" ht="15.75" hidden="1" customHeight="1" x14ac:dyDescent="0.25">
      <c r="A3339" s="32">
        <v>26067934</v>
      </c>
      <c r="B3339" s="32" t="s">
        <v>20248</v>
      </c>
      <c r="C3339" s="32" t="s">
        <v>20249</v>
      </c>
      <c r="D3339" s="32" t="s">
        <v>20250</v>
      </c>
      <c r="E3339" s="32" t="s">
        <v>20251</v>
      </c>
      <c r="F3339" s="32" t="s">
        <v>20252</v>
      </c>
      <c r="G3339" s="32">
        <v>2015</v>
      </c>
      <c r="H3339" s="33">
        <v>42168</v>
      </c>
      <c r="I3339" s="32"/>
      <c r="J3339" s="32"/>
      <c r="K3339" s="32" t="s">
        <v>20253</v>
      </c>
      <c r="L3339" s="32" t="str">
        <f t="shared" si="886"/>
        <v>PreAlerta</v>
      </c>
      <c r="M3339" s="32" t="str">
        <f t="shared" si="889"/>
        <v>S/PalabrasClaves</v>
      </c>
      <c r="N3339" s="32" t="str">
        <f t="shared" si="890"/>
        <v/>
      </c>
      <c r="O3339" s="32"/>
      <c r="P3339" s="32">
        <v>2015</v>
      </c>
      <c r="Q3339" s="32"/>
      <c r="R3339" s="32" t="str">
        <f>LEFT('2012-2022'!$P3339,4)</f>
        <v>2015</v>
      </c>
      <c r="S3339" s="32"/>
      <c r="T3339" s="32" t="str">
        <f t="shared" si="869"/>
        <v/>
      </c>
      <c r="U3339" s="32"/>
      <c r="V3339" s="34"/>
      <c r="W3339" s="35"/>
      <c r="X3339" s="35"/>
      <c r="Y3339" s="32"/>
    </row>
    <row r="3340" spans="1:25" ht="15.75" hidden="1" customHeight="1" x14ac:dyDescent="0.25">
      <c r="A3340" s="27">
        <v>32128060</v>
      </c>
      <c r="B3340" s="27" t="s">
        <v>20254</v>
      </c>
      <c r="C3340" s="27" t="s">
        <v>20255</v>
      </c>
      <c r="D3340" s="27" t="s">
        <v>20256</v>
      </c>
      <c r="E3340" s="27" t="s">
        <v>20257</v>
      </c>
      <c r="F3340" s="27" t="s">
        <v>20258</v>
      </c>
      <c r="G3340" s="27">
        <v>2020</v>
      </c>
      <c r="H3340" s="28">
        <v>43895</v>
      </c>
      <c r="I3340" s="27" t="s">
        <v>20259</v>
      </c>
      <c r="J3340" s="27"/>
      <c r="K3340" s="27" t="s">
        <v>20260</v>
      </c>
      <c r="L3340" s="27" t="str">
        <f t="shared" si="886"/>
        <v>Excluido</v>
      </c>
      <c r="M3340" s="27" t="str">
        <f t="shared" si="889"/>
        <v>S/PalabrasClaves</v>
      </c>
      <c r="N3340" s="27" t="str">
        <f t="shared" si="890"/>
        <v/>
      </c>
      <c r="O3340" s="27"/>
      <c r="P3340" s="27" t="s">
        <v>11370</v>
      </c>
      <c r="Q3340" s="27"/>
      <c r="R3340" s="27" t="str">
        <f>LEFT('2012-2022'!$P3340,4)</f>
        <v>2020</v>
      </c>
      <c r="S3340" s="27" t="s">
        <v>45</v>
      </c>
      <c r="T3340" s="27" t="str">
        <f t="shared" si="869"/>
        <v/>
      </c>
      <c r="U3340" s="27"/>
      <c r="V3340" s="29"/>
      <c r="W3340" s="30"/>
      <c r="X3340" s="30"/>
      <c r="Y3340" s="31"/>
    </row>
    <row r="3341" spans="1:25" ht="15.75" hidden="1" customHeight="1" x14ac:dyDescent="0.25">
      <c r="A3341" s="32">
        <v>30107282</v>
      </c>
      <c r="B3341" s="32" t="s">
        <v>20261</v>
      </c>
      <c r="C3341" s="32" t="s">
        <v>20262</v>
      </c>
      <c r="D3341" s="32" t="s">
        <v>20263</v>
      </c>
      <c r="E3341" s="32" t="s">
        <v>13932</v>
      </c>
      <c r="F3341" s="32" t="s">
        <v>1845</v>
      </c>
      <c r="G3341" s="32">
        <v>2019</v>
      </c>
      <c r="H3341" s="33">
        <v>43327</v>
      </c>
      <c r="I3341" s="32"/>
      <c r="J3341" s="32"/>
      <c r="K3341" s="32" t="s">
        <v>20264</v>
      </c>
      <c r="L3341" s="32" t="str">
        <f t="shared" si="886"/>
        <v>PostAlerta</v>
      </c>
      <c r="M3341" s="32" t="str">
        <f t="shared" si="889"/>
        <v>S/PalabrasClaves</v>
      </c>
      <c r="N3341" s="32" t="str">
        <f t="shared" si="890"/>
        <v/>
      </c>
      <c r="O3341" s="32"/>
      <c r="P3341" s="32" t="s">
        <v>3530</v>
      </c>
      <c r="Q3341" s="32"/>
      <c r="R3341" s="32" t="str">
        <f>LEFT('2012-2022'!$P3341,4)</f>
        <v>2019</v>
      </c>
      <c r="S3341" s="32" t="s">
        <v>57</v>
      </c>
      <c r="T3341" s="32" t="str">
        <f t="shared" si="869"/>
        <v/>
      </c>
      <c r="U3341" s="32"/>
      <c r="V3341" s="34"/>
      <c r="W3341" s="35"/>
      <c r="X3341" s="35"/>
      <c r="Y3341" s="32"/>
    </row>
    <row r="3342" spans="1:25" ht="15.75" hidden="1" customHeight="1" x14ac:dyDescent="0.25">
      <c r="A3342" s="27">
        <v>28683780</v>
      </c>
      <c r="B3342" s="27" t="s">
        <v>20265</v>
      </c>
      <c r="C3342" s="27" t="s">
        <v>20266</v>
      </c>
      <c r="D3342" s="27" t="s">
        <v>20267</v>
      </c>
      <c r="E3342" s="27" t="s">
        <v>20268</v>
      </c>
      <c r="F3342" s="27" t="s">
        <v>3332</v>
      </c>
      <c r="G3342" s="27">
        <v>2017</v>
      </c>
      <c r="H3342" s="28">
        <v>42924</v>
      </c>
      <c r="I3342" s="27" t="s">
        <v>20269</v>
      </c>
      <c r="J3342" s="27"/>
      <c r="K3342" s="27" t="s">
        <v>20270</v>
      </c>
      <c r="L3342" s="27" t="str">
        <f t="shared" si="886"/>
        <v>PostAlerta</v>
      </c>
      <c r="M3342" s="27" t="str">
        <f t="shared" si="889"/>
        <v>C/PalabrasClaves</v>
      </c>
      <c r="N3342" s="27" t="str">
        <f t="shared" si="890"/>
        <v/>
      </c>
      <c r="O3342" s="27"/>
      <c r="P3342" s="27" t="s">
        <v>20271</v>
      </c>
      <c r="Q3342" s="27"/>
      <c r="R3342" s="27" t="str">
        <f>LEFT('2012-2022'!$P3342,4)</f>
        <v>2017</v>
      </c>
      <c r="S3342" s="27" t="s">
        <v>62</v>
      </c>
      <c r="T3342" s="27" t="str">
        <f t="shared" si="869"/>
        <v/>
      </c>
      <c r="U3342" s="27"/>
      <c r="V3342" s="29"/>
      <c r="W3342" s="30"/>
      <c r="X3342" s="30"/>
      <c r="Y3342" s="31"/>
    </row>
    <row r="3343" spans="1:25" ht="15.75" hidden="1" customHeight="1" x14ac:dyDescent="0.25">
      <c r="A3343" s="32">
        <v>32776107</v>
      </c>
      <c r="B3343" s="32" t="s">
        <v>20272</v>
      </c>
      <c r="C3343" s="32" t="s">
        <v>20273</v>
      </c>
      <c r="D3343" s="32" t="s">
        <v>20274</v>
      </c>
      <c r="E3343" s="32" t="s">
        <v>18471</v>
      </c>
      <c r="F3343" s="32" t="s">
        <v>4217</v>
      </c>
      <c r="G3343" s="32">
        <v>2021</v>
      </c>
      <c r="H3343" s="33">
        <v>44054</v>
      </c>
      <c r="I3343" s="32" t="s">
        <v>20275</v>
      </c>
      <c r="J3343" s="32"/>
      <c r="K3343" s="32" t="s">
        <v>20276</v>
      </c>
      <c r="L3343" s="32" t="str">
        <f t="shared" si="886"/>
        <v>PostAlerta</v>
      </c>
      <c r="M3343" s="32" t="str">
        <f t="shared" si="889"/>
        <v>S/PalabrasClaves</v>
      </c>
      <c r="N3343" s="32" t="str">
        <f t="shared" si="890"/>
        <v/>
      </c>
      <c r="O3343" s="32"/>
      <c r="P3343" s="32" t="s">
        <v>6349</v>
      </c>
      <c r="Q3343" s="32"/>
      <c r="R3343" s="32" t="str">
        <f>LEFT('2012-2022'!$P3343,4)</f>
        <v>2021</v>
      </c>
      <c r="S3343" s="32" t="s">
        <v>57</v>
      </c>
      <c r="T3343" s="32" t="str">
        <f t="shared" si="869"/>
        <v/>
      </c>
      <c r="U3343" s="32"/>
      <c r="V3343" s="34"/>
      <c r="W3343" s="35"/>
      <c r="X3343" s="35"/>
      <c r="Y3343" s="32"/>
    </row>
    <row r="3344" spans="1:25" ht="15.75" hidden="1" customHeight="1" x14ac:dyDescent="0.25">
      <c r="A3344" s="27">
        <v>24387885</v>
      </c>
      <c r="B3344" s="27" t="s">
        <v>20277</v>
      </c>
      <c r="C3344" s="27" t="s">
        <v>20278</v>
      </c>
      <c r="D3344" s="27" t="s">
        <v>20279</v>
      </c>
      <c r="E3344" s="27" t="s">
        <v>20280</v>
      </c>
      <c r="F3344" s="27" t="s">
        <v>5245</v>
      </c>
      <c r="G3344" s="27">
        <v>2014</v>
      </c>
      <c r="H3344" s="28">
        <v>41646</v>
      </c>
      <c r="I3344" s="27"/>
      <c r="J3344" s="27"/>
      <c r="K3344" s="27" t="s">
        <v>20281</v>
      </c>
      <c r="L3344" s="27" t="str">
        <f t="shared" si="886"/>
        <v>PreAlerta</v>
      </c>
      <c r="M3344" s="27" t="str">
        <f t="shared" si="889"/>
        <v>S/PalabrasClaves</v>
      </c>
      <c r="N3344" s="27" t="str">
        <f t="shared" si="890"/>
        <v/>
      </c>
      <c r="O3344" s="27"/>
      <c r="P3344" s="27" t="s">
        <v>1685</v>
      </c>
      <c r="Q3344" s="27"/>
      <c r="R3344" s="27" t="str">
        <f>LEFT('2012-2022'!$P3344,4)</f>
        <v>2014</v>
      </c>
      <c r="S3344" s="27" t="s">
        <v>74</v>
      </c>
      <c r="T3344" s="27" t="str">
        <f t="shared" si="869"/>
        <v/>
      </c>
      <c r="U3344" s="27"/>
      <c r="V3344" s="29"/>
      <c r="W3344" s="30"/>
      <c r="X3344" s="30"/>
      <c r="Y3344" s="31"/>
    </row>
    <row r="3345" spans="1:25" ht="15.75" hidden="1" customHeight="1" x14ac:dyDescent="0.25">
      <c r="A3345" s="32">
        <v>34911750</v>
      </c>
      <c r="B3345" s="32" t="s">
        <v>20282</v>
      </c>
      <c r="C3345" s="32" t="s">
        <v>20283</v>
      </c>
      <c r="D3345" s="32" t="s">
        <v>20284</v>
      </c>
      <c r="E3345" s="32" t="s">
        <v>20285</v>
      </c>
      <c r="F3345" s="32" t="s">
        <v>393</v>
      </c>
      <c r="G3345" s="32">
        <v>2022</v>
      </c>
      <c r="H3345" s="33">
        <v>44546</v>
      </c>
      <c r="I3345" s="32" t="s">
        <v>20286</v>
      </c>
      <c r="J3345" s="32"/>
      <c r="K3345" s="32" t="s">
        <v>20287</v>
      </c>
      <c r="L3345" s="32" t="str">
        <f t="shared" si="886"/>
        <v>Excluido</v>
      </c>
      <c r="M3345" s="32" t="str">
        <f t="shared" si="889"/>
        <v>S/PalabrasClaves</v>
      </c>
      <c r="N3345" s="32" t="str">
        <f t="shared" si="890"/>
        <v/>
      </c>
      <c r="O3345" s="32"/>
      <c r="P3345" s="32" t="s">
        <v>15631</v>
      </c>
      <c r="Q3345" s="32"/>
      <c r="R3345" s="32" t="str">
        <f>LEFT('2012-2022'!$P3345,4)</f>
        <v>2022</v>
      </c>
      <c r="S3345" s="32" t="s">
        <v>72</v>
      </c>
      <c r="T3345" s="32" t="str">
        <f t="shared" si="869"/>
        <v/>
      </c>
      <c r="U3345" s="32"/>
      <c r="V3345" s="34"/>
      <c r="W3345" s="35"/>
      <c r="X3345" s="35"/>
      <c r="Y3345" s="32"/>
    </row>
    <row r="3346" spans="1:25" ht="15.75" hidden="1" customHeight="1" x14ac:dyDescent="0.25">
      <c r="A3346" s="27">
        <v>33208512</v>
      </c>
      <c r="B3346" s="27" t="s">
        <v>20288</v>
      </c>
      <c r="C3346" s="27" t="s">
        <v>20289</v>
      </c>
      <c r="D3346" s="27" t="s">
        <v>20290</v>
      </c>
      <c r="E3346" s="27" t="s">
        <v>19241</v>
      </c>
      <c r="F3346" s="27" t="s">
        <v>393</v>
      </c>
      <c r="G3346" s="27">
        <v>2021</v>
      </c>
      <c r="H3346" s="28">
        <v>44154</v>
      </c>
      <c r="I3346" s="27" t="s">
        <v>20291</v>
      </c>
      <c r="J3346" s="27"/>
      <c r="K3346" s="27" t="s">
        <v>20292</v>
      </c>
      <c r="L3346" s="27" t="str">
        <f t="shared" si="886"/>
        <v>Excluido</v>
      </c>
      <c r="M3346" s="27" t="str">
        <f t="shared" si="889"/>
        <v>C/PalabrasClaves</v>
      </c>
      <c r="N3346" s="27" t="str">
        <f t="shared" si="890"/>
        <v/>
      </c>
      <c r="O3346" s="27"/>
      <c r="P3346" s="27" t="s">
        <v>4404</v>
      </c>
      <c r="Q3346" s="27"/>
      <c r="R3346" s="27" t="str">
        <f>LEFT('2012-2022'!$P3346,4)</f>
        <v>2021</v>
      </c>
      <c r="S3346" s="27" t="s">
        <v>60</v>
      </c>
      <c r="T3346" s="27" t="str">
        <f t="shared" si="869"/>
        <v/>
      </c>
      <c r="U3346" s="27"/>
      <c r="V3346" s="29"/>
      <c r="W3346" s="30"/>
      <c r="X3346" s="30"/>
      <c r="Y3346" s="31"/>
    </row>
    <row r="3347" spans="1:25" ht="15.75" hidden="1" customHeight="1" x14ac:dyDescent="0.25">
      <c r="A3347" s="32">
        <v>24604333</v>
      </c>
      <c r="B3347" s="32" t="s">
        <v>20293</v>
      </c>
      <c r="C3347" s="32" t="s">
        <v>20294</v>
      </c>
      <c r="D3347" s="32" t="s">
        <v>20295</v>
      </c>
      <c r="E3347" s="32" t="s">
        <v>20296</v>
      </c>
      <c r="F3347" s="32" t="s">
        <v>393</v>
      </c>
      <c r="G3347" s="32">
        <v>2014</v>
      </c>
      <c r="H3347" s="33">
        <v>41706</v>
      </c>
      <c r="I3347" s="32" t="s">
        <v>20297</v>
      </c>
      <c r="J3347" s="32" t="s">
        <v>20298</v>
      </c>
      <c r="K3347" s="32" t="s">
        <v>20299</v>
      </c>
      <c r="L3347" s="32" t="str">
        <f t="shared" si="886"/>
        <v>PreAlerta</v>
      </c>
      <c r="M3347" s="32" t="str">
        <f t="shared" si="889"/>
        <v>S/PalabrasClaves</v>
      </c>
      <c r="N3347" s="32" t="str">
        <f t="shared" si="890"/>
        <v/>
      </c>
      <c r="O3347" s="32"/>
      <c r="P3347" s="32" t="s">
        <v>2903</v>
      </c>
      <c r="Q3347" s="32"/>
      <c r="R3347" s="32" t="str">
        <f>LEFT('2012-2022'!$P3347,4)</f>
        <v>2014</v>
      </c>
      <c r="S3347" s="32" t="s">
        <v>68</v>
      </c>
      <c r="T3347" s="32" t="str">
        <f t="shared" si="869"/>
        <v/>
      </c>
      <c r="U3347" s="32"/>
      <c r="V3347" s="34"/>
      <c r="W3347" s="35"/>
      <c r="X3347" s="35"/>
      <c r="Y3347" s="32"/>
    </row>
    <row r="3348" spans="1:25" ht="15.75" hidden="1" customHeight="1" x14ac:dyDescent="0.25">
      <c r="A3348" s="27">
        <v>30626307</v>
      </c>
      <c r="B3348" s="27" t="s">
        <v>20300</v>
      </c>
      <c r="C3348" s="27" t="s">
        <v>20301</v>
      </c>
      <c r="D3348" s="27" t="s">
        <v>20302</v>
      </c>
      <c r="E3348" s="27" t="s">
        <v>655</v>
      </c>
      <c r="F3348" s="27" t="s">
        <v>4579</v>
      </c>
      <c r="G3348" s="27">
        <v>2018</v>
      </c>
      <c r="H3348" s="28">
        <v>43476</v>
      </c>
      <c r="I3348" s="27"/>
      <c r="J3348" s="27"/>
      <c r="K3348" s="27"/>
      <c r="L3348" s="27" t="str">
        <f t="shared" si="886"/>
        <v>PostAlerta</v>
      </c>
      <c r="M3348" s="27" t="str">
        <f t="shared" si="889"/>
        <v>S/PalabrasClaves</v>
      </c>
      <c r="N3348" s="27" t="str">
        <f t="shared" si="890"/>
        <v/>
      </c>
      <c r="O3348" s="27"/>
      <c r="P3348" s="27">
        <v>2018</v>
      </c>
      <c r="Q3348" s="27"/>
      <c r="R3348" s="27" t="str">
        <f>LEFT('2012-2022'!$P3348,4)</f>
        <v>2018</v>
      </c>
      <c r="S3348" s="27"/>
      <c r="T3348" s="27" t="str">
        <f t="shared" si="869"/>
        <v/>
      </c>
      <c r="U3348" s="27"/>
      <c r="V3348" s="29"/>
      <c r="W3348" s="30"/>
      <c r="X3348" s="30"/>
      <c r="Y3348" s="31"/>
    </row>
    <row r="3349" spans="1:25" ht="15.75" hidden="1" customHeight="1" x14ac:dyDescent="0.25">
      <c r="A3349" s="32">
        <v>27297292</v>
      </c>
      <c r="B3349" s="32" t="s">
        <v>20303</v>
      </c>
      <c r="C3349" s="32" t="s">
        <v>20304</v>
      </c>
      <c r="D3349" s="32" t="s">
        <v>20305</v>
      </c>
      <c r="E3349" s="32" t="s">
        <v>1872</v>
      </c>
      <c r="F3349" s="32" t="s">
        <v>20306</v>
      </c>
      <c r="G3349" s="32">
        <v>2016</v>
      </c>
      <c r="H3349" s="33">
        <v>42536</v>
      </c>
      <c r="I3349" s="32" t="s">
        <v>20307</v>
      </c>
      <c r="J3349" s="32" t="s">
        <v>20308</v>
      </c>
      <c r="K3349" s="32" t="s">
        <v>20309</v>
      </c>
      <c r="L3349" s="32" t="str">
        <f t="shared" si="886"/>
        <v>Excluido</v>
      </c>
      <c r="M3349" s="32" t="str">
        <f t="shared" si="889"/>
        <v>C/PalabrasClaves</v>
      </c>
      <c r="N3349" s="32" t="str">
        <f t="shared" si="890"/>
        <v/>
      </c>
      <c r="O3349" s="32"/>
      <c r="P3349" s="32" t="s">
        <v>745</v>
      </c>
      <c r="Q3349" s="32"/>
      <c r="R3349" s="32" t="str">
        <f>LEFT('2012-2022'!$P3349,4)</f>
        <v>2016</v>
      </c>
      <c r="S3349" s="32" t="s">
        <v>70</v>
      </c>
      <c r="T3349" s="32" t="str">
        <f t="shared" si="869"/>
        <v/>
      </c>
      <c r="U3349" s="32"/>
      <c r="V3349" s="34"/>
      <c r="W3349" s="35"/>
      <c r="X3349" s="35"/>
      <c r="Y3349" s="32"/>
    </row>
    <row r="3350" spans="1:25" ht="15.75" hidden="1" customHeight="1" x14ac:dyDescent="0.25">
      <c r="A3350" s="27">
        <v>26720306</v>
      </c>
      <c r="B3350" s="27" t="s">
        <v>20310</v>
      </c>
      <c r="C3350" s="27" t="s">
        <v>20311</v>
      </c>
      <c r="D3350" s="27" t="s">
        <v>20312</v>
      </c>
      <c r="E3350" s="27" t="s">
        <v>20313</v>
      </c>
      <c r="F3350" s="27" t="s">
        <v>9753</v>
      </c>
      <c r="G3350" s="27">
        <v>2016</v>
      </c>
      <c r="H3350" s="28">
        <v>42370</v>
      </c>
      <c r="I3350" s="27"/>
      <c r="J3350" s="27"/>
      <c r="K3350" s="27" t="s">
        <v>20314</v>
      </c>
      <c r="L3350" s="27" t="str">
        <f t="shared" si="886"/>
        <v>PreAlerta</v>
      </c>
      <c r="M3350" s="27" t="str">
        <f t="shared" si="889"/>
        <v>S/PalabrasClaves</v>
      </c>
      <c r="N3350" s="27" t="str">
        <f t="shared" si="890"/>
        <v/>
      </c>
      <c r="O3350" s="27"/>
      <c r="P3350" s="27" t="s">
        <v>2384</v>
      </c>
      <c r="Q3350" s="27"/>
      <c r="R3350" s="27" t="str">
        <f>LEFT('2012-2022'!$P3350,4)</f>
        <v>2016</v>
      </c>
      <c r="S3350" s="27" t="s">
        <v>62</v>
      </c>
      <c r="T3350" s="27" t="str">
        <f t="shared" si="869"/>
        <v/>
      </c>
      <c r="U3350" s="27"/>
      <c r="V3350" s="29"/>
      <c r="W3350" s="30"/>
      <c r="X3350" s="30"/>
      <c r="Y3350" s="31"/>
    </row>
    <row r="3351" spans="1:25" ht="15.75" hidden="1" customHeight="1" x14ac:dyDescent="0.25">
      <c r="A3351" s="32">
        <v>24818991</v>
      </c>
      <c r="B3351" s="32" t="s">
        <v>20315</v>
      </c>
      <c r="C3351" s="32" t="s">
        <v>20316</v>
      </c>
      <c r="D3351" s="32" t="s">
        <v>20317</v>
      </c>
      <c r="E3351" s="32" t="s">
        <v>20318</v>
      </c>
      <c r="F3351" s="32" t="s">
        <v>454</v>
      </c>
      <c r="G3351" s="32">
        <v>2014</v>
      </c>
      <c r="H3351" s="33">
        <v>41773</v>
      </c>
      <c r="I3351" s="32"/>
      <c r="J3351" s="32"/>
      <c r="K3351" s="32" t="s">
        <v>20319</v>
      </c>
      <c r="L3351" s="32" t="str">
        <f t="shared" si="886"/>
        <v>PreAlerta</v>
      </c>
      <c r="M3351" s="32" t="str">
        <f t="shared" si="889"/>
        <v>S/PalabrasClaves</v>
      </c>
      <c r="N3351" s="32" t="str">
        <f t="shared" si="890"/>
        <v/>
      </c>
      <c r="O3351" s="32"/>
      <c r="P3351" s="32" t="s">
        <v>1736</v>
      </c>
      <c r="Q3351" s="32"/>
      <c r="R3351" s="32" t="str">
        <f>LEFT('2012-2022'!$P3351,4)</f>
        <v>2014</v>
      </c>
      <c r="S3351" s="32" t="s">
        <v>65</v>
      </c>
      <c r="T3351" s="32" t="str">
        <f t="shared" si="869"/>
        <v/>
      </c>
      <c r="U3351" s="32"/>
      <c r="V3351" s="34"/>
      <c r="W3351" s="35"/>
      <c r="X3351" s="35"/>
      <c r="Y3351" s="32"/>
    </row>
    <row r="3352" spans="1:25" ht="15.75" hidden="1" customHeight="1" x14ac:dyDescent="0.25">
      <c r="A3352" s="27">
        <v>32807891</v>
      </c>
      <c r="B3352" s="27" t="s">
        <v>20320</v>
      </c>
      <c r="C3352" s="27" t="s">
        <v>20321</v>
      </c>
      <c r="D3352" s="27" t="s">
        <v>20322</v>
      </c>
      <c r="E3352" s="27" t="s">
        <v>12523</v>
      </c>
      <c r="F3352" s="27" t="s">
        <v>2118</v>
      </c>
      <c r="G3352" s="27">
        <v>2020</v>
      </c>
      <c r="H3352" s="28">
        <v>44062</v>
      </c>
      <c r="I3352" s="27"/>
      <c r="J3352" s="27"/>
      <c r="K3352" s="27" t="s">
        <v>20323</v>
      </c>
      <c r="L3352" s="27" t="str">
        <f t="shared" si="886"/>
        <v>PostAlerta</v>
      </c>
      <c r="M3352" s="27" t="str">
        <f t="shared" si="889"/>
        <v>S/PalabrasClaves</v>
      </c>
      <c r="N3352" s="27" t="str">
        <f t="shared" si="890"/>
        <v/>
      </c>
      <c r="O3352" s="27"/>
      <c r="P3352" s="27" t="s">
        <v>341</v>
      </c>
      <c r="Q3352" s="27"/>
      <c r="R3352" s="27" t="str">
        <f>LEFT('2012-2022'!$P3352,4)</f>
        <v>2020</v>
      </c>
      <c r="S3352" s="27" t="s">
        <v>72</v>
      </c>
      <c r="T3352" s="27" t="str">
        <f t="shared" si="869"/>
        <v/>
      </c>
      <c r="U3352" s="27"/>
      <c r="V3352" s="29"/>
      <c r="W3352" s="30"/>
      <c r="X3352" s="30"/>
      <c r="Y3352" s="31"/>
    </row>
    <row r="3353" spans="1:25" ht="15.75" hidden="1" customHeight="1" x14ac:dyDescent="0.25">
      <c r="A3353" s="32">
        <v>30153259</v>
      </c>
      <c r="B3353" s="32" t="s">
        <v>20324</v>
      </c>
      <c r="C3353" s="32" t="s">
        <v>20325</v>
      </c>
      <c r="D3353" s="32" t="s">
        <v>20326</v>
      </c>
      <c r="E3353" s="32" t="s">
        <v>20327</v>
      </c>
      <c r="F3353" s="32" t="s">
        <v>424</v>
      </c>
      <c r="G3353" s="32">
        <v>2018</v>
      </c>
      <c r="H3353" s="33">
        <v>43341</v>
      </c>
      <c r="I3353" s="32" t="s">
        <v>20328</v>
      </c>
      <c r="J3353" s="32"/>
      <c r="K3353" s="32" t="s">
        <v>20329</v>
      </c>
      <c r="L3353" s="32" t="str">
        <f t="shared" ref="L3353:L3416" si="891">IF(ISNUMBER(VLOOKUP(A3353,EXCL,1,FALSE)),"Excluido",IF(ISNUMBER(VLOOKUP(A3353,POST,1,FALSE)),"PostAlerta",IF(ISNUMBER(VLOOKUP(A3353,PRE,1,FALSE)),"PreAlerta","")))</f>
        <v>PostAlerta</v>
      </c>
      <c r="M3353" s="32" t="str">
        <f t="shared" si="889"/>
        <v>C/PalabrasClaves</v>
      </c>
      <c r="N3353" s="32" t="str">
        <f t="shared" si="890"/>
        <v/>
      </c>
      <c r="O3353" s="32"/>
      <c r="P3353" s="32" t="s">
        <v>20330</v>
      </c>
      <c r="Q3353" s="32"/>
      <c r="R3353" s="32" t="str">
        <f>LEFT('2012-2022'!$P3353,4)</f>
        <v>2018</v>
      </c>
      <c r="S3353" s="32" t="s">
        <v>65</v>
      </c>
      <c r="T3353" s="32" t="str">
        <f t="shared" si="869"/>
        <v/>
      </c>
      <c r="U3353" s="32"/>
      <c r="V3353" s="34"/>
      <c r="W3353" s="35"/>
      <c r="X3353" s="35"/>
      <c r="Y3353" s="32"/>
    </row>
    <row r="3354" spans="1:25" ht="15.75" hidden="1" customHeight="1" x14ac:dyDescent="0.25">
      <c r="A3354" s="27">
        <v>27290827</v>
      </c>
      <c r="B3354" s="27" t="s">
        <v>20331</v>
      </c>
      <c r="C3354" s="27" t="s">
        <v>20332</v>
      </c>
      <c r="D3354" s="27" t="s">
        <v>20333</v>
      </c>
      <c r="E3354" s="27" t="s">
        <v>20334</v>
      </c>
      <c r="F3354" s="27" t="s">
        <v>2261</v>
      </c>
      <c r="G3354" s="27">
        <v>2016</v>
      </c>
      <c r="H3354" s="28">
        <v>42535</v>
      </c>
      <c r="I3354" s="27"/>
      <c r="J3354" s="27"/>
      <c r="K3354" s="27"/>
      <c r="L3354" s="27" t="str">
        <f t="shared" si="891"/>
        <v>PreAlerta</v>
      </c>
      <c r="M3354" s="27" t="str">
        <f t="shared" si="889"/>
        <v>C/PalabrasClaves</v>
      </c>
      <c r="N3354" s="27" t="str">
        <f t="shared" si="890"/>
        <v/>
      </c>
      <c r="O3354" s="27"/>
      <c r="P3354" s="27" t="s">
        <v>3417</v>
      </c>
      <c r="Q3354" s="27"/>
      <c r="R3354" s="27" t="str">
        <f>LEFT('2012-2022'!$P3354,4)</f>
        <v>2016</v>
      </c>
      <c r="S3354" s="27" t="s">
        <v>45</v>
      </c>
      <c r="T3354" s="27" t="str">
        <f t="shared" si="869"/>
        <v/>
      </c>
      <c r="U3354" s="27"/>
      <c r="V3354" s="29"/>
      <c r="W3354" s="30"/>
      <c r="X3354" s="30"/>
      <c r="Y3354" s="31"/>
    </row>
    <row r="3355" spans="1:25" ht="15.75" hidden="1" customHeight="1" x14ac:dyDescent="0.25">
      <c r="A3355" s="32">
        <v>29769991</v>
      </c>
      <c r="B3355" s="32" t="s">
        <v>20335</v>
      </c>
      <c r="C3355" s="32" t="s">
        <v>20336</v>
      </c>
      <c r="D3355" s="32" t="s">
        <v>20337</v>
      </c>
      <c r="E3355" s="32" t="s">
        <v>20338</v>
      </c>
      <c r="F3355" s="32" t="s">
        <v>16136</v>
      </c>
      <c r="G3355" s="32">
        <v>2016</v>
      </c>
      <c r="H3355" s="33">
        <v>43238</v>
      </c>
      <c r="I3355" s="32" t="s">
        <v>20339</v>
      </c>
      <c r="J3355" s="32"/>
      <c r="K3355" s="32" t="s">
        <v>20340</v>
      </c>
      <c r="L3355" s="32" t="str">
        <f t="shared" si="891"/>
        <v>PreAlerta</v>
      </c>
      <c r="M3355" s="32" t="str">
        <f t="shared" si="889"/>
        <v>C/PalabrasClaves</v>
      </c>
      <c r="N3355" s="32" t="str">
        <f t="shared" si="890"/>
        <v/>
      </c>
      <c r="O3355" s="32"/>
      <c r="P3355" s="32" t="s">
        <v>20341</v>
      </c>
      <c r="Q3355" s="32"/>
      <c r="R3355" s="32" t="str">
        <f>LEFT('2012-2022'!$P3355,4)</f>
        <v>2016</v>
      </c>
      <c r="S3355" s="32" t="s">
        <v>72</v>
      </c>
      <c r="T3355" s="32" t="str">
        <f t="shared" si="869"/>
        <v/>
      </c>
      <c r="U3355" s="32"/>
      <c r="V3355" s="34"/>
      <c r="W3355" s="35"/>
      <c r="X3355" s="35"/>
      <c r="Y3355" s="32"/>
    </row>
    <row r="3356" spans="1:25" ht="15.75" hidden="1" customHeight="1" x14ac:dyDescent="0.25">
      <c r="A3356" s="27">
        <v>33705748</v>
      </c>
      <c r="B3356" s="27" t="s">
        <v>20342</v>
      </c>
      <c r="C3356" s="27" t="s">
        <v>20343</v>
      </c>
      <c r="D3356" s="27" t="s">
        <v>20344</v>
      </c>
      <c r="E3356" s="27" t="s">
        <v>20345</v>
      </c>
      <c r="F3356" s="27" t="s">
        <v>14513</v>
      </c>
      <c r="G3356" s="27">
        <v>2021</v>
      </c>
      <c r="H3356" s="28">
        <v>44266</v>
      </c>
      <c r="I3356" s="27"/>
      <c r="J3356" s="27"/>
      <c r="K3356" s="27" t="s">
        <v>20346</v>
      </c>
      <c r="L3356" s="27" t="str">
        <f t="shared" si="891"/>
        <v>Excluido</v>
      </c>
      <c r="M3356" s="27" t="str">
        <f t="shared" si="889"/>
        <v>S/PalabrasClaves</v>
      </c>
      <c r="N3356" s="27" t="str">
        <f t="shared" si="890"/>
        <v/>
      </c>
      <c r="O3356" s="27"/>
      <c r="P3356" s="27" t="s">
        <v>7979</v>
      </c>
      <c r="Q3356" s="27"/>
      <c r="R3356" s="27" t="str">
        <f>LEFT('2012-2022'!$P3356,4)</f>
        <v>2021</v>
      </c>
      <c r="S3356" s="27" t="s">
        <v>65</v>
      </c>
      <c r="T3356" s="27" t="str">
        <f t="shared" si="869"/>
        <v/>
      </c>
      <c r="U3356" s="27"/>
      <c r="V3356" s="29"/>
      <c r="W3356" s="30"/>
      <c r="X3356" s="30"/>
      <c r="Y3356" s="31"/>
    </row>
    <row r="3357" spans="1:25" ht="15.75" hidden="1" customHeight="1" x14ac:dyDescent="0.25">
      <c r="A3357" s="32">
        <v>24969456</v>
      </c>
      <c r="B3357" s="32" t="s">
        <v>20347</v>
      </c>
      <c r="C3357" s="32" t="s">
        <v>20348</v>
      </c>
      <c r="D3357" s="32" t="s">
        <v>20349</v>
      </c>
      <c r="E3357" s="32" t="s">
        <v>20350</v>
      </c>
      <c r="F3357" s="32" t="s">
        <v>2363</v>
      </c>
      <c r="G3357" s="32">
        <v>2014</v>
      </c>
      <c r="H3357" s="33">
        <v>41818</v>
      </c>
      <c r="I3357" s="32"/>
      <c r="J3357" s="32"/>
      <c r="K3357" s="32"/>
      <c r="L3357" s="32" t="str">
        <f t="shared" si="891"/>
        <v>PreAlerta</v>
      </c>
      <c r="M3357" s="32" t="str">
        <f t="shared" si="889"/>
        <v>S/PalabrasClaves</v>
      </c>
      <c r="N3357" s="32" t="str">
        <f t="shared" si="890"/>
        <v/>
      </c>
      <c r="O3357" s="32"/>
      <c r="P3357" s="32" t="s">
        <v>3856</v>
      </c>
      <c r="Q3357" s="32"/>
      <c r="R3357" s="32" t="str">
        <f>LEFT('2012-2022'!$P3357,4)</f>
        <v>2014</v>
      </c>
      <c r="S3357" s="32" t="s">
        <v>54</v>
      </c>
      <c r="T3357" s="32" t="str">
        <f t="shared" si="869"/>
        <v/>
      </c>
      <c r="U3357" s="32"/>
      <c r="V3357" s="34"/>
      <c r="W3357" s="35"/>
      <c r="X3357" s="35"/>
      <c r="Y3357" s="32"/>
    </row>
    <row r="3358" spans="1:25" ht="15.75" hidden="1" customHeight="1" x14ac:dyDescent="0.25">
      <c r="A3358" s="27">
        <v>29870502</v>
      </c>
      <c r="B3358" s="27" t="s">
        <v>20351</v>
      </c>
      <c r="C3358" s="27" t="s">
        <v>20352</v>
      </c>
      <c r="D3358" s="27" t="s">
        <v>20353</v>
      </c>
      <c r="E3358" s="27" t="s">
        <v>20354</v>
      </c>
      <c r="F3358" s="27" t="s">
        <v>304</v>
      </c>
      <c r="G3358" s="27">
        <v>2018</v>
      </c>
      <c r="H3358" s="28">
        <v>43257</v>
      </c>
      <c r="I3358" s="27" t="s">
        <v>20355</v>
      </c>
      <c r="J3358" s="27" t="s">
        <v>20356</v>
      </c>
      <c r="K3358" s="27" t="s">
        <v>20357</v>
      </c>
      <c r="L3358" s="27" t="str">
        <f t="shared" si="891"/>
        <v>PostAlerta</v>
      </c>
      <c r="M3358" s="27" t="str">
        <f t="shared" si="889"/>
        <v>S/PalabrasClaves</v>
      </c>
      <c r="N3358" s="27" t="str">
        <f t="shared" si="890"/>
        <v/>
      </c>
      <c r="O3358" s="27"/>
      <c r="P3358" s="27" t="s">
        <v>1267</v>
      </c>
      <c r="Q3358" s="27"/>
      <c r="R3358" s="27" t="str">
        <f>LEFT('2012-2022'!$P3358,4)</f>
        <v>2018</v>
      </c>
      <c r="S3358" s="27" t="s">
        <v>72</v>
      </c>
      <c r="T3358" s="27" t="str">
        <f t="shared" si="869"/>
        <v/>
      </c>
      <c r="U3358" s="27"/>
      <c r="V3358" s="29"/>
      <c r="W3358" s="30"/>
      <c r="X3358" s="30"/>
      <c r="Y3358" s="31"/>
    </row>
    <row r="3359" spans="1:25" ht="15.75" hidden="1" customHeight="1" x14ac:dyDescent="0.25">
      <c r="A3359" s="32">
        <v>29017374</v>
      </c>
      <c r="B3359" s="32" t="s">
        <v>20358</v>
      </c>
      <c r="C3359" s="32" t="s">
        <v>20359</v>
      </c>
      <c r="D3359" s="32" t="s">
        <v>20360</v>
      </c>
      <c r="E3359" s="32" t="s">
        <v>20361</v>
      </c>
      <c r="F3359" s="32" t="s">
        <v>18897</v>
      </c>
      <c r="G3359" s="32">
        <v>2017</v>
      </c>
      <c r="H3359" s="33">
        <v>43020</v>
      </c>
      <c r="I3359" s="32"/>
      <c r="J3359" s="32"/>
      <c r="K3359" s="32" t="s">
        <v>20362</v>
      </c>
      <c r="L3359" s="32" t="str">
        <f t="shared" si="891"/>
        <v>PostAlerta</v>
      </c>
      <c r="M3359" s="32" t="str">
        <f t="shared" si="889"/>
        <v>S/PalabrasClaves</v>
      </c>
      <c r="N3359" s="32" t="str">
        <f t="shared" si="890"/>
        <v/>
      </c>
      <c r="O3359" s="32"/>
      <c r="P3359" s="32" t="s">
        <v>20363</v>
      </c>
      <c r="Q3359" s="32"/>
      <c r="R3359" s="32" t="str">
        <f>LEFT('2012-2022'!$P3359,4)</f>
        <v>2017</v>
      </c>
      <c r="S3359" s="32" t="s">
        <v>72</v>
      </c>
      <c r="T3359" s="32" t="str">
        <f t="shared" si="869"/>
        <v/>
      </c>
      <c r="U3359" s="32"/>
      <c r="V3359" s="34"/>
      <c r="W3359" s="35"/>
      <c r="X3359" s="35"/>
      <c r="Y3359" s="32"/>
    </row>
    <row r="3360" spans="1:25" ht="15.75" hidden="1" customHeight="1" x14ac:dyDescent="0.25">
      <c r="A3360" s="27">
        <v>23407469</v>
      </c>
      <c r="B3360" s="27" t="s">
        <v>20364</v>
      </c>
      <c r="C3360" s="27" t="s">
        <v>20365</v>
      </c>
      <c r="D3360" s="27" t="s">
        <v>20366</v>
      </c>
      <c r="E3360" s="27" t="s">
        <v>20367</v>
      </c>
      <c r="F3360" s="27" t="s">
        <v>304</v>
      </c>
      <c r="G3360" s="27">
        <v>2013</v>
      </c>
      <c r="H3360" s="28">
        <v>41320</v>
      </c>
      <c r="I3360" s="27"/>
      <c r="J3360" s="27"/>
      <c r="K3360" s="27" t="s">
        <v>20368</v>
      </c>
      <c r="L3360" s="27" t="str">
        <f t="shared" si="891"/>
        <v>PreAlerta</v>
      </c>
      <c r="M3360" s="27" t="str">
        <f t="shared" si="889"/>
        <v>S/PalabrasClaves</v>
      </c>
      <c r="N3360" s="27" t="str">
        <f t="shared" si="890"/>
        <v/>
      </c>
      <c r="O3360" s="27"/>
      <c r="P3360" s="27" t="s">
        <v>2614</v>
      </c>
      <c r="Q3360" s="27"/>
      <c r="R3360" s="27" t="str">
        <f>LEFT('2012-2022'!$P3360,4)</f>
        <v>2013</v>
      </c>
      <c r="S3360" s="27" t="s">
        <v>49</v>
      </c>
      <c r="T3360" s="27" t="str">
        <f t="shared" si="869"/>
        <v/>
      </c>
      <c r="U3360" s="27"/>
      <c r="V3360" s="29"/>
      <c r="W3360" s="30"/>
      <c r="X3360" s="30"/>
      <c r="Y3360" s="31"/>
    </row>
    <row r="3361" spans="1:25" ht="15.75" hidden="1" customHeight="1" x14ac:dyDescent="0.25">
      <c r="A3361" s="32">
        <v>35039437</v>
      </c>
      <c r="B3361" s="32" t="s">
        <v>20369</v>
      </c>
      <c r="C3361" s="32" t="s">
        <v>20370</v>
      </c>
      <c r="D3361" s="32" t="s">
        <v>20371</v>
      </c>
      <c r="E3361" s="32" t="s">
        <v>20372</v>
      </c>
      <c r="F3361" s="32" t="s">
        <v>393</v>
      </c>
      <c r="G3361" s="32">
        <v>2022</v>
      </c>
      <c r="H3361" s="33">
        <v>44579</v>
      </c>
      <c r="I3361" s="32" t="s">
        <v>20373</v>
      </c>
      <c r="J3361" s="32"/>
      <c r="K3361" s="32" t="s">
        <v>20374</v>
      </c>
      <c r="L3361" s="32" t="str">
        <f t="shared" si="891"/>
        <v>PostAlerta</v>
      </c>
      <c r="M3361" s="32" t="str">
        <f t="shared" si="889"/>
        <v>S/PalabrasClaves</v>
      </c>
      <c r="N3361" s="32" t="str">
        <f t="shared" si="890"/>
        <v/>
      </c>
      <c r="O3361" s="32"/>
      <c r="P3361" s="32" t="s">
        <v>11901</v>
      </c>
      <c r="Q3361" s="32"/>
      <c r="R3361" s="32" t="str">
        <f>LEFT('2012-2022'!$P3361,4)</f>
        <v>2022</v>
      </c>
      <c r="S3361" s="32" t="s">
        <v>74</v>
      </c>
      <c r="T3361" s="32" t="str">
        <f t="shared" si="869"/>
        <v/>
      </c>
      <c r="U3361" s="32"/>
      <c r="V3361" s="34"/>
      <c r="W3361" s="35"/>
      <c r="X3361" s="35"/>
      <c r="Y3361" s="32"/>
    </row>
    <row r="3362" spans="1:25" ht="15.75" hidden="1" customHeight="1" x14ac:dyDescent="0.25">
      <c r="A3362" s="27">
        <v>31801895</v>
      </c>
      <c r="B3362" s="27" t="s">
        <v>20375</v>
      </c>
      <c r="C3362" s="27" t="s">
        <v>20376</v>
      </c>
      <c r="D3362" s="27" t="s">
        <v>20377</v>
      </c>
      <c r="E3362" s="27" t="s">
        <v>15393</v>
      </c>
      <c r="F3362" s="27" t="s">
        <v>393</v>
      </c>
      <c r="G3362" s="27">
        <v>2020</v>
      </c>
      <c r="H3362" s="28">
        <v>43805</v>
      </c>
      <c r="I3362" s="27"/>
      <c r="J3362" s="27"/>
      <c r="K3362" s="27" t="s">
        <v>20378</v>
      </c>
      <c r="L3362" s="27" t="str">
        <f t="shared" si="891"/>
        <v>PostAlerta</v>
      </c>
      <c r="M3362" s="27" t="str">
        <f t="shared" si="889"/>
        <v>S/PalabrasClaves</v>
      </c>
      <c r="N3362" s="27" t="str">
        <f t="shared" si="890"/>
        <v/>
      </c>
      <c r="O3362" s="27"/>
      <c r="P3362" s="27" t="s">
        <v>2992</v>
      </c>
      <c r="Q3362" s="27"/>
      <c r="R3362" s="27" t="str">
        <f>LEFT('2012-2022'!$P3362,4)</f>
        <v>2020</v>
      </c>
      <c r="S3362" s="27" t="s">
        <v>65</v>
      </c>
      <c r="T3362" s="27" t="str">
        <f t="shared" si="869"/>
        <v/>
      </c>
      <c r="U3362" s="27"/>
      <c r="V3362" s="29"/>
      <c r="W3362" s="30"/>
      <c r="X3362" s="30"/>
      <c r="Y3362" s="31"/>
    </row>
    <row r="3363" spans="1:25" ht="15.75" hidden="1" customHeight="1" x14ac:dyDescent="0.25">
      <c r="A3363" s="32">
        <v>29185266</v>
      </c>
      <c r="B3363" s="32" t="s">
        <v>20379</v>
      </c>
      <c r="C3363" s="32" t="s">
        <v>11616</v>
      </c>
      <c r="D3363" s="32" t="s">
        <v>20380</v>
      </c>
      <c r="E3363" s="32" t="s">
        <v>11618</v>
      </c>
      <c r="F3363" s="32" t="s">
        <v>20381</v>
      </c>
      <c r="G3363" s="32">
        <v>2018</v>
      </c>
      <c r="H3363" s="33">
        <v>43069</v>
      </c>
      <c r="I3363" s="32" t="s">
        <v>20382</v>
      </c>
      <c r="J3363" s="32"/>
      <c r="K3363" s="32" t="s">
        <v>20383</v>
      </c>
      <c r="L3363" s="32" t="str">
        <f t="shared" si="891"/>
        <v>PostAlerta</v>
      </c>
      <c r="M3363" s="32" t="str">
        <f t="shared" si="889"/>
        <v>S/PalabrasClaves</v>
      </c>
      <c r="N3363" s="32" t="str">
        <f t="shared" si="890"/>
        <v/>
      </c>
      <c r="O3363" s="32"/>
      <c r="P3363" s="32" t="s">
        <v>1338</v>
      </c>
      <c r="Q3363" s="32"/>
      <c r="R3363" s="32" t="str">
        <f>LEFT('2012-2022'!$P3363,4)</f>
        <v>2018</v>
      </c>
      <c r="S3363" s="32" t="s">
        <v>39</v>
      </c>
      <c r="T3363" s="32" t="str">
        <f t="shared" si="869"/>
        <v/>
      </c>
      <c r="U3363" s="32"/>
      <c r="V3363" s="34"/>
      <c r="W3363" s="35"/>
      <c r="X3363" s="35"/>
      <c r="Y3363" s="32"/>
    </row>
    <row r="3364" spans="1:25" ht="15.75" hidden="1" customHeight="1" x14ac:dyDescent="0.25">
      <c r="A3364" s="27">
        <v>34490592</v>
      </c>
      <c r="B3364" s="27" t="s">
        <v>20384</v>
      </c>
      <c r="C3364" s="27" t="s">
        <v>20385</v>
      </c>
      <c r="D3364" s="27" t="s">
        <v>20386</v>
      </c>
      <c r="E3364" s="27" t="s">
        <v>20387</v>
      </c>
      <c r="F3364" s="27" t="s">
        <v>4735</v>
      </c>
      <c r="G3364" s="27">
        <v>2022</v>
      </c>
      <c r="H3364" s="28">
        <v>44446</v>
      </c>
      <c r="I3364" s="27"/>
      <c r="J3364" s="27"/>
      <c r="K3364" s="27" t="s">
        <v>20388</v>
      </c>
      <c r="L3364" s="27" t="str">
        <f t="shared" si="891"/>
        <v>PostAlerta</v>
      </c>
      <c r="M3364" s="27" t="str">
        <f t="shared" si="889"/>
        <v>S/PalabrasClaves</v>
      </c>
      <c r="N3364" s="27" t="str">
        <f t="shared" si="890"/>
        <v/>
      </c>
      <c r="O3364" s="27"/>
      <c r="P3364" s="27" t="s">
        <v>289</v>
      </c>
      <c r="Q3364" s="27"/>
      <c r="R3364" s="27" t="str">
        <f>LEFT('2012-2022'!$P3364,4)</f>
        <v>2022</v>
      </c>
      <c r="S3364" s="27" t="s">
        <v>45</v>
      </c>
      <c r="T3364" s="27" t="str">
        <f t="shared" si="869"/>
        <v/>
      </c>
      <c r="U3364" s="27"/>
      <c r="V3364" s="29"/>
      <c r="W3364" s="30"/>
      <c r="X3364" s="30"/>
      <c r="Y3364" s="31"/>
    </row>
    <row r="3365" spans="1:25" ht="15.75" hidden="1" customHeight="1" x14ac:dyDescent="0.25">
      <c r="A3365" s="32">
        <v>34475357</v>
      </c>
      <c r="B3365" s="32" t="s">
        <v>20389</v>
      </c>
      <c r="C3365" s="32" t="s">
        <v>20390</v>
      </c>
      <c r="D3365" s="32" t="s">
        <v>20391</v>
      </c>
      <c r="E3365" s="32" t="s">
        <v>14075</v>
      </c>
      <c r="F3365" s="32" t="s">
        <v>304</v>
      </c>
      <c r="G3365" s="32">
        <v>2022</v>
      </c>
      <c r="H3365" s="33">
        <v>44442</v>
      </c>
      <c r="I3365" s="32"/>
      <c r="J3365" s="32"/>
      <c r="K3365" s="32" t="s">
        <v>20392</v>
      </c>
      <c r="L3365" s="32" t="str">
        <f t="shared" si="891"/>
        <v>PostAlerta</v>
      </c>
      <c r="M3365" s="32" t="str">
        <f t="shared" si="889"/>
        <v>S/PalabrasClaves</v>
      </c>
      <c r="N3365" s="32" t="str">
        <f t="shared" si="890"/>
        <v/>
      </c>
      <c r="O3365" s="32"/>
      <c r="P3365" s="32" t="s">
        <v>12073</v>
      </c>
      <c r="Q3365" s="32"/>
      <c r="R3365" s="32" t="str">
        <f>LEFT('2012-2022'!$P3365,4)</f>
        <v>2022</v>
      </c>
      <c r="S3365" s="32" t="s">
        <v>45</v>
      </c>
      <c r="T3365" s="32" t="str">
        <f t="shared" si="869"/>
        <v/>
      </c>
      <c r="U3365" s="32"/>
      <c r="V3365" s="34"/>
      <c r="W3365" s="35"/>
      <c r="X3365" s="35"/>
      <c r="Y3365" s="32"/>
    </row>
    <row r="3366" spans="1:25" ht="15.75" hidden="1" customHeight="1" x14ac:dyDescent="0.25">
      <c r="A3366" s="27">
        <v>33861668</v>
      </c>
      <c r="B3366" s="27" t="s">
        <v>20393</v>
      </c>
      <c r="C3366" s="27" t="s">
        <v>20394</v>
      </c>
      <c r="D3366" s="27" t="s">
        <v>20395</v>
      </c>
      <c r="E3366" s="27" t="s">
        <v>20396</v>
      </c>
      <c r="F3366" s="27" t="s">
        <v>735</v>
      </c>
      <c r="G3366" s="27">
        <v>2021</v>
      </c>
      <c r="H3366" s="28">
        <v>44302</v>
      </c>
      <c r="I3366" s="27"/>
      <c r="J3366" s="27"/>
      <c r="K3366" s="27" t="s">
        <v>20397</v>
      </c>
      <c r="L3366" s="27" t="str">
        <f t="shared" si="891"/>
        <v>PostAlerta</v>
      </c>
      <c r="M3366" s="27" t="str">
        <f t="shared" si="889"/>
        <v>C/PalabrasClaves</v>
      </c>
      <c r="N3366" s="27" t="str">
        <f t="shared" si="890"/>
        <v/>
      </c>
      <c r="O3366" s="27"/>
      <c r="P3366" s="27" t="s">
        <v>7979</v>
      </c>
      <c r="Q3366" s="27"/>
      <c r="R3366" s="27" t="str">
        <f>LEFT('2012-2022'!$P3366,4)</f>
        <v>2021</v>
      </c>
      <c r="S3366" s="27" t="s">
        <v>65</v>
      </c>
      <c r="T3366" s="27" t="str">
        <f t="shared" si="869"/>
        <v/>
      </c>
      <c r="U3366" s="27"/>
      <c r="V3366" s="29"/>
      <c r="W3366" s="30"/>
      <c r="X3366" s="30"/>
      <c r="Y3366" s="31"/>
    </row>
    <row r="3367" spans="1:25" ht="15.75" hidden="1" customHeight="1" x14ac:dyDescent="0.25">
      <c r="A3367" s="32">
        <v>33497601</v>
      </c>
      <c r="B3367" s="32" t="s">
        <v>20398</v>
      </c>
      <c r="C3367" s="32" t="s">
        <v>20399</v>
      </c>
      <c r="D3367" s="32" t="s">
        <v>20400</v>
      </c>
      <c r="E3367" s="32" t="s">
        <v>20401</v>
      </c>
      <c r="F3367" s="32" t="s">
        <v>595</v>
      </c>
      <c r="G3367" s="32">
        <v>2020</v>
      </c>
      <c r="H3367" s="33">
        <v>44222</v>
      </c>
      <c r="I3367" s="32"/>
      <c r="J3367" s="32"/>
      <c r="K3367" s="32" t="s">
        <v>20402</v>
      </c>
      <c r="L3367" s="32" t="str">
        <f t="shared" si="891"/>
        <v>PostAlerta</v>
      </c>
      <c r="M3367" s="32" t="str">
        <f t="shared" si="889"/>
        <v>C/PalabrasClaves</v>
      </c>
      <c r="N3367" s="32"/>
      <c r="O3367" s="32"/>
      <c r="P3367" s="32" t="s">
        <v>341</v>
      </c>
      <c r="Q3367" s="32"/>
      <c r="R3367" s="32" t="str">
        <f>LEFT('2012-2022'!$P3367,4)</f>
        <v>2020</v>
      </c>
      <c r="S3367" s="32" t="s">
        <v>72</v>
      </c>
      <c r="T3367" s="32" t="str">
        <f t="shared" si="869"/>
        <v/>
      </c>
      <c r="U3367" s="32"/>
      <c r="V3367" s="34"/>
      <c r="W3367" s="35"/>
      <c r="X3367" s="35"/>
      <c r="Y3367" s="32"/>
    </row>
    <row r="3368" spans="1:25" ht="15.75" hidden="1" customHeight="1" x14ac:dyDescent="0.25">
      <c r="A3368" s="27">
        <v>31643239</v>
      </c>
      <c r="B3368" s="27" t="s">
        <v>20403</v>
      </c>
      <c r="C3368" s="27"/>
      <c r="D3368" s="27" t="s">
        <v>18022</v>
      </c>
      <c r="E3368" s="27"/>
      <c r="F3368" s="27" t="s">
        <v>18023</v>
      </c>
      <c r="G3368" s="27">
        <v>2012</v>
      </c>
      <c r="H3368" s="28">
        <v>44124</v>
      </c>
      <c r="I3368" s="27"/>
      <c r="J3368" s="27"/>
      <c r="K3368" s="27"/>
      <c r="L3368" s="27" t="str">
        <f t="shared" si="891"/>
        <v>Excluido</v>
      </c>
      <c r="M3368" s="27" t="str">
        <f t="shared" si="889"/>
        <v>C/PalabrasClaves</v>
      </c>
      <c r="N3368" s="27" t="str">
        <f t="shared" ref="N3368:N3377" si="892">IF(ISNUMBER(SEARCH("TREATMENT", B3368)), "4) Nuevos tratamientos", "")</f>
        <v/>
      </c>
      <c r="O3368" s="27"/>
      <c r="P3368" s="27" t="s">
        <v>18024</v>
      </c>
      <c r="Q3368" s="27"/>
      <c r="R3368" s="27" t="str">
        <f>LEFT('2012-2022'!$P3368,4)</f>
        <v>Live</v>
      </c>
      <c r="S3368" s="27" t="s">
        <v>78</v>
      </c>
      <c r="T3368" s="27" t="str">
        <f t="shared" si="869"/>
        <v/>
      </c>
      <c r="U3368" s="27"/>
      <c r="V3368" s="29"/>
      <c r="W3368" s="30"/>
      <c r="X3368" s="30"/>
      <c r="Y3368" s="31"/>
    </row>
    <row r="3369" spans="1:25" ht="15.75" hidden="1" customHeight="1" x14ac:dyDescent="0.25">
      <c r="A3369" s="32">
        <v>32854606</v>
      </c>
      <c r="B3369" s="32" t="s">
        <v>20404</v>
      </c>
      <c r="C3369" s="32" t="s">
        <v>20405</v>
      </c>
      <c r="D3369" s="32" t="s">
        <v>20406</v>
      </c>
      <c r="E3369" s="32" t="s">
        <v>20407</v>
      </c>
      <c r="F3369" s="32" t="s">
        <v>20408</v>
      </c>
      <c r="G3369" s="32">
        <v>2020</v>
      </c>
      <c r="H3369" s="33">
        <v>44072</v>
      </c>
      <c r="I3369" s="32" t="s">
        <v>20409</v>
      </c>
      <c r="J3369" s="32"/>
      <c r="K3369" s="32" t="s">
        <v>20410</v>
      </c>
      <c r="L3369" s="32" t="str">
        <f t="shared" si="891"/>
        <v>PostAlerta</v>
      </c>
      <c r="M3369" s="32" t="str">
        <f t="shared" si="889"/>
        <v>S/PalabrasClaves</v>
      </c>
      <c r="N3369" s="32" t="str">
        <f t="shared" si="892"/>
        <v/>
      </c>
      <c r="O3369" s="32"/>
      <c r="P3369" s="32" t="s">
        <v>800</v>
      </c>
      <c r="Q3369" s="32"/>
      <c r="R3369" s="32" t="str">
        <f>LEFT('2012-2022'!$P3369,4)</f>
        <v>2020</v>
      </c>
      <c r="S3369" s="32" t="s">
        <v>74</v>
      </c>
      <c r="T3369" s="32" t="str">
        <f t="shared" si="869"/>
        <v/>
      </c>
      <c r="U3369" s="32"/>
      <c r="V3369" s="34"/>
      <c r="W3369" s="35"/>
      <c r="X3369" s="35"/>
      <c r="Y3369" s="32"/>
    </row>
    <row r="3370" spans="1:25" ht="15.75" hidden="1" customHeight="1" x14ac:dyDescent="0.25">
      <c r="A3370" s="27">
        <v>32582169</v>
      </c>
      <c r="B3370" s="27" t="s">
        <v>20411</v>
      </c>
      <c r="C3370" s="27" t="s">
        <v>20412</v>
      </c>
      <c r="D3370" s="27" t="s">
        <v>20413</v>
      </c>
      <c r="E3370" s="27" t="s">
        <v>20414</v>
      </c>
      <c r="F3370" s="27" t="s">
        <v>460</v>
      </c>
      <c r="G3370" s="27">
        <v>2020</v>
      </c>
      <c r="H3370" s="28">
        <v>44008</v>
      </c>
      <c r="I3370" s="27" t="s">
        <v>20415</v>
      </c>
      <c r="J3370" s="27"/>
      <c r="K3370" s="27" t="s">
        <v>20416</v>
      </c>
      <c r="L3370" s="27" t="str">
        <f t="shared" si="891"/>
        <v>Excluido</v>
      </c>
      <c r="M3370" s="27" t="str">
        <f t="shared" si="889"/>
        <v>C/PalabrasClaves</v>
      </c>
      <c r="N3370" s="27" t="str">
        <f t="shared" si="892"/>
        <v/>
      </c>
      <c r="O3370" s="27"/>
      <c r="P3370" s="27" t="s">
        <v>15857</v>
      </c>
      <c r="Q3370" s="27"/>
      <c r="R3370" s="27" t="str">
        <f>LEFT('2012-2022'!$P3370,4)</f>
        <v>2020</v>
      </c>
      <c r="S3370" s="27" t="s">
        <v>60</v>
      </c>
      <c r="T3370" s="27" t="str">
        <f t="shared" si="869"/>
        <v/>
      </c>
      <c r="U3370" s="27"/>
      <c r="V3370" s="29"/>
      <c r="W3370" s="30"/>
      <c r="X3370" s="30"/>
      <c r="Y3370" s="31"/>
    </row>
    <row r="3371" spans="1:25" ht="15.75" hidden="1" customHeight="1" x14ac:dyDescent="0.25">
      <c r="A3371" s="32">
        <v>29092042</v>
      </c>
      <c r="B3371" s="32" t="s">
        <v>20417</v>
      </c>
      <c r="C3371" s="32" t="s">
        <v>20418</v>
      </c>
      <c r="D3371" s="32" t="s">
        <v>20419</v>
      </c>
      <c r="E3371" s="32" t="s">
        <v>20420</v>
      </c>
      <c r="F3371" s="32" t="s">
        <v>493</v>
      </c>
      <c r="G3371" s="32">
        <v>2018</v>
      </c>
      <c r="H3371" s="33">
        <v>43041</v>
      </c>
      <c r="I3371" s="32" t="s">
        <v>20421</v>
      </c>
      <c r="J3371" s="32"/>
      <c r="K3371" s="32" t="s">
        <v>20422</v>
      </c>
      <c r="L3371" s="32" t="str">
        <f t="shared" si="891"/>
        <v>PostAlerta</v>
      </c>
      <c r="M3371" s="32" t="str">
        <f t="shared" si="889"/>
        <v>C/PalabrasClaves</v>
      </c>
      <c r="N3371" s="32" t="str">
        <f t="shared" si="892"/>
        <v/>
      </c>
      <c r="O3371" s="32"/>
      <c r="P3371" s="32" t="s">
        <v>1276</v>
      </c>
      <c r="Q3371" s="32"/>
      <c r="R3371" s="32" t="str">
        <f>LEFT('2012-2022'!$P3371,4)</f>
        <v>2018</v>
      </c>
      <c r="S3371" s="32" t="s">
        <v>45</v>
      </c>
      <c r="T3371" s="32" t="str">
        <f t="shared" si="869"/>
        <v/>
      </c>
      <c r="U3371" s="32"/>
      <c r="V3371" s="34"/>
      <c r="W3371" s="35"/>
      <c r="X3371" s="35"/>
      <c r="Y3371" s="32"/>
    </row>
    <row r="3372" spans="1:25" ht="15.75" hidden="1" customHeight="1" x14ac:dyDescent="0.25">
      <c r="A3372" s="27">
        <v>28260146</v>
      </c>
      <c r="B3372" s="27" t="s">
        <v>20423</v>
      </c>
      <c r="C3372" s="27" t="s">
        <v>20424</v>
      </c>
      <c r="D3372" s="27" t="s">
        <v>20425</v>
      </c>
      <c r="E3372" s="27" t="s">
        <v>20426</v>
      </c>
      <c r="F3372" s="27" t="s">
        <v>4735</v>
      </c>
      <c r="G3372" s="27">
        <v>2017</v>
      </c>
      <c r="H3372" s="28">
        <v>42800</v>
      </c>
      <c r="I3372" s="27"/>
      <c r="J3372" s="27"/>
      <c r="K3372" s="27" t="s">
        <v>20427</v>
      </c>
      <c r="L3372" s="27" t="str">
        <f t="shared" si="891"/>
        <v>PostAlerta</v>
      </c>
      <c r="M3372" s="27" t="str">
        <f t="shared" si="889"/>
        <v>S/PalabrasClaves</v>
      </c>
      <c r="N3372" s="27" t="str">
        <f t="shared" si="892"/>
        <v/>
      </c>
      <c r="O3372" s="27"/>
      <c r="P3372" s="27" t="s">
        <v>3071</v>
      </c>
      <c r="Q3372" s="27"/>
      <c r="R3372" s="27" t="str">
        <f>LEFT('2012-2022'!$P3372,4)</f>
        <v>2017</v>
      </c>
      <c r="S3372" s="27" t="s">
        <v>65</v>
      </c>
      <c r="T3372" s="27" t="str">
        <f t="shared" si="869"/>
        <v/>
      </c>
      <c r="U3372" s="27"/>
      <c r="V3372" s="29"/>
      <c r="W3372" s="30"/>
      <c r="X3372" s="30"/>
      <c r="Y3372" s="31"/>
    </row>
    <row r="3373" spans="1:25" ht="15.75" hidden="1" customHeight="1" x14ac:dyDescent="0.25">
      <c r="A3373" s="32">
        <v>27171273</v>
      </c>
      <c r="B3373" s="32" t="s">
        <v>20428</v>
      </c>
      <c r="C3373" s="32" t="s">
        <v>20429</v>
      </c>
      <c r="D3373" s="32" t="s">
        <v>20430</v>
      </c>
      <c r="E3373" s="32" t="s">
        <v>7125</v>
      </c>
      <c r="F3373" s="32" t="s">
        <v>1251</v>
      </c>
      <c r="G3373" s="32">
        <v>2016</v>
      </c>
      <c r="H3373" s="33">
        <v>42503</v>
      </c>
      <c r="I3373" s="32" t="s">
        <v>20431</v>
      </c>
      <c r="J3373" s="32"/>
      <c r="K3373" s="32" t="s">
        <v>20432</v>
      </c>
      <c r="L3373" s="32" t="str">
        <f t="shared" si="891"/>
        <v>PreAlerta</v>
      </c>
      <c r="M3373" s="32" t="str">
        <f t="shared" si="889"/>
        <v>S/PalabrasClaves</v>
      </c>
      <c r="N3373" s="32" t="str">
        <f t="shared" si="892"/>
        <v/>
      </c>
      <c r="O3373" s="32"/>
      <c r="P3373" s="32" t="s">
        <v>20433</v>
      </c>
      <c r="Q3373" s="32"/>
      <c r="R3373" s="32" t="str">
        <f>LEFT('2012-2022'!$P3373,4)</f>
        <v>2016</v>
      </c>
      <c r="S3373" s="32" t="s">
        <v>57</v>
      </c>
      <c r="T3373" s="32" t="str">
        <f t="shared" si="869"/>
        <v/>
      </c>
      <c r="U3373" s="32"/>
      <c r="V3373" s="34"/>
      <c r="W3373" s="35"/>
      <c r="X3373" s="35"/>
      <c r="Y3373" s="32"/>
    </row>
    <row r="3374" spans="1:25" ht="15.75" hidden="1" customHeight="1" x14ac:dyDescent="0.25">
      <c r="A3374" s="27">
        <v>26280325</v>
      </c>
      <c r="B3374" s="27" t="s">
        <v>20434</v>
      </c>
      <c r="C3374" s="27" t="s">
        <v>20435</v>
      </c>
      <c r="D3374" s="27" t="s">
        <v>20436</v>
      </c>
      <c r="E3374" s="27" t="s">
        <v>6205</v>
      </c>
      <c r="F3374" s="27" t="s">
        <v>7109</v>
      </c>
      <c r="G3374" s="27">
        <v>2016</v>
      </c>
      <c r="H3374" s="28">
        <v>42234</v>
      </c>
      <c r="I3374" s="27"/>
      <c r="J3374" s="27"/>
      <c r="K3374" s="27" t="s">
        <v>20437</v>
      </c>
      <c r="L3374" s="27" t="str">
        <f t="shared" si="891"/>
        <v>PreAlerta</v>
      </c>
      <c r="M3374" s="27" t="str">
        <f t="shared" si="889"/>
        <v>S/PalabrasClaves</v>
      </c>
      <c r="N3374" s="27" t="str">
        <f t="shared" si="892"/>
        <v/>
      </c>
      <c r="O3374" s="27"/>
      <c r="P3374" s="27" t="s">
        <v>2657</v>
      </c>
      <c r="Q3374" s="27"/>
      <c r="R3374" s="27" t="str">
        <f>LEFT('2012-2022'!$P3374,4)</f>
        <v>2016</v>
      </c>
      <c r="S3374" s="27" t="s">
        <v>49</v>
      </c>
      <c r="T3374" s="27" t="str">
        <f t="shared" si="869"/>
        <v/>
      </c>
      <c r="U3374" s="27"/>
      <c r="V3374" s="29"/>
      <c r="W3374" s="30"/>
      <c r="X3374" s="30"/>
      <c r="Y3374" s="31"/>
    </row>
    <row r="3375" spans="1:25" ht="15.75" hidden="1" customHeight="1" x14ac:dyDescent="0.25">
      <c r="A3375" s="32">
        <v>24454950</v>
      </c>
      <c r="B3375" s="32" t="s">
        <v>20438</v>
      </c>
      <c r="C3375" s="32" t="s">
        <v>20439</v>
      </c>
      <c r="D3375" s="32" t="s">
        <v>20440</v>
      </c>
      <c r="E3375" s="32" t="s">
        <v>7652</v>
      </c>
      <c r="F3375" s="32" t="s">
        <v>424</v>
      </c>
      <c r="G3375" s="32">
        <v>2014</v>
      </c>
      <c r="H3375" s="33">
        <v>41663</v>
      </c>
      <c r="I3375" s="32" t="s">
        <v>20441</v>
      </c>
      <c r="J3375" s="32"/>
      <c r="K3375" s="32" t="s">
        <v>20442</v>
      </c>
      <c r="L3375" s="32" t="str">
        <f t="shared" si="891"/>
        <v>PreAlerta</v>
      </c>
      <c r="M3375" s="32" t="str">
        <f t="shared" si="889"/>
        <v>S/PalabrasClaves</v>
      </c>
      <c r="N3375" s="32" t="str">
        <f t="shared" si="892"/>
        <v/>
      </c>
      <c r="O3375" s="32"/>
      <c r="P3375" s="32" t="s">
        <v>20443</v>
      </c>
      <c r="Q3375" s="32"/>
      <c r="R3375" s="32" t="str">
        <f>LEFT('2012-2022'!$P3375,4)</f>
        <v>2014</v>
      </c>
      <c r="S3375" s="32" t="s">
        <v>39</v>
      </c>
      <c r="T3375" s="32" t="str">
        <f t="shared" si="869"/>
        <v/>
      </c>
      <c r="U3375" s="32"/>
      <c r="V3375" s="34"/>
      <c r="W3375" s="35"/>
      <c r="X3375" s="35"/>
      <c r="Y3375" s="32"/>
    </row>
    <row r="3376" spans="1:25" ht="15.75" hidden="1" customHeight="1" x14ac:dyDescent="0.25">
      <c r="A3376" s="27">
        <v>23747578</v>
      </c>
      <c r="B3376" s="27" t="s">
        <v>20444</v>
      </c>
      <c r="C3376" s="27" t="s">
        <v>10059</v>
      </c>
      <c r="D3376" s="27" t="s">
        <v>20445</v>
      </c>
      <c r="E3376" s="27" t="s">
        <v>10061</v>
      </c>
      <c r="F3376" s="27" t="s">
        <v>20446</v>
      </c>
      <c r="G3376" s="27">
        <v>2013</v>
      </c>
      <c r="H3376" s="28">
        <v>41436</v>
      </c>
      <c r="I3376" s="27" t="s">
        <v>20447</v>
      </c>
      <c r="J3376" s="27" t="s">
        <v>20448</v>
      </c>
      <c r="K3376" s="27" t="s">
        <v>20449</v>
      </c>
      <c r="L3376" s="27" t="str">
        <f t="shared" si="891"/>
        <v>PreAlerta</v>
      </c>
      <c r="M3376" s="27" t="str">
        <f t="shared" si="889"/>
        <v>S/PalabrasClaves</v>
      </c>
      <c r="N3376" s="27" t="str">
        <f t="shared" si="892"/>
        <v/>
      </c>
      <c r="O3376" s="27"/>
      <c r="P3376" s="27" t="s">
        <v>20450</v>
      </c>
      <c r="Q3376" s="27"/>
      <c r="R3376" s="27" t="str">
        <f>LEFT('2012-2022'!$P3376,4)</f>
        <v>2013</v>
      </c>
      <c r="S3376" s="27" t="s">
        <v>65</v>
      </c>
      <c r="T3376" s="27" t="str">
        <f t="shared" ref="T3376:T3630" si="893">IFERROR(VLOOKUP(A3376,BD_aux,2,FALSE),"")</f>
        <v/>
      </c>
      <c r="U3376" s="27"/>
      <c r="V3376" s="29"/>
      <c r="W3376" s="30"/>
      <c r="X3376" s="30"/>
      <c r="Y3376" s="31"/>
    </row>
    <row r="3377" spans="1:25" ht="15.75" hidden="1" customHeight="1" x14ac:dyDescent="0.25">
      <c r="A3377" s="32">
        <v>23362449</v>
      </c>
      <c r="B3377" s="32" t="s">
        <v>20451</v>
      </c>
      <c r="C3377" s="32" t="s">
        <v>20452</v>
      </c>
      <c r="D3377" s="32" t="s">
        <v>20453</v>
      </c>
      <c r="E3377" s="32" t="s">
        <v>20454</v>
      </c>
      <c r="F3377" s="32" t="s">
        <v>20455</v>
      </c>
      <c r="G3377" s="32">
        <v>2013</v>
      </c>
      <c r="H3377" s="33">
        <v>41305</v>
      </c>
      <c r="I3377" s="32" t="s">
        <v>20456</v>
      </c>
      <c r="J3377" s="32"/>
      <c r="K3377" s="32" t="s">
        <v>20457</v>
      </c>
      <c r="L3377" s="32" t="str">
        <f t="shared" si="891"/>
        <v>PreAlerta</v>
      </c>
      <c r="M3377" s="32" t="str">
        <f t="shared" si="889"/>
        <v>S/PalabrasClaves</v>
      </c>
      <c r="N3377" s="32" t="str">
        <f t="shared" si="892"/>
        <v/>
      </c>
      <c r="O3377" s="32"/>
      <c r="P3377" s="32" t="s">
        <v>3538</v>
      </c>
      <c r="Q3377" s="32"/>
      <c r="R3377" s="32" t="str">
        <f>LEFT('2012-2022'!$P3377,4)</f>
        <v>2013</v>
      </c>
      <c r="S3377" s="32" t="s">
        <v>39</v>
      </c>
      <c r="T3377" s="32" t="str">
        <f t="shared" si="893"/>
        <v/>
      </c>
      <c r="U3377" s="32"/>
      <c r="V3377" s="34"/>
      <c r="W3377" s="35"/>
      <c r="X3377" s="35"/>
      <c r="Y3377" s="32"/>
    </row>
    <row r="3378" spans="1:25" ht="15.75" hidden="1" customHeight="1" x14ac:dyDescent="0.25">
      <c r="A3378" s="27">
        <v>34417414</v>
      </c>
      <c r="B3378" s="27" t="s">
        <v>20458</v>
      </c>
      <c r="C3378" s="27" t="s">
        <v>20459</v>
      </c>
      <c r="D3378" s="27" t="s">
        <v>20460</v>
      </c>
      <c r="E3378" s="27" t="s">
        <v>20461</v>
      </c>
      <c r="F3378" s="27" t="s">
        <v>20462</v>
      </c>
      <c r="G3378" s="27">
        <v>2021</v>
      </c>
      <c r="H3378" s="28">
        <v>44429</v>
      </c>
      <c r="I3378" s="27"/>
      <c r="J3378" s="27"/>
      <c r="K3378" s="27" t="s">
        <v>20463</v>
      </c>
      <c r="L3378" s="27" t="str">
        <f t="shared" si="891"/>
        <v>PostAlerta</v>
      </c>
      <c r="M3378" s="27" t="str">
        <f t="shared" si="889"/>
        <v>S/PalabrasClaves</v>
      </c>
      <c r="N3378" s="27"/>
      <c r="O3378" s="27"/>
      <c r="P3378" s="27" t="s">
        <v>13215</v>
      </c>
      <c r="Q3378" s="27"/>
      <c r="R3378" s="27" t="str">
        <f>LEFT('2012-2022'!$P3378,4)</f>
        <v>2021</v>
      </c>
      <c r="S3378" s="27" t="s">
        <v>65</v>
      </c>
      <c r="T3378" s="27" t="str">
        <f t="shared" si="893"/>
        <v/>
      </c>
      <c r="U3378" s="27"/>
      <c r="V3378" s="27"/>
      <c r="W3378" s="30"/>
      <c r="X3378" s="30"/>
      <c r="Y3378" s="31"/>
    </row>
    <row r="3379" spans="1:25" ht="15.75" hidden="1" customHeight="1" x14ac:dyDescent="0.25">
      <c r="A3379" s="32">
        <v>33544205</v>
      </c>
      <c r="B3379" s="32" t="s">
        <v>20464</v>
      </c>
      <c r="C3379" s="32" t="s">
        <v>20465</v>
      </c>
      <c r="D3379" s="32" t="s">
        <v>20466</v>
      </c>
      <c r="E3379" s="32" t="s">
        <v>20467</v>
      </c>
      <c r="F3379" s="32" t="s">
        <v>7109</v>
      </c>
      <c r="G3379" s="32">
        <v>2021</v>
      </c>
      <c r="H3379" s="33">
        <v>44232</v>
      </c>
      <c r="I3379" s="32"/>
      <c r="J3379" s="32"/>
      <c r="K3379" s="32" t="s">
        <v>20468</v>
      </c>
      <c r="L3379" s="32" t="str">
        <f t="shared" si="891"/>
        <v>PostAlerta</v>
      </c>
      <c r="M3379" s="32" t="str">
        <f t="shared" si="889"/>
        <v>S/PalabrasClaves</v>
      </c>
      <c r="N3379" s="32" t="str">
        <f t="shared" ref="N3379:N3383" si="894">IF(ISNUMBER(SEARCH("TREATMENT", B3379)), "4) Nuevos tratamientos", "")</f>
        <v/>
      </c>
      <c r="O3379" s="32"/>
      <c r="P3379" s="32" t="s">
        <v>6538</v>
      </c>
      <c r="Q3379" s="32"/>
      <c r="R3379" s="32" t="str">
        <f>LEFT('2012-2022'!$P3379,4)</f>
        <v>2021</v>
      </c>
      <c r="S3379" s="32" t="s">
        <v>62</v>
      </c>
      <c r="T3379" s="32" t="str">
        <f t="shared" si="893"/>
        <v/>
      </c>
      <c r="U3379" s="32"/>
      <c r="V3379" s="32"/>
      <c r="W3379" s="35"/>
      <c r="X3379" s="35"/>
      <c r="Y3379" s="32"/>
    </row>
    <row r="3380" spans="1:25" ht="15.75" hidden="1" customHeight="1" x14ac:dyDescent="0.25">
      <c r="A3380" s="27">
        <v>33542153</v>
      </c>
      <c r="B3380" s="27" t="s">
        <v>20469</v>
      </c>
      <c r="C3380" s="27" t="s">
        <v>20470</v>
      </c>
      <c r="D3380" s="27" t="s">
        <v>20471</v>
      </c>
      <c r="E3380" s="27" t="s">
        <v>20472</v>
      </c>
      <c r="F3380" s="27" t="s">
        <v>393</v>
      </c>
      <c r="G3380" s="27">
        <v>2022</v>
      </c>
      <c r="H3380" s="28">
        <v>44232</v>
      </c>
      <c r="I3380" s="27" t="s">
        <v>20473</v>
      </c>
      <c r="J3380" s="27"/>
      <c r="K3380" s="27" t="s">
        <v>20474</v>
      </c>
      <c r="L3380" s="27" t="str">
        <f t="shared" si="891"/>
        <v>Excluido</v>
      </c>
      <c r="M3380" s="27" t="str">
        <f t="shared" si="889"/>
        <v>S/PalabrasClaves</v>
      </c>
      <c r="N3380" s="27" t="str">
        <f t="shared" si="894"/>
        <v/>
      </c>
      <c r="O3380" s="27"/>
      <c r="P3380" s="27" t="s">
        <v>289</v>
      </c>
      <c r="Q3380" s="27"/>
      <c r="R3380" s="27" t="str">
        <f>LEFT('2012-2022'!$P3380,4)</f>
        <v>2022</v>
      </c>
      <c r="S3380" s="27" t="s">
        <v>45</v>
      </c>
      <c r="T3380" s="27" t="str">
        <f t="shared" si="893"/>
        <v/>
      </c>
      <c r="U3380" s="27"/>
      <c r="V3380" s="27"/>
      <c r="W3380" s="30"/>
      <c r="X3380" s="30"/>
      <c r="Y3380" s="31"/>
    </row>
    <row r="3381" spans="1:25" ht="15.75" hidden="1" customHeight="1" x14ac:dyDescent="0.25">
      <c r="A3381" s="32">
        <v>33036769</v>
      </c>
      <c r="B3381" s="32" t="s">
        <v>20475</v>
      </c>
      <c r="C3381" s="32" t="s">
        <v>20476</v>
      </c>
      <c r="D3381" s="32" t="s">
        <v>20477</v>
      </c>
      <c r="E3381" s="32" t="s">
        <v>20478</v>
      </c>
      <c r="F3381" s="32" t="s">
        <v>10570</v>
      </c>
      <c r="G3381" s="32">
        <v>2021</v>
      </c>
      <c r="H3381" s="33">
        <v>44114</v>
      </c>
      <c r="I3381" s="32"/>
      <c r="J3381" s="32"/>
      <c r="K3381" s="32" t="s">
        <v>20479</v>
      </c>
      <c r="L3381" s="32" t="str">
        <f t="shared" si="891"/>
        <v>PostAlerta</v>
      </c>
      <c r="M3381" s="32" t="str">
        <f t="shared" si="889"/>
        <v>S/PalabrasClaves</v>
      </c>
      <c r="N3381" s="32" t="str">
        <f t="shared" si="894"/>
        <v/>
      </c>
      <c r="O3381" s="32"/>
      <c r="P3381" s="32" t="s">
        <v>252</v>
      </c>
      <c r="Q3381" s="32"/>
      <c r="R3381" s="32" t="str">
        <f>LEFT('2012-2022'!$P3381,4)</f>
        <v>2021</v>
      </c>
      <c r="S3381" s="32" t="s">
        <v>45</v>
      </c>
      <c r="T3381" s="32" t="str">
        <f t="shared" si="893"/>
        <v/>
      </c>
      <c r="U3381" s="32"/>
      <c r="V3381" s="32"/>
      <c r="W3381" s="35"/>
      <c r="X3381" s="35"/>
      <c r="Y3381" s="32"/>
    </row>
    <row r="3382" spans="1:25" ht="15.75" hidden="1" customHeight="1" x14ac:dyDescent="0.25">
      <c r="A3382" s="27">
        <v>32908008</v>
      </c>
      <c r="B3382" s="27" t="s">
        <v>20480</v>
      </c>
      <c r="C3382" s="27" t="s">
        <v>20481</v>
      </c>
      <c r="D3382" s="27" t="s">
        <v>20482</v>
      </c>
      <c r="E3382" s="27" t="s">
        <v>20483</v>
      </c>
      <c r="F3382" s="27" t="s">
        <v>20484</v>
      </c>
      <c r="G3382" s="27">
        <v>2020</v>
      </c>
      <c r="H3382" s="28">
        <v>44084</v>
      </c>
      <c r="I3382" s="27"/>
      <c r="J3382" s="27"/>
      <c r="K3382" s="27" t="s">
        <v>20485</v>
      </c>
      <c r="L3382" s="27" t="str">
        <f t="shared" si="891"/>
        <v>PostAlerta</v>
      </c>
      <c r="M3382" s="27" t="str">
        <f t="shared" si="889"/>
        <v>C/PalabrasClaves</v>
      </c>
      <c r="N3382" s="27" t="str">
        <f t="shared" si="894"/>
        <v/>
      </c>
      <c r="O3382" s="27"/>
      <c r="P3382" s="27" t="s">
        <v>1049</v>
      </c>
      <c r="Q3382" s="27"/>
      <c r="R3382" s="27" t="str">
        <f>LEFT('2012-2022'!$P3382,4)</f>
        <v>2020</v>
      </c>
      <c r="S3382" s="27" t="s">
        <v>70</v>
      </c>
      <c r="T3382" s="27" t="str">
        <f t="shared" si="893"/>
        <v/>
      </c>
      <c r="U3382" s="27"/>
      <c r="V3382" s="27"/>
      <c r="W3382" s="30"/>
      <c r="X3382" s="30"/>
      <c r="Y3382" s="31"/>
    </row>
    <row r="3383" spans="1:25" ht="15.75" hidden="1" customHeight="1" x14ac:dyDescent="0.25">
      <c r="A3383" s="32">
        <v>32808581</v>
      </c>
      <c r="B3383" s="32" t="s">
        <v>20486</v>
      </c>
      <c r="C3383" s="32" t="s">
        <v>20487</v>
      </c>
      <c r="D3383" s="32" t="s">
        <v>20488</v>
      </c>
      <c r="E3383" s="32" t="s">
        <v>20489</v>
      </c>
      <c r="F3383" s="32" t="s">
        <v>15006</v>
      </c>
      <c r="G3383" s="32">
        <v>2020</v>
      </c>
      <c r="H3383" s="33">
        <v>44062</v>
      </c>
      <c r="I3383" s="32"/>
      <c r="J3383" s="32"/>
      <c r="K3383" s="32" t="s">
        <v>20490</v>
      </c>
      <c r="L3383" s="32" t="str">
        <f t="shared" si="891"/>
        <v>PostAlerta</v>
      </c>
      <c r="M3383" s="32" t="str">
        <f t="shared" si="889"/>
        <v>C/PalabrasClaves</v>
      </c>
      <c r="N3383" s="32" t="str">
        <f t="shared" si="894"/>
        <v/>
      </c>
      <c r="O3383" s="32"/>
      <c r="P3383" s="32" t="s">
        <v>473</v>
      </c>
      <c r="Q3383" s="32"/>
      <c r="R3383" s="32" t="str">
        <f>LEFT('2012-2022'!$P3383,4)</f>
        <v>2020</v>
      </c>
      <c r="S3383" s="32" t="s">
        <v>68</v>
      </c>
      <c r="T3383" s="32" t="str">
        <f t="shared" si="893"/>
        <v/>
      </c>
      <c r="U3383" s="32"/>
      <c r="V3383" s="32"/>
      <c r="W3383" s="35"/>
      <c r="X3383" s="35"/>
      <c r="Y3383" s="32"/>
    </row>
    <row r="3384" spans="1:25" ht="15.75" hidden="1" customHeight="1" x14ac:dyDescent="0.25">
      <c r="A3384" s="27">
        <v>31389367</v>
      </c>
      <c r="B3384" s="27" t="s">
        <v>20491</v>
      </c>
      <c r="C3384" s="27" t="s">
        <v>20492</v>
      </c>
      <c r="D3384" s="27" t="s">
        <v>20493</v>
      </c>
      <c r="E3384" s="27" t="s">
        <v>20494</v>
      </c>
      <c r="F3384" s="27" t="s">
        <v>673</v>
      </c>
      <c r="G3384" s="27">
        <v>2019</v>
      </c>
      <c r="H3384" s="28">
        <v>43685</v>
      </c>
      <c r="I3384" s="27"/>
      <c r="J3384" s="27"/>
      <c r="K3384" s="27" t="s">
        <v>20495</v>
      </c>
      <c r="L3384" s="27" t="str">
        <f t="shared" si="891"/>
        <v>Excluido</v>
      </c>
      <c r="M3384" s="27" t="str">
        <f t="shared" si="889"/>
        <v>C/PalabrasClaves</v>
      </c>
      <c r="N3384" s="27"/>
      <c r="O3384" s="27"/>
      <c r="P3384" s="27" t="s">
        <v>20496</v>
      </c>
      <c r="Q3384" s="27"/>
      <c r="R3384" s="27" t="str">
        <f>LEFT('2012-2022'!$P3384,4)</f>
        <v>2019</v>
      </c>
      <c r="S3384" s="27" t="s">
        <v>68</v>
      </c>
      <c r="T3384" s="27" t="str">
        <f t="shared" si="893"/>
        <v/>
      </c>
      <c r="U3384" s="27"/>
      <c r="V3384" s="27"/>
      <c r="W3384" s="30"/>
      <c r="X3384" s="30" t="str">
        <f>IFERROR(VLOOKUP(A3384,BD_aux,4,FALSE),"")</f>
        <v/>
      </c>
      <c r="Y3384" s="31" t="str">
        <f>IFERROR(VLOOKUP(A3382,BD_aux,3,FALSE),"")</f>
        <v/>
      </c>
    </row>
    <row r="3385" spans="1:25" ht="15.75" hidden="1" customHeight="1" x14ac:dyDescent="0.25">
      <c r="A3385" s="32">
        <v>30882306</v>
      </c>
      <c r="B3385" s="32" t="s">
        <v>20497</v>
      </c>
      <c r="C3385" s="32" t="s">
        <v>20498</v>
      </c>
      <c r="D3385" s="32" t="s">
        <v>20499</v>
      </c>
      <c r="E3385" s="32" t="s">
        <v>20500</v>
      </c>
      <c r="F3385" s="32" t="s">
        <v>145</v>
      </c>
      <c r="G3385" s="32">
        <v>2019</v>
      </c>
      <c r="H3385" s="33">
        <v>43543</v>
      </c>
      <c r="I3385" s="32" t="s">
        <v>20501</v>
      </c>
      <c r="J3385" s="32"/>
      <c r="K3385" s="32" t="s">
        <v>20502</v>
      </c>
      <c r="L3385" s="32" t="str">
        <f t="shared" si="891"/>
        <v>PostAlerta</v>
      </c>
      <c r="M3385" s="32" t="str">
        <f t="shared" si="889"/>
        <v>C/PalabrasClaves</v>
      </c>
      <c r="N3385" s="32" t="str">
        <f t="shared" ref="N3385:N3403" si="895">IF(ISNUMBER(SEARCH("TREATMENT", B3385)), "4) Nuevos tratamientos", "")</f>
        <v/>
      </c>
      <c r="O3385" s="32"/>
      <c r="P3385" s="32" t="s">
        <v>612</v>
      </c>
      <c r="Q3385" s="32"/>
      <c r="R3385" s="32" t="str">
        <f>LEFT('2012-2022'!$P3385,4)</f>
        <v>2019</v>
      </c>
      <c r="S3385" s="32" t="s">
        <v>54</v>
      </c>
      <c r="T3385" s="32" t="str">
        <f t="shared" si="893"/>
        <v/>
      </c>
      <c r="U3385" s="32"/>
      <c r="V3385" s="32"/>
      <c r="W3385" s="35"/>
      <c r="X3385" s="35"/>
      <c r="Y3385" s="32"/>
    </row>
    <row r="3386" spans="1:25" ht="15.75" hidden="1" customHeight="1" x14ac:dyDescent="0.25">
      <c r="A3386" s="27">
        <v>29223965</v>
      </c>
      <c r="B3386" s="27" t="s">
        <v>20503</v>
      </c>
      <c r="C3386" s="27" t="s">
        <v>20504</v>
      </c>
      <c r="D3386" s="27" t="s">
        <v>20505</v>
      </c>
      <c r="E3386" s="27" t="s">
        <v>20506</v>
      </c>
      <c r="F3386" s="27" t="s">
        <v>393</v>
      </c>
      <c r="G3386" s="27">
        <v>2017</v>
      </c>
      <c r="H3386" s="28">
        <v>43080</v>
      </c>
      <c r="I3386" s="27"/>
      <c r="J3386" s="27"/>
      <c r="K3386" s="27" t="s">
        <v>20507</v>
      </c>
      <c r="L3386" s="27" t="str">
        <f t="shared" si="891"/>
        <v>PostAlerta</v>
      </c>
      <c r="M3386" s="27" t="str">
        <f t="shared" si="889"/>
        <v>S/PalabrasClaves</v>
      </c>
      <c r="N3386" s="27" t="str">
        <f t="shared" si="895"/>
        <v/>
      </c>
      <c r="O3386" s="27"/>
      <c r="P3386" s="27" t="s">
        <v>3020</v>
      </c>
      <c r="Q3386" s="27"/>
      <c r="R3386" s="27" t="str">
        <f>LEFT('2012-2022'!$P3386,4)</f>
        <v>2017</v>
      </c>
      <c r="S3386" s="27" t="s">
        <v>74</v>
      </c>
      <c r="T3386" s="27" t="str">
        <f t="shared" si="893"/>
        <v/>
      </c>
      <c r="U3386" s="27"/>
      <c r="V3386" s="27"/>
      <c r="W3386" s="30"/>
      <c r="X3386" s="30"/>
      <c r="Y3386" s="31"/>
    </row>
    <row r="3387" spans="1:25" ht="15.75" hidden="1" customHeight="1" x14ac:dyDescent="0.25">
      <c r="A3387" s="32">
        <v>28120644</v>
      </c>
      <c r="B3387" s="32" t="s">
        <v>20508</v>
      </c>
      <c r="C3387" s="32" t="s">
        <v>20509</v>
      </c>
      <c r="D3387" s="32" t="s">
        <v>20510</v>
      </c>
      <c r="E3387" s="32" t="s">
        <v>20350</v>
      </c>
      <c r="F3387" s="32" t="s">
        <v>735</v>
      </c>
      <c r="G3387" s="32">
        <v>2017</v>
      </c>
      <c r="H3387" s="33">
        <v>42761</v>
      </c>
      <c r="I3387" s="32"/>
      <c r="J3387" s="32"/>
      <c r="K3387" s="32" t="s">
        <v>20511</v>
      </c>
      <c r="L3387" s="32" t="str">
        <f t="shared" si="891"/>
        <v>PostAlerta</v>
      </c>
      <c r="M3387" s="32" t="str">
        <f t="shared" si="889"/>
        <v>S/PalabrasClaves</v>
      </c>
      <c r="N3387" s="32" t="str">
        <f t="shared" si="895"/>
        <v/>
      </c>
      <c r="O3387" s="32"/>
      <c r="P3387" s="32" t="s">
        <v>3730</v>
      </c>
      <c r="Q3387" s="32"/>
      <c r="R3387" s="32" t="str">
        <f>LEFT('2012-2022'!$P3387,4)</f>
        <v>2017</v>
      </c>
      <c r="S3387" s="32" t="s">
        <v>70</v>
      </c>
      <c r="T3387" s="32" t="str">
        <f t="shared" si="893"/>
        <v/>
      </c>
      <c r="U3387" s="32"/>
      <c r="V3387" s="32"/>
      <c r="W3387" s="35"/>
      <c r="X3387" s="35"/>
      <c r="Y3387" s="32"/>
    </row>
    <row r="3388" spans="1:25" ht="15.75" hidden="1" customHeight="1" x14ac:dyDescent="0.25">
      <c r="A3388" s="27">
        <v>27511901</v>
      </c>
      <c r="B3388" s="27" t="s">
        <v>20512</v>
      </c>
      <c r="C3388" s="27" t="s">
        <v>20513</v>
      </c>
      <c r="D3388" s="27" t="s">
        <v>20514</v>
      </c>
      <c r="E3388" s="27" t="s">
        <v>20515</v>
      </c>
      <c r="F3388" s="27" t="s">
        <v>13493</v>
      </c>
      <c r="G3388" s="27">
        <v>2016</v>
      </c>
      <c r="H3388" s="28">
        <v>42594</v>
      </c>
      <c r="I3388" s="27"/>
      <c r="J3388" s="27"/>
      <c r="K3388" s="27" t="s">
        <v>20516</v>
      </c>
      <c r="L3388" s="27" t="str">
        <f t="shared" si="891"/>
        <v>PreAlerta</v>
      </c>
      <c r="M3388" s="27" t="str">
        <f t="shared" si="889"/>
        <v>S/PalabrasClaves</v>
      </c>
      <c r="N3388" s="27" t="str">
        <f t="shared" si="895"/>
        <v/>
      </c>
      <c r="O3388" s="27"/>
      <c r="P3388" s="27" t="s">
        <v>745</v>
      </c>
      <c r="Q3388" s="27"/>
      <c r="R3388" s="27" t="str">
        <f>LEFT('2012-2022'!$P3388,4)</f>
        <v>2016</v>
      </c>
      <c r="S3388" s="27" t="s">
        <v>70</v>
      </c>
      <c r="T3388" s="27" t="str">
        <f t="shared" si="893"/>
        <v/>
      </c>
      <c r="U3388" s="27"/>
      <c r="V3388" s="27"/>
      <c r="W3388" s="30"/>
      <c r="X3388" s="30"/>
      <c r="Y3388" s="31"/>
    </row>
    <row r="3389" spans="1:25" ht="15.75" hidden="1" customHeight="1" x14ac:dyDescent="0.25">
      <c r="A3389" s="32">
        <v>23830869</v>
      </c>
      <c r="B3389" s="32" t="s">
        <v>20517</v>
      </c>
      <c r="C3389" s="32" t="s">
        <v>20518</v>
      </c>
      <c r="D3389" s="32" t="s">
        <v>20519</v>
      </c>
      <c r="E3389" s="32" t="s">
        <v>20520</v>
      </c>
      <c r="F3389" s="32" t="s">
        <v>20079</v>
      </c>
      <c r="G3389" s="32">
        <v>2013</v>
      </c>
      <c r="H3389" s="33">
        <v>41464</v>
      </c>
      <c r="I3389" s="32"/>
      <c r="J3389" s="32"/>
      <c r="K3389" s="32" t="s">
        <v>20521</v>
      </c>
      <c r="L3389" s="32" t="str">
        <f t="shared" si="891"/>
        <v>Excluido</v>
      </c>
      <c r="M3389" s="32" t="str">
        <f t="shared" si="889"/>
        <v>C/PalabrasClaves</v>
      </c>
      <c r="N3389" s="32" t="str">
        <f t="shared" si="895"/>
        <v/>
      </c>
      <c r="O3389" s="32"/>
      <c r="P3389" s="32" t="s">
        <v>2364</v>
      </c>
      <c r="Q3389" s="32"/>
      <c r="R3389" s="32" t="str">
        <f>LEFT('2012-2022'!$P3389,4)</f>
        <v>2013</v>
      </c>
      <c r="S3389" s="32" t="s">
        <v>70</v>
      </c>
      <c r="T3389" s="32" t="str">
        <f t="shared" si="893"/>
        <v/>
      </c>
      <c r="U3389" s="32"/>
      <c r="V3389" s="32"/>
      <c r="W3389" s="35"/>
      <c r="X3389" s="35"/>
      <c r="Y3389" s="32"/>
    </row>
    <row r="3390" spans="1:25" ht="15.75" hidden="1" customHeight="1" x14ac:dyDescent="0.25">
      <c r="A3390" s="27">
        <v>23613823</v>
      </c>
      <c r="B3390" s="27" t="s">
        <v>20522</v>
      </c>
      <c r="C3390" s="27" t="s">
        <v>20523</v>
      </c>
      <c r="D3390" s="27" t="s">
        <v>20524</v>
      </c>
      <c r="E3390" s="27" t="s">
        <v>20525</v>
      </c>
      <c r="F3390" s="27" t="s">
        <v>424</v>
      </c>
      <c r="G3390" s="27">
        <v>2013</v>
      </c>
      <c r="H3390" s="28">
        <v>41389</v>
      </c>
      <c r="I3390" s="27" t="s">
        <v>20526</v>
      </c>
      <c r="J3390" s="27"/>
      <c r="K3390" s="27" t="s">
        <v>20527</v>
      </c>
      <c r="L3390" s="27" t="str">
        <f t="shared" si="891"/>
        <v>PreAlerta</v>
      </c>
      <c r="M3390" s="27" t="str">
        <f t="shared" si="889"/>
        <v>C/PalabrasClaves</v>
      </c>
      <c r="N3390" s="27" t="str">
        <f t="shared" si="895"/>
        <v/>
      </c>
      <c r="O3390" s="27"/>
      <c r="P3390" s="27" t="s">
        <v>20528</v>
      </c>
      <c r="Q3390" s="27"/>
      <c r="R3390" s="27" t="str">
        <f>LEFT('2012-2022'!$P3390,4)</f>
        <v>2013</v>
      </c>
      <c r="S3390" s="27" t="s">
        <v>54</v>
      </c>
      <c r="T3390" s="27" t="str">
        <f t="shared" si="893"/>
        <v/>
      </c>
      <c r="U3390" s="27"/>
      <c r="V3390" s="27"/>
      <c r="W3390" s="30"/>
      <c r="X3390" s="30"/>
      <c r="Y3390" s="31"/>
    </row>
    <row r="3391" spans="1:25" ht="15.75" hidden="1" customHeight="1" x14ac:dyDescent="0.25">
      <c r="A3391" s="32">
        <v>23601556</v>
      </c>
      <c r="B3391" s="32" t="s">
        <v>20529</v>
      </c>
      <c r="C3391" s="32" t="s">
        <v>20530</v>
      </c>
      <c r="D3391" s="32" t="s">
        <v>20531</v>
      </c>
      <c r="E3391" s="32" t="s">
        <v>20532</v>
      </c>
      <c r="F3391" s="32" t="s">
        <v>10470</v>
      </c>
      <c r="G3391" s="32">
        <v>2013</v>
      </c>
      <c r="H3391" s="33">
        <v>41387</v>
      </c>
      <c r="I3391" s="32" t="s">
        <v>20533</v>
      </c>
      <c r="J3391" s="32"/>
      <c r="K3391" s="32" t="s">
        <v>20534</v>
      </c>
      <c r="L3391" s="32" t="str">
        <f t="shared" si="891"/>
        <v>PreAlerta</v>
      </c>
      <c r="M3391" s="32" t="str">
        <f t="shared" si="889"/>
        <v>S/PalabrasClaves</v>
      </c>
      <c r="N3391" s="32" t="str">
        <f t="shared" si="895"/>
        <v/>
      </c>
      <c r="O3391" s="32"/>
      <c r="P3391" s="32" t="s">
        <v>20528</v>
      </c>
      <c r="Q3391" s="32"/>
      <c r="R3391" s="32" t="str">
        <f>LEFT('2012-2022'!$P3391,4)</f>
        <v>2013</v>
      </c>
      <c r="S3391" s="32" t="s">
        <v>54</v>
      </c>
      <c r="T3391" s="32" t="str">
        <f t="shared" si="893"/>
        <v/>
      </c>
      <c r="U3391" s="32"/>
      <c r="V3391" s="32"/>
      <c r="W3391" s="35"/>
      <c r="X3391" s="35"/>
      <c r="Y3391" s="32"/>
    </row>
    <row r="3392" spans="1:25" ht="15.75" hidden="1" customHeight="1" x14ac:dyDescent="0.25">
      <c r="A3392" s="27">
        <v>23197282</v>
      </c>
      <c r="B3392" s="27" t="s">
        <v>20535</v>
      </c>
      <c r="C3392" s="27" t="s">
        <v>20536</v>
      </c>
      <c r="D3392" s="27" t="s">
        <v>20537</v>
      </c>
      <c r="E3392" s="27" t="s">
        <v>20538</v>
      </c>
      <c r="F3392" s="27" t="s">
        <v>15816</v>
      </c>
      <c r="G3392" s="27">
        <v>2012</v>
      </c>
      <c r="H3392" s="28">
        <v>41244</v>
      </c>
      <c r="I3392" s="27"/>
      <c r="J3392" s="27"/>
      <c r="K3392" s="27" t="s">
        <v>20539</v>
      </c>
      <c r="L3392" s="27" t="str">
        <f t="shared" si="891"/>
        <v>PreAlerta</v>
      </c>
      <c r="M3392" s="27" t="str">
        <f t="shared" si="889"/>
        <v>S/PalabrasClaves</v>
      </c>
      <c r="N3392" s="27" t="str">
        <f t="shared" si="895"/>
        <v/>
      </c>
      <c r="O3392" s="27"/>
      <c r="P3392" s="27" t="s">
        <v>2024</v>
      </c>
      <c r="Q3392" s="27"/>
      <c r="R3392" s="27" t="str">
        <f>LEFT('2012-2022'!$P3392,4)</f>
        <v>2012</v>
      </c>
      <c r="S3392" s="27" t="s">
        <v>68</v>
      </c>
      <c r="T3392" s="27" t="str">
        <f t="shared" si="893"/>
        <v/>
      </c>
      <c r="U3392" s="27"/>
      <c r="V3392" s="27"/>
      <c r="W3392" s="30"/>
      <c r="X3392" s="30"/>
      <c r="Y3392" s="31"/>
    </row>
    <row r="3393" spans="1:25" ht="15.75" hidden="1" customHeight="1" x14ac:dyDescent="0.25">
      <c r="A3393" s="32">
        <v>23158750</v>
      </c>
      <c r="B3393" s="32" t="s">
        <v>20540</v>
      </c>
      <c r="C3393" s="32" t="s">
        <v>20541</v>
      </c>
      <c r="D3393" s="32" t="s">
        <v>20542</v>
      </c>
      <c r="E3393" s="32" t="s">
        <v>20543</v>
      </c>
      <c r="F3393" s="32" t="s">
        <v>8997</v>
      </c>
      <c r="G3393" s="32">
        <v>2013</v>
      </c>
      <c r="H3393" s="33">
        <v>41233</v>
      </c>
      <c r="I3393" s="32" t="s">
        <v>20544</v>
      </c>
      <c r="J3393" s="32" t="s">
        <v>20545</v>
      </c>
      <c r="K3393" s="32" t="s">
        <v>20546</v>
      </c>
      <c r="L3393" s="32" t="str">
        <f t="shared" si="891"/>
        <v>PreAlerta</v>
      </c>
      <c r="M3393" s="32" t="str">
        <f t="shared" si="889"/>
        <v>S/PalabrasClaves</v>
      </c>
      <c r="N3393" s="32" t="str">
        <f t="shared" si="895"/>
        <v/>
      </c>
      <c r="O3393" s="32"/>
      <c r="P3393" s="32" t="s">
        <v>1105</v>
      </c>
      <c r="Q3393" s="32"/>
      <c r="R3393" s="32" t="str">
        <f>LEFT('2012-2022'!$P3393,4)</f>
        <v>2013</v>
      </c>
      <c r="S3393" s="32" t="s">
        <v>45</v>
      </c>
      <c r="T3393" s="32" t="str">
        <f t="shared" si="893"/>
        <v/>
      </c>
      <c r="U3393" s="32"/>
      <c r="V3393" s="32"/>
      <c r="W3393" s="35"/>
      <c r="X3393" s="35"/>
      <c r="Y3393" s="32"/>
    </row>
    <row r="3394" spans="1:25" ht="15.75" hidden="1" customHeight="1" x14ac:dyDescent="0.25">
      <c r="A3394" s="27">
        <v>22791716</v>
      </c>
      <c r="B3394" s="27" t="s">
        <v>20547</v>
      </c>
      <c r="C3394" s="27" t="s">
        <v>20548</v>
      </c>
      <c r="D3394" s="27" t="s">
        <v>20549</v>
      </c>
      <c r="E3394" s="27" t="s">
        <v>890</v>
      </c>
      <c r="F3394" s="27" t="s">
        <v>1038</v>
      </c>
      <c r="G3394" s="27">
        <v>2012</v>
      </c>
      <c r="H3394" s="28">
        <v>41104</v>
      </c>
      <c r="I3394" s="27" t="s">
        <v>20550</v>
      </c>
      <c r="J3394" s="27"/>
      <c r="K3394" s="27" t="s">
        <v>20551</v>
      </c>
      <c r="L3394" s="27" t="str">
        <f t="shared" si="891"/>
        <v>PreAlerta</v>
      </c>
      <c r="M3394" s="27" t="str">
        <f t="shared" si="889"/>
        <v>S/PalabrasClaves</v>
      </c>
      <c r="N3394" s="27" t="str">
        <f t="shared" si="895"/>
        <v/>
      </c>
      <c r="O3394" s="27"/>
      <c r="P3394" s="27" t="s">
        <v>20552</v>
      </c>
      <c r="Q3394" s="27"/>
      <c r="R3394" s="27" t="str">
        <f>LEFT('2012-2022'!$P3394,4)</f>
        <v>2012</v>
      </c>
      <c r="S3394" s="27" t="s">
        <v>65</v>
      </c>
      <c r="T3394" s="27" t="str">
        <f t="shared" si="893"/>
        <v/>
      </c>
      <c r="U3394" s="27"/>
      <c r="V3394" s="27"/>
      <c r="W3394" s="30"/>
      <c r="X3394" s="30"/>
      <c r="Y3394" s="31"/>
    </row>
    <row r="3395" spans="1:25" ht="15.75" hidden="1" customHeight="1" x14ac:dyDescent="0.25">
      <c r="A3395" s="32">
        <v>22308534</v>
      </c>
      <c r="B3395" s="32" t="s">
        <v>20553</v>
      </c>
      <c r="C3395" s="32" t="s">
        <v>20554</v>
      </c>
      <c r="D3395" s="32" t="s">
        <v>20555</v>
      </c>
      <c r="E3395" s="32" t="s">
        <v>20556</v>
      </c>
      <c r="F3395" s="32" t="s">
        <v>393</v>
      </c>
      <c r="G3395" s="32">
        <v>2012</v>
      </c>
      <c r="H3395" s="33">
        <v>40946</v>
      </c>
      <c r="I3395" s="32"/>
      <c r="J3395" s="32"/>
      <c r="K3395" s="32" t="s">
        <v>20557</v>
      </c>
      <c r="L3395" s="32" t="str">
        <f t="shared" si="891"/>
        <v>PreAlerta</v>
      </c>
      <c r="M3395" s="32" t="str">
        <f t="shared" si="889"/>
        <v>S/PalabrasClaves</v>
      </c>
      <c r="N3395" s="32" t="str">
        <f t="shared" si="895"/>
        <v/>
      </c>
      <c r="O3395" s="32"/>
      <c r="P3395" s="32" t="s">
        <v>1847</v>
      </c>
      <c r="Q3395" s="32"/>
      <c r="R3395" s="32" t="str">
        <f>LEFT('2012-2022'!$P3395,4)</f>
        <v>2012</v>
      </c>
      <c r="S3395" s="32" t="s">
        <v>60</v>
      </c>
      <c r="T3395" s="32" t="str">
        <f t="shared" si="893"/>
        <v/>
      </c>
      <c r="U3395" s="32"/>
      <c r="V3395" s="32"/>
      <c r="W3395" s="35"/>
      <c r="X3395" s="35"/>
      <c r="Y3395" s="32"/>
    </row>
    <row r="3396" spans="1:25" ht="15.75" hidden="1" customHeight="1" x14ac:dyDescent="0.25">
      <c r="A3396" s="27">
        <v>33793553</v>
      </c>
      <c r="B3396" s="27" t="s">
        <v>20558</v>
      </c>
      <c r="C3396" s="27" t="s">
        <v>20559</v>
      </c>
      <c r="D3396" s="27" t="s">
        <v>20560</v>
      </c>
      <c r="E3396" s="27" t="s">
        <v>20561</v>
      </c>
      <c r="F3396" s="27" t="s">
        <v>10096</v>
      </c>
      <c r="G3396" s="27">
        <v>2021</v>
      </c>
      <c r="H3396" s="28">
        <v>44287</v>
      </c>
      <c r="I3396" s="27" t="s">
        <v>20562</v>
      </c>
      <c r="J3396" s="27"/>
      <c r="K3396" s="27" t="s">
        <v>20563</v>
      </c>
      <c r="L3396" s="27" t="str">
        <f t="shared" si="891"/>
        <v>PostAlerta</v>
      </c>
      <c r="M3396" s="27" t="str">
        <f t="shared" ref="M3396:M3459" si="896">IF(ISNUMBER(A3396),(IF(ISNUMBER(VLOOKUP(A3396,KEYWORDS,1,FALSE)),"C/PalabrasClaves","S/PalabrasClaves")),"")</f>
        <v>C/PalabrasClaves</v>
      </c>
      <c r="N3396" s="27" t="str">
        <f t="shared" si="895"/>
        <v/>
      </c>
      <c r="O3396" s="27"/>
      <c r="P3396" s="27" t="s">
        <v>13355</v>
      </c>
      <c r="Q3396" s="27"/>
      <c r="R3396" s="27" t="str">
        <f>LEFT('2012-2022'!$P3396,4)</f>
        <v>2021</v>
      </c>
      <c r="S3396" s="27" t="s">
        <v>54</v>
      </c>
      <c r="T3396" s="27" t="str">
        <f t="shared" si="893"/>
        <v/>
      </c>
      <c r="U3396" s="27"/>
      <c r="V3396" s="27"/>
      <c r="W3396" s="30"/>
      <c r="X3396" s="30"/>
      <c r="Y3396" s="31"/>
    </row>
    <row r="3397" spans="1:25" ht="15.75" hidden="1" customHeight="1" x14ac:dyDescent="0.25">
      <c r="A3397" s="32">
        <v>32296647</v>
      </c>
      <c r="B3397" s="32" t="s">
        <v>20564</v>
      </c>
      <c r="C3397" s="32" t="s">
        <v>20565</v>
      </c>
      <c r="D3397" s="32" t="s">
        <v>20566</v>
      </c>
      <c r="E3397" s="32" t="s">
        <v>20567</v>
      </c>
      <c r="F3397" s="32" t="s">
        <v>5193</v>
      </c>
      <c r="G3397" s="32">
        <v>2020</v>
      </c>
      <c r="H3397" s="33">
        <v>43938</v>
      </c>
      <c r="I3397" s="32" t="s">
        <v>20568</v>
      </c>
      <c r="J3397" s="32"/>
      <c r="K3397" s="32" t="s">
        <v>20569</v>
      </c>
      <c r="L3397" s="32" t="str">
        <f t="shared" si="891"/>
        <v>PostAlerta</v>
      </c>
      <c r="M3397" s="32" t="str">
        <f t="shared" si="896"/>
        <v>S/PalabrasClaves</v>
      </c>
      <c r="N3397" s="32" t="str">
        <f t="shared" si="895"/>
        <v/>
      </c>
      <c r="O3397" s="32"/>
      <c r="P3397" s="32" t="s">
        <v>20570</v>
      </c>
      <c r="Q3397" s="32"/>
      <c r="R3397" s="32" t="str">
        <f>LEFT('2012-2022'!$P3397,4)</f>
        <v>2020</v>
      </c>
      <c r="S3397" s="32" t="s">
        <v>49</v>
      </c>
      <c r="T3397" s="32" t="str">
        <f t="shared" si="893"/>
        <v/>
      </c>
      <c r="U3397" s="32"/>
      <c r="V3397" s="32"/>
      <c r="W3397" s="35"/>
      <c r="X3397" s="35"/>
      <c r="Y3397" s="32"/>
    </row>
    <row r="3398" spans="1:25" ht="15.75" hidden="1" customHeight="1" x14ac:dyDescent="0.25">
      <c r="A3398" s="27">
        <v>31776583</v>
      </c>
      <c r="B3398" s="27" t="s">
        <v>20571</v>
      </c>
      <c r="C3398" s="27" t="s">
        <v>20572</v>
      </c>
      <c r="D3398" s="27" t="s">
        <v>20573</v>
      </c>
      <c r="E3398" s="27" t="s">
        <v>20574</v>
      </c>
      <c r="F3398" s="27" t="s">
        <v>11183</v>
      </c>
      <c r="G3398" s="27">
        <v>2019</v>
      </c>
      <c r="H3398" s="28">
        <v>43798</v>
      </c>
      <c r="I3398" s="27"/>
      <c r="J3398" s="27"/>
      <c r="K3398" s="27" t="s">
        <v>20575</v>
      </c>
      <c r="L3398" s="27" t="str">
        <f t="shared" si="891"/>
        <v>PostAlerta</v>
      </c>
      <c r="M3398" s="27" t="str">
        <f t="shared" si="896"/>
        <v>S/PalabrasClaves</v>
      </c>
      <c r="N3398" s="27" t="str">
        <f t="shared" si="895"/>
        <v/>
      </c>
      <c r="O3398" s="27"/>
      <c r="P3398" s="27" t="s">
        <v>4379</v>
      </c>
      <c r="Q3398" s="27"/>
      <c r="R3398" s="27" t="str">
        <f>LEFT('2012-2022'!$P3398,4)</f>
        <v>2019</v>
      </c>
      <c r="S3398" s="27" t="s">
        <v>74</v>
      </c>
      <c r="T3398" s="27" t="str">
        <f t="shared" si="893"/>
        <v/>
      </c>
      <c r="U3398" s="27"/>
      <c r="V3398" s="27"/>
      <c r="W3398" s="30"/>
      <c r="X3398" s="30"/>
      <c r="Y3398" s="31"/>
    </row>
    <row r="3399" spans="1:25" ht="15.75" hidden="1" customHeight="1" x14ac:dyDescent="0.25">
      <c r="A3399" s="32">
        <v>30320305</v>
      </c>
      <c r="B3399" s="32" t="s">
        <v>20576</v>
      </c>
      <c r="C3399" s="32" t="s">
        <v>20577</v>
      </c>
      <c r="D3399" s="32" t="s">
        <v>20578</v>
      </c>
      <c r="E3399" s="32" t="s">
        <v>4458</v>
      </c>
      <c r="F3399" s="32" t="s">
        <v>16785</v>
      </c>
      <c r="G3399" s="32">
        <v>2018</v>
      </c>
      <c r="H3399" s="33">
        <v>43389</v>
      </c>
      <c r="I3399" s="32" t="s">
        <v>20579</v>
      </c>
      <c r="J3399" s="32"/>
      <c r="K3399" s="32" t="s">
        <v>20580</v>
      </c>
      <c r="L3399" s="32" t="str">
        <f t="shared" si="891"/>
        <v>PostAlerta</v>
      </c>
      <c r="M3399" s="32" t="str">
        <f t="shared" si="896"/>
        <v>S/PalabrasClaves</v>
      </c>
      <c r="N3399" s="32" t="str">
        <f t="shared" si="895"/>
        <v/>
      </c>
      <c r="O3399" s="32"/>
      <c r="P3399" s="32" t="s">
        <v>20581</v>
      </c>
      <c r="Q3399" s="32"/>
      <c r="R3399" s="32" t="str">
        <f>LEFT('2012-2022'!$P3399,4)</f>
        <v>2018</v>
      </c>
      <c r="S3399" s="32" t="s">
        <v>65</v>
      </c>
      <c r="T3399" s="32" t="str">
        <f t="shared" si="893"/>
        <v/>
      </c>
      <c r="U3399" s="32"/>
      <c r="V3399" s="32"/>
      <c r="W3399" s="35"/>
      <c r="X3399" s="35"/>
      <c r="Y3399" s="32"/>
    </row>
    <row r="3400" spans="1:25" ht="15.75" hidden="1" customHeight="1" x14ac:dyDescent="0.25">
      <c r="A3400" s="27">
        <v>28803864</v>
      </c>
      <c r="B3400" s="27" t="s">
        <v>20582</v>
      </c>
      <c r="C3400" s="27" t="s">
        <v>20583</v>
      </c>
      <c r="D3400" s="27" t="s">
        <v>20584</v>
      </c>
      <c r="E3400" s="27" t="s">
        <v>20585</v>
      </c>
      <c r="F3400" s="27" t="s">
        <v>1328</v>
      </c>
      <c r="G3400" s="27">
        <v>2017</v>
      </c>
      <c r="H3400" s="28">
        <v>42962</v>
      </c>
      <c r="I3400" s="27"/>
      <c r="J3400" s="27"/>
      <c r="K3400" s="27" t="s">
        <v>20586</v>
      </c>
      <c r="L3400" s="27" t="str">
        <f t="shared" si="891"/>
        <v>PostAlerta</v>
      </c>
      <c r="M3400" s="27" t="str">
        <f t="shared" si="896"/>
        <v>S/PalabrasClaves</v>
      </c>
      <c r="N3400" s="27" t="str">
        <f t="shared" si="895"/>
        <v/>
      </c>
      <c r="O3400" s="27"/>
      <c r="P3400" s="27" t="s">
        <v>3730</v>
      </c>
      <c r="Q3400" s="27"/>
      <c r="R3400" s="27" t="str">
        <f>LEFT('2012-2022'!$P3400,4)</f>
        <v>2017</v>
      </c>
      <c r="S3400" s="27" t="s">
        <v>70</v>
      </c>
      <c r="T3400" s="27" t="str">
        <f t="shared" si="893"/>
        <v/>
      </c>
      <c r="U3400" s="27"/>
      <c r="V3400" s="27"/>
      <c r="W3400" s="30"/>
      <c r="X3400" s="30"/>
      <c r="Y3400" s="31"/>
    </row>
    <row r="3401" spans="1:25" ht="15.75" hidden="1" customHeight="1" x14ac:dyDescent="0.25">
      <c r="A3401" s="32">
        <v>28638824</v>
      </c>
      <c r="B3401" s="32" t="s">
        <v>20587</v>
      </c>
      <c r="C3401" s="32" t="s">
        <v>20588</v>
      </c>
      <c r="D3401" s="32" t="s">
        <v>20589</v>
      </c>
      <c r="E3401" s="32" t="s">
        <v>7084</v>
      </c>
      <c r="F3401" s="32" t="s">
        <v>5164</v>
      </c>
      <c r="G3401" s="32">
        <v>2017</v>
      </c>
      <c r="H3401" s="33">
        <v>42909</v>
      </c>
      <c r="I3401" s="32" t="s">
        <v>20590</v>
      </c>
      <c r="J3401" s="32"/>
      <c r="K3401" s="32" t="s">
        <v>20591</v>
      </c>
      <c r="L3401" s="32" t="str">
        <f t="shared" si="891"/>
        <v>Excluido</v>
      </c>
      <c r="M3401" s="32" t="str">
        <f t="shared" si="896"/>
        <v>S/PalabrasClaves</v>
      </c>
      <c r="N3401" s="32" t="str">
        <f t="shared" si="895"/>
        <v/>
      </c>
      <c r="O3401" s="32"/>
      <c r="P3401" s="32">
        <v>2017</v>
      </c>
      <c r="Q3401" s="32"/>
      <c r="R3401" s="32" t="str">
        <f>LEFT('2012-2022'!$P3401,4)</f>
        <v>2017</v>
      </c>
      <c r="S3401" s="32"/>
      <c r="T3401" s="32" t="str">
        <f t="shared" si="893"/>
        <v/>
      </c>
      <c r="U3401" s="32"/>
      <c r="V3401" s="32"/>
      <c r="W3401" s="35"/>
      <c r="X3401" s="35"/>
      <c r="Y3401" s="32"/>
    </row>
    <row r="3402" spans="1:25" ht="15.75" hidden="1" customHeight="1" x14ac:dyDescent="0.25">
      <c r="A3402" s="27">
        <v>28913082</v>
      </c>
      <c r="B3402" s="27" t="s">
        <v>20592</v>
      </c>
      <c r="C3402" s="27" t="s">
        <v>20593</v>
      </c>
      <c r="D3402" s="27" t="s">
        <v>20594</v>
      </c>
      <c r="E3402" s="27" t="s">
        <v>20595</v>
      </c>
      <c r="F3402" s="27" t="s">
        <v>20596</v>
      </c>
      <c r="G3402" s="27">
        <v>2016</v>
      </c>
      <c r="H3402" s="28">
        <v>42994</v>
      </c>
      <c r="I3402" s="27" t="s">
        <v>20597</v>
      </c>
      <c r="J3402" s="27"/>
      <c r="K3402" s="27" t="s">
        <v>20598</v>
      </c>
      <c r="L3402" s="27" t="str">
        <f t="shared" si="891"/>
        <v>PreAlerta</v>
      </c>
      <c r="M3402" s="27" t="str">
        <f t="shared" si="896"/>
        <v>S/PalabrasClaves</v>
      </c>
      <c r="N3402" s="27" t="str">
        <f t="shared" si="895"/>
        <v/>
      </c>
      <c r="O3402" s="27"/>
      <c r="P3402" s="27" t="s">
        <v>2657</v>
      </c>
      <c r="Q3402" s="27"/>
      <c r="R3402" s="27" t="str">
        <f>LEFT('2012-2022'!$P3402,4)</f>
        <v>2016</v>
      </c>
      <c r="S3402" s="27" t="s">
        <v>49</v>
      </c>
      <c r="T3402" s="27" t="str">
        <f t="shared" si="893"/>
        <v/>
      </c>
      <c r="U3402" s="27"/>
      <c r="V3402" s="27"/>
      <c r="W3402" s="30"/>
      <c r="X3402" s="30"/>
      <c r="Y3402" s="31"/>
    </row>
    <row r="3403" spans="1:25" ht="15.75" hidden="1" customHeight="1" x14ac:dyDescent="0.25">
      <c r="A3403" s="32">
        <v>26429895</v>
      </c>
      <c r="B3403" s="32" t="s">
        <v>20599</v>
      </c>
      <c r="C3403" s="32" t="s">
        <v>20600</v>
      </c>
      <c r="D3403" s="32" t="s">
        <v>20601</v>
      </c>
      <c r="E3403" s="32" t="s">
        <v>20602</v>
      </c>
      <c r="F3403" s="32" t="s">
        <v>735</v>
      </c>
      <c r="G3403" s="32">
        <v>2016</v>
      </c>
      <c r="H3403" s="33">
        <v>42280</v>
      </c>
      <c r="I3403" s="32"/>
      <c r="J3403" s="32"/>
      <c r="K3403" s="32" t="s">
        <v>20603</v>
      </c>
      <c r="L3403" s="32" t="str">
        <f t="shared" si="891"/>
        <v>PreAlerta</v>
      </c>
      <c r="M3403" s="32" t="str">
        <f t="shared" si="896"/>
        <v>S/PalabrasClaves</v>
      </c>
      <c r="N3403" s="32" t="str">
        <f t="shared" si="895"/>
        <v/>
      </c>
      <c r="O3403" s="32"/>
      <c r="P3403" s="32" t="s">
        <v>745</v>
      </c>
      <c r="Q3403" s="32"/>
      <c r="R3403" s="32" t="str">
        <f>LEFT('2012-2022'!$P3403,4)</f>
        <v>2016</v>
      </c>
      <c r="S3403" s="32" t="s">
        <v>70</v>
      </c>
      <c r="T3403" s="32" t="str">
        <f t="shared" si="893"/>
        <v/>
      </c>
      <c r="U3403" s="32"/>
      <c r="V3403" s="32"/>
      <c r="W3403" s="35"/>
      <c r="X3403" s="35"/>
      <c r="Y3403" s="32"/>
    </row>
    <row r="3404" spans="1:25" ht="15.75" hidden="1" customHeight="1" x14ac:dyDescent="0.25">
      <c r="A3404" s="27">
        <v>26119905</v>
      </c>
      <c r="B3404" s="27" t="s">
        <v>20604</v>
      </c>
      <c r="C3404" s="27" t="s">
        <v>20605</v>
      </c>
      <c r="D3404" s="27" t="s">
        <v>20606</v>
      </c>
      <c r="E3404" s="27" t="s">
        <v>20607</v>
      </c>
      <c r="F3404" s="27" t="s">
        <v>8447</v>
      </c>
      <c r="G3404" s="27">
        <v>2015</v>
      </c>
      <c r="H3404" s="28">
        <v>42185</v>
      </c>
      <c r="I3404" s="27"/>
      <c r="J3404" s="27"/>
      <c r="K3404" s="27" t="s">
        <v>20608</v>
      </c>
      <c r="L3404" s="27" t="str">
        <f t="shared" si="891"/>
        <v>PreAlerta</v>
      </c>
      <c r="M3404" s="27" t="str">
        <f t="shared" si="896"/>
        <v>S/PalabrasClaves</v>
      </c>
      <c r="N3404" s="27"/>
      <c r="O3404" s="27"/>
      <c r="P3404" s="27" t="s">
        <v>2170</v>
      </c>
      <c r="Q3404" s="27"/>
      <c r="R3404" s="27" t="str">
        <f>LEFT('2012-2022'!$P3404,4)</f>
        <v>2015</v>
      </c>
      <c r="S3404" s="27" t="s">
        <v>68</v>
      </c>
      <c r="T3404" s="27" t="str">
        <f t="shared" si="893"/>
        <v/>
      </c>
      <c r="U3404" s="27"/>
      <c r="V3404" s="27"/>
      <c r="W3404" s="30"/>
      <c r="X3404" s="30"/>
      <c r="Y3404" s="31"/>
    </row>
    <row r="3405" spans="1:25" ht="15.75" hidden="1" customHeight="1" x14ac:dyDescent="0.25">
      <c r="A3405" s="32">
        <v>26047498</v>
      </c>
      <c r="B3405" s="32" t="s">
        <v>20609</v>
      </c>
      <c r="C3405" s="32" t="s">
        <v>20610</v>
      </c>
      <c r="D3405" s="32" t="s">
        <v>20611</v>
      </c>
      <c r="E3405" s="32" t="s">
        <v>20612</v>
      </c>
      <c r="F3405" s="32" t="s">
        <v>4376</v>
      </c>
      <c r="G3405" s="32">
        <v>2015</v>
      </c>
      <c r="H3405" s="33">
        <v>42161</v>
      </c>
      <c r="I3405" s="32" t="s">
        <v>20613</v>
      </c>
      <c r="J3405" s="32"/>
      <c r="K3405" s="32" t="s">
        <v>20614</v>
      </c>
      <c r="L3405" s="32" t="str">
        <f t="shared" si="891"/>
        <v>PreAlerta</v>
      </c>
      <c r="M3405" s="32" t="str">
        <f t="shared" si="896"/>
        <v>S/PalabrasClaves</v>
      </c>
      <c r="N3405" s="32" t="str">
        <f t="shared" ref="N3405:N3434" si="897">IF(ISNUMBER(SEARCH("TREATMENT", B3405)), "4) Nuevos tratamientos", "")</f>
        <v/>
      </c>
      <c r="O3405" s="32"/>
      <c r="P3405" s="32" t="s">
        <v>20615</v>
      </c>
      <c r="Q3405" s="32"/>
      <c r="R3405" s="32" t="str">
        <f>LEFT('2012-2022'!$P3405,4)</f>
        <v>2015</v>
      </c>
      <c r="S3405" s="32" t="s">
        <v>60</v>
      </c>
      <c r="T3405" s="32" t="str">
        <f t="shared" si="893"/>
        <v/>
      </c>
      <c r="U3405" s="32"/>
      <c r="V3405" s="32"/>
      <c r="W3405" s="35"/>
      <c r="X3405" s="35"/>
      <c r="Y3405" s="32"/>
    </row>
    <row r="3406" spans="1:25" ht="15.75" hidden="1" customHeight="1" x14ac:dyDescent="0.25">
      <c r="A3406" s="27">
        <v>25324326</v>
      </c>
      <c r="B3406" s="27" t="s">
        <v>20616</v>
      </c>
      <c r="C3406" s="27" t="s">
        <v>20617</v>
      </c>
      <c r="D3406" s="27" t="s">
        <v>20618</v>
      </c>
      <c r="E3406" s="27" t="s">
        <v>9283</v>
      </c>
      <c r="F3406" s="27" t="s">
        <v>5111</v>
      </c>
      <c r="G3406" s="27">
        <v>2014</v>
      </c>
      <c r="H3406" s="28">
        <v>41930</v>
      </c>
      <c r="I3406" s="27" t="s">
        <v>20619</v>
      </c>
      <c r="J3406" s="27"/>
      <c r="K3406" s="27" t="s">
        <v>20620</v>
      </c>
      <c r="L3406" s="27" t="str">
        <f t="shared" si="891"/>
        <v>PreAlerta</v>
      </c>
      <c r="M3406" s="27" t="str">
        <f t="shared" si="896"/>
        <v>S/PalabrasClaves</v>
      </c>
      <c r="N3406" s="27" t="str">
        <f t="shared" si="897"/>
        <v/>
      </c>
      <c r="O3406" s="27"/>
      <c r="P3406" s="27" t="s">
        <v>20621</v>
      </c>
      <c r="Q3406" s="27"/>
      <c r="R3406" s="27" t="str">
        <f>LEFT('2012-2022'!$P3406,4)</f>
        <v>2014</v>
      </c>
      <c r="S3406" s="27" t="s">
        <v>70</v>
      </c>
      <c r="T3406" s="27" t="str">
        <f t="shared" si="893"/>
        <v/>
      </c>
      <c r="U3406" s="27"/>
      <c r="V3406" s="27"/>
      <c r="W3406" s="30"/>
      <c r="X3406" s="30"/>
      <c r="Y3406" s="31"/>
    </row>
    <row r="3407" spans="1:25" ht="15.75" hidden="1" customHeight="1" x14ac:dyDescent="0.25">
      <c r="A3407" s="32">
        <v>22317841</v>
      </c>
      <c r="B3407" s="32" t="s">
        <v>20622</v>
      </c>
      <c r="C3407" s="32" t="s">
        <v>20623</v>
      </c>
      <c r="D3407" s="32" t="s">
        <v>20624</v>
      </c>
      <c r="E3407" s="32" t="s">
        <v>20625</v>
      </c>
      <c r="F3407" s="32" t="s">
        <v>393</v>
      </c>
      <c r="G3407" s="32">
        <v>2012</v>
      </c>
      <c r="H3407" s="33">
        <v>40949</v>
      </c>
      <c r="I3407" s="32"/>
      <c r="J3407" s="32"/>
      <c r="K3407" s="32" t="s">
        <v>20626</v>
      </c>
      <c r="L3407" s="32" t="str">
        <f t="shared" si="891"/>
        <v>PreAlerta</v>
      </c>
      <c r="M3407" s="32" t="str">
        <f t="shared" si="896"/>
        <v>S/PalabrasClaves</v>
      </c>
      <c r="N3407" s="32" t="str">
        <f t="shared" si="897"/>
        <v/>
      </c>
      <c r="O3407" s="32"/>
      <c r="P3407" s="32" t="s">
        <v>1847</v>
      </c>
      <c r="Q3407" s="32"/>
      <c r="R3407" s="32" t="str">
        <f>LEFT('2012-2022'!$P3407,4)</f>
        <v>2012</v>
      </c>
      <c r="S3407" s="32" t="s">
        <v>60</v>
      </c>
      <c r="T3407" s="32" t="str">
        <f t="shared" si="893"/>
        <v/>
      </c>
      <c r="U3407" s="32"/>
      <c r="V3407" s="32"/>
      <c r="W3407" s="35"/>
      <c r="X3407" s="35"/>
      <c r="Y3407" s="32"/>
    </row>
    <row r="3408" spans="1:25" ht="15.75" hidden="1" customHeight="1" x14ac:dyDescent="0.25">
      <c r="A3408" s="27">
        <v>36303661</v>
      </c>
      <c r="B3408" s="27" t="s">
        <v>20627</v>
      </c>
      <c r="C3408" s="27" t="s">
        <v>20628</v>
      </c>
      <c r="D3408" s="27" t="s">
        <v>20629</v>
      </c>
      <c r="E3408" s="27" t="s">
        <v>20630</v>
      </c>
      <c r="F3408" s="27" t="s">
        <v>20631</v>
      </c>
      <c r="G3408" s="27">
        <v>2022</v>
      </c>
      <c r="H3408" s="28">
        <v>44862</v>
      </c>
      <c r="I3408" s="27" t="s">
        <v>20632</v>
      </c>
      <c r="J3408" s="27"/>
      <c r="K3408" s="27" t="s">
        <v>20633</v>
      </c>
      <c r="L3408" s="27" t="str">
        <f t="shared" si="891"/>
        <v>PostAlerta</v>
      </c>
      <c r="M3408" s="27" t="str">
        <f t="shared" si="896"/>
        <v>S/PalabrasClaves</v>
      </c>
      <c r="N3408" s="27" t="str">
        <f t="shared" si="897"/>
        <v/>
      </c>
      <c r="O3408" s="27"/>
      <c r="P3408" s="27" t="s">
        <v>20634</v>
      </c>
      <c r="Q3408" s="27"/>
      <c r="R3408" s="27" t="str">
        <f>LEFT('2012-2022'!$P3408,4)</f>
        <v>2022</v>
      </c>
      <c r="S3408" s="27" t="s">
        <v>49</v>
      </c>
      <c r="T3408" s="27" t="str">
        <f t="shared" si="893"/>
        <v/>
      </c>
      <c r="U3408" s="27"/>
      <c r="V3408" s="27"/>
      <c r="W3408" s="30"/>
      <c r="X3408" s="30"/>
      <c r="Y3408" s="31"/>
    </row>
    <row r="3409" spans="1:25" ht="15.75" hidden="1" customHeight="1" x14ac:dyDescent="0.25">
      <c r="A3409" s="32">
        <v>34195620</v>
      </c>
      <c r="B3409" s="32" t="s">
        <v>20635</v>
      </c>
      <c r="C3409" s="32" t="s">
        <v>20636</v>
      </c>
      <c r="D3409" s="32" t="s">
        <v>20637</v>
      </c>
      <c r="E3409" s="32" t="s">
        <v>20638</v>
      </c>
      <c r="F3409" s="32" t="s">
        <v>9367</v>
      </c>
      <c r="G3409" s="32">
        <v>2021</v>
      </c>
      <c r="H3409" s="33">
        <v>44378</v>
      </c>
      <c r="I3409" s="32" t="s">
        <v>20639</v>
      </c>
      <c r="J3409" s="32"/>
      <c r="K3409" s="32"/>
      <c r="L3409" s="32" t="str">
        <f t="shared" si="891"/>
        <v>PostAlerta</v>
      </c>
      <c r="M3409" s="32" t="str">
        <f t="shared" si="896"/>
        <v>S/PalabrasClaves</v>
      </c>
      <c r="N3409" s="32" t="str">
        <f t="shared" si="897"/>
        <v/>
      </c>
      <c r="O3409" s="32"/>
      <c r="P3409" s="32" t="s">
        <v>4404</v>
      </c>
      <c r="Q3409" s="32"/>
      <c r="R3409" s="32" t="str">
        <f>LEFT('2012-2022'!$P3409,4)</f>
        <v>2021</v>
      </c>
      <c r="S3409" s="32" t="s">
        <v>60</v>
      </c>
      <c r="T3409" s="32" t="str">
        <f t="shared" si="893"/>
        <v/>
      </c>
      <c r="U3409" s="32"/>
      <c r="V3409" s="32"/>
      <c r="W3409" s="35"/>
      <c r="X3409" s="35"/>
      <c r="Y3409" s="32"/>
    </row>
    <row r="3410" spans="1:25" ht="15.75" hidden="1" customHeight="1" x14ac:dyDescent="0.25">
      <c r="A3410" s="27">
        <v>32834786</v>
      </c>
      <c r="B3410" s="27" t="s">
        <v>20640</v>
      </c>
      <c r="C3410" s="27" t="s">
        <v>20641</v>
      </c>
      <c r="D3410" s="27" t="s">
        <v>20642</v>
      </c>
      <c r="E3410" s="27" t="s">
        <v>20643</v>
      </c>
      <c r="F3410" s="27" t="s">
        <v>18028</v>
      </c>
      <c r="G3410" s="27">
        <v>2020</v>
      </c>
      <c r="H3410" s="28">
        <v>44068</v>
      </c>
      <c r="I3410" s="27" t="s">
        <v>20644</v>
      </c>
      <c r="J3410" s="27"/>
      <c r="K3410" s="27" t="s">
        <v>20645</v>
      </c>
      <c r="L3410" s="27" t="str">
        <f t="shared" si="891"/>
        <v>Excluido</v>
      </c>
      <c r="M3410" s="27" t="str">
        <f t="shared" si="896"/>
        <v>C/PalabrasClaves</v>
      </c>
      <c r="N3410" s="27" t="str">
        <f t="shared" si="897"/>
        <v/>
      </c>
      <c r="O3410" s="27"/>
      <c r="P3410" s="27">
        <v>2020</v>
      </c>
      <c r="Q3410" s="27"/>
      <c r="R3410" s="27" t="str">
        <f>LEFT('2012-2022'!$P3410,4)</f>
        <v>2020</v>
      </c>
      <c r="S3410" s="27"/>
      <c r="T3410" s="27" t="str">
        <f t="shared" si="893"/>
        <v/>
      </c>
      <c r="U3410" s="27"/>
      <c r="V3410" s="27"/>
      <c r="W3410" s="30"/>
      <c r="X3410" s="30"/>
      <c r="Y3410" s="31"/>
    </row>
    <row r="3411" spans="1:25" ht="15.75" hidden="1" customHeight="1" x14ac:dyDescent="0.25">
      <c r="A3411" s="32">
        <v>32563585</v>
      </c>
      <c r="B3411" s="32" t="s">
        <v>20646</v>
      </c>
      <c r="C3411" s="32" t="s">
        <v>20647</v>
      </c>
      <c r="D3411" s="32" t="s">
        <v>20648</v>
      </c>
      <c r="E3411" s="32" t="s">
        <v>11810</v>
      </c>
      <c r="F3411" s="32" t="s">
        <v>20649</v>
      </c>
      <c r="G3411" s="32">
        <v>2021</v>
      </c>
      <c r="H3411" s="33">
        <v>44004</v>
      </c>
      <c r="I3411" s="32"/>
      <c r="J3411" s="32"/>
      <c r="K3411" s="32" t="s">
        <v>20650</v>
      </c>
      <c r="L3411" s="32" t="str">
        <f t="shared" si="891"/>
        <v>PostAlerta</v>
      </c>
      <c r="M3411" s="32" t="str">
        <f t="shared" si="896"/>
        <v>S/PalabrasClaves</v>
      </c>
      <c r="N3411" s="32" t="str">
        <f t="shared" si="897"/>
        <v/>
      </c>
      <c r="O3411" s="32"/>
      <c r="P3411" s="32" t="s">
        <v>20651</v>
      </c>
      <c r="Q3411" s="32"/>
      <c r="R3411" s="32" t="str">
        <f>LEFT('2012-2022'!$P3411,4)</f>
        <v>2021</v>
      </c>
      <c r="S3411" s="32" t="s">
        <v>62</v>
      </c>
      <c r="T3411" s="32" t="str">
        <f t="shared" si="893"/>
        <v/>
      </c>
      <c r="U3411" s="32"/>
      <c r="V3411" s="32"/>
      <c r="W3411" s="35"/>
      <c r="X3411" s="35"/>
      <c r="Y3411" s="32"/>
    </row>
    <row r="3412" spans="1:25" ht="15.75" hidden="1" customHeight="1" x14ac:dyDescent="0.25">
      <c r="A3412" s="27">
        <v>29553074</v>
      </c>
      <c r="B3412" s="27" t="s">
        <v>20652</v>
      </c>
      <c r="C3412" s="27" t="s">
        <v>20653</v>
      </c>
      <c r="D3412" s="27" t="s">
        <v>20654</v>
      </c>
      <c r="E3412" s="27" t="s">
        <v>2035</v>
      </c>
      <c r="F3412" s="27" t="s">
        <v>20655</v>
      </c>
      <c r="G3412" s="27">
        <v>2018</v>
      </c>
      <c r="H3412" s="28">
        <v>43179</v>
      </c>
      <c r="I3412" s="27"/>
      <c r="J3412" s="27"/>
      <c r="K3412" s="27" t="s">
        <v>20656</v>
      </c>
      <c r="L3412" s="27" t="str">
        <f t="shared" si="891"/>
        <v>PostAlerta</v>
      </c>
      <c r="M3412" s="27" t="str">
        <f t="shared" si="896"/>
        <v>S/PalabrasClaves</v>
      </c>
      <c r="N3412" s="27" t="str">
        <f t="shared" si="897"/>
        <v/>
      </c>
      <c r="O3412" s="27"/>
      <c r="P3412" s="27">
        <v>2018</v>
      </c>
      <c r="Q3412" s="27"/>
      <c r="R3412" s="27" t="str">
        <f>LEFT('2012-2022'!$P3412,4)</f>
        <v>2018</v>
      </c>
      <c r="S3412" s="27"/>
      <c r="T3412" s="27" t="str">
        <f t="shared" si="893"/>
        <v/>
      </c>
      <c r="U3412" s="27"/>
      <c r="V3412" s="27"/>
      <c r="W3412" s="30"/>
      <c r="X3412" s="30"/>
      <c r="Y3412" s="31"/>
    </row>
    <row r="3413" spans="1:25" ht="15.75" hidden="1" customHeight="1" x14ac:dyDescent="0.25">
      <c r="A3413" s="32">
        <v>27384828</v>
      </c>
      <c r="B3413" s="32" t="s">
        <v>20657</v>
      </c>
      <c r="C3413" s="32" t="s">
        <v>20658</v>
      </c>
      <c r="D3413" s="32" t="s">
        <v>20659</v>
      </c>
      <c r="E3413" s="32" t="s">
        <v>20660</v>
      </c>
      <c r="F3413" s="32" t="s">
        <v>2194</v>
      </c>
      <c r="G3413" s="32">
        <v>2016</v>
      </c>
      <c r="H3413" s="33">
        <v>42559</v>
      </c>
      <c r="I3413" s="32"/>
      <c r="J3413" s="32"/>
      <c r="K3413" s="32" t="s">
        <v>20661</v>
      </c>
      <c r="L3413" s="32" t="str">
        <f t="shared" si="891"/>
        <v>PreAlerta</v>
      </c>
      <c r="M3413" s="32" t="str">
        <f t="shared" si="896"/>
        <v>S/PalabrasClaves</v>
      </c>
      <c r="N3413" s="32" t="str">
        <f t="shared" si="897"/>
        <v/>
      </c>
      <c r="O3413" s="32"/>
      <c r="P3413" s="32" t="s">
        <v>20662</v>
      </c>
      <c r="Q3413" s="32"/>
      <c r="R3413" s="32" t="str">
        <f>LEFT('2012-2022'!$P3413,4)</f>
        <v>2016</v>
      </c>
      <c r="S3413" s="32" t="s">
        <v>57</v>
      </c>
      <c r="T3413" s="32" t="str">
        <f t="shared" si="893"/>
        <v/>
      </c>
      <c r="U3413" s="32"/>
      <c r="V3413" s="32"/>
      <c r="W3413" s="35"/>
      <c r="X3413" s="35"/>
      <c r="Y3413" s="32"/>
    </row>
    <row r="3414" spans="1:25" ht="15.75" hidden="1" customHeight="1" x14ac:dyDescent="0.25">
      <c r="A3414" s="27">
        <v>26708458</v>
      </c>
      <c r="B3414" s="27" t="s">
        <v>20663</v>
      </c>
      <c r="C3414" s="27" t="s">
        <v>20664</v>
      </c>
      <c r="D3414" s="27" t="s">
        <v>20665</v>
      </c>
      <c r="E3414" s="27" t="s">
        <v>20666</v>
      </c>
      <c r="F3414" s="27" t="s">
        <v>20011</v>
      </c>
      <c r="G3414" s="27">
        <v>2016</v>
      </c>
      <c r="H3414" s="28">
        <v>42367</v>
      </c>
      <c r="I3414" s="27"/>
      <c r="J3414" s="27"/>
      <c r="K3414" s="27" t="s">
        <v>20667</v>
      </c>
      <c r="L3414" s="27" t="str">
        <f t="shared" si="891"/>
        <v>PreAlerta</v>
      </c>
      <c r="M3414" s="27" t="str">
        <f t="shared" si="896"/>
        <v>S/PalabrasClaves</v>
      </c>
      <c r="N3414" s="27" t="str">
        <f t="shared" si="897"/>
        <v/>
      </c>
      <c r="O3414" s="27"/>
      <c r="P3414" s="27" t="s">
        <v>403</v>
      </c>
      <c r="Q3414" s="27"/>
      <c r="R3414" s="27" t="str">
        <f>LEFT('2012-2022'!$P3414,4)</f>
        <v>2016</v>
      </c>
      <c r="S3414" s="27" t="s">
        <v>54</v>
      </c>
      <c r="T3414" s="27" t="str">
        <f t="shared" si="893"/>
        <v/>
      </c>
      <c r="U3414" s="27"/>
      <c r="V3414" s="27"/>
      <c r="W3414" s="30"/>
      <c r="X3414" s="30"/>
      <c r="Y3414" s="31"/>
    </row>
    <row r="3415" spans="1:25" ht="15.75" hidden="1" customHeight="1" x14ac:dyDescent="0.25">
      <c r="A3415" s="32">
        <v>25900920</v>
      </c>
      <c r="B3415" s="32" t="s">
        <v>20668</v>
      </c>
      <c r="C3415" s="32" t="s">
        <v>20669</v>
      </c>
      <c r="D3415" s="32" t="s">
        <v>20670</v>
      </c>
      <c r="E3415" s="32" t="s">
        <v>20671</v>
      </c>
      <c r="F3415" s="32" t="s">
        <v>20672</v>
      </c>
      <c r="G3415" s="32">
        <v>2015</v>
      </c>
      <c r="H3415" s="33">
        <v>42117</v>
      </c>
      <c r="I3415" s="32" t="s">
        <v>20673</v>
      </c>
      <c r="J3415" s="32" t="s">
        <v>20674</v>
      </c>
      <c r="K3415" s="32" t="s">
        <v>20675</v>
      </c>
      <c r="L3415" s="32" t="str">
        <f t="shared" si="891"/>
        <v>PreAlerta</v>
      </c>
      <c r="M3415" s="32" t="str">
        <f t="shared" si="896"/>
        <v>S/PalabrasClaves</v>
      </c>
      <c r="N3415" s="32" t="str">
        <f t="shared" si="897"/>
        <v/>
      </c>
      <c r="O3415" s="32"/>
      <c r="P3415" s="32" t="s">
        <v>2010</v>
      </c>
      <c r="Q3415" s="32"/>
      <c r="R3415" s="32" t="str">
        <f>LEFT('2012-2022'!$P3415,4)</f>
        <v>2015</v>
      </c>
      <c r="S3415" s="32" t="s">
        <v>68</v>
      </c>
      <c r="T3415" s="32" t="str">
        <f t="shared" si="893"/>
        <v/>
      </c>
      <c r="U3415" s="32"/>
      <c r="V3415" s="32"/>
      <c r="W3415" s="35"/>
      <c r="X3415" s="35"/>
      <c r="Y3415" s="32"/>
    </row>
    <row r="3416" spans="1:25" ht="15.75" hidden="1" customHeight="1" x14ac:dyDescent="0.25">
      <c r="A3416" s="27">
        <v>24814157</v>
      </c>
      <c r="B3416" s="27" t="s">
        <v>20676</v>
      </c>
      <c r="C3416" s="27" t="s">
        <v>20677</v>
      </c>
      <c r="D3416" s="27" t="s">
        <v>20678</v>
      </c>
      <c r="E3416" s="27" t="s">
        <v>20679</v>
      </c>
      <c r="F3416" s="27" t="s">
        <v>587</v>
      </c>
      <c r="G3416" s="27">
        <v>2014</v>
      </c>
      <c r="H3416" s="28">
        <v>41772</v>
      </c>
      <c r="I3416" s="27"/>
      <c r="J3416" s="27"/>
      <c r="K3416" s="27" t="s">
        <v>20680</v>
      </c>
      <c r="L3416" s="27" t="str">
        <f t="shared" si="891"/>
        <v>PreAlerta</v>
      </c>
      <c r="M3416" s="27" t="str">
        <f t="shared" si="896"/>
        <v>S/PalabrasClaves</v>
      </c>
      <c r="N3416" s="27" t="str">
        <f t="shared" si="897"/>
        <v/>
      </c>
      <c r="O3416" s="27"/>
      <c r="P3416" s="27" t="s">
        <v>1736</v>
      </c>
      <c r="Q3416" s="27"/>
      <c r="R3416" s="27" t="str">
        <f>LEFT('2012-2022'!$P3416,4)</f>
        <v>2014</v>
      </c>
      <c r="S3416" s="27" t="s">
        <v>65</v>
      </c>
      <c r="T3416" s="27" t="str">
        <f t="shared" si="893"/>
        <v/>
      </c>
      <c r="U3416" s="27"/>
      <c r="V3416" s="27"/>
      <c r="W3416" s="30"/>
      <c r="X3416" s="30"/>
      <c r="Y3416" s="31"/>
    </row>
    <row r="3417" spans="1:25" ht="15.75" hidden="1" customHeight="1" x14ac:dyDescent="0.25">
      <c r="A3417" s="32">
        <v>22252417</v>
      </c>
      <c r="B3417" s="32" t="s">
        <v>20681</v>
      </c>
      <c r="C3417" s="32" t="s">
        <v>20682</v>
      </c>
      <c r="D3417" s="32" t="s">
        <v>20683</v>
      </c>
      <c r="E3417" s="32" t="s">
        <v>9283</v>
      </c>
      <c r="F3417" s="32" t="s">
        <v>20684</v>
      </c>
      <c r="G3417" s="32">
        <v>2012</v>
      </c>
      <c r="H3417" s="33">
        <v>40927</v>
      </c>
      <c r="I3417" s="32" t="s">
        <v>20685</v>
      </c>
      <c r="J3417" s="32"/>
      <c r="K3417" s="32" t="s">
        <v>20686</v>
      </c>
      <c r="L3417" s="32" t="str">
        <f t="shared" ref="L3417:L3480" si="898">IF(ISNUMBER(VLOOKUP(A3417,EXCL,1,FALSE)),"Excluido",IF(ISNUMBER(VLOOKUP(A3417,POST,1,FALSE)),"PostAlerta",IF(ISNUMBER(VLOOKUP(A3417,PRE,1,FALSE)),"PreAlerta","")))</f>
        <v>PreAlerta</v>
      </c>
      <c r="M3417" s="32" t="str">
        <f t="shared" si="896"/>
        <v>S/PalabrasClaves</v>
      </c>
      <c r="N3417" s="32" t="str">
        <f t="shared" si="897"/>
        <v/>
      </c>
      <c r="O3417" s="32"/>
      <c r="P3417" s="32" t="s">
        <v>1847</v>
      </c>
      <c r="Q3417" s="32"/>
      <c r="R3417" s="32" t="str">
        <f>LEFT('2012-2022'!$P3417,4)</f>
        <v>2012</v>
      </c>
      <c r="S3417" s="32" t="s">
        <v>60</v>
      </c>
      <c r="T3417" s="32" t="str">
        <f t="shared" si="893"/>
        <v/>
      </c>
      <c r="U3417" s="32"/>
      <c r="V3417" s="32"/>
      <c r="W3417" s="35"/>
      <c r="X3417" s="35"/>
      <c r="Y3417" s="32"/>
    </row>
    <row r="3418" spans="1:25" ht="15.75" hidden="1" customHeight="1" x14ac:dyDescent="0.25">
      <c r="A3418" s="27">
        <v>33956840</v>
      </c>
      <c r="B3418" s="27" t="s">
        <v>20687</v>
      </c>
      <c r="C3418" s="27" t="s">
        <v>20688</v>
      </c>
      <c r="D3418" s="27" t="s">
        <v>20689</v>
      </c>
      <c r="E3418" s="27" t="s">
        <v>20690</v>
      </c>
      <c r="F3418" s="27" t="s">
        <v>424</v>
      </c>
      <c r="G3418" s="27">
        <v>2021</v>
      </c>
      <c r="H3418" s="28">
        <v>44322</v>
      </c>
      <c r="I3418" s="27" t="s">
        <v>20691</v>
      </c>
      <c r="J3418" s="27"/>
      <c r="K3418" s="27" t="s">
        <v>20692</v>
      </c>
      <c r="L3418" s="27" t="str">
        <f t="shared" si="898"/>
        <v>PostAlerta</v>
      </c>
      <c r="M3418" s="27" t="str">
        <f t="shared" si="896"/>
        <v>S/PalabrasClaves</v>
      </c>
      <c r="N3418" s="27" t="str">
        <f t="shared" si="897"/>
        <v/>
      </c>
      <c r="O3418" s="27"/>
      <c r="P3418" s="27" t="s">
        <v>16742</v>
      </c>
      <c r="Q3418" s="27"/>
      <c r="R3418" s="27" t="str">
        <f>LEFT('2012-2022'!$P3418,4)</f>
        <v>2021</v>
      </c>
      <c r="S3418" s="27" t="s">
        <v>57</v>
      </c>
      <c r="T3418" s="27" t="str">
        <f t="shared" si="893"/>
        <v/>
      </c>
      <c r="U3418" s="27"/>
      <c r="V3418" s="27"/>
      <c r="W3418" s="30"/>
      <c r="X3418" s="30"/>
      <c r="Y3418" s="31"/>
    </row>
    <row r="3419" spans="1:25" ht="15.75" hidden="1" customHeight="1" x14ac:dyDescent="0.25">
      <c r="A3419" s="32">
        <v>32849325</v>
      </c>
      <c r="B3419" s="32" t="s">
        <v>20693</v>
      </c>
      <c r="C3419" s="32" t="s">
        <v>20694</v>
      </c>
      <c r="D3419" s="32" t="s">
        <v>20695</v>
      </c>
      <c r="E3419" s="32" t="s">
        <v>20696</v>
      </c>
      <c r="F3419" s="32" t="s">
        <v>15747</v>
      </c>
      <c r="G3419" s="32">
        <v>2020</v>
      </c>
      <c r="H3419" s="33">
        <v>44071</v>
      </c>
      <c r="I3419" s="32" t="s">
        <v>20697</v>
      </c>
      <c r="J3419" s="32"/>
      <c r="K3419" s="32" t="s">
        <v>20698</v>
      </c>
      <c r="L3419" s="32" t="str">
        <f t="shared" si="898"/>
        <v>PostAlerta</v>
      </c>
      <c r="M3419" s="32" t="str">
        <f t="shared" si="896"/>
        <v>C/PalabrasClaves</v>
      </c>
      <c r="N3419" s="32" t="str">
        <f t="shared" si="897"/>
        <v/>
      </c>
      <c r="O3419" s="32"/>
      <c r="P3419" s="32" t="s">
        <v>20699</v>
      </c>
      <c r="Q3419" s="32"/>
      <c r="R3419" s="32" t="str">
        <f>LEFT('2012-2022'!$P3419,4)</f>
        <v>2020</v>
      </c>
      <c r="S3419" s="32" t="s">
        <v>65</v>
      </c>
      <c r="T3419" s="32" t="str">
        <f t="shared" si="893"/>
        <v/>
      </c>
      <c r="U3419" s="32"/>
      <c r="V3419" s="32"/>
      <c r="W3419" s="35"/>
      <c r="X3419" s="35"/>
      <c r="Y3419" s="32"/>
    </row>
    <row r="3420" spans="1:25" ht="15.75" hidden="1" customHeight="1" x14ac:dyDescent="0.25">
      <c r="A3420" s="27">
        <v>26845624</v>
      </c>
      <c r="B3420" s="27" t="s">
        <v>20700</v>
      </c>
      <c r="C3420" s="27" t="s">
        <v>20701</v>
      </c>
      <c r="D3420" s="27" t="s">
        <v>20702</v>
      </c>
      <c r="E3420" s="27" t="s">
        <v>10204</v>
      </c>
      <c r="F3420" s="27" t="s">
        <v>10205</v>
      </c>
      <c r="G3420" s="27">
        <v>2016</v>
      </c>
      <c r="H3420" s="28">
        <v>42405</v>
      </c>
      <c r="I3420" s="27"/>
      <c r="J3420" s="27"/>
      <c r="K3420" s="27" t="s">
        <v>20703</v>
      </c>
      <c r="L3420" s="27" t="str">
        <f t="shared" si="898"/>
        <v>PreAlerta</v>
      </c>
      <c r="M3420" s="27" t="str">
        <f t="shared" si="896"/>
        <v>S/PalabrasClaves</v>
      </c>
      <c r="N3420" s="27" t="str">
        <f t="shared" si="897"/>
        <v/>
      </c>
      <c r="O3420" s="27"/>
      <c r="P3420" s="27" t="s">
        <v>403</v>
      </c>
      <c r="Q3420" s="27"/>
      <c r="R3420" s="27" t="str">
        <f>LEFT('2012-2022'!$P3420,4)</f>
        <v>2016</v>
      </c>
      <c r="S3420" s="27" t="s">
        <v>54</v>
      </c>
      <c r="T3420" s="27" t="str">
        <f t="shared" si="893"/>
        <v/>
      </c>
      <c r="U3420" s="27"/>
      <c r="V3420" s="27"/>
      <c r="W3420" s="30"/>
      <c r="X3420" s="30"/>
      <c r="Y3420" s="31"/>
    </row>
    <row r="3421" spans="1:25" ht="15.75" hidden="1" customHeight="1" x14ac:dyDescent="0.25">
      <c r="A3421" s="32">
        <v>24616119</v>
      </c>
      <c r="B3421" s="32" t="s">
        <v>20704</v>
      </c>
      <c r="C3421" s="32" t="s">
        <v>20705</v>
      </c>
      <c r="D3421" s="32" t="s">
        <v>20706</v>
      </c>
      <c r="E3421" s="32" t="s">
        <v>20707</v>
      </c>
      <c r="F3421" s="32" t="s">
        <v>735</v>
      </c>
      <c r="G3421" s="32">
        <v>2014</v>
      </c>
      <c r="H3421" s="33">
        <v>41710</v>
      </c>
      <c r="I3421" s="32" t="s">
        <v>20708</v>
      </c>
      <c r="J3421" s="32" t="s">
        <v>20709</v>
      </c>
      <c r="K3421" s="32" t="s">
        <v>20710</v>
      </c>
      <c r="L3421" s="32" t="str">
        <f t="shared" si="898"/>
        <v>PreAlerta</v>
      </c>
      <c r="M3421" s="32" t="str">
        <f t="shared" si="896"/>
        <v>S/PalabrasClaves</v>
      </c>
      <c r="N3421" s="32" t="str">
        <f t="shared" si="897"/>
        <v/>
      </c>
      <c r="O3421" s="32"/>
      <c r="P3421" s="32" t="s">
        <v>1685</v>
      </c>
      <c r="Q3421" s="32"/>
      <c r="R3421" s="32" t="str">
        <f>LEFT('2012-2022'!$P3421,4)</f>
        <v>2014</v>
      </c>
      <c r="S3421" s="32" t="s">
        <v>74</v>
      </c>
      <c r="T3421" s="32" t="str">
        <f t="shared" si="893"/>
        <v/>
      </c>
      <c r="U3421" s="32"/>
      <c r="V3421" s="32"/>
      <c r="W3421" s="35"/>
      <c r="X3421" s="35"/>
      <c r="Y3421" s="32"/>
    </row>
    <row r="3422" spans="1:25" ht="15.75" hidden="1" customHeight="1" x14ac:dyDescent="0.25">
      <c r="A3422" s="27">
        <v>24516558</v>
      </c>
      <c r="B3422" s="27" t="s">
        <v>20711</v>
      </c>
      <c r="C3422" s="27" t="s">
        <v>20712</v>
      </c>
      <c r="D3422" s="27" t="s">
        <v>20713</v>
      </c>
      <c r="E3422" s="27" t="s">
        <v>20714</v>
      </c>
      <c r="F3422" s="27" t="s">
        <v>424</v>
      </c>
      <c r="G3422" s="27">
        <v>2014</v>
      </c>
      <c r="H3422" s="28">
        <v>41682</v>
      </c>
      <c r="I3422" s="27" t="s">
        <v>20715</v>
      </c>
      <c r="J3422" s="27"/>
      <c r="K3422" s="27" t="s">
        <v>20716</v>
      </c>
      <c r="L3422" s="27" t="str">
        <f t="shared" si="898"/>
        <v>PreAlerta</v>
      </c>
      <c r="M3422" s="27" t="str">
        <f t="shared" si="896"/>
        <v>S/PalabrasClaves</v>
      </c>
      <c r="N3422" s="27" t="str">
        <f t="shared" si="897"/>
        <v/>
      </c>
      <c r="O3422" s="27"/>
      <c r="P3422" s="27" t="s">
        <v>1632</v>
      </c>
      <c r="Q3422" s="27"/>
      <c r="R3422" s="27" t="str">
        <f>LEFT('2012-2022'!$P3422,4)</f>
        <v>2014</v>
      </c>
      <c r="S3422" s="27" t="s">
        <v>45</v>
      </c>
      <c r="T3422" s="27" t="str">
        <f t="shared" si="893"/>
        <v/>
      </c>
      <c r="U3422" s="27"/>
      <c r="V3422" s="27"/>
      <c r="W3422" s="30"/>
      <c r="X3422" s="30"/>
      <c r="Y3422" s="31"/>
    </row>
    <row r="3423" spans="1:25" ht="15.75" hidden="1" customHeight="1" x14ac:dyDescent="0.25">
      <c r="A3423" s="32">
        <v>26285773</v>
      </c>
      <c r="B3423" s="32" t="s">
        <v>20717</v>
      </c>
      <c r="C3423" s="32" t="s">
        <v>20718</v>
      </c>
      <c r="D3423" s="32" t="s">
        <v>20719</v>
      </c>
      <c r="E3423" s="32" t="s">
        <v>2987</v>
      </c>
      <c r="F3423" s="32" t="s">
        <v>393</v>
      </c>
      <c r="G3423" s="32">
        <v>2016</v>
      </c>
      <c r="H3423" s="33">
        <v>42236</v>
      </c>
      <c r="I3423" s="32" t="s">
        <v>20720</v>
      </c>
      <c r="J3423" s="32" t="s">
        <v>20721</v>
      </c>
      <c r="K3423" s="32" t="s">
        <v>20722</v>
      </c>
      <c r="L3423" s="32" t="str">
        <f t="shared" si="898"/>
        <v>PreAlerta</v>
      </c>
      <c r="M3423" s="32" t="str">
        <f t="shared" si="896"/>
        <v>S/PalabrasClaves</v>
      </c>
      <c r="N3423" s="32" t="str">
        <f t="shared" si="897"/>
        <v/>
      </c>
      <c r="O3423" s="32"/>
      <c r="P3423" s="32" t="s">
        <v>3417</v>
      </c>
      <c r="Q3423" s="32"/>
      <c r="R3423" s="32" t="str">
        <f>LEFT('2012-2022'!$P3423,4)</f>
        <v>2016</v>
      </c>
      <c r="S3423" s="32" t="s">
        <v>45</v>
      </c>
      <c r="T3423" s="32" t="str">
        <f t="shared" si="893"/>
        <v/>
      </c>
      <c r="U3423" s="32"/>
      <c r="V3423" s="32"/>
      <c r="W3423" s="35"/>
      <c r="X3423" s="35"/>
      <c r="Y3423" s="32"/>
    </row>
    <row r="3424" spans="1:25" ht="15.75" hidden="1" customHeight="1" x14ac:dyDescent="0.25">
      <c r="A3424" s="27">
        <v>34618416</v>
      </c>
      <c r="B3424" s="27" t="s">
        <v>20723</v>
      </c>
      <c r="C3424" s="27" t="s">
        <v>20724</v>
      </c>
      <c r="D3424" s="27" t="s">
        <v>20725</v>
      </c>
      <c r="E3424" s="27" t="s">
        <v>11367</v>
      </c>
      <c r="F3424" s="27" t="s">
        <v>304</v>
      </c>
      <c r="G3424" s="27">
        <v>2022</v>
      </c>
      <c r="H3424" s="28">
        <v>44476</v>
      </c>
      <c r="I3424" s="27" t="s">
        <v>20726</v>
      </c>
      <c r="J3424" s="27" t="s">
        <v>20727</v>
      </c>
      <c r="K3424" s="27" t="s">
        <v>20728</v>
      </c>
      <c r="L3424" s="27" t="str">
        <f t="shared" si="898"/>
        <v>PostAlerta</v>
      </c>
      <c r="M3424" s="27" t="str">
        <f t="shared" si="896"/>
        <v>C/PalabrasClaves</v>
      </c>
      <c r="N3424" s="27" t="str">
        <f t="shared" si="897"/>
        <v/>
      </c>
      <c r="O3424" s="27"/>
      <c r="P3424" s="27" t="s">
        <v>9335</v>
      </c>
      <c r="Q3424" s="27"/>
      <c r="R3424" s="27" t="str">
        <f>LEFT('2012-2022'!$P3424,4)</f>
        <v>2022</v>
      </c>
      <c r="S3424" s="27" t="s">
        <v>39</v>
      </c>
      <c r="T3424" s="27" t="str">
        <f t="shared" si="893"/>
        <v/>
      </c>
      <c r="U3424" s="27"/>
      <c r="V3424" s="27"/>
      <c r="W3424" s="30"/>
      <c r="X3424" s="30"/>
      <c r="Y3424" s="31"/>
    </row>
    <row r="3425" spans="1:25" ht="15.75" hidden="1" customHeight="1" x14ac:dyDescent="0.25">
      <c r="A3425" s="32">
        <v>23605850</v>
      </c>
      <c r="B3425" s="32" t="s">
        <v>20729</v>
      </c>
      <c r="C3425" s="32" t="s">
        <v>20730</v>
      </c>
      <c r="D3425" s="32" t="s">
        <v>20731</v>
      </c>
      <c r="E3425" s="32" t="s">
        <v>256</v>
      </c>
      <c r="F3425" s="32" t="s">
        <v>393</v>
      </c>
      <c r="G3425" s="32">
        <v>2013</v>
      </c>
      <c r="H3425" s="33">
        <v>41387</v>
      </c>
      <c r="I3425" s="32"/>
      <c r="J3425" s="32"/>
      <c r="K3425" s="32" t="s">
        <v>20732</v>
      </c>
      <c r="L3425" s="32" t="str">
        <f t="shared" si="898"/>
        <v>PreAlerta</v>
      </c>
      <c r="M3425" s="32" t="str">
        <f t="shared" si="896"/>
        <v>S/PalabrasClaves</v>
      </c>
      <c r="N3425" s="32" t="str">
        <f t="shared" si="897"/>
        <v/>
      </c>
      <c r="O3425" s="32"/>
      <c r="P3425" s="32" t="s">
        <v>1077</v>
      </c>
      <c r="Q3425" s="32"/>
      <c r="R3425" s="32" t="str">
        <f>LEFT('2012-2022'!$P3425,4)</f>
        <v>2013</v>
      </c>
      <c r="S3425" s="32" t="s">
        <v>68</v>
      </c>
      <c r="T3425" s="32" t="str">
        <f t="shared" si="893"/>
        <v/>
      </c>
      <c r="U3425" s="32"/>
      <c r="V3425" s="32"/>
      <c r="W3425" s="35"/>
      <c r="X3425" s="35"/>
      <c r="Y3425" s="32"/>
    </row>
    <row r="3426" spans="1:25" ht="15.75" hidden="1" customHeight="1" x14ac:dyDescent="0.25">
      <c r="A3426" s="27">
        <v>25180194</v>
      </c>
      <c r="B3426" s="27" t="s">
        <v>20733</v>
      </c>
      <c r="C3426" s="27" t="s">
        <v>20734</v>
      </c>
      <c r="D3426" s="27" t="s">
        <v>20735</v>
      </c>
      <c r="E3426" s="27" t="s">
        <v>20736</v>
      </c>
      <c r="F3426" s="27" t="s">
        <v>5164</v>
      </c>
      <c r="G3426" s="27">
        <v>2014</v>
      </c>
      <c r="H3426" s="28">
        <v>41885</v>
      </c>
      <c r="I3426" s="27" t="s">
        <v>20737</v>
      </c>
      <c r="J3426" s="27"/>
      <c r="K3426" s="27" t="s">
        <v>20738</v>
      </c>
      <c r="L3426" s="27" t="str">
        <f t="shared" si="898"/>
        <v>PreAlerta</v>
      </c>
      <c r="M3426" s="27" t="str">
        <f t="shared" si="896"/>
        <v>S/PalabrasClaves</v>
      </c>
      <c r="N3426" s="27" t="str">
        <f t="shared" si="897"/>
        <v/>
      </c>
      <c r="O3426" s="27"/>
      <c r="P3426" s="27">
        <v>2014</v>
      </c>
      <c r="Q3426" s="27"/>
      <c r="R3426" s="27" t="str">
        <f>LEFT('2012-2022'!$P3426,4)</f>
        <v>2014</v>
      </c>
      <c r="S3426" s="27"/>
      <c r="T3426" s="27" t="str">
        <f t="shared" si="893"/>
        <v/>
      </c>
      <c r="U3426" s="27"/>
      <c r="V3426" s="27"/>
      <c r="W3426" s="30"/>
      <c r="X3426" s="30"/>
      <c r="Y3426" s="31"/>
    </row>
    <row r="3427" spans="1:25" ht="15.75" hidden="1" customHeight="1" x14ac:dyDescent="0.25">
      <c r="A3427" s="32">
        <v>35214767</v>
      </c>
      <c r="B3427" s="32" t="s">
        <v>20739</v>
      </c>
      <c r="C3427" s="32" t="s">
        <v>20740</v>
      </c>
      <c r="D3427" s="32" t="s">
        <v>20741</v>
      </c>
      <c r="E3427" s="32" t="s">
        <v>18271</v>
      </c>
      <c r="F3427" s="32" t="s">
        <v>15887</v>
      </c>
      <c r="G3427" s="32">
        <v>2022</v>
      </c>
      <c r="H3427" s="33">
        <v>44618</v>
      </c>
      <c r="I3427" s="32" t="s">
        <v>20742</v>
      </c>
      <c r="J3427" s="32"/>
      <c r="K3427" s="32" t="s">
        <v>20743</v>
      </c>
      <c r="L3427" s="32" t="str">
        <f t="shared" si="898"/>
        <v>PostAlerta</v>
      </c>
      <c r="M3427" s="32" t="str">
        <f t="shared" si="896"/>
        <v>S/PalabrasClaves</v>
      </c>
      <c r="N3427" s="32" t="str">
        <f t="shared" si="897"/>
        <v/>
      </c>
      <c r="O3427" s="32"/>
      <c r="P3427" s="32" t="s">
        <v>7553</v>
      </c>
      <c r="Q3427" s="32"/>
      <c r="R3427" s="32" t="str">
        <f>LEFT('2012-2022'!$P3427,4)</f>
        <v>2022</v>
      </c>
      <c r="S3427" s="32" t="s">
        <v>45</v>
      </c>
      <c r="T3427" s="32" t="str">
        <f t="shared" si="893"/>
        <v/>
      </c>
      <c r="U3427" s="32"/>
      <c r="V3427" s="32"/>
      <c r="W3427" s="35"/>
      <c r="X3427" s="35"/>
      <c r="Y3427" s="32"/>
    </row>
    <row r="3428" spans="1:25" ht="15.75" hidden="1" customHeight="1" x14ac:dyDescent="0.25">
      <c r="A3428" s="27">
        <v>30303108</v>
      </c>
      <c r="B3428" s="27" t="s">
        <v>20744</v>
      </c>
      <c r="C3428" s="27" t="s">
        <v>20745</v>
      </c>
      <c r="D3428" s="27" t="s">
        <v>20746</v>
      </c>
      <c r="E3428" s="27" t="s">
        <v>3018</v>
      </c>
      <c r="F3428" s="27" t="s">
        <v>679</v>
      </c>
      <c r="G3428" s="27">
        <v>2018</v>
      </c>
      <c r="H3428" s="28">
        <v>43384</v>
      </c>
      <c r="I3428" s="27"/>
      <c r="J3428" s="27"/>
      <c r="K3428" s="27" t="s">
        <v>20747</v>
      </c>
      <c r="L3428" s="27" t="str">
        <f t="shared" si="898"/>
        <v>Excluido</v>
      </c>
      <c r="M3428" s="27" t="str">
        <f t="shared" si="896"/>
        <v>S/PalabrasClaves</v>
      </c>
      <c r="N3428" s="27" t="str">
        <f t="shared" si="897"/>
        <v/>
      </c>
      <c r="O3428" s="27"/>
      <c r="P3428" s="27" t="s">
        <v>5396</v>
      </c>
      <c r="Q3428" s="27"/>
      <c r="R3428" s="27" t="str">
        <f>LEFT('2012-2022'!$P3428,4)</f>
        <v>2018</v>
      </c>
      <c r="S3428" s="27" t="s">
        <v>70</v>
      </c>
      <c r="T3428" s="27" t="str">
        <f t="shared" si="893"/>
        <v/>
      </c>
      <c r="U3428" s="27"/>
      <c r="V3428" s="27"/>
      <c r="W3428" s="30"/>
      <c r="X3428" s="30"/>
      <c r="Y3428" s="31"/>
    </row>
    <row r="3429" spans="1:25" ht="15.75" hidden="1" customHeight="1" x14ac:dyDescent="0.25">
      <c r="A3429" s="32">
        <v>24622635</v>
      </c>
      <c r="B3429" s="32" t="s">
        <v>20748</v>
      </c>
      <c r="C3429" s="32" t="s">
        <v>20749</v>
      </c>
      <c r="D3429" s="32" t="s">
        <v>20750</v>
      </c>
      <c r="E3429" s="32" t="s">
        <v>10054</v>
      </c>
      <c r="F3429" s="32" t="s">
        <v>304</v>
      </c>
      <c r="G3429" s="32">
        <v>2014</v>
      </c>
      <c r="H3429" s="33">
        <v>41712</v>
      </c>
      <c r="I3429" s="32" t="s">
        <v>20751</v>
      </c>
      <c r="J3429" s="32" t="s">
        <v>20752</v>
      </c>
      <c r="K3429" s="32" t="s">
        <v>20753</v>
      </c>
      <c r="L3429" s="32" t="str">
        <f t="shared" si="898"/>
        <v>PreAlerta</v>
      </c>
      <c r="M3429" s="32" t="str">
        <f t="shared" si="896"/>
        <v>S/PalabrasClaves</v>
      </c>
      <c r="N3429" s="32" t="str">
        <f t="shared" si="897"/>
        <v/>
      </c>
      <c r="O3429" s="32"/>
      <c r="P3429" s="32" t="s">
        <v>3856</v>
      </c>
      <c r="Q3429" s="32"/>
      <c r="R3429" s="32" t="str">
        <f>LEFT('2012-2022'!$P3429,4)</f>
        <v>2014</v>
      </c>
      <c r="S3429" s="32" t="s">
        <v>54</v>
      </c>
      <c r="T3429" s="32" t="str">
        <f t="shared" si="893"/>
        <v/>
      </c>
      <c r="U3429" s="32"/>
      <c r="V3429" s="32"/>
      <c r="W3429" s="35"/>
      <c r="X3429" s="35"/>
      <c r="Y3429" s="32"/>
    </row>
    <row r="3430" spans="1:25" ht="15.75" hidden="1" customHeight="1" x14ac:dyDescent="0.25">
      <c r="A3430" s="27">
        <v>33806962</v>
      </c>
      <c r="B3430" s="27" t="s">
        <v>20754</v>
      </c>
      <c r="C3430" s="27" t="s">
        <v>20755</v>
      </c>
      <c r="D3430" s="27" t="s">
        <v>20756</v>
      </c>
      <c r="E3430" s="27" t="s">
        <v>15947</v>
      </c>
      <c r="F3430" s="27" t="s">
        <v>15860</v>
      </c>
      <c r="G3430" s="27">
        <v>2021</v>
      </c>
      <c r="H3430" s="28">
        <v>44289</v>
      </c>
      <c r="I3430" s="27" t="s">
        <v>20757</v>
      </c>
      <c r="J3430" s="27"/>
      <c r="K3430" s="27" t="s">
        <v>20758</v>
      </c>
      <c r="L3430" s="27" t="str">
        <f t="shared" si="898"/>
        <v>PostAlerta</v>
      </c>
      <c r="M3430" s="27" t="str">
        <f t="shared" si="896"/>
        <v>S/PalabrasClaves</v>
      </c>
      <c r="N3430" s="27" t="str">
        <f t="shared" si="897"/>
        <v/>
      </c>
      <c r="O3430" s="27"/>
      <c r="P3430" s="27" t="s">
        <v>358</v>
      </c>
      <c r="Q3430" s="27"/>
      <c r="R3430" s="27" t="str">
        <f>LEFT('2012-2022'!$P3430,4)</f>
        <v>2021</v>
      </c>
      <c r="S3430" s="27" t="s">
        <v>49</v>
      </c>
      <c r="T3430" s="27" t="str">
        <f t="shared" si="893"/>
        <v/>
      </c>
      <c r="U3430" s="27"/>
      <c r="V3430" s="27"/>
      <c r="W3430" s="30"/>
      <c r="X3430" s="30"/>
      <c r="Y3430" s="31"/>
    </row>
    <row r="3431" spans="1:25" ht="15.75" hidden="1" customHeight="1" x14ac:dyDescent="0.25">
      <c r="A3431" s="32">
        <v>33122424</v>
      </c>
      <c r="B3431" s="32" t="s">
        <v>20759</v>
      </c>
      <c r="C3431" s="32" t="s">
        <v>20760</v>
      </c>
      <c r="D3431" s="32" t="s">
        <v>20761</v>
      </c>
      <c r="E3431" s="32" t="s">
        <v>10907</v>
      </c>
      <c r="F3431" s="32" t="s">
        <v>393</v>
      </c>
      <c r="G3431" s="32">
        <v>2021</v>
      </c>
      <c r="H3431" s="33">
        <v>44134</v>
      </c>
      <c r="I3431" s="32"/>
      <c r="J3431" s="32"/>
      <c r="K3431" s="32" t="s">
        <v>20762</v>
      </c>
      <c r="L3431" s="32" t="str">
        <f t="shared" si="898"/>
        <v>PostAlerta</v>
      </c>
      <c r="M3431" s="32" t="str">
        <f t="shared" si="896"/>
        <v>S/PalabrasClaves</v>
      </c>
      <c r="N3431" s="32" t="str">
        <f t="shared" si="897"/>
        <v/>
      </c>
      <c r="O3431" s="32"/>
      <c r="P3431" s="32" t="s">
        <v>3056</v>
      </c>
      <c r="Q3431" s="32"/>
      <c r="R3431" s="32" t="str">
        <f>LEFT('2012-2022'!$P3431,4)</f>
        <v>2021</v>
      </c>
      <c r="S3431" s="32" t="s">
        <v>68</v>
      </c>
      <c r="T3431" s="32" t="str">
        <f t="shared" si="893"/>
        <v/>
      </c>
      <c r="U3431" s="32"/>
      <c r="V3431" s="32"/>
      <c r="W3431" s="35"/>
      <c r="X3431" s="35"/>
      <c r="Y3431" s="32"/>
    </row>
    <row r="3432" spans="1:25" ht="15.75" hidden="1" customHeight="1" x14ac:dyDescent="0.25">
      <c r="A3432" s="27">
        <v>28362869</v>
      </c>
      <c r="B3432" s="27" t="s">
        <v>20763</v>
      </c>
      <c r="C3432" s="27" t="s">
        <v>20764</v>
      </c>
      <c r="D3432" s="27" t="s">
        <v>20765</v>
      </c>
      <c r="E3432" s="27" t="s">
        <v>14753</v>
      </c>
      <c r="F3432" s="27" t="s">
        <v>424</v>
      </c>
      <c r="G3432" s="27">
        <v>2017</v>
      </c>
      <c r="H3432" s="28">
        <v>42826</v>
      </c>
      <c r="I3432" s="27" t="s">
        <v>20766</v>
      </c>
      <c r="J3432" s="27"/>
      <c r="K3432" s="27" t="s">
        <v>20767</v>
      </c>
      <c r="L3432" s="27" t="str">
        <f t="shared" si="898"/>
        <v>PostAlerta</v>
      </c>
      <c r="M3432" s="27" t="str">
        <f t="shared" si="896"/>
        <v>S/PalabrasClaves</v>
      </c>
      <c r="N3432" s="27" t="str">
        <f t="shared" si="897"/>
        <v/>
      </c>
      <c r="O3432" s="27"/>
      <c r="P3432" s="27" t="s">
        <v>5430</v>
      </c>
      <c r="Q3432" s="27"/>
      <c r="R3432" s="27" t="str">
        <f>LEFT('2012-2022'!$P3432,4)</f>
        <v>2017</v>
      </c>
      <c r="S3432" s="27" t="s">
        <v>49</v>
      </c>
      <c r="T3432" s="27" t="str">
        <f t="shared" si="893"/>
        <v/>
      </c>
      <c r="U3432" s="27"/>
      <c r="V3432" s="27"/>
      <c r="W3432" s="30"/>
      <c r="X3432" s="30"/>
      <c r="Y3432" s="31"/>
    </row>
    <row r="3433" spans="1:25" ht="15.75" hidden="1" customHeight="1" x14ac:dyDescent="0.25">
      <c r="A3433" s="32">
        <v>22665107</v>
      </c>
      <c r="B3433" s="32" t="s">
        <v>20768</v>
      </c>
      <c r="C3433" s="32" t="s">
        <v>20769</v>
      </c>
      <c r="D3433" s="32" t="s">
        <v>20770</v>
      </c>
      <c r="E3433" s="32" t="s">
        <v>20771</v>
      </c>
      <c r="F3433" s="32" t="s">
        <v>4413</v>
      </c>
      <c r="G3433" s="32">
        <v>2012</v>
      </c>
      <c r="H3433" s="33">
        <v>41066</v>
      </c>
      <c r="I3433" s="32"/>
      <c r="J3433" s="32"/>
      <c r="K3433" s="32" t="s">
        <v>20772</v>
      </c>
      <c r="L3433" s="32" t="str">
        <f t="shared" si="898"/>
        <v>Excluido</v>
      </c>
      <c r="M3433" s="32" t="str">
        <f t="shared" si="896"/>
        <v>S/PalabrasClaves</v>
      </c>
      <c r="N3433" s="32" t="str">
        <f t="shared" si="897"/>
        <v/>
      </c>
      <c r="O3433" s="32"/>
      <c r="P3433" s="32" t="s">
        <v>20773</v>
      </c>
      <c r="Q3433" s="32"/>
      <c r="R3433" s="32" t="str">
        <f>LEFT('2012-2022'!$P3433,4)</f>
        <v>2012</v>
      </c>
      <c r="S3433" s="32" t="s">
        <v>57</v>
      </c>
      <c r="T3433" s="32" t="str">
        <f t="shared" si="893"/>
        <v/>
      </c>
      <c r="U3433" s="32"/>
      <c r="V3433" s="32"/>
      <c r="W3433" s="35"/>
      <c r="X3433" s="35"/>
      <c r="Y3433" s="32"/>
    </row>
    <row r="3434" spans="1:25" ht="15.75" hidden="1" customHeight="1" x14ac:dyDescent="0.25">
      <c r="A3434" s="27">
        <v>30466466</v>
      </c>
      <c r="B3434" s="27" t="s">
        <v>20774</v>
      </c>
      <c r="C3434" s="27" t="s">
        <v>20775</v>
      </c>
      <c r="D3434" s="27" t="s">
        <v>20776</v>
      </c>
      <c r="E3434" s="27" t="s">
        <v>20777</v>
      </c>
      <c r="F3434" s="27" t="s">
        <v>1522</v>
      </c>
      <c r="G3434" s="27">
        <v>2018</v>
      </c>
      <c r="H3434" s="28">
        <v>43428</v>
      </c>
      <c r="I3434" s="27" t="s">
        <v>20778</v>
      </c>
      <c r="J3434" s="27"/>
      <c r="K3434" s="27" t="s">
        <v>20779</v>
      </c>
      <c r="L3434" s="27" t="str">
        <f t="shared" si="898"/>
        <v>PostAlerta</v>
      </c>
      <c r="M3434" s="27" t="str">
        <f t="shared" si="896"/>
        <v>C/PalabrasClaves</v>
      </c>
      <c r="N3434" s="27" t="str">
        <f t="shared" si="897"/>
        <v/>
      </c>
      <c r="O3434" s="27"/>
      <c r="P3434" s="27" t="s">
        <v>20780</v>
      </c>
      <c r="Q3434" s="27"/>
      <c r="R3434" s="27" t="str">
        <f>LEFT('2012-2022'!$P3434,4)</f>
        <v>2018</v>
      </c>
      <c r="S3434" s="27" t="s">
        <v>72</v>
      </c>
      <c r="T3434" s="27" t="str">
        <f t="shared" si="893"/>
        <v/>
      </c>
      <c r="U3434" s="27"/>
      <c r="V3434" s="27"/>
      <c r="W3434" s="30"/>
      <c r="X3434" s="30"/>
      <c r="Y3434" s="31"/>
    </row>
    <row r="3435" spans="1:25" ht="15.75" hidden="1" customHeight="1" x14ac:dyDescent="0.25">
      <c r="A3435" s="32">
        <v>27881151</v>
      </c>
      <c r="B3435" s="32" t="s">
        <v>20781</v>
      </c>
      <c r="C3435" s="32" t="s">
        <v>20782</v>
      </c>
      <c r="D3435" s="32" t="s">
        <v>20783</v>
      </c>
      <c r="E3435" s="32" t="s">
        <v>20784</v>
      </c>
      <c r="F3435" s="32" t="s">
        <v>20785</v>
      </c>
      <c r="G3435" s="32">
        <v>2016</v>
      </c>
      <c r="H3435" s="33">
        <v>42699</v>
      </c>
      <c r="I3435" s="32" t="s">
        <v>20786</v>
      </c>
      <c r="J3435" s="32"/>
      <c r="K3435" s="32" t="s">
        <v>20787</v>
      </c>
      <c r="L3435" s="32" t="str">
        <f t="shared" si="898"/>
        <v>Excluido</v>
      </c>
      <c r="M3435" s="32" t="str">
        <f t="shared" si="896"/>
        <v>C/PalabrasClaves</v>
      </c>
      <c r="N3435" s="32"/>
      <c r="O3435" s="32"/>
      <c r="P3435" s="32" t="s">
        <v>16872</v>
      </c>
      <c r="Q3435" s="32"/>
      <c r="R3435" s="32" t="str">
        <f>LEFT('2012-2022'!$P3435,4)</f>
        <v>2016</v>
      </c>
      <c r="S3435" s="32" t="s">
        <v>72</v>
      </c>
      <c r="T3435" s="32" t="str">
        <f t="shared" si="893"/>
        <v/>
      </c>
      <c r="U3435" s="32"/>
      <c r="V3435" s="32"/>
      <c r="W3435" s="35"/>
      <c r="X3435" s="35"/>
      <c r="Y3435" s="32"/>
    </row>
    <row r="3436" spans="1:25" ht="15.75" hidden="1" customHeight="1" x14ac:dyDescent="0.25">
      <c r="A3436" s="27">
        <v>25025338</v>
      </c>
      <c r="B3436" s="27" t="s">
        <v>20788</v>
      </c>
      <c r="C3436" s="27" t="s">
        <v>20789</v>
      </c>
      <c r="D3436" s="27" t="s">
        <v>20790</v>
      </c>
      <c r="E3436" s="27" t="s">
        <v>12517</v>
      </c>
      <c r="F3436" s="27" t="s">
        <v>424</v>
      </c>
      <c r="G3436" s="27">
        <v>2014</v>
      </c>
      <c r="H3436" s="28">
        <v>41836</v>
      </c>
      <c r="I3436" s="27" t="s">
        <v>20791</v>
      </c>
      <c r="J3436" s="27"/>
      <c r="K3436" s="27" t="s">
        <v>20792</v>
      </c>
      <c r="L3436" s="27" t="str">
        <f t="shared" si="898"/>
        <v>PreAlerta</v>
      </c>
      <c r="M3436" s="27" t="str">
        <f t="shared" si="896"/>
        <v>S/PalabrasClaves</v>
      </c>
      <c r="N3436" s="27" t="str">
        <f t="shared" ref="N3436:N3453" si="899">IF(ISNUMBER(SEARCH("TREATMENT", B3436)), "4) Nuevos tratamientos", "")</f>
        <v/>
      </c>
      <c r="O3436" s="27"/>
      <c r="P3436" s="27" t="s">
        <v>9204</v>
      </c>
      <c r="Q3436" s="27"/>
      <c r="R3436" s="27" t="str">
        <f>LEFT('2012-2022'!$P3436,4)</f>
        <v>2014</v>
      </c>
      <c r="S3436" s="27" t="s">
        <v>62</v>
      </c>
      <c r="T3436" s="27" t="str">
        <f t="shared" si="893"/>
        <v/>
      </c>
      <c r="U3436" s="27"/>
      <c r="V3436" s="27"/>
      <c r="W3436" s="30"/>
      <c r="X3436" s="30"/>
      <c r="Y3436" s="31"/>
    </row>
    <row r="3437" spans="1:25" ht="15.75" hidden="1" customHeight="1" x14ac:dyDescent="0.25">
      <c r="A3437" s="32">
        <v>25019616</v>
      </c>
      <c r="B3437" s="32" t="s">
        <v>20793</v>
      </c>
      <c r="C3437" s="32" t="s">
        <v>20794</v>
      </c>
      <c r="D3437" s="32" t="s">
        <v>20795</v>
      </c>
      <c r="E3437" s="32" t="s">
        <v>20796</v>
      </c>
      <c r="F3437" s="32" t="s">
        <v>424</v>
      </c>
      <c r="G3437" s="32">
        <v>2014</v>
      </c>
      <c r="H3437" s="33">
        <v>41835</v>
      </c>
      <c r="I3437" s="32" t="s">
        <v>20797</v>
      </c>
      <c r="J3437" s="32"/>
      <c r="K3437" s="32" t="s">
        <v>20798</v>
      </c>
      <c r="L3437" s="32" t="str">
        <f t="shared" si="898"/>
        <v>PreAlerta</v>
      </c>
      <c r="M3437" s="32" t="str">
        <f t="shared" si="896"/>
        <v>S/PalabrasClaves</v>
      </c>
      <c r="N3437" s="32" t="str">
        <f t="shared" si="899"/>
        <v/>
      </c>
      <c r="O3437" s="32"/>
      <c r="P3437" s="32" t="s">
        <v>4503</v>
      </c>
      <c r="Q3437" s="32"/>
      <c r="R3437" s="32" t="str">
        <f>LEFT('2012-2022'!$P3437,4)</f>
        <v>2014</v>
      </c>
      <c r="S3437" s="32" t="s">
        <v>62</v>
      </c>
      <c r="T3437" s="32" t="str">
        <f t="shared" si="893"/>
        <v/>
      </c>
      <c r="U3437" s="32"/>
      <c r="V3437" s="32"/>
      <c r="W3437" s="35"/>
      <c r="X3437" s="35"/>
      <c r="Y3437" s="32"/>
    </row>
    <row r="3438" spans="1:25" ht="15.75" hidden="1" customHeight="1" x14ac:dyDescent="0.25">
      <c r="A3438" s="27">
        <v>33624738</v>
      </c>
      <c r="B3438" s="27" t="s">
        <v>20799</v>
      </c>
      <c r="C3438" s="27" t="s">
        <v>20800</v>
      </c>
      <c r="D3438" s="27" t="s">
        <v>20801</v>
      </c>
      <c r="E3438" s="27" t="s">
        <v>20802</v>
      </c>
      <c r="F3438" s="27" t="s">
        <v>20803</v>
      </c>
      <c r="G3438" s="27">
        <v>2021</v>
      </c>
      <c r="H3438" s="28">
        <v>44251</v>
      </c>
      <c r="I3438" s="27"/>
      <c r="J3438" s="27"/>
      <c r="K3438" s="27" t="s">
        <v>20804</v>
      </c>
      <c r="L3438" s="27" t="str">
        <f t="shared" si="898"/>
        <v>PostAlerta</v>
      </c>
      <c r="M3438" s="27" t="str">
        <f t="shared" si="896"/>
        <v>S/PalabrasClaves</v>
      </c>
      <c r="N3438" s="27" t="str">
        <f t="shared" si="899"/>
        <v/>
      </c>
      <c r="O3438" s="27"/>
      <c r="P3438" s="27" t="s">
        <v>20805</v>
      </c>
      <c r="Q3438" s="27"/>
      <c r="R3438" s="27" t="str">
        <f>LEFT('2012-2022'!$P3438,4)</f>
        <v>2021</v>
      </c>
      <c r="S3438" s="27" t="s">
        <v>45</v>
      </c>
      <c r="T3438" s="27" t="str">
        <f t="shared" si="893"/>
        <v/>
      </c>
      <c r="U3438" s="27"/>
      <c r="V3438" s="27"/>
      <c r="W3438" s="30"/>
      <c r="X3438" s="30"/>
      <c r="Y3438" s="31"/>
    </row>
    <row r="3439" spans="1:25" ht="15.75" hidden="1" customHeight="1" x14ac:dyDescent="0.25">
      <c r="A3439" s="32">
        <v>31971951</v>
      </c>
      <c r="B3439" s="32" t="s">
        <v>20806</v>
      </c>
      <c r="C3439" s="32" t="s">
        <v>20807</v>
      </c>
      <c r="D3439" s="32" t="s">
        <v>20808</v>
      </c>
      <c r="E3439" s="32" t="s">
        <v>20809</v>
      </c>
      <c r="F3439" s="32" t="s">
        <v>19635</v>
      </c>
      <c r="G3439" s="32">
        <v>2020</v>
      </c>
      <c r="H3439" s="33">
        <v>43854</v>
      </c>
      <c r="I3439" s="32" t="s">
        <v>20810</v>
      </c>
      <c r="J3439" s="32"/>
      <c r="K3439" s="32" t="s">
        <v>20811</v>
      </c>
      <c r="L3439" s="32" t="str">
        <f t="shared" si="898"/>
        <v>PostAlerta</v>
      </c>
      <c r="M3439" s="32" t="str">
        <f t="shared" si="896"/>
        <v>S/PalabrasClaves</v>
      </c>
      <c r="N3439" s="32" t="str">
        <f t="shared" si="899"/>
        <v/>
      </c>
      <c r="O3439" s="32"/>
      <c r="P3439" s="32" t="s">
        <v>20812</v>
      </c>
      <c r="Q3439" s="32"/>
      <c r="R3439" s="32" t="str">
        <f>LEFT('2012-2022'!$P3439,4)</f>
        <v>2020</v>
      </c>
      <c r="S3439" s="32" t="s">
        <v>39</v>
      </c>
      <c r="T3439" s="32" t="str">
        <f t="shared" si="893"/>
        <v/>
      </c>
      <c r="U3439" s="32"/>
      <c r="V3439" s="32"/>
      <c r="W3439" s="35"/>
      <c r="X3439" s="35"/>
      <c r="Y3439" s="32"/>
    </row>
    <row r="3440" spans="1:25" ht="15.75" hidden="1" customHeight="1" x14ac:dyDescent="0.25">
      <c r="A3440" s="27">
        <v>29509566</v>
      </c>
      <c r="B3440" s="27" t="s">
        <v>20813</v>
      </c>
      <c r="C3440" s="27" t="s">
        <v>20814</v>
      </c>
      <c r="D3440" s="27" t="s">
        <v>20815</v>
      </c>
      <c r="E3440" s="27" t="s">
        <v>303</v>
      </c>
      <c r="F3440" s="27" t="s">
        <v>304</v>
      </c>
      <c r="G3440" s="27">
        <v>2018</v>
      </c>
      <c r="H3440" s="28">
        <v>43166</v>
      </c>
      <c r="I3440" s="27" t="s">
        <v>20816</v>
      </c>
      <c r="J3440" s="27" t="s">
        <v>20817</v>
      </c>
      <c r="K3440" s="27" t="s">
        <v>20818</v>
      </c>
      <c r="L3440" s="27" t="str">
        <f t="shared" si="898"/>
        <v>PostAlerta</v>
      </c>
      <c r="M3440" s="27" t="str">
        <f t="shared" si="896"/>
        <v>C/PalabrasClaves</v>
      </c>
      <c r="N3440" s="27" t="str">
        <f t="shared" si="899"/>
        <v/>
      </c>
      <c r="O3440" s="27"/>
      <c r="P3440" s="27" t="s">
        <v>417</v>
      </c>
      <c r="Q3440" s="27"/>
      <c r="R3440" s="27" t="str">
        <f>LEFT('2012-2022'!$P3440,4)</f>
        <v>2018</v>
      </c>
      <c r="S3440" s="27" t="s">
        <v>68</v>
      </c>
      <c r="T3440" s="27" t="str">
        <f t="shared" si="893"/>
        <v/>
      </c>
      <c r="U3440" s="27"/>
      <c r="V3440" s="27"/>
      <c r="W3440" s="30"/>
      <c r="X3440" s="30"/>
      <c r="Y3440" s="31"/>
    </row>
    <row r="3441" spans="1:25" ht="15.75" hidden="1" customHeight="1" x14ac:dyDescent="0.25">
      <c r="A3441" s="32">
        <v>29769992</v>
      </c>
      <c r="B3441" s="32" t="s">
        <v>20819</v>
      </c>
      <c r="C3441" s="32" t="s">
        <v>20820</v>
      </c>
      <c r="D3441" s="32" t="s">
        <v>20821</v>
      </c>
      <c r="E3441" s="32" t="s">
        <v>20822</v>
      </c>
      <c r="F3441" s="32" t="s">
        <v>16136</v>
      </c>
      <c r="G3441" s="32">
        <v>2016</v>
      </c>
      <c r="H3441" s="33">
        <v>43238</v>
      </c>
      <c r="I3441" s="32" t="s">
        <v>20823</v>
      </c>
      <c r="J3441" s="32"/>
      <c r="K3441" s="32" t="s">
        <v>20824</v>
      </c>
      <c r="L3441" s="32" t="str">
        <f t="shared" si="898"/>
        <v>PreAlerta</v>
      </c>
      <c r="M3441" s="32" t="str">
        <f t="shared" si="896"/>
        <v>C/PalabrasClaves</v>
      </c>
      <c r="N3441" s="32" t="str">
        <f t="shared" si="899"/>
        <v/>
      </c>
      <c r="O3441" s="32"/>
      <c r="P3441" s="32" t="s">
        <v>20341</v>
      </c>
      <c r="Q3441" s="32"/>
      <c r="R3441" s="32" t="str">
        <f>LEFT('2012-2022'!$P3441,4)</f>
        <v>2016</v>
      </c>
      <c r="S3441" s="32" t="s">
        <v>72</v>
      </c>
      <c r="T3441" s="32" t="str">
        <f t="shared" si="893"/>
        <v/>
      </c>
      <c r="U3441" s="32"/>
      <c r="V3441" s="32"/>
      <c r="W3441" s="35"/>
      <c r="X3441" s="35"/>
      <c r="Y3441" s="32"/>
    </row>
    <row r="3442" spans="1:25" ht="15.75" hidden="1" customHeight="1" x14ac:dyDescent="0.25">
      <c r="A3442" s="27">
        <v>23805209</v>
      </c>
      <c r="B3442" s="27" t="s">
        <v>20825</v>
      </c>
      <c r="C3442" s="27" t="s">
        <v>20826</v>
      </c>
      <c r="D3442" s="27" t="s">
        <v>20827</v>
      </c>
      <c r="E3442" s="27" t="s">
        <v>20828</v>
      </c>
      <c r="F3442" s="27" t="s">
        <v>424</v>
      </c>
      <c r="G3442" s="27">
        <v>2013</v>
      </c>
      <c r="H3442" s="28">
        <v>41453</v>
      </c>
      <c r="I3442" s="27" t="s">
        <v>20829</v>
      </c>
      <c r="J3442" s="27"/>
      <c r="K3442" s="27" t="s">
        <v>20830</v>
      </c>
      <c r="L3442" s="27" t="str">
        <f t="shared" si="898"/>
        <v>PreAlerta</v>
      </c>
      <c r="M3442" s="27" t="str">
        <f t="shared" si="896"/>
        <v>S/PalabrasClaves</v>
      </c>
      <c r="N3442" s="27" t="str">
        <f t="shared" si="899"/>
        <v/>
      </c>
      <c r="O3442" s="27"/>
      <c r="P3442" s="27" t="s">
        <v>20831</v>
      </c>
      <c r="Q3442" s="27"/>
      <c r="R3442" s="27" t="str">
        <f>LEFT('2012-2022'!$P3442,4)</f>
        <v>2013</v>
      </c>
      <c r="S3442" s="27" t="s">
        <v>60</v>
      </c>
      <c r="T3442" s="27" t="str">
        <f t="shared" si="893"/>
        <v/>
      </c>
      <c r="U3442" s="27"/>
      <c r="V3442" s="27"/>
      <c r="W3442" s="30"/>
      <c r="X3442" s="30"/>
      <c r="Y3442" s="31"/>
    </row>
    <row r="3443" spans="1:25" ht="15.75" hidden="1" customHeight="1" x14ac:dyDescent="0.25">
      <c r="A3443" s="32">
        <v>33122425</v>
      </c>
      <c r="B3443" s="32" t="s">
        <v>20832</v>
      </c>
      <c r="C3443" s="32" t="s">
        <v>20833</v>
      </c>
      <c r="D3443" s="32" t="s">
        <v>20834</v>
      </c>
      <c r="E3443" s="32" t="s">
        <v>20835</v>
      </c>
      <c r="F3443" s="32" t="s">
        <v>393</v>
      </c>
      <c r="G3443" s="32">
        <v>2021</v>
      </c>
      <c r="H3443" s="33">
        <v>44134</v>
      </c>
      <c r="I3443" s="32" t="s">
        <v>20836</v>
      </c>
      <c r="J3443" s="32" t="s">
        <v>20837</v>
      </c>
      <c r="K3443" s="32" t="s">
        <v>20838</v>
      </c>
      <c r="L3443" s="32" t="str">
        <f t="shared" si="898"/>
        <v>PostAlerta</v>
      </c>
      <c r="M3443" s="32" t="str">
        <f t="shared" si="896"/>
        <v>S/PalabrasClaves</v>
      </c>
      <c r="N3443" s="32" t="str">
        <f t="shared" si="899"/>
        <v/>
      </c>
      <c r="O3443" s="32"/>
      <c r="P3443" s="32" t="s">
        <v>3056</v>
      </c>
      <c r="Q3443" s="32"/>
      <c r="R3443" s="32" t="str">
        <f>LEFT('2012-2022'!$P3443,4)</f>
        <v>2021</v>
      </c>
      <c r="S3443" s="32" t="s">
        <v>68</v>
      </c>
      <c r="T3443" s="32" t="str">
        <f t="shared" si="893"/>
        <v/>
      </c>
      <c r="U3443" s="32"/>
      <c r="V3443" s="32"/>
      <c r="W3443" s="35"/>
      <c r="X3443" s="35"/>
      <c r="Y3443" s="32"/>
    </row>
    <row r="3444" spans="1:25" ht="15.75" hidden="1" customHeight="1" x14ac:dyDescent="0.25">
      <c r="A3444" s="27">
        <v>29165520</v>
      </c>
      <c r="B3444" s="27" t="s">
        <v>20839</v>
      </c>
      <c r="C3444" s="27" t="s">
        <v>20840</v>
      </c>
      <c r="D3444" s="27" t="s">
        <v>20841</v>
      </c>
      <c r="E3444" s="27" t="s">
        <v>20842</v>
      </c>
      <c r="F3444" s="27" t="s">
        <v>113</v>
      </c>
      <c r="G3444" s="27">
        <v>2017</v>
      </c>
      <c r="H3444" s="28">
        <v>43062</v>
      </c>
      <c r="I3444" s="27"/>
      <c r="J3444" s="27"/>
      <c r="K3444" s="27" t="s">
        <v>20843</v>
      </c>
      <c r="L3444" s="27" t="str">
        <f t="shared" si="898"/>
        <v>Excluido</v>
      </c>
      <c r="M3444" s="27" t="str">
        <f t="shared" si="896"/>
        <v>S/PalabrasClaves</v>
      </c>
      <c r="N3444" s="27" t="str">
        <f t="shared" si="899"/>
        <v/>
      </c>
      <c r="O3444" s="27"/>
      <c r="P3444" s="27" t="s">
        <v>3071</v>
      </c>
      <c r="Q3444" s="27"/>
      <c r="R3444" s="27" t="str">
        <f>LEFT('2012-2022'!$P3444,4)</f>
        <v>2017</v>
      </c>
      <c r="S3444" s="27" t="s">
        <v>65</v>
      </c>
      <c r="T3444" s="27" t="str">
        <f t="shared" si="893"/>
        <v/>
      </c>
      <c r="U3444" s="27"/>
      <c r="V3444" s="27"/>
      <c r="W3444" s="30"/>
      <c r="X3444" s="30"/>
      <c r="Y3444" s="31"/>
    </row>
    <row r="3445" spans="1:25" ht="15.75" hidden="1" customHeight="1" x14ac:dyDescent="0.25">
      <c r="A3445" s="32">
        <v>30628946</v>
      </c>
      <c r="B3445" s="32" t="s">
        <v>20844</v>
      </c>
      <c r="C3445" s="32" t="s">
        <v>20845</v>
      </c>
      <c r="D3445" s="32" t="s">
        <v>20846</v>
      </c>
      <c r="E3445" s="32" t="s">
        <v>20847</v>
      </c>
      <c r="F3445" s="32" t="s">
        <v>304</v>
      </c>
      <c r="G3445" s="32">
        <v>2019</v>
      </c>
      <c r="H3445" s="33">
        <v>43476</v>
      </c>
      <c r="I3445" s="32"/>
      <c r="J3445" s="32"/>
      <c r="K3445" s="32" t="s">
        <v>20848</v>
      </c>
      <c r="L3445" s="32" t="str">
        <f t="shared" si="898"/>
        <v>Excluido</v>
      </c>
      <c r="M3445" s="32" t="str">
        <f t="shared" si="896"/>
        <v>C/PalabrasClaves</v>
      </c>
      <c r="N3445" s="32" t="str">
        <f t="shared" si="899"/>
        <v/>
      </c>
      <c r="O3445" s="32"/>
      <c r="P3445" s="32" t="s">
        <v>3530</v>
      </c>
      <c r="Q3445" s="32"/>
      <c r="R3445" s="32" t="str">
        <f>LEFT('2012-2022'!$P3445,4)</f>
        <v>2019</v>
      </c>
      <c r="S3445" s="32" t="s">
        <v>57</v>
      </c>
      <c r="T3445" s="32" t="str">
        <f t="shared" si="893"/>
        <v/>
      </c>
      <c r="U3445" s="32"/>
      <c r="V3445" s="32"/>
      <c r="W3445" s="35"/>
      <c r="X3445" s="35"/>
      <c r="Y3445" s="32"/>
    </row>
    <row r="3446" spans="1:25" ht="15.75" hidden="1" customHeight="1" x14ac:dyDescent="0.25">
      <c r="A3446" s="27">
        <v>25929200</v>
      </c>
      <c r="B3446" s="27" t="s">
        <v>20849</v>
      </c>
      <c r="C3446" s="27" t="s">
        <v>20850</v>
      </c>
      <c r="D3446" s="27" t="s">
        <v>20851</v>
      </c>
      <c r="E3446" s="27" t="s">
        <v>10054</v>
      </c>
      <c r="F3446" s="27" t="s">
        <v>20852</v>
      </c>
      <c r="G3446" s="27">
        <v>2016</v>
      </c>
      <c r="H3446" s="28">
        <v>42126</v>
      </c>
      <c r="I3446" s="27"/>
      <c r="J3446" s="27"/>
      <c r="K3446" s="27" t="s">
        <v>20853</v>
      </c>
      <c r="L3446" s="27" t="str">
        <f t="shared" si="898"/>
        <v>PreAlerta</v>
      </c>
      <c r="M3446" s="27" t="str">
        <f t="shared" si="896"/>
        <v>S/PalabrasClaves</v>
      </c>
      <c r="N3446" s="27" t="str">
        <f t="shared" si="899"/>
        <v/>
      </c>
      <c r="O3446" s="27"/>
      <c r="P3446" s="27" t="s">
        <v>1226</v>
      </c>
      <c r="Q3446" s="27"/>
      <c r="R3446" s="27" t="str">
        <f>LEFT('2012-2022'!$P3446,4)</f>
        <v>2016</v>
      </c>
      <c r="S3446" s="27" t="s">
        <v>39</v>
      </c>
      <c r="T3446" s="27" t="str">
        <f t="shared" si="893"/>
        <v/>
      </c>
      <c r="U3446" s="27"/>
      <c r="V3446" s="27"/>
      <c r="W3446" s="30"/>
      <c r="X3446" s="30"/>
      <c r="Y3446" s="31"/>
    </row>
    <row r="3447" spans="1:25" ht="15.75" hidden="1" customHeight="1" x14ac:dyDescent="0.25">
      <c r="A3447" s="32">
        <v>23793671</v>
      </c>
      <c r="B3447" s="32" t="s">
        <v>20854</v>
      </c>
      <c r="C3447" s="32" t="s">
        <v>20855</v>
      </c>
      <c r="D3447" s="32" t="s">
        <v>20856</v>
      </c>
      <c r="E3447" s="32" t="s">
        <v>20857</v>
      </c>
      <c r="F3447" s="32" t="s">
        <v>5111</v>
      </c>
      <c r="G3447" s="32">
        <v>2013</v>
      </c>
      <c r="H3447" s="33">
        <v>41450</v>
      </c>
      <c r="I3447" s="32" t="s">
        <v>20858</v>
      </c>
      <c r="J3447" s="32"/>
      <c r="K3447" s="32" t="s">
        <v>20859</v>
      </c>
      <c r="L3447" s="32" t="str">
        <f t="shared" si="898"/>
        <v>PreAlerta</v>
      </c>
      <c r="M3447" s="32" t="str">
        <f t="shared" si="896"/>
        <v>S/PalabrasClaves</v>
      </c>
      <c r="N3447" s="32" t="str">
        <f t="shared" si="899"/>
        <v/>
      </c>
      <c r="O3447" s="32"/>
      <c r="P3447" s="32" t="s">
        <v>20860</v>
      </c>
      <c r="Q3447" s="32"/>
      <c r="R3447" s="32" t="str">
        <f>LEFT('2012-2022'!$P3447,4)</f>
        <v>2013</v>
      </c>
      <c r="S3447" s="32" t="s">
        <v>57</v>
      </c>
      <c r="T3447" s="32" t="str">
        <f t="shared" si="893"/>
        <v/>
      </c>
      <c r="U3447" s="32"/>
      <c r="V3447" s="32"/>
      <c r="W3447" s="35"/>
      <c r="X3447" s="35"/>
      <c r="Y3447" s="32"/>
    </row>
    <row r="3448" spans="1:25" ht="15.75" hidden="1" customHeight="1" x14ac:dyDescent="0.25">
      <c r="A3448" s="27">
        <v>23050734</v>
      </c>
      <c r="B3448" s="27" t="s">
        <v>20861</v>
      </c>
      <c r="C3448" s="27" t="s">
        <v>20862</v>
      </c>
      <c r="D3448" s="27" t="s">
        <v>20863</v>
      </c>
      <c r="E3448" s="27" t="s">
        <v>20864</v>
      </c>
      <c r="F3448" s="27" t="s">
        <v>16877</v>
      </c>
      <c r="G3448" s="27">
        <v>2012</v>
      </c>
      <c r="H3448" s="28">
        <v>41194</v>
      </c>
      <c r="I3448" s="27" t="s">
        <v>20865</v>
      </c>
      <c r="J3448" s="27" t="s">
        <v>20866</v>
      </c>
      <c r="K3448" s="27" t="s">
        <v>20867</v>
      </c>
      <c r="L3448" s="27" t="str">
        <f t="shared" si="898"/>
        <v>PreAlerta</v>
      </c>
      <c r="M3448" s="27" t="str">
        <f t="shared" si="896"/>
        <v>S/PalabrasClaves</v>
      </c>
      <c r="N3448" s="27" t="str">
        <f t="shared" si="899"/>
        <v/>
      </c>
      <c r="O3448" s="27"/>
      <c r="P3448" s="27" t="s">
        <v>18109</v>
      </c>
      <c r="Q3448" s="27"/>
      <c r="R3448" s="27" t="str">
        <f>LEFT('2012-2022'!$P3448,4)</f>
        <v>2012</v>
      </c>
      <c r="S3448" s="27" t="s">
        <v>72</v>
      </c>
      <c r="T3448" s="27" t="str">
        <f t="shared" si="893"/>
        <v/>
      </c>
      <c r="U3448" s="27"/>
      <c r="V3448" s="27"/>
      <c r="W3448" s="30"/>
      <c r="X3448" s="30"/>
      <c r="Y3448" s="31"/>
    </row>
    <row r="3449" spans="1:25" ht="15.75" hidden="1" customHeight="1" x14ac:dyDescent="0.25">
      <c r="A3449" s="32">
        <v>22819150</v>
      </c>
      <c r="B3449" s="32" t="s">
        <v>20868</v>
      </c>
      <c r="C3449" s="32" t="s">
        <v>20869</v>
      </c>
      <c r="D3449" s="32" t="s">
        <v>20870</v>
      </c>
      <c r="E3449" s="32" t="s">
        <v>20871</v>
      </c>
      <c r="F3449" s="32" t="s">
        <v>949</v>
      </c>
      <c r="G3449" s="32">
        <v>2012</v>
      </c>
      <c r="H3449" s="33">
        <v>41114</v>
      </c>
      <c r="I3449" s="32" t="s">
        <v>20872</v>
      </c>
      <c r="J3449" s="32" t="s">
        <v>20873</v>
      </c>
      <c r="K3449" s="32" t="s">
        <v>20874</v>
      </c>
      <c r="L3449" s="32" t="str">
        <f t="shared" si="898"/>
        <v>PreAlerta</v>
      </c>
      <c r="M3449" s="32" t="str">
        <f t="shared" si="896"/>
        <v>S/PalabrasClaves</v>
      </c>
      <c r="N3449" s="32" t="str">
        <f t="shared" si="899"/>
        <v/>
      </c>
      <c r="O3449" s="32"/>
      <c r="P3449" s="32" t="s">
        <v>1916</v>
      </c>
      <c r="Q3449" s="32"/>
      <c r="R3449" s="32" t="str">
        <f>LEFT('2012-2022'!$P3449,4)</f>
        <v>2012</v>
      </c>
      <c r="S3449" s="32" t="s">
        <v>70</v>
      </c>
      <c r="T3449" s="32" t="str">
        <f t="shared" si="893"/>
        <v/>
      </c>
      <c r="U3449" s="32"/>
      <c r="V3449" s="32"/>
      <c r="W3449" s="35"/>
      <c r="X3449" s="35"/>
      <c r="Y3449" s="32"/>
    </row>
    <row r="3450" spans="1:25" ht="15.75" hidden="1" customHeight="1" x14ac:dyDescent="0.25">
      <c r="A3450" s="27">
        <v>34396397</v>
      </c>
      <c r="B3450" s="27" t="s">
        <v>20875</v>
      </c>
      <c r="C3450" s="27" t="s">
        <v>20876</v>
      </c>
      <c r="D3450" s="27" t="s">
        <v>20877</v>
      </c>
      <c r="E3450" s="27" t="s">
        <v>20878</v>
      </c>
      <c r="F3450" s="27" t="s">
        <v>195</v>
      </c>
      <c r="G3450" s="27">
        <v>2021</v>
      </c>
      <c r="H3450" s="28">
        <v>44424</v>
      </c>
      <c r="I3450" s="27"/>
      <c r="J3450" s="27"/>
      <c r="K3450" s="27" t="s">
        <v>20879</v>
      </c>
      <c r="L3450" s="27" t="str">
        <f t="shared" si="898"/>
        <v>PostAlerta</v>
      </c>
      <c r="M3450" s="27" t="str">
        <f t="shared" si="896"/>
        <v>S/PalabrasClaves</v>
      </c>
      <c r="N3450" s="27" t="str">
        <f t="shared" si="899"/>
        <v/>
      </c>
      <c r="O3450" s="27"/>
      <c r="P3450" s="27" t="s">
        <v>9037</v>
      </c>
      <c r="Q3450" s="27"/>
      <c r="R3450" s="27" t="str">
        <f>LEFT('2012-2022'!$P3450,4)</f>
        <v>2021</v>
      </c>
      <c r="S3450" s="27" t="s">
        <v>65</v>
      </c>
      <c r="T3450" s="27" t="str">
        <f t="shared" si="893"/>
        <v/>
      </c>
      <c r="U3450" s="27"/>
      <c r="V3450" s="27"/>
      <c r="W3450" s="30"/>
      <c r="X3450" s="30"/>
      <c r="Y3450" s="31"/>
    </row>
    <row r="3451" spans="1:25" ht="15.75" hidden="1" customHeight="1" x14ac:dyDescent="0.25">
      <c r="A3451" s="32">
        <v>32997014</v>
      </c>
      <c r="B3451" s="32" t="s">
        <v>20880</v>
      </c>
      <c r="C3451" s="32" t="s">
        <v>20881</v>
      </c>
      <c r="D3451" s="32" t="s">
        <v>20882</v>
      </c>
      <c r="E3451" s="32" t="s">
        <v>20883</v>
      </c>
      <c r="F3451" s="32" t="s">
        <v>20884</v>
      </c>
      <c r="G3451" s="32">
        <v>2020</v>
      </c>
      <c r="H3451" s="33">
        <v>44104</v>
      </c>
      <c r="I3451" s="32"/>
      <c r="J3451" s="32"/>
      <c r="K3451" s="32" t="s">
        <v>20885</v>
      </c>
      <c r="L3451" s="32" t="str">
        <f t="shared" si="898"/>
        <v>PostAlerta</v>
      </c>
      <c r="M3451" s="32" t="str">
        <f t="shared" si="896"/>
        <v>S/PalabrasClaves</v>
      </c>
      <c r="N3451" s="32" t="str">
        <f t="shared" si="899"/>
        <v/>
      </c>
      <c r="O3451" s="32"/>
      <c r="P3451" s="32" t="s">
        <v>1049</v>
      </c>
      <c r="Q3451" s="32"/>
      <c r="R3451" s="32" t="str">
        <f>LEFT('2012-2022'!$P3451,4)</f>
        <v>2020</v>
      </c>
      <c r="S3451" s="32" t="s">
        <v>70</v>
      </c>
      <c r="T3451" s="32" t="str">
        <f t="shared" si="893"/>
        <v/>
      </c>
      <c r="U3451" s="32"/>
      <c r="V3451" s="32"/>
      <c r="W3451" s="35"/>
      <c r="X3451" s="35"/>
      <c r="Y3451" s="32"/>
    </row>
    <row r="3452" spans="1:25" ht="15.75" hidden="1" customHeight="1" x14ac:dyDescent="0.25">
      <c r="A3452" s="27">
        <v>32928965</v>
      </c>
      <c r="B3452" s="27" t="s">
        <v>20886</v>
      </c>
      <c r="C3452" s="27" t="s">
        <v>20887</v>
      </c>
      <c r="D3452" s="27" t="s">
        <v>20888</v>
      </c>
      <c r="E3452" s="27" t="s">
        <v>20889</v>
      </c>
      <c r="F3452" s="27" t="s">
        <v>624</v>
      </c>
      <c r="G3452" s="27">
        <v>2020</v>
      </c>
      <c r="H3452" s="28">
        <v>44089</v>
      </c>
      <c r="I3452" s="27" t="s">
        <v>20890</v>
      </c>
      <c r="J3452" s="27"/>
      <c r="K3452" s="27" t="s">
        <v>20891</v>
      </c>
      <c r="L3452" s="27" t="str">
        <f t="shared" si="898"/>
        <v>PostAlerta</v>
      </c>
      <c r="M3452" s="27" t="str">
        <f t="shared" si="896"/>
        <v>C/PalabrasClaves</v>
      </c>
      <c r="N3452" s="27" t="str">
        <f t="shared" si="899"/>
        <v/>
      </c>
      <c r="O3452" s="27"/>
      <c r="P3452" s="27" t="s">
        <v>20892</v>
      </c>
      <c r="Q3452" s="27"/>
      <c r="R3452" s="27" t="str">
        <f>LEFT('2012-2022'!$P3452,4)</f>
        <v>2020</v>
      </c>
      <c r="S3452" s="27" t="s">
        <v>72</v>
      </c>
      <c r="T3452" s="27" t="str">
        <f t="shared" si="893"/>
        <v/>
      </c>
      <c r="U3452" s="27"/>
      <c r="V3452" s="27"/>
      <c r="W3452" s="30"/>
      <c r="X3452" s="30"/>
      <c r="Y3452" s="31"/>
    </row>
    <row r="3453" spans="1:25" ht="15.75" hidden="1" customHeight="1" x14ac:dyDescent="0.25">
      <c r="A3453" s="32">
        <v>32919654</v>
      </c>
      <c r="B3453" s="32" t="s">
        <v>20893</v>
      </c>
      <c r="C3453" s="32" t="s">
        <v>20894</v>
      </c>
      <c r="D3453" s="32" t="s">
        <v>20895</v>
      </c>
      <c r="E3453" s="32" t="s">
        <v>20896</v>
      </c>
      <c r="F3453" s="32" t="s">
        <v>20897</v>
      </c>
      <c r="G3453" s="32">
        <v>2020</v>
      </c>
      <c r="H3453" s="33">
        <v>44087</v>
      </c>
      <c r="I3453" s="32"/>
      <c r="J3453" s="32"/>
      <c r="K3453" s="32" t="s">
        <v>20898</v>
      </c>
      <c r="L3453" s="32" t="str">
        <f t="shared" si="898"/>
        <v>PostAlerta</v>
      </c>
      <c r="M3453" s="32" t="str">
        <f t="shared" si="896"/>
        <v>S/PalabrasClaves</v>
      </c>
      <c r="N3453" s="32" t="str">
        <f t="shared" si="899"/>
        <v/>
      </c>
      <c r="O3453" s="32"/>
      <c r="P3453" s="32" t="s">
        <v>800</v>
      </c>
      <c r="Q3453" s="32"/>
      <c r="R3453" s="32" t="str">
        <f>LEFT('2012-2022'!$P3453,4)</f>
        <v>2020</v>
      </c>
      <c r="S3453" s="32" t="s">
        <v>74</v>
      </c>
      <c r="T3453" s="32" t="str">
        <f t="shared" si="893"/>
        <v/>
      </c>
      <c r="U3453" s="32"/>
      <c r="V3453" s="32"/>
      <c r="W3453" s="35"/>
      <c r="X3453" s="35"/>
      <c r="Y3453" s="32"/>
    </row>
    <row r="3454" spans="1:25" ht="15.75" hidden="1" customHeight="1" x14ac:dyDescent="0.25">
      <c r="A3454" s="27">
        <v>32569625</v>
      </c>
      <c r="B3454" s="27" t="s">
        <v>20899</v>
      </c>
      <c r="C3454" s="27" t="s">
        <v>20900</v>
      </c>
      <c r="D3454" s="27" t="s">
        <v>20901</v>
      </c>
      <c r="E3454" s="27" t="s">
        <v>20902</v>
      </c>
      <c r="F3454" s="27" t="s">
        <v>679</v>
      </c>
      <c r="G3454" s="27">
        <v>2020</v>
      </c>
      <c r="H3454" s="28">
        <v>44005</v>
      </c>
      <c r="I3454" s="27" t="s">
        <v>20903</v>
      </c>
      <c r="J3454" s="27" t="s">
        <v>20904</v>
      </c>
      <c r="K3454" s="27" t="s">
        <v>20905</v>
      </c>
      <c r="L3454" s="27" t="str">
        <f t="shared" si="898"/>
        <v>Excluido</v>
      </c>
      <c r="M3454" s="27" t="str">
        <f t="shared" si="896"/>
        <v>C/PalabrasClaves</v>
      </c>
      <c r="N3454" s="27"/>
      <c r="O3454" s="27"/>
      <c r="P3454" s="27" t="s">
        <v>2992</v>
      </c>
      <c r="Q3454" s="27"/>
      <c r="R3454" s="27" t="str">
        <f>LEFT('2012-2022'!$P3454,4)</f>
        <v>2020</v>
      </c>
      <c r="S3454" s="27" t="s">
        <v>65</v>
      </c>
      <c r="T3454" s="27" t="str">
        <f t="shared" si="893"/>
        <v/>
      </c>
      <c r="U3454" s="27"/>
      <c r="V3454" s="27"/>
      <c r="W3454" s="30"/>
      <c r="X3454" s="30"/>
      <c r="Y3454" s="31"/>
    </row>
    <row r="3455" spans="1:25" ht="15.75" hidden="1" customHeight="1" x14ac:dyDescent="0.25">
      <c r="A3455" s="32">
        <v>31194715</v>
      </c>
      <c r="B3455" s="32" t="s">
        <v>20906</v>
      </c>
      <c r="C3455" s="32" t="s">
        <v>20907</v>
      </c>
      <c r="D3455" s="32" t="s">
        <v>20908</v>
      </c>
      <c r="E3455" s="32" t="s">
        <v>20909</v>
      </c>
      <c r="F3455" s="32" t="s">
        <v>304</v>
      </c>
      <c r="G3455" s="32">
        <v>2019</v>
      </c>
      <c r="H3455" s="33">
        <v>43630</v>
      </c>
      <c r="I3455" s="32" t="s">
        <v>20910</v>
      </c>
      <c r="J3455" s="32" t="s">
        <v>20911</v>
      </c>
      <c r="K3455" s="32" t="s">
        <v>20912</v>
      </c>
      <c r="L3455" s="32" t="str">
        <f t="shared" si="898"/>
        <v>PostAlerta</v>
      </c>
      <c r="M3455" s="32" t="str">
        <f t="shared" si="896"/>
        <v>S/PalabrasClaves</v>
      </c>
      <c r="N3455" s="32" t="str">
        <f t="shared" ref="N3455:N3469" si="900">IF(ISNUMBER(SEARCH("TREATMENT", B3455)), "4) Nuevos tratamientos", "")</f>
        <v/>
      </c>
      <c r="O3455" s="32"/>
      <c r="P3455" s="32" t="s">
        <v>148</v>
      </c>
      <c r="Q3455" s="32"/>
      <c r="R3455" s="32" t="str">
        <f>LEFT('2012-2022'!$P3455,4)</f>
        <v>2019</v>
      </c>
      <c r="S3455" s="32" t="s">
        <v>62</v>
      </c>
      <c r="T3455" s="32" t="str">
        <f t="shared" si="893"/>
        <v/>
      </c>
      <c r="U3455" s="32"/>
      <c r="V3455" s="32"/>
      <c r="W3455" s="35"/>
      <c r="X3455" s="35"/>
      <c r="Y3455" s="32"/>
    </row>
    <row r="3456" spans="1:25" ht="15.75" hidden="1" customHeight="1" x14ac:dyDescent="0.25">
      <c r="A3456" s="27">
        <v>30296916</v>
      </c>
      <c r="B3456" s="27" t="s">
        <v>20913</v>
      </c>
      <c r="C3456" s="27" t="s">
        <v>20914</v>
      </c>
      <c r="D3456" s="27" t="s">
        <v>20915</v>
      </c>
      <c r="E3456" s="27" t="s">
        <v>12017</v>
      </c>
      <c r="F3456" s="27" t="s">
        <v>735</v>
      </c>
      <c r="G3456" s="27">
        <v>2019</v>
      </c>
      <c r="H3456" s="28">
        <v>43383</v>
      </c>
      <c r="I3456" s="27"/>
      <c r="J3456" s="27"/>
      <c r="K3456" s="27" t="s">
        <v>20916</v>
      </c>
      <c r="L3456" s="27" t="str">
        <f t="shared" si="898"/>
        <v>PostAlerta</v>
      </c>
      <c r="M3456" s="27" t="str">
        <f t="shared" si="896"/>
        <v>S/PalabrasClaves</v>
      </c>
      <c r="N3456" s="27" t="str">
        <f t="shared" si="900"/>
        <v/>
      </c>
      <c r="O3456" s="27"/>
      <c r="P3456" s="27" t="s">
        <v>730</v>
      </c>
      <c r="Q3456" s="27"/>
      <c r="R3456" s="27" t="str">
        <f>LEFT('2012-2022'!$P3456,4)</f>
        <v>2019</v>
      </c>
      <c r="S3456" s="27" t="s">
        <v>45</v>
      </c>
      <c r="T3456" s="27" t="str">
        <f t="shared" si="893"/>
        <v/>
      </c>
      <c r="U3456" s="27"/>
      <c r="V3456" s="27"/>
      <c r="W3456" s="30"/>
      <c r="X3456" s="30"/>
      <c r="Y3456" s="31"/>
    </row>
    <row r="3457" spans="1:25" ht="15.75" hidden="1" customHeight="1" x14ac:dyDescent="0.25">
      <c r="A3457" s="32">
        <v>28282646</v>
      </c>
      <c r="B3457" s="32" t="s">
        <v>20917</v>
      </c>
      <c r="C3457" s="32" t="s">
        <v>20918</v>
      </c>
      <c r="D3457" s="32" t="s">
        <v>20919</v>
      </c>
      <c r="E3457" s="32" t="s">
        <v>1116</v>
      </c>
      <c r="F3457" s="32" t="s">
        <v>304</v>
      </c>
      <c r="G3457" s="32">
        <v>2017</v>
      </c>
      <c r="H3457" s="33">
        <v>42805</v>
      </c>
      <c r="I3457" s="32" t="s">
        <v>20920</v>
      </c>
      <c r="J3457" s="32" t="s">
        <v>20921</v>
      </c>
      <c r="K3457" s="32" t="s">
        <v>20922</v>
      </c>
      <c r="L3457" s="32" t="str">
        <f t="shared" si="898"/>
        <v>Excluido</v>
      </c>
      <c r="M3457" s="32" t="str">
        <f t="shared" si="896"/>
        <v>S/PalabrasClaves</v>
      </c>
      <c r="N3457" s="32" t="str">
        <f t="shared" si="900"/>
        <v/>
      </c>
      <c r="O3457" s="32"/>
      <c r="P3457" s="32" t="s">
        <v>1926</v>
      </c>
      <c r="Q3457" s="32"/>
      <c r="R3457" s="32" t="str">
        <f>LEFT('2012-2022'!$P3457,4)</f>
        <v>2017</v>
      </c>
      <c r="S3457" s="32" t="s">
        <v>54</v>
      </c>
      <c r="T3457" s="32" t="str">
        <f t="shared" si="893"/>
        <v/>
      </c>
      <c r="U3457" s="32"/>
      <c r="V3457" s="32"/>
      <c r="W3457" s="35"/>
      <c r="X3457" s="35"/>
      <c r="Y3457" s="32"/>
    </row>
    <row r="3458" spans="1:25" ht="15.75" hidden="1" customHeight="1" x14ac:dyDescent="0.25">
      <c r="A3458" s="27">
        <v>25927024</v>
      </c>
      <c r="B3458" s="27" t="s">
        <v>20923</v>
      </c>
      <c r="C3458" s="27" t="s">
        <v>20924</v>
      </c>
      <c r="D3458" s="27" t="s">
        <v>20925</v>
      </c>
      <c r="E3458" s="27" t="s">
        <v>20926</v>
      </c>
      <c r="F3458" s="27" t="s">
        <v>20927</v>
      </c>
      <c r="G3458" s="27">
        <v>2015</v>
      </c>
      <c r="H3458" s="28">
        <v>42125</v>
      </c>
      <c r="I3458" s="27" t="s">
        <v>20928</v>
      </c>
      <c r="J3458" s="27"/>
      <c r="K3458" s="27"/>
      <c r="L3458" s="27" t="str">
        <f t="shared" si="898"/>
        <v>PreAlerta</v>
      </c>
      <c r="M3458" s="27" t="str">
        <f t="shared" si="896"/>
        <v>S/PalabrasClaves</v>
      </c>
      <c r="N3458" s="27" t="str">
        <f t="shared" si="900"/>
        <v/>
      </c>
      <c r="O3458" s="27"/>
      <c r="P3458" s="27" t="s">
        <v>3061</v>
      </c>
      <c r="Q3458" s="27"/>
      <c r="R3458" s="27" t="str">
        <f>LEFT('2012-2022'!$P3458,4)</f>
        <v>2015</v>
      </c>
      <c r="S3458" s="27" t="s">
        <v>54</v>
      </c>
      <c r="T3458" s="27" t="str">
        <f t="shared" si="893"/>
        <v/>
      </c>
      <c r="U3458" s="27"/>
      <c r="V3458" s="27"/>
      <c r="W3458" s="30"/>
      <c r="X3458" s="30"/>
      <c r="Y3458" s="31"/>
    </row>
    <row r="3459" spans="1:25" ht="15.75" hidden="1" customHeight="1" x14ac:dyDescent="0.25">
      <c r="A3459" s="32">
        <v>25492382</v>
      </c>
      <c r="B3459" s="32" t="s">
        <v>20929</v>
      </c>
      <c r="C3459" s="32" t="s">
        <v>18940</v>
      </c>
      <c r="D3459" s="32" t="s">
        <v>20930</v>
      </c>
      <c r="E3459" s="32" t="s">
        <v>18942</v>
      </c>
      <c r="F3459" s="32" t="s">
        <v>6079</v>
      </c>
      <c r="G3459" s="32">
        <v>2015</v>
      </c>
      <c r="H3459" s="33">
        <v>41984</v>
      </c>
      <c r="I3459" s="32"/>
      <c r="J3459" s="32"/>
      <c r="K3459" s="32" t="s">
        <v>20931</v>
      </c>
      <c r="L3459" s="32" t="str">
        <f t="shared" si="898"/>
        <v>PreAlerta</v>
      </c>
      <c r="M3459" s="32" t="str">
        <f t="shared" si="896"/>
        <v>S/PalabrasClaves</v>
      </c>
      <c r="N3459" s="32" t="str">
        <f t="shared" si="900"/>
        <v/>
      </c>
      <c r="O3459" s="32"/>
      <c r="P3459" s="32" t="s">
        <v>2289</v>
      </c>
      <c r="Q3459" s="32"/>
      <c r="R3459" s="32" t="str">
        <f>LEFT('2012-2022'!$P3459,4)</f>
        <v>2015</v>
      </c>
      <c r="S3459" s="32" t="s">
        <v>39</v>
      </c>
      <c r="T3459" s="32" t="str">
        <f t="shared" si="893"/>
        <v/>
      </c>
      <c r="U3459" s="32"/>
      <c r="V3459" s="32"/>
      <c r="W3459" s="35"/>
      <c r="X3459" s="35"/>
      <c r="Y3459" s="32"/>
    </row>
    <row r="3460" spans="1:25" ht="15.75" hidden="1" customHeight="1" x14ac:dyDescent="0.25">
      <c r="A3460" s="27">
        <v>25369774</v>
      </c>
      <c r="B3460" s="27" t="s">
        <v>20932</v>
      </c>
      <c r="C3460" s="27" t="s">
        <v>20933</v>
      </c>
      <c r="D3460" s="27" t="s">
        <v>20934</v>
      </c>
      <c r="E3460" s="27" t="s">
        <v>20935</v>
      </c>
      <c r="F3460" s="27" t="s">
        <v>3332</v>
      </c>
      <c r="G3460" s="27">
        <v>2014</v>
      </c>
      <c r="H3460" s="28">
        <v>41949</v>
      </c>
      <c r="I3460" s="27" t="s">
        <v>20936</v>
      </c>
      <c r="J3460" s="27"/>
      <c r="K3460" s="27" t="s">
        <v>20937</v>
      </c>
      <c r="L3460" s="27" t="str">
        <f t="shared" si="898"/>
        <v>PreAlerta</v>
      </c>
      <c r="M3460" s="27" t="str">
        <f t="shared" ref="M3460:M3523" si="901">IF(ISNUMBER(A3460),(IF(ISNUMBER(VLOOKUP(A3460,KEYWORDS,1,FALSE)),"C/PalabrasClaves","S/PalabrasClaves")),"")</f>
        <v>S/PalabrasClaves</v>
      </c>
      <c r="N3460" s="27" t="str">
        <f t="shared" si="900"/>
        <v/>
      </c>
      <c r="O3460" s="27"/>
      <c r="P3460" s="27" t="s">
        <v>20938</v>
      </c>
      <c r="Q3460" s="27"/>
      <c r="R3460" s="27" t="str">
        <f>LEFT('2012-2022'!$P3460,4)</f>
        <v>2014</v>
      </c>
      <c r="S3460" s="27" t="s">
        <v>72</v>
      </c>
      <c r="T3460" s="27" t="str">
        <f t="shared" si="893"/>
        <v/>
      </c>
      <c r="U3460" s="27"/>
      <c r="V3460" s="27"/>
      <c r="W3460" s="30"/>
      <c r="X3460" s="30"/>
      <c r="Y3460" s="31"/>
    </row>
    <row r="3461" spans="1:25" ht="15.75" hidden="1" customHeight="1" x14ac:dyDescent="0.25">
      <c r="A3461" s="32">
        <v>25239276</v>
      </c>
      <c r="B3461" s="32" t="s">
        <v>20939</v>
      </c>
      <c r="C3461" s="32" t="s">
        <v>20940</v>
      </c>
      <c r="D3461" s="32" t="s">
        <v>20941</v>
      </c>
      <c r="E3461" s="32" t="s">
        <v>20942</v>
      </c>
      <c r="F3461" s="32" t="s">
        <v>949</v>
      </c>
      <c r="G3461" s="32">
        <v>2014</v>
      </c>
      <c r="H3461" s="33">
        <v>41903</v>
      </c>
      <c r="I3461" s="32"/>
      <c r="J3461" s="32"/>
      <c r="K3461" s="32" t="s">
        <v>20943</v>
      </c>
      <c r="L3461" s="32" t="str">
        <f t="shared" si="898"/>
        <v>PreAlerta</v>
      </c>
      <c r="M3461" s="32" t="str">
        <f t="shared" si="901"/>
        <v>C/PalabrasClaves</v>
      </c>
      <c r="N3461" s="32" t="str">
        <f t="shared" si="900"/>
        <v/>
      </c>
      <c r="O3461" s="32"/>
      <c r="P3461" s="32" t="s">
        <v>2060</v>
      </c>
      <c r="Q3461" s="32"/>
      <c r="R3461" s="32" t="str">
        <f>LEFT('2012-2022'!$P3461,4)</f>
        <v>2014</v>
      </c>
      <c r="S3461" s="32" t="s">
        <v>72</v>
      </c>
      <c r="T3461" s="32" t="str">
        <f t="shared" si="893"/>
        <v/>
      </c>
      <c r="U3461" s="32"/>
      <c r="V3461" s="32"/>
      <c r="W3461" s="35"/>
      <c r="X3461" s="35"/>
      <c r="Y3461" s="32"/>
    </row>
    <row r="3462" spans="1:25" ht="15.75" hidden="1" customHeight="1" x14ac:dyDescent="0.25">
      <c r="A3462" s="27">
        <v>24086683</v>
      </c>
      <c r="B3462" s="27" t="s">
        <v>20944</v>
      </c>
      <c r="C3462" s="27" t="s">
        <v>20945</v>
      </c>
      <c r="D3462" s="27" t="s">
        <v>20946</v>
      </c>
      <c r="E3462" s="27" t="s">
        <v>20947</v>
      </c>
      <c r="F3462" s="27" t="s">
        <v>424</v>
      </c>
      <c r="G3462" s="27">
        <v>2013</v>
      </c>
      <c r="H3462" s="28">
        <v>41550</v>
      </c>
      <c r="I3462" s="27" t="s">
        <v>20948</v>
      </c>
      <c r="J3462" s="27"/>
      <c r="K3462" s="27" t="s">
        <v>20949</v>
      </c>
      <c r="L3462" s="27" t="str">
        <f t="shared" si="898"/>
        <v>PreAlerta</v>
      </c>
      <c r="M3462" s="27" t="str">
        <f t="shared" si="901"/>
        <v>S/PalabrasClaves</v>
      </c>
      <c r="N3462" s="27" t="str">
        <f t="shared" si="900"/>
        <v/>
      </c>
      <c r="O3462" s="27"/>
      <c r="P3462" s="27" t="s">
        <v>20950</v>
      </c>
      <c r="Q3462" s="27"/>
      <c r="R3462" s="27" t="str">
        <f>LEFT('2012-2022'!$P3462,4)</f>
        <v>2013</v>
      </c>
      <c r="S3462" s="27" t="s">
        <v>68</v>
      </c>
      <c r="T3462" s="27" t="str">
        <f t="shared" si="893"/>
        <v/>
      </c>
      <c r="U3462" s="27"/>
      <c r="V3462" s="27"/>
      <c r="W3462" s="30"/>
      <c r="X3462" s="30"/>
      <c r="Y3462" s="31"/>
    </row>
    <row r="3463" spans="1:25" ht="15.75" hidden="1" customHeight="1" x14ac:dyDescent="0.25">
      <c r="A3463" s="32">
        <v>23228841</v>
      </c>
      <c r="B3463" s="32" t="s">
        <v>20951</v>
      </c>
      <c r="C3463" s="32" t="s">
        <v>20952</v>
      </c>
      <c r="D3463" s="32" t="s">
        <v>20953</v>
      </c>
      <c r="E3463" s="32" t="s">
        <v>20954</v>
      </c>
      <c r="F3463" s="32" t="s">
        <v>13802</v>
      </c>
      <c r="G3463" s="32">
        <v>2012</v>
      </c>
      <c r="H3463" s="33">
        <v>41255</v>
      </c>
      <c r="I3463" s="32" t="s">
        <v>20955</v>
      </c>
      <c r="J3463" s="32" t="s">
        <v>20956</v>
      </c>
      <c r="K3463" s="32" t="s">
        <v>20957</v>
      </c>
      <c r="L3463" s="32" t="str">
        <f t="shared" si="898"/>
        <v>PreAlerta</v>
      </c>
      <c r="M3463" s="32" t="str">
        <f t="shared" si="901"/>
        <v>S/PalabrasClaves</v>
      </c>
      <c r="N3463" s="32" t="str">
        <f t="shared" si="900"/>
        <v/>
      </c>
      <c r="O3463" s="32"/>
      <c r="P3463" s="32" t="s">
        <v>2097</v>
      </c>
      <c r="Q3463" s="32"/>
      <c r="R3463" s="32" t="str">
        <f>LEFT('2012-2022'!$P3463,4)</f>
        <v>2012</v>
      </c>
      <c r="S3463" s="32" t="s">
        <v>74</v>
      </c>
      <c r="T3463" s="32" t="str">
        <f t="shared" si="893"/>
        <v/>
      </c>
      <c r="U3463" s="32"/>
      <c r="V3463" s="32"/>
      <c r="W3463" s="35"/>
      <c r="X3463" s="35"/>
      <c r="Y3463" s="32"/>
    </row>
    <row r="3464" spans="1:25" ht="15.75" hidden="1" customHeight="1" x14ac:dyDescent="0.25">
      <c r="A3464" s="27">
        <v>34748579</v>
      </c>
      <c r="B3464" s="27" t="s">
        <v>20958</v>
      </c>
      <c r="C3464" s="27" t="s">
        <v>20959</v>
      </c>
      <c r="D3464" s="27" t="s">
        <v>20960</v>
      </c>
      <c r="E3464" s="27" t="s">
        <v>20961</v>
      </c>
      <c r="F3464" s="27" t="s">
        <v>424</v>
      </c>
      <c r="G3464" s="27">
        <v>2021</v>
      </c>
      <c r="H3464" s="28">
        <v>44508</v>
      </c>
      <c r="I3464" s="27" t="s">
        <v>20962</v>
      </c>
      <c r="J3464" s="27"/>
      <c r="K3464" s="27" t="s">
        <v>20963</v>
      </c>
      <c r="L3464" s="27" t="str">
        <f t="shared" si="898"/>
        <v>PostAlerta</v>
      </c>
      <c r="M3464" s="27" t="str">
        <f t="shared" si="901"/>
        <v>S/PalabrasClaves</v>
      </c>
      <c r="N3464" s="27" t="str">
        <f t="shared" si="900"/>
        <v/>
      </c>
      <c r="O3464" s="27"/>
      <c r="P3464" s="27" t="s">
        <v>13961</v>
      </c>
      <c r="Q3464" s="27"/>
      <c r="R3464" s="27" t="str">
        <f>LEFT('2012-2022'!$P3464,4)</f>
        <v>2021</v>
      </c>
      <c r="S3464" s="27" t="s">
        <v>72</v>
      </c>
      <c r="T3464" s="27" t="str">
        <f t="shared" si="893"/>
        <v/>
      </c>
      <c r="U3464" s="27"/>
      <c r="V3464" s="27"/>
      <c r="W3464" s="30"/>
      <c r="X3464" s="30"/>
      <c r="Y3464" s="31"/>
    </row>
    <row r="3465" spans="1:25" ht="15.75" hidden="1" customHeight="1" x14ac:dyDescent="0.25">
      <c r="A3465" s="32">
        <v>34650839</v>
      </c>
      <c r="B3465" s="32" t="s">
        <v>20964</v>
      </c>
      <c r="C3465" s="32" t="s">
        <v>20965</v>
      </c>
      <c r="D3465" s="32" t="s">
        <v>20966</v>
      </c>
      <c r="E3465" s="32" t="s">
        <v>20967</v>
      </c>
      <c r="F3465" s="32" t="s">
        <v>17017</v>
      </c>
      <c r="G3465" s="32">
        <v>2021</v>
      </c>
      <c r="H3465" s="33">
        <v>44484</v>
      </c>
      <c r="I3465" s="32" t="s">
        <v>20968</v>
      </c>
      <c r="J3465" s="32"/>
      <c r="K3465" s="32" t="s">
        <v>20969</v>
      </c>
      <c r="L3465" s="32" t="str">
        <f t="shared" si="898"/>
        <v>PostAlerta</v>
      </c>
      <c r="M3465" s="32" t="str">
        <f t="shared" si="901"/>
        <v>S/PalabrasClaves</v>
      </c>
      <c r="N3465" s="32" t="str">
        <f t="shared" si="900"/>
        <v/>
      </c>
      <c r="O3465" s="32"/>
      <c r="P3465" s="32" t="s">
        <v>20970</v>
      </c>
      <c r="Q3465" s="32"/>
      <c r="R3465" s="32" t="str">
        <f>LEFT('2012-2022'!$P3465,4)</f>
        <v>2021</v>
      </c>
      <c r="S3465" s="32" t="s">
        <v>70</v>
      </c>
      <c r="T3465" s="32" t="str">
        <f t="shared" si="893"/>
        <v/>
      </c>
      <c r="U3465" s="32"/>
      <c r="V3465" s="32"/>
      <c r="W3465" s="35"/>
      <c r="X3465" s="35"/>
      <c r="Y3465" s="32"/>
    </row>
    <row r="3466" spans="1:25" ht="15.75" hidden="1" customHeight="1" x14ac:dyDescent="0.25">
      <c r="A3466" s="27">
        <v>33905914</v>
      </c>
      <c r="B3466" s="27" t="s">
        <v>20971</v>
      </c>
      <c r="C3466" s="27" t="s">
        <v>20972</v>
      </c>
      <c r="D3466" s="27" t="s">
        <v>20973</v>
      </c>
      <c r="E3466" s="27" t="s">
        <v>20974</v>
      </c>
      <c r="F3466" s="27" t="s">
        <v>20975</v>
      </c>
      <c r="G3466" s="27">
        <v>2021</v>
      </c>
      <c r="H3466" s="28">
        <v>44313</v>
      </c>
      <c r="I3466" s="27"/>
      <c r="J3466" s="27"/>
      <c r="K3466" s="27" t="s">
        <v>20976</v>
      </c>
      <c r="L3466" s="27" t="str">
        <f t="shared" si="898"/>
        <v>PostAlerta</v>
      </c>
      <c r="M3466" s="27" t="str">
        <f t="shared" si="901"/>
        <v>S/PalabrasClaves</v>
      </c>
      <c r="N3466" s="27" t="str">
        <f t="shared" si="900"/>
        <v/>
      </c>
      <c r="O3466" s="27"/>
      <c r="P3466" s="27" t="s">
        <v>4404</v>
      </c>
      <c r="Q3466" s="27"/>
      <c r="R3466" s="27" t="str">
        <f>LEFT('2012-2022'!$P3466,4)</f>
        <v>2021</v>
      </c>
      <c r="S3466" s="27" t="s">
        <v>60</v>
      </c>
      <c r="T3466" s="27" t="str">
        <f t="shared" si="893"/>
        <v/>
      </c>
      <c r="U3466" s="27"/>
      <c r="V3466" s="27"/>
      <c r="W3466" s="30"/>
      <c r="X3466" s="30"/>
      <c r="Y3466" s="31"/>
    </row>
    <row r="3467" spans="1:25" ht="15.75" hidden="1" customHeight="1" x14ac:dyDescent="0.25">
      <c r="A3467" s="32">
        <v>33378545</v>
      </c>
      <c r="B3467" s="32" t="s">
        <v>20977</v>
      </c>
      <c r="C3467" s="32" t="s">
        <v>20978</v>
      </c>
      <c r="D3467" s="32" t="s">
        <v>20979</v>
      </c>
      <c r="E3467" s="32" t="s">
        <v>20980</v>
      </c>
      <c r="F3467" s="32" t="s">
        <v>20981</v>
      </c>
      <c r="G3467" s="32">
        <v>2020</v>
      </c>
      <c r="H3467" s="33">
        <v>44195</v>
      </c>
      <c r="I3467" s="32"/>
      <c r="J3467" s="32"/>
      <c r="K3467" s="32" t="s">
        <v>20982</v>
      </c>
      <c r="L3467" s="32" t="str">
        <f t="shared" si="898"/>
        <v>PostAlerta</v>
      </c>
      <c r="M3467" s="32" t="str">
        <f t="shared" si="901"/>
        <v>S/PalabrasClaves</v>
      </c>
      <c r="N3467" s="32" t="str">
        <f t="shared" si="900"/>
        <v/>
      </c>
      <c r="O3467" s="32"/>
      <c r="P3467" s="32" t="s">
        <v>20983</v>
      </c>
      <c r="Q3467" s="32"/>
      <c r="R3467" s="32" t="str">
        <f>LEFT('2012-2022'!$P3467,4)</f>
        <v>2020</v>
      </c>
      <c r="S3467" s="32" t="s">
        <v>74</v>
      </c>
      <c r="T3467" s="32" t="str">
        <f t="shared" si="893"/>
        <v/>
      </c>
      <c r="U3467" s="32"/>
      <c r="V3467" s="32"/>
      <c r="W3467" s="35"/>
      <c r="X3467" s="35"/>
      <c r="Y3467" s="32"/>
    </row>
    <row r="3468" spans="1:25" ht="15.75" hidden="1" customHeight="1" x14ac:dyDescent="0.25">
      <c r="A3468" s="27">
        <v>30234198</v>
      </c>
      <c r="B3468" s="27" t="s">
        <v>20984</v>
      </c>
      <c r="C3468" s="27" t="s">
        <v>20985</v>
      </c>
      <c r="D3468" s="27" t="s">
        <v>20986</v>
      </c>
      <c r="E3468" s="27" t="s">
        <v>20987</v>
      </c>
      <c r="F3468" s="27" t="s">
        <v>20988</v>
      </c>
      <c r="G3468" s="27">
        <v>2018</v>
      </c>
      <c r="H3468" s="28">
        <v>43733</v>
      </c>
      <c r="I3468" s="27" t="s">
        <v>20989</v>
      </c>
      <c r="J3468" s="27"/>
      <c r="K3468" s="27" t="s">
        <v>20990</v>
      </c>
      <c r="L3468" s="27" t="str">
        <f t="shared" si="898"/>
        <v>PostAlerta</v>
      </c>
      <c r="M3468" s="27" t="str">
        <f t="shared" si="901"/>
        <v>S/PalabrasClaves</v>
      </c>
      <c r="N3468" s="27" t="str">
        <f t="shared" si="900"/>
        <v/>
      </c>
      <c r="O3468" s="27"/>
      <c r="P3468" s="27" t="s">
        <v>20991</v>
      </c>
      <c r="Q3468" s="27"/>
      <c r="R3468" s="27" t="str">
        <f>LEFT('2012-2022'!$P3468,4)</f>
        <v>2018</v>
      </c>
      <c r="S3468" s="27" t="s">
        <v>68</v>
      </c>
      <c r="T3468" s="27" t="str">
        <f t="shared" si="893"/>
        <v/>
      </c>
      <c r="U3468" s="27"/>
      <c r="V3468" s="27"/>
      <c r="W3468" s="30"/>
      <c r="X3468" s="30"/>
      <c r="Y3468" s="31"/>
    </row>
    <row r="3469" spans="1:25" ht="15.75" hidden="1" customHeight="1" x14ac:dyDescent="0.25">
      <c r="A3469" s="32">
        <v>31392943</v>
      </c>
      <c r="B3469" s="32" t="s">
        <v>20992</v>
      </c>
      <c r="C3469" s="32" t="s">
        <v>20993</v>
      </c>
      <c r="D3469" s="32" t="s">
        <v>20994</v>
      </c>
      <c r="E3469" s="32" t="s">
        <v>15496</v>
      </c>
      <c r="F3469" s="32" t="s">
        <v>11204</v>
      </c>
      <c r="G3469" s="32">
        <v>2019</v>
      </c>
      <c r="H3469" s="33">
        <v>43686</v>
      </c>
      <c r="I3469" s="32" t="s">
        <v>20995</v>
      </c>
      <c r="J3469" s="32"/>
      <c r="K3469" s="32" t="s">
        <v>20996</v>
      </c>
      <c r="L3469" s="32" t="str">
        <f t="shared" si="898"/>
        <v>PostAlerta</v>
      </c>
      <c r="M3469" s="32" t="str">
        <f t="shared" si="901"/>
        <v>S/PalabrasClaves</v>
      </c>
      <c r="N3469" s="32" t="str">
        <f t="shared" si="900"/>
        <v/>
      </c>
      <c r="O3469" s="32"/>
      <c r="P3469" s="32" t="s">
        <v>5930</v>
      </c>
      <c r="Q3469" s="32"/>
      <c r="R3469" s="32" t="str">
        <f>LEFT('2012-2022'!$P3469,4)</f>
        <v>2019</v>
      </c>
      <c r="S3469" s="32" t="s">
        <v>70</v>
      </c>
      <c r="T3469" s="32" t="str">
        <f t="shared" si="893"/>
        <v/>
      </c>
      <c r="U3469" s="32"/>
      <c r="V3469" s="32"/>
      <c r="W3469" s="35"/>
      <c r="X3469" s="35"/>
      <c r="Y3469" s="32"/>
    </row>
    <row r="3470" spans="1:25" ht="15.75" hidden="1" customHeight="1" x14ac:dyDescent="0.25">
      <c r="A3470" s="27">
        <v>28768469</v>
      </c>
      <c r="B3470" s="27" t="s">
        <v>20997</v>
      </c>
      <c r="C3470" s="27" t="s">
        <v>20998</v>
      </c>
      <c r="D3470" s="27" t="s">
        <v>20999</v>
      </c>
      <c r="E3470" s="27" t="s">
        <v>21000</v>
      </c>
      <c r="F3470" s="27" t="s">
        <v>735</v>
      </c>
      <c r="G3470" s="27">
        <v>2018</v>
      </c>
      <c r="H3470" s="28">
        <v>42951</v>
      </c>
      <c r="I3470" s="27"/>
      <c r="J3470" s="27"/>
      <c r="K3470" s="27" t="s">
        <v>21001</v>
      </c>
      <c r="L3470" s="27" t="str">
        <f t="shared" si="898"/>
        <v>PostAlerta</v>
      </c>
      <c r="M3470" s="27" t="str">
        <f t="shared" si="901"/>
        <v>S/PalabrasClaves</v>
      </c>
      <c r="N3470" s="27"/>
      <c r="O3470" s="27"/>
      <c r="P3470" s="27" t="s">
        <v>1214</v>
      </c>
      <c r="Q3470" s="27"/>
      <c r="R3470" s="27" t="str">
        <f>LEFT('2012-2022'!$P3470,4)</f>
        <v>2018</v>
      </c>
      <c r="S3470" s="27" t="s">
        <v>49</v>
      </c>
      <c r="T3470" s="27" t="str">
        <f t="shared" si="893"/>
        <v/>
      </c>
      <c r="U3470" s="27"/>
      <c r="V3470" s="27"/>
      <c r="W3470" s="30"/>
      <c r="X3470" s="30" t="str">
        <f>IFERROR(VLOOKUP(A3470,BD_aux,4,FALSE),"")</f>
        <v/>
      </c>
      <c r="Y3470" s="31" t="str">
        <f>IFERROR(VLOOKUP(A3468,BD_aux,3,FALSE),"")</f>
        <v/>
      </c>
    </row>
    <row r="3471" spans="1:25" ht="15.75" hidden="1" customHeight="1" x14ac:dyDescent="0.25">
      <c r="A3471" s="32">
        <v>27816380</v>
      </c>
      <c r="B3471" s="32" t="s">
        <v>21002</v>
      </c>
      <c r="C3471" s="32" t="s">
        <v>13478</v>
      </c>
      <c r="D3471" s="32" t="s">
        <v>21003</v>
      </c>
      <c r="E3471" s="32" t="s">
        <v>13480</v>
      </c>
      <c r="F3471" s="32" t="s">
        <v>12207</v>
      </c>
      <c r="G3471" s="32">
        <v>2017</v>
      </c>
      <c r="H3471" s="33">
        <v>42681</v>
      </c>
      <c r="I3471" s="32"/>
      <c r="J3471" s="32"/>
      <c r="K3471" s="32" t="s">
        <v>21004</v>
      </c>
      <c r="L3471" s="32" t="str">
        <f t="shared" si="898"/>
        <v>PostAlerta</v>
      </c>
      <c r="M3471" s="32" t="str">
        <f t="shared" si="901"/>
        <v>S/PalabrasClaves</v>
      </c>
      <c r="N3471" s="32" t="str">
        <f>IF(ISNUMBER(SEARCH("TREATMENT", B3471)), "4) Nuevos tratamientos", "")</f>
        <v/>
      </c>
      <c r="O3471" s="32"/>
      <c r="P3471" s="32" t="s">
        <v>308</v>
      </c>
      <c r="Q3471" s="32"/>
      <c r="R3471" s="32" t="str">
        <f>LEFT('2012-2022'!$P3471,4)</f>
        <v>2017</v>
      </c>
      <c r="S3471" s="32" t="s">
        <v>57</v>
      </c>
      <c r="T3471" s="32" t="str">
        <f t="shared" si="893"/>
        <v/>
      </c>
      <c r="U3471" s="32"/>
      <c r="V3471" s="32"/>
      <c r="W3471" s="35"/>
      <c r="X3471" s="35"/>
      <c r="Y3471" s="32"/>
    </row>
    <row r="3472" spans="1:25" ht="15.75" hidden="1" customHeight="1" x14ac:dyDescent="0.25">
      <c r="A3472" s="27">
        <v>26771402</v>
      </c>
      <c r="B3472" s="27" t="s">
        <v>21005</v>
      </c>
      <c r="C3472" s="27" t="s">
        <v>21006</v>
      </c>
      <c r="D3472" s="27" t="s">
        <v>21007</v>
      </c>
      <c r="E3472" s="27" t="s">
        <v>21008</v>
      </c>
      <c r="F3472" s="27" t="s">
        <v>304</v>
      </c>
      <c r="G3472" s="27">
        <v>2016</v>
      </c>
      <c r="H3472" s="28">
        <v>42385</v>
      </c>
      <c r="I3472" s="27"/>
      <c r="J3472" s="27"/>
      <c r="K3472" s="27" t="s">
        <v>21009</v>
      </c>
      <c r="L3472" s="27" t="str">
        <f t="shared" si="898"/>
        <v>Excluido</v>
      </c>
      <c r="M3472" s="27" t="str">
        <f t="shared" si="901"/>
        <v>S/PalabrasClaves</v>
      </c>
      <c r="N3472" s="27"/>
      <c r="O3472" s="27"/>
      <c r="P3472" s="27" t="s">
        <v>3417</v>
      </c>
      <c r="Q3472" s="27"/>
      <c r="R3472" s="27" t="str">
        <f>LEFT('2012-2022'!$P3472,4)</f>
        <v>2016</v>
      </c>
      <c r="S3472" s="27" t="s">
        <v>45</v>
      </c>
      <c r="T3472" s="27" t="str">
        <f t="shared" si="893"/>
        <v/>
      </c>
      <c r="U3472" s="27"/>
      <c r="V3472" s="27"/>
      <c r="W3472" s="30"/>
      <c r="X3472" s="30"/>
      <c r="Y3472" s="31"/>
    </row>
    <row r="3473" spans="1:25" ht="15.75" hidden="1" customHeight="1" x14ac:dyDescent="0.25">
      <c r="A3473" s="32">
        <v>26378187</v>
      </c>
      <c r="B3473" s="32" t="s">
        <v>21010</v>
      </c>
      <c r="C3473" s="32" t="s">
        <v>21011</v>
      </c>
      <c r="D3473" s="32" t="s">
        <v>21012</v>
      </c>
      <c r="E3473" s="32" t="s">
        <v>21013</v>
      </c>
      <c r="F3473" s="32" t="s">
        <v>735</v>
      </c>
      <c r="G3473" s="32">
        <v>2016</v>
      </c>
      <c r="H3473" s="33">
        <v>42265</v>
      </c>
      <c r="I3473" s="32"/>
      <c r="J3473" s="32"/>
      <c r="K3473" s="32" t="s">
        <v>21014</v>
      </c>
      <c r="L3473" s="32" t="str">
        <f t="shared" si="898"/>
        <v>PreAlerta</v>
      </c>
      <c r="M3473" s="32" t="str">
        <f t="shared" si="901"/>
        <v>S/PalabrasClaves</v>
      </c>
      <c r="N3473" s="32" t="str">
        <f t="shared" ref="N3473:N3481" si="902">IF(ISNUMBER(SEARCH("TREATMENT", B3473)), "4) Nuevos tratamientos", "")</f>
        <v/>
      </c>
      <c r="O3473" s="32"/>
      <c r="P3473" s="32" t="s">
        <v>1055</v>
      </c>
      <c r="Q3473" s="32"/>
      <c r="R3473" s="32" t="str">
        <f>LEFT('2012-2022'!$P3473,4)</f>
        <v>2016</v>
      </c>
      <c r="S3473" s="32" t="s">
        <v>68</v>
      </c>
      <c r="T3473" s="32" t="str">
        <f t="shared" si="893"/>
        <v/>
      </c>
      <c r="U3473" s="32"/>
      <c r="V3473" s="32"/>
      <c r="W3473" s="35"/>
      <c r="X3473" s="35"/>
      <c r="Y3473" s="32"/>
    </row>
    <row r="3474" spans="1:25" ht="15.75" hidden="1" customHeight="1" x14ac:dyDescent="0.25">
      <c r="A3474" s="27">
        <v>26222748</v>
      </c>
      <c r="B3474" s="27" t="s">
        <v>21015</v>
      </c>
      <c r="C3474" s="27" t="s">
        <v>21016</v>
      </c>
      <c r="D3474" s="27" t="s">
        <v>21017</v>
      </c>
      <c r="E3474" s="27" t="s">
        <v>21018</v>
      </c>
      <c r="F3474" s="27" t="s">
        <v>304</v>
      </c>
      <c r="G3474" s="27">
        <v>2015</v>
      </c>
      <c r="H3474" s="28">
        <v>42215</v>
      </c>
      <c r="I3474" s="27"/>
      <c r="J3474" s="27"/>
      <c r="K3474" s="27" t="s">
        <v>21019</v>
      </c>
      <c r="L3474" s="27" t="str">
        <f t="shared" si="898"/>
        <v>PreAlerta</v>
      </c>
      <c r="M3474" s="27" t="str">
        <f t="shared" si="901"/>
        <v>S/PalabrasClaves</v>
      </c>
      <c r="N3474" s="27" t="str">
        <f t="shared" si="902"/>
        <v/>
      </c>
      <c r="O3474" s="27"/>
      <c r="P3474" s="27" t="s">
        <v>3407</v>
      </c>
      <c r="Q3474" s="27"/>
      <c r="R3474" s="27" t="str">
        <f>LEFT('2012-2022'!$P3474,4)</f>
        <v>2015</v>
      </c>
      <c r="S3474" s="27" t="s">
        <v>62</v>
      </c>
      <c r="T3474" s="27" t="str">
        <f t="shared" si="893"/>
        <v/>
      </c>
      <c r="U3474" s="27"/>
      <c r="V3474" s="27"/>
      <c r="W3474" s="30"/>
      <c r="X3474" s="30"/>
      <c r="Y3474" s="31"/>
    </row>
    <row r="3475" spans="1:25" ht="15.75" hidden="1" customHeight="1" x14ac:dyDescent="0.25">
      <c r="A3475" s="32">
        <v>25733268</v>
      </c>
      <c r="B3475" s="32" t="s">
        <v>21020</v>
      </c>
      <c r="C3475" s="32" t="s">
        <v>21021</v>
      </c>
      <c r="D3475" s="32" t="s">
        <v>21022</v>
      </c>
      <c r="E3475" s="32" t="s">
        <v>21023</v>
      </c>
      <c r="F3475" s="32" t="s">
        <v>21024</v>
      </c>
      <c r="G3475" s="32">
        <v>2015</v>
      </c>
      <c r="H3475" s="33">
        <v>42067</v>
      </c>
      <c r="I3475" s="32"/>
      <c r="J3475" s="32"/>
      <c r="K3475" s="32" t="s">
        <v>21025</v>
      </c>
      <c r="L3475" s="32" t="str">
        <f t="shared" si="898"/>
        <v>PreAlerta</v>
      </c>
      <c r="M3475" s="32" t="str">
        <f t="shared" si="901"/>
        <v>S/PalabrasClaves</v>
      </c>
      <c r="N3475" s="32" t="str">
        <f t="shared" si="902"/>
        <v/>
      </c>
      <c r="O3475" s="32"/>
      <c r="P3475" s="32" t="s">
        <v>701</v>
      </c>
      <c r="Q3475" s="32"/>
      <c r="R3475" s="32" t="str">
        <f>LEFT('2012-2022'!$P3475,4)</f>
        <v>2015</v>
      </c>
      <c r="S3475" s="32" t="s">
        <v>49</v>
      </c>
      <c r="T3475" s="32" t="str">
        <f t="shared" si="893"/>
        <v/>
      </c>
      <c r="U3475" s="32"/>
      <c r="V3475" s="32"/>
      <c r="W3475" s="35"/>
      <c r="X3475" s="35"/>
      <c r="Y3475" s="32"/>
    </row>
    <row r="3476" spans="1:25" ht="15.75" hidden="1" customHeight="1" x14ac:dyDescent="0.25">
      <c r="A3476" s="27">
        <v>23588214</v>
      </c>
      <c r="B3476" s="27" t="s">
        <v>21026</v>
      </c>
      <c r="C3476" s="27" t="s">
        <v>21027</v>
      </c>
      <c r="D3476" s="27" t="s">
        <v>21028</v>
      </c>
      <c r="E3476" s="27" t="s">
        <v>21029</v>
      </c>
      <c r="F3476" s="27" t="s">
        <v>21030</v>
      </c>
      <c r="G3476" s="27">
        <v>2013</v>
      </c>
      <c r="H3476" s="28">
        <v>41381</v>
      </c>
      <c r="I3476" s="27"/>
      <c r="J3476" s="27"/>
      <c r="K3476" s="27" t="s">
        <v>21031</v>
      </c>
      <c r="L3476" s="27" t="str">
        <f t="shared" si="898"/>
        <v>PreAlerta</v>
      </c>
      <c r="M3476" s="27" t="str">
        <f t="shared" si="901"/>
        <v>S/PalabrasClaves</v>
      </c>
      <c r="N3476" s="27" t="str">
        <f t="shared" si="902"/>
        <v/>
      </c>
      <c r="O3476" s="27"/>
      <c r="P3476" s="27" t="s">
        <v>2405</v>
      </c>
      <c r="Q3476" s="27"/>
      <c r="R3476" s="27" t="str">
        <f>LEFT('2012-2022'!$P3476,4)</f>
        <v>2013</v>
      </c>
      <c r="S3476" s="27" t="s">
        <v>62</v>
      </c>
      <c r="T3476" s="27" t="str">
        <f t="shared" si="893"/>
        <v/>
      </c>
      <c r="U3476" s="27"/>
      <c r="V3476" s="27"/>
      <c r="W3476" s="30"/>
      <c r="X3476" s="30"/>
      <c r="Y3476" s="31"/>
    </row>
    <row r="3477" spans="1:25" ht="15.75" hidden="1" customHeight="1" x14ac:dyDescent="0.25">
      <c r="A3477" s="32">
        <v>23496833</v>
      </c>
      <c r="B3477" s="32" t="s">
        <v>21032</v>
      </c>
      <c r="C3477" s="32" t="s">
        <v>21033</v>
      </c>
      <c r="D3477" s="32" t="s">
        <v>21034</v>
      </c>
      <c r="E3477" s="32" t="s">
        <v>21035</v>
      </c>
      <c r="F3477" s="32" t="s">
        <v>10470</v>
      </c>
      <c r="G3477" s="32">
        <v>2013</v>
      </c>
      <c r="H3477" s="33">
        <v>41352</v>
      </c>
      <c r="I3477" s="32" t="s">
        <v>21036</v>
      </c>
      <c r="J3477" s="32"/>
      <c r="K3477" s="32" t="s">
        <v>21037</v>
      </c>
      <c r="L3477" s="32" t="str">
        <f t="shared" si="898"/>
        <v>Excluido</v>
      </c>
      <c r="M3477" s="32" t="str">
        <f t="shared" si="901"/>
        <v>S/PalabrasClaves</v>
      </c>
      <c r="N3477" s="32" t="str">
        <f t="shared" si="902"/>
        <v/>
      </c>
      <c r="O3477" s="32"/>
      <c r="P3477" s="32" t="s">
        <v>21038</v>
      </c>
      <c r="Q3477" s="32"/>
      <c r="R3477" s="32" t="str">
        <f>LEFT('2012-2022'!$P3477,4)</f>
        <v>2013</v>
      </c>
      <c r="S3477" s="32" t="s">
        <v>49</v>
      </c>
      <c r="T3477" s="32" t="str">
        <f t="shared" si="893"/>
        <v/>
      </c>
      <c r="U3477" s="32"/>
      <c r="V3477" s="32"/>
      <c r="W3477" s="35"/>
      <c r="X3477" s="35"/>
      <c r="Y3477" s="32"/>
    </row>
    <row r="3478" spans="1:25" ht="15.75" hidden="1" customHeight="1" x14ac:dyDescent="0.25">
      <c r="A3478" s="27">
        <v>23155096</v>
      </c>
      <c r="B3478" s="27" t="s">
        <v>21039</v>
      </c>
      <c r="C3478" s="27" t="s">
        <v>21040</v>
      </c>
      <c r="D3478" s="27" t="s">
        <v>21041</v>
      </c>
      <c r="E3478" s="27" t="s">
        <v>21042</v>
      </c>
      <c r="F3478" s="27" t="s">
        <v>735</v>
      </c>
      <c r="G3478" s="27">
        <v>2012</v>
      </c>
      <c r="H3478" s="28">
        <v>41230</v>
      </c>
      <c r="I3478" s="27" t="s">
        <v>21043</v>
      </c>
      <c r="J3478" s="27" t="s">
        <v>21044</v>
      </c>
      <c r="K3478" s="27" t="s">
        <v>21045</v>
      </c>
      <c r="L3478" s="27" t="str">
        <f t="shared" si="898"/>
        <v>PreAlerta</v>
      </c>
      <c r="M3478" s="27" t="str">
        <f t="shared" si="901"/>
        <v>S/PalabrasClaves</v>
      </c>
      <c r="N3478" s="27" t="str">
        <f t="shared" si="902"/>
        <v/>
      </c>
      <c r="O3478" s="27"/>
      <c r="P3478" s="27" t="s">
        <v>2213</v>
      </c>
      <c r="Q3478" s="27"/>
      <c r="R3478" s="27" t="str">
        <f>LEFT('2012-2022'!$P3478,4)</f>
        <v>2012</v>
      </c>
      <c r="S3478" s="27" t="s">
        <v>72</v>
      </c>
      <c r="T3478" s="27" t="str">
        <f t="shared" si="893"/>
        <v/>
      </c>
      <c r="U3478" s="27"/>
      <c r="V3478" s="27"/>
      <c r="W3478" s="30"/>
      <c r="X3478" s="30"/>
      <c r="Y3478" s="31"/>
    </row>
    <row r="3479" spans="1:25" ht="15.75" hidden="1" customHeight="1" x14ac:dyDescent="0.25">
      <c r="A3479" s="32">
        <v>22917694</v>
      </c>
      <c r="B3479" s="32" t="s">
        <v>21046</v>
      </c>
      <c r="C3479" s="32" t="s">
        <v>21047</v>
      </c>
      <c r="D3479" s="32" t="s">
        <v>21048</v>
      </c>
      <c r="E3479" s="32" t="s">
        <v>21049</v>
      </c>
      <c r="F3479" s="32" t="s">
        <v>393</v>
      </c>
      <c r="G3479" s="32">
        <v>2012</v>
      </c>
      <c r="H3479" s="33">
        <v>41146</v>
      </c>
      <c r="I3479" s="32"/>
      <c r="J3479" s="32"/>
      <c r="K3479" s="32" t="s">
        <v>21050</v>
      </c>
      <c r="L3479" s="32" t="str">
        <f t="shared" si="898"/>
        <v>PreAlerta</v>
      </c>
      <c r="M3479" s="32" t="str">
        <f t="shared" si="901"/>
        <v>S/PalabrasClaves</v>
      </c>
      <c r="N3479" s="32" t="str">
        <f t="shared" si="902"/>
        <v/>
      </c>
      <c r="O3479" s="32"/>
      <c r="P3479" s="32" t="s">
        <v>2097</v>
      </c>
      <c r="Q3479" s="32"/>
      <c r="R3479" s="32" t="str">
        <f>LEFT('2012-2022'!$P3479,4)</f>
        <v>2012</v>
      </c>
      <c r="S3479" s="32" t="s">
        <v>74</v>
      </c>
      <c r="T3479" s="32" t="str">
        <f t="shared" si="893"/>
        <v/>
      </c>
      <c r="U3479" s="32"/>
      <c r="V3479" s="32"/>
      <c r="W3479" s="35"/>
      <c r="X3479" s="35"/>
      <c r="Y3479" s="32"/>
    </row>
    <row r="3480" spans="1:25" ht="15.75" hidden="1" customHeight="1" x14ac:dyDescent="0.25">
      <c r="A3480" s="27">
        <v>22729926</v>
      </c>
      <c r="B3480" s="27" t="s">
        <v>21051</v>
      </c>
      <c r="C3480" s="27" t="s">
        <v>21052</v>
      </c>
      <c r="D3480" s="27" t="s">
        <v>21053</v>
      </c>
      <c r="E3480" s="27" t="s">
        <v>21054</v>
      </c>
      <c r="F3480" s="27" t="s">
        <v>493</v>
      </c>
      <c r="G3480" s="27">
        <v>2012</v>
      </c>
      <c r="H3480" s="28">
        <v>41086</v>
      </c>
      <c r="I3480" s="27"/>
      <c r="J3480" s="27"/>
      <c r="K3480" s="27" t="s">
        <v>21055</v>
      </c>
      <c r="L3480" s="27" t="str">
        <f t="shared" si="898"/>
        <v>PreAlerta</v>
      </c>
      <c r="M3480" s="27" t="str">
        <f t="shared" si="901"/>
        <v>S/PalabrasClaves</v>
      </c>
      <c r="N3480" s="27" t="str">
        <f t="shared" si="902"/>
        <v/>
      </c>
      <c r="O3480" s="27"/>
      <c r="P3480" s="27" t="s">
        <v>1916</v>
      </c>
      <c r="Q3480" s="27"/>
      <c r="R3480" s="27" t="str">
        <f>LEFT('2012-2022'!$P3480,4)</f>
        <v>2012</v>
      </c>
      <c r="S3480" s="27" t="s">
        <v>70</v>
      </c>
      <c r="T3480" s="27" t="str">
        <f t="shared" si="893"/>
        <v/>
      </c>
      <c r="U3480" s="27"/>
      <c r="V3480" s="27"/>
      <c r="W3480" s="30"/>
      <c r="X3480" s="30"/>
      <c r="Y3480" s="31"/>
    </row>
    <row r="3481" spans="1:25" ht="15.75" hidden="1" customHeight="1" x14ac:dyDescent="0.25">
      <c r="A3481" s="32">
        <v>22717470</v>
      </c>
      <c r="B3481" s="32" t="s">
        <v>21056</v>
      </c>
      <c r="C3481" s="32" t="s">
        <v>21057</v>
      </c>
      <c r="D3481" s="32" t="s">
        <v>21058</v>
      </c>
      <c r="E3481" s="32" t="s">
        <v>21059</v>
      </c>
      <c r="F3481" s="32" t="s">
        <v>393</v>
      </c>
      <c r="G3481" s="32">
        <v>2012</v>
      </c>
      <c r="H3481" s="33">
        <v>41082</v>
      </c>
      <c r="I3481" s="32"/>
      <c r="J3481" s="32"/>
      <c r="K3481" s="32" t="s">
        <v>21060</v>
      </c>
      <c r="L3481" s="32" t="str">
        <f t="shared" ref="L3481:L3544" si="903">IF(ISNUMBER(VLOOKUP(A3481,EXCL,1,FALSE)),"Excluido",IF(ISNUMBER(VLOOKUP(A3481,POST,1,FALSE)),"PostAlerta",IF(ISNUMBER(VLOOKUP(A3481,PRE,1,FALSE)),"PreAlerta","")))</f>
        <v>PreAlerta</v>
      </c>
      <c r="M3481" s="32" t="str">
        <f t="shared" si="901"/>
        <v>S/PalabrasClaves</v>
      </c>
      <c r="N3481" s="32" t="str">
        <f t="shared" si="902"/>
        <v/>
      </c>
      <c r="O3481" s="32"/>
      <c r="P3481" s="32" t="s">
        <v>2097</v>
      </c>
      <c r="Q3481" s="32"/>
      <c r="R3481" s="32" t="str">
        <f>LEFT('2012-2022'!$P3481,4)</f>
        <v>2012</v>
      </c>
      <c r="S3481" s="32" t="s">
        <v>74</v>
      </c>
      <c r="T3481" s="32" t="str">
        <f t="shared" si="893"/>
        <v/>
      </c>
      <c r="U3481" s="32"/>
      <c r="V3481" s="32"/>
      <c r="W3481" s="35"/>
      <c r="X3481" s="35"/>
      <c r="Y3481" s="32"/>
    </row>
    <row r="3482" spans="1:25" ht="15.75" hidden="1" customHeight="1" x14ac:dyDescent="0.25">
      <c r="A3482" s="27">
        <v>22421690</v>
      </c>
      <c r="B3482" s="27" t="s">
        <v>21061</v>
      </c>
      <c r="C3482" s="27" t="s">
        <v>21062</v>
      </c>
      <c r="D3482" s="27" t="s">
        <v>21063</v>
      </c>
      <c r="E3482" s="27" t="s">
        <v>21064</v>
      </c>
      <c r="F3482" s="27" t="s">
        <v>304</v>
      </c>
      <c r="G3482" s="27">
        <v>2012</v>
      </c>
      <c r="H3482" s="28">
        <v>40985</v>
      </c>
      <c r="I3482" s="27"/>
      <c r="J3482" s="27"/>
      <c r="K3482" s="27" t="s">
        <v>21065</v>
      </c>
      <c r="L3482" s="27" t="str">
        <f t="shared" si="903"/>
        <v>Excluido</v>
      </c>
      <c r="M3482" s="27" t="str">
        <f t="shared" si="901"/>
        <v>S/PalabrasClaves</v>
      </c>
      <c r="N3482" s="27"/>
      <c r="O3482" s="27"/>
      <c r="P3482" s="27" t="s">
        <v>1702</v>
      </c>
      <c r="Q3482" s="27"/>
      <c r="R3482" s="27" t="str">
        <f>LEFT('2012-2022'!$P3482,4)</f>
        <v>2012</v>
      </c>
      <c r="S3482" s="27" t="s">
        <v>54</v>
      </c>
      <c r="T3482" s="27" t="str">
        <f t="shared" si="893"/>
        <v/>
      </c>
      <c r="U3482" s="27"/>
      <c r="V3482" s="27"/>
      <c r="W3482" s="30"/>
      <c r="X3482" s="30"/>
      <c r="Y3482" s="31"/>
    </row>
    <row r="3483" spans="1:25" ht="15.75" hidden="1" customHeight="1" x14ac:dyDescent="0.25">
      <c r="A3483" s="32">
        <v>31695443</v>
      </c>
      <c r="B3483" s="32" t="s">
        <v>21066</v>
      </c>
      <c r="C3483" s="32" t="s">
        <v>4279</v>
      </c>
      <c r="D3483" s="32" t="s">
        <v>21067</v>
      </c>
      <c r="E3483" s="32" t="s">
        <v>2071</v>
      </c>
      <c r="F3483" s="32" t="s">
        <v>15774</v>
      </c>
      <c r="G3483" s="32">
        <v>2019</v>
      </c>
      <c r="H3483" s="33">
        <v>43777</v>
      </c>
      <c r="I3483" s="32" t="s">
        <v>21068</v>
      </c>
      <c r="J3483" s="32"/>
      <c r="K3483" s="32" t="s">
        <v>21069</v>
      </c>
      <c r="L3483" s="32" t="str">
        <f t="shared" si="903"/>
        <v>PostAlerta</v>
      </c>
      <c r="M3483" s="32" t="str">
        <f t="shared" si="901"/>
        <v>S/PalabrasClaves</v>
      </c>
      <c r="N3483" s="32" t="str">
        <f t="shared" ref="N3483:N3484" si="904">IF(ISNUMBER(SEARCH("TREATMENT", B3483)), "4) Nuevos tratamientos", "")</f>
        <v/>
      </c>
      <c r="O3483" s="32"/>
      <c r="P3483" s="32" t="s">
        <v>21070</v>
      </c>
      <c r="Q3483" s="32"/>
      <c r="R3483" s="32" t="str">
        <f>LEFT('2012-2022'!$P3483,4)</f>
        <v>2019</v>
      </c>
      <c r="S3483" s="32" t="s">
        <v>65</v>
      </c>
      <c r="T3483" s="32" t="str">
        <f t="shared" si="893"/>
        <v/>
      </c>
      <c r="U3483" s="32"/>
      <c r="V3483" s="32"/>
      <c r="W3483" s="35"/>
      <c r="X3483" s="35"/>
      <c r="Y3483" s="32"/>
    </row>
    <row r="3484" spans="1:25" ht="15.75" hidden="1" customHeight="1" x14ac:dyDescent="0.25">
      <c r="A3484" s="27">
        <v>30995568</v>
      </c>
      <c r="B3484" s="27" t="s">
        <v>21071</v>
      </c>
      <c r="C3484" s="27" t="s">
        <v>21072</v>
      </c>
      <c r="D3484" s="27" t="s">
        <v>21073</v>
      </c>
      <c r="E3484" s="27" t="s">
        <v>21074</v>
      </c>
      <c r="F3484" s="27" t="s">
        <v>14780</v>
      </c>
      <c r="G3484" s="27">
        <v>2019</v>
      </c>
      <c r="H3484" s="28">
        <v>43573</v>
      </c>
      <c r="I3484" s="27"/>
      <c r="J3484" s="27"/>
      <c r="K3484" s="27" t="s">
        <v>21075</v>
      </c>
      <c r="L3484" s="27" t="str">
        <f t="shared" si="903"/>
        <v>PostAlerta</v>
      </c>
      <c r="M3484" s="27" t="str">
        <f t="shared" si="901"/>
        <v>C/PalabrasClaves</v>
      </c>
      <c r="N3484" s="27" t="str">
        <f t="shared" si="904"/>
        <v/>
      </c>
      <c r="O3484" s="27"/>
      <c r="P3484" s="27" t="s">
        <v>633</v>
      </c>
      <c r="Q3484" s="27"/>
      <c r="R3484" s="27" t="str">
        <f>LEFT('2012-2022'!$P3484,4)</f>
        <v>2019</v>
      </c>
      <c r="S3484" s="27" t="s">
        <v>62</v>
      </c>
      <c r="T3484" s="27" t="str">
        <f t="shared" si="893"/>
        <v/>
      </c>
      <c r="U3484" s="27"/>
      <c r="V3484" s="27"/>
      <c r="W3484" s="30"/>
      <c r="X3484" s="30"/>
      <c r="Y3484" s="31"/>
    </row>
    <row r="3485" spans="1:25" ht="15.75" hidden="1" customHeight="1" x14ac:dyDescent="0.25">
      <c r="A3485" s="32">
        <v>30649333</v>
      </c>
      <c r="B3485" s="32" t="s">
        <v>21076</v>
      </c>
      <c r="C3485" s="32" t="s">
        <v>21077</v>
      </c>
      <c r="D3485" s="32" t="s">
        <v>21078</v>
      </c>
      <c r="E3485" s="32" t="s">
        <v>6986</v>
      </c>
      <c r="F3485" s="32" t="s">
        <v>493</v>
      </c>
      <c r="G3485" s="32">
        <v>2019</v>
      </c>
      <c r="H3485" s="33">
        <v>43482</v>
      </c>
      <c r="I3485" s="32"/>
      <c r="J3485" s="32"/>
      <c r="K3485" s="32" t="s">
        <v>21079</v>
      </c>
      <c r="L3485" s="32" t="str">
        <f t="shared" si="903"/>
        <v>Excluido</v>
      </c>
      <c r="M3485" s="32" t="str">
        <f t="shared" si="901"/>
        <v>C/PalabrasClaves</v>
      </c>
      <c r="N3485" s="32"/>
      <c r="O3485" s="32"/>
      <c r="P3485" s="32" t="s">
        <v>6961</v>
      </c>
      <c r="Q3485" s="32"/>
      <c r="R3485" s="32" t="str">
        <f>LEFT('2012-2022'!$P3485,4)</f>
        <v>2019</v>
      </c>
      <c r="S3485" s="32" t="s">
        <v>57</v>
      </c>
      <c r="T3485" s="32" t="str">
        <f t="shared" si="893"/>
        <v/>
      </c>
      <c r="U3485" s="32"/>
      <c r="V3485" s="32"/>
      <c r="W3485" s="35"/>
      <c r="X3485" s="35"/>
      <c r="Y3485" s="32"/>
    </row>
    <row r="3486" spans="1:25" ht="15.75" hidden="1" customHeight="1" x14ac:dyDescent="0.25">
      <c r="A3486" s="27">
        <v>30421718</v>
      </c>
      <c r="B3486" s="27" t="s">
        <v>21080</v>
      </c>
      <c r="C3486" s="27" t="s">
        <v>21081</v>
      </c>
      <c r="D3486" s="27" t="s">
        <v>21082</v>
      </c>
      <c r="E3486" s="27" t="s">
        <v>21083</v>
      </c>
      <c r="F3486" s="27" t="s">
        <v>4882</v>
      </c>
      <c r="G3486" s="27">
        <v>2018</v>
      </c>
      <c r="H3486" s="28">
        <v>43418</v>
      </c>
      <c r="I3486" s="27"/>
      <c r="J3486" s="27"/>
      <c r="K3486" s="27" t="s">
        <v>21084</v>
      </c>
      <c r="L3486" s="27" t="str">
        <f t="shared" si="903"/>
        <v>PostAlerta</v>
      </c>
      <c r="M3486" s="27" t="str">
        <f t="shared" si="901"/>
        <v>S/PalabrasClaves</v>
      </c>
      <c r="N3486" s="27" t="str">
        <f t="shared" ref="N3486:N3571" si="905">IF(ISNUMBER(SEARCH("TREATMENT", B3486)), "4) Nuevos tratamientos", "")</f>
        <v/>
      </c>
      <c r="O3486" s="27"/>
      <c r="P3486" s="27" t="s">
        <v>16025</v>
      </c>
      <c r="Q3486" s="27"/>
      <c r="R3486" s="27" t="str">
        <f>LEFT('2012-2022'!$P3486,4)</f>
        <v>2018</v>
      </c>
      <c r="S3486" s="27" t="s">
        <v>70</v>
      </c>
      <c r="T3486" s="27" t="str">
        <f t="shared" si="893"/>
        <v/>
      </c>
      <c r="U3486" s="27"/>
      <c r="V3486" s="27"/>
      <c r="W3486" s="30"/>
      <c r="X3486" s="30"/>
      <c r="Y3486" s="31"/>
    </row>
    <row r="3487" spans="1:25" ht="15.75" hidden="1" customHeight="1" x14ac:dyDescent="0.25">
      <c r="A3487" s="32">
        <v>30278030</v>
      </c>
      <c r="B3487" s="32" t="s">
        <v>21085</v>
      </c>
      <c r="C3487" s="32" t="s">
        <v>21086</v>
      </c>
      <c r="D3487" s="32" t="s">
        <v>21087</v>
      </c>
      <c r="E3487" s="32" t="s">
        <v>21088</v>
      </c>
      <c r="F3487" s="32" t="s">
        <v>304</v>
      </c>
      <c r="G3487" s="32">
        <v>2019</v>
      </c>
      <c r="H3487" s="33">
        <v>43376</v>
      </c>
      <c r="I3487" s="32"/>
      <c r="J3487" s="32"/>
      <c r="K3487" s="32" t="s">
        <v>21089</v>
      </c>
      <c r="L3487" s="32" t="str">
        <f t="shared" si="903"/>
        <v>PostAlerta</v>
      </c>
      <c r="M3487" s="32" t="str">
        <f t="shared" si="901"/>
        <v>S/PalabrasClaves</v>
      </c>
      <c r="N3487" s="32" t="str">
        <f t="shared" si="905"/>
        <v/>
      </c>
      <c r="O3487" s="32"/>
      <c r="P3487" s="32" t="s">
        <v>730</v>
      </c>
      <c r="Q3487" s="32"/>
      <c r="R3487" s="32" t="str">
        <f>LEFT('2012-2022'!$P3487,4)</f>
        <v>2019</v>
      </c>
      <c r="S3487" s="32" t="s">
        <v>45</v>
      </c>
      <c r="T3487" s="32" t="str">
        <f t="shared" si="893"/>
        <v/>
      </c>
      <c r="U3487" s="32"/>
      <c r="V3487" s="32"/>
      <c r="W3487" s="35"/>
      <c r="X3487" s="35"/>
      <c r="Y3487" s="32"/>
    </row>
    <row r="3488" spans="1:25" ht="15.75" hidden="1" customHeight="1" x14ac:dyDescent="0.25">
      <c r="A3488" s="27">
        <v>28529540</v>
      </c>
      <c r="B3488" s="27" t="s">
        <v>21090</v>
      </c>
      <c r="C3488" s="27" t="s">
        <v>21091</v>
      </c>
      <c r="D3488" s="27" t="s">
        <v>21092</v>
      </c>
      <c r="E3488" s="27" t="s">
        <v>21093</v>
      </c>
      <c r="F3488" s="27" t="s">
        <v>21094</v>
      </c>
      <c r="G3488" s="27">
        <v>2017</v>
      </c>
      <c r="H3488" s="28">
        <v>42878</v>
      </c>
      <c r="I3488" s="27" t="s">
        <v>21095</v>
      </c>
      <c r="J3488" s="27"/>
      <c r="K3488" s="27" t="s">
        <v>21096</v>
      </c>
      <c r="L3488" s="27" t="str">
        <f t="shared" si="903"/>
        <v>Excluido</v>
      </c>
      <c r="M3488" s="27" t="str">
        <f t="shared" si="901"/>
        <v>S/PalabrasClaves</v>
      </c>
      <c r="N3488" s="27" t="str">
        <f t="shared" si="905"/>
        <v/>
      </c>
      <c r="O3488" s="27"/>
      <c r="P3488" s="27" t="s">
        <v>13222</v>
      </c>
      <c r="Q3488" s="27"/>
      <c r="R3488" s="27" t="str">
        <f>LEFT('2012-2022'!$P3488,4)</f>
        <v>2017</v>
      </c>
      <c r="S3488" s="27" t="s">
        <v>57</v>
      </c>
      <c r="T3488" s="27" t="str">
        <f t="shared" si="893"/>
        <v/>
      </c>
      <c r="U3488" s="27"/>
      <c r="V3488" s="27"/>
      <c r="W3488" s="30"/>
      <c r="X3488" s="30"/>
      <c r="Y3488" s="31"/>
    </row>
    <row r="3489" spans="1:25" ht="15.75" hidden="1" customHeight="1" x14ac:dyDescent="0.25">
      <c r="A3489" s="32">
        <v>28290950</v>
      </c>
      <c r="B3489" s="32" t="s">
        <v>21097</v>
      </c>
      <c r="C3489" s="32" t="s">
        <v>21098</v>
      </c>
      <c r="D3489" s="32" t="s">
        <v>21099</v>
      </c>
      <c r="E3489" s="32" t="s">
        <v>21100</v>
      </c>
      <c r="F3489" s="32" t="s">
        <v>4778</v>
      </c>
      <c r="G3489" s="32">
        <v>2017</v>
      </c>
      <c r="H3489" s="33">
        <v>42809</v>
      </c>
      <c r="I3489" s="32"/>
      <c r="J3489" s="32"/>
      <c r="K3489" s="32" t="s">
        <v>21101</v>
      </c>
      <c r="L3489" s="32" t="str">
        <f t="shared" si="903"/>
        <v>PostAlerta</v>
      </c>
      <c r="M3489" s="32" t="str">
        <f t="shared" si="901"/>
        <v>C/PalabrasClaves</v>
      </c>
      <c r="N3489" s="32" t="str">
        <f t="shared" si="905"/>
        <v/>
      </c>
      <c r="O3489" s="32"/>
      <c r="P3489" s="32" t="s">
        <v>1642</v>
      </c>
      <c r="Q3489" s="32"/>
      <c r="R3489" s="32" t="str">
        <f>LEFT('2012-2022'!$P3489,4)</f>
        <v>2017</v>
      </c>
      <c r="S3489" s="32" t="s">
        <v>49</v>
      </c>
      <c r="T3489" s="32" t="str">
        <f t="shared" si="893"/>
        <v/>
      </c>
      <c r="U3489" s="32"/>
      <c r="V3489" s="32"/>
      <c r="W3489" s="35"/>
      <c r="X3489" s="35"/>
      <c r="Y3489" s="32"/>
    </row>
    <row r="3490" spans="1:25" ht="15.75" hidden="1" customHeight="1" x14ac:dyDescent="0.25">
      <c r="A3490" s="27">
        <v>27833605</v>
      </c>
      <c r="B3490" s="27" t="s">
        <v>21102</v>
      </c>
      <c r="C3490" s="27" t="s">
        <v>21103</v>
      </c>
      <c r="D3490" s="27" t="s">
        <v>21104</v>
      </c>
      <c r="E3490" s="27" t="s">
        <v>21105</v>
      </c>
      <c r="F3490" s="27" t="s">
        <v>15747</v>
      </c>
      <c r="G3490" s="27">
        <v>2016</v>
      </c>
      <c r="H3490" s="28">
        <v>42686</v>
      </c>
      <c r="I3490" s="27" t="s">
        <v>21106</v>
      </c>
      <c r="J3490" s="27"/>
      <c r="K3490" s="27" t="s">
        <v>21107</v>
      </c>
      <c r="L3490" s="27" t="str">
        <f t="shared" si="903"/>
        <v>PreAlerta</v>
      </c>
      <c r="M3490" s="27" t="str">
        <f t="shared" si="901"/>
        <v>S/PalabrasClaves</v>
      </c>
      <c r="N3490" s="27" t="str">
        <f t="shared" si="905"/>
        <v/>
      </c>
      <c r="O3490" s="27"/>
      <c r="P3490" s="27" t="s">
        <v>21108</v>
      </c>
      <c r="Q3490" s="27"/>
      <c r="R3490" s="27" t="str">
        <f>LEFT('2012-2022'!$P3490,4)</f>
        <v>2016</v>
      </c>
      <c r="S3490" s="27" t="s">
        <v>70</v>
      </c>
      <c r="T3490" s="27" t="str">
        <f t="shared" si="893"/>
        <v/>
      </c>
      <c r="U3490" s="27"/>
      <c r="V3490" s="27"/>
      <c r="W3490" s="30"/>
      <c r="X3490" s="30"/>
      <c r="Y3490" s="31"/>
    </row>
    <row r="3491" spans="1:25" ht="15.75" hidden="1" customHeight="1" x14ac:dyDescent="0.25">
      <c r="A3491" s="32">
        <v>26732001</v>
      </c>
      <c r="B3491" s="32" t="s">
        <v>21109</v>
      </c>
      <c r="C3491" s="32" t="s">
        <v>21110</v>
      </c>
      <c r="D3491" s="32" t="s">
        <v>21111</v>
      </c>
      <c r="E3491" s="32" t="s">
        <v>21112</v>
      </c>
      <c r="F3491" s="32" t="s">
        <v>7286</v>
      </c>
      <c r="G3491" s="32">
        <v>2015</v>
      </c>
      <c r="H3491" s="33">
        <v>42376</v>
      </c>
      <c r="I3491" s="32"/>
      <c r="J3491" s="32"/>
      <c r="K3491" s="32" t="s">
        <v>21113</v>
      </c>
      <c r="L3491" s="32" t="str">
        <f t="shared" si="903"/>
        <v>PreAlerta</v>
      </c>
      <c r="M3491" s="32" t="str">
        <f t="shared" si="901"/>
        <v>S/PalabrasClaves</v>
      </c>
      <c r="N3491" s="32" t="str">
        <f t="shared" si="905"/>
        <v/>
      </c>
      <c r="O3491" s="32"/>
      <c r="P3491" s="32">
        <v>2015</v>
      </c>
      <c r="Q3491" s="32"/>
      <c r="R3491" s="32" t="str">
        <f>LEFT('2012-2022'!$P3491,4)</f>
        <v>2015</v>
      </c>
      <c r="S3491" s="32"/>
      <c r="T3491" s="32" t="str">
        <f t="shared" si="893"/>
        <v/>
      </c>
      <c r="U3491" s="32"/>
      <c r="V3491" s="32"/>
      <c r="W3491" s="35"/>
      <c r="X3491" s="35"/>
      <c r="Y3491" s="32"/>
    </row>
    <row r="3492" spans="1:25" ht="15.75" hidden="1" customHeight="1" x14ac:dyDescent="0.25">
      <c r="A3492" s="27">
        <v>25533217</v>
      </c>
      <c r="B3492" s="27" t="s">
        <v>21114</v>
      </c>
      <c r="C3492" s="27" t="s">
        <v>21115</v>
      </c>
      <c r="D3492" s="27" t="s">
        <v>21116</v>
      </c>
      <c r="E3492" s="27" t="s">
        <v>21117</v>
      </c>
      <c r="F3492" s="27" t="s">
        <v>728</v>
      </c>
      <c r="G3492" s="27">
        <v>2015</v>
      </c>
      <c r="H3492" s="28">
        <v>41997</v>
      </c>
      <c r="I3492" s="27"/>
      <c r="J3492" s="27"/>
      <c r="K3492" s="27" t="s">
        <v>21118</v>
      </c>
      <c r="L3492" s="27" t="str">
        <f t="shared" si="903"/>
        <v>PreAlerta</v>
      </c>
      <c r="M3492" s="27" t="str">
        <f t="shared" si="901"/>
        <v>S/PalabrasClaves</v>
      </c>
      <c r="N3492" s="27" t="str">
        <f t="shared" si="905"/>
        <v/>
      </c>
      <c r="O3492" s="27"/>
      <c r="P3492" s="27" t="s">
        <v>2635</v>
      </c>
      <c r="Q3492" s="27"/>
      <c r="R3492" s="27" t="str">
        <f>LEFT('2012-2022'!$P3492,4)</f>
        <v>2015</v>
      </c>
      <c r="S3492" s="27" t="s">
        <v>45</v>
      </c>
      <c r="T3492" s="27" t="str">
        <f t="shared" si="893"/>
        <v/>
      </c>
      <c r="U3492" s="27"/>
      <c r="V3492" s="27"/>
      <c r="W3492" s="30"/>
      <c r="X3492" s="30"/>
      <c r="Y3492" s="31"/>
    </row>
    <row r="3493" spans="1:25" ht="15.75" hidden="1" customHeight="1" x14ac:dyDescent="0.25">
      <c r="A3493" s="32">
        <v>25051930</v>
      </c>
      <c r="B3493" s="32" t="s">
        <v>21119</v>
      </c>
      <c r="C3493" s="32" t="s">
        <v>21120</v>
      </c>
      <c r="D3493" s="32" t="s">
        <v>21121</v>
      </c>
      <c r="E3493" s="32" t="s">
        <v>21122</v>
      </c>
      <c r="F3493" s="32" t="s">
        <v>21123</v>
      </c>
      <c r="G3493" s="32">
        <v>2014</v>
      </c>
      <c r="H3493" s="33">
        <v>41844</v>
      </c>
      <c r="I3493" s="32"/>
      <c r="J3493" s="32"/>
      <c r="K3493" s="32" t="s">
        <v>21124</v>
      </c>
      <c r="L3493" s="32" t="str">
        <f t="shared" si="903"/>
        <v>PreAlerta</v>
      </c>
      <c r="M3493" s="32" t="str">
        <f t="shared" si="901"/>
        <v>S/PalabrasClaves</v>
      </c>
      <c r="N3493" s="32" t="str">
        <f t="shared" si="905"/>
        <v/>
      </c>
      <c r="O3493" s="32"/>
      <c r="P3493" s="32" t="s">
        <v>21125</v>
      </c>
      <c r="Q3493" s="32"/>
      <c r="R3493" s="32" t="str">
        <f>LEFT('2012-2022'!$P3493,4)</f>
        <v>2014</v>
      </c>
      <c r="S3493" s="32" t="s">
        <v>62</v>
      </c>
      <c r="T3493" s="32" t="str">
        <f t="shared" si="893"/>
        <v/>
      </c>
      <c r="U3493" s="32"/>
      <c r="V3493" s="32"/>
      <c r="W3493" s="35"/>
      <c r="X3493" s="35"/>
      <c r="Y3493" s="32"/>
    </row>
    <row r="3494" spans="1:25" ht="15.75" hidden="1" customHeight="1" x14ac:dyDescent="0.25">
      <c r="A3494" s="27">
        <v>24188541</v>
      </c>
      <c r="B3494" s="27" t="s">
        <v>21126</v>
      </c>
      <c r="C3494" s="27" t="s">
        <v>21127</v>
      </c>
      <c r="D3494" s="27" t="s">
        <v>21128</v>
      </c>
      <c r="E3494" s="27" t="s">
        <v>21129</v>
      </c>
      <c r="F3494" s="27" t="s">
        <v>10470</v>
      </c>
      <c r="G3494" s="27">
        <v>2013</v>
      </c>
      <c r="H3494" s="28">
        <v>41584</v>
      </c>
      <c r="I3494" s="27" t="s">
        <v>21130</v>
      </c>
      <c r="J3494" s="27"/>
      <c r="K3494" s="27" t="s">
        <v>21131</v>
      </c>
      <c r="L3494" s="27" t="str">
        <f t="shared" si="903"/>
        <v>Excluido</v>
      </c>
      <c r="M3494" s="27" t="str">
        <f t="shared" si="901"/>
        <v>S/PalabrasClaves</v>
      </c>
      <c r="N3494" s="27" t="str">
        <f t="shared" si="905"/>
        <v/>
      </c>
      <c r="O3494" s="27"/>
      <c r="P3494" s="27" t="s">
        <v>21132</v>
      </c>
      <c r="Q3494" s="27"/>
      <c r="R3494" s="27" t="str">
        <f>LEFT('2012-2022'!$P3494,4)</f>
        <v>2013</v>
      </c>
      <c r="S3494" s="27" t="s">
        <v>72</v>
      </c>
      <c r="T3494" s="27" t="str">
        <f t="shared" si="893"/>
        <v/>
      </c>
      <c r="U3494" s="27"/>
      <c r="V3494" s="27"/>
      <c r="W3494" s="30"/>
      <c r="X3494" s="30"/>
      <c r="Y3494" s="31"/>
    </row>
    <row r="3495" spans="1:25" ht="15.75" hidden="1" customHeight="1" x14ac:dyDescent="0.25">
      <c r="A3495" s="32">
        <v>23447088</v>
      </c>
      <c r="B3495" s="32" t="s">
        <v>21133</v>
      </c>
      <c r="C3495" s="32" t="s">
        <v>21134</v>
      </c>
      <c r="D3495" s="32" t="s">
        <v>21135</v>
      </c>
      <c r="E3495" s="32" t="s">
        <v>8644</v>
      </c>
      <c r="F3495" s="32" t="s">
        <v>21136</v>
      </c>
      <c r="G3495" s="32">
        <v>2013</v>
      </c>
      <c r="H3495" s="33">
        <v>41334</v>
      </c>
      <c r="I3495" s="32" t="s">
        <v>21137</v>
      </c>
      <c r="J3495" s="32" t="s">
        <v>21138</v>
      </c>
      <c r="K3495" s="32" t="s">
        <v>21139</v>
      </c>
      <c r="L3495" s="32" t="str">
        <f t="shared" si="903"/>
        <v>PreAlerta</v>
      </c>
      <c r="M3495" s="32" t="str">
        <f t="shared" si="901"/>
        <v>S/PalabrasClaves</v>
      </c>
      <c r="N3495" s="32" t="str">
        <f t="shared" si="905"/>
        <v/>
      </c>
      <c r="O3495" s="32"/>
      <c r="P3495" s="32" t="s">
        <v>1077</v>
      </c>
      <c r="Q3495" s="32"/>
      <c r="R3495" s="32" t="str">
        <f>LEFT('2012-2022'!$P3495,4)</f>
        <v>2013</v>
      </c>
      <c r="S3495" s="32" t="s">
        <v>68</v>
      </c>
      <c r="T3495" s="32" t="str">
        <f t="shared" si="893"/>
        <v/>
      </c>
      <c r="U3495" s="32"/>
      <c r="V3495" s="32"/>
      <c r="W3495" s="35"/>
      <c r="X3495" s="35"/>
      <c r="Y3495" s="32"/>
    </row>
    <row r="3496" spans="1:25" ht="15.75" hidden="1" customHeight="1" x14ac:dyDescent="0.25">
      <c r="A3496" s="27">
        <v>23258823</v>
      </c>
      <c r="B3496" s="27" t="s">
        <v>21140</v>
      </c>
      <c r="C3496" s="27" t="s">
        <v>21141</v>
      </c>
      <c r="D3496" s="27" t="s">
        <v>21142</v>
      </c>
      <c r="E3496" s="27" t="s">
        <v>21143</v>
      </c>
      <c r="F3496" s="27" t="s">
        <v>735</v>
      </c>
      <c r="G3496" s="27">
        <v>2012</v>
      </c>
      <c r="H3496" s="28">
        <v>41265</v>
      </c>
      <c r="I3496" s="27" t="s">
        <v>21144</v>
      </c>
      <c r="J3496" s="27" t="s">
        <v>21145</v>
      </c>
      <c r="K3496" s="27" t="s">
        <v>21146</v>
      </c>
      <c r="L3496" s="27" t="str">
        <f t="shared" si="903"/>
        <v>PreAlerta</v>
      </c>
      <c r="M3496" s="27" t="str">
        <f t="shared" si="901"/>
        <v>S/PalabrasClaves</v>
      </c>
      <c r="N3496" s="27" t="str">
        <f t="shared" si="905"/>
        <v/>
      </c>
      <c r="O3496" s="27"/>
      <c r="P3496" s="27" t="s">
        <v>2097</v>
      </c>
      <c r="Q3496" s="27"/>
      <c r="R3496" s="27" t="str">
        <f>LEFT('2012-2022'!$P3496,4)</f>
        <v>2012</v>
      </c>
      <c r="S3496" s="27" t="s">
        <v>74</v>
      </c>
      <c r="T3496" s="27" t="str">
        <f t="shared" si="893"/>
        <v/>
      </c>
      <c r="U3496" s="27"/>
      <c r="V3496" s="27"/>
      <c r="W3496" s="30"/>
      <c r="X3496" s="30"/>
      <c r="Y3496" s="31"/>
    </row>
    <row r="3497" spans="1:25" ht="15.75" hidden="1" customHeight="1" x14ac:dyDescent="0.25">
      <c r="A3497" s="32">
        <v>28158534</v>
      </c>
      <c r="B3497" s="32" t="s">
        <v>21147</v>
      </c>
      <c r="C3497" s="32" t="s">
        <v>21148</v>
      </c>
      <c r="D3497" s="32" t="s">
        <v>21149</v>
      </c>
      <c r="E3497" s="32" t="s">
        <v>21150</v>
      </c>
      <c r="F3497" s="32" t="s">
        <v>188</v>
      </c>
      <c r="G3497" s="32">
        <v>2017</v>
      </c>
      <c r="H3497" s="33">
        <v>42770</v>
      </c>
      <c r="I3497" s="32"/>
      <c r="J3497" s="32"/>
      <c r="K3497" s="32" t="s">
        <v>21151</v>
      </c>
      <c r="L3497" s="32" t="str">
        <f t="shared" si="903"/>
        <v>Excluido</v>
      </c>
      <c r="M3497" s="32" t="str">
        <f t="shared" si="901"/>
        <v>S/PalabrasClaves</v>
      </c>
      <c r="N3497" s="32" t="str">
        <f t="shared" si="905"/>
        <v/>
      </c>
      <c r="O3497" s="32"/>
      <c r="P3497" s="32" t="s">
        <v>7730</v>
      </c>
      <c r="Q3497" s="32"/>
      <c r="R3497" s="32" t="str">
        <f>LEFT('2012-2022'!$P3497,4)</f>
        <v>2017</v>
      </c>
      <c r="S3497" s="32" t="s">
        <v>49</v>
      </c>
      <c r="T3497" s="32" t="str">
        <f t="shared" si="893"/>
        <v/>
      </c>
      <c r="U3497" s="32"/>
      <c r="V3497" s="32"/>
      <c r="W3497" s="35"/>
      <c r="X3497" s="35"/>
      <c r="Y3497" s="32"/>
    </row>
    <row r="3498" spans="1:25" ht="15.75" hidden="1" customHeight="1" x14ac:dyDescent="0.25">
      <c r="A3498" s="27">
        <v>35019769</v>
      </c>
      <c r="B3498" s="27" t="s">
        <v>21152</v>
      </c>
      <c r="C3498" s="27" t="s">
        <v>21153</v>
      </c>
      <c r="D3498" s="27" t="s">
        <v>21154</v>
      </c>
      <c r="E3498" s="27" t="s">
        <v>21155</v>
      </c>
      <c r="F3498" s="27" t="s">
        <v>312</v>
      </c>
      <c r="G3498" s="27">
        <v>2022</v>
      </c>
      <c r="H3498" s="28">
        <v>44573</v>
      </c>
      <c r="I3498" s="27" t="s">
        <v>21156</v>
      </c>
      <c r="J3498" s="27"/>
      <c r="K3498" s="27" t="s">
        <v>21157</v>
      </c>
      <c r="L3498" s="27" t="str">
        <f t="shared" si="903"/>
        <v>Excluido</v>
      </c>
      <c r="M3498" s="27" t="str">
        <f t="shared" si="901"/>
        <v>S/PalabrasClaves</v>
      </c>
      <c r="N3498" s="27" t="str">
        <f t="shared" si="905"/>
        <v/>
      </c>
      <c r="O3498" s="27"/>
      <c r="P3498" s="27" t="s">
        <v>4474</v>
      </c>
      <c r="Q3498" s="27"/>
      <c r="R3498" s="27" t="str">
        <f>LEFT('2012-2022'!$P3498,4)</f>
        <v>2022</v>
      </c>
      <c r="S3498" s="27" t="s">
        <v>45</v>
      </c>
      <c r="T3498" s="27" t="str">
        <f t="shared" si="893"/>
        <v/>
      </c>
      <c r="U3498" s="27"/>
      <c r="V3498" s="27"/>
      <c r="W3498" s="30"/>
      <c r="X3498" s="30"/>
      <c r="Y3498" s="31"/>
    </row>
    <row r="3499" spans="1:25" ht="15.75" hidden="1" customHeight="1" x14ac:dyDescent="0.25">
      <c r="A3499" s="32">
        <v>29471763</v>
      </c>
      <c r="B3499" s="32" t="s">
        <v>21158</v>
      </c>
      <c r="C3499" s="32" t="s">
        <v>21159</v>
      </c>
      <c r="D3499" s="32" t="s">
        <v>21160</v>
      </c>
      <c r="E3499" s="32" t="s">
        <v>12389</v>
      </c>
      <c r="F3499" s="32" t="s">
        <v>735</v>
      </c>
      <c r="G3499" s="32">
        <v>2018</v>
      </c>
      <c r="H3499" s="33">
        <v>43155</v>
      </c>
      <c r="I3499" s="32" t="s">
        <v>21161</v>
      </c>
      <c r="J3499" s="32" t="s">
        <v>21162</v>
      </c>
      <c r="K3499" s="32" t="s">
        <v>21163</v>
      </c>
      <c r="L3499" s="32" t="str">
        <f t="shared" si="903"/>
        <v>PostAlerta</v>
      </c>
      <c r="M3499" s="32" t="str">
        <f t="shared" si="901"/>
        <v>S/PalabrasClaves</v>
      </c>
      <c r="N3499" s="32" t="str">
        <f t="shared" si="905"/>
        <v/>
      </c>
      <c r="O3499" s="32"/>
      <c r="P3499" s="32" t="s">
        <v>682</v>
      </c>
      <c r="Q3499" s="32"/>
      <c r="R3499" s="32" t="str">
        <f>LEFT('2012-2022'!$P3499,4)</f>
        <v>2018</v>
      </c>
      <c r="S3499" s="32" t="s">
        <v>62</v>
      </c>
      <c r="T3499" s="32" t="str">
        <f t="shared" si="893"/>
        <v/>
      </c>
      <c r="U3499" s="32"/>
      <c r="V3499" s="32"/>
      <c r="W3499" s="35"/>
      <c r="X3499" s="35"/>
      <c r="Y3499" s="32"/>
    </row>
    <row r="3500" spans="1:25" ht="15.75" hidden="1" customHeight="1" x14ac:dyDescent="0.25">
      <c r="A3500" s="27">
        <v>29198180</v>
      </c>
      <c r="B3500" s="27" t="s">
        <v>21164</v>
      </c>
      <c r="C3500" s="27" t="s">
        <v>21165</v>
      </c>
      <c r="D3500" s="27" t="s">
        <v>21166</v>
      </c>
      <c r="E3500" s="27" t="s">
        <v>21167</v>
      </c>
      <c r="F3500" s="27" t="s">
        <v>735</v>
      </c>
      <c r="G3500" s="27">
        <v>2018</v>
      </c>
      <c r="H3500" s="28">
        <v>43074</v>
      </c>
      <c r="I3500" s="27"/>
      <c r="J3500" s="27"/>
      <c r="K3500" s="27" t="s">
        <v>21168</v>
      </c>
      <c r="L3500" s="27" t="str">
        <f t="shared" si="903"/>
        <v>PostAlerta</v>
      </c>
      <c r="M3500" s="27" t="str">
        <f t="shared" si="901"/>
        <v>S/PalabrasClaves</v>
      </c>
      <c r="N3500" s="27" t="str">
        <f t="shared" si="905"/>
        <v/>
      </c>
      <c r="O3500" s="27"/>
      <c r="P3500" s="27" t="s">
        <v>1671</v>
      </c>
      <c r="Q3500" s="27"/>
      <c r="R3500" s="27" t="str">
        <f>LEFT('2012-2022'!$P3500,4)</f>
        <v>2018</v>
      </c>
      <c r="S3500" s="27" t="s">
        <v>57</v>
      </c>
      <c r="T3500" s="27" t="str">
        <f t="shared" si="893"/>
        <v/>
      </c>
      <c r="U3500" s="27"/>
      <c r="V3500" s="27"/>
      <c r="W3500" s="30"/>
      <c r="X3500" s="30"/>
      <c r="Y3500" s="31"/>
    </row>
    <row r="3501" spans="1:25" ht="15.75" hidden="1" customHeight="1" x14ac:dyDescent="0.25">
      <c r="A3501" s="32">
        <v>31390037</v>
      </c>
      <c r="B3501" s="32" t="s">
        <v>21169</v>
      </c>
      <c r="C3501" s="32" t="s">
        <v>21170</v>
      </c>
      <c r="D3501" s="32" t="s">
        <v>21171</v>
      </c>
      <c r="E3501" s="32" t="s">
        <v>15646</v>
      </c>
      <c r="F3501" s="32" t="s">
        <v>21172</v>
      </c>
      <c r="G3501" s="32">
        <v>2019</v>
      </c>
      <c r="H3501" s="33">
        <v>43685</v>
      </c>
      <c r="I3501" s="32" t="s">
        <v>21173</v>
      </c>
      <c r="J3501" s="32"/>
      <c r="K3501" s="32" t="s">
        <v>21174</v>
      </c>
      <c r="L3501" s="32" t="str">
        <f t="shared" si="903"/>
        <v>Excluido</v>
      </c>
      <c r="M3501" s="32" t="str">
        <f t="shared" si="901"/>
        <v>S/PalabrasClaves</v>
      </c>
      <c r="N3501" s="32" t="str">
        <f t="shared" si="905"/>
        <v/>
      </c>
      <c r="O3501" s="32"/>
      <c r="P3501" s="32" t="s">
        <v>21175</v>
      </c>
      <c r="Q3501" s="32"/>
      <c r="R3501" s="32" t="str">
        <f>LEFT('2012-2022'!$P3501,4)</f>
        <v>2019</v>
      </c>
      <c r="S3501" s="32" t="s">
        <v>65</v>
      </c>
      <c r="T3501" s="32" t="str">
        <f t="shared" si="893"/>
        <v/>
      </c>
      <c r="U3501" s="32"/>
      <c r="V3501" s="32"/>
      <c r="W3501" s="35"/>
      <c r="X3501" s="35"/>
      <c r="Y3501" s="32"/>
    </row>
    <row r="3502" spans="1:25" ht="15.75" hidden="1" customHeight="1" x14ac:dyDescent="0.25">
      <c r="A3502" s="27">
        <v>32562845</v>
      </c>
      <c r="B3502" s="27" t="s">
        <v>21176</v>
      </c>
      <c r="C3502" s="27" t="s">
        <v>21177</v>
      </c>
      <c r="D3502" s="27" t="s">
        <v>21178</v>
      </c>
      <c r="E3502" s="27" t="s">
        <v>21179</v>
      </c>
      <c r="F3502" s="27" t="s">
        <v>454</v>
      </c>
      <c r="G3502" s="27">
        <v>2020</v>
      </c>
      <c r="H3502" s="28">
        <v>44003</v>
      </c>
      <c r="I3502" s="27" t="s">
        <v>21180</v>
      </c>
      <c r="J3502" s="27" t="s">
        <v>21181</v>
      </c>
      <c r="K3502" s="27" t="s">
        <v>21182</v>
      </c>
      <c r="L3502" s="27" t="str">
        <f t="shared" si="903"/>
        <v>PostAlerta</v>
      </c>
      <c r="M3502" s="27" t="str">
        <f t="shared" si="901"/>
        <v>S/PalabrasClaves</v>
      </c>
      <c r="N3502" s="27" t="str">
        <f t="shared" si="905"/>
        <v/>
      </c>
      <c r="O3502" s="27"/>
      <c r="P3502" s="27" t="s">
        <v>473</v>
      </c>
      <c r="Q3502" s="27"/>
      <c r="R3502" s="27" t="str">
        <f>LEFT('2012-2022'!$P3502,4)</f>
        <v>2020</v>
      </c>
      <c r="S3502" s="27" t="s">
        <v>68</v>
      </c>
      <c r="T3502" s="27" t="str">
        <f t="shared" si="893"/>
        <v/>
      </c>
      <c r="U3502" s="27"/>
      <c r="V3502" s="27"/>
      <c r="W3502" s="30"/>
      <c r="X3502" s="30"/>
      <c r="Y3502" s="31"/>
    </row>
    <row r="3503" spans="1:25" ht="15.75" hidden="1" customHeight="1" x14ac:dyDescent="0.25">
      <c r="A3503" s="32">
        <v>30816632</v>
      </c>
      <c r="B3503" s="32" t="s">
        <v>21183</v>
      </c>
      <c r="C3503" s="32" t="s">
        <v>21184</v>
      </c>
      <c r="D3503" s="32" t="s">
        <v>21185</v>
      </c>
      <c r="E3503" s="32" t="s">
        <v>21186</v>
      </c>
      <c r="F3503" s="32" t="s">
        <v>13314</v>
      </c>
      <c r="G3503" s="32">
        <v>2019</v>
      </c>
      <c r="H3503" s="33">
        <v>43525</v>
      </c>
      <c r="I3503" s="32" t="s">
        <v>21187</v>
      </c>
      <c r="J3503" s="32"/>
      <c r="K3503" s="32" t="s">
        <v>21188</v>
      </c>
      <c r="L3503" s="32" t="str">
        <f t="shared" si="903"/>
        <v>Excluido</v>
      </c>
      <c r="M3503" s="32" t="str">
        <f t="shared" si="901"/>
        <v>S/PalabrasClaves</v>
      </c>
      <c r="N3503" s="32" t="str">
        <f t="shared" si="905"/>
        <v/>
      </c>
      <c r="O3503" s="32"/>
      <c r="P3503" s="32" t="s">
        <v>730</v>
      </c>
      <c r="Q3503" s="32"/>
      <c r="R3503" s="32" t="str">
        <f>LEFT('2012-2022'!$P3503,4)</f>
        <v>2019</v>
      </c>
      <c r="S3503" s="32" t="s">
        <v>45</v>
      </c>
      <c r="T3503" s="32" t="str">
        <f t="shared" si="893"/>
        <v/>
      </c>
      <c r="U3503" s="32"/>
      <c r="V3503" s="32"/>
      <c r="W3503" s="35"/>
      <c r="X3503" s="35"/>
      <c r="Y3503" s="32"/>
    </row>
    <row r="3504" spans="1:25" ht="15.75" hidden="1" customHeight="1" x14ac:dyDescent="0.25">
      <c r="A3504" s="27">
        <v>36388312</v>
      </c>
      <c r="B3504" s="27" t="s">
        <v>21189</v>
      </c>
      <c r="C3504" s="27" t="s">
        <v>21190</v>
      </c>
      <c r="D3504" s="27" t="s">
        <v>21191</v>
      </c>
      <c r="E3504" s="27" t="s">
        <v>21192</v>
      </c>
      <c r="F3504" s="27" t="s">
        <v>12426</v>
      </c>
      <c r="G3504" s="27">
        <v>2022</v>
      </c>
      <c r="H3504" s="28">
        <v>44882</v>
      </c>
      <c r="I3504" s="27" t="s">
        <v>21193</v>
      </c>
      <c r="J3504" s="27"/>
      <c r="K3504" s="27" t="s">
        <v>21194</v>
      </c>
      <c r="L3504" s="27" t="str">
        <f t="shared" si="903"/>
        <v>PostAlerta</v>
      </c>
      <c r="M3504" s="27" t="str">
        <f t="shared" si="901"/>
        <v>S/PalabrasClaves</v>
      </c>
      <c r="N3504" s="27" t="str">
        <f t="shared" si="905"/>
        <v/>
      </c>
      <c r="O3504" s="27"/>
      <c r="P3504" s="27" t="s">
        <v>21195</v>
      </c>
      <c r="Q3504" s="27"/>
      <c r="R3504" s="27" t="str">
        <f>LEFT('2012-2022'!$P3504,4)</f>
        <v>2022</v>
      </c>
      <c r="S3504" s="27" t="s">
        <v>70</v>
      </c>
      <c r="T3504" s="27" t="str">
        <f t="shared" si="893"/>
        <v/>
      </c>
      <c r="U3504" s="27"/>
      <c r="V3504" s="27"/>
      <c r="W3504" s="30"/>
      <c r="X3504" s="30"/>
      <c r="Y3504" s="31"/>
    </row>
    <row r="3505" spans="1:25" ht="15.75" hidden="1" customHeight="1" x14ac:dyDescent="0.25">
      <c r="A3505" s="32">
        <v>34557562</v>
      </c>
      <c r="B3505" s="32" t="s">
        <v>21196</v>
      </c>
      <c r="C3505" s="32" t="s">
        <v>21197</v>
      </c>
      <c r="D3505" s="32" t="s">
        <v>21198</v>
      </c>
      <c r="E3505" s="32" t="s">
        <v>21199</v>
      </c>
      <c r="F3505" s="32" t="s">
        <v>16473</v>
      </c>
      <c r="G3505" s="32">
        <v>2021</v>
      </c>
      <c r="H3505" s="33">
        <v>44463</v>
      </c>
      <c r="I3505" s="32" t="s">
        <v>21200</v>
      </c>
      <c r="J3505" s="32"/>
      <c r="K3505" s="32" t="s">
        <v>21201</v>
      </c>
      <c r="L3505" s="32" t="str">
        <f t="shared" si="903"/>
        <v>PostAlerta</v>
      </c>
      <c r="M3505" s="32" t="str">
        <f t="shared" si="901"/>
        <v>S/PalabrasClaves</v>
      </c>
      <c r="N3505" s="32" t="str">
        <f t="shared" si="905"/>
        <v/>
      </c>
      <c r="O3505" s="32"/>
      <c r="P3505" s="32" t="s">
        <v>21202</v>
      </c>
      <c r="Q3505" s="32"/>
      <c r="R3505" s="32" t="str">
        <f>LEFT('2012-2022'!$P3505,4)</f>
        <v>2021</v>
      </c>
      <c r="S3505" s="32" t="s">
        <v>65</v>
      </c>
      <c r="T3505" s="32" t="str">
        <f t="shared" si="893"/>
        <v/>
      </c>
      <c r="U3505" s="32"/>
      <c r="V3505" s="32"/>
      <c r="W3505" s="35"/>
      <c r="X3505" s="35"/>
      <c r="Y3505" s="32"/>
    </row>
    <row r="3506" spans="1:25" ht="15.75" hidden="1" customHeight="1" x14ac:dyDescent="0.25">
      <c r="A3506" s="27">
        <v>34396403</v>
      </c>
      <c r="B3506" s="27" t="s">
        <v>21203</v>
      </c>
      <c r="C3506" s="27" t="s">
        <v>21204</v>
      </c>
      <c r="D3506" s="27" t="s">
        <v>21205</v>
      </c>
      <c r="E3506" s="27" t="s">
        <v>15106</v>
      </c>
      <c r="F3506" s="27" t="s">
        <v>195</v>
      </c>
      <c r="G3506" s="27">
        <v>2021</v>
      </c>
      <c r="H3506" s="28">
        <v>44424</v>
      </c>
      <c r="I3506" s="27" t="s">
        <v>21206</v>
      </c>
      <c r="J3506" s="27"/>
      <c r="K3506" s="27" t="s">
        <v>21207</v>
      </c>
      <c r="L3506" s="27" t="str">
        <f t="shared" si="903"/>
        <v>PostAlerta</v>
      </c>
      <c r="M3506" s="27" t="str">
        <f t="shared" si="901"/>
        <v>S/PalabrasClaves</v>
      </c>
      <c r="N3506" s="27" t="str">
        <f t="shared" si="905"/>
        <v/>
      </c>
      <c r="O3506" s="27"/>
      <c r="P3506" s="27" t="s">
        <v>9037</v>
      </c>
      <c r="Q3506" s="27"/>
      <c r="R3506" s="27" t="str">
        <f>LEFT('2012-2022'!$P3506,4)</f>
        <v>2021</v>
      </c>
      <c r="S3506" s="27" t="s">
        <v>65</v>
      </c>
      <c r="T3506" s="27" t="str">
        <f t="shared" si="893"/>
        <v/>
      </c>
      <c r="U3506" s="27"/>
      <c r="V3506" s="27"/>
      <c r="W3506" s="30"/>
      <c r="X3506" s="30"/>
      <c r="Y3506" s="31"/>
    </row>
    <row r="3507" spans="1:25" ht="15.75" hidden="1" customHeight="1" x14ac:dyDescent="0.25">
      <c r="A3507" s="32">
        <v>31902016</v>
      </c>
      <c r="B3507" s="32" t="s">
        <v>21208</v>
      </c>
      <c r="C3507" s="32" t="s">
        <v>21209</v>
      </c>
      <c r="D3507" s="32" t="s">
        <v>21210</v>
      </c>
      <c r="E3507" s="32" t="s">
        <v>10049</v>
      </c>
      <c r="F3507" s="32" t="s">
        <v>164</v>
      </c>
      <c r="G3507" s="32">
        <v>2020</v>
      </c>
      <c r="H3507" s="33">
        <v>43836</v>
      </c>
      <c r="I3507" s="32"/>
      <c r="J3507" s="32"/>
      <c r="K3507" s="32" t="s">
        <v>21211</v>
      </c>
      <c r="L3507" s="32" t="str">
        <f t="shared" si="903"/>
        <v>PostAlerta</v>
      </c>
      <c r="M3507" s="32" t="str">
        <f t="shared" si="901"/>
        <v>S/PalabrasClaves</v>
      </c>
      <c r="N3507" s="32" t="str">
        <f t="shared" si="905"/>
        <v/>
      </c>
      <c r="O3507" s="32"/>
      <c r="P3507" s="32" t="s">
        <v>3128</v>
      </c>
      <c r="Q3507" s="32"/>
      <c r="R3507" s="32" t="str">
        <f>LEFT('2012-2022'!$P3507,4)</f>
        <v>2020</v>
      </c>
      <c r="S3507" s="32" t="s">
        <v>45</v>
      </c>
      <c r="T3507" s="32" t="str">
        <f t="shared" si="893"/>
        <v/>
      </c>
      <c r="U3507" s="32"/>
      <c r="V3507" s="32"/>
      <c r="W3507" s="35"/>
      <c r="X3507" s="35"/>
      <c r="Y3507" s="32"/>
    </row>
    <row r="3508" spans="1:25" ht="15.75" hidden="1" customHeight="1" x14ac:dyDescent="0.25">
      <c r="A3508" s="27">
        <v>31719170</v>
      </c>
      <c r="B3508" s="27" t="s">
        <v>21212</v>
      </c>
      <c r="C3508" s="27" t="s">
        <v>21213</v>
      </c>
      <c r="D3508" s="27" t="s">
        <v>21214</v>
      </c>
      <c r="E3508" s="27" t="s">
        <v>21215</v>
      </c>
      <c r="F3508" s="27" t="s">
        <v>393</v>
      </c>
      <c r="G3508" s="27">
        <v>2020</v>
      </c>
      <c r="H3508" s="28">
        <v>43783</v>
      </c>
      <c r="I3508" s="27"/>
      <c r="J3508" s="27"/>
      <c r="K3508" s="27" t="s">
        <v>21216</v>
      </c>
      <c r="L3508" s="27" t="str">
        <f t="shared" si="903"/>
        <v>PostAlerta</v>
      </c>
      <c r="M3508" s="27" t="str">
        <f t="shared" si="901"/>
        <v>S/PalabrasClaves</v>
      </c>
      <c r="N3508" s="27" t="str">
        <f t="shared" si="905"/>
        <v/>
      </c>
      <c r="O3508" s="27"/>
      <c r="P3508" s="27" t="s">
        <v>473</v>
      </c>
      <c r="Q3508" s="27"/>
      <c r="R3508" s="27" t="str">
        <f>LEFT('2012-2022'!$P3508,4)</f>
        <v>2020</v>
      </c>
      <c r="S3508" s="27" t="s">
        <v>68</v>
      </c>
      <c r="T3508" s="27" t="str">
        <f t="shared" si="893"/>
        <v/>
      </c>
      <c r="U3508" s="27"/>
      <c r="V3508" s="27"/>
      <c r="W3508" s="30"/>
      <c r="X3508" s="30"/>
      <c r="Y3508" s="31"/>
    </row>
    <row r="3509" spans="1:25" ht="15.75" hidden="1" customHeight="1" x14ac:dyDescent="0.25">
      <c r="A3509" s="32">
        <v>30753898</v>
      </c>
      <c r="B3509" s="32" t="s">
        <v>21217</v>
      </c>
      <c r="C3509" s="32" t="s">
        <v>21218</v>
      </c>
      <c r="D3509" s="32" t="s">
        <v>21219</v>
      </c>
      <c r="E3509" s="32" t="s">
        <v>21220</v>
      </c>
      <c r="F3509" s="32" t="s">
        <v>21221</v>
      </c>
      <c r="G3509" s="32">
        <v>2019</v>
      </c>
      <c r="H3509" s="33">
        <v>43509</v>
      </c>
      <c r="I3509" s="32" t="s">
        <v>21222</v>
      </c>
      <c r="J3509" s="32" t="s">
        <v>21223</v>
      </c>
      <c r="K3509" s="32" t="s">
        <v>21224</v>
      </c>
      <c r="L3509" s="32" t="str">
        <f t="shared" si="903"/>
        <v>PostAlerta</v>
      </c>
      <c r="M3509" s="32" t="str">
        <f t="shared" si="901"/>
        <v>S/PalabrasClaves</v>
      </c>
      <c r="N3509" s="32" t="str">
        <f t="shared" si="905"/>
        <v/>
      </c>
      <c r="O3509" s="32"/>
      <c r="P3509" s="32" t="s">
        <v>612</v>
      </c>
      <c r="Q3509" s="32"/>
      <c r="R3509" s="32" t="str">
        <f>LEFT('2012-2022'!$P3509,4)</f>
        <v>2019</v>
      </c>
      <c r="S3509" s="32" t="s">
        <v>54</v>
      </c>
      <c r="T3509" s="32" t="str">
        <f t="shared" si="893"/>
        <v/>
      </c>
      <c r="U3509" s="32"/>
      <c r="V3509" s="32"/>
      <c r="W3509" s="35"/>
      <c r="X3509" s="35"/>
      <c r="Y3509" s="32"/>
    </row>
    <row r="3510" spans="1:25" ht="15.75" hidden="1" customHeight="1" x14ac:dyDescent="0.25">
      <c r="A3510" s="27">
        <v>29947802</v>
      </c>
      <c r="B3510" s="27" t="s">
        <v>21225</v>
      </c>
      <c r="C3510" s="27" t="s">
        <v>21226</v>
      </c>
      <c r="D3510" s="27" t="s">
        <v>21227</v>
      </c>
      <c r="E3510" s="27" t="s">
        <v>21228</v>
      </c>
      <c r="F3510" s="27" t="s">
        <v>195</v>
      </c>
      <c r="G3510" s="27">
        <v>2018</v>
      </c>
      <c r="H3510" s="28">
        <v>43279</v>
      </c>
      <c r="I3510" s="27" t="s">
        <v>21229</v>
      </c>
      <c r="J3510" s="27"/>
      <c r="K3510" s="27" t="s">
        <v>21230</v>
      </c>
      <c r="L3510" s="27" t="str">
        <f t="shared" si="903"/>
        <v>PostAlerta</v>
      </c>
      <c r="M3510" s="27" t="str">
        <f t="shared" si="901"/>
        <v>S/PalabrasClaves</v>
      </c>
      <c r="N3510" s="27" t="str">
        <f t="shared" si="905"/>
        <v/>
      </c>
      <c r="O3510" s="27"/>
      <c r="P3510" s="27" t="s">
        <v>21231</v>
      </c>
      <c r="Q3510" s="27"/>
      <c r="R3510" s="27" t="str">
        <f>LEFT('2012-2022'!$P3510,4)</f>
        <v>2018</v>
      </c>
      <c r="S3510" s="27" t="s">
        <v>70</v>
      </c>
      <c r="T3510" s="27" t="str">
        <f t="shared" si="893"/>
        <v/>
      </c>
      <c r="U3510" s="27"/>
      <c r="V3510" s="27"/>
      <c r="W3510" s="30"/>
      <c r="X3510" s="30"/>
      <c r="Y3510" s="31"/>
    </row>
    <row r="3511" spans="1:25" ht="15.75" hidden="1" customHeight="1" x14ac:dyDescent="0.25">
      <c r="A3511" s="32">
        <v>29924422</v>
      </c>
      <c r="B3511" s="32" t="s">
        <v>21232</v>
      </c>
      <c r="C3511" s="32" t="s">
        <v>21233</v>
      </c>
      <c r="D3511" s="32" t="s">
        <v>21234</v>
      </c>
      <c r="E3511" s="32" t="s">
        <v>12107</v>
      </c>
      <c r="F3511" s="32" t="s">
        <v>408</v>
      </c>
      <c r="G3511" s="32">
        <v>2018</v>
      </c>
      <c r="H3511" s="33">
        <v>43272</v>
      </c>
      <c r="I3511" s="32"/>
      <c r="J3511" s="32"/>
      <c r="K3511" s="32" t="s">
        <v>21235</v>
      </c>
      <c r="L3511" s="32" t="str">
        <f t="shared" si="903"/>
        <v>Excluido</v>
      </c>
      <c r="M3511" s="32" t="str">
        <f t="shared" si="901"/>
        <v>C/PalabrasClaves</v>
      </c>
      <c r="N3511" s="32" t="str">
        <f t="shared" si="905"/>
        <v/>
      </c>
      <c r="O3511" s="32"/>
      <c r="P3511" s="32" t="s">
        <v>1267</v>
      </c>
      <c r="Q3511" s="32"/>
      <c r="R3511" s="32" t="str">
        <f>LEFT('2012-2022'!$P3511,4)</f>
        <v>2018</v>
      </c>
      <c r="S3511" s="32" t="s">
        <v>72</v>
      </c>
      <c r="T3511" s="32" t="str">
        <f t="shared" si="893"/>
        <v/>
      </c>
      <c r="U3511" s="32"/>
      <c r="V3511" s="32"/>
      <c r="W3511" s="35"/>
      <c r="X3511" s="35"/>
      <c r="Y3511" s="32"/>
    </row>
    <row r="3512" spans="1:25" ht="15.75" hidden="1" customHeight="1" x14ac:dyDescent="0.25">
      <c r="A3512" s="27">
        <v>28178111</v>
      </c>
      <c r="B3512" s="27" t="s">
        <v>21236</v>
      </c>
      <c r="C3512" s="27" t="s">
        <v>21237</v>
      </c>
      <c r="D3512" s="27" t="s">
        <v>21238</v>
      </c>
      <c r="E3512" s="27" t="s">
        <v>21239</v>
      </c>
      <c r="F3512" s="27" t="s">
        <v>304</v>
      </c>
      <c r="G3512" s="27">
        <v>2017</v>
      </c>
      <c r="H3512" s="28">
        <v>42775</v>
      </c>
      <c r="I3512" s="27" t="s">
        <v>21240</v>
      </c>
      <c r="J3512" s="27" t="s">
        <v>21241</v>
      </c>
      <c r="K3512" s="27" t="s">
        <v>21242</v>
      </c>
      <c r="L3512" s="27" t="str">
        <f t="shared" si="903"/>
        <v>PostAlerta</v>
      </c>
      <c r="M3512" s="27" t="str">
        <f t="shared" si="901"/>
        <v>S/PalabrasClaves</v>
      </c>
      <c r="N3512" s="27" t="str">
        <f t="shared" si="905"/>
        <v/>
      </c>
      <c r="O3512" s="27"/>
      <c r="P3512" s="27" t="s">
        <v>1642</v>
      </c>
      <c r="Q3512" s="27"/>
      <c r="R3512" s="27" t="str">
        <f>LEFT('2012-2022'!$P3512,4)</f>
        <v>2017</v>
      </c>
      <c r="S3512" s="27" t="s">
        <v>49</v>
      </c>
      <c r="T3512" s="27" t="str">
        <f t="shared" si="893"/>
        <v/>
      </c>
      <c r="U3512" s="27"/>
      <c r="V3512" s="27"/>
      <c r="W3512" s="30"/>
      <c r="X3512" s="30"/>
      <c r="Y3512" s="31"/>
    </row>
    <row r="3513" spans="1:25" ht="15.75" hidden="1" customHeight="1" x14ac:dyDescent="0.25">
      <c r="A3513" s="32">
        <v>26877884</v>
      </c>
      <c r="B3513" s="32" t="s">
        <v>21243</v>
      </c>
      <c r="C3513" s="32" t="s">
        <v>21244</v>
      </c>
      <c r="D3513" s="32" t="s">
        <v>21245</v>
      </c>
      <c r="E3513" s="32" t="s">
        <v>13480</v>
      </c>
      <c r="F3513" s="32" t="s">
        <v>21246</v>
      </c>
      <c r="G3513" s="32">
        <v>2016</v>
      </c>
      <c r="H3513" s="33">
        <v>42416</v>
      </c>
      <c r="I3513" s="32" t="s">
        <v>21247</v>
      </c>
      <c r="J3513" s="32"/>
      <c r="K3513" s="32" t="s">
        <v>21248</v>
      </c>
      <c r="L3513" s="32" t="str">
        <f t="shared" si="903"/>
        <v>Excluido</v>
      </c>
      <c r="M3513" s="32" t="str">
        <f t="shared" si="901"/>
        <v>S/PalabrasClaves</v>
      </c>
      <c r="N3513" s="32" t="str">
        <f t="shared" si="905"/>
        <v/>
      </c>
      <c r="O3513" s="32"/>
      <c r="P3513" s="32" t="s">
        <v>21249</v>
      </c>
      <c r="Q3513" s="32"/>
      <c r="R3513" s="32" t="str">
        <f>LEFT('2012-2022'!$P3513,4)</f>
        <v>2016</v>
      </c>
      <c r="S3513" s="32" t="s">
        <v>45</v>
      </c>
      <c r="T3513" s="32" t="str">
        <f t="shared" si="893"/>
        <v/>
      </c>
      <c r="U3513" s="32"/>
      <c r="V3513" s="32"/>
      <c r="W3513" s="35"/>
      <c r="X3513" s="35"/>
      <c r="Y3513" s="32"/>
    </row>
    <row r="3514" spans="1:25" ht="15.75" hidden="1" customHeight="1" x14ac:dyDescent="0.25">
      <c r="A3514" s="27">
        <v>36504970</v>
      </c>
      <c r="B3514" s="27" t="s">
        <v>21250</v>
      </c>
      <c r="C3514" s="27" t="s">
        <v>21251</v>
      </c>
      <c r="D3514" s="27" t="s">
        <v>21252</v>
      </c>
      <c r="E3514" s="27" t="s">
        <v>7272</v>
      </c>
      <c r="F3514" s="27" t="s">
        <v>12426</v>
      </c>
      <c r="G3514" s="27">
        <v>2022</v>
      </c>
      <c r="H3514" s="28">
        <v>44907</v>
      </c>
      <c r="I3514" s="27" t="s">
        <v>21253</v>
      </c>
      <c r="J3514" s="27"/>
      <c r="K3514" s="27" t="s">
        <v>21254</v>
      </c>
      <c r="L3514" s="27" t="str">
        <f t="shared" si="903"/>
        <v>PostAlerta</v>
      </c>
      <c r="M3514" s="27" t="str">
        <f t="shared" si="901"/>
        <v>S/PalabrasClaves</v>
      </c>
      <c r="N3514" s="27" t="str">
        <f t="shared" si="905"/>
        <v/>
      </c>
      <c r="O3514" s="27"/>
      <c r="P3514" s="27" t="s">
        <v>21255</v>
      </c>
      <c r="Q3514" s="27"/>
      <c r="R3514" s="27" t="str">
        <f>LEFT('2012-2022'!$P3514,4)</f>
        <v>2022</v>
      </c>
      <c r="S3514" s="27" t="s">
        <v>72</v>
      </c>
      <c r="T3514" s="27" t="str">
        <f t="shared" si="893"/>
        <v/>
      </c>
      <c r="U3514" s="27"/>
      <c r="V3514" s="27"/>
      <c r="W3514" s="30"/>
      <c r="X3514" s="30"/>
      <c r="Y3514" s="31"/>
    </row>
    <row r="3515" spans="1:25" ht="15.75" hidden="1" customHeight="1" x14ac:dyDescent="0.25">
      <c r="A3515" s="32">
        <v>34877840</v>
      </c>
      <c r="B3515" s="32" t="s">
        <v>21256</v>
      </c>
      <c r="C3515" s="32" t="s">
        <v>21257</v>
      </c>
      <c r="D3515" s="32" t="s">
        <v>21258</v>
      </c>
      <c r="E3515" s="32" t="s">
        <v>21259</v>
      </c>
      <c r="F3515" s="32" t="s">
        <v>673</v>
      </c>
      <c r="G3515" s="32">
        <v>2021</v>
      </c>
      <c r="H3515" s="33">
        <v>44538</v>
      </c>
      <c r="I3515" s="32"/>
      <c r="J3515" s="32"/>
      <c r="K3515" s="32" t="s">
        <v>21260</v>
      </c>
      <c r="L3515" s="32" t="str">
        <f t="shared" si="903"/>
        <v>PostAlerta</v>
      </c>
      <c r="M3515" s="32" t="str">
        <f t="shared" si="901"/>
        <v>S/PalabrasClaves</v>
      </c>
      <c r="N3515" s="32" t="str">
        <f t="shared" si="905"/>
        <v/>
      </c>
      <c r="O3515" s="32"/>
      <c r="P3515" s="32">
        <v>2021</v>
      </c>
      <c r="Q3515" s="32"/>
      <c r="R3515" s="32" t="str">
        <f>LEFT('2012-2022'!$P3515,4)</f>
        <v>2021</v>
      </c>
      <c r="S3515" s="32"/>
      <c r="T3515" s="32" t="str">
        <f t="shared" si="893"/>
        <v/>
      </c>
      <c r="U3515" s="32"/>
      <c r="V3515" s="32"/>
      <c r="W3515" s="35"/>
      <c r="X3515" s="35"/>
      <c r="Y3515" s="32"/>
    </row>
    <row r="3516" spans="1:25" ht="15.75" hidden="1" customHeight="1" x14ac:dyDescent="0.25">
      <c r="A3516" s="27">
        <v>33806413</v>
      </c>
      <c r="B3516" s="27" t="s">
        <v>21261</v>
      </c>
      <c r="C3516" s="27" t="s">
        <v>21262</v>
      </c>
      <c r="D3516" s="27" t="s">
        <v>21263</v>
      </c>
      <c r="E3516" s="27" t="s">
        <v>21264</v>
      </c>
      <c r="F3516" s="27" t="s">
        <v>3809</v>
      </c>
      <c r="G3516" s="27">
        <v>2021</v>
      </c>
      <c r="H3516" s="28">
        <v>44289</v>
      </c>
      <c r="I3516" s="27" t="s">
        <v>21265</v>
      </c>
      <c r="J3516" s="27"/>
      <c r="K3516" s="27" t="s">
        <v>21266</v>
      </c>
      <c r="L3516" s="27" t="str">
        <f t="shared" si="903"/>
        <v>Excluido</v>
      </c>
      <c r="M3516" s="27" t="str">
        <f t="shared" si="901"/>
        <v>S/PalabrasClaves</v>
      </c>
      <c r="N3516" s="27" t="str">
        <f t="shared" si="905"/>
        <v/>
      </c>
      <c r="O3516" s="27"/>
      <c r="P3516" s="27" t="s">
        <v>16580</v>
      </c>
      <c r="Q3516" s="27"/>
      <c r="R3516" s="27" t="str">
        <f>LEFT('2012-2022'!$P3516,4)</f>
        <v>2021</v>
      </c>
      <c r="S3516" s="27" t="s">
        <v>49</v>
      </c>
      <c r="T3516" s="27" t="str">
        <f t="shared" si="893"/>
        <v/>
      </c>
      <c r="U3516" s="27"/>
      <c r="V3516" s="27"/>
      <c r="W3516" s="30"/>
      <c r="X3516" s="30"/>
      <c r="Y3516" s="31"/>
    </row>
    <row r="3517" spans="1:25" ht="15.75" hidden="1" customHeight="1" x14ac:dyDescent="0.25">
      <c r="A3517" s="32">
        <v>31096920</v>
      </c>
      <c r="B3517" s="32" t="s">
        <v>21267</v>
      </c>
      <c r="C3517" s="32" t="s">
        <v>21268</v>
      </c>
      <c r="D3517" s="32" t="s">
        <v>21269</v>
      </c>
      <c r="E3517" s="32" t="s">
        <v>21270</v>
      </c>
      <c r="F3517" s="32" t="s">
        <v>1066</v>
      </c>
      <c r="G3517" s="32">
        <v>2019</v>
      </c>
      <c r="H3517" s="33">
        <v>43603</v>
      </c>
      <c r="I3517" s="32" t="s">
        <v>21271</v>
      </c>
      <c r="J3517" s="32"/>
      <c r="K3517" s="32" t="s">
        <v>21272</v>
      </c>
      <c r="L3517" s="32" t="str">
        <f t="shared" si="903"/>
        <v>PostAlerta</v>
      </c>
      <c r="M3517" s="32" t="str">
        <f t="shared" si="901"/>
        <v>S/PalabrasClaves</v>
      </c>
      <c r="N3517" s="32" t="str">
        <f t="shared" si="905"/>
        <v/>
      </c>
      <c r="O3517" s="32"/>
      <c r="P3517" s="32" t="s">
        <v>21273</v>
      </c>
      <c r="Q3517" s="32"/>
      <c r="R3517" s="32" t="str">
        <f>LEFT('2012-2022'!$P3517,4)</f>
        <v>2019</v>
      </c>
      <c r="S3517" s="32" t="s">
        <v>57</v>
      </c>
      <c r="T3517" s="32" t="str">
        <f t="shared" si="893"/>
        <v/>
      </c>
      <c r="U3517" s="32"/>
      <c r="V3517" s="32"/>
      <c r="W3517" s="35"/>
      <c r="X3517" s="35"/>
      <c r="Y3517" s="32"/>
    </row>
    <row r="3518" spans="1:25" ht="15.75" hidden="1" customHeight="1" x14ac:dyDescent="0.25">
      <c r="A3518" s="27">
        <v>27898572</v>
      </c>
      <c r="B3518" s="27" t="s">
        <v>21274</v>
      </c>
      <c r="C3518" s="27" t="s">
        <v>21275</v>
      </c>
      <c r="D3518" s="27" t="s">
        <v>21276</v>
      </c>
      <c r="E3518" s="27" t="s">
        <v>781</v>
      </c>
      <c r="F3518" s="27" t="s">
        <v>304</v>
      </c>
      <c r="G3518" s="27">
        <v>2017</v>
      </c>
      <c r="H3518" s="28">
        <v>42704</v>
      </c>
      <c r="I3518" s="27"/>
      <c r="J3518" s="27"/>
      <c r="K3518" s="27" t="s">
        <v>21277</v>
      </c>
      <c r="L3518" s="27" t="str">
        <f t="shared" si="903"/>
        <v>PreAlerta</v>
      </c>
      <c r="M3518" s="27" t="str">
        <f t="shared" si="901"/>
        <v>S/PalabrasClaves</v>
      </c>
      <c r="N3518" s="27" t="str">
        <f t="shared" si="905"/>
        <v/>
      </c>
      <c r="O3518" s="27"/>
      <c r="P3518" s="27" t="s">
        <v>1454</v>
      </c>
      <c r="Q3518" s="27"/>
      <c r="R3518" s="27" t="str">
        <f>LEFT('2012-2022'!$P3518,4)</f>
        <v>2017</v>
      </c>
      <c r="S3518" s="27" t="s">
        <v>39</v>
      </c>
      <c r="T3518" s="27" t="str">
        <f t="shared" si="893"/>
        <v/>
      </c>
      <c r="U3518" s="27"/>
      <c r="V3518" s="27"/>
      <c r="W3518" s="30"/>
      <c r="X3518" s="30"/>
      <c r="Y3518" s="31"/>
    </row>
    <row r="3519" spans="1:25" ht="15.75" hidden="1" customHeight="1" x14ac:dyDescent="0.25">
      <c r="A3519" s="32">
        <v>27536736</v>
      </c>
      <c r="B3519" s="32" t="s">
        <v>21278</v>
      </c>
      <c r="C3519" s="32" t="s">
        <v>21279</v>
      </c>
      <c r="D3519" s="32" t="s">
        <v>21280</v>
      </c>
      <c r="E3519" s="32" t="s">
        <v>21281</v>
      </c>
      <c r="F3519" s="32" t="s">
        <v>21282</v>
      </c>
      <c r="G3519" s="32">
        <v>2016</v>
      </c>
      <c r="H3519" s="33">
        <v>42601</v>
      </c>
      <c r="I3519" s="32" t="s">
        <v>21283</v>
      </c>
      <c r="J3519" s="32" t="s">
        <v>21284</v>
      </c>
      <c r="K3519" s="32"/>
      <c r="L3519" s="32" t="str">
        <f t="shared" si="903"/>
        <v>PreAlerta</v>
      </c>
      <c r="M3519" s="32" t="str">
        <f t="shared" si="901"/>
        <v>S/PalabrasClaves</v>
      </c>
      <c r="N3519" s="32" t="str">
        <f t="shared" si="905"/>
        <v/>
      </c>
      <c r="O3519" s="32"/>
      <c r="P3519" s="32">
        <v>2016</v>
      </c>
      <c r="Q3519" s="32"/>
      <c r="R3519" s="32" t="str">
        <f>LEFT('2012-2022'!$P3519,4)</f>
        <v>2016</v>
      </c>
      <c r="S3519" s="32"/>
      <c r="T3519" s="32" t="str">
        <f t="shared" si="893"/>
        <v/>
      </c>
      <c r="U3519" s="32"/>
      <c r="V3519" s="32"/>
      <c r="W3519" s="35"/>
      <c r="X3519" s="35"/>
      <c r="Y3519" s="32"/>
    </row>
    <row r="3520" spans="1:25" ht="15.75" hidden="1" customHeight="1" x14ac:dyDescent="0.25">
      <c r="A3520" s="27">
        <v>26906904</v>
      </c>
      <c r="B3520" s="27" t="s">
        <v>21285</v>
      </c>
      <c r="C3520" s="27" t="s">
        <v>21286</v>
      </c>
      <c r="D3520" s="27" t="s">
        <v>21287</v>
      </c>
      <c r="E3520" s="27" t="s">
        <v>21288</v>
      </c>
      <c r="F3520" s="27" t="s">
        <v>916</v>
      </c>
      <c r="G3520" s="27">
        <v>2016</v>
      </c>
      <c r="H3520" s="28">
        <v>42425</v>
      </c>
      <c r="I3520" s="27" t="s">
        <v>21289</v>
      </c>
      <c r="J3520" s="27" t="s">
        <v>21290</v>
      </c>
      <c r="K3520" s="27" t="s">
        <v>21291</v>
      </c>
      <c r="L3520" s="27" t="str">
        <f t="shared" si="903"/>
        <v>PreAlerta</v>
      </c>
      <c r="M3520" s="27" t="str">
        <f t="shared" si="901"/>
        <v>S/PalabrasClaves</v>
      </c>
      <c r="N3520" s="27" t="str">
        <f t="shared" si="905"/>
        <v/>
      </c>
      <c r="O3520" s="27"/>
      <c r="P3520" s="27" t="s">
        <v>403</v>
      </c>
      <c r="Q3520" s="27"/>
      <c r="R3520" s="27" t="str">
        <f>LEFT('2012-2022'!$P3520,4)</f>
        <v>2016</v>
      </c>
      <c r="S3520" s="27" t="s">
        <v>54</v>
      </c>
      <c r="T3520" s="27" t="str">
        <f t="shared" si="893"/>
        <v/>
      </c>
      <c r="U3520" s="27"/>
      <c r="V3520" s="27"/>
      <c r="W3520" s="30"/>
      <c r="X3520" s="30"/>
      <c r="Y3520" s="31"/>
    </row>
    <row r="3521" spans="1:25" ht="15.75" hidden="1" customHeight="1" x14ac:dyDescent="0.25">
      <c r="A3521" s="32">
        <v>26465813</v>
      </c>
      <c r="B3521" s="32" t="s">
        <v>21292</v>
      </c>
      <c r="C3521" s="32" t="s">
        <v>21293</v>
      </c>
      <c r="D3521" s="32" t="s">
        <v>21294</v>
      </c>
      <c r="E3521" s="32" t="s">
        <v>21295</v>
      </c>
      <c r="F3521" s="32" t="s">
        <v>21296</v>
      </c>
      <c r="G3521" s="32">
        <v>2015</v>
      </c>
      <c r="H3521" s="33">
        <v>42292</v>
      </c>
      <c r="I3521" s="32"/>
      <c r="J3521" s="32"/>
      <c r="K3521" s="32" t="s">
        <v>21297</v>
      </c>
      <c r="L3521" s="32" t="str">
        <f t="shared" si="903"/>
        <v>PreAlerta</v>
      </c>
      <c r="M3521" s="32" t="str">
        <f t="shared" si="901"/>
        <v>S/PalabrasClaves</v>
      </c>
      <c r="N3521" s="32" t="str">
        <f t="shared" si="905"/>
        <v/>
      </c>
      <c r="O3521" s="32"/>
      <c r="P3521" s="32" t="s">
        <v>21298</v>
      </c>
      <c r="Q3521" s="32"/>
      <c r="R3521" s="32" t="str">
        <f>LEFT('2012-2022'!$P3521,4)</f>
        <v>2015</v>
      </c>
      <c r="S3521" s="32" t="s">
        <v>72</v>
      </c>
      <c r="T3521" s="32" t="str">
        <f t="shared" si="893"/>
        <v/>
      </c>
      <c r="U3521" s="32"/>
      <c r="V3521" s="32"/>
      <c r="W3521" s="35"/>
      <c r="X3521" s="35"/>
      <c r="Y3521" s="32"/>
    </row>
    <row r="3522" spans="1:25" ht="15.75" hidden="1" customHeight="1" x14ac:dyDescent="0.25">
      <c r="A3522" s="27">
        <v>25465668</v>
      </c>
      <c r="B3522" s="27" t="s">
        <v>21299</v>
      </c>
      <c r="C3522" s="27" t="s">
        <v>21300</v>
      </c>
      <c r="D3522" s="27" t="s">
        <v>21301</v>
      </c>
      <c r="E3522" s="27" t="s">
        <v>21302</v>
      </c>
      <c r="F3522" s="27" t="s">
        <v>21303</v>
      </c>
      <c r="G3522" s="27">
        <v>2014</v>
      </c>
      <c r="H3522" s="28">
        <v>41977</v>
      </c>
      <c r="I3522" s="27"/>
      <c r="J3522" s="27"/>
      <c r="K3522" s="27" t="s">
        <v>21304</v>
      </c>
      <c r="L3522" s="27" t="str">
        <f t="shared" si="903"/>
        <v>PreAlerta</v>
      </c>
      <c r="M3522" s="27" t="str">
        <f t="shared" si="901"/>
        <v>S/PalabrasClaves</v>
      </c>
      <c r="N3522" s="27" t="str">
        <f t="shared" si="905"/>
        <v/>
      </c>
      <c r="O3522" s="27"/>
      <c r="P3522" s="27" t="s">
        <v>21305</v>
      </c>
      <c r="Q3522" s="27"/>
      <c r="R3522" s="27" t="str">
        <f>LEFT('2012-2022'!$P3522,4)</f>
        <v>2014</v>
      </c>
      <c r="S3522" s="27" t="s">
        <v>74</v>
      </c>
      <c r="T3522" s="27" t="str">
        <f t="shared" si="893"/>
        <v/>
      </c>
      <c r="U3522" s="27"/>
      <c r="V3522" s="27"/>
      <c r="W3522" s="30"/>
      <c r="X3522" s="30"/>
      <c r="Y3522" s="31"/>
    </row>
    <row r="3523" spans="1:25" ht="15.75" hidden="1" customHeight="1" x14ac:dyDescent="0.25">
      <c r="A3523" s="32">
        <v>25252727</v>
      </c>
      <c r="B3523" s="32" t="s">
        <v>21306</v>
      </c>
      <c r="C3523" s="32" t="s">
        <v>21307</v>
      </c>
      <c r="D3523" s="32" t="s">
        <v>21308</v>
      </c>
      <c r="E3523" s="32" t="s">
        <v>21309</v>
      </c>
      <c r="F3523" s="32" t="s">
        <v>2177</v>
      </c>
      <c r="G3523" s="32">
        <v>2016</v>
      </c>
      <c r="H3523" s="33">
        <v>41908</v>
      </c>
      <c r="I3523" s="32"/>
      <c r="J3523" s="32"/>
      <c r="K3523" s="32" t="s">
        <v>21310</v>
      </c>
      <c r="L3523" s="32" t="str">
        <f t="shared" si="903"/>
        <v>Excluido</v>
      </c>
      <c r="M3523" s="32" t="str">
        <f t="shared" si="901"/>
        <v>S/PalabrasClaves</v>
      </c>
      <c r="N3523" s="32" t="str">
        <f t="shared" si="905"/>
        <v/>
      </c>
      <c r="O3523" s="32"/>
      <c r="P3523" s="32" t="s">
        <v>316</v>
      </c>
      <c r="Q3523" s="32"/>
      <c r="R3523" s="32" t="str">
        <f>LEFT('2012-2022'!$P3523,4)</f>
        <v>2016</v>
      </c>
      <c r="S3523" s="32" t="s">
        <v>60</v>
      </c>
      <c r="T3523" s="32" t="str">
        <f t="shared" si="893"/>
        <v/>
      </c>
      <c r="U3523" s="32"/>
      <c r="V3523" s="32"/>
      <c r="W3523" s="35"/>
      <c r="X3523" s="35"/>
      <c r="Y3523" s="32"/>
    </row>
    <row r="3524" spans="1:25" ht="15.75" hidden="1" customHeight="1" x14ac:dyDescent="0.25">
      <c r="A3524" s="27">
        <v>25100823</v>
      </c>
      <c r="B3524" s="27" t="s">
        <v>21311</v>
      </c>
      <c r="C3524" s="27" t="s">
        <v>21312</v>
      </c>
      <c r="D3524" s="27" t="s">
        <v>21313</v>
      </c>
      <c r="E3524" s="27" t="s">
        <v>21314</v>
      </c>
      <c r="F3524" s="27" t="s">
        <v>502</v>
      </c>
      <c r="G3524" s="27">
        <v>2014</v>
      </c>
      <c r="H3524" s="28">
        <v>41859</v>
      </c>
      <c r="I3524" s="27" t="s">
        <v>21315</v>
      </c>
      <c r="J3524" s="27"/>
      <c r="K3524" s="27" t="s">
        <v>21316</v>
      </c>
      <c r="L3524" s="27" t="str">
        <f t="shared" si="903"/>
        <v>PreAlerta</v>
      </c>
      <c r="M3524" s="27" t="str">
        <f t="shared" ref="M3524:M3587" si="906">IF(ISNUMBER(A3524),(IF(ISNUMBER(VLOOKUP(A3524,KEYWORDS,1,FALSE)),"C/PalabrasClaves","S/PalabrasClaves")),"")</f>
        <v>S/PalabrasClaves</v>
      </c>
      <c r="N3524" s="27" t="str">
        <f t="shared" si="905"/>
        <v/>
      </c>
      <c r="O3524" s="27"/>
      <c r="P3524" s="27" t="s">
        <v>2430</v>
      </c>
      <c r="Q3524" s="27"/>
      <c r="R3524" s="27" t="str">
        <f>LEFT('2012-2022'!$P3524,4)</f>
        <v>2014</v>
      </c>
      <c r="S3524" s="27" t="s">
        <v>70</v>
      </c>
      <c r="T3524" s="27" t="str">
        <f t="shared" si="893"/>
        <v/>
      </c>
      <c r="U3524" s="27"/>
      <c r="V3524" s="27"/>
      <c r="W3524" s="30"/>
      <c r="X3524" s="30"/>
      <c r="Y3524" s="31"/>
    </row>
    <row r="3525" spans="1:25" ht="15.75" hidden="1" customHeight="1" x14ac:dyDescent="0.25">
      <c r="A3525" s="32">
        <v>23677015</v>
      </c>
      <c r="B3525" s="32" t="s">
        <v>21317</v>
      </c>
      <c r="C3525" s="32" t="s">
        <v>21318</v>
      </c>
      <c r="D3525" s="32" t="s">
        <v>21319</v>
      </c>
      <c r="E3525" s="32" t="s">
        <v>21320</v>
      </c>
      <c r="F3525" s="32" t="s">
        <v>304</v>
      </c>
      <c r="G3525" s="32">
        <v>2013</v>
      </c>
      <c r="H3525" s="33">
        <v>41411</v>
      </c>
      <c r="I3525" s="32" t="s">
        <v>21321</v>
      </c>
      <c r="J3525" s="32" t="s">
        <v>21322</v>
      </c>
      <c r="K3525" s="32" t="s">
        <v>21323</v>
      </c>
      <c r="L3525" s="32" t="str">
        <f t="shared" si="903"/>
        <v>PreAlerta</v>
      </c>
      <c r="M3525" s="32" t="str">
        <f t="shared" si="906"/>
        <v>S/PalabrasClaves</v>
      </c>
      <c r="N3525" s="32" t="str">
        <f t="shared" si="905"/>
        <v/>
      </c>
      <c r="O3525" s="32"/>
      <c r="P3525" s="32" t="s">
        <v>479</v>
      </c>
      <c r="Q3525" s="32"/>
      <c r="R3525" s="32" t="str">
        <f>LEFT('2012-2022'!$P3525,4)</f>
        <v>2013</v>
      </c>
      <c r="S3525" s="32" t="s">
        <v>60</v>
      </c>
      <c r="T3525" s="32" t="str">
        <f t="shared" si="893"/>
        <v/>
      </c>
      <c r="U3525" s="32"/>
      <c r="V3525" s="32"/>
      <c r="W3525" s="35"/>
      <c r="X3525" s="35"/>
      <c r="Y3525" s="32"/>
    </row>
    <row r="3526" spans="1:25" ht="15.75" hidden="1" customHeight="1" x14ac:dyDescent="0.25">
      <c r="A3526" s="27">
        <v>33503149</v>
      </c>
      <c r="B3526" s="27" t="s">
        <v>21324</v>
      </c>
      <c r="C3526" s="27" t="s">
        <v>21325</v>
      </c>
      <c r="D3526" s="27" t="s">
        <v>21326</v>
      </c>
      <c r="E3526" s="27" t="s">
        <v>21327</v>
      </c>
      <c r="F3526" s="27" t="s">
        <v>13958</v>
      </c>
      <c r="G3526" s="27">
        <v>2021</v>
      </c>
      <c r="H3526" s="28">
        <v>44223</v>
      </c>
      <c r="I3526" s="27" t="s">
        <v>21328</v>
      </c>
      <c r="J3526" s="27"/>
      <c r="K3526" s="27" t="s">
        <v>21329</v>
      </c>
      <c r="L3526" s="27" t="str">
        <f t="shared" si="903"/>
        <v>PostAlerta</v>
      </c>
      <c r="M3526" s="27" t="str">
        <f t="shared" si="906"/>
        <v>S/PalabrasClaves</v>
      </c>
      <c r="N3526" s="27" t="str">
        <f t="shared" si="905"/>
        <v/>
      </c>
      <c r="O3526" s="27"/>
      <c r="P3526" s="27" t="s">
        <v>7575</v>
      </c>
      <c r="Q3526" s="27"/>
      <c r="R3526" s="27" t="str">
        <f>LEFT('2012-2022'!$P3526,4)</f>
        <v>2021</v>
      </c>
      <c r="S3526" s="27" t="s">
        <v>39</v>
      </c>
      <c r="T3526" s="27" t="str">
        <f t="shared" si="893"/>
        <v/>
      </c>
      <c r="U3526" s="27"/>
      <c r="V3526" s="27"/>
      <c r="W3526" s="30"/>
      <c r="X3526" s="30"/>
      <c r="Y3526" s="31"/>
    </row>
    <row r="3527" spans="1:25" ht="15.75" hidden="1" customHeight="1" x14ac:dyDescent="0.25">
      <c r="A3527" s="32">
        <v>33503026</v>
      </c>
      <c r="B3527" s="32" t="s">
        <v>21330</v>
      </c>
      <c r="C3527" s="32" t="s">
        <v>21331</v>
      </c>
      <c r="D3527" s="32" t="s">
        <v>21332</v>
      </c>
      <c r="E3527" s="32" t="s">
        <v>21333</v>
      </c>
      <c r="F3527" s="32" t="s">
        <v>10096</v>
      </c>
      <c r="G3527" s="32">
        <v>2021</v>
      </c>
      <c r="H3527" s="33">
        <v>44223</v>
      </c>
      <c r="I3527" s="32" t="s">
        <v>21334</v>
      </c>
      <c r="J3527" s="32"/>
      <c r="K3527" s="32" t="s">
        <v>21335</v>
      </c>
      <c r="L3527" s="32" t="str">
        <f t="shared" si="903"/>
        <v>PostAlerta</v>
      </c>
      <c r="M3527" s="32" t="str">
        <f t="shared" si="906"/>
        <v>S/PalabrasClaves</v>
      </c>
      <c r="N3527" s="32" t="str">
        <f t="shared" si="905"/>
        <v/>
      </c>
      <c r="O3527" s="32"/>
      <c r="P3527" s="32" t="s">
        <v>14015</v>
      </c>
      <c r="Q3527" s="32"/>
      <c r="R3527" s="32" t="str">
        <f>LEFT('2012-2022'!$P3527,4)</f>
        <v>2021</v>
      </c>
      <c r="S3527" s="32" t="s">
        <v>39</v>
      </c>
      <c r="T3527" s="32" t="str">
        <f t="shared" si="893"/>
        <v/>
      </c>
      <c r="U3527" s="32"/>
      <c r="V3527" s="32"/>
      <c r="W3527" s="35"/>
      <c r="X3527" s="35"/>
      <c r="Y3527" s="32"/>
    </row>
    <row r="3528" spans="1:25" ht="15.75" hidden="1" customHeight="1" x14ac:dyDescent="0.25">
      <c r="A3528" s="27">
        <v>32750107</v>
      </c>
      <c r="B3528" s="27" t="s">
        <v>21336</v>
      </c>
      <c r="C3528" s="27" t="s">
        <v>21337</v>
      </c>
      <c r="D3528" s="27" t="s">
        <v>21338</v>
      </c>
      <c r="E3528" s="27" t="s">
        <v>21339</v>
      </c>
      <c r="F3528" s="27" t="s">
        <v>2140</v>
      </c>
      <c r="G3528" s="27">
        <v>2021</v>
      </c>
      <c r="H3528" s="28">
        <v>44048</v>
      </c>
      <c r="I3528" s="27" t="s">
        <v>21340</v>
      </c>
      <c r="J3528" s="27"/>
      <c r="K3528" s="27" t="s">
        <v>21341</v>
      </c>
      <c r="L3528" s="27" t="str">
        <f t="shared" si="903"/>
        <v>PostAlerta</v>
      </c>
      <c r="M3528" s="27" t="str">
        <f t="shared" si="906"/>
        <v>S/PalabrasClaves</v>
      </c>
      <c r="N3528" s="27" t="str">
        <f t="shared" si="905"/>
        <v/>
      </c>
      <c r="O3528" s="27"/>
      <c r="P3528" s="27" t="s">
        <v>4884</v>
      </c>
      <c r="Q3528" s="27"/>
      <c r="R3528" s="27" t="str">
        <f>LEFT('2012-2022'!$P3528,4)</f>
        <v>2021</v>
      </c>
      <c r="S3528" s="27" t="s">
        <v>70</v>
      </c>
      <c r="T3528" s="27" t="str">
        <f t="shared" si="893"/>
        <v/>
      </c>
      <c r="U3528" s="27"/>
      <c r="V3528" s="27"/>
      <c r="W3528" s="30"/>
      <c r="X3528" s="30"/>
      <c r="Y3528" s="31"/>
    </row>
    <row r="3529" spans="1:25" ht="15.75" hidden="1" customHeight="1" x14ac:dyDescent="0.25">
      <c r="A3529" s="32">
        <v>30224859</v>
      </c>
      <c r="B3529" s="32" t="s">
        <v>21342</v>
      </c>
      <c r="C3529" s="32" t="s">
        <v>21343</v>
      </c>
      <c r="D3529" s="32" t="s">
        <v>21344</v>
      </c>
      <c r="E3529" s="32" t="s">
        <v>21345</v>
      </c>
      <c r="F3529" s="32" t="s">
        <v>5548</v>
      </c>
      <c r="G3529" s="32">
        <v>2018</v>
      </c>
      <c r="H3529" s="33">
        <v>43362</v>
      </c>
      <c r="I3529" s="32" t="s">
        <v>21346</v>
      </c>
      <c r="J3529" s="32"/>
      <c r="K3529" s="32" t="s">
        <v>21347</v>
      </c>
      <c r="L3529" s="32" t="str">
        <f t="shared" si="903"/>
        <v>PostAlerta</v>
      </c>
      <c r="M3529" s="32" t="str">
        <f t="shared" si="906"/>
        <v>S/PalabrasClaves</v>
      </c>
      <c r="N3529" s="32" t="str">
        <f t="shared" si="905"/>
        <v/>
      </c>
      <c r="O3529" s="32"/>
      <c r="P3529" s="32" t="s">
        <v>21348</v>
      </c>
      <c r="Q3529" s="32"/>
      <c r="R3529" s="32" t="str">
        <f>LEFT('2012-2022'!$P3529,4)</f>
        <v>2018</v>
      </c>
      <c r="S3529" s="32" t="s">
        <v>65</v>
      </c>
      <c r="T3529" s="32" t="str">
        <f t="shared" si="893"/>
        <v/>
      </c>
      <c r="U3529" s="32"/>
      <c r="V3529" s="32"/>
      <c r="W3529" s="35"/>
      <c r="X3529" s="35"/>
      <c r="Y3529" s="32"/>
    </row>
    <row r="3530" spans="1:25" ht="15.75" hidden="1" customHeight="1" x14ac:dyDescent="0.25">
      <c r="A3530" s="27">
        <v>30125380</v>
      </c>
      <c r="B3530" s="27" t="s">
        <v>21349</v>
      </c>
      <c r="C3530" s="27" t="s">
        <v>21350</v>
      </c>
      <c r="D3530" s="27" t="s">
        <v>21351</v>
      </c>
      <c r="E3530" s="27" t="s">
        <v>21352</v>
      </c>
      <c r="F3530" s="27" t="s">
        <v>14312</v>
      </c>
      <c r="G3530" s="27">
        <v>2018</v>
      </c>
      <c r="H3530" s="28">
        <v>43333</v>
      </c>
      <c r="I3530" s="27"/>
      <c r="J3530" s="27"/>
      <c r="K3530" s="27" t="s">
        <v>21353</v>
      </c>
      <c r="L3530" s="27" t="str">
        <f t="shared" si="903"/>
        <v>PostAlerta</v>
      </c>
      <c r="M3530" s="27" t="str">
        <f t="shared" si="906"/>
        <v>S/PalabrasClaves</v>
      </c>
      <c r="N3530" s="27" t="str">
        <f t="shared" si="905"/>
        <v/>
      </c>
      <c r="O3530" s="27"/>
      <c r="P3530" s="27" t="s">
        <v>942</v>
      </c>
      <c r="Q3530" s="27"/>
      <c r="R3530" s="27" t="str">
        <f>LEFT('2012-2022'!$P3530,4)</f>
        <v>2018</v>
      </c>
      <c r="S3530" s="27" t="s">
        <v>74</v>
      </c>
      <c r="T3530" s="27" t="str">
        <f t="shared" si="893"/>
        <v/>
      </c>
      <c r="U3530" s="27"/>
      <c r="V3530" s="27"/>
      <c r="W3530" s="30"/>
      <c r="X3530" s="30"/>
      <c r="Y3530" s="31"/>
    </row>
    <row r="3531" spans="1:25" ht="15.75" hidden="1" customHeight="1" x14ac:dyDescent="0.25">
      <c r="A3531" s="32">
        <v>30052651</v>
      </c>
      <c r="B3531" s="32" t="s">
        <v>21354</v>
      </c>
      <c r="C3531" s="32" t="s">
        <v>21355</v>
      </c>
      <c r="D3531" s="32" t="s">
        <v>21356</v>
      </c>
      <c r="E3531" s="32" t="s">
        <v>21357</v>
      </c>
      <c r="F3531" s="32" t="s">
        <v>424</v>
      </c>
      <c r="G3531" s="32">
        <v>2018</v>
      </c>
      <c r="H3531" s="33">
        <v>43309</v>
      </c>
      <c r="I3531" s="32" t="s">
        <v>21358</v>
      </c>
      <c r="J3531" s="32"/>
      <c r="K3531" s="32" t="s">
        <v>21359</v>
      </c>
      <c r="L3531" s="32" t="str">
        <f t="shared" si="903"/>
        <v>Excluido</v>
      </c>
      <c r="M3531" s="32" t="str">
        <f t="shared" si="906"/>
        <v>S/PalabrasClaves</v>
      </c>
      <c r="N3531" s="32" t="str">
        <f t="shared" si="905"/>
        <v/>
      </c>
      <c r="O3531" s="32"/>
      <c r="P3531" s="32" t="s">
        <v>2737</v>
      </c>
      <c r="Q3531" s="32"/>
      <c r="R3531" s="32" t="str">
        <f>LEFT('2012-2022'!$P3531,4)</f>
        <v>2018</v>
      </c>
      <c r="S3531" s="32" t="s">
        <v>62</v>
      </c>
      <c r="T3531" s="32" t="str">
        <f t="shared" si="893"/>
        <v/>
      </c>
      <c r="U3531" s="32"/>
      <c r="V3531" s="32"/>
      <c r="W3531" s="35"/>
      <c r="X3531" s="35"/>
      <c r="Y3531" s="32"/>
    </row>
    <row r="3532" spans="1:25" ht="15.75" hidden="1" customHeight="1" x14ac:dyDescent="0.25">
      <c r="A3532" s="27">
        <v>28430679</v>
      </c>
      <c r="B3532" s="27" t="s">
        <v>21360</v>
      </c>
      <c r="C3532" s="27" t="s">
        <v>21361</v>
      </c>
      <c r="D3532" s="27" t="s">
        <v>21362</v>
      </c>
      <c r="E3532" s="27" t="s">
        <v>21363</v>
      </c>
      <c r="F3532" s="27" t="s">
        <v>8179</v>
      </c>
      <c r="G3532" s="27">
        <v>2017</v>
      </c>
      <c r="H3532" s="28">
        <v>42847</v>
      </c>
      <c r="I3532" s="27"/>
      <c r="J3532" s="27"/>
      <c r="K3532" s="27" t="s">
        <v>21364</v>
      </c>
      <c r="L3532" s="27" t="str">
        <f t="shared" si="903"/>
        <v>PostAlerta</v>
      </c>
      <c r="M3532" s="27" t="str">
        <f t="shared" si="906"/>
        <v>S/PalabrasClaves</v>
      </c>
      <c r="N3532" s="27" t="str">
        <f t="shared" si="905"/>
        <v/>
      </c>
      <c r="O3532" s="27"/>
      <c r="P3532" s="27" t="s">
        <v>166</v>
      </c>
      <c r="Q3532" s="27"/>
      <c r="R3532" s="27" t="str">
        <f>LEFT('2012-2022'!$P3532,4)</f>
        <v>2017</v>
      </c>
      <c r="S3532" s="27" t="s">
        <v>62</v>
      </c>
      <c r="T3532" s="27" t="str">
        <f t="shared" si="893"/>
        <v/>
      </c>
      <c r="U3532" s="27"/>
      <c r="V3532" s="27"/>
      <c r="W3532" s="30"/>
      <c r="X3532" s="30"/>
      <c r="Y3532" s="31"/>
    </row>
    <row r="3533" spans="1:25" ht="15.75" hidden="1" customHeight="1" x14ac:dyDescent="0.25">
      <c r="A3533" s="32">
        <v>28120646</v>
      </c>
      <c r="B3533" s="32" t="s">
        <v>21365</v>
      </c>
      <c r="C3533" s="32" t="s">
        <v>21366</v>
      </c>
      <c r="D3533" s="32" t="s">
        <v>21367</v>
      </c>
      <c r="E3533" s="32" t="s">
        <v>21368</v>
      </c>
      <c r="F3533" s="32" t="s">
        <v>735</v>
      </c>
      <c r="G3533" s="32">
        <v>2017</v>
      </c>
      <c r="H3533" s="33">
        <v>42761</v>
      </c>
      <c r="I3533" s="32"/>
      <c r="J3533" s="32"/>
      <c r="K3533" s="32" t="s">
        <v>21369</v>
      </c>
      <c r="L3533" s="32" t="str">
        <f t="shared" si="903"/>
        <v>PostAlerta</v>
      </c>
      <c r="M3533" s="32" t="str">
        <f t="shared" si="906"/>
        <v>S/PalabrasClaves</v>
      </c>
      <c r="N3533" s="32" t="str">
        <f t="shared" si="905"/>
        <v/>
      </c>
      <c r="O3533" s="32"/>
      <c r="P3533" s="32" t="s">
        <v>3730</v>
      </c>
      <c r="Q3533" s="32"/>
      <c r="R3533" s="32" t="str">
        <f>LEFT('2012-2022'!$P3533,4)</f>
        <v>2017</v>
      </c>
      <c r="S3533" s="32" t="s">
        <v>70</v>
      </c>
      <c r="T3533" s="32" t="str">
        <f t="shared" si="893"/>
        <v/>
      </c>
      <c r="U3533" s="32"/>
      <c r="V3533" s="32"/>
      <c r="W3533" s="35"/>
      <c r="X3533" s="35"/>
      <c r="Y3533" s="32"/>
    </row>
    <row r="3534" spans="1:25" ht="15.75" hidden="1" customHeight="1" x14ac:dyDescent="0.25">
      <c r="A3534" s="27">
        <v>26859803</v>
      </c>
      <c r="B3534" s="27" t="s">
        <v>21370</v>
      </c>
      <c r="C3534" s="27" t="s">
        <v>21371</v>
      </c>
      <c r="D3534" s="27" t="s">
        <v>21372</v>
      </c>
      <c r="E3534" s="27" t="s">
        <v>21373</v>
      </c>
      <c r="F3534" s="27" t="s">
        <v>304</v>
      </c>
      <c r="G3534" s="27">
        <v>2016</v>
      </c>
      <c r="H3534" s="28">
        <v>42410</v>
      </c>
      <c r="I3534" s="27" t="s">
        <v>21374</v>
      </c>
      <c r="J3534" s="27" t="s">
        <v>21375</v>
      </c>
      <c r="K3534" s="27" t="s">
        <v>21376</v>
      </c>
      <c r="L3534" s="27" t="str">
        <f t="shared" si="903"/>
        <v>PreAlerta</v>
      </c>
      <c r="M3534" s="27" t="str">
        <f t="shared" si="906"/>
        <v>S/PalabrasClaves</v>
      </c>
      <c r="N3534" s="27" t="str">
        <f t="shared" si="905"/>
        <v/>
      </c>
      <c r="O3534" s="27"/>
      <c r="P3534" s="27" t="s">
        <v>2657</v>
      </c>
      <c r="Q3534" s="27"/>
      <c r="R3534" s="27" t="str">
        <f>LEFT('2012-2022'!$P3534,4)</f>
        <v>2016</v>
      </c>
      <c r="S3534" s="27" t="s">
        <v>49</v>
      </c>
      <c r="T3534" s="27" t="str">
        <f t="shared" si="893"/>
        <v/>
      </c>
      <c r="U3534" s="27"/>
      <c r="V3534" s="27"/>
      <c r="W3534" s="30"/>
      <c r="X3534" s="30"/>
      <c r="Y3534" s="31"/>
    </row>
    <row r="3535" spans="1:25" ht="15.75" hidden="1" customHeight="1" x14ac:dyDescent="0.25">
      <c r="A3535" s="32">
        <v>26411663</v>
      </c>
      <c r="B3535" s="32" t="s">
        <v>21377</v>
      </c>
      <c r="C3535" s="32" t="s">
        <v>21378</v>
      </c>
      <c r="D3535" s="32" t="s">
        <v>21379</v>
      </c>
      <c r="E3535" s="32" t="s">
        <v>20361</v>
      </c>
      <c r="F3535" s="32" t="s">
        <v>21380</v>
      </c>
      <c r="G3535" s="32">
        <v>2015</v>
      </c>
      <c r="H3535" s="33">
        <v>42276</v>
      </c>
      <c r="I3535" s="32"/>
      <c r="J3535" s="32"/>
      <c r="K3535" s="32"/>
      <c r="L3535" s="32" t="str">
        <f t="shared" si="903"/>
        <v>PreAlerta</v>
      </c>
      <c r="M3535" s="32" t="str">
        <f t="shared" si="906"/>
        <v>S/PalabrasClaves</v>
      </c>
      <c r="N3535" s="32" t="str">
        <f t="shared" si="905"/>
        <v/>
      </c>
      <c r="O3535" s="32"/>
      <c r="P3535" s="32" t="s">
        <v>21381</v>
      </c>
      <c r="Q3535" s="32"/>
      <c r="R3535" s="32" t="str">
        <f>LEFT('2012-2022'!$P3535,4)</f>
        <v>2015</v>
      </c>
      <c r="S3535" s="32" t="s">
        <v>4248</v>
      </c>
      <c r="T3535" s="32" t="str">
        <f t="shared" si="893"/>
        <v/>
      </c>
      <c r="U3535" s="32"/>
      <c r="V3535" s="32"/>
      <c r="W3535" s="35"/>
      <c r="X3535" s="35"/>
      <c r="Y3535" s="32"/>
    </row>
    <row r="3536" spans="1:25" ht="15.75" hidden="1" customHeight="1" x14ac:dyDescent="0.25">
      <c r="A3536" s="27">
        <v>26220178</v>
      </c>
      <c r="B3536" s="27" t="s">
        <v>21382</v>
      </c>
      <c r="C3536" s="27" t="s">
        <v>21383</v>
      </c>
      <c r="D3536" s="27" t="s">
        <v>21384</v>
      </c>
      <c r="E3536" s="27" t="s">
        <v>21385</v>
      </c>
      <c r="F3536" s="27" t="s">
        <v>1066</v>
      </c>
      <c r="G3536" s="27">
        <v>2015</v>
      </c>
      <c r="H3536" s="28">
        <v>42215</v>
      </c>
      <c r="I3536" s="27" t="s">
        <v>21386</v>
      </c>
      <c r="J3536" s="27"/>
      <c r="K3536" s="27" t="s">
        <v>21387</v>
      </c>
      <c r="L3536" s="27" t="str">
        <f t="shared" si="903"/>
        <v>Excluido</v>
      </c>
      <c r="M3536" s="27" t="str">
        <f t="shared" si="906"/>
        <v>C/PalabrasClaves</v>
      </c>
      <c r="N3536" s="27" t="str">
        <f t="shared" si="905"/>
        <v/>
      </c>
      <c r="O3536" s="27"/>
      <c r="P3536" s="27" t="s">
        <v>21388</v>
      </c>
      <c r="Q3536" s="27"/>
      <c r="R3536" s="27" t="str">
        <f>LEFT('2012-2022'!$P3536,4)</f>
        <v>2015</v>
      </c>
      <c r="S3536" s="27" t="s">
        <v>62</v>
      </c>
      <c r="T3536" s="27" t="str">
        <f t="shared" si="893"/>
        <v/>
      </c>
      <c r="U3536" s="27"/>
      <c r="V3536" s="27"/>
      <c r="W3536" s="30"/>
      <c r="X3536" s="30"/>
      <c r="Y3536" s="31"/>
    </row>
    <row r="3537" spans="1:25" ht="15.75" hidden="1" customHeight="1" x14ac:dyDescent="0.25">
      <c r="A3537" s="32">
        <v>24762640</v>
      </c>
      <c r="B3537" s="32" t="s">
        <v>21389</v>
      </c>
      <c r="C3537" s="32" t="s">
        <v>21390</v>
      </c>
      <c r="D3537" s="32" t="s">
        <v>21391</v>
      </c>
      <c r="E3537" s="32" t="s">
        <v>21392</v>
      </c>
      <c r="F3537" s="32" t="s">
        <v>12929</v>
      </c>
      <c r="G3537" s="32">
        <v>2014</v>
      </c>
      <c r="H3537" s="33">
        <v>41755</v>
      </c>
      <c r="I3537" s="32"/>
      <c r="J3537" s="32"/>
      <c r="K3537" s="32" t="s">
        <v>21393</v>
      </c>
      <c r="L3537" s="32" t="str">
        <f t="shared" si="903"/>
        <v>PreAlerta</v>
      </c>
      <c r="M3537" s="32" t="str">
        <f t="shared" si="906"/>
        <v>S/PalabrasClaves</v>
      </c>
      <c r="N3537" s="32" t="str">
        <f t="shared" si="905"/>
        <v/>
      </c>
      <c r="O3537" s="32"/>
      <c r="P3537" s="32">
        <v>2014</v>
      </c>
      <c r="Q3537" s="32"/>
      <c r="R3537" s="32" t="str">
        <f>LEFT('2012-2022'!$P3537,4)</f>
        <v>2014</v>
      </c>
      <c r="S3537" s="32"/>
      <c r="T3537" s="32" t="str">
        <f t="shared" si="893"/>
        <v/>
      </c>
      <c r="U3537" s="32"/>
      <c r="V3537" s="32"/>
      <c r="W3537" s="35"/>
      <c r="X3537" s="35"/>
      <c r="Y3537" s="32"/>
    </row>
    <row r="3538" spans="1:25" ht="15.75" hidden="1" customHeight="1" x14ac:dyDescent="0.25">
      <c r="A3538" s="27">
        <v>34869072</v>
      </c>
      <c r="B3538" s="27" t="s">
        <v>21394</v>
      </c>
      <c r="C3538" s="27" t="s">
        <v>21395</v>
      </c>
      <c r="D3538" s="27" t="s">
        <v>21396</v>
      </c>
      <c r="E3538" s="27" t="s">
        <v>21397</v>
      </c>
      <c r="F3538" s="27" t="s">
        <v>5193</v>
      </c>
      <c r="G3538" s="27">
        <v>2021</v>
      </c>
      <c r="H3538" s="28">
        <v>44536</v>
      </c>
      <c r="I3538" s="27" t="s">
        <v>21398</v>
      </c>
      <c r="J3538" s="27"/>
      <c r="K3538" s="27" t="s">
        <v>21399</v>
      </c>
      <c r="L3538" s="27" t="str">
        <f t="shared" si="903"/>
        <v>PostAlerta</v>
      </c>
      <c r="M3538" s="27" t="str">
        <f t="shared" si="906"/>
        <v>S/PalabrasClaves</v>
      </c>
      <c r="N3538" s="27" t="str">
        <f t="shared" si="905"/>
        <v/>
      </c>
      <c r="O3538" s="27"/>
      <c r="P3538" s="27" t="s">
        <v>17101</v>
      </c>
      <c r="Q3538" s="27"/>
      <c r="R3538" s="27" t="str">
        <f>LEFT('2012-2022'!$P3538,4)</f>
        <v>2021</v>
      </c>
      <c r="S3538" s="27" t="s">
        <v>72</v>
      </c>
      <c r="T3538" s="27" t="str">
        <f t="shared" si="893"/>
        <v/>
      </c>
      <c r="U3538" s="27"/>
      <c r="V3538" s="27"/>
      <c r="W3538" s="30"/>
      <c r="X3538" s="30"/>
      <c r="Y3538" s="31"/>
    </row>
    <row r="3539" spans="1:25" ht="15.75" hidden="1" customHeight="1" x14ac:dyDescent="0.25">
      <c r="A3539" s="32">
        <v>34547546</v>
      </c>
      <c r="B3539" s="32" t="s">
        <v>21400</v>
      </c>
      <c r="C3539" s="32" t="s">
        <v>21401</v>
      </c>
      <c r="D3539" s="32" t="s">
        <v>21402</v>
      </c>
      <c r="E3539" s="32" t="s">
        <v>21403</v>
      </c>
      <c r="F3539" s="32" t="s">
        <v>11943</v>
      </c>
      <c r="G3539" s="32">
        <v>2022</v>
      </c>
      <c r="H3539" s="33">
        <v>44460</v>
      </c>
      <c r="I3539" s="32"/>
      <c r="J3539" s="32"/>
      <c r="K3539" s="32" t="s">
        <v>21404</v>
      </c>
      <c r="L3539" s="32" t="str">
        <f t="shared" si="903"/>
        <v>PostAlerta</v>
      </c>
      <c r="M3539" s="32" t="str">
        <f t="shared" si="906"/>
        <v>C/PalabrasClaves</v>
      </c>
      <c r="N3539" s="32" t="str">
        <f t="shared" si="905"/>
        <v/>
      </c>
      <c r="O3539" s="32"/>
      <c r="P3539" s="32" t="s">
        <v>289</v>
      </c>
      <c r="Q3539" s="32"/>
      <c r="R3539" s="32" t="str">
        <f>LEFT('2012-2022'!$P3539,4)</f>
        <v>2022</v>
      </c>
      <c r="S3539" s="32" t="s">
        <v>45</v>
      </c>
      <c r="T3539" s="32" t="str">
        <f t="shared" si="893"/>
        <v/>
      </c>
      <c r="U3539" s="32"/>
      <c r="V3539" s="32"/>
      <c r="W3539" s="35"/>
      <c r="X3539" s="35"/>
      <c r="Y3539" s="32"/>
    </row>
    <row r="3540" spans="1:25" ht="15.75" hidden="1" customHeight="1" x14ac:dyDescent="0.25">
      <c r="A3540" s="27">
        <v>34039298</v>
      </c>
      <c r="B3540" s="27" t="s">
        <v>21405</v>
      </c>
      <c r="C3540" s="27" t="s">
        <v>21406</v>
      </c>
      <c r="D3540" s="27" t="s">
        <v>21407</v>
      </c>
      <c r="E3540" s="27" t="s">
        <v>21408</v>
      </c>
      <c r="F3540" s="27" t="s">
        <v>1066</v>
      </c>
      <c r="G3540" s="27">
        <v>2021</v>
      </c>
      <c r="H3540" s="28">
        <v>44343</v>
      </c>
      <c r="I3540" s="27" t="s">
        <v>21409</v>
      </c>
      <c r="J3540" s="27"/>
      <c r="K3540" s="27" t="s">
        <v>21410</v>
      </c>
      <c r="L3540" s="27" t="str">
        <f t="shared" si="903"/>
        <v>PostAlerta</v>
      </c>
      <c r="M3540" s="27" t="str">
        <f t="shared" si="906"/>
        <v>S/PalabrasClaves</v>
      </c>
      <c r="N3540" s="27" t="str">
        <f t="shared" si="905"/>
        <v/>
      </c>
      <c r="O3540" s="27"/>
      <c r="P3540" s="27" t="s">
        <v>21411</v>
      </c>
      <c r="Q3540" s="27"/>
      <c r="R3540" s="27" t="str">
        <f>LEFT('2012-2022'!$P3540,4)</f>
        <v>2021</v>
      </c>
      <c r="S3540" s="27" t="s">
        <v>57</v>
      </c>
      <c r="T3540" s="27" t="str">
        <f t="shared" si="893"/>
        <v/>
      </c>
      <c r="U3540" s="27"/>
      <c r="V3540" s="27"/>
      <c r="W3540" s="30"/>
      <c r="X3540" s="30"/>
      <c r="Y3540" s="31"/>
    </row>
    <row r="3541" spans="1:25" ht="15.75" hidden="1" customHeight="1" x14ac:dyDescent="0.25">
      <c r="A3541" s="32">
        <v>32842906</v>
      </c>
      <c r="B3541" s="32" t="s">
        <v>21412</v>
      </c>
      <c r="C3541" s="32" t="s">
        <v>21413</v>
      </c>
      <c r="D3541" s="32" t="s">
        <v>21414</v>
      </c>
      <c r="E3541" s="32" t="s">
        <v>15005</v>
      </c>
      <c r="F3541" s="32" t="s">
        <v>735</v>
      </c>
      <c r="G3541" s="32">
        <v>2020</v>
      </c>
      <c r="H3541" s="33">
        <v>44070</v>
      </c>
      <c r="I3541" s="32"/>
      <c r="J3541" s="32"/>
      <c r="K3541" s="32" t="s">
        <v>21415</v>
      </c>
      <c r="L3541" s="32" t="str">
        <f t="shared" si="903"/>
        <v>PostAlerta</v>
      </c>
      <c r="M3541" s="32" t="str">
        <f t="shared" si="906"/>
        <v>S/PalabrasClaves</v>
      </c>
      <c r="N3541" s="32" t="str">
        <f t="shared" si="905"/>
        <v/>
      </c>
      <c r="O3541" s="32"/>
      <c r="P3541" s="32" t="s">
        <v>1049</v>
      </c>
      <c r="Q3541" s="32"/>
      <c r="R3541" s="32" t="str">
        <f>LEFT('2012-2022'!$P3541,4)</f>
        <v>2020</v>
      </c>
      <c r="S3541" s="32" t="s">
        <v>70</v>
      </c>
      <c r="T3541" s="32" t="str">
        <f t="shared" si="893"/>
        <v/>
      </c>
      <c r="U3541" s="32"/>
      <c r="V3541" s="32"/>
      <c r="W3541" s="35"/>
      <c r="X3541" s="35"/>
      <c r="Y3541" s="32"/>
    </row>
    <row r="3542" spans="1:25" ht="15.75" hidden="1" customHeight="1" x14ac:dyDescent="0.25">
      <c r="A3542" s="27">
        <v>31935208</v>
      </c>
      <c r="B3542" s="27" t="s">
        <v>21416</v>
      </c>
      <c r="C3542" s="27" t="s">
        <v>12387</v>
      </c>
      <c r="D3542" s="27" t="s">
        <v>21417</v>
      </c>
      <c r="E3542" s="27" t="s">
        <v>12389</v>
      </c>
      <c r="F3542" s="27" t="s">
        <v>304</v>
      </c>
      <c r="G3542" s="27">
        <v>2020</v>
      </c>
      <c r="H3542" s="28">
        <v>43845</v>
      </c>
      <c r="I3542" s="27" t="s">
        <v>21418</v>
      </c>
      <c r="J3542" s="27" t="s">
        <v>21419</v>
      </c>
      <c r="K3542" s="27" t="s">
        <v>21420</v>
      </c>
      <c r="L3542" s="27" t="str">
        <f t="shared" si="903"/>
        <v>PostAlerta</v>
      </c>
      <c r="M3542" s="27" t="str">
        <f t="shared" si="906"/>
        <v>S/PalabrasClaves</v>
      </c>
      <c r="N3542" s="27" t="str">
        <f t="shared" si="905"/>
        <v/>
      </c>
      <c r="O3542" s="27"/>
      <c r="P3542" s="27" t="s">
        <v>3128</v>
      </c>
      <c r="Q3542" s="27"/>
      <c r="R3542" s="27" t="str">
        <f>LEFT('2012-2022'!$P3542,4)</f>
        <v>2020</v>
      </c>
      <c r="S3542" s="27" t="s">
        <v>45</v>
      </c>
      <c r="T3542" s="27" t="str">
        <f t="shared" si="893"/>
        <v/>
      </c>
      <c r="U3542" s="27"/>
      <c r="V3542" s="27"/>
      <c r="W3542" s="30"/>
      <c r="X3542" s="30"/>
      <c r="Y3542" s="31"/>
    </row>
    <row r="3543" spans="1:25" ht="15.75" hidden="1" customHeight="1" x14ac:dyDescent="0.25">
      <c r="A3543" s="32">
        <v>31812771</v>
      </c>
      <c r="B3543" s="32" t="s">
        <v>21421</v>
      </c>
      <c r="C3543" s="32" t="s">
        <v>21422</v>
      </c>
      <c r="D3543" s="32" t="s">
        <v>21423</v>
      </c>
      <c r="E3543" s="32" t="s">
        <v>21424</v>
      </c>
      <c r="F3543" s="32" t="s">
        <v>1845</v>
      </c>
      <c r="G3543" s="32">
        <v>2020</v>
      </c>
      <c r="H3543" s="33">
        <v>43808</v>
      </c>
      <c r="I3543" s="32"/>
      <c r="J3543" s="32"/>
      <c r="K3543" s="32" t="s">
        <v>21425</v>
      </c>
      <c r="L3543" s="32" t="str">
        <f t="shared" si="903"/>
        <v>PostAlerta</v>
      </c>
      <c r="M3543" s="32" t="str">
        <f t="shared" si="906"/>
        <v>C/PalabrasClaves</v>
      </c>
      <c r="N3543" s="32" t="str">
        <f t="shared" si="905"/>
        <v/>
      </c>
      <c r="O3543" s="32"/>
      <c r="P3543" s="32" t="s">
        <v>1240</v>
      </c>
      <c r="Q3543" s="32"/>
      <c r="R3543" s="32" t="str">
        <f>LEFT('2012-2022'!$P3543,4)</f>
        <v>2020</v>
      </c>
      <c r="S3543" s="32" t="s">
        <v>62</v>
      </c>
      <c r="T3543" s="32" t="str">
        <f t="shared" si="893"/>
        <v/>
      </c>
      <c r="U3543" s="32"/>
      <c r="V3543" s="32"/>
      <c r="W3543" s="35"/>
      <c r="X3543" s="35"/>
      <c r="Y3543" s="32"/>
    </row>
    <row r="3544" spans="1:25" ht="15.75" hidden="1" customHeight="1" x14ac:dyDescent="0.25">
      <c r="A3544" s="27">
        <v>31014341</v>
      </c>
      <c r="B3544" s="27" t="s">
        <v>21426</v>
      </c>
      <c r="C3544" s="27" t="s">
        <v>21427</v>
      </c>
      <c r="D3544" s="27" t="s">
        <v>21428</v>
      </c>
      <c r="E3544" s="27" t="s">
        <v>21429</v>
      </c>
      <c r="F3544" s="27" t="s">
        <v>12963</v>
      </c>
      <c r="G3544" s="27">
        <v>2019</v>
      </c>
      <c r="H3544" s="28">
        <v>43580</v>
      </c>
      <c r="I3544" s="27" t="s">
        <v>21430</v>
      </c>
      <c r="J3544" s="27"/>
      <c r="K3544" s="27" t="s">
        <v>21431</v>
      </c>
      <c r="L3544" s="27" t="str">
        <f t="shared" si="903"/>
        <v>Excluido</v>
      </c>
      <c r="M3544" s="27" t="str">
        <f t="shared" si="906"/>
        <v>C/PalabrasClaves</v>
      </c>
      <c r="N3544" s="27" t="str">
        <f t="shared" si="905"/>
        <v/>
      </c>
      <c r="O3544" s="27"/>
      <c r="P3544" s="27" t="s">
        <v>21432</v>
      </c>
      <c r="Q3544" s="27"/>
      <c r="R3544" s="27" t="str">
        <f>LEFT('2012-2022'!$P3544,4)</f>
        <v>2019</v>
      </c>
      <c r="S3544" s="27" t="s">
        <v>54</v>
      </c>
      <c r="T3544" s="27" t="str">
        <f t="shared" si="893"/>
        <v/>
      </c>
      <c r="U3544" s="27"/>
      <c r="V3544" s="27"/>
      <c r="W3544" s="30"/>
      <c r="X3544" s="30"/>
      <c r="Y3544" s="31"/>
    </row>
    <row r="3545" spans="1:25" ht="15.75" hidden="1" customHeight="1" x14ac:dyDescent="0.25">
      <c r="A3545" s="32">
        <v>30739637</v>
      </c>
      <c r="B3545" s="32" t="s">
        <v>21433</v>
      </c>
      <c r="C3545" s="32" t="s">
        <v>21434</v>
      </c>
      <c r="D3545" s="32" t="s">
        <v>21435</v>
      </c>
      <c r="E3545" s="32" t="s">
        <v>21436</v>
      </c>
      <c r="F3545" s="32" t="s">
        <v>595</v>
      </c>
      <c r="G3545" s="32">
        <v>2019</v>
      </c>
      <c r="H3545" s="33">
        <v>43508</v>
      </c>
      <c r="I3545" s="32"/>
      <c r="J3545" s="32"/>
      <c r="K3545" s="32" t="s">
        <v>21437</v>
      </c>
      <c r="L3545" s="32" t="str">
        <f t="shared" ref="L3545:L3608" si="907">IF(ISNUMBER(VLOOKUP(A3545,EXCL,1,FALSE)),"Excluido",IF(ISNUMBER(VLOOKUP(A3545,POST,1,FALSE)),"PostAlerta",IF(ISNUMBER(VLOOKUP(A3545,PRE,1,FALSE)),"PreAlerta","")))</f>
        <v>PostAlerta</v>
      </c>
      <c r="M3545" s="32" t="str">
        <f t="shared" si="906"/>
        <v>S/PalabrasClaves</v>
      </c>
      <c r="N3545" s="32" t="str">
        <f t="shared" si="905"/>
        <v/>
      </c>
      <c r="O3545" s="32"/>
      <c r="P3545" s="32" t="s">
        <v>612</v>
      </c>
      <c r="Q3545" s="32"/>
      <c r="R3545" s="32" t="str">
        <f>LEFT('2012-2022'!$P3545,4)</f>
        <v>2019</v>
      </c>
      <c r="S3545" s="32" t="s">
        <v>54</v>
      </c>
      <c r="T3545" s="32" t="str">
        <f t="shared" si="893"/>
        <v/>
      </c>
      <c r="U3545" s="32"/>
      <c r="V3545" s="32"/>
      <c r="W3545" s="35"/>
      <c r="X3545" s="35"/>
      <c r="Y3545" s="32"/>
    </row>
    <row r="3546" spans="1:25" ht="15.75" hidden="1" customHeight="1" x14ac:dyDescent="0.25">
      <c r="A3546" s="27">
        <v>30577866</v>
      </c>
      <c r="B3546" s="27" t="s">
        <v>21438</v>
      </c>
      <c r="C3546" s="27" t="s">
        <v>21439</v>
      </c>
      <c r="D3546" s="27" t="s">
        <v>21440</v>
      </c>
      <c r="E3546" s="27" t="s">
        <v>21441</v>
      </c>
      <c r="F3546" s="27" t="s">
        <v>19616</v>
      </c>
      <c r="G3546" s="27">
        <v>2018</v>
      </c>
      <c r="H3546" s="28">
        <v>43457</v>
      </c>
      <c r="I3546" s="27" t="s">
        <v>21442</v>
      </c>
      <c r="J3546" s="27"/>
      <c r="K3546" s="27" t="s">
        <v>21443</v>
      </c>
      <c r="L3546" s="27" t="str">
        <f t="shared" si="907"/>
        <v>Excluido</v>
      </c>
      <c r="M3546" s="27" t="str">
        <f t="shared" si="906"/>
        <v>C/PalabrasClaves</v>
      </c>
      <c r="N3546" s="27" t="str">
        <f t="shared" si="905"/>
        <v/>
      </c>
      <c r="O3546" s="27"/>
      <c r="P3546" s="27" t="s">
        <v>7099</v>
      </c>
      <c r="Q3546" s="27"/>
      <c r="R3546" s="27" t="str">
        <f>LEFT('2012-2022'!$P3546,4)</f>
        <v>2018</v>
      </c>
      <c r="S3546" s="27" t="s">
        <v>74</v>
      </c>
      <c r="T3546" s="27" t="str">
        <f t="shared" si="893"/>
        <v/>
      </c>
      <c r="U3546" s="27"/>
      <c r="V3546" s="27"/>
      <c r="W3546" s="30"/>
      <c r="X3546" s="30"/>
      <c r="Y3546" s="31"/>
    </row>
    <row r="3547" spans="1:25" ht="15.75" hidden="1" customHeight="1" x14ac:dyDescent="0.25">
      <c r="A3547" s="32">
        <v>30390337</v>
      </c>
      <c r="B3547" s="32" t="s">
        <v>21444</v>
      </c>
      <c r="C3547" s="32" t="s">
        <v>21445</v>
      </c>
      <c r="D3547" s="32" t="s">
        <v>21446</v>
      </c>
      <c r="E3547" s="32" t="s">
        <v>21447</v>
      </c>
      <c r="F3547" s="32" t="s">
        <v>6621</v>
      </c>
      <c r="G3547" s="32">
        <v>2019</v>
      </c>
      <c r="H3547" s="33">
        <v>43408</v>
      </c>
      <c r="I3547" s="32" t="s">
        <v>21448</v>
      </c>
      <c r="J3547" s="32"/>
      <c r="K3547" s="32" t="s">
        <v>21449</v>
      </c>
      <c r="L3547" s="32" t="str">
        <f t="shared" si="907"/>
        <v>PostAlerta</v>
      </c>
      <c r="M3547" s="32" t="str">
        <f t="shared" si="906"/>
        <v>S/PalabrasClaves</v>
      </c>
      <c r="N3547" s="32" t="str">
        <f t="shared" si="905"/>
        <v/>
      </c>
      <c r="O3547" s="32"/>
      <c r="P3547" s="32" t="s">
        <v>1120</v>
      </c>
      <c r="Q3547" s="32"/>
      <c r="R3547" s="32" t="str">
        <f>LEFT('2012-2022'!$P3547,4)</f>
        <v>2019</v>
      </c>
      <c r="S3547" s="32" t="s">
        <v>49</v>
      </c>
      <c r="T3547" s="32" t="str">
        <f t="shared" si="893"/>
        <v/>
      </c>
      <c r="U3547" s="32"/>
      <c r="V3547" s="32"/>
      <c r="W3547" s="35"/>
      <c r="X3547" s="35"/>
      <c r="Y3547" s="32"/>
    </row>
    <row r="3548" spans="1:25" ht="15.75" hidden="1" customHeight="1" x14ac:dyDescent="0.25">
      <c r="A3548" s="27">
        <v>27836808</v>
      </c>
      <c r="B3548" s="27" t="s">
        <v>21450</v>
      </c>
      <c r="C3548" s="27" t="s">
        <v>21451</v>
      </c>
      <c r="D3548" s="27" t="s">
        <v>21452</v>
      </c>
      <c r="E3548" s="27" t="s">
        <v>9974</v>
      </c>
      <c r="F3548" s="27" t="s">
        <v>1845</v>
      </c>
      <c r="G3548" s="27">
        <v>2017</v>
      </c>
      <c r="H3548" s="28">
        <v>42687</v>
      </c>
      <c r="I3548" s="27"/>
      <c r="J3548" s="27"/>
      <c r="K3548" s="27" t="s">
        <v>21453</v>
      </c>
      <c r="L3548" s="27" t="str">
        <f t="shared" si="907"/>
        <v>PreAlerta</v>
      </c>
      <c r="M3548" s="27" t="str">
        <f t="shared" si="906"/>
        <v>S/PalabrasClaves</v>
      </c>
      <c r="N3548" s="27" t="str">
        <f t="shared" si="905"/>
        <v/>
      </c>
      <c r="O3548" s="27"/>
      <c r="P3548" s="27" t="s">
        <v>1424</v>
      </c>
      <c r="Q3548" s="27"/>
      <c r="R3548" s="27" t="str">
        <f>LEFT('2012-2022'!$P3548,4)</f>
        <v>2017</v>
      </c>
      <c r="S3548" s="27" t="s">
        <v>45</v>
      </c>
      <c r="T3548" s="27" t="str">
        <f t="shared" si="893"/>
        <v/>
      </c>
      <c r="U3548" s="27"/>
      <c r="V3548" s="27"/>
      <c r="W3548" s="30"/>
      <c r="X3548" s="30"/>
      <c r="Y3548" s="31"/>
    </row>
    <row r="3549" spans="1:25" ht="15.75" hidden="1" customHeight="1" x14ac:dyDescent="0.25">
      <c r="A3549" s="32">
        <v>27031891</v>
      </c>
      <c r="B3549" s="32" t="s">
        <v>21454</v>
      </c>
      <c r="C3549" s="32" t="s">
        <v>21455</v>
      </c>
      <c r="D3549" s="32" t="s">
        <v>21456</v>
      </c>
      <c r="E3549" s="32" t="s">
        <v>21457</v>
      </c>
      <c r="F3549" s="32" t="s">
        <v>13112</v>
      </c>
      <c r="G3549" s="32">
        <v>2016</v>
      </c>
      <c r="H3549" s="33">
        <v>42461</v>
      </c>
      <c r="I3549" s="32"/>
      <c r="J3549" s="32"/>
      <c r="K3549" s="32"/>
      <c r="L3549" s="32" t="str">
        <f t="shared" si="907"/>
        <v>PreAlerta</v>
      </c>
      <c r="M3549" s="32" t="str">
        <f t="shared" si="906"/>
        <v>S/PalabrasClaves</v>
      </c>
      <c r="N3549" s="32" t="str">
        <f t="shared" si="905"/>
        <v/>
      </c>
      <c r="O3549" s="32"/>
      <c r="P3549" s="32">
        <v>2016</v>
      </c>
      <c r="Q3549" s="32"/>
      <c r="R3549" s="32" t="str">
        <f>LEFT('2012-2022'!$P3549,4)</f>
        <v>2016</v>
      </c>
      <c r="S3549" s="32"/>
      <c r="T3549" s="32" t="str">
        <f t="shared" si="893"/>
        <v/>
      </c>
      <c r="U3549" s="32"/>
      <c r="V3549" s="32"/>
      <c r="W3549" s="35"/>
      <c r="X3549" s="35"/>
      <c r="Y3549" s="32"/>
    </row>
    <row r="3550" spans="1:25" ht="15.75" hidden="1" customHeight="1" x14ac:dyDescent="0.25">
      <c r="A3550" s="27">
        <v>25856395</v>
      </c>
      <c r="B3550" s="27" t="s">
        <v>21458</v>
      </c>
      <c r="C3550" s="27" t="s">
        <v>21459</v>
      </c>
      <c r="D3550" s="27" t="s">
        <v>21460</v>
      </c>
      <c r="E3550" s="27" t="s">
        <v>21461</v>
      </c>
      <c r="F3550" s="27" t="s">
        <v>424</v>
      </c>
      <c r="G3550" s="27">
        <v>2015</v>
      </c>
      <c r="H3550" s="28">
        <v>42104</v>
      </c>
      <c r="I3550" s="27" t="s">
        <v>21462</v>
      </c>
      <c r="J3550" s="27"/>
      <c r="K3550" s="27" t="s">
        <v>21463</v>
      </c>
      <c r="L3550" s="27" t="str">
        <f t="shared" si="907"/>
        <v>PreAlerta</v>
      </c>
      <c r="M3550" s="27" t="str">
        <f t="shared" si="906"/>
        <v>S/PalabrasClaves</v>
      </c>
      <c r="N3550" s="27" t="str">
        <f t="shared" si="905"/>
        <v/>
      </c>
      <c r="O3550" s="27"/>
      <c r="P3550" s="27" t="s">
        <v>21464</v>
      </c>
      <c r="Q3550" s="27"/>
      <c r="R3550" s="27" t="str">
        <f>LEFT('2012-2022'!$P3550,4)</f>
        <v>2015</v>
      </c>
      <c r="S3550" s="27" t="s">
        <v>54</v>
      </c>
      <c r="T3550" s="27" t="str">
        <f t="shared" si="893"/>
        <v/>
      </c>
      <c r="U3550" s="27"/>
      <c r="V3550" s="27"/>
      <c r="W3550" s="30"/>
      <c r="X3550" s="30"/>
      <c r="Y3550" s="31"/>
    </row>
    <row r="3551" spans="1:25" ht="15.75" hidden="1" customHeight="1" x14ac:dyDescent="0.25">
      <c r="A3551" s="32">
        <v>25736881</v>
      </c>
      <c r="B3551" s="32" t="s">
        <v>21465</v>
      </c>
      <c r="C3551" s="32" t="s">
        <v>21466</v>
      </c>
      <c r="D3551" s="32" t="s">
        <v>21467</v>
      </c>
      <c r="E3551" s="32" t="s">
        <v>21468</v>
      </c>
      <c r="F3551" s="32" t="s">
        <v>277</v>
      </c>
      <c r="G3551" s="32">
        <v>2015</v>
      </c>
      <c r="H3551" s="33">
        <v>42068</v>
      </c>
      <c r="I3551" s="32" t="s">
        <v>21469</v>
      </c>
      <c r="J3551" s="32"/>
      <c r="K3551" s="32" t="s">
        <v>21470</v>
      </c>
      <c r="L3551" s="32" t="str">
        <f t="shared" si="907"/>
        <v>PreAlerta</v>
      </c>
      <c r="M3551" s="32" t="str">
        <f t="shared" si="906"/>
        <v>S/PalabrasClaves</v>
      </c>
      <c r="N3551" s="32" t="str">
        <f t="shared" si="905"/>
        <v/>
      </c>
      <c r="O3551" s="32"/>
      <c r="P3551" s="32" t="s">
        <v>21471</v>
      </c>
      <c r="Q3551" s="32"/>
      <c r="R3551" s="32" t="str">
        <f>LEFT('2012-2022'!$P3551,4)</f>
        <v>2015</v>
      </c>
      <c r="S3551" s="32" t="s">
        <v>49</v>
      </c>
      <c r="T3551" s="32" t="str">
        <f t="shared" si="893"/>
        <v/>
      </c>
      <c r="U3551" s="32"/>
      <c r="V3551" s="32"/>
      <c r="W3551" s="35"/>
      <c r="X3551" s="35"/>
      <c r="Y3551" s="32"/>
    </row>
    <row r="3552" spans="1:25" ht="15.75" hidden="1" customHeight="1" x14ac:dyDescent="0.25">
      <c r="A3552" s="27">
        <v>25375642</v>
      </c>
      <c r="B3552" s="27" t="s">
        <v>21472</v>
      </c>
      <c r="C3552" s="27" t="s">
        <v>21473</v>
      </c>
      <c r="D3552" s="27" t="s">
        <v>21474</v>
      </c>
      <c r="E3552" s="27" t="s">
        <v>21475</v>
      </c>
      <c r="F3552" s="27" t="s">
        <v>424</v>
      </c>
      <c r="G3552" s="27">
        <v>2014</v>
      </c>
      <c r="H3552" s="28">
        <v>41950</v>
      </c>
      <c r="I3552" s="27" t="s">
        <v>21476</v>
      </c>
      <c r="J3552" s="27"/>
      <c r="K3552" s="27" t="s">
        <v>21477</v>
      </c>
      <c r="L3552" s="27" t="str">
        <f t="shared" si="907"/>
        <v>PreAlerta</v>
      </c>
      <c r="M3552" s="27" t="str">
        <f t="shared" si="906"/>
        <v>S/PalabrasClaves</v>
      </c>
      <c r="N3552" s="27" t="str">
        <f t="shared" si="905"/>
        <v/>
      </c>
      <c r="O3552" s="27"/>
      <c r="P3552" s="27" t="s">
        <v>2715</v>
      </c>
      <c r="Q3552" s="27"/>
      <c r="R3552" s="27" t="str">
        <f>LEFT('2012-2022'!$P3552,4)</f>
        <v>2014</v>
      </c>
      <c r="S3552" s="27" t="s">
        <v>72</v>
      </c>
      <c r="T3552" s="27" t="str">
        <f t="shared" si="893"/>
        <v/>
      </c>
      <c r="U3552" s="27"/>
      <c r="V3552" s="27"/>
      <c r="W3552" s="30"/>
      <c r="X3552" s="30"/>
      <c r="Y3552" s="31"/>
    </row>
    <row r="3553" spans="1:25" ht="15.75" hidden="1" customHeight="1" x14ac:dyDescent="0.25">
      <c r="A3553" s="32">
        <v>24983680</v>
      </c>
      <c r="B3553" s="32" t="s">
        <v>21478</v>
      </c>
      <c r="C3553" s="32" t="s">
        <v>21479</v>
      </c>
      <c r="D3553" s="32" t="s">
        <v>21480</v>
      </c>
      <c r="E3553" s="32" t="s">
        <v>21481</v>
      </c>
      <c r="F3553" s="32" t="s">
        <v>14513</v>
      </c>
      <c r="G3553" s="32">
        <v>2015</v>
      </c>
      <c r="H3553" s="33">
        <v>41822</v>
      </c>
      <c r="I3553" s="32"/>
      <c r="J3553" s="32"/>
      <c r="K3553" s="32" t="s">
        <v>21482</v>
      </c>
      <c r="L3553" s="32" t="str">
        <f t="shared" si="907"/>
        <v>PreAlerta</v>
      </c>
      <c r="M3553" s="32" t="str">
        <f t="shared" si="906"/>
        <v>S/PalabrasClaves</v>
      </c>
      <c r="N3553" s="32" t="str">
        <f t="shared" si="905"/>
        <v/>
      </c>
      <c r="O3553" s="32"/>
      <c r="P3553" s="32" t="s">
        <v>2289</v>
      </c>
      <c r="Q3553" s="32"/>
      <c r="R3553" s="32" t="str">
        <f>LEFT('2012-2022'!$P3553,4)</f>
        <v>2015</v>
      </c>
      <c r="S3553" s="32" t="s">
        <v>39</v>
      </c>
      <c r="T3553" s="32" t="str">
        <f t="shared" si="893"/>
        <v/>
      </c>
      <c r="U3553" s="32"/>
      <c r="V3553" s="32"/>
      <c r="W3553" s="35"/>
      <c r="X3553" s="35"/>
      <c r="Y3553" s="32"/>
    </row>
    <row r="3554" spans="1:25" ht="15.75" hidden="1" customHeight="1" x14ac:dyDescent="0.25">
      <c r="A3554" s="27">
        <v>24282565</v>
      </c>
      <c r="B3554" s="27" t="s">
        <v>21483</v>
      </c>
      <c r="C3554" s="27" t="s">
        <v>21484</v>
      </c>
      <c r="D3554" s="27" t="s">
        <v>21485</v>
      </c>
      <c r="E3554" s="27" t="s">
        <v>21486</v>
      </c>
      <c r="F3554" s="27" t="s">
        <v>424</v>
      </c>
      <c r="G3554" s="27">
        <v>2013</v>
      </c>
      <c r="H3554" s="28">
        <v>41606</v>
      </c>
      <c r="I3554" s="27" t="s">
        <v>21487</v>
      </c>
      <c r="J3554" s="27"/>
      <c r="K3554" s="27" t="s">
        <v>21488</v>
      </c>
      <c r="L3554" s="27" t="str">
        <f t="shared" si="907"/>
        <v>PreAlerta</v>
      </c>
      <c r="M3554" s="27" t="str">
        <f t="shared" si="906"/>
        <v>S/PalabrasClaves</v>
      </c>
      <c r="N3554" s="27" t="str">
        <f t="shared" si="905"/>
        <v/>
      </c>
      <c r="O3554" s="27"/>
      <c r="P3554" s="27" t="s">
        <v>21489</v>
      </c>
      <c r="Q3554" s="27"/>
      <c r="R3554" s="27" t="str">
        <f>LEFT('2012-2022'!$P3554,4)</f>
        <v>2013</v>
      </c>
      <c r="S3554" s="27" t="s">
        <v>72</v>
      </c>
      <c r="T3554" s="27" t="str">
        <f t="shared" si="893"/>
        <v/>
      </c>
      <c r="U3554" s="27"/>
      <c r="V3554" s="27"/>
      <c r="W3554" s="30"/>
      <c r="X3554" s="30"/>
      <c r="Y3554" s="31"/>
    </row>
    <row r="3555" spans="1:25" ht="15.75" hidden="1" customHeight="1" x14ac:dyDescent="0.25">
      <c r="A3555" s="32">
        <v>23260839</v>
      </c>
      <c r="B3555" s="32" t="s">
        <v>21490</v>
      </c>
      <c r="C3555" s="32" t="s">
        <v>21491</v>
      </c>
      <c r="D3555" s="32" t="s">
        <v>21492</v>
      </c>
      <c r="E3555" s="32" t="s">
        <v>21493</v>
      </c>
      <c r="F3555" s="32" t="s">
        <v>14163</v>
      </c>
      <c r="G3555" s="32">
        <v>2013</v>
      </c>
      <c r="H3555" s="33">
        <v>41268</v>
      </c>
      <c r="I3555" s="32" t="s">
        <v>21494</v>
      </c>
      <c r="J3555" s="32" t="s">
        <v>21495</v>
      </c>
      <c r="K3555" s="32" t="s">
        <v>21496</v>
      </c>
      <c r="L3555" s="32" t="str">
        <f t="shared" si="907"/>
        <v>PreAlerta</v>
      </c>
      <c r="M3555" s="32" t="str">
        <f t="shared" si="906"/>
        <v>S/PalabrasClaves</v>
      </c>
      <c r="N3555" s="32" t="str">
        <f t="shared" si="905"/>
        <v/>
      </c>
      <c r="O3555" s="32"/>
      <c r="P3555" s="32" t="s">
        <v>3538</v>
      </c>
      <c r="Q3555" s="32"/>
      <c r="R3555" s="32" t="str">
        <f>LEFT('2012-2022'!$P3555,4)</f>
        <v>2013</v>
      </c>
      <c r="S3555" s="32" t="s">
        <v>39</v>
      </c>
      <c r="T3555" s="32" t="str">
        <f t="shared" si="893"/>
        <v/>
      </c>
      <c r="U3555" s="32"/>
      <c r="V3555" s="32"/>
      <c r="W3555" s="35"/>
      <c r="X3555" s="35"/>
      <c r="Y3555" s="32"/>
    </row>
    <row r="3556" spans="1:25" ht="15.75" hidden="1" customHeight="1" x14ac:dyDescent="0.25">
      <c r="A3556" s="27">
        <v>33382076</v>
      </c>
      <c r="B3556" s="27" t="s">
        <v>21497</v>
      </c>
      <c r="C3556" s="27" t="s">
        <v>21498</v>
      </c>
      <c r="D3556" s="27" t="s">
        <v>21499</v>
      </c>
      <c r="E3556" s="27" t="s">
        <v>21500</v>
      </c>
      <c r="F3556" s="27" t="s">
        <v>20981</v>
      </c>
      <c r="G3556" s="27">
        <v>2020</v>
      </c>
      <c r="H3556" s="28">
        <v>44196</v>
      </c>
      <c r="I3556" s="27"/>
      <c r="J3556" s="27"/>
      <c r="K3556" s="27" t="s">
        <v>21501</v>
      </c>
      <c r="L3556" s="27" t="str">
        <f t="shared" si="907"/>
        <v>PostAlerta</v>
      </c>
      <c r="M3556" s="27" t="str">
        <f t="shared" si="906"/>
        <v>S/PalabrasClaves</v>
      </c>
      <c r="N3556" s="27" t="str">
        <f t="shared" si="905"/>
        <v/>
      </c>
      <c r="O3556" s="27"/>
      <c r="P3556" s="27" t="s">
        <v>21502</v>
      </c>
      <c r="Q3556" s="27"/>
      <c r="R3556" s="27" t="str">
        <f>LEFT('2012-2022'!$P3556,4)</f>
        <v>2020</v>
      </c>
      <c r="S3556" s="27" t="s">
        <v>74</v>
      </c>
      <c r="T3556" s="27" t="str">
        <f t="shared" si="893"/>
        <v/>
      </c>
      <c r="U3556" s="27"/>
      <c r="V3556" s="27"/>
      <c r="W3556" s="30"/>
      <c r="X3556" s="30"/>
      <c r="Y3556" s="31"/>
    </row>
    <row r="3557" spans="1:25" ht="15.75" hidden="1" customHeight="1" x14ac:dyDescent="0.25">
      <c r="A3557" s="32">
        <v>26125141</v>
      </c>
      <c r="B3557" s="32" t="s">
        <v>21503</v>
      </c>
      <c r="C3557" s="32" t="s">
        <v>21504</v>
      </c>
      <c r="D3557" s="32" t="s">
        <v>21505</v>
      </c>
      <c r="E3557" s="32" t="s">
        <v>21506</v>
      </c>
      <c r="F3557" s="32" t="s">
        <v>12412</v>
      </c>
      <c r="G3557" s="32">
        <v>2015</v>
      </c>
      <c r="H3557" s="33">
        <v>42186</v>
      </c>
      <c r="I3557" s="32" t="s">
        <v>21507</v>
      </c>
      <c r="J3557" s="32" t="s">
        <v>21508</v>
      </c>
      <c r="K3557" s="32" t="s">
        <v>21509</v>
      </c>
      <c r="L3557" s="32" t="str">
        <f t="shared" si="907"/>
        <v>PreAlerta</v>
      </c>
      <c r="M3557" s="32" t="str">
        <f t="shared" si="906"/>
        <v>S/PalabrasClaves</v>
      </c>
      <c r="N3557" s="32" t="str">
        <f t="shared" si="905"/>
        <v/>
      </c>
      <c r="O3557" s="32"/>
      <c r="P3557" s="32" t="s">
        <v>21510</v>
      </c>
      <c r="Q3557" s="32"/>
      <c r="R3557" s="32" t="str">
        <f>LEFT('2012-2022'!$P3557,4)</f>
        <v>2015</v>
      </c>
      <c r="S3557" s="32" t="s">
        <v>60</v>
      </c>
      <c r="T3557" s="32" t="str">
        <f t="shared" si="893"/>
        <v/>
      </c>
      <c r="U3557" s="32"/>
      <c r="V3557" s="32"/>
      <c r="W3557" s="35"/>
      <c r="X3557" s="35"/>
      <c r="Y3557" s="32"/>
    </row>
    <row r="3558" spans="1:25" ht="15.75" hidden="1" customHeight="1" x14ac:dyDescent="0.25">
      <c r="A3558" s="27">
        <v>22421693</v>
      </c>
      <c r="B3558" s="27" t="s">
        <v>21511</v>
      </c>
      <c r="C3558" s="27" t="s">
        <v>21512</v>
      </c>
      <c r="D3558" s="27" t="s">
        <v>21513</v>
      </c>
      <c r="E3558" s="27" t="s">
        <v>21514</v>
      </c>
      <c r="F3558" s="27" t="s">
        <v>304</v>
      </c>
      <c r="G3558" s="27">
        <v>2012</v>
      </c>
      <c r="H3558" s="28">
        <v>40985</v>
      </c>
      <c r="I3558" s="27" t="s">
        <v>21515</v>
      </c>
      <c r="J3558" s="27" t="s">
        <v>21516</v>
      </c>
      <c r="K3558" s="27" t="s">
        <v>21517</v>
      </c>
      <c r="L3558" s="27" t="str">
        <f t="shared" si="907"/>
        <v>Excluido</v>
      </c>
      <c r="M3558" s="27" t="str">
        <f t="shared" si="906"/>
        <v>S/PalabrasClaves</v>
      </c>
      <c r="N3558" s="27" t="str">
        <f t="shared" si="905"/>
        <v/>
      </c>
      <c r="O3558" s="27"/>
      <c r="P3558" s="27" t="s">
        <v>1702</v>
      </c>
      <c r="Q3558" s="27"/>
      <c r="R3558" s="27" t="str">
        <f>LEFT('2012-2022'!$P3558,4)</f>
        <v>2012</v>
      </c>
      <c r="S3558" s="27" t="s">
        <v>54</v>
      </c>
      <c r="T3558" s="27" t="str">
        <f t="shared" si="893"/>
        <v/>
      </c>
      <c r="U3558" s="27"/>
      <c r="V3558" s="27"/>
      <c r="W3558" s="30"/>
      <c r="X3558" s="30"/>
      <c r="Y3558" s="31"/>
    </row>
    <row r="3559" spans="1:25" ht="15.75" hidden="1" customHeight="1" x14ac:dyDescent="0.25">
      <c r="A3559" s="32">
        <v>33382077</v>
      </c>
      <c r="B3559" s="32" t="s">
        <v>21518</v>
      </c>
      <c r="C3559" s="32" t="s">
        <v>21519</v>
      </c>
      <c r="D3559" s="32" t="s">
        <v>21520</v>
      </c>
      <c r="E3559" s="32" t="s">
        <v>21521</v>
      </c>
      <c r="F3559" s="32" t="s">
        <v>20981</v>
      </c>
      <c r="G3559" s="32">
        <v>2020</v>
      </c>
      <c r="H3559" s="33">
        <v>44196</v>
      </c>
      <c r="I3559" s="32"/>
      <c r="J3559" s="32"/>
      <c r="K3559" s="32" t="s">
        <v>21522</v>
      </c>
      <c r="L3559" s="32" t="str">
        <f t="shared" si="907"/>
        <v>PostAlerta</v>
      </c>
      <c r="M3559" s="32" t="str">
        <f t="shared" si="906"/>
        <v>S/PalabrasClaves</v>
      </c>
      <c r="N3559" s="32" t="str">
        <f t="shared" si="905"/>
        <v/>
      </c>
      <c r="O3559" s="32"/>
      <c r="P3559" s="32" t="s">
        <v>21502</v>
      </c>
      <c r="Q3559" s="32"/>
      <c r="R3559" s="32" t="str">
        <f>LEFT('2012-2022'!$P3559,4)</f>
        <v>2020</v>
      </c>
      <c r="S3559" s="32" t="s">
        <v>74</v>
      </c>
      <c r="T3559" s="32" t="str">
        <f t="shared" si="893"/>
        <v/>
      </c>
      <c r="U3559" s="32"/>
      <c r="V3559" s="32"/>
      <c r="W3559" s="35"/>
      <c r="X3559" s="35"/>
      <c r="Y3559" s="32"/>
    </row>
    <row r="3560" spans="1:25" ht="15.75" hidden="1" customHeight="1" x14ac:dyDescent="0.25">
      <c r="A3560" s="27">
        <v>28708696</v>
      </c>
      <c r="B3560" s="27" t="s">
        <v>21523</v>
      </c>
      <c r="C3560" s="27" t="s">
        <v>21524</v>
      </c>
      <c r="D3560" s="27" t="s">
        <v>21525</v>
      </c>
      <c r="E3560" s="27" t="s">
        <v>21526</v>
      </c>
      <c r="F3560" s="27" t="s">
        <v>304</v>
      </c>
      <c r="G3560" s="27">
        <v>2017</v>
      </c>
      <c r="H3560" s="28">
        <v>42931</v>
      </c>
      <c r="I3560" s="27" t="s">
        <v>21527</v>
      </c>
      <c r="J3560" s="27" t="s">
        <v>21528</v>
      </c>
      <c r="K3560" s="27" t="s">
        <v>21529</v>
      </c>
      <c r="L3560" s="27" t="str">
        <f t="shared" si="907"/>
        <v>PostAlerta</v>
      </c>
      <c r="M3560" s="27" t="str">
        <f t="shared" si="906"/>
        <v>S/PalabrasClaves</v>
      </c>
      <c r="N3560" s="27" t="str">
        <f t="shared" si="905"/>
        <v/>
      </c>
      <c r="O3560" s="27"/>
      <c r="P3560" s="27" t="s">
        <v>1483</v>
      </c>
      <c r="Q3560" s="27"/>
      <c r="R3560" s="27" t="str">
        <f>LEFT('2012-2022'!$P3560,4)</f>
        <v>2017</v>
      </c>
      <c r="S3560" s="27" t="s">
        <v>72</v>
      </c>
      <c r="T3560" s="27" t="str">
        <f t="shared" si="893"/>
        <v/>
      </c>
      <c r="U3560" s="27"/>
      <c r="V3560" s="27"/>
      <c r="W3560" s="30"/>
      <c r="X3560" s="30"/>
      <c r="Y3560" s="31"/>
    </row>
    <row r="3561" spans="1:25" ht="15.75" hidden="1" customHeight="1" x14ac:dyDescent="0.25">
      <c r="A3561" s="32">
        <v>23462098</v>
      </c>
      <c r="B3561" s="32" t="s">
        <v>21530</v>
      </c>
      <c r="C3561" s="32" t="s">
        <v>21531</v>
      </c>
      <c r="D3561" s="32" t="s">
        <v>21532</v>
      </c>
      <c r="E3561" s="32" t="s">
        <v>11765</v>
      </c>
      <c r="F3561" s="32" t="s">
        <v>4158</v>
      </c>
      <c r="G3561" s="32">
        <v>2013</v>
      </c>
      <c r="H3561" s="33">
        <v>41340</v>
      </c>
      <c r="I3561" s="32" t="s">
        <v>21533</v>
      </c>
      <c r="J3561" s="32" t="s">
        <v>21534</v>
      </c>
      <c r="K3561" s="32" t="s">
        <v>21535</v>
      </c>
      <c r="L3561" s="32" t="str">
        <f t="shared" si="907"/>
        <v>PreAlerta</v>
      </c>
      <c r="M3561" s="32" t="str">
        <f t="shared" si="906"/>
        <v>S/PalabrasClaves</v>
      </c>
      <c r="N3561" s="32" t="str">
        <f t="shared" si="905"/>
        <v/>
      </c>
      <c r="O3561" s="32"/>
      <c r="P3561" s="32" t="s">
        <v>2364</v>
      </c>
      <c r="Q3561" s="32"/>
      <c r="R3561" s="32" t="str">
        <f>LEFT('2012-2022'!$P3561,4)</f>
        <v>2013</v>
      </c>
      <c r="S3561" s="32" t="s">
        <v>70</v>
      </c>
      <c r="T3561" s="32" t="str">
        <f t="shared" si="893"/>
        <v/>
      </c>
      <c r="U3561" s="32"/>
      <c r="V3561" s="32"/>
      <c r="W3561" s="35"/>
      <c r="X3561" s="35"/>
      <c r="Y3561" s="32"/>
    </row>
    <row r="3562" spans="1:25" ht="15.75" hidden="1" customHeight="1" x14ac:dyDescent="0.25">
      <c r="A3562" s="27">
        <v>30520971</v>
      </c>
      <c r="B3562" s="27" t="s">
        <v>21536</v>
      </c>
      <c r="C3562" s="27" t="s">
        <v>21537</v>
      </c>
      <c r="D3562" s="27" t="s">
        <v>21538</v>
      </c>
      <c r="E3562" s="27" t="s">
        <v>21539</v>
      </c>
      <c r="F3562" s="27" t="s">
        <v>2140</v>
      </c>
      <c r="G3562" s="27">
        <v>2019</v>
      </c>
      <c r="H3562" s="28">
        <v>43441</v>
      </c>
      <c r="I3562" s="27"/>
      <c r="J3562" s="27"/>
      <c r="K3562" s="27" t="s">
        <v>21540</v>
      </c>
      <c r="L3562" s="27" t="str">
        <f t="shared" si="907"/>
        <v>PostAlerta</v>
      </c>
      <c r="M3562" s="27" t="str">
        <f t="shared" si="906"/>
        <v>S/PalabrasClaves</v>
      </c>
      <c r="N3562" s="27" t="str">
        <f t="shared" si="905"/>
        <v/>
      </c>
      <c r="O3562" s="27"/>
      <c r="P3562" s="27" t="s">
        <v>21541</v>
      </c>
      <c r="Q3562" s="27"/>
      <c r="R3562" s="27" t="str">
        <f>LEFT('2012-2022'!$P3562,4)</f>
        <v>2019</v>
      </c>
      <c r="S3562" s="27" t="s">
        <v>65</v>
      </c>
      <c r="T3562" s="27" t="str">
        <f t="shared" si="893"/>
        <v/>
      </c>
      <c r="U3562" s="27"/>
      <c r="V3562" s="27"/>
      <c r="W3562" s="30"/>
      <c r="X3562" s="30"/>
      <c r="Y3562" s="31"/>
    </row>
    <row r="3563" spans="1:25" ht="15.75" hidden="1" customHeight="1" x14ac:dyDescent="0.25">
      <c r="A3563" s="32">
        <v>28357281</v>
      </c>
      <c r="B3563" s="32" t="s">
        <v>21542</v>
      </c>
      <c r="C3563" s="32" t="s">
        <v>21543</v>
      </c>
      <c r="D3563" s="32" t="s">
        <v>21544</v>
      </c>
      <c r="E3563" s="32" t="s">
        <v>21545</v>
      </c>
      <c r="F3563" s="32" t="s">
        <v>15795</v>
      </c>
      <c r="G3563" s="32">
        <v>2015</v>
      </c>
      <c r="H3563" s="33">
        <v>42825</v>
      </c>
      <c r="I3563" s="32" t="s">
        <v>21546</v>
      </c>
      <c r="J3563" s="32"/>
      <c r="K3563" s="32" t="s">
        <v>21547</v>
      </c>
      <c r="L3563" s="32" t="str">
        <f t="shared" si="907"/>
        <v>PreAlerta</v>
      </c>
      <c r="M3563" s="32" t="str">
        <f t="shared" si="906"/>
        <v>S/PalabrasClaves</v>
      </c>
      <c r="N3563" s="32" t="str">
        <f t="shared" si="905"/>
        <v/>
      </c>
      <c r="O3563" s="32"/>
      <c r="P3563" s="32" t="s">
        <v>21548</v>
      </c>
      <c r="Q3563" s="32"/>
      <c r="R3563" s="32" t="str">
        <f>LEFT('2012-2022'!$P3563,4)</f>
        <v>2015</v>
      </c>
      <c r="S3563" s="32" t="s">
        <v>49</v>
      </c>
      <c r="T3563" s="32" t="str">
        <f t="shared" si="893"/>
        <v/>
      </c>
      <c r="U3563" s="32"/>
      <c r="V3563" s="32"/>
      <c r="W3563" s="35"/>
      <c r="X3563" s="35"/>
      <c r="Y3563" s="32"/>
    </row>
    <row r="3564" spans="1:25" ht="15.75" hidden="1" customHeight="1" x14ac:dyDescent="0.25">
      <c r="A3564" s="27">
        <v>26602623</v>
      </c>
      <c r="B3564" s="27" t="s">
        <v>21549</v>
      </c>
      <c r="C3564" s="27" t="s">
        <v>21550</v>
      </c>
      <c r="D3564" s="27" t="s">
        <v>21551</v>
      </c>
      <c r="E3564" s="27" t="s">
        <v>20902</v>
      </c>
      <c r="F3564" s="27" t="s">
        <v>2140</v>
      </c>
      <c r="G3564" s="27">
        <v>2015</v>
      </c>
      <c r="H3564" s="28">
        <v>42334</v>
      </c>
      <c r="I3564" s="27"/>
      <c r="J3564" s="27"/>
      <c r="K3564" s="27" t="s">
        <v>21552</v>
      </c>
      <c r="L3564" s="27" t="str">
        <f t="shared" si="907"/>
        <v>Excluido</v>
      </c>
      <c r="M3564" s="27" t="str">
        <f t="shared" si="906"/>
        <v>S/PalabrasClaves</v>
      </c>
      <c r="N3564" s="27" t="str">
        <f t="shared" si="905"/>
        <v/>
      </c>
      <c r="O3564" s="27"/>
      <c r="P3564" s="27" t="s">
        <v>10578</v>
      </c>
      <c r="Q3564" s="27"/>
      <c r="R3564" s="27" t="str">
        <f>LEFT('2012-2022'!$P3564,4)</f>
        <v>2015</v>
      </c>
      <c r="S3564" s="27" t="s">
        <v>74</v>
      </c>
      <c r="T3564" s="27" t="str">
        <f t="shared" si="893"/>
        <v/>
      </c>
      <c r="U3564" s="27"/>
      <c r="V3564" s="27"/>
      <c r="W3564" s="30"/>
      <c r="X3564" s="30"/>
      <c r="Y3564" s="31"/>
    </row>
    <row r="3565" spans="1:25" ht="15.75" hidden="1" customHeight="1" x14ac:dyDescent="0.25">
      <c r="A3565" s="32">
        <v>30920739</v>
      </c>
      <c r="B3565" s="32" t="s">
        <v>21553</v>
      </c>
      <c r="C3565" s="32" t="s">
        <v>21554</v>
      </c>
      <c r="D3565" s="32" t="s">
        <v>21555</v>
      </c>
      <c r="E3565" s="32" t="s">
        <v>8721</v>
      </c>
      <c r="F3565" s="32" t="s">
        <v>10296</v>
      </c>
      <c r="G3565" s="32">
        <v>2019</v>
      </c>
      <c r="H3565" s="33">
        <v>43553</v>
      </c>
      <c r="I3565" s="32"/>
      <c r="J3565" s="32"/>
      <c r="K3565" s="32" t="s">
        <v>21556</v>
      </c>
      <c r="L3565" s="32" t="str">
        <f t="shared" si="907"/>
        <v>PostAlerta</v>
      </c>
      <c r="M3565" s="32" t="str">
        <f t="shared" si="906"/>
        <v>S/PalabrasClaves</v>
      </c>
      <c r="N3565" s="32" t="str">
        <f t="shared" si="905"/>
        <v/>
      </c>
      <c r="O3565" s="32"/>
      <c r="P3565" s="32" t="s">
        <v>1120</v>
      </c>
      <c r="Q3565" s="32"/>
      <c r="R3565" s="32" t="str">
        <f>LEFT('2012-2022'!$P3565,4)</f>
        <v>2019</v>
      </c>
      <c r="S3565" s="32" t="s">
        <v>49</v>
      </c>
      <c r="T3565" s="32" t="str">
        <f t="shared" si="893"/>
        <v/>
      </c>
      <c r="U3565" s="32"/>
      <c r="V3565" s="32"/>
      <c r="W3565" s="35"/>
      <c r="X3565" s="35"/>
      <c r="Y3565" s="32"/>
    </row>
    <row r="3566" spans="1:25" ht="15.75" hidden="1" customHeight="1" x14ac:dyDescent="0.25">
      <c r="A3566" s="27">
        <v>28369241</v>
      </c>
      <c r="B3566" s="27" t="s">
        <v>21557</v>
      </c>
      <c r="C3566" s="27" t="s">
        <v>21558</v>
      </c>
      <c r="D3566" s="27" t="s">
        <v>21559</v>
      </c>
      <c r="E3566" s="27" t="s">
        <v>21560</v>
      </c>
      <c r="F3566" s="27" t="s">
        <v>188</v>
      </c>
      <c r="G3566" s="27">
        <v>2017</v>
      </c>
      <c r="H3566" s="28">
        <v>42829</v>
      </c>
      <c r="I3566" s="27"/>
      <c r="J3566" s="27"/>
      <c r="K3566" s="27" t="s">
        <v>21561</v>
      </c>
      <c r="L3566" s="27" t="str">
        <f t="shared" si="907"/>
        <v>Excluido</v>
      </c>
      <c r="M3566" s="27" t="str">
        <f t="shared" si="906"/>
        <v>C/PalabrasClaves</v>
      </c>
      <c r="N3566" s="27" t="str">
        <f t="shared" si="905"/>
        <v/>
      </c>
      <c r="O3566" s="27"/>
      <c r="P3566" s="27" t="s">
        <v>19356</v>
      </c>
      <c r="Q3566" s="27"/>
      <c r="R3566" s="27" t="str">
        <f>LEFT('2012-2022'!$P3566,4)</f>
        <v>2017</v>
      </c>
      <c r="S3566" s="27" t="s">
        <v>54</v>
      </c>
      <c r="T3566" s="27" t="str">
        <f t="shared" si="893"/>
        <v/>
      </c>
      <c r="U3566" s="27"/>
      <c r="V3566" s="27"/>
      <c r="W3566" s="30"/>
      <c r="X3566" s="30"/>
      <c r="Y3566" s="31"/>
    </row>
    <row r="3567" spans="1:25" ht="15.75" hidden="1" customHeight="1" x14ac:dyDescent="0.25">
      <c r="A3567" s="32">
        <v>25569427</v>
      </c>
      <c r="B3567" s="32" t="s">
        <v>21562</v>
      </c>
      <c r="C3567" s="32" t="s">
        <v>21563</v>
      </c>
      <c r="D3567" s="32" t="s">
        <v>21564</v>
      </c>
      <c r="E3567" s="32" t="s">
        <v>21545</v>
      </c>
      <c r="F3567" s="32" t="s">
        <v>1251</v>
      </c>
      <c r="G3567" s="32">
        <v>2015</v>
      </c>
      <c r="H3567" s="33">
        <v>42013</v>
      </c>
      <c r="I3567" s="32" t="s">
        <v>21565</v>
      </c>
      <c r="J3567" s="32"/>
      <c r="K3567" s="32" t="s">
        <v>21566</v>
      </c>
      <c r="L3567" s="32" t="str">
        <f t="shared" si="907"/>
        <v>PreAlerta</v>
      </c>
      <c r="M3567" s="32" t="str">
        <f t="shared" si="906"/>
        <v>S/PalabrasClaves</v>
      </c>
      <c r="N3567" s="32" t="str">
        <f t="shared" si="905"/>
        <v/>
      </c>
      <c r="O3567" s="32"/>
      <c r="P3567" s="32" t="s">
        <v>21567</v>
      </c>
      <c r="Q3567" s="32"/>
      <c r="R3567" s="32" t="str">
        <f>LEFT('2012-2022'!$P3567,4)</f>
        <v>2015</v>
      </c>
      <c r="S3567" s="32" t="s">
        <v>39</v>
      </c>
      <c r="T3567" s="32" t="str">
        <f t="shared" si="893"/>
        <v/>
      </c>
      <c r="U3567" s="32"/>
      <c r="V3567" s="32"/>
      <c r="W3567" s="35"/>
      <c r="X3567" s="35"/>
      <c r="Y3567" s="32"/>
    </row>
    <row r="3568" spans="1:25" ht="15.75" hidden="1" customHeight="1" x14ac:dyDescent="0.25">
      <c r="A3568" s="27">
        <v>34225661</v>
      </c>
      <c r="B3568" s="27" t="s">
        <v>21568</v>
      </c>
      <c r="C3568" s="27" t="s">
        <v>21569</v>
      </c>
      <c r="D3568" s="27" t="s">
        <v>21570</v>
      </c>
      <c r="E3568" s="27" t="s">
        <v>21571</v>
      </c>
      <c r="F3568" s="27" t="s">
        <v>1066</v>
      </c>
      <c r="G3568" s="27">
        <v>2021</v>
      </c>
      <c r="H3568" s="28">
        <v>44383</v>
      </c>
      <c r="I3568" s="27" t="s">
        <v>21572</v>
      </c>
      <c r="J3568" s="27"/>
      <c r="K3568" s="27" t="s">
        <v>21573</v>
      </c>
      <c r="L3568" s="27" t="str">
        <f t="shared" si="907"/>
        <v>PostAlerta</v>
      </c>
      <c r="M3568" s="27" t="str">
        <f t="shared" si="906"/>
        <v>S/PalabrasClaves</v>
      </c>
      <c r="N3568" s="27" t="str">
        <f t="shared" si="905"/>
        <v/>
      </c>
      <c r="O3568" s="27"/>
      <c r="P3568" s="27" t="s">
        <v>21574</v>
      </c>
      <c r="Q3568" s="27"/>
      <c r="R3568" s="27" t="str">
        <f>LEFT('2012-2022'!$P3568,4)</f>
        <v>2021</v>
      </c>
      <c r="S3568" s="27" t="s">
        <v>62</v>
      </c>
      <c r="T3568" s="27" t="str">
        <f t="shared" si="893"/>
        <v/>
      </c>
      <c r="U3568" s="27"/>
      <c r="V3568" s="27"/>
      <c r="W3568" s="30"/>
      <c r="X3568" s="30"/>
      <c r="Y3568" s="31"/>
    </row>
    <row r="3569" spans="1:25" ht="15.75" hidden="1" customHeight="1" x14ac:dyDescent="0.25">
      <c r="A3569" s="32">
        <v>33717675</v>
      </c>
      <c r="B3569" s="32" t="s">
        <v>21575</v>
      </c>
      <c r="C3569" s="32" t="s">
        <v>21576</v>
      </c>
      <c r="D3569" s="32" t="s">
        <v>21577</v>
      </c>
      <c r="E3569" s="32" t="s">
        <v>21578</v>
      </c>
      <c r="F3569" s="32" t="s">
        <v>16708</v>
      </c>
      <c r="G3569" s="32">
        <v>2021</v>
      </c>
      <c r="H3569" s="33">
        <v>44270</v>
      </c>
      <c r="I3569" s="32" t="s">
        <v>21579</v>
      </c>
      <c r="J3569" s="32"/>
      <c r="K3569" s="32" t="s">
        <v>21580</v>
      </c>
      <c r="L3569" s="32" t="str">
        <f t="shared" si="907"/>
        <v>PostAlerta</v>
      </c>
      <c r="M3569" s="32" t="str">
        <f t="shared" si="906"/>
        <v>S/PalabrasClaves</v>
      </c>
      <c r="N3569" s="32" t="str">
        <f t="shared" si="905"/>
        <v/>
      </c>
      <c r="O3569" s="32"/>
      <c r="P3569" s="32" t="s">
        <v>21581</v>
      </c>
      <c r="Q3569" s="32"/>
      <c r="R3569" s="32" t="str">
        <f>LEFT('2012-2022'!$P3569,4)</f>
        <v>2021</v>
      </c>
      <c r="S3569" s="32" t="s">
        <v>49</v>
      </c>
      <c r="T3569" s="32" t="str">
        <f t="shared" si="893"/>
        <v/>
      </c>
      <c r="U3569" s="32"/>
      <c r="V3569" s="32"/>
      <c r="W3569" s="35"/>
      <c r="X3569" s="35"/>
      <c r="Y3569" s="32"/>
    </row>
    <row r="3570" spans="1:25" ht="15.75" hidden="1" customHeight="1" x14ac:dyDescent="0.25">
      <c r="A3570" s="27">
        <v>31479500</v>
      </c>
      <c r="B3570" s="27" t="s">
        <v>21582</v>
      </c>
      <c r="C3570" s="27" t="s">
        <v>21583</v>
      </c>
      <c r="D3570" s="27" t="s">
        <v>21584</v>
      </c>
      <c r="E3570" s="27" t="s">
        <v>3144</v>
      </c>
      <c r="F3570" s="27" t="s">
        <v>10096</v>
      </c>
      <c r="G3570" s="27">
        <v>2019</v>
      </c>
      <c r="H3570" s="28">
        <v>43712</v>
      </c>
      <c r="I3570" s="27" t="s">
        <v>21585</v>
      </c>
      <c r="J3570" s="27"/>
      <c r="K3570" s="27" t="s">
        <v>21586</v>
      </c>
      <c r="L3570" s="27" t="str">
        <f t="shared" si="907"/>
        <v>Excluido</v>
      </c>
      <c r="M3570" s="27" t="str">
        <f t="shared" si="906"/>
        <v>C/PalabrasClaves</v>
      </c>
      <c r="N3570" s="27" t="str">
        <f t="shared" si="905"/>
        <v/>
      </c>
      <c r="O3570" s="27"/>
      <c r="P3570" s="27" t="s">
        <v>21587</v>
      </c>
      <c r="Q3570" s="27"/>
      <c r="R3570" s="27" t="str">
        <f>LEFT('2012-2022'!$P3570,4)</f>
        <v>2019</v>
      </c>
      <c r="S3570" s="27" t="s">
        <v>68</v>
      </c>
      <c r="T3570" s="27" t="str">
        <f t="shared" si="893"/>
        <v/>
      </c>
      <c r="U3570" s="27"/>
      <c r="V3570" s="27"/>
      <c r="W3570" s="30"/>
      <c r="X3570" s="30"/>
      <c r="Y3570" s="31"/>
    </row>
    <row r="3571" spans="1:25" ht="15.75" hidden="1" customHeight="1" x14ac:dyDescent="0.25">
      <c r="A3571" s="32">
        <v>31194717</v>
      </c>
      <c r="B3571" s="32" t="s">
        <v>21588</v>
      </c>
      <c r="C3571" s="32" t="s">
        <v>21589</v>
      </c>
      <c r="D3571" s="32" t="s">
        <v>21590</v>
      </c>
      <c r="E3571" s="32" t="s">
        <v>13531</v>
      </c>
      <c r="F3571" s="32" t="s">
        <v>304</v>
      </c>
      <c r="G3571" s="32">
        <v>2019</v>
      </c>
      <c r="H3571" s="33">
        <v>43630</v>
      </c>
      <c r="I3571" s="32"/>
      <c r="J3571" s="32"/>
      <c r="K3571" s="32" t="s">
        <v>21591</v>
      </c>
      <c r="L3571" s="32" t="str">
        <f t="shared" si="907"/>
        <v>PostAlerta</v>
      </c>
      <c r="M3571" s="32" t="str">
        <f t="shared" si="906"/>
        <v>S/PalabrasClaves</v>
      </c>
      <c r="N3571" s="32" t="str">
        <f t="shared" si="905"/>
        <v/>
      </c>
      <c r="O3571" s="32"/>
      <c r="P3571" s="32" t="s">
        <v>148</v>
      </c>
      <c r="Q3571" s="32"/>
      <c r="R3571" s="32" t="str">
        <f>LEFT('2012-2022'!$P3571,4)</f>
        <v>2019</v>
      </c>
      <c r="S3571" s="32" t="s">
        <v>62</v>
      </c>
      <c r="T3571" s="32" t="str">
        <f t="shared" si="893"/>
        <v/>
      </c>
      <c r="U3571" s="32"/>
      <c r="V3571" s="32"/>
      <c r="W3571" s="35"/>
      <c r="X3571" s="35"/>
      <c r="Y3571" s="32"/>
    </row>
    <row r="3572" spans="1:25" ht="15.75" hidden="1" customHeight="1" x14ac:dyDescent="0.25">
      <c r="A3572" s="27">
        <v>30502515</v>
      </c>
      <c r="B3572" s="27" t="s">
        <v>21592</v>
      </c>
      <c r="C3572" s="27" t="s">
        <v>21593</v>
      </c>
      <c r="D3572" s="27" t="s">
        <v>21594</v>
      </c>
      <c r="E3572" s="27" t="s">
        <v>21595</v>
      </c>
      <c r="F3572" s="27" t="s">
        <v>7267</v>
      </c>
      <c r="G3572" s="27">
        <v>2019</v>
      </c>
      <c r="H3572" s="28">
        <v>43438</v>
      </c>
      <c r="I3572" s="27"/>
      <c r="J3572" s="27"/>
      <c r="K3572" s="27" t="s">
        <v>21596</v>
      </c>
      <c r="L3572" s="27" t="str">
        <f t="shared" si="907"/>
        <v>Excluido</v>
      </c>
      <c r="M3572" s="27" t="str">
        <f t="shared" si="906"/>
        <v>C/PalabrasClaves</v>
      </c>
      <c r="N3572" s="27"/>
      <c r="O3572" s="27"/>
      <c r="P3572" s="27" t="s">
        <v>730</v>
      </c>
      <c r="Q3572" s="27"/>
      <c r="R3572" s="27" t="str">
        <f>LEFT('2012-2022'!$P3572,4)</f>
        <v>2019</v>
      </c>
      <c r="S3572" s="27" t="s">
        <v>45</v>
      </c>
      <c r="T3572" s="27" t="str">
        <f t="shared" si="893"/>
        <v/>
      </c>
      <c r="U3572" s="27"/>
      <c r="V3572" s="27"/>
      <c r="W3572" s="30"/>
      <c r="X3572" s="30" t="str">
        <f>IFERROR(VLOOKUP(A3572,BD_aux,4,FALSE),"")</f>
        <v/>
      </c>
      <c r="Y3572" s="31" t="str">
        <f>IFERROR(VLOOKUP(A3570,BD_aux,3,FALSE),"")</f>
        <v/>
      </c>
    </row>
    <row r="3573" spans="1:25" ht="15.75" hidden="1" customHeight="1" x14ac:dyDescent="0.25">
      <c r="A3573" s="32">
        <v>28705462</v>
      </c>
      <c r="B3573" s="32" t="s">
        <v>21597</v>
      </c>
      <c r="C3573" s="32" t="s">
        <v>21598</v>
      </c>
      <c r="D3573" s="32" t="s">
        <v>21599</v>
      </c>
      <c r="E3573" s="32" t="s">
        <v>10648</v>
      </c>
      <c r="F3573" s="32" t="s">
        <v>19086</v>
      </c>
      <c r="G3573" s="32">
        <v>2017</v>
      </c>
      <c r="H3573" s="33">
        <v>42931</v>
      </c>
      <c r="I3573" s="32"/>
      <c r="J3573" s="32"/>
      <c r="K3573" s="32" t="s">
        <v>21600</v>
      </c>
      <c r="L3573" s="32" t="str">
        <f t="shared" si="907"/>
        <v>Excluido</v>
      </c>
      <c r="M3573" s="32" t="str">
        <f t="shared" si="906"/>
        <v>C/PalabrasClaves</v>
      </c>
      <c r="N3573" s="32" t="str">
        <f t="shared" ref="N3573:N3615" si="908">IF(ISNUMBER(SEARCH("TREATMENT", B3573)), "4) Nuevos tratamientos", "")</f>
        <v/>
      </c>
      <c r="O3573" s="32"/>
      <c r="P3573" s="32" t="s">
        <v>21601</v>
      </c>
      <c r="Q3573" s="32"/>
      <c r="R3573" s="32" t="str">
        <f>LEFT('2012-2022'!$P3573,4)</f>
        <v>2017</v>
      </c>
      <c r="S3573" s="32" t="s">
        <v>68</v>
      </c>
      <c r="T3573" s="32" t="str">
        <f t="shared" si="893"/>
        <v/>
      </c>
      <c r="U3573" s="32"/>
      <c r="V3573" s="32"/>
      <c r="W3573" s="35"/>
      <c r="X3573" s="35"/>
      <c r="Y3573" s="32"/>
    </row>
    <row r="3574" spans="1:25" ht="15.75" hidden="1" customHeight="1" x14ac:dyDescent="0.25">
      <c r="A3574" s="27">
        <v>27297882</v>
      </c>
      <c r="B3574" s="27" t="s">
        <v>21602</v>
      </c>
      <c r="C3574" s="27" t="s">
        <v>21603</v>
      </c>
      <c r="D3574" s="27" t="s">
        <v>21604</v>
      </c>
      <c r="E3574" s="27" t="s">
        <v>21605</v>
      </c>
      <c r="F3574" s="27" t="s">
        <v>373</v>
      </c>
      <c r="G3574" s="27">
        <v>2016</v>
      </c>
      <c r="H3574" s="28">
        <v>42536</v>
      </c>
      <c r="I3574" s="27" t="s">
        <v>21606</v>
      </c>
      <c r="J3574" s="27"/>
      <c r="K3574" s="27" t="s">
        <v>21607</v>
      </c>
      <c r="L3574" s="27" t="str">
        <f t="shared" si="907"/>
        <v>PreAlerta</v>
      </c>
      <c r="M3574" s="27" t="str">
        <f t="shared" si="906"/>
        <v>S/PalabrasClaves</v>
      </c>
      <c r="N3574" s="27" t="str">
        <f t="shared" si="908"/>
        <v/>
      </c>
      <c r="O3574" s="27"/>
      <c r="P3574" s="27" t="s">
        <v>21608</v>
      </c>
      <c r="Q3574" s="27"/>
      <c r="R3574" s="27" t="str">
        <f>LEFT('2012-2022'!$P3574,4)</f>
        <v>2016</v>
      </c>
      <c r="S3574" s="27" t="s">
        <v>65</v>
      </c>
      <c r="T3574" s="27" t="str">
        <f t="shared" si="893"/>
        <v/>
      </c>
      <c r="U3574" s="27"/>
      <c r="V3574" s="27"/>
      <c r="W3574" s="30"/>
      <c r="X3574" s="30"/>
      <c r="Y3574" s="31"/>
    </row>
    <row r="3575" spans="1:25" ht="15.75" hidden="1" customHeight="1" x14ac:dyDescent="0.25">
      <c r="A3575" s="32">
        <v>26951818</v>
      </c>
      <c r="B3575" s="32" t="s">
        <v>21609</v>
      </c>
      <c r="C3575" s="32" t="s">
        <v>21610</v>
      </c>
      <c r="D3575" s="32" t="s">
        <v>21611</v>
      </c>
      <c r="E3575" s="32" t="s">
        <v>21612</v>
      </c>
      <c r="F3575" s="32" t="s">
        <v>195</v>
      </c>
      <c r="G3575" s="32">
        <v>2016</v>
      </c>
      <c r="H3575" s="33">
        <v>42438</v>
      </c>
      <c r="I3575" s="32" t="s">
        <v>21613</v>
      </c>
      <c r="J3575" s="32"/>
      <c r="K3575" s="32" t="s">
        <v>21614</v>
      </c>
      <c r="L3575" s="32" t="str">
        <f t="shared" si="907"/>
        <v>PreAlerta</v>
      </c>
      <c r="M3575" s="32" t="str">
        <f t="shared" si="906"/>
        <v>S/PalabrasClaves</v>
      </c>
      <c r="N3575" s="32" t="str">
        <f t="shared" si="908"/>
        <v/>
      </c>
      <c r="O3575" s="32"/>
      <c r="P3575" s="32" t="s">
        <v>21615</v>
      </c>
      <c r="Q3575" s="32"/>
      <c r="R3575" s="32" t="str">
        <f>LEFT('2012-2022'!$P3575,4)</f>
        <v>2016</v>
      </c>
      <c r="S3575" s="32" t="s">
        <v>62</v>
      </c>
      <c r="T3575" s="32" t="str">
        <f t="shared" si="893"/>
        <v/>
      </c>
      <c r="U3575" s="32"/>
      <c r="V3575" s="32"/>
      <c r="W3575" s="35"/>
      <c r="X3575" s="35"/>
      <c r="Y3575" s="32"/>
    </row>
    <row r="3576" spans="1:25" ht="15.75" hidden="1" customHeight="1" x14ac:dyDescent="0.25">
      <c r="A3576" s="27">
        <v>26644436</v>
      </c>
      <c r="B3576" s="27" t="s">
        <v>21616</v>
      </c>
      <c r="C3576" s="27" t="s">
        <v>21617</v>
      </c>
      <c r="D3576" s="27" t="s">
        <v>21618</v>
      </c>
      <c r="E3576" s="27" t="s">
        <v>21619</v>
      </c>
      <c r="F3576" s="27" t="s">
        <v>373</v>
      </c>
      <c r="G3576" s="27">
        <v>2015</v>
      </c>
      <c r="H3576" s="28">
        <v>42347</v>
      </c>
      <c r="I3576" s="27" t="s">
        <v>21620</v>
      </c>
      <c r="J3576" s="27"/>
      <c r="K3576" s="27" t="s">
        <v>21621</v>
      </c>
      <c r="L3576" s="27" t="str">
        <f t="shared" si="907"/>
        <v>PreAlerta</v>
      </c>
      <c r="M3576" s="27" t="str">
        <f t="shared" si="906"/>
        <v>S/PalabrasClaves</v>
      </c>
      <c r="N3576" s="27" t="str">
        <f t="shared" si="908"/>
        <v/>
      </c>
      <c r="O3576" s="27"/>
      <c r="P3576" s="27" t="s">
        <v>6141</v>
      </c>
      <c r="Q3576" s="27"/>
      <c r="R3576" s="27" t="str">
        <f>LEFT('2012-2022'!$P3576,4)</f>
        <v>2015</v>
      </c>
      <c r="S3576" s="27" t="s">
        <v>74</v>
      </c>
      <c r="T3576" s="27" t="str">
        <f t="shared" si="893"/>
        <v/>
      </c>
      <c r="U3576" s="27"/>
      <c r="V3576" s="27"/>
      <c r="W3576" s="30"/>
      <c r="X3576" s="30"/>
      <c r="Y3576" s="31"/>
    </row>
    <row r="3577" spans="1:25" ht="15.75" hidden="1" customHeight="1" x14ac:dyDescent="0.25">
      <c r="A3577" s="32">
        <v>24612901</v>
      </c>
      <c r="B3577" s="32" t="s">
        <v>21622</v>
      </c>
      <c r="C3577" s="32" t="s">
        <v>21623</v>
      </c>
      <c r="D3577" s="32" t="s">
        <v>21624</v>
      </c>
      <c r="E3577" s="32" t="s">
        <v>21625</v>
      </c>
      <c r="F3577" s="32" t="s">
        <v>9562</v>
      </c>
      <c r="G3577" s="32">
        <v>2014</v>
      </c>
      <c r="H3577" s="33">
        <v>41710</v>
      </c>
      <c r="I3577" s="32" t="s">
        <v>21626</v>
      </c>
      <c r="J3577" s="32" t="s">
        <v>21627</v>
      </c>
      <c r="K3577" s="32" t="s">
        <v>21628</v>
      </c>
      <c r="L3577" s="32" t="str">
        <f t="shared" si="907"/>
        <v>PreAlerta</v>
      </c>
      <c r="M3577" s="32" t="str">
        <f t="shared" si="906"/>
        <v>S/PalabrasClaves</v>
      </c>
      <c r="N3577" s="32" t="str">
        <f t="shared" si="908"/>
        <v/>
      </c>
      <c r="O3577" s="32"/>
      <c r="P3577" s="32" t="s">
        <v>2430</v>
      </c>
      <c r="Q3577" s="32"/>
      <c r="R3577" s="32" t="str">
        <f>LEFT('2012-2022'!$P3577,4)</f>
        <v>2014</v>
      </c>
      <c r="S3577" s="32" t="s">
        <v>70</v>
      </c>
      <c r="T3577" s="32" t="str">
        <f t="shared" si="893"/>
        <v/>
      </c>
      <c r="U3577" s="32"/>
      <c r="V3577" s="32"/>
      <c r="W3577" s="35"/>
      <c r="X3577" s="35"/>
      <c r="Y3577" s="32"/>
    </row>
    <row r="3578" spans="1:25" ht="15.75" hidden="1" customHeight="1" x14ac:dyDescent="0.25">
      <c r="A3578" s="27">
        <v>35212932</v>
      </c>
      <c r="B3578" s="27" t="s">
        <v>21629</v>
      </c>
      <c r="C3578" s="27" t="s">
        <v>21630</v>
      </c>
      <c r="D3578" s="27" t="s">
        <v>21631</v>
      </c>
      <c r="E3578" s="27" t="s">
        <v>21632</v>
      </c>
      <c r="F3578" s="27" t="s">
        <v>4152</v>
      </c>
      <c r="G3578" s="27">
        <v>2022</v>
      </c>
      <c r="H3578" s="28">
        <v>44617</v>
      </c>
      <c r="I3578" s="27" t="s">
        <v>21633</v>
      </c>
      <c r="J3578" s="27"/>
      <c r="K3578" s="27" t="s">
        <v>21634</v>
      </c>
      <c r="L3578" s="27" t="str">
        <f t="shared" si="907"/>
        <v>PostAlerta</v>
      </c>
      <c r="M3578" s="27" t="str">
        <f t="shared" si="906"/>
        <v>S/PalabrasClaves</v>
      </c>
      <c r="N3578" s="27" t="str">
        <f t="shared" si="908"/>
        <v/>
      </c>
      <c r="O3578" s="27"/>
      <c r="P3578" s="27" t="s">
        <v>8426</v>
      </c>
      <c r="Q3578" s="27"/>
      <c r="R3578" s="27" t="str">
        <f>LEFT('2012-2022'!$P3578,4)</f>
        <v>2022</v>
      </c>
      <c r="S3578" s="27" t="s">
        <v>57</v>
      </c>
      <c r="T3578" s="27" t="str">
        <f t="shared" si="893"/>
        <v/>
      </c>
      <c r="U3578" s="27"/>
      <c r="V3578" s="27"/>
      <c r="W3578" s="30"/>
      <c r="X3578" s="30"/>
      <c r="Y3578" s="31"/>
    </row>
    <row r="3579" spans="1:25" ht="15.75" hidden="1" customHeight="1" x14ac:dyDescent="0.25">
      <c r="A3579" s="32">
        <v>33857474</v>
      </c>
      <c r="B3579" s="32" t="s">
        <v>21635</v>
      </c>
      <c r="C3579" s="32" t="s">
        <v>21636</v>
      </c>
      <c r="D3579" s="32" t="s">
        <v>21637</v>
      </c>
      <c r="E3579" s="32" t="s">
        <v>21638</v>
      </c>
      <c r="F3579" s="32" t="s">
        <v>20211</v>
      </c>
      <c r="G3579" s="32">
        <v>2021</v>
      </c>
      <c r="H3579" s="33">
        <v>44301</v>
      </c>
      <c r="I3579" s="32"/>
      <c r="J3579" s="32"/>
      <c r="K3579" s="32" t="s">
        <v>21639</v>
      </c>
      <c r="L3579" s="32" t="str">
        <f t="shared" si="907"/>
        <v>PostAlerta</v>
      </c>
      <c r="M3579" s="32" t="str">
        <f t="shared" si="906"/>
        <v>S/PalabrasClaves</v>
      </c>
      <c r="N3579" s="32" t="str">
        <f t="shared" si="908"/>
        <v/>
      </c>
      <c r="O3579" s="32"/>
      <c r="P3579" s="32" t="s">
        <v>6538</v>
      </c>
      <c r="Q3579" s="32"/>
      <c r="R3579" s="32" t="str">
        <f>LEFT('2012-2022'!$P3579,4)</f>
        <v>2021</v>
      </c>
      <c r="S3579" s="32" t="s">
        <v>62</v>
      </c>
      <c r="T3579" s="32" t="str">
        <f t="shared" si="893"/>
        <v/>
      </c>
      <c r="U3579" s="32"/>
      <c r="V3579" s="32"/>
      <c r="W3579" s="35"/>
      <c r="X3579" s="35"/>
      <c r="Y3579" s="32"/>
    </row>
    <row r="3580" spans="1:25" ht="15.75" hidden="1" customHeight="1" x14ac:dyDescent="0.25">
      <c r="A3580" s="27">
        <v>33472928</v>
      </c>
      <c r="B3580" s="27" t="s">
        <v>21640</v>
      </c>
      <c r="C3580" s="27" t="s">
        <v>21641</v>
      </c>
      <c r="D3580" s="27" t="s">
        <v>21642</v>
      </c>
      <c r="E3580" s="27" t="s">
        <v>21643</v>
      </c>
      <c r="F3580" s="27" t="s">
        <v>5753</v>
      </c>
      <c r="G3580" s="27">
        <v>2021</v>
      </c>
      <c r="H3580" s="28">
        <v>44217</v>
      </c>
      <c r="I3580" s="27" t="s">
        <v>21644</v>
      </c>
      <c r="J3580" s="27"/>
      <c r="K3580" s="27" t="s">
        <v>21645</v>
      </c>
      <c r="L3580" s="27" t="str">
        <f t="shared" si="907"/>
        <v>PostAlerta</v>
      </c>
      <c r="M3580" s="27" t="str">
        <f t="shared" si="906"/>
        <v>S/PalabrasClaves</v>
      </c>
      <c r="N3580" s="27" t="str">
        <f t="shared" si="908"/>
        <v/>
      </c>
      <c r="O3580" s="27"/>
      <c r="P3580" s="27" t="s">
        <v>21646</v>
      </c>
      <c r="Q3580" s="27"/>
      <c r="R3580" s="27" t="str">
        <f>LEFT('2012-2022'!$P3580,4)</f>
        <v>2021</v>
      </c>
      <c r="S3580" s="27" t="s">
        <v>49</v>
      </c>
      <c r="T3580" s="27" t="str">
        <f t="shared" si="893"/>
        <v/>
      </c>
      <c r="U3580" s="27"/>
      <c r="V3580" s="27"/>
      <c r="W3580" s="30"/>
      <c r="X3580" s="30"/>
      <c r="Y3580" s="31"/>
    </row>
    <row r="3581" spans="1:25" ht="15.75" hidden="1" customHeight="1" x14ac:dyDescent="0.25">
      <c r="A3581" s="32">
        <v>33062385</v>
      </c>
      <c r="B3581" s="32" t="s">
        <v>21647</v>
      </c>
      <c r="C3581" s="32" t="s">
        <v>21648</v>
      </c>
      <c r="D3581" s="32" t="s">
        <v>21649</v>
      </c>
      <c r="E3581" s="32" t="s">
        <v>21650</v>
      </c>
      <c r="F3581" s="32" t="s">
        <v>21651</v>
      </c>
      <c r="G3581" s="32">
        <v>2020</v>
      </c>
      <c r="H3581" s="33">
        <v>44120</v>
      </c>
      <c r="I3581" s="32" t="s">
        <v>21652</v>
      </c>
      <c r="J3581" s="32"/>
      <c r="K3581" s="32" t="s">
        <v>21653</v>
      </c>
      <c r="L3581" s="32" t="str">
        <f t="shared" si="907"/>
        <v>PostAlerta</v>
      </c>
      <c r="M3581" s="32" t="str">
        <f t="shared" si="906"/>
        <v>S/PalabrasClaves</v>
      </c>
      <c r="N3581" s="32" t="str">
        <f t="shared" si="908"/>
        <v/>
      </c>
      <c r="O3581" s="32"/>
      <c r="P3581" s="32" t="s">
        <v>6162</v>
      </c>
      <c r="Q3581" s="32"/>
      <c r="R3581" s="32" t="str">
        <f>LEFT('2012-2022'!$P3581,4)</f>
        <v>2020</v>
      </c>
      <c r="S3581" s="32" t="s">
        <v>54</v>
      </c>
      <c r="T3581" s="32" t="str">
        <f t="shared" si="893"/>
        <v/>
      </c>
      <c r="U3581" s="32"/>
      <c r="V3581" s="32"/>
      <c r="W3581" s="35"/>
      <c r="X3581" s="35"/>
      <c r="Y3581" s="32"/>
    </row>
    <row r="3582" spans="1:25" ht="15.75" hidden="1" customHeight="1" x14ac:dyDescent="0.25">
      <c r="A3582" s="27">
        <v>32829308</v>
      </c>
      <c r="B3582" s="27" t="s">
        <v>21654</v>
      </c>
      <c r="C3582" s="27" t="s">
        <v>21655</v>
      </c>
      <c r="D3582" s="27" t="s">
        <v>21656</v>
      </c>
      <c r="E3582" s="27" t="s">
        <v>21657</v>
      </c>
      <c r="F3582" s="27" t="s">
        <v>393</v>
      </c>
      <c r="G3582" s="27">
        <v>2021</v>
      </c>
      <c r="H3582" s="28">
        <v>44067</v>
      </c>
      <c r="I3582" s="27"/>
      <c r="J3582" s="27"/>
      <c r="K3582" s="27" t="s">
        <v>21658</v>
      </c>
      <c r="L3582" s="27" t="str">
        <f t="shared" si="907"/>
        <v>PostAlerta</v>
      </c>
      <c r="M3582" s="27" t="str">
        <f t="shared" si="906"/>
        <v>S/PalabrasClaves</v>
      </c>
      <c r="N3582" s="27" t="str">
        <f t="shared" si="908"/>
        <v/>
      </c>
      <c r="O3582" s="27"/>
      <c r="P3582" s="27" t="s">
        <v>7979</v>
      </c>
      <c r="Q3582" s="27"/>
      <c r="R3582" s="27" t="str">
        <f>LEFT('2012-2022'!$P3582,4)</f>
        <v>2021</v>
      </c>
      <c r="S3582" s="27" t="s">
        <v>65</v>
      </c>
      <c r="T3582" s="27" t="str">
        <f t="shared" si="893"/>
        <v/>
      </c>
      <c r="U3582" s="27"/>
      <c r="V3582" s="27"/>
      <c r="W3582" s="30"/>
      <c r="X3582" s="30"/>
      <c r="Y3582" s="31"/>
    </row>
    <row r="3583" spans="1:25" ht="15.75" hidden="1" customHeight="1" x14ac:dyDescent="0.25">
      <c r="A3583" s="32">
        <v>30019769</v>
      </c>
      <c r="B3583" s="32" t="s">
        <v>21659</v>
      </c>
      <c r="C3583" s="32" t="s">
        <v>21660</v>
      </c>
      <c r="D3583" s="32" t="s">
        <v>21661</v>
      </c>
      <c r="E3583" s="32" t="s">
        <v>21662</v>
      </c>
      <c r="F3583" s="32" t="s">
        <v>2390</v>
      </c>
      <c r="G3583" s="32">
        <v>2018</v>
      </c>
      <c r="H3583" s="33">
        <v>43300</v>
      </c>
      <c r="I3583" s="32"/>
      <c r="J3583" s="32"/>
      <c r="K3583" s="32" t="s">
        <v>21663</v>
      </c>
      <c r="L3583" s="32" t="str">
        <f t="shared" si="907"/>
        <v>Excluido</v>
      </c>
      <c r="M3583" s="32" t="str">
        <f t="shared" si="906"/>
        <v>C/PalabrasClaves</v>
      </c>
      <c r="N3583" s="32" t="str">
        <f t="shared" si="908"/>
        <v/>
      </c>
      <c r="O3583" s="32"/>
      <c r="P3583" s="32" t="s">
        <v>417</v>
      </c>
      <c r="Q3583" s="32"/>
      <c r="R3583" s="32" t="str">
        <f>LEFT('2012-2022'!$P3583,4)</f>
        <v>2018</v>
      </c>
      <c r="S3583" s="32" t="s">
        <v>68</v>
      </c>
      <c r="T3583" s="32" t="str">
        <f t="shared" si="893"/>
        <v/>
      </c>
      <c r="U3583" s="32"/>
      <c r="V3583" s="32"/>
      <c r="W3583" s="35"/>
      <c r="X3583" s="35"/>
      <c r="Y3583" s="32"/>
    </row>
    <row r="3584" spans="1:25" ht="15.75" hidden="1" customHeight="1" x14ac:dyDescent="0.25">
      <c r="A3584" s="27">
        <v>25013975</v>
      </c>
      <c r="B3584" s="27" t="s">
        <v>21664</v>
      </c>
      <c r="C3584" s="27" t="s">
        <v>21665</v>
      </c>
      <c r="D3584" s="27" t="s">
        <v>21666</v>
      </c>
      <c r="E3584" s="27" t="s">
        <v>21667</v>
      </c>
      <c r="F3584" s="27" t="s">
        <v>304</v>
      </c>
      <c r="G3584" s="27">
        <v>2014</v>
      </c>
      <c r="H3584" s="28">
        <v>41832</v>
      </c>
      <c r="I3584" s="27"/>
      <c r="J3584" s="27"/>
      <c r="K3584" s="27" t="s">
        <v>21668</v>
      </c>
      <c r="L3584" s="27" t="str">
        <f t="shared" si="907"/>
        <v>PreAlerta</v>
      </c>
      <c r="M3584" s="27" t="str">
        <f t="shared" si="906"/>
        <v>S/PalabrasClaves</v>
      </c>
      <c r="N3584" s="27" t="str">
        <f t="shared" si="908"/>
        <v/>
      </c>
      <c r="O3584" s="27"/>
      <c r="P3584" s="27" t="s">
        <v>1736</v>
      </c>
      <c r="Q3584" s="27"/>
      <c r="R3584" s="27" t="str">
        <f>LEFT('2012-2022'!$P3584,4)</f>
        <v>2014</v>
      </c>
      <c r="S3584" s="27" t="s">
        <v>65</v>
      </c>
      <c r="T3584" s="27" t="str">
        <f t="shared" si="893"/>
        <v/>
      </c>
      <c r="U3584" s="27"/>
      <c r="V3584" s="27"/>
      <c r="W3584" s="30"/>
      <c r="X3584" s="30"/>
      <c r="Y3584" s="31"/>
    </row>
    <row r="3585" spans="1:25" ht="15.75" hidden="1" customHeight="1" x14ac:dyDescent="0.25">
      <c r="A3585" s="32">
        <v>23258645</v>
      </c>
      <c r="B3585" s="32" t="s">
        <v>21669</v>
      </c>
      <c r="C3585" s="32" t="s">
        <v>21670</v>
      </c>
      <c r="D3585" s="32" t="s">
        <v>21671</v>
      </c>
      <c r="E3585" s="32" t="s">
        <v>21672</v>
      </c>
      <c r="F3585" s="32" t="s">
        <v>20241</v>
      </c>
      <c r="G3585" s="32">
        <v>2013</v>
      </c>
      <c r="H3585" s="33">
        <v>41265</v>
      </c>
      <c r="I3585" s="32"/>
      <c r="J3585" s="32"/>
      <c r="K3585" s="32" t="s">
        <v>21673</v>
      </c>
      <c r="L3585" s="32" t="str">
        <f t="shared" si="907"/>
        <v>PreAlerta</v>
      </c>
      <c r="M3585" s="32" t="str">
        <f t="shared" si="906"/>
        <v>S/PalabrasClaves</v>
      </c>
      <c r="N3585" s="32" t="str">
        <f t="shared" si="908"/>
        <v/>
      </c>
      <c r="O3585" s="32"/>
      <c r="P3585" s="32" t="s">
        <v>3538</v>
      </c>
      <c r="Q3585" s="32"/>
      <c r="R3585" s="32" t="str">
        <f>LEFT('2012-2022'!$P3585,4)</f>
        <v>2013</v>
      </c>
      <c r="S3585" s="32" t="s">
        <v>39</v>
      </c>
      <c r="T3585" s="32" t="str">
        <f t="shared" si="893"/>
        <v/>
      </c>
      <c r="U3585" s="32"/>
      <c r="V3585" s="32"/>
      <c r="W3585" s="35"/>
      <c r="X3585" s="35"/>
      <c r="Y3585" s="32"/>
    </row>
    <row r="3586" spans="1:25" ht="15.75" hidden="1" customHeight="1" x14ac:dyDescent="0.25">
      <c r="A3586" s="27">
        <v>35013084</v>
      </c>
      <c r="B3586" s="27" t="s">
        <v>21674</v>
      </c>
      <c r="C3586" s="27" t="s">
        <v>21675</v>
      </c>
      <c r="D3586" s="27" t="s">
        <v>21676</v>
      </c>
      <c r="E3586" s="27" t="s">
        <v>21677</v>
      </c>
      <c r="F3586" s="27" t="s">
        <v>12412</v>
      </c>
      <c r="G3586" s="27">
        <v>2022</v>
      </c>
      <c r="H3586" s="28">
        <v>44572</v>
      </c>
      <c r="I3586" s="27"/>
      <c r="J3586" s="27"/>
      <c r="K3586" s="27" t="s">
        <v>21678</v>
      </c>
      <c r="L3586" s="27" t="str">
        <f t="shared" si="907"/>
        <v>PostAlerta</v>
      </c>
      <c r="M3586" s="27" t="str">
        <f t="shared" si="906"/>
        <v>S/PalabrasClaves</v>
      </c>
      <c r="N3586" s="27" t="str">
        <f t="shared" si="908"/>
        <v/>
      </c>
      <c r="O3586" s="27"/>
      <c r="P3586" s="27" t="s">
        <v>10089</v>
      </c>
      <c r="Q3586" s="27"/>
      <c r="R3586" s="27" t="str">
        <f>LEFT('2012-2022'!$P3586,4)</f>
        <v>2022</v>
      </c>
      <c r="S3586" s="27" t="s">
        <v>57</v>
      </c>
      <c r="T3586" s="27" t="str">
        <f t="shared" si="893"/>
        <v/>
      </c>
      <c r="U3586" s="27"/>
      <c r="V3586" s="27"/>
      <c r="W3586" s="30"/>
      <c r="X3586" s="30"/>
      <c r="Y3586" s="31"/>
    </row>
    <row r="3587" spans="1:25" ht="15.75" hidden="1" customHeight="1" x14ac:dyDescent="0.25">
      <c r="A3587" s="32">
        <v>31095100</v>
      </c>
      <c r="B3587" s="32" t="s">
        <v>21679</v>
      </c>
      <c r="C3587" s="32" t="s">
        <v>21680</v>
      </c>
      <c r="D3587" s="32" t="s">
        <v>21681</v>
      </c>
      <c r="E3587" s="32" t="s">
        <v>15704</v>
      </c>
      <c r="F3587" s="32" t="s">
        <v>304</v>
      </c>
      <c r="G3587" s="32">
        <v>2019</v>
      </c>
      <c r="H3587" s="33">
        <v>43602</v>
      </c>
      <c r="I3587" s="32" t="s">
        <v>21682</v>
      </c>
      <c r="J3587" s="32" t="s">
        <v>21683</v>
      </c>
      <c r="K3587" s="32" t="s">
        <v>21684</v>
      </c>
      <c r="L3587" s="32" t="str">
        <f t="shared" si="907"/>
        <v>PostAlerta</v>
      </c>
      <c r="M3587" s="32" t="str">
        <f t="shared" si="906"/>
        <v>S/PalabrasClaves</v>
      </c>
      <c r="N3587" s="32" t="str">
        <f t="shared" si="908"/>
        <v/>
      </c>
      <c r="O3587" s="32"/>
      <c r="P3587" s="32" t="s">
        <v>979</v>
      </c>
      <c r="Q3587" s="32"/>
      <c r="R3587" s="32" t="str">
        <f>LEFT('2012-2022'!$P3587,4)</f>
        <v>2019</v>
      </c>
      <c r="S3587" s="32" t="s">
        <v>60</v>
      </c>
      <c r="T3587" s="32" t="str">
        <f t="shared" si="893"/>
        <v/>
      </c>
      <c r="U3587" s="32"/>
      <c r="V3587" s="32"/>
      <c r="W3587" s="35"/>
      <c r="X3587" s="35"/>
      <c r="Y3587" s="32"/>
    </row>
    <row r="3588" spans="1:25" ht="15.75" hidden="1" customHeight="1" x14ac:dyDescent="0.25">
      <c r="A3588" s="27">
        <v>28806985</v>
      </c>
      <c r="B3588" s="27" t="s">
        <v>21685</v>
      </c>
      <c r="C3588" s="27" t="s">
        <v>21686</v>
      </c>
      <c r="D3588" s="27" t="s">
        <v>21687</v>
      </c>
      <c r="E3588" s="27" t="s">
        <v>21688</v>
      </c>
      <c r="F3588" s="27" t="s">
        <v>14601</v>
      </c>
      <c r="G3588" s="27">
        <v>2017</v>
      </c>
      <c r="H3588" s="28">
        <v>42963</v>
      </c>
      <c r="I3588" s="27" t="s">
        <v>21689</v>
      </c>
      <c r="J3588" s="27"/>
      <c r="K3588" s="27" t="s">
        <v>21690</v>
      </c>
      <c r="L3588" s="27" t="str">
        <f t="shared" si="907"/>
        <v>PostAlerta</v>
      </c>
      <c r="M3588" s="27" t="str">
        <f t="shared" ref="M3588:M3651" si="909">IF(ISNUMBER(A3588),(IF(ISNUMBER(VLOOKUP(A3588,KEYWORDS,1,FALSE)),"C/PalabrasClaves","S/PalabrasClaves")),"")</f>
        <v>S/PalabrasClaves</v>
      </c>
      <c r="N3588" s="27" t="str">
        <f t="shared" si="908"/>
        <v/>
      </c>
      <c r="O3588" s="27"/>
      <c r="P3588" s="27" t="s">
        <v>21691</v>
      </c>
      <c r="Q3588" s="27"/>
      <c r="R3588" s="27" t="str">
        <f>LEFT('2012-2022'!$P3588,4)</f>
        <v>2017</v>
      </c>
      <c r="S3588" s="27" t="s">
        <v>65</v>
      </c>
      <c r="T3588" s="27" t="str">
        <f t="shared" si="893"/>
        <v/>
      </c>
      <c r="U3588" s="27"/>
      <c r="V3588" s="27"/>
      <c r="W3588" s="30"/>
      <c r="X3588" s="30"/>
      <c r="Y3588" s="31"/>
    </row>
    <row r="3589" spans="1:25" ht="15.75" hidden="1" customHeight="1" x14ac:dyDescent="0.25">
      <c r="A3589" s="32">
        <v>28445684</v>
      </c>
      <c r="B3589" s="32" t="s">
        <v>21692</v>
      </c>
      <c r="C3589" s="32" t="s">
        <v>21693</v>
      </c>
      <c r="D3589" s="32" t="s">
        <v>21694</v>
      </c>
      <c r="E3589" s="32" t="s">
        <v>21129</v>
      </c>
      <c r="F3589" s="32" t="s">
        <v>595</v>
      </c>
      <c r="G3589" s="32">
        <v>2017</v>
      </c>
      <c r="H3589" s="33">
        <v>42852</v>
      </c>
      <c r="I3589" s="32"/>
      <c r="J3589" s="32"/>
      <c r="K3589" s="32" t="s">
        <v>21695</v>
      </c>
      <c r="L3589" s="32" t="str">
        <f t="shared" si="907"/>
        <v>PostAlerta</v>
      </c>
      <c r="M3589" s="32" t="str">
        <f t="shared" si="909"/>
        <v>S/PalabrasClaves</v>
      </c>
      <c r="N3589" s="32" t="str">
        <f t="shared" si="908"/>
        <v/>
      </c>
      <c r="O3589" s="32"/>
      <c r="P3589" s="32" t="s">
        <v>115</v>
      </c>
      <c r="Q3589" s="32"/>
      <c r="R3589" s="32" t="str">
        <f>LEFT('2012-2022'!$P3589,4)</f>
        <v>2017</v>
      </c>
      <c r="S3589" s="32" t="s">
        <v>60</v>
      </c>
      <c r="T3589" s="32" t="str">
        <f t="shared" si="893"/>
        <v/>
      </c>
      <c r="U3589" s="32"/>
      <c r="V3589" s="32"/>
      <c r="W3589" s="35"/>
      <c r="X3589" s="35"/>
      <c r="Y3589" s="32"/>
    </row>
    <row r="3590" spans="1:25" ht="15.75" hidden="1" customHeight="1" x14ac:dyDescent="0.25">
      <c r="A3590" s="27">
        <v>28329383</v>
      </c>
      <c r="B3590" s="27" t="s">
        <v>21696</v>
      </c>
      <c r="C3590" s="27" t="s">
        <v>21697</v>
      </c>
      <c r="D3590" s="27" t="s">
        <v>21698</v>
      </c>
      <c r="E3590" s="27" t="s">
        <v>20771</v>
      </c>
      <c r="F3590" s="27" t="s">
        <v>2140</v>
      </c>
      <c r="G3590" s="27">
        <v>2017</v>
      </c>
      <c r="H3590" s="28">
        <v>42817</v>
      </c>
      <c r="I3590" s="27" t="s">
        <v>21699</v>
      </c>
      <c r="J3590" s="27"/>
      <c r="K3590" s="27" t="s">
        <v>21700</v>
      </c>
      <c r="L3590" s="27" t="str">
        <f t="shared" si="907"/>
        <v>PostAlerta</v>
      </c>
      <c r="M3590" s="27" t="str">
        <f t="shared" si="909"/>
        <v>S/PalabrasClaves</v>
      </c>
      <c r="N3590" s="27" t="str">
        <f t="shared" si="908"/>
        <v/>
      </c>
      <c r="O3590" s="27"/>
      <c r="P3590" s="27" t="s">
        <v>21701</v>
      </c>
      <c r="Q3590" s="27"/>
      <c r="R3590" s="27" t="str">
        <f>LEFT('2012-2022'!$P3590,4)</f>
        <v>2017</v>
      </c>
      <c r="S3590" s="27" t="s">
        <v>54</v>
      </c>
      <c r="T3590" s="27" t="str">
        <f t="shared" si="893"/>
        <v/>
      </c>
      <c r="U3590" s="27"/>
      <c r="V3590" s="27"/>
      <c r="W3590" s="30"/>
      <c r="X3590" s="30"/>
      <c r="Y3590" s="31"/>
    </row>
    <row r="3591" spans="1:25" ht="15.75" hidden="1" customHeight="1" x14ac:dyDescent="0.25">
      <c r="A3591" s="32">
        <v>27706174</v>
      </c>
      <c r="B3591" s="32" t="s">
        <v>21702</v>
      </c>
      <c r="C3591" s="32" t="s">
        <v>21703</v>
      </c>
      <c r="D3591" s="32" t="s">
        <v>21704</v>
      </c>
      <c r="E3591" s="32" t="s">
        <v>21705</v>
      </c>
      <c r="F3591" s="32" t="s">
        <v>424</v>
      </c>
      <c r="G3591" s="32">
        <v>2016</v>
      </c>
      <c r="H3591" s="33">
        <v>42649</v>
      </c>
      <c r="I3591" s="32" t="s">
        <v>21706</v>
      </c>
      <c r="J3591" s="32"/>
      <c r="K3591" s="32" t="s">
        <v>21707</v>
      </c>
      <c r="L3591" s="32" t="str">
        <f t="shared" si="907"/>
        <v>Excluido</v>
      </c>
      <c r="M3591" s="32" t="str">
        <f t="shared" si="909"/>
        <v>C/PalabrasClaves</v>
      </c>
      <c r="N3591" s="32" t="str">
        <f t="shared" si="908"/>
        <v/>
      </c>
      <c r="O3591" s="32"/>
      <c r="P3591" s="32" t="s">
        <v>21708</v>
      </c>
      <c r="Q3591" s="32"/>
      <c r="R3591" s="32" t="str">
        <f>LEFT('2012-2022'!$P3591,4)</f>
        <v>2016</v>
      </c>
      <c r="S3591" s="32" t="s">
        <v>70</v>
      </c>
      <c r="T3591" s="32" t="str">
        <f t="shared" si="893"/>
        <v/>
      </c>
      <c r="U3591" s="32"/>
      <c r="V3591" s="32"/>
      <c r="W3591" s="35"/>
      <c r="X3591" s="35"/>
      <c r="Y3591" s="32"/>
    </row>
    <row r="3592" spans="1:25" ht="15.75" hidden="1" customHeight="1" x14ac:dyDescent="0.25">
      <c r="A3592" s="27">
        <v>23187982</v>
      </c>
      <c r="B3592" s="27" t="s">
        <v>21709</v>
      </c>
      <c r="C3592" s="27" t="s">
        <v>21710</v>
      </c>
      <c r="D3592" s="27" t="s">
        <v>21711</v>
      </c>
      <c r="E3592" s="27" t="s">
        <v>21712</v>
      </c>
      <c r="F3592" s="27" t="s">
        <v>12120</v>
      </c>
      <c r="G3592" s="27">
        <v>2012</v>
      </c>
      <c r="H3592" s="28">
        <v>41242</v>
      </c>
      <c r="I3592" s="27"/>
      <c r="J3592" s="27"/>
      <c r="K3592" s="27" t="s">
        <v>21713</v>
      </c>
      <c r="L3592" s="27" t="str">
        <f t="shared" si="907"/>
        <v>PreAlerta</v>
      </c>
      <c r="M3592" s="27" t="str">
        <f t="shared" si="909"/>
        <v>S/PalabrasClaves</v>
      </c>
      <c r="N3592" s="27" t="str">
        <f t="shared" si="908"/>
        <v/>
      </c>
      <c r="O3592" s="27"/>
      <c r="P3592" s="27" t="s">
        <v>2097</v>
      </c>
      <c r="Q3592" s="27"/>
      <c r="R3592" s="27" t="str">
        <f>LEFT('2012-2022'!$P3592,4)</f>
        <v>2012</v>
      </c>
      <c r="S3592" s="27" t="s">
        <v>74</v>
      </c>
      <c r="T3592" s="27" t="str">
        <f t="shared" si="893"/>
        <v/>
      </c>
      <c r="U3592" s="27"/>
      <c r="V3592" s="27"/>
      <c r="W3592" s="30"/>
      <c r="X3592" s="30"/>
      <c r="Y3592" s="31"/>
    </row>
    <row r="3593" spans="1:25" ht="15.75" hidden="1" customHeight="1" x14ac:dyDescent="0.25">
      <c r="A3593" s="32">
        <v>23147735</v>
      </c>
      <c r="B3593" s="32" t="s">
        <v>21714</v>
      </c>
      <c r="C3593" s="32" t="s">
        <v>21715</v>
      </c>
      <c r="D3593" s="32" t="s">
        <v>21716</v>
      </c>
      <c r="E3593" s="32" t="s">
        <v>21717</v>
      </c>
      <c r="F3593" s="32" t="s">
        <v>573</v>
      </c>
      <c r="G3593" s="32">
        <v>2013</v>
      </c>
      <c r="H3593" s="33">
        <v>41227</v>
      </c>
      <c r="I3593" s="32" t="s">
        <v>21718</v>
      </c>
      <c r="J3593" s="32"/>
      <c r="K3593" s="32" t="s">
        <v>21719</v>
      </c>
      <c r="L3593" s="32" t="str">
        <f t="shared" si="907"/>
        <v>PreAlerta</v>
      </c>
      <c r="M3593" s="32" t="str">
        <f t="shared" si="909"/>
        <v>S/PalabrasClaves</v>
      </c>
      <c r="N3593" s="32" t="str">
        <f t="shared" si="908"/>
        <v/>
      </c>
      <c r="O3593" s="32"/>
      <c r="P3593" s="32" t="s">
        <v>1105</v>
      </c>
      <c r="Q3593" s="32"/>
      <c r="R3593" s="32" t="str">
        <f>LEFT('2012-2022'!$P3593,4)</f>
        <v>2013</v>
      </c>
      <c r="S3593" s="32" t="s">
        <v>45</v>
      </c>
      <c r="T3593" s="32" t="str">
        <f t="shared" si="893"/>
        <v/>
      </c>
      <c r="U3593" s="32"/>
      <c r="V3593" s="32"/>
      <c r="W3593" s="35"/>
      <c r="X3593" s="35"/>
      <c r="Y3593" s="32"/>
    </row>
    <row r="3594" spans="1:25" ht="15.75" hidden="1" customHeight="1" x14ac:dyDescent="0.25">
      <c r="A3594" s="27">
        <v>23053434</v>
      </c>
      <c r="B3594" s="27" t="s">
        <v>21720</v>
      </c>
      <c r="C3594" s="27" t="s">
        <v>21721</v>
      </c>
      <c r="D3594" s="27" t="s">
        <v>21722</v>
      </c>
      <c r="E3594" s="27" t="s">
        <v>21723</v>
      </c>
      <c r="F3594" s="27" t="s">
        <v>21724</v>
      </c>
      <c r="G3594" s="27">
        <v>2012</v>
      </c>
      <c r="H3594" s="28">
        <v>41194</v>
      </c>
      <c r="I3594" s="27" t="s">
        <v>21725</v>
      </c>
      <c r="J3594" s="27"/>
      <c r="K3594" s="27" t="s">
        <v>21726</v>
      </c>
      <c r="L3594" s="27" t="str">
        <f t="shared" si="907"/>
        <v>PreAlerta</v>
      </c>
      <c r="M3594" s="27" t="str">
        <f t="shared" si="909"/>
        <v>C/PalabrasClaves</v>
      </c>
      <c r="N3594" s="27" t="str">
        <f t="shared" si="908"/>
        <v/>
      </c>
      <c r="O3594" s="27"/>
      <c r="P3594" s="27" t="s">
        <v>21727</v>
      </c>
      <c r="Q3594" s="27"/>
      <c r="R3594" s="27" t="str">
        <f>LEFT('2012-2022'!$P3594,4)</f>
        <v>2012</v>
      </c>
      <c r="S3594" s="27" t="s">
        <v>74</v>
      </c>
      <c r="T3594" s="27" t="str">
        <f t="shared" si="893"/>
        <v/>
      </c>
      <c r="U3594" s="27"/>
      <c r="V3594" s="27"/>
      <c r="W3594" s="30"/>
      <c r="X3594" s="30"/>
      <c r="Y3594" s="31"/>
    </row>
    <row r="3595" spans="1:25" ht="15.75" hidden="1" customHeight="1" x14ac:dyDescent="0.25">
      <c r="A3595" s="32">
        <v>22563554</v>
      </c>
      <c r="B3595" s="32" t="s">
        <v>21728</v>
      </c>
      <c r="C3595" s="32" t="s">
        <v>21729</v>
      </c>
      <c r="D3595" s="32" t="s">
        <v>21730</v>
      </c>
      <c r="E3595" s="32" t="s">
        <v>21731</v>
      </c>
      <c r="F3595" s="32" t="s">
        <v>1532</v>
      </c>
      <c r="G3595" s="32">
        <v>2012</v>
      </c>
      <c r="H3595" s="33">
        <v>41037</v>
      </c>
      <c r="I3595" s="32" t="s">
        <v>21732</v>
      </c>
      <c r="J3595" s="32"/>
      <c r="K3595" s="32" t="s">
        <v>21733</v>
      </c>
      <c r="L3595" s="32" t="str">
        <f t="shared" si="907"/>
        <v>PreAlerta</v>
      </c>
      <c r="M3595" s="32" t="str">
        <f t="shared" si="909"/>
        <v>S/PalabrasClaves</v>
      </c>
      <c r="N3595" s="32" t="str">
        <f t="shared" si="908"/>
        <v/>
      </c>
      <c r="O3595" s="32"/>
      <c r="P3595" s="32" t="s">
        <v>2855</v>
      </c>
      <c r="Q3595" s="32"/>
      <c r="R3595" s="32" t="str">
        <f>LEFT('2012-2022'!$P3595,4)</f>
        <v>2012</v>
      </c>
      <c r="S3595" s="32" t="s">
        <v>57</v>
      </c>
      <c r="T3595" s="32" t="str">
        <f t="shared" si="893"/>
        <v/>
      </c>
      <c r="U3595" s="32"/>
      <c r="V3595" s="32"/>
      <c r="W3595" s="35"/>
      <c r="X3595" s="35"/>
      <c r="Y3595" s="32"/>
    </row>
    <row r="3596" spans="1:25" ht="15.75" hidden="1" customHeight="1" x14ac:dyDescent="0.25">
      <c r="A3596" s="27">
        <v>35712312</v>
      </c>
      <c r="B3596" s="27" t="s">
        <v>21734</v>
      </c>
      <c r="C3596" s="27" t="s">
        <v>21735</v>
      </c>
      <c r="D3596" s="27" t="s">
        <v>21736</v>
      </c>
      <c r="E3596" s="27" t="s">
        <v>21737</v>
      </c>
      <c r="F3596" s="27" t="s">
        <v>12426</v>
      </c>
      <c r="G3596" s="27">
        <v>2022</v>
      </c>
      <c r="H3596" s="28">
        <v>44729</v>
      </c>
      <c r="I3596" s="27" t="s">
        <v>21738</v>
      </c>
      <c r="J3596" s="27"/>
      <c r="K3596" s="27" t="s">
        <v>21739</v>
      </c>
      <c r="L3596" s="27" t="str">
        <f t="shared" si="907"/>
        <v>PostAlerta</v>
      </c>
      <c r="M3596" s="27" t="str">
        <f t="shared" si="909"/>
        <v>S/PalabrasClaves</v>
      </c>
      <c r="N3596" s="27" t="str">
        <f t="shared" si="908"/>
        <v/>
      </c>
      <c r="O3596" s="27"/>
      <c r="P3596" s="27" t="s">
        <v>21740</v>
      </c>
      <c r="Q3596" s="27"/>
      <c r="R3596" s="27" t="str">
        <f>LEFT('2012-2022'!$P3596,4)</f>
        <v>2022</v>
      </c>
      <c r="S3596" s="27" t="s">
        <v>57</v>
      </c>
      <c r="T3596" s="27" t="str">
        <f t="shared" si="893"/>
        <v/>
      </c>
      <c r="U3596" s="27"/>
      <c r="V3596" s="27"/>
      <c r="W3596" s="30"/>
      <c r="X3596" s="30"/>
      <c r="Y3596" s="31"/>
    </row>
    <row r="3597" spans="1:25" ht="15.75" hidden="1" customHeight="1" x14ac:dyDescent="0.25">
      <c r="A3597" s="32">
        <v>34671693</v>
      </c>
      <c r="B3597" s="32" t="s">
        <v>21741</v>
      </c>
      <c r="C3597" s="32" t="s">
        <v>21742</v>
      </c>
      <c r="D3597" s="32" t="s">
        <v>21743</v>
      </c>
      <c r="E3597" s="32" t="s">
        <v>7432</v>
      </c>
      <c r="F3597" s="32" t="s">
        <v>16473</v>
      </c>
      <c r="G3597" s="32">
        <v>2021</v>
      </c>
      <c r="H3597" s="33">
        <v>44490</v>
      </c>
      <c r="I3597" s="32" t="s">
        <v>21744</v>
      </c>
      <c r="J3597" s="32"/>
      <c r="K3597" s="32" t="s">
        <v>21745</v>
      </c>
      <c r="L3597" s="32" t="str">
        <f t="shared" si="907"/>
        <v>PostAlerta</v>
      </c>
      <c r="M3597" s="32" t="str">
        <f t="shared" si="909"/>
        <v>S/PalabrasClaves</v>
      </c>
      <c r="N3597" s="32" t="str">
        <f t="shared" si="908"/>
        <v/>
      </c>
      <c r="O3597" s="32"/>
      <c r="P3597" s="32" t="s">
        <v>9527</v>
      </c>
      <c r="Q3597" s="32"/>
      <c r="R3597" s="32" t="str">
        <f>LEFT('2012-2022'!$P3597,4)</f>
        <v>2021</v>
      </c>
      <c r="S3597" s="32" t="s">
        <v>49</v>
      </c>
      <c r="T3597" s="32" t="str">
        <f t="shared" si="893"/>
        <v/>
      </c>
      <c r="U3597" s="32"/>
      <c r="V3597" s="32"/>
      <c r="W3597" s="35"/>
      <c r="X3597" s="35"/>
      <c r="Y3597" s="32"/>
    </row>
    <row r="3598" spans="1:25" ht="15.75" hidden="1" customHeight="1" x14ac:dyDescent="0.25">
      <c r="A3598" s="27">
        <v>33773075</v>
      </c>
      <c r="B3598" s="27" t="s">
        <v>21746</v>
      </c>
      <c r="C3598" s="27" t="s">
        <v>21747</v>
      </c>
      <c r="D3598" s="27" t="s">
        <v>21748</v>
      </c>
      <c r="E3598" s="27" t="s">
        <v>21749</v>
      </c>
      <c r="F3598" s="27" t="s">
        <v>13314</v>
      </c>
      <c r="G3598" s="27">
        <v>2021</v>
      </c>
      <c r="H3598" s="28">
        <v>44282</v>
      </c>
      <c r="I3598" s="27" t="s">
        <v>21750</v>
      </c>
      <c r="J3598" s="27"/>
      <c r="K3598" s="27" t="s">
        <v>21751</v>
      </c>
      <c r="L3598" s="27" t="str">
        <f t="shared" si="907"/>
        <v>PostAlerta</v>
      </c>
      <c r="M3598" s="27" t="str">
        <f t="shared" si="909"/>
        <v>S/PalabrasClaves</v>
      </c>
      <c r="N3598" s="27" t="str">
        <f t="shared" si="908"/>
        <v/>
      </c>
      <c r="O3598" s="27"/>
      <c r="P3598" s="27" t="s">
        <v>4859</v>
      </c>
      <c r="Q3598" s="27"/>
      <c r="R3598" s="27" t="str">
        <f>LEFT('2012-2022'!$P3598,4)</f>
        <v>2021</v>
      </c>
      <c r="S3598" s="27" t="s">
        <v>49</v>
      </c>
      <c r="T3598" s="27" t="str">
        <f t="shared" si="893"/>
        <v/>
      </c>
      <c r="U3598" s="27"/>
      <c r="V3598" s="27"/>
      <c r="W3598" s="30"/>
      <c r="X3598" s="30"/>
      <c r="Y3598" s="31"/>
    </row>
    <row r="3599" spans="1:25" ht="15.75" hidden="1" customHeight="1" x14ac:dyDescent="0.25">
      <c r="A3599" s="32">
        <v>32911499</v>
      </c>
      <c r="B3599" s="32" t="s">
        <v>21752</v>
      </c>
      <c r="C3599" s="32" t="s">
        <v>21753</v>
      </c>
      <c r="D3599" s="32" t="s">
        <v>21754</v>
      </c>
      <c r="E3599" s="32" t="s">
        <v>17212</v>
      </c>
      <c r="F3599" s="32" t="s">
        <v>424</v>
      </c>
      <c r="G3599" s="32">
        <v>2020</v>
      </c>
      <c r="H3599" s="33">
        <v>44084</v>
      </c>
      <c r="I3599" s="32" t="s">
        <v>21755</v>
      </c>
      <c r="J3599" s="32"/>
      <c r="K3599" s="32" t="s">
        <v>21756</v>
      </c>
      <c r="L3599" s="32" t="str">
        <f t="shared" si="907"/>
        <v>PostAlerta</v>
      </c>
      <c r="M3599" s="32" t="str">
        <f t="shared" si="909"/>
        <v>S/PalabrasClaves</v>
      </c>
      <c r="N3599" s="32" t="str">
        <f t="shared" si="908"/>
        <v/>
      </c>
      <c r="O3599" s="32"/>
      <c r="P3599" s="32" t="s">
        <v>21757</v>
      </c>
      <c r="Q3599" s="32"/>
      <c r="R3599" s="32" t="str">
        <f>LEFT('2012-2022'!$P3599,4)</f>
        <v>2020</v>
      </c>
      <c r="S3599" s="32" t="s">
        <v>68</v>
      </c>
      <c r="T3599" s="32" t="str">
        <f t="shared" si="893"/>
        <v/>
      </c>
      <c r="U3599" s="32"/>
      <c r="V3599" s="32"/>
      <c r="W3599" s="35"/>
      <c r="X3599" s="35"/>
      <c r="Y3599" s="32"/>
    </row>
    <row r="3600" spans="1:25" ht="15.75" hidden="1" customHeight="1" x14ac:dyDescent="0.25">
      <c r="A3600" s="27">
        <v>32753001</v>
      </c>
      <c r="B3600" s="27" t="s">
        <v>21758</v>
      </c>
      <c r="C3600" s="27" t="s">
        <v>21759</v>
      </c>
      <c r="D3600" s="27" t="s">
        <v>21760</v>
      </c>
      <c r="E3600" s="27" t="s">
        <v>14273</v>
      </c>
      <c r="F3600" s="27" t="s">
        <v>735</v>
      </c>
      <c r="G3600" s="27">
        <v>2020</v>
      </c>
      <c r="H3600" s="28">
        <v>44049</v>
      </c>
      <c r="I3600" s="27" t="s">
        <v>21761</v>
      </c>
      <c r="J3600" s="27" t="s">
        <v>21762</v>
      </c>
      <c r="K3600" s="27" t="s">
        <v>21763</v>
      </c>
      <c r="L3600" s="27" t="str">
        <f t="shared" si="907"/>
        <v>PostAlerta</v>
      </c>
      <c r="M3600" s="27" t="str">
        <f t="shared" si="909"/>
        <v>S/PalabrasClaves</v>
      </c>
      <c r="N3600" s="27" t="str">
        <f t="shared" si="908"/>
        <v/>
      </c>
      <c r="O3600" s="27"/>
      <c r="P3600" s="27" t="s">
        <v>1049</v>
      </c>
      <c r="Q3600" s="27"/>
      <c r="R3600" s="27" t="str">
        <f>LEFT('2012-2022'!$P3600,4)</f>
        <v>2020</v>
      </c>
      <c r="S3600" s="27" t="s">
        <v>70</v>
      </c>
      <c r="T3600" s="27" t="str">
        <f t="shared" si="893"/>
        <v/>
      </c>
      <c r="U3600" s="27"/>
      <c r="V3600" s="27"/>
      <c r="W3600" s="30"/>
      <c r="X3600" s="30"/>
      <c r="Y3600" s="31"/>
    </row>
    <row r="3601" spans="1:25" ht="15.75" hidden="1" customHeight="1" x14ac:dyDescent="0.25">
      <c r="A3601" s="32">
        <v>32611546</v>
      </c>
      <c r="B3601" s="32" t="s">
        <v>21764</v>
      </c>
      <c r="C3601" s="32" t="s">
        <v>21765</v>
      </c>
      <c r="D3601" s="32" t="s">
        <v>21766</v>
      </c>
      <c r="E3601" s="32" t="s">
        <v>21767</v>
      </c>
      <c r="F3601" s="32" t="s">
        <v>17996</v>
      </c>
      <c r="G3601" s="32">
        <v>2021</v>
      </c>
      <c r="H3601" s="33">
        <v>44015</v>
      </c>
      <c r="I3601" s="32" t="s">
        <v>21768</v>
      </c>
      <c r="J3601" s="32" t="s">
        <v>21769</v>
      </c>
      <c r="K3601" s="32" t="s">
        <v>21770</v>
      </c>
      <c r="L3601" s="32" t="str">
        <f t="shared" si="907"/>
        <v>PostAlerta</v>
      </c>
      <c r="M3601" s="32" t="str">
        <f t="shared" si="909"/>
        <v>S/PalabrasClaves</v>
      </c>
      <c r="N3601" s="32" t="str">
        <f t="shared" si="908"/>
        <v/>
      </c>
      <c r="O3601" s="32"/>
      <c r="P3601" s="32" t="s">
        <v>7317</v>
      </c>
      <c r="Q3601" s="32"/>
      <c r="R3601" s="32" t="str">
        <f>LEFT('2012-2022'!$P3601,4)</f>
        <v>2021</v>
      </c>
      <c r="S3601" s="32" t="s">
        <v>54</v>
      </c>
      <c r="T3601" s="32" t="str">
        <f t="shared" si="893"/>
        <v/>
      </c>
      <c r="U3601" s="32"/>
      <c r="V3601" s="32"/>
      <c r="W3601" s="35"/>
      <c r="X3601" s="35"/>
      <c r="Y3601" s="32"/>
    </row>
    <row r="3602" spans="1:25" ht="15.75" hidden="1" customHeight="1" x14ac:dyDescent="0.25">
      <c r="A3602" s="27">
        <v>30733424</v>
      </c>
      <c r="B3602" s="27" t="s">
        <v>21771</v>
      </c>
      <c r="C3602" s="27" t="s">
        <v>21772</v>
      </c>
      <c r="D3602" s="27" t="s">
        <v>21773</v>
      </c>
      <c r="E3602" s="27" t="s">
        <v>21774</v>
      </c>
      <c r="F3602" s="27" t="s">
        <v>393</v>
      </c>
      <c r="G3602" s="27">
        <v>2019</v>
      </c>
      <c r="H3602" s="28">
        <v>43505</v>
      </c>
      <c r="I3602" s="27"/>
      <c r="J3602" s="27"/>
      <c r="K3602" s="27" t="s">
        <v>21775</v>
      </c>
      <c r="L3602" s="27" t="str">
        <f t="shared" si="907"/>
        <v>Excluido</v>
      </c>
      <c r="M3602" s="27" t="str">
        <f t="shared" si="909"/>
        <v>S/PalabrasClaves</v>
      </c>
      <c r="N3602" s="27" t="str">
        <f t="shared" si="908"/>
        <v/>
      </c>
      <c r="O3602" s="27"/>
      <c r="P3602" s="27" t="s">
        <v>533</v>
      </c>
      <c r="Q3602" s="27"/>
      <c r="R3602" s="27" t="str">
        <f>LEFT('2012-2022'!$P3602,4)</f>
        <v>2019</v>
      </c>
      <c r="S3602" s="27" t="s">
        <v>74</v>
      </c>
      <c r="T3602" s="27" t="str">
        <f t="shared" si="893"/>
        <v/>
      </c>
      <c r="U3602" s="27"/>
      <c r="V3602" s="27"/>
      <c r="W3602" s="30"/>
      <c r="X3602" s="30"/>
      <c r="Y3602" s="31"/>
    </row>
    <row r="3603" spans="1:25" ht="15.75" hidden="1" customHeight="1" x14ac:dyDescent="0.25">
      <c r="A3603" s="32">
        <v>27542698</v>
      </c>
      <c r="B3603" s="32" t="s">
        <v>21776</v>
      </c>
      <c r="C3603" s="32" t="s">
        <v>21777</v>
      </c>
      <c r="D3603" s="32" t="s">
        <v>21778</v>
      </c>
      <c r="E3603" s="32" t="s">
        <v>21013</v>
      </c>
      <c r="F3603" s="32" t="s">
        <v>735</v>
      </c>
      <c r="G3603" s="32">
        <v>2017</v>
      </c>
      <c r="H3603" s="33">
        <v>42603</v>
      </c>
      <c r="I3603" s="32"/>
      <c r="J3603" s="32"/>
      <c r="K3603" s="32" t="s">
        <v>21779</v>
      </c>
      <c r="L3603" s="32" t="str">
        <f t="shared" si="907"/>
        <v>PostAlerta</v>
      </c>
      <c r="M3603" s="32" t="str">
        <f t="shared" si="909"/>
        <v>S/PalabrasClaves</v>
      </c>
      <c r="N3603" s="32" t="str">
        <f t="shared" si="908"/>
        <v/>
      </c>
      <c r="O3603" s="32"/>
      <c r="P3603" s="32" t="s">
        <v>115</v>
      </c>
      <c r="Q3603" s="32"/>
      <c r="R3603" s="32" t="str">
        <f>LEFT('2012-2022'!$P3603,4)</f>
        <v>2017</v>
      </c>
      <c r="S3603" s="32" t="s">
        <v>60</v>
      </c>
      <c r="T3603" s="32" t="str">
        <f t="shared" si="893"/>
        <v/>
      </c>
      <c r="U3603" s="32"/>
      <c r="V3603" s="32"/>
      <c r="W3603" s="35"/>
      <c r="X3603" s="35"/>
      <c r="Y3603" s="32"/>
    </row>
    <row r="3604" spans="1:25" ht="15.75" hidden="1" customHeight="1" x14ac:dyDescent="0.25">
      <c r="A3604" s="27">
        <v>22878023</v>
      </c>
      <c r="B3604" s="27" t="s">
        <v>21780</v>
      </c>
      <c r="C3604" s="27" t="s">
        <v>21781</v>
      </c>
      <c r="D3604" s="27" t="s">
        <v>21782</v>
      </c>
      <c r="E3604" s="27" t="s">
        <v>21783</v>
      </c>
      <c r="F3604" s="27" t="s">
        <v>679</v>
      </c>
      <c r="G3604" s="27">
        <v>2012</v>
      </c>
      <c r="H3604" s="28">
        <v>41132</v>
      </c>
      <c r="I3604" s="27" t="s">
        <v>21784</v>
      </c>
      <c r="J3604" s="27"/>
      <c r="K3604" s="27" t="s">
        <v>21785</v>
      </c>
      <c r="L3604" s="27" t="str">
        <f t="shared" si="907"/>
        <v>Excluido</v>
      </c>
      <c r="M3604" s="27" t="str">
        <f t="shared" si="909"/>
        <v>S/PalabrasClaves</v>
      </c>
      <c r="N3604" s="27" t="str">
        <f t="shared" si="908"/>
        <v/>
      </c>
      <c r="O3604" s="27"/>
      <c r="P3604" s="27" t="s">
        <v>1916</v>
      </c>
      <c r="Q3604" s="27"/>
      <c r="R3604" s="27" t="str">
        <f>LEFT('2012-2022'!$P3604,4)</f>
        <v>2012</v>
      </c>
      <c r="S3604" s="27" t="s">
        <v>70</v>
      </c>
      <c r="T3604" s="27" t="str">
        <f t="shared" si="893"/>
        <v/>
      </c>
      <c r="U3604" s="27"/>
      <c r="V3604" s="27"/>
      <c r="W3604" s="30"/>
      <c r="X3604" s="30"/>
      <c r="Y3604" s="31"/>
    </row>
    <row r="3605" spans="1:25" ht="15.75" hidden="1" customHeight="1" x14ac:dyDescent="0.25">
      <c r="A3605" s="32">
        <v>25296566</v>
      </c>
      <c r="B3605" s="32" t="s">
        <v>21786</v>
      </c>
      <c r="C3605" s="32" t="s">
        <v>21787</v>
      </c>
      <c r="D3605" s="32" t="s">
        <v>21788</v>
      </c>
      <c r="E3605" s="32" t="s">
        <v>21789</v>
      </c>
      <c r="F3605" s="32" t="s">
        <v>2202</v>
      </c>
      <c r="G3605" s="32">
        <v>2014</v>
      </c>
      <c r="H3605" s="33">
        <v>41922</v>
      </c>
      <c r="I3605" s="32" t="s">
        <v>21790</v>
      </c>
      <c r="J3605" s="32"/>
      <c r="K3605" s="32" t="s">
        <v>21791</v>
      </c>
      <c r="L3605" s="32" t="str">
        <f t="shared" si="907"/>
        <v>PreAlerta</v>
      </c>
      <c r="M3605" s="32" t="str">
        <f t="shared" si="909"/>
        <v>S/PalabrasClaves</v>
      </c>
      <c r="N3605" s="32" t="str">
        <f t="shared" si="908"/>
        <v/>
      </c>
      <c r="O3605" s="32"/>
      <c r="P3605" s="32" t="s">
        <v>21792</v>
      </c>
      <c r="Q3605" s="32"/>
      <c r="R3605" s="32" t="str">
        <f>LEFT('2012-2022'!$P3605,4)</f>
        <v>2014</v>
      </c>
      <c r="S3605" s="32" t="s">
        <v>70</v>
      </c>
      <c r="T3605" s="32" t="str">
        <f t="shared" si="893"/>
        <v/>
      </c>
      <c r="U3605" s="32"/>
      <c r="V3605" s="32"/>
      <c r="W3605" s="35"/>
      <c r="X3605" s="35"/>
      <c r="Y3605" s="32"/>
    </row>
    <row r="3606" spans="1:25" ht="15.75" hidden="1" customHeight="1" x14ac:dyDescent="0.25">
      <c r="A3606" s="27">
        <v>28487398</v>
      </c>
      <c r="B3606" s="27" t="s">
        <v>21793</v>
      </c>
      <c r="C3606" s="27" t="s">
        <v>21794</v>
      </c>
      <c r="D3606" s="27" t="s">
        <v>21795</v>
      </c>
      <c r="E3606" s="27" t="s">
        <v>21796</v>
      </c>
      <c r="F3606" s="27" t="s">
        <v>21797</v>
      </c>
      <c r="G3606" s="27">
        <v>2017</v>
      </c>
      <c r="H3606" s="28">
        <v>42866</v>
      </c>
      <c r="I3606" s="27" t="s">
        <v>21798</v>
      </c>
      <c r="J3606" s="27" t="s">
        <v>21799</v>
      </c>
      <c r="K3606" s="27" t="s">
        <v>21800</v>
      </c>
      <c r="L3606" s="27" t="str">
        <f t="shared" si="907"/>
        <v>Excluido</v>
      </c>
      <c r="M3606" s="27" t="str">
        <f t="shared" si="909"/>
        <v>S/PalabrasClaves</v>
      </c>
      <c r="N3606" s="27" t="str">
        <f t="shared" si="908"/>
        <v/>
      </c>
      <c r="O3606" s="27"/>
      <c r="P3606" s="27" t="s">
        <v>21801</v>
      </c>
      <c r="Q3606" s="27"/>
      <c r="R3606" s="27" t="str">
        <f>LEFT('2012-2022'!$P3606,4)</f>
        <v>2017</v>
      </c>
      <c r="S3606" s="27" t="s">
        <v>57</v>
      </c>
      <c r="T3606" s="27" t="str">
        <f t="shared" si="893"/>
        <v/>
      </c>
      <c r="U3606" s="27"/>
      <c r="V3606" s="27"/>
      <c r="W3606" s="30"/>
      <c r="X3606" s="30"/>
      <c r="Y3606" s="31"/>
    </row>
    <row r="3607" spans="1:25" ht="15.75" hidden="1" customHeight="1" x14ac:dyDescent="0.25">
      <c r="A3607" s="32">
        <v>31379424</v>
      </c>
      <c r="B3607" s="32" t="s">
        <v>21802</v>
      </c>
      <c r="C3607" s="32" t="s">
        <v>21803</v>
      </c>
      <c r="D3607" s="32" t="s">
        <v>21804</v>
      </c>
      <c r="E3607" s="32" t="s">
        <v>21805</v>
      </c>
      <c r="F3607" s="32" t="s">
        <v>5548</v>
      </c>
      <c r="G3607" s="32">
        <v>2019</v>
      </c>
      <c r="H3607" s="33">
        <v>43683</v>
      </c>
      <c r="I3607" s="32" t="s">
        <v>21806</v>
      </c>
      <c r="J3607" s="32"/>
      <c r="K3607" s="32" t="s">
        <v>21807</v>
      </c>
      <c r="L3607" s="32" t="str">
        <f t="shared" si="907"/>
        <v>PostAlerta</v>
      </c>
      <c r="M3607" s="32" t="str">
        <f t="shared" si="909"/>
        <v>S/PalabrasClaves</v>
      </c>
      <c r="N3607" s="32" t="str">
        <f t="shared" si="908"/>
        <v/>
      </c>
      <c r="O3607" s="32"/>
      <c r="P3607" s="32" t="s">
        <v>21808</v>
      </c>
      <c r="Q3607" s="32"/>
      <c r="R3607" s="32" t="str">
        <f>LEFT('2012-2022'!$P3607,4)</f>
        <v>2019</v>
      </c>
      <c r="S3607" s="32" t="s">
        <v>62</v>
      </c>
      <c r="T3607" s="32" t="str">
        <f t="shared" si="893"/>
        <v/>
      </c>
      <c r="U3607" s="32"/>
      <c r="V3607" s="32"/>
      <c r="W3607" s="35"/>
      <c r="X3607" s="35"/>
      <c r="Y3607" s="32"/>
    </row>
    <row r="3608" spans="1:25" ht="15.75" hidden="1" customHeight="1" x14ac:dyDescent="0.25">
      <c r="A3608" s="27">
        <v>29435591</v>
      </c>
      <c r="B3608" s="27" t="s">
        <v>21809</v>
      </c>
      <c r="C3608" s="27" t="s">
        <v>21810</v>
      </c>
      <c r="D3608" s="27" t="s">
        <v>21811</v>
      </c>
      <c r="E3608" s="27" t="s">
        <v>21812</v>
      </c>
      <c r="F3608" s="27" t="s">
        <v>21813</v>
      </c>
      <c r="G3608" s="27">
        <v>2018</v>
      </c>
      <c r="H3608" s="28">
        <v>43145</v>
      </c>
      <c r="I3608" s="27" t="s">
        <v>21814</v>
      </c>
      <c r="J3608" s="27"/>
      <c r="K3608" s="27" t="s">
        <v>21815</v>
      </c>
      <c r="L3608" s="27" t="str">
        <f t="shared" si="907"/>
        <v>Excluido</v>
      </c>
      <c r="M3608" s="27" t="str">
        <f t="shared" si="909"/>
        <v>S/PalabrasClaves</v>
      </c>
      <c r="N3608" s="27" t="str">
        <f t="shared" si="908"/>
        <v/>
      </c>
      <c r="O3608" s="27"/>
      <c r="P3608" s="27" t="s">
        <v>21816</v>
      </c>
      <c r="Q3608" s="27"/>
      <c r="R3608" s="27" t="str">
        <f>LEFT('2012-2022'!$P3608,4)</f>
        <v>2018</v>
      </c>
      <c r="S3608" s="27" t="s">
        <v>54</v>
      </c>
      <c r="T3608" s="27" t="str">
        <f t="shared" si="893"/>
        <v/>
      </c>
      <c r="U3608" s="27"/>
      <c r="V3608" s="27"/>
      <c r="W3608" s="30"/>
      <c r="X3608" s="30"/>
      <c r="Y3608" s="31"/>
    </row>
    <row r="3609" spans="1:25" ht="15.75" hidden="1" customHeight="1" x14ac:dyDescent="0.25">
      <c r="A3609" s="32">
        <v>32094149</v>
      </c>
      <c r="B3609" s="32" t="s">
        <v>21817</v>
      </c>
      <c r="C3609" s="32" t="s">
        <v>21818</v>
      </c>
      <c r="D3609" s="32" t="s">
        <v>21819</v>
      </c>
      <c r="E3609" s="32" t="s">
        <v>21820</v>
      </c>
      <c r="F3609" s="32" t="s">
        <v>21821</v>
      </c>
      <c r="G3609" s="32">
        <v>2020</v>
      </c>
      <c r="H3609" s="33">
        <v>43887</v>
      </c>
      <c r="I3609" s="32" t="s">
        <v>21822</v>
      </c>
      <c r="J3609" s="32"/>
      <c r="K3609" s="32" t="s">
        <v>21823</v>
      </c>
      <c r="L3609" s="32" t="str">
        <f t="shared" ref="L3609:L3672" si="910">IF(ISNUMBER(VLOOKUP(A3609,EXCL,1,FALSE)),"Excluido",IF(ISNUMBER(VLOOKUP(A3609,POST,1,FALSE)),"PostAlerta",IF(ISNUMBER(VLOOKUP(A3609,PRE,1,FALSE)),"PreAlerta","")))</f>
        <v>PostAlerta</v>
      </c>
      <c r="M3609" s="32" t="str">
        <f t="shared" si="909"/>
        <v>C/PalabrasClaves</v>
      </c>
      <c r="N3609" s="32" t="str">
        <f t="shared" si="908"/>
        <v/>
      </c>
      <c r="O3609" s="32"/>
      <c r="P3609" s="32" t="s">
        <v>132</v>
      </c>
      <c r="Q3609" s="32"/>
      <c r="R3609" s="32" t="str">
        <f>LEFT('2012-2022'!$P3609,4)</f>
        <v>2020</v>
      </c>
      <c r="S3609" s="32" t="s">
        <v>54</v>
      </c>
      <c r="T3609" s="32" t="str">
        <f t="shared" si="893"/>
        <v/>
      </c>
      <c r="U3609" s="32"/>
      <c r="V3609" s="32"/>
      <c r="W3609" s="35"/>
      <c r="X3609" s="35"/>
      <c r="Y3609" s="32"/>
    </row>
    <row r="3610" spans="1:25" ht="15.75" hidden="1" customHeight="1" x14ac:dyDescent="0.25">
      <c r="A3610" s="27">
        <v>29454196</v>
      </c>
      <c r="B3610" s="27" t="s">
        <v>21824</v>
      </c>
      <c r="C3610" s="27" t="s">
        <v>21825</v>
      </c>
      <c r="D3610" s="27" t="s">
        <v>21826</v>
      </c>
      <c r="E3610" s="27" t="s">
        <v>21827</v>
      </c>
      <c r="F3610" s="27" t="s">
        <v>21828</v>
      </c>
      <c r="G3610" s="27">
        <v>2018</v>
      </c>
      <c r="H3610" s="28">
        <v>43149</v>
      </c>
      <c r="I3610" s="27" t="s">
        <v>21829</v>
      </c>
      <c r="J3610" s="27" t="s">
        <v>21830</v>
      </c>
      <c r="K3610" s="27" t="s">
        <v>21831</v>
      </c>
      <c r="L3610" s="27" t="str">
        <f t="shared" si="910"/>
        <v>PostAlerta</v>
      </c>
      <c r="M3610" s="27" t="str">
        <f t="shared" si="909"/>
        <v>S/PalabrasClaves</v>
      </c>
      <c r="N3610" s="27" t="str">
        <f t="shared" si="908"/>
        <v/>
      </c>
      <c r="O3610" s="27"/>
      <c r="P3610" s="27" t="s">
        <v>1671</v>
      </c>
      <c r="Q3610" s="27"/>
      <c r="R3610" s="27" t="str">
        <f>LEFT('2012-2022'!$P3610,4)</f>
        <v>2018</v>
      </c>
      <c r="S3610" s="27" t="s">
        <v>57</v>
      </c>
      <c r="T3610" s="27" t="str">
        <f t="shared" si="893"/>
        <v/>
      </c>
      <c r="U3610" s="27"/>
      <c r="V3610" s="27"/>
      <c r="W3610" s="30"/>
      <c r="X3610" s="30"/>
      <c r="Y3610" s="31"/>
    </row>
    <row r="3611" spans="1:25" ht="15.75" hidden="1" customHeight="1" x14ac:dyDescent="0.25">
      <c r="A3611" s="32">
        <v>22957710</v>
      </c>
      <c r="B3611" s="32" t="s">
        <v>21832</v>
      </c>
      <c r="C3611" s="32" t="s">
        <v>21833</v>
      </c>
      <c r="D3611" s="32" t="s">
        <v>21834</v>
      </c>
      <c r="E3611" s="32" t="s">
        <v>11765</v>
      </c>
      <c r="F3611" s="32" t="s">
        <v>2293</v>
      </c>
      <c r="G3611" s="32">
        <v>2012</v>
      </c>
      <c r="H3611" s="33">
        <v>41163</v>
      </c>
      <c r="I3611" s="32" t="s">
        <v>21835</v>
      </c>
      <c r="J3611" s="32" t="s">
        <v>21836</v>
      </c>
      <c r="K3611" s="32" t="s">
        <v>21837</v>
      </c>
      <c r="L3611" s="32" t="str">
        <f t="shared" si="910"/>
        <v>Excluido</v>
      </c>
      <c r="M3611" s="32" t="str">
        <f t="shared" si="909"/>
        <v>C/PalabrasClaves</v>
      </c>
      <c r="N3611" s="32" t="str">
        <f t="shared" si="908"/>
        <v/>
      </c>
      <c r="O3611" s="32"/>
      <c r="P3611" s="32" t="s">
        <v>1916</v>
      </c>
      <c r="Q3611" s="32"/>
      <c r="R3611" s="32" t="str">
        <f>LEFT('2012-2022'!$P3611,4)</f>
        <v>2012</v>
      </c>
      <c r="S3611" s="32" t="s">
        <v>70</v>
      </c>
      <c r="T3611" s="32" t="str">
        <f t="shared" si="893"/>
        <v/>
      </c>
      <c r="U3611" s="32"/>
      <c r="V3611" s="32"/>
      <c r="W3611" s="35"/>
      <c r="X3611" s="35"/>
      <c r="Y3611" s="32"/>
    </row>
    <row r="3612" spans="1:25" ht="15.75" hidden="1" customHeight="1" x14ac:dyDescent="0.25">
      <c r="A3612" s="27">
        <v>32976356</v>
      </c>
      <c r="B3612" s="27" t="s">
        <v>21838</v>
      </c>
      <c r="C3612" s="27" t="s">
        <v>21839</v>
      </c>
      <c r="D3612" s="27" t="s">
        <v>21840</v>
      </c>
      <c r="E3612" s="27" t="s">
        <v>21841</v>
      </c>
      <c r="F3612" s="27" t="s">
        <v>304</v>
      </c>
      <c r="G3612" s="27">
        <v>2021</v>
      </c>
      <c r="H3612" s="28">
        <v>44099</v>
      </c>
      <c r="I3612" s="27" t="s">
        <v>21842</v>
      </c>
      <c r="J3612" s="27" t="s">
        <v>21843</v>
      </c>
      <c r="K3612" s="27" t="s">
        <v>21844</v>
      </c>
      <c r="L3612" s="27" t="str">
        <f t="shared" si="910"/>
        <v>PostAlerta</v>
      </c>
      <c r="M3612" s="27" t="str">
        <f t="shared" si="909"/>
        <v>S/PalabrasClaves</v>
      </c>
      <c r="N3612" s="27" t="str">
        <f t="shared" si="908"/>
        <v/>
      </c>
      <c r="O3612" s="27"/>
      <c r="P3612" s="27" t="s">
        <v>7245</v>
      </c>
      <c r="Q3612" s="27"/>
      <c r="R3612" s="27" t="str">
        <f>LEFT('2012-2022'!$P3612,4)</f>
        <v>2021</v>
      </c>
      <c r="S3612" s="27" t="s">
        <v>45</v>
      </c>
      <c r="T3612" s="27" t="str">
        <f t="shared" si="893"/>
        <v/>
      </c>
      <c r="U3612" s="27"/>
      <c r="V3612" s="27"/>
      <c r="W3612" s="30"/>
      <c r="X3612" s="30"/>
      <c r="Y3612" s="31"/>
    </row>
    <row r="3613" spans="1:25" ht="15.75" hidden="1" customHeight="1" x14ac:dyDescent="0.25">
      <c r="A3613" s="32">
        <v>32880344</v>
      </c>
      <c r="B3613" s="32" t="s">
        <v>21845</v>
      </c>
      <c r="C3613" s="32" t="s">
        <v>21846</v>
      </c>
      <c r="D3613" s="32" t="s">
        <v>21847</v>
      </c>
      <c r="E3613" s="32" t="s">
        <v>21848</v>
      </c>
      <c r="F3613" s="32" t="s">
        <v>4882</v>
      </c>
      <c r="G3613" s="32">
        <v>2020</v>
      </c>
      <c r="H3613" s="33">
        <v>44078</v>
      </c>
      <c r="I3613" s="32"/>
      <c r="J3613" s="32"/>
      <c r="K3613" s="32" t="s">
        <v>21849</v>
      </c>
      <c r="L3613" s="32" t="str">
        <f t="shared" si="910"/>
        <v>PostAlerta</v>
      </c>
      <c r="M3613" s="32" t="str">
        <f t="shared" si="909"/>
        <v>S/PalabrasClaves</v>
      </c>
      <c r="N3613" s="32" t="str">
        <f t="shared" si="908"/>
        <v/>
      </c>
      <c r="O3613" s="32"/>
      <c r="P3613" s="32" t="s">
        <v>13323</v>
      </c>
      <c r="Q3613" s="32"/>
      <c r="R3613" s="32" t="str">
        <f>LEFT('2012-2022'!$P3613,4)</f>
        <v>2020</v>
      </c>
      <c r="S3613" s="32" t="s">
        <v>62</v>
      </c>
      <c r="T3613" s="32" t="str">
        <f t="shared" si="893"/>
        <v/>
      </c>
      <c r="U3613" s="32"/>
      <c r="V3613" s="32"/>
      <c r="W3613" s="35"/>
      <c r="X3613" s="35"/>
      <c r="Y3613" s="32"/>
    </row>
    <row r="3614" spans="1:25" ht="15.75" hidden="1" customHeight="1" x14ac:dyDescent="0.25">
      <c r="A3614" s="27">
        <v>32187221</v>
      </c>
      <c r="B3614" s="27" t="s">
        <v>21850</v>
      </c>
      <c r="C3614" s="27" t="s">
        <v>21851</v>
      </c>
      <c r="D3614" s="27" t="s">
        <v>21852</v>
      </c>
      <c r="E3614" s="27" t="s">
        <v>21853</v>
      </c>
      <c r="F3614" s="27" t="s">
        <v>424</v>
      </c>
      <c r="G3614" s="27">
        <v>2020</v>
      </c>
      <c r="H3614" s="28">
        <v>43909</v>
      </c>
      <c r="I3614" s="27" t="s">
        <v>21854</v>
      </c>
      <c r="J3614" s="27"/>
      <c r="K3614" s="27" t="s">
        <v>21855</v>
      </c>
      <c r="L3614" s="27" t="str">
        <f t="shared" si="910"/>
        <v>PostAlerta</v>
      </c>
      <c r="M3614" s="27" t="str">
        <f t="shared" si="909"/>
        <v>S/PalabrasClaves</v>
      </c>
      <c r="N3614" s="27" t="str">
        <f t="shared" si="908"/>
        <v/>
      </c>
      <c r="O3614" s="27"/>
      <c r="P3614" s="27" t="s">
        <v>21856</v>
      </c>
      <c r="Q3614" s="27"/>
      <c r="R3614" s="27" t="str">
        <f>LEFT('2012-2022'!$P3614,4)</f>
        <v>2020</v>
      </c>
      <c r="S3614" s="27" t="s">
        <v>49</v>
      </c>
      <c r="T3614" s="27" t="str">
        <f t="shared" si="893"/>
        <v/>
      </c>
      <c r="U3614" s="27"/>
      <c r="V3614" s="27"/>
      <c r="W3614" s="30"/>
      <c r="X3614" s="30"/>
      <c r="Y3614" s="31"/>
    </row>
    <row r="3615" spans="1:25" ht="15.75" hidden="1" customHeight="1" x14ac:dyDescent="0.25">
      <c r="A3615" s="32">
        <v>29861622</v>
      </c>
      <c r="B3615" s="32" t="s">
        <v>21857</v>
      </c>
      <c r="C3615" s="32" t="s">
        <v>21858</v>
      </c>
      <c r="D3615" s="32" t="s">
        <v>21859</v>
      </c>
      <c r="E3615" s="32" t="s">
        <v>21860</v>
      </c>
      <c r="F3615" s="32" t="s">
        <v>5548</v>
      </c>
      <c r="G3615" s="32">
        <v>2018</v>
      </c>
      <c r="H3615" s="33">
        <v>43256</v>
      </c>
      <c r="I3615" s="32" t="s">
        <v>21861</v>
      </c>
      <c r="J3615" s="32"/>
      <c r="K3615" s="32" t="s">
        <v>21862</v>
      </c>
      <c r="L3615" s="32" t="str">
        <f t="shared" si="910"/>
        <v>PostAlerta</v>
      </c>
      <c r="M3615" s="32" t="str">
        <f t="shared" si="909"/>
        <v>S/PalabrasClaves</v>
      </c>
      <c r="N3615" s="32" t="str">
        <f t="shared" si="908"/>
        <v/>
      </c>
      <c r="O3615" s="32"/>
      <c r="P3615" s="32" t="s">
        <v>21863</v>
      </c>
      <c r="Q3615" s="32"/>
      <c r="R3615" s="32" t="str">
        <f>LEFT('2012-2022'!$P3615,4)</f>
        <v>2018</v>
      </c>
      <c r="S3615" s="32" t="s">
        <v>57</v>
      </c>
      <c r="T3615" s="32" t="str">
        <f t="shared" si="893"/>
        <v/>
      </c>
      <c r="U3615" s="32"/>
      <c r="V3615" s="32"/>
      <c r="W3615" s="35"/>
      <c r="X3615" s="35"/>
      <c r="Y3615" s="32"/>
    </row>
    <row r="3616" spans="1:25" ht="15.75" hidden="1" customHeight="1" x14ac:dyDescent="0.25">
      <c r="A3616" s="27">
        <v>29528996</v>
      </c>
      <c r="B3616" s="27" t="s">
        <v>21864</v>
      </c>
      <c r="C3616" s="27" t="s">
        <v>21865</v>
      </c>
      <c r="D3616" s="27" t="s">
        <v>21866</v>
      </c>
      <c r="E3616" s="27" t="s">
        <v>21867</v>
      </c>
      <c r="F3616" s="27" t="s">
        <v>304</v>
      </c>
      <c r="G3616" s="27">
        <v>2018</v>
      </c>
      <c r="H3616" s="28">
        <v>43172</v>
      </c>
      <c r="I3616" s="27" t="s">
        <v>21868</v>
      </c>
      <c r="J3616" s="27" t="s">
        <v>21869</v>
      </c>
      <c r="K3616" s="27" t="s">
        <v>21870</v>
      </c>
      <c r="L3616" s="27" t="str">
        <f t="shared" si="910"/>
        <v>PostAlerta</v>
      </c>
      <c r="M3616" s="27" t="str">
        <f t="shared" si="909"/>
        <v>C/PalabrasClaves</v>
      </c>
      <c r="N3616" s="27"/>
      <c r="O3616" s="27"/>
      <c r="P3616" s="27" t="s">
        <v>5396</v>
      </c>
      <c r="Q3616" s="27"/>
      <c r="R3616" s="27" t="str">
        <f>LEFT('2012-2022'!$P3616,4)</f>
        <v>2018</v>
      </c>
      <c r="S3616" s="27" t="s">
        <v>70</v>
      </c>
      <c r="T3616" s="27" t="str">
        <f t="shared" si="893"/>
        <v/>
      </c>
      <c r="U3616" s="27"/>
      <c r="V3616" s="27"/>
      <c r="W3616" s="30"/>
      <c r="X3616" s="30"/>
      <c r="Y3616" s="31"/>
    </row>
    <row r="3617" spans="1:25" ht="15.75" hidden="1" customHeight="1" x14ac:dyDescent="0.25">
      <c r="A3617" s="32">
        <v>28765222</v>
      </c>
      <c r="B3617" s="32" t="s">
        <v>21871</v>
      </c>
      <c r="C3617" s="32" t="s">
        <v>21872</v>
      </c>
      <c r="D3617" s="32" t="s">
        <v>21873</v>
      </c>
      <c r="E3617" s="32" t="s">
        <v>21874</v>
      </c>
      <c r="F3617" s="32" t="s">
        <v>277</v>
      </c>
      <c r="G3617" s="32">
        <v>2017</v>
      </c>
      <c r="H3617" s="33">
        <v>42950</v>
      </c>
      <c r="I3617" s="32" t="s">
        <v>21875</v>
      </c>
      <c r="J3617" s="32"/>
      <c r="K3617" s="32" t="s">
        <v>21876</v>
      </c>
      <c r="L3617" s="32" t="str">
        <f t="shared" si="910"/>
        <v>PostAlerta</v>
      </c>
      <c r="M3617" s="32" t="str">
        <f t="shared" si="909"/>
        <v>S/PalabrasClaves</v>
      </c>
      <c r="N3617" s="32" t="str">
        <f>IF(ISNUMBER(SEARCH("TREATMENT", B3617)), "4) Nuevos tratamientos", "")</f>
        <v/>
      </c>
      <c r="O3617" s="32"/>
      <c r="P3617" s="32" t="s">
        <v>2111</v>
      </c>
      <c r="Q3617" s="32"/>
      <c r="R3617" s="32" t="str">
        <f>LEFT('2012-2022'!$P3617,4)</f>
        <v>2017</v>
      </c>
      <c r="S3617" s="32" t="s">
        <v>65</v>
      </c>
      <c r="T3617" s="32" t="str">
        <f t="shared" si="893"/>
        <v/>
      </c>
      <c r="U3617" s="32"/>
      <c r="V3617" s="32"/>
      <c r="W3617" s="35"/>
      <c r="X3617" s="35"/>
      <c r="Y3617" s="32"/>
    </row>
    <row r="3618" spans="1:25" ht="15.75" hidden="1" customHeight="1" x14ac:dyDescent="0.25">
      <c r="A3618" s="27">
        <v>26462189</v>
      </c>
      <c r="B3618" s="27" t="s">
        <v>21877</v>
      </c>
      <c r="C3618" s="27" t="s">
        <v>21878</v>
      </c>
      <c r="D3618" s="27" t="s">
        <v>21879</v>
      </c>
      <c r="E3618" s="27" t="s">
        <v>21880</v>
      </c>
      <c r="F3618" s="27" t="s">
        <v>304</v>
      </c>
      <c r="G3618" s="27">
        <v>2015</v>
      </c>
      <c r="H3618" s="28">
        <v>42291</v>
      </c>
      <c r="I3618" s="27" t="s">
        <v>21881</v>
      </c>
      <c r="J3618" s="27" t="s">
        <v>21882</v>
      </c>
      <c r="K3618" s="27" t="s">
        <v>21883</v>
      </c>
      <c r="L3618" s="27" t="str">
        <f t="shared" si="910"/>
        <v>PreAlerta</v>
      </c>
      <c r="M3618" s="27" t="str">
        <f t="shared" si="909"/>
        <v>S/PalabrasClaves</v>
      </c>
      <c r="N3618" s="27"/>
      <c r="O3618" s="27"/>
      <c r="P3618" s="27" t="s">
        <v>882</v>
      </c>
      <c r="Q3618" s="27"/>
      <c r="R3618" s="27" t="str">
        <f>LEFT('2012-2022'!$P3618,4)</f>
        <v>2015</v>
      </c>
      <c r="S3618" s="27" t="s">
        <v>72</v>
      </c>
      <c r="T3618" s="27" t="str">
        <f t="shared" si="893"/>
        <v/>
      </c>
      <c r="U3618" s="27"/>
      <c r="V3618" s="27"/>
      <c r="W3618" s="30"/>
      <c r="X3618" s="30"/>
      <c r="Y3618" s="31"/>
    </row>
    <row r="3619" spans="1:25" ht="15.75" hidden="1" customHeight="1" x14ac:dyDescent="0.25">
      <c r="A3619" s="32">
        <v>22943919</v>
      </c>
      <c r="B3619" s="32" t="s">
        <v>21884</v>
      </c>
      <c r="C3619" s="32" t="s">
        <v>21885</v>
      </c>
      <c r="D3619" s="32" t="s">
        <v>21886</v>
      </c>
      <c r="E3619" s="32" t="s">
        <v>21887</v>
      </c>
      <c r="F3619" s="32" t="s">
        <v>2363</v>
      </c>
      <c r="G3619" s="32">
        <v>2012</v>
      </c>
      <c r="H3619" s="33">
        <v>41157</v>
      </c>
      <c r="I3619" s="32"/>
      <c r="J3619" s="32"/>
      <c r="K3619" s="32"/>
      <c r="L3619" s="32" t="str">
        <f t="shared" si="910"/>
        <v>PreAlerta</v>
      </c>
      <c r="M3619" s="32" t="str">
        <f t="shared" si="909"/>
        <v>S/PalabrasClaves</v>
      </c>
      <c r="N3619" s="32" t="str">
        <f t="shared" ref="N3619:N3633" si="911">IF(ISNUMBER(SEARCH("TREATMENT", B3619)), "4) Nuevos tratamientos", "")</f>
        <v/>
      </c>
      <c r="O3619" s="32"/>
      <c r="P3619" s="32" t="s">
        <v>2931</v>
      </c>
      <c r="Q3619" s="32"/>
      <c r="R3619" s="32" t="str">
        <f>LEFT('2012-2022'!$P3619,4)</f>
        <v>2012</v>
      </c>
      <c r="S3619" s="32" t="s">
        <v>62</v>
      </c>
      <c r="T3619" s="32" t="str">
        <f t="shared" si="893"/>
        <v/>
      </c>
      <c r="U3619" s="32"/>
      <c r="V3619" s="32"/>
      <c r="W3619" s="35"/>
      <c r="X3619" s="35"/>
      <c r="Y3619" s="32"/>
    </row>
    <row r="3620" spans="1:25" ht="15.75" hidden="1" customHeight="1" x14ac:dyDescent="0.25">
      <c r="A3620" s="27">
        <v>32342905</v>
      </c>
      <c r="B3620" s="27" t="s">
        <v>21888</v>
      </c>
      <c r="C3620" s="27" t="s">
        <v>21889</v>
      </c>
      <c r="D3620" s="27" t="s">
        <v>21890</v>
      </c>
      <c r="E3620" s="27" t="s">
        <v>21891</v>
      </c>
      <c r="F3620" s="27" t="s">
        <v>13509</v>
      </c>
      <c r="G3620" s="27">
        <v>2020</v>
      </c>
      <c r="H3620" s="28">
        <v>43950</v>
      </c>
      <c r="I3620" s="27"/>
      <c r="J3620" s="27"/>
      <c r="K3620" s="27" t="s">
        <v>21892</v>
      </c>
      <c r="L3620" s="27" t="str">
        <f t="shared" si="910"/>
        <v>PostAlerta</v>
      </c>
      <c r="M3620" s="27" t="str">
        <f t="shared" si="909"/>
        <v>S/PalabrasClaves</v>
      </c>
      <c r="N3620" s="27" t="str">
        <f t="shared" si="911"/>
        <v/>
      </c>
      <c r="O3620" s="27"/>
      <c r="P3620" s="27" t="s">
        <v>132</v>
      </c>
      <c r="Q3620" s="27"/>
      <c r="R3620" s="27" t="str">
        <f>LEFT('2012-2022'!$P3620,4)</f>
        <v>2020</v>
      </c>
      <c r="S3620" s="27" t="s">
        <v>54</v>
      </c>
      <c r="T3620" s="27" t="str">
        <f t="shared" si="893"/>
        <v/>
      </c>
      <c r="U3620" s="27"/>
      <c r="V3620" s="27"/>
      <c r="W3620" s="30"/>
      <c r="X3620" s="30"/>
      <c r="Y3620" s="31"/>
    </row>
    <row r="3621" spans="1:25" ht="15.75" hidden="1" customHeight="1" x14ac:dyDescent="0.25">
      <c r="A3621" s="32">
        <v>29336823</v>
      </c>
      <c r="B3621" s="32" t="s">
        <v>21893</v>
      </c>
      <c r="C3621" s="32" t="s">
        <v>21894</v>
      </c>
      <c r="D3621" s="32" t="s">
        <v>21895</v>
      </c>
      <c r="E3621" s="32" t="s">
        <v>13932</v>
      </c>
      <c r="F3621" s="32" t="s">
        <v>10570</v>
      </c>
      <c r="G3621" s="32">
        <v>2018</v>
      </c>
      <c r="H3621" s="33">
        <v>43117</v>
      </c>
      <c r="I3621" s="32"/>
      <c r="J3621" s="32"/>
      <c r="K3621" s="32" t="s">
        <v>21896</v>
      </c>
      <c r="L3621" s="32" t="str">
        <f t="shared" si="910"/>
        <v>Excluido</v>
      </c>
      <c r="M3621" s="32" t="str">
        <f t="shared" si="909"/>
        <v>S/PalabrasClaves</v>
      </c>
      <c r="N3621" s="32" t="str">
        <f t="shared" si="911"/>
        <v/>
      </c>
      <c r="O3621" s="32"/>
      <c r="P3621" s="32" t="s">
        <v>108</v>
      </c>
      <c r="Q3621" s="32"/>
      <c r="R3621" s="32" t="str">
        <f>LEFT('2012-2022'!$P3621,4)</f>
        <v>2018</v>
      </c>
      <c r="S3621" s="32" t="s">
        <v>54</v>
      </c>
      <c r="T3621" s="32" t="str">
        <f t="shared" si="893"/>
        <v/>
      </c>
      <c r="U3621" s="32"/>
      <c r="V3621" s="32"/>
      <c r="W3621" s="35"/>
      <c r="X3621" s="35"/>
      <c r="Y3621" s="32"/>
    </row>
    <row r="3622" spans="1:25" ht="15.75" hidden="1" customHeight="1" x14ac:dyDescent="0.25">
      <c r="A3622" s="27">
        <v>26819339</v>
      </c>
      <c r="B3622" s="27" t="s">
        <v>21897</v>
      </c>
      <c r="C3622" s="27" t="s">
        <v>21898</v>
      </c>
      <c r="D3622" s="27" t="s">
        <v>21899</v>
      </c>
      <c r="E3622" s="27" t="s">
        <v>21900</v>
      </c>
      <c r="F3622" s="27" t="s">
        <v>393</v>
      </c>
      <c r="G3622" s="27">
        <v>2016</v>
      </c>
      <c r="H3622" s="28">
        <v>42398</v>
      </c>
      <c r="I3622" s="27" t="s">
        <v>21901</v>
      </c>
      <c r="J3622" s="27"/>
      <c r="K3622" s="27" t="s">
        <v>21902</v>
      </c>
      <c r="L3622" s="27" t="str">
        <f t="shared" si="910"/>
        <v>PreAlerta</v>
      </c>
      <c r="M3622" s="27" t="str">
        <f t="shared" si="909"/>
        <v>S/PalabrasClaves</v>
      </c>
      <c r="N3622" s="27" t="str">
        <f t="shared" si="911"/>
        <v/>
      </c>
      <c r="O3622" s="27"/>
      <c r="P3622" s="27" t="s">
        <v>316</v>
      </c>
      <c r="Q3622" s="27"/>
      <c r="R3622" s="27" t="str">
        <f>LEFT('2012-2022'!$P3622,4)</f>
        <v>2016</v>
      </c>
      <c r="S3622" s="27" t="s">
        <v>60</v>
      </c>
      <c r="T3622" s="27" t="str">
        <f t="shared" si="893"/>
        <v/>
      </c>
      <c r="U3622" s="27"/>
      <c r="V3622" s="27"/>
      <c r="W3622" s="30"/>
      <c r="X3622" s="30"/>
      <c r="Y3622" s="31"/>
    </row>
    <row r="3623" spans="1:25" ht="15.75" hidden="1" customHeight="1" x14ac:dyDescent="0.25">
      <c r="A3623" s="32">
        <v>36174054</v>
      </c>
      <c r="B3623" s="32" t="s">
        <v>21903</v>
      </c>
      <c r="C3623" s="32" t="s">
        <v>21904</v>
      </c>
      <c r="D3623" s="32" t="s">
        <v>21905</v>
      </c>
      <c r="E3623" s="32" t="s">
        <v>21906</v>
      </c>
      <c r="F3623" s="32" t="s">
        <v>424</v>
      </c>
      <c r="G3623" s="32">
        <v>2022</v>
      </c>
      <c r="H3623" s="33">
        <v>44833</v>
      </c>
      <c r="I3623" s="32" t="s">
        <v>21907</v>
      </c>
      <c r="J3623" s="32"/>
      <c r="K3623" s="32" t="s">
        <v>21908</v>
      </c>
      <c r="L3623" s="32" t="str">
        <f t="shared" si="910"/>
        <v>PostAlerta</v>
      </c>
      <c r="M3623" s="32" t="str">
        <f t="shared" si="909"/>
        <v>C/PalabrasClaves</v>
      </c>
      <c r="N3623" s="32" t="str">
        <f t="shared" si="911"/>
        <v/>
      </c>
      <c r="O3623" s="32"/>
      <c r="P3623" s="32" t="s">
        <v>21909</v>
      </c>
      <c r="Q3623" s="32"/>
      <c r="R3623" s="32" t="str">
        <f>LEFT('2012-2022'!$P3623,4)</f>
        <v>2022</v>
      </c>
      <c r="S3623" s="32" t="s">
        <v>68</v>
      </c>
      <c r="T3623" s="32" t="str">
        <f t="shared" si="893"/>
        <v/>
      </c>
      <c r="U3623" s="32"/>
      <c r="V3623" s="32"/>
      <c r="W3623" s="35"/>
      <c r="X3623" s="35"/>
      <c r="Y3623" s="32"/>
    </row>
    <row r="3624" spans="1:25" ht="15.75" hidden="1" customHeight="1" x14ac:dyDescent="0.25">
      <c r="A3624" s="27">
        <v>28373241</v>
      </c>
      <c r="B3624" s="27" t="s">
        <v>21910</v>
      </c>
      <c r="C3624" s="27" t="s">
        <v>21911</v>
      </c>
      <c r="D3624" s="27" t="s">
        <v>21912</v>
      </c>
      <c r="E3624" s="27" t="s">
        <v>21853</v>
      </c>
      <c r="F3624" s="27" t="s">
        <v>393</v>
      </c>
      <c r="G3624" s="27">
        <v>2017</v>
      </c>
      <c r="H3624" s="28">
        <v>42830</v>
      </c>
      <c r="I3624" s="27"/>
      <c r="J3624" s="27"/>
      <c r="K3624" s="27" t="s">
        <v>21913</v>
      </c>
      <c r="L3624" s="27" t="str">
        <f t="shared" si="910"/>
        <v>PostAlerta</v>
      </c>
      <c r="M3624" s="27" t="str">
        <f t="shared" si="909"/>
        <v>S/PalabrasClaves</v>
      </c>
      <c r="N3624" s="27" t="str">
        <f t="shared" si="911"/>
        <v/>
      </c>
      <c r="O3624" s="27"/>
      <c r="P3624" s="27" t="s">
        <v>3906</v>
      </c>
      <c r="Q3624" s="27"/>
      <c r="R3624" s="27" t="str">
        <f>LEFT('2012-2022'!$P3624,4)</f>
        <v>2017</v>
      </c>
      <c r="S3624" s="27" t="s">
        <v>68</v>
      </c>
      <c r="T3624" s="27" t="str">
        <f t="shared" si="893"/>
        <v/>
      </c>
      <c r="U3624" s="27"/>
      <c r="V3624" s="27"/>
      <c r="W3624" s="30"/>
      <c r="X3624" s="30"/>
      <c r="Y3624" s="31"/>
    </row>
    <row r="3625" spans="1:25" ht="15.75" hidden="1" customHeight="1" x14ac:dyDescent="0.25">
      <c r="A3625" s="32">
        <v>34775078</v>
      </c>
      <c r="B3625" s="32" t="s">
        <v>21914</v>
      </c>
      <c r="C3625" s="32" t="s">
        <v>21915</v>
      </c>
      <c r="D3625" s="32" t="s">
        <v>21916</v>
      </c>
      <c r="E3625" s="32" t="s">
        <v>21917</v>
      </c>
      <c r="F3625" s="32" t="s">
        <v>415</v>
      </c>
      <c r="G3625" s="32">
        <v>2021</v>
      </c>
      <c r="H3625" s="33">
        <v>44514</v>
      </c>
      <c r="I3625" s="32"/>
      <c r="J3625" s="32"/>
      <c r="K3625" s="32" t="s">
        <v>21918</v>
      </c>
      <c r="L3625" s="32" t="str">
        <f t="shared" si="910"/>
        <v>PostAlerta</v>
      </c>
      <c r="M3625" s="32" t="str">
        <f t="shared" si="909"/>
        <v>C/PalabrasClaves</v>
      </c>
      <c r="N3625" s="32" t="str">
        <f t="shared" si="911"/>
        <v/>
      </c>
      <c r="O3625" s="32"/>
      <c r="P3625" s="32" t="s">
        <v>1445</v>
      </c>
      <c r="Q3625" s="32"/>
      <c r="R3625" s="32" t="str">
        <f>LEFT('2012-2022'!$P3625,4)</f>
        <v>2021</v>
      </c>
      <c r="S3625" s="32" t="s">
        <v>74</v>
      </c>
      <c r="T3625" s="32" t="str">
        <f t="shared" si="893"/>
        <v/>
      </c>
      <c r="U3625" s="32"/>
      <c r="V3625" s="32"/>
      <c r="W3625" s="35"/>
      <c r="X3625" s="35"/>
      <c r="Y3625" s="32"/>
    </row>
    <row r="3626" spans="1:25" ht="15.75" hidden="1" customHeight="1" x14ac:dyDescent="0.25">
      <c r="A3626" s="27">
        <v>31821348</v>
      </c>
      <c r="B3626" s="27" t="s">
        <v>21919</v>
      </c>
      <c r="C3626" s="27" t="s">
        <v>21920</v>
      </c>
      <c r="D3626" s="27" t="s">
        <v>21921</v>
      </c>
      <c r="E3626" s="27" t="s">
        <v>21922</v>
      </c>
      <c r="F3626" s="27" t="s">
        <v>424</v>
      </c>
      <c r="G3626" s="27">
        <v>2019</v>
      </c>
      <c r="H3626" s="28">
        <v>43810</v>
      </c>
      <c r="I3626" s="27" t="s">
        <v>21923</v>
      </c>
      <c r="J3626" s="27"/>
      <c r="K3626" s="27" t="s">
        <v>21924</v>
      </c>
      <c r="L3626" s="27" t="str">
        <f t="shared" si="910"/>
        <v>PostAlerta</v>
      </c>
      <c r="M3626" s="27" t="str">
        <f t="shared" si="909"/>
        <v>S/PalabrasClaves</v>
      </c>
      <c r="N3626" s="27" t="str">
        <f t="shared" si="911"/>
        <v/>
      </c>
      <c r="O3626" s="27"/>
      <c r="P3626" s="27" t="s">
        <v>6974</v>
      </c>
      <c r="Q3626" s="27"/>
      <c r="R3626" s="27" t="str">
        <f>LEFT('2012-2022'!$P3626,4)</f>
        <v>2019</v>
      </c>
      <c r="S3626" s="27" t="s">
        <v>74</v>
      </c>
      <c r="T3626" s="27" t="str">
        <f t="shared" si="893"/>
        <v/>
      </c>
      <c r="U3626" s="27"/>
      <c r="V3626" s="27"/>
      <c r="W3626" s="30"/>
      <c r="X3626" s="30"/>
      <c r="Y3626" s="31"/>
    </row>
    <row r="3627" spans="1:25" ht="15.75" hidden="1" customHeight="1" x14ac:dyDescent="0.25">
      <c r="A3627" s="32">
        <v>30863622</v>
      </c>
      <c r="B3627" s="32" t="s">
        <v>21925</v>
      </c>
      <c r="C3627" s="32" t="s">
        <v>21926</v>
      </c>
      <c r="D3627" s="32" t="s">
        <v>21927</v>
      </c>
      <c r="E3627" s="32" t="s">
        <v>21928</v>
      </c>
      <c r="F3627" s="32" t="s">
        <v>21929</v>
      </c>
      <c r="G3627" s="32">
        <v>2019</v>
      </c>
      <c r="H3627" s="33">
        <v>43538</v>
      </c>
      <c r="I3627" s="32" t="s">
        <v>21930</v>
      </c>
      <c r="J3627" s="32"/>
      <c r="K3627" s="32" t="s">
        <v>21931</v>
      </c>
      <c r="L3627" s="32" t="str">
        <f t="shared" si="910"/>
        <v>PostAlerta</v>
      </c>
      <c r="M3627" s="32" t="str">
        <f t="shared" si="909"/>
        <v>S/PalabrasClaves</v>
      </c>
      <c r="N3627" s="32" t="str">
        <f t="shared" si="911"/>
        <v/>
      </c>
      <c r="O3627" s="32"/>
      <c r="P3627" s="32" t="s">
        <v>21932</v>
      </c>
      <c r="Q3627" s="32"/>
      <c r="R3627" s="32" t="str">
        <f>LEFT('2012-2022'!$P3627,4)</f>
        <v>2019</v>
      </c>
      <c r="S3627" s="32" t="s">
        <v>39</v>
      </c>
      <c r="T3627" s="32" t="str">
        <f t="shared" si="893"/>
        <v/>
      </c>
      <c r="U3627" s="32"/>
      <c r="V3627" s="32"/>
      <c r="W3627" s="35"/>
      <c r="X3627" s="35"/>
      <c r="Y3627" s="32"/>
    </row>
    <row r="3628" spans="1:25" ht="15.75" hidden="1" customHeight="1" x14ac:dyDescent="0.25">
      <c r="A3628" s="27">
        <v>25211256</v>
      </c>
      <c r="B3628" s="27" t="s">
        <v>21933</v>
      </c>
      <c r="C3628" s="27" t="s">
        <v>21934</v>
      </c>
      <c r="D3628" s="27" t="s">
        <v>21935</v>
      </c>
      <c r="E3628" s="27" t="s">
        <v>21936</v>
      </c>
      <c r="F3628" s="27" t="s">
        <v>304</v>
      </c>
      <c r="G3628" s="27">
        <v>2014</v>
      </c>
      <c r="H3628" s="28">
        <v>41894</v>
      </c>
      <c r="I3628" s="27" t="s">
        <v>21937</v>
      </c>
      <c r="J3628" s="27" t="s">
        <v>21938</v>
      </c>
      <c r="K3628" s="27" t="s">
        <v>21939</v>
      </c>
      <c r="L3628" s="27" t="str">
        <f t="shared" si="910"/>
        <v>PreAlerta</v>
      </c>
      <c r="M3628" s="27" t="str">
        <f t="shared" si="909"/>
        <v>S/PalabrasClaves</v>
      </c>
      <c r="N3628" s="27" t="str">
        <f t="shared" si="911"/>
        <v/>
      </c>
      <c r="O3628" s="27"/>
      <c r="P3628" s="27" t="s">
        <v>2430</v>
      </c>
      <c r="Q3628" s="27"/>
      <c r="R3628" s="27" t="str">
        <f>LEFT('2012-2022'!$P3628,4)</f>
        <v>2014</v>
      </c>
      <c r="S3628" s="27" t="s">
        <v>70</v>
      </c>
      <c r="T3628" s="27" t="str">
        <f t="shared" si="893"/>
        <v/>
      </c>
      <c r="U3628" s="27"/>
      <c r="V3628" s="27"/>
      <c r="W3628" s="30"/>
      <c r="X3628" s="30"/>
      <c r="Y3628" s="31"/>
    </row>
    <row r="3629" spans="1:25" ht="15.75" hidden="1" customHeight="1" x14ac:dyDescent="0.25">
      <c r="A3629" s="32">
        <v>36304236</v>
      </c>
      <c r="B3629" s="32" t="s">
        <v>21940</v>
      </c>
      <c r="C3629" s="32" t="s">
        <v>21941</v>
      </c>
      <c r="D3629" s="32" t="s">
        <v>21942</v>
      </c>
      <c r="E3629" s="32" t="s">
        <v>21943</v>
      </c>
      <c r="F3629" s="32" t="s">
        <v>12426</v>
      </c>
      <c r="G3629" s="32">
        <v>2022</v>
      </c>
      <c r="H3629" s="33">
        <v>44862</v>
      </c>
      <c r="I3629" s="32" t="s">
        <v>21944</v>
      </c>
      <c r="J3629" s="32"/>
      <c r="K3629" s="32" t="s">
        <v>21945</v>
      </c>
      <c r="L3629" s="32" t="str">
        <f t="shared" si="910"/>
        <v>PostAlerta</v>
      </c>
      <c r="M3629" s="32" t="str">
        <f t="shared" si="909"/>
        <v>S/PalabrasClaves</v>
      </c>
      <c r="N3629" s="32" t="str">
        <f t="shared" si="911"/>
        <v/>
      </c>
      <c r="O3629" s="32"/>
      <c r="P3629" s="32" t="s">
        <v>21946</v>
      </c>
      <c r="Q3629" s="32"/>
      <c r="R3629" s="32" t="str">
        <f>LEFT('2012-2022'!$P3629,4)</f>
        <v>2022</v>
      </c>
      <c r="S3629" s="32" t="s">
        <v>70</v>
      </c>
      <c r="T3629" s="32" t="str">
        <f t="shared" si="893"/>
        <v/>
      </c>
      <c r="U3629" s="32"/>
      <c r="V3629" s="32"/>
      <c r="W3629" s="35"/>
      <c r="X3629" s="35"/>
      <c r="Y3629" s="32"/>
    </row>
    <row r="3630" spans="1:25" ht="15.75" hidden="1" customHeight="1" x14ac:dyDescent="0.25">
      <c r="A3630" s="27">
        <v>34987225</v>
      </c>
      <c r="B3630" s="27" t="s">
        <v>21947</v>
      </c>
      <c r="C3630" s="27" t="s">
        <v>21948</v>
      </c>
      <c r="D3630" s="27" t="s">
        <v>21949</v>
      </c>
      <c r="E3630" s="27" t="s">
        <v>623</v>
      </c>
      <c r="F3630" s="27" t="s">
        <v>11356</v>
      </c>
      <c r="G3630" s="27">
        <v>2022</v>
      </c>
      <c r="H3630" s="28">
        <v>44567</v>
      </c>
      <c r="I3630" s="27"/>
      <c r="J3630" s="27"/>
      <c r="K3630" s="27" t="s">
        <v>21950</v>
      </c>
      <c r="L3630" s="27" t="str">
        <f t="shared" si="910"/>
        <v>PostAlerta</v>
      </c>
      <c r="M3630" s="27" t="str">
        <f t="shared" si="909"/>
        <v>C/PalabrasClaves</v>
      </c>
      <c r="N3630" s="27" t="str">
        <f t="shared" si="911"/>
        <v/>
      </c>
      <c r="O3630" s="27"/>
      <c r="P3630" s="27" t="s">
        <v>211</v>
      </c>
      <c r="Q3630" s="27"/>
      <c r="R3630" s="27" t="str">
        <f>LEFT('2012-2022'!$P3630,4)</f>
        <v>2022</v>
      </c>
      <c r="S3630" s="27" t="s">
        <v>39</v>
      </c>
      <c r="T3630" s="27" t="str">
        <f t="shared" si="893"/>
        <v/>
      </c>
      <c r="U3630" s="27"/>
      <c r="V3630" s="27"/>
      <c r="W3630" s="30"/>
      <c r="X3630" s="30"/>
      <c r="Y3630" s="31"/>
    </row>
    <row r="3631" spans="1:25" ht="15.75" hidden="1" customHeight="1" x14ac:dyDescent="0.25">
      <c r="A3631" s="32">
        <v>34706763</v>
      </c>
      <c r="B3631" s="32" t="s">
        <v>21951</v>
      </c>
      <c r="C3631" s="32" t="s">
        <v>21952</v>
      </c>
      <c r="D3631" s="32" t="s">
        <v>21953</v>
      </c>
      <c r="E3631" s="32" t="s">
        <v>21954</v>
      </c>
      <c r="F3631" s="32" t="s">
        <v>21955</v>
      </c>
      <c r="G3631" s="32">
        <v>2021</v>
      </c>
      <c r="H3631" s="33">
        <v>44497</v>
      </c>
      <c r="I3631" s="32" t="s">
        <v>21956</v>
      </c>
      <c r="J3631" s="32"/>
      <c r="K3631" s="32" t="s">
        <v>21957</v>
      </c>
      <c r="L3631" s="32" t="str">
        <f t="shared" si="910"/>
        <v>PostAlerta</v>
      </c>
      <c r="M3631" s="32" t="str">
        <f t="shared" si="909"/>
        <v>S/PalabrasClaves</v>
      </c>
      <c r="N3631" s="32" t="str">
        <f t="shared" si="911"/>
        <v/>
      </c>
      <c r="O3631" s="32"/>
      <c r="P3631" s="32" t="s">
        <v>19337</v>
      </c>
      <c r="Q3631" s="32"/>
      <c r="R3631" s="32" t="str">
        <f>LEFT('2012-2022'!$P3631,4)</f>
        <v>2021</v>
      </c>
      <c r="S3631" s="32" t="s">
        <v>70</v>
      </c>
      <c r="T3631" s="32" t="str">
        <f t="shared" ref="T3631:T3741" si="912">IFERROR(VLOOKUP(A3631,BD_aux,2,FALSE),"")</f>
        <v/>
      </c>
      <c r="U3631" s="32"/>
      <c r="V3631" s="32"/>
      <c r="W3631" s="35"/>
      <c r="X3631" s="35"/>
      <c r="Y3631" s="32"/>
    </row>
    <row r="3632" spans="1:25" ht="15.75" hidden="1" customHeight="1" x14ac:dyDescent="0.25">
      <c r="A3632" s="27">
        <v>32074119</v>
      </c>
      <c r="B3632" s="27" t="s">
        <v>21958</v>
      </c>
      <c r="C3632" s="27" t="s">
        <v>21959</v>
      </c>
      <c r="D3632" s="27" t="s">
        <v>21960</v>
      </c>
      <c r="E3632" s="27" t="s">
        <v>21961</v>
      </c>
      <c r="F3632" s="27" t="s">
        <v>424</v>
      </c>
      <c r="G3632" s="27">
        <v>2020</v>
      </c>
      <c r="H3632" s="28">
        <v>43881</v>
      </c>
      <c r="I3632" s="27" t="s">
        <v>21962</v>
      </c>
      <c r="J3632" s="27"/>
      <c r="K3632" s="27" t="s">
        <v>21963</v>
      </c>
      <c r="L3632" s="27" t="str">
        <f t="shared" si="910"/>
        <v>PostAlerta</v>
      </c>
      <c r="M3632" s="27" t="str">
        <f t="shared" si="909"/>
        <v>C/PalabrasClaves</v>
      </c>
      <c r="N3632" s="27" t="str">
        <f t="shared" si="911"/>
        <v/>
      </c>
      <c r="O3632" s="27"/>
      <c r="P3632" s="27" t="s">
        <v>15877</v>
      </c>
      <c r="Q3632" s="27"/>
      <c r="R3632" s="27" t="str">
        <f>LEFT('2012-2022'!$P3632,4)</f>
        <v>2020</v>
      </c>
      <c r="S3632" s="27" t="s">
        <v>45</v>
      </c>
      <c r="T3632" s="27" t="str">
        <f t="shared" si="912"/>
        <v/>
      </c>
      <c r="U3632" s="27"/>
      <c r="V3632" s="27"/>
      <c r="W3632" s="30"/>
      <c r="X3632" s="30"/>
      <c r="Y3632" s="31"/>
    </row>
    <row r="3633" spans="1:25" ht="15.75" hidden="1" customHeight="1" x14ac:dyDescent="0.25">
      <c r="A3633" s="32">
        <v>31382322</v>
      </c>
      <c r="B3633" s="32" t="s">
        <v>21964</v>
      </c>
      <c r="C3633" s="32" t="s">
        <v>21965</v>
      </c>
      <c r="D3633" s="32" t="s">
        <v>21966</v>
      </c>
      <c r="E3633" s="32" t="s">
        <v>21967</v>
      </c>
      <c r="F3633" s="32" t="s">
        <v>10205</v>
      </c>
      <c r="G3633" s="32">
        <v>2019</v>
      </c>
      <c r="H3633" s="33">
        <v>43683</v>
      </c>
      <c r="I3633" s="32"/>
      <c r="J3633" s="32"/>
      <c r="K3633" s="32" t="s">
        <v>21968</v>
      </c>
      <c r="L3633" s="32" t="str">
        <f t="shared" si="910"/>
        <v>Excluido</v>
      </c>
      <c r="M3633" s="32" t="str">
        <f t="shared" si="909"/>
        <v>C/PalabrasClaves</v>
      </c>
      <c r="N3633" s="32" t="str">
        <f t="shared" si="911"/>
        <v/>
      </c>
      <c r="O3633" s="32"/>
      <c r="P3633" s="32" t="s">
        <v>533</v>
      </c>
      <c r="Q3633" s="32"/>
      <c r="R3633" s="32" t="str">
        <f>LEFT('2012-2022'!$P3633,4)</f>
        <v>2019</v>
      </c>
      <c r="S3633" s="32" t="s">
        <v>74</v>
      </c>
      <c r="T3633" s="32" t="str">
        <f t="shared" si="912"/>
        <v/>
      </c>
      <c r="U3633" s="32"/>
      <c r="V3633" s="32"/>
      <c r="W3633" s="35"/>
      <c r="X3633" s="35"/>
      <c r="Y3633" s="32"/>
    </row>
    <row r="3634" spans="1:25" ht="15.75" hidden="1" customHeight="1" x14ac:dyDescent="0.25">
      <c r="A3634" s="27">
        <v>26042815</v>
      </c>
      <c r="B3634" s="27" t="s">
        <v>21969</v>
      </c>
      <c r="C3634" s="27" t="s">
        <v>21970</v>
      </c>
      <c r="D3634" s="27" t="s">
        <v>21971</v>
      </c>
      <c r="E3634" s="27" t="s">
        <v>19662</v>
      </c>
      <c r="F3634" s="27" t="s">
        <v>6607</v>
      </c>
      <c r="G3634" s="27">
        <v>2015</v>
      </c>
      <c r="H3634" s="28">
        <v>42160</v>
      </c>
      <c r="I3634" s="27" t="s">
        <v>21972</v>
      </c>
      <c r="J3634" s="27" t="s">
        <v>21973</v>
      </c>
      <c r="K3634" s="27"/>
      <c r="L3634" s="27" t="str">
        <f t="shared" si="910"/>
        <v>PreAlerta</v>
      </c>
      <c r="M3634" s="27" t="str">
        <f t="shared" si="909"/>
        <v>C/PalabrasClaves</v>
      </c>
      <c r="N3634" s="27"/>
      <c r="O3634" s="27"/>
      <c r="P3634" s="27" t="s">
        <v>20615</v>
      </c>
      <c r="Q3634" s="27"/>
      <c r="R3634" s="27" t="str">
        <f>LEFT('2012-2022'!$P3634,4)</f>
        <v>2015</v>
      </c>
      <c r="S3634" s="27" t="s">
        <v>60</v>
      </c>
      <c r="T3634" s="27" t="str">
        <f t="shared" si="912"/>
        <v/>
      </c>
      <c r="U3634" s="27"/>
      <c r="V3634" s="27"/>
      <c r="W3634" s="30"/>
      <c r="X3634" s="30"/>
      <c r="Y3634" s="31"/>
    </row>
    <row r="3635" spans="1:25" ht="15.75" hidden="1" customHeight="1" x14ac:dyDescent="0.25">
      <c r="A3635" s="32">
        <v>34791363</v>
      </c>
      <c r="B3635" s="32" t="s">
        <v>21974</v>
      </c>
      <c r="C3635" s="32" t="s">
        <v>21975</v>
      </c>
      <c r="D3635" s="32" t="s">
        <v>21976</v>
      </c>
      <c r="E3635" s="32" t="s">
        <v>21977</v>
      </c>
      <c r="F3635" s="32" t="s">
        <v>4778</v>
      </c>
      <c r="G3635" s="32">
        <v>2021</v>
      </c>
      <c r="H3635" s="33">
        <v>44518</v>
      </c>
      <c r="I3635" s="32" t="s">
        <v>21978</v>
      </c>
      <c r="J3635" s="32"/>
      <c r="K3635" s="32" t="s">
        <v>21979</v>
      </c>
      <c r="L3635" s="32" t="str">
        <f t="shared" si="910"/>
        <v>PostAlerta</v>
      </c>
      <c r="M3635" s="32" t="str">
        <f t="shared" si="909"/>
        <v>S/PalabrasClaves</v>
      </c>
      <c r="N3635" s="32" t="str">
        <f t="shared" ref="N3635:N3686" si="913">IF(ISNUMBER(SEARCH("TREATMENT", B3635)), "4) Nuevos tratamientos", "")</f>
        <v/>
      </c>
      <c r="O3635" s="32"/>
      <c r="P3635" s="32">
        <v>2021</v>
      </c>
      <c r="Q3635" s="32"/>
      <c r="R3635" s="32" t="str">
        <f>LEFT('2012-2022'!$P3635,4)</f>
        <v>2021</v>
      </c>
      <c r="S3635" s="32"/>
      <c r="T3635" s="32" t="str">
        <f t="shared" si="912"/>
        <v/>
      </c>
      <c r="U3635" s="32"/>
      <c r="V3635" s="32"/>
      <c r="W3635" s="35"/>
      <c r="X3635" s="35"/>
      <c r="Y3635" s="32"/>
    </row>
    <row r="3636" spans="1:25" ht="15.75" hidden="1" customHeight="1" x14ac:dyDescent="0.25">
      <c r="A3636" s="27">
        <v>33973355</v>
      </c>
      <c r="B3636" s="27" t="s">
        <v>21980</v>
      </c>
      <c r="C3636" s="27" t="s">
        <v>21981</v>
      </c>
      <c r="D3636" s="27" t="s">
        <v>21982</v>
      </c>
      <c r="E3636" s="27" t="s">
        <v>21983</v>
      </c>
      <c r="F3636" s="27" t="s">
        <v>13314</v>
      </c>
      <c r="G3636" s="27">
        <v>2021</v>
      </c>
      <c r="H3636" s="28">
        <v>44327</v>
      </c>
      <c r="I3636" s="27" t="s">
        <v>21984</v>
      </c>
      <c r="J3636" s="27"/>
      <c r="K3636" s="27" t="s">
        <v>21985</v>
      </c>
      <c r="L3636" s="27" t="str">
        <f t="shared" si="910"/>
        <v>PostAlerta</v>
      </c>
      <c r="M3636" s="27" t="str">
        <f t="shared" si="909"/>
        <v>C/PalabrasClaves</v>
      </c>
      <c r="N3636" s="27" t="str">
        <f t="shared" si="913"/>
        <v/>
      </c>
      <c r="O3636" s="27"/>
      <c r="P3636" s="27" t="s">
        <v>934</v>
      </c>
      <c r="Q3636" s="27"/>
      <c r="R3636" s="27" t="str">
        <f>LEFT('2012-2022'!$P3636,4)</f>
        <v>2021</v>
      </c>
      <c r="S3636" s="27" t="s">
        <v>57</v>
      </c>
      <c r="T3636" s="27" t="str">
        <f t="shared" si="912"/>
        <v/>
      </c>
      <c r="U3636" s="27"/>
      <c r="V3636" s="27"/>
      <c r="W3636" s="30"/>
      <c r="X3636" s="30"/>
      <c r="Y3636" s="31"/>
    </row>
    <row r="3637" spans="1:25" ht="15.75" hidden="1" customHeight="1" x14ac:dyDescent="0.25">
      <c r="A3637" s="32">
        <v>32188772</v>
      </c>
      <c r="B3637" s="32" t="s">
        <v>21986</v>
      </c>
      <c r="C3637" s="32" t="s">
        <v>21987</v>
      </c>
      <c r="D3637" s="32" t="s">
        <v>21988</v>
      </c>
      <c r="E3637" s="32" t="s">
        <v>21989</v>
      </c>
      <c r="F3637" s="32" t="s">
        <v>393</v>
      </c>
      <c r="G3637" s="32">
        <v>2020</v>
      </c>
      <c r="H3637" s="33">
        <v>43910</v>
      </c>
      <c r="I3637" s="32"/>
      <c r="J3637" s="32"/>
      <c r="K3637" s="32" t="s">
        <v>21990</v>
      </c>
      <c r="L3637" s="32" t="str">
        <f t="shared" si="910"/>
        <v>PostAlerta</v>
      </c>
      <c r="M3637" s="32" t="str">
        <f t="shared" si="909"/>
        <v>S/PalabrasClaves</v>
      </c>
      <c r="N3637" s="32" t="str">
        <f t="shared" si="913"/>
        <v/>
      </c>
      <c r="O3637" s="32"/>
      <c r="P3637" s="32" t="s">
        <v>800</v>
      </c>
      <c r="Q3637" s="32"/>
      <c r="R3637" s="32" t="str">
        <f>LEFT('2012-2022'!$P3637,4)</f>
        <v>2020</v>
      </c>
      <c r="S3637" s="32" t="s">
        <v>74</v>
      </c>
      <c r="T3637" s="32" t="str">
        <f t="shared" si="912"/>
        <v/>
      </c>
      <c r="U3637" s="32"/>
      <c r="V3637" s="32"/>
      <c r="W3637" s="35"/>
      <c r="X3637" s="35"/>
      <c r="Y3637" s="32"/>
    </row>
    <row r="3638" spans="1:25" ht="15.75" hidden="1" customHeight="1" x14ac:dyDescent="0.25">
      <c r="A3638" s="27">
        <v>31781517</v>
      </c>
      <c r="B3638" s="27" t="s">
        <v>21991</v>
      </c>
      <c r="C3638" s="27" t="s">
        <v>21992</v>
      </c>
      <c r="D3638" s="27" t="s">
        <v>21993</v>
      </c>
      <c r="E3638" s="27" t="s">
        <v>21994</v>
      </c>
      <c r="F3638" s="27" t="s">
        <v>5193</v>
      </c>
      <c r="G3638" s="27">
        <v>2019</v>
      </c>
      <c r="H3638" s="28">
        <v>43799</v>
      </c>
      <c r="I3638" s="27" t="s">
        <v>21995</v>
      </c>
      <c r="J3638" s="27"/>
      <c r="K3638" s="27" t="s">
        <v>21996</v>
      </c>
      <c r="L3638" s="27" t="str">
        <f t="shared" si="910"/>
        <v>PostAlerta</v>
      </c>
      <c r="M3638" s="27" t="str">
        <f t="shared" si="909"/>
        <v>S/PalabrasClaves</v>
      </c>
      <c r="N3638" s="27" t="str">
        <f t="shared" si="913"/>
        <v/>
      </c>
      <c r="O3638" s="27"/>
      <c r="P3638" s="27" t="s">
        <v>17970</v>
      </c>
      <c r="Q3638" s="27"/>
      <c r="R3638" s="27" t="str">
        <f>LEFT('2012-2022'!$P3638,4)</f>
        <v>2019</v>
      </c>
      <c r="S3638" s="27" t="s">
        <v>72</v>
      </c>
      <c r="T3638" s="27" t="str">
        <f t="shared" si="912"/>
        <v/>
      </c>
      <c r="U3638" s="27"/>
      <c r="V3638" s="27"/>
      <c r="W3638" s="30"/>
      <c r="X3638" s="30"/>
      <c r="Y3638" s="31"/>
    </row>
    <row r="3639" spans="1:25" ht="15.75" hidden="1" customHeight="1" x14ac:dyDescent="0.25">
      <c r="A3639" s="32">
        <v>31420018</v>
      </c>
      <c r="B3639" s="32" t="s">
        <v>21997</v>
      </c>
      <c r="C3639" s="32" t="s">
        <v>21998</v>
      </c>
      <c r="D3639" s="32" t="s">
        <v>21999</v>
      </c>
      <c r="E3639" s="32" t="s">
        <v>22000</v>
      </c>
      <c r="F3639" s="32" t="s">
        <v>1066</v>
      </c>
      <c r="G3639" s="32">
        <v>2019</v>
      </c>
      <c r="H3639" s="33">
        <v>43695</v>
      </c>
      <c r="I3639" s="32" t="s">
        <v>22001</v>
      </c>
      <c r="J3639" s="32"/>
      <c r="K3639" s="32" t="s">
        <v>22002</v>
      </c>
      <c r="L3639" s="32" t="str">
        <f t="shared" si="910"/>
        <v>PostAlerta</v>
      </c>
      <c r="M3639" s="32" t="str">
        <f t="shared" si="909"/>
        <v>S/PalabrasClaves</v>
      </c>
      <c r="N3639" s="32" t="str">
        <f t="shared" si="913"/>
        <v/>
      </c>
      <c r="O3639" s="32"/>
      <c r="P3639" s="32" t="s">
        <v>22003</v>
      </c>
      <c r="Q3639" s="32"/>
      <c r="R3639" s="32" t="str">
        <f>LEFT('2012-2022'!$P3639,4)</f>
        <v>2019</v>
      </c>
      <c r="S3639" s="32" t="s">
        <v>65</v>
      </c>
      <c r="T3639" s="32" t="str">
        <f t="shared" si="912"/>
        <v/>
      </c>
      <c r="U3639" s="32"/>
      <c r="V3639" s="32"/>
      <c r="W3639" s="35"/>
      <c r="X3639" s="35"/>
      <c r="Y3639" s="32"/>
    </row>
    <row r="3640" spans="1:25" ht="15.75" hidden="1" customHeight="1" x14ac:dyDescent="0.25">
      <c r="A3640" s="27">
        <v>28950852</v>
      </c>
      <c r="B3640" s="27" t="s">
        <v>22004</v>
      </c>
      <c r="C3640" s="27" t="s">
        <v>22005</v>
      </c>
      <c r="D3640" s="27" t="s">
        <v>22006</v>
      </c>
      <c r="E3640" s="27" t="s">
        <v>22007</v>
      </c>
      <c r="F3640" s="27" t="s">
        <v>22008</v>
      </c>
      <c r="G3640" s="27">
        <v>2017</v>
      </c>
      <c r="H3640" s="28">
        <v>43006</v>
      </c>
      <c r="I3640" s="27" t="s">
        <v>22009</v>
      </c>
      <c r="J3640" s="27"/>
      <c r="K3640" s="27" t="s">
        <v>22010</v>
      </c>
      <c r="L3640" s="27" t="str">
        <f t="shared" si="910"/>
        <v>PostAlerta</v>
      </c>
      <c r="M3640" s="27" t="str">
        <f t="shared" si="909"/>
        <v>S/PalabrasClaves</v>
      </c>
      <c r="N3640" s="27" t="str">
        <f t="shared" si="913"/>
        <v/>
      </c>
      <c r="O3640" s="27"/>
      <c r="P3640" s="27" t="s">
        <v>22011</v>
      </c>
      <c r="Q3640" s="27"/>
      <c r="R3640" s="27" t="str">
        <f>LEFT('2012-2022'!$P3640,4)</f>
        <v>2017</v>
      </c>
      <c r="S3640" s="27" t="s">
        <v>68</v>
      </c>
      <c r="T3640" s="27" t="str">
        <f t="shared" si="912"/>
        <v/>
      </c>
      <c r="U3640" s="27"/>
      <c r="V3640" s="27"/>
      <c r="W3640" s="30"/>
      <c r="X3640" s="30"/>
      <c r="Y3640" s="31"/>
    </row>
    <row r="3641" spans="1:25" ht="15.75" hidden="1" customHeight="1" x14ac:dyDescent="0.25">
      <c r="A3641" s="32">
        <v>28701272</v>
      </c>
      <c r="B3641" s="32" t="s">
        <v>22012</v>
      </c>
      <c r="C3641" s="32" t="s">
        <v>22013</v>
      </c>
      <c r="D3641" s="32" t="s">
        <v>22014</v>
      </c>
      <c r="E3641" s="32" t="s">
        <v>119</v>
      </c>
      <c r="F3641" s="32" t="s">
        <v>679</v>
      </c>
      <c r="G3641" s="32">
        <v>2017</v>
      </c>
      <c r="H3641" s="33">
        <v>42930</v>
      </c>
      <c r="I3641" s="32"/>
      <c r="J3641" s="32"/>
      <c r="K3641" s="32" t="s">
        <v>22015</v>
      </c>
      <c r="L3641" s="32" t="str">
        <f t="shared" si="910"/>
        <v>Excluido</v>
      </c>
      <c r="M3641" s="32" t="str">
        <f t="shared" si="909"/>
        <v>C/PalabrasClaves</v>
      </c>
      <c r="N3641" s="32" t="str">
        <f t="shared" si="913"/>
        <v/>
      </c>
      <c r="O3641" s="32"/>
      <c r="P3641" s="32" t="s">
        <v>3071</v>
      </c>
      <c r="Q3641" s="32"/>
      <c r="R3641" s="32" t="str">
        <f>LEFT('2012-2022'!$P3641,4)</f>
        <v>2017</v>
      </c>
      <c r="S3641" s="32" t="s">
        <v>65</v>
      </c>
      <c r="T3641" s="32" t="str">
        <f t="shared" si="912"/>
        <v/>
      </c>
      <c r="U3641" s="32"/>
      <c r="V3641" s="32"/>
      <c r="W3641" s="35"/>
      <c r="X3641" s="35"/>
      <c r="Y3641" s="32"/>
    </row>
    <row r="3642" spans="1:25" ht="15.75" hidden="1" customHeight="1" x14ac:dyDescent="0.25">
      <c r="A3642" s="27">
        <v>26586777</v>
      </c>
      <c r="B3642" s="27" t="s">
        <v>22016</v>
      </c>
      <c r="C3642" s="27" t="s">
        <v>22017</v>
      </c>
      <c r="D3642" s="27" t="s">
        <v>22018</v>
      </c>
      <c r="E3642" s="27" t="s">
        <v>22019</v>
      </c>
      <c r="F3642" s="27" t="s">
        <v>393</v>
      </c>
      <c r="G3642" s="27">
        <v>2016</v>
      </c>
      <c r="H3642" s="28">
        <v>42329</v>
      </c>
      <c r="I3642" s="27"/>
      <c r="J3642" s="27"/>
      <c r="K3642" s="27" t="s">
        <v>22020</v>
      </c>
      <c r="L3642" s="27" t="str">
        <f t="shared" si="910"/>
        <v>PreAlerta</v>
      </c>
      <c r="M3642" s="27" t="str">
        <f t="shared" si="909"/>
        <v>S/PalabrasClaves</v>
      </c>
      <c r="N3642" s="27" t="str">
        <f t="shared" si="913"/>
        <v/>
      </c>
      <c r="O3642" s="27"/>
      <c r="P3642" s="27" t="s">
        <v>714</v>
      </c>
      <c r="Q3642" s="27"/>
      <c r="R3642" s="27" t="str">
        <f>LEFT('2012-2022'!$P3642,4)</f>
        <v>2016</v>
      </c>
      <c r="S3642" s="27" t="s">
        <v>57</v>
      </c>
      <c r="T3642" s="27" t="str">
        <f t="shared" si="912"/>
        <v/>
      </c>
      <c r="U3642" s="27"/>
      <c r="V3642" s="27"/>
      <c r="W3642" s="30"/>
      <c r="X3642" s="30"/>
      <c r="Y3642" s="31"/>
    </row>
    <row r="3643" spans="1:25" ht="15.75" hidden="1" customHeight="1" x14ac:dyDescent="0.25">
      <c r="A3643" s="32">
        <v>24521723</v>
      </c>
      <c r="B3643" s="32" t="s">
        <v>22021</v>
      </c>
      <c r="C3643" s="32" t="s">
        <v>22022</v>
      </c>
      <c r="D3643" s="32" t="s">
        <v>22023</v>
      </c>
      <c r="E3643" s="32" t="s">
        <v>22024</v>
      </c>
      <c r="F3643" s="32" t="s">
        <v>304</v>
      </c>
      <c r="G3643" s="32">
        <v>2014</v>
      </c>
      <c r="H3643" s="33">
        <v>41684</v>
      </c>
      <c r="I3643" s="32"/>
      <c r="J3643" s="32"/>
      <c r="K3643" s="32" t="s">
        <v>22025</v>
      </c>
      <c r="L3643" s="32" t="str">
        <f t="shared" si="910"/>
        <v>PreAlerta</v>
      </c>
      <c r="M3643" s="32" t="str">
        <f t="shared" si="909"/>
        <v>S/PalabrasClaves</v>
      </c>
      <c r="N3643" s="32" t="str">
        <f t="shared" si="913"/>
        <v/>
      </c>
      <c r="O3643" s="32"/>
      <c r="P3643" s="32" t="s">
        <v>2519</v>
      </c>
      <c r="Q3643" s="32"/>
      <c r="R3643" s="32" t="str">
        <f>LEFT('2012-2022'!$P3643,4)</f>
        <v>2014</v>
      </c>
      <c r="S3643" s="32" t="s">
        <v>49</v>
      </c>
      <c r="T3643" s="32" t="str">
        <f t="shared" si="912"/>
        <v/>
      </c>
      <c r="U3643" s="32"/>
      <c r="V3643" s="32"/>
      <c r="W3643" s="35"/>
      <c r="X3643" s="35"/>
      <c r="Y3643" s="32"/>
    </row>
    <row r="3644" spans="1:25" ht="15.75" hidden="1" customHeight="1" x14ac:dyDescent="0.25">
      <c r="A3644" s="27">
        <v>33891652</v>
      </c>
      <c r="B3644" s="27" t="s">
        <v>22026</v>
      </c>
      <c r="C3644" s="27" t="s">
        <v>22027</v>
      </c>
      <c r="D3644" s="27" t="s">
        <v>22028</v>
      </c>
      <c r="E3644" s="27" t="s">
        <v>22029</v>
      </c>
      <c r="F3644" s="27" t="s">
        <v>424</v>
      </c>
      <c r="G3644" s="27">
        <v>2021</v>
      </c>
      <c r="H3644" s="28">
        <v>44309</v>
      </c>
      <c r="I3644" s="27" t="s">
        <v>22030</v>
      </c>
      <c r="J3644" s="27"/>
      <c r="K3644" s="27" t="s">
        <v>22031</v>
      </c>
      <c r="L3644" s="27" t="str">
        <f t="shared" si="910"/>
        <v>PostAlerta</v>
      </c>
      <c r="M3644" s="27" t="str">
        <f t="shared" si="909"/>
        <v>S/PalabrasClaves</v>
      </c>
      <c r="N3644" s="27" t="str">
        <f t="shared" si="913"/>
        <v/>
      </c>
      <c r="O3644" s="27"/>
      <c r="P3644" s="27" t="s">
        <v>22032</v>
      </c>
      <c r="Q3644" s="27"/>
      <c r="R3644" s="27" t="str">
        <f>LEFT('2012-2022'!$P3644,4)</f>
        <v>2021</v>
      </c>
      <c r="S3644" s="27" t="s">
        <v>54</v>
      </c>
      <c r="T3644" s="27" t="str">
        <f t="shared" si="912"/>
        <v/>
      </c>
      <c r="U3644" s="27"/>
      <c r="V3644" s="27"/>
      <c r="W3644" s="30"/>
      <c r="X3644" s="30"/>
      <c r="Y3644" s="31"/>
    </row>
    <row r="3645" spans="1:25" ht="15.75" hidden="1" customHeight="1" x14ac:dyDescent="0.25">
      <c r="A3645" s="32">
        <v>32212485</v>
      </c>
      <c r="B3645" s="32" t="s">
        <v>22033</v>
      </c>
      <c r="C3645" s="32" t="s">
        <v>22034</v>
      </c>
      <c r="D3645" s="32" t="s">
        <v>22035</v>
      </c>
      <c r="E3645" s="32" t="s">
        <v>22036</v>
      </c>
      <c r="F3645" s="32" t="s">
        <v>10121</v>
      </c>
      <c r="G3645" s="32">
        <v>2018</v>
      </c>
      <c r="H3645" s="33">
        <v>43917</v>
      </c>
      <c r="I3645" s="32"/>
      <c r="J3645" s="32"/>
      <c r="K3645" s="32"/>
      <c r="L3645" s="32" t="str">
        <f t="shared" si="910"/>
        <v>PostAlerta</v>
      </c>
      <c r="M3645" s="32" t="str">
        <f t="shared" si="909"/>
        <v>S/PalabrasClaves</v>
      </c>
      <c r="N3645" s="32" t="str">
        <f t="shared" si="913"/>
        <v/>
      </c>
      <c r="O3645" s="32"/>
      <c r="P3645" s="32" t="s">
        <v>942</v>
      </c>
      <c r="Q3645" s="32"/>
      <c r="R3645" s="32" t="str">
        <f>LEFT('2012-2022'!$P3645,4)</f>
        <v>2018</v>
      </c>
      <c r="S3645" s="32" t="s">
        <v>74</v>
      </c>
      <c r="T3645" s="32" t="str">
        <f t="shared" si="912"/>
        <v/>
      </c>
      <c r="U3645" s="32"/>
      <c r="V3645" s="32"/>
      <c r="W3645" s="35"/>
      <c r="X3645" s="35"/>
      <c r="Y3645" s="32"/>
    </row>
    <row r="3646" spans="1:25" ht="15.75" hidden="1" customHeight="1" x14ac:dyDescent="0.25">
      <c r="A3646" s="27">
        <v>24291713</v>
      </c>
      <c r="B3646" s="27" t="s">
        <v>22037</v>
      </c>
      <c r="C3646" s="27" t="s">
        <v>22038</v>
      </c>
      <c r="D3646" s="27" t="s">
        <v>22039</v>
      </c>
      <c r="E3646" s="27" t="s">
        <v>22040</v>
      </c>
      <c r="F3646" s="27" t="s">
        <v>2586</v>
      </c>
      <c r="G3646" s="27">
        <v>2014</v>
      </c>
      <c r="H3646" s="28">
        <v>41611</v>
      </c>
      <c r="I3646" s="27" t="s">
        <v>22041</v>
      </c>
      <c r="J3646" s="27" t="s">
        <v>22042</v>
      </c>
      <c r="K3646" s="27" t="s">
        <v>22043</v>
      </c>
      <c r="L3646" s="27" t="str">
        <f t="shared" si="910"/>
        <v>PreAlerta</v>
      </c>
      <c r="M3646" s="27" t="str">
        <f t="shared" si="909"/>
        <v>S/PalabrasClaves</v>
      </c>
      <c r="N3646" s="27" t="str">
        <f t="shared" si="913"/>
        <v/>
      </c>
      <c r="O3646" s="27"/>
      <c r="P3646" s="27" t="s">
        <v>2519</v>
      </c>
      <c r="Q3646" s="27"/>
      <c r="R3646" s="27" t="str">
        <f>LEFT('2012-2022'!$P3646,4)</f>
        <v>2014</v>
      </c>
      <c r="S3646" s="27" t="s">
        <v>49</v>
      </c>
      <c r="T3646" s="27" t="str">
        <f t="shared" si="912"/>
        <v/>
      </c>
      <c r="U3646" s="27"/>
      <c r="V3646" s="27"/>
      <c r="W3646" s="30"/>
      <c r="X3646" s="30"/>
      <c r="Y3646" s="31"/>
    </row>
    <row r="3647" spans="1:25" ht="15.75" hidden="1" customHeight="1" x14ac:dyDescent="0.25">
      <c r="A3647" s="32">
        <v>34301675</v>
      </c>
      <c r="B3647" s="32" t="s">
        <v>22044</v>
      </c>
      <c r="C3647" s="32" t="s">
        <v>22045</v>
      </c>
      <c r="D3647" s="32" t="s">
        <v>22046</v>
      </c>
      <c r="E3647" s="32" t="s">
        <v>22047</v>
      </c>
      <c r="F3647" s="32" t="s">
        <v>22048</v>
      </c>
      <c r="G3647" s="32">
        <v>2021</v>
      </c>
      <c r="H3647" s="33">
        <v>44401</v>
      </c>
      <c r="I3647" s="32" t="s">
        <v>22049</v>
      </c>
      <c r="J3647" s="32"/>
      <c r="K3647" s="32" t="s">
        <v>22050</v>
      </c>
      <c r="L3647" s="32" t="str">
        <f t="shared" si="910"/>
        <v>Excluido</v>
      </c>
      <c r="M3647" s="32" t="str">
        <f t="shared" si="909"/>
        <v>S/PalabrasClaves</v>
      </c>
      <c r="N3647" s="32" t="str">
        <f t="shared" si="913"/>
        <v/>
      </c>
      <c r="O3647" s="32"/>
      <c r="P3647" s="32" t="s">
        <v>6538</v>
      </c>
      <c r="Q3647" s="32"/>
      <c r="R3647" s="32" t="str">
        <f>LEFT('2012-2022'!$P3647,4)</f>
        <v>2021</v>
      </c>
      <c r="S3647" s="32" t="s">
        <v>62</v>
      </c>
      <c r="T3647" s="32" t="str">
        <f t="shared" si="912"/>
        <v/>
      </c>
      <c r="U3647" s="32"/>
      <c r="V3647" s="32"/>
      <c r="W3647" s="35"/>
      <c r="X3647" s="35"/>
      <c r="Y3647" s="32"/>
    </row>
    <row r="3648" spans="1:25" ht="15.75" hidden="1" customHeight="1" x14ac:dyDescent="0.25">
      <c r="A3648" s="27">
        <v>32994261</v>
      </c>
      <c r="B3648" s="27" t="s">
        <v>22051</v>
      </c>
      <c r="C3648" s="27" t="s">
        <v>22052</v>
      </c>
      <c r="D3648" s="27" t="s">
        <v>22053</v>
      </c>
      <c r="E3648" s="27" t="s">
        <v>5442</v>
      </c>
      <c r="F3648" s="27" t="s">
        <v>5111</v>
      </c>
      <c r="G3648" s="27">
        <v>2020</v>
      </c>
      <c r="H3648" s="28">
        <v>44104</v>
      </c>
      <c r="I3648" s="27" t="s">
        <v>22054</v>
      </c>
      <c r="J3648" s="27"/>
      <c r="K3648" s="27" t="s">
        <v>22055</v>
      </c>
      <c r="L3648" s="27" t="str">
        <f t="shared" si="910"/>
        <v>PostAlerta</v>
      </c>
      <c r="M3648" s="27" t="str">
        <f t="shared" si="909"/>
        <v>S/PalabrasClaves</v>
      </c>
      <c r="N3648" s="27" t="str">
        <f t="shared" si="913"/>
        <v/>
      </c>
      <c r="O3648" s="27"/>
      <c r="P3648" s="27" t="s">
        <v>17185</v>
      </c>
      <c r="Q3648" s="27"/>
      <c r="R3648" s="27" t="str">
        <f>LEFT('2012-2022'!$P3648,4)</f>
        <v>2020</v>
      </c>
      <c r="S3648" s="27" t="s">
        <v>68</v>
      </c>
      <c r="T3648" s="27" t="str">
        <f t="shared" si="912"/>
        <v/>
      </c>
      <c r="U3648" s="27"/>
      <c r="V3648" s="27"/>
      <c r="W3648" s="30"/>
      <c r="X3648" s="30"/>
      <c r="Y3648" s="31"/>
    </row>
    <row r="3649" spans="1:25" ht="15.75" hidden="1" customHeight="1" x14ac:dyDescent="0.25">
      <c r="A3649" s="32">
        <v>31896736</v>
      </c>
      <c r="B3649" s="32" t="s">
        <v>22056</v>
      </c>
      <c r="C3649" s="32" t="s">
        <v>22057</v>
      </c>
      <c r="D3649" s="32" t="s">
        <v>22058</v>
      </c>
      <c r="E3649" s="32" t="s">
        <v>21657</v>
      </c>
      <c r="F3649" s="32" t="s">
        <v>393</v>
      </c>
      <c r="G3649" s="32">
        <v>2020</v>
      </c>
      <c r="H3649" s="33">
        <v>43834</v>
      </c>
      <c r="I3649" s="32"/>
      <c r="J3649" s="32"/>
      <c r="K3649" s="32" t="s">
        <v>22059</v>
      </c>
      <c r="L3649" s="32" t="str">
        <f t="shared" si="910"/>
        <v>PostAlerta</v>
      </c>
      <c r="M3649" s="32" t="str">
        <f t="shared" si="909"/>
        <v>S/PalabrasClaves</v>
      </c>
      <c r="N3649" s="32" t="str">
        <f t="shared" si="913"/>
        <v/>
      </c>
      <c r="O3649" s="32"/>
      <c r="P3649" s="32" t="s">
        <v>175</v>
      </c>
      <c r="Q3649" s="32"/>
      <c r="R3649" s="32" t="str">
        <f>LEFT('2012-2022'!$P3649,4)</f>
        <v>2020</v>
      </c>
      <c r="S3649" s="32" t="s">
        <v>60</v>
      </c>
      <c r="T3649" s="32" t="str">
        <f t="shared" si="912"/>
        <v/>
      </c>
      <c r="U3649" s="32"/>
      <c r="V3649" s="32"/>
      <c r="W3649" s="35"/>
      <c r="X3649" s="35"/>
      <c r="Y3649" s="32"/>
    </row>
    <row r="3650" spans="1:25" ht="15.75" hidden="1" customHeight="1" x14ac:dyDescent="0.25">
      <c r="A3650" s="27">
        <v>30791443</v>
      </c>
      <c r="B3650" s="27" t="s">
        <v>22060</v>
      </c>
      <c r="C3650" s="27" t="s">
        <v>22061</v>
      </c>
      <c r="D3650" s="27" t="s">
        <v>22062</v>
      </c>
      <c r="E3650" s="27" t="s">
        <v>22063</v>
      </c>
      <c r="F3650" s="27" t="s">
        <v>15996</v>
      </c>
      <c r="G3650" s="27">
        <v>2019</v>
      </c>
      <c r="H3650" s="28">
        <v>43519</v>
      </c>
      <c r="I3650" s="27" t="s">
        <v>22064</v>
      </c>
      <c r="J3650" s="27"/>
      <c r="K3650" s="27" t="s">
        <v>22065</v>
      </c>
      <c r="L3650" s="27" t="str">
        <f t="shared" si="910"/>
        <v>PostAlerta</v>
      </c>
      <c r="M3650" s="27" t="str">
        <f t="shared" si="909"/>
        <v>S/PalabrasClaves</v>
      </c>
      <c r="N3650" s="27" t="str">
        <f t="shared" si="913"/>
        <v/>
      </c>
      <c r="O3650" s="27"/>
      <c r="P3650" s="27" t="s">
        <v>6655</v>
      </c>
      <c r="Q3650" s="27"/>
      <c r="R3650" s="27" t="str">
        <f>LEFT('2012-2022'!$P3650,4)</f>
        <v>2019</v>
      </c>
      <c r="S3650" s="27" t="s">
        <v>45</v>
      </c>
      <c r="T3650" s="27" t="str">
        <f t="shared" si="912"/>
        <v/>
      </c>
      <c r="U3650" s="27"/>
      <c r="V3650" s="27"/>
      <c r="W3650" s="30"/>
      <c r="X3650" s="30"/>
      <c r="Y3650" s="31"/>
    </row>
    <row r="3651" spans="1:25" ht="15.75" hidden="1" customHeight="1" x14ac:dyDescent="0.25">
      <c r="A3651" s="32">
        <v>29746535</v>
      </c>
      <c r="B3651" s="32" t="s">
        <v>22066</v>
      </c>
      <c r="C3651" s="32" t="s">
        <v>22067</v>
      </c>
      <c r="D3651" s="32" t="s">
        <v>22068</v>
      </c>
      <c r="E3651" s="32" t="s">
        <v>22069</v>
      </c>
      <c r="F3651" s="32" t="s">
        <v>424</v>
      </c>
      <c r="G3651" s="32">
        <v>2018</v>
      </c>
      <c r="H3651" s="33">
        <v>43231</v>
      </c>
      <c r="I3651" s="32" t="s">
        <v>22070</v>
      </c>
      <c r="J3651" s="32"/>
      <c r="K3651" s="32" t="s">
        <v>22071</v>
      </c>
      <c r="L3651" s="32" t="str">
        <f t="shared" si="910"/>
        <v>PostAlerta</v>
      </c>
      <c r="M3651" s="32" t="str">
        <f t="shared" si="909"/>
        <v>S/PalabrasClaves</v>
      </c>
      <c r="N3651" s="32" t="str">
        <f t="shared" si="913"/>
        <v/>
      </c>
      <c r="O3651" s="32"/>
      <c r="P3651" s="32" t="s">
        <v>8777</v>
      </c>
      <c r="Q3651" s="32"/>
      <c r="R3651" s="32" t="str">
        <f>LEFT('2012-2022'!$P3651,4)</f>
        <v>2018</v>
      </c>
      <c r="S3651" s="32" t="s">
        <v>57</v>
      </c>
      <c r="T3651" s="32" t="str">
        <f t="shared" si="912"/>
        <v/>
      </c>
      <c r="U3651" s="32"/>
      <c r="V3651" s="32"/>
      <c r="W3651" s="35"/>
      <c r="X3651" s="35"/>
      <c r="Y3651" s="32"/>
    </row>
    <row r="3652" spans="1:25" ht="15.75" hidden="1" customHeight="1" x14ac:dyDescent="0.25">
      <c r="A3652" s="27">
        <v>24462432</v>
      </c>
      <c r="B3652" s="27" t="s">
        <v>22072</v>
      </c>
      <c r="C3652" s="27" t="s">
        <v>21110</v>
      </c>
      <c r="D3652" s="27" t="s">
        <v>22073</v>
      </c>
      <c r="E3652" s="27" t="s">
        <v>21112</v>
      </c>
      <c r="F3652" s="27" t="s">
        <v>1328</v>
      </c>
      <c r="G3652" s="27">
        <v>2014</v>
      </c>
      <c r="H3652" s="28">
        <v>41667</v>
      </c>
      <c r="I3652" s="27"/>
      <c r="J3652" s="27"/>
      <c r="K3652" s="27" t="s">
        <v>22074</v>
      </c>
      <c r="L3652" s="27" t="str">
        <f t="shared" si="910"/>
        <v>PreAlerta</v>
      </c>
      <c r="M3652" s="27" t="str">
        <f t="shared" ref="M3652:M3715" si="914">IF(ISNUMBER(A3652),(IF(ISNUMBER(VLOOKUP(A3652,KEYWORDS,1,FALSE)),"C/PalabrasClaves","S/PalabrasClaves")),"")</f>
        <v>S/PalabrasClaves</v>
      </c>
      <c r="N3652" s="27" t="str">
        <f t="shared" si="913"/>
        <v/>
      </c>
      <c r="O3652" s="27"/>
      <c r="P3652" s="27" t="s">
        <v>1314</v>
      </c>
      <c r="Q3652" s="27"/>
      <c r="R3652" s="27" t="str">
        <f>LEFT('2012-2022'!$P3652,4)</f>
        <v>2014</v>
      </c>
      <c r="S3652" s="27" t="s">
        <v>39</v>
      </c>
      <c r="T3652" s="27" t="str">
        <f t="shared" si="912"/>
        <v/>
      </c>
      <c r="U3652" s="27"/>
      <c r="V3652" s="27"/>
      <c r="W3652" s="30"/>
      <c r="X3652" s="30"/>
      <c r="Y3652" s="31"/>
    </row>
    <row r="3653" spans="1:25" ht="15.75" hidden="1" customHeight="1" x14ac:dyDescent="0.25">
      <c r="A3653" s="32">
        <v>24220356</v>
      </c>
      <c r="B3653" s="32" t="s">
        <v>22075</v>
      </c>
      <c r="C3653" s="32" t="s">
        <v>22076</v>
      </c>
      <c r="D3653" s="32" t="s">
        <v>22077</v>
      </c>
      <c r="E3653" s="32" t="s">
        <v>22078</v>
      </c>
      <c r="F3653" s="32" t="s">
        <v>304</v>
      </c>
      <c r="G3653" s="32">
        <v>2013</v>
      </c>
      <c r="H3653" s="33">
        <v>41592</v>
      </c>
      <c r="I3653" s="32" t="s">
        <v>22079</v>
      </c>
      <c r="J3653" s="32" t="s">
        <v>22080</v>
      </c>
      <c r="K3653" s="32" t="s">
        <v>22081</v>
      </c>
      <c r="L3653" s="32" t="str">
        <f t="shared" si="910"/>
        <v>PreAlerta</v>
      </c>
      <c r="M3653" s="32" t="str">
        <f t="shared" si="914"/>
        <v>S/PalabrasClaves</v>
      </c>
      <c r="N3653" s="32" t="str">
        <f t="shared" si="913"/>
        <v/>
      </c>
      <c r="O3653" s="32"/>
      <c r="P3653" s="32" t="s">
        <v>1467</v>
      </c>
      <c r="Q3653" s="32"/>
      <c r="R3653" s="32" t="str">
        <f>LEFT('2012-2022'!$P3653,4)</f>
        <v>2013</v>
      </c>
      <c r="S3653" s="32" t="s">
        <v>74</v>
      </c>
      <c r="T3653" s="32" t="str">
        <f t="shared" si="912"/>
        <v/>
      </c>
      <c r="U3653" s="32"/>
      <c r="V3653" s="32"/>
      <c r="W3653" s="35"/>
      <c r="X3653" s="35"/>
      <c r="Y3653" s="32"/>
    </row>
    <row r="3654" spans="1:25" ht="15.75" hidden="1" customHeight="1" x14ac:dyDescent="0.25">
      <c r="A3654" s="27">
        <v>29729635</v>
      </c>
      <c r="B3654" s="27" t="s">
        <v>22082</v>
      </c>
      <c r="C3654" s="27" t="s">
        <v>22083</v>
      </c>
      <c r="D3654" s="27" t="s">
        <v>22084</v>
      </c>
      <c r="E3654" s="27" t="s">
        <v>21368</v>
      </c>
      <c r="F3654" s="27" t="s">
        <v>22085</v>
      </c>
      <c r="G3654" s="27">
        <v>2018</v>
      </c>
      <c r="H3654" s="28">
        <v>43226</v>
      </c>
      <c r="I3654" s="27"/>
      <c r="J3654" s="27"/>
      <c r="K3654" s="27" t="s">
        <v>22086</v>
      </c>
      <c r="L3654" s="27" t="str">
        <f t="shared" si="910"/>
        <v>PostAlerta</v>
      </c>
      <c r="M3654" s="27" t="str">
        <f t="shared" si="914"/>
        <v>C/PalabrasClaves</v>
      </c>
      <c r="N3654" s="27" t="str">
        <f t="shared" si="913"/>
        <v/>
      </c>
      <c r="O3654" s="27"/>
      <c r="P3654" s="27" t="s">
        <v>22087</v>
      </c>
      <c r="Q3654" s="27"/>
      <c r="R3654" s="27" t="str">
        <f>LEFT('2012-2022'!$P3654,4)</f>
        <v>2018</v>
      </c>
      <c r="S3654" s="27" t="s">
        <v>62</v>
      </c>
      <c r="T3654" s="27" t="str">
        <f t="shared" si="912"/>
        <v/>
      </c>
      <c r="U3654" s="27"/>
      <c r="V3654" s="27"/>
      <c r="W3654" s="30"/>
      <c r="X3654" s="30"/>
      <c r="Y3654" s="31"/>
    </row>
    <row r="3655" spans="1:25" ht="15.75" hidden="1" customHeight="1" x14ac:dyDescent="0.25">
      <c r="A3655" s="32">
        <v>26165434</v>
      </c>
      <c r="B3655" s="32" t="s">
        <v>22088</v>
      </c>
      <c r="C3655" s="32" t="s">
        <v>22089</v>
      </c>
      <c r="D3655" s="32" t="s">
        <v>22090</v>
      </c>
      <c r="E3655" s="32" t="s">
        <v>6232</v>
      </c>
      <c r="F3655" s="32" t="s">
        <v>304</v>
      </c>
      <c r="G3655" s="32">
        <v>2015</v>
      </c>
      <c r="H3655" s="33">
        <v>42199</v>
      </c>
      <c r="I3655" s="32" t="s">
        <v>22091</v>
      </c>
      <c r="J3655" s="32" t="s">
        <v>22092</v>
      </c>
      <c r="K3655" s="32" t="s">
        <v>22093</v>
      </c>
      <c r="L3655" s="32" t="str">
        <f t="shared" si="910"/>
        <v>PreAlerta</v>
      </c>
      <c r="M3655" s="32" t="str">
        <f t="shared" si="914"/>
        <v>S/PalabrasClaves</v>
      </c>
      <c r="N3655" s="32" t="str">
        <f t="shared" si="913"/>
        <v/>
      </c>
      <c r="O3655" s="32"/>
      <c r="P3655" s="32" t="s">
        <v>2470</v>
      </c>
      <c r="Q3655" s="32"/>
      <c r="R3655" s="32" t="str">
        <f>LEFT('2012-2022'!$P3655,4)</f>
        <v>2015</v>
      </c>
      <c r="S3655" s="32" t="s">
        <v>65</v>
      </c>
      <c r="T3655" s="32" t="str">
        <f t="shared" si="912"/>
        <v/>
      </c>
      <c r="U3655" s="32"/>
      <c r="V3655" s="32"/>
      <c r="W3655" s="35"/>
      <c r="X3655" s="35"/>
      <c r="Y3655" s="32"/>
    </row>
    <row r="3656" spans="1:25" ht="15.75" hidden="1" customHeight="1" x14ac:dyDescent="0.25">
      <c r="A3656" s="27">
        <v>32989170</v>
      </c>
      <c r="B3656" s="27" t="s">
        <v>22094</v>
      </c>
      <c r="C3656" s="27" t="s">
        <v>22095</v>
      </c>
      <c r="D3656" s="27" t="s">
        <v>22096</v>
      </c>
      <c r="E3656" s="27" t="s">
        <v>22097</v>
      </c>
      <c r="F3656" s="27" t="s">
        <v>393</v>
      </c>
      <c r="G3656" s="27">
        <v>2021</v>
      </c>
      <c r="H3656" s="28">
        <v>44103</v>
      </c>
      <c r="I3656" s="27"/>
      <c r="J3656" s="27"/>
      <c r="K3656" s="27" t="s">
        <v>22098</v>
      </c>
      <c r="L3656" s="27" t="str">
        <f t="shared" si="910"/>
        <v>Excluido</v>
      </c>
      <c r="M3656" s="27" t="str">
        <f t="shared" si="914"/>
        <v>S/PalabrasClaves</v>
      </c>
      <c r="N3656" s="27" t="str">
        <f t="shared" si="913"/>
        <v/>
      </c>
      <c r="O3656" s="27"/>
      <c r="P3656" s="27" t="s">
        <v>4859</v>
      </c>
      <c r="Q3656" s="27"/>
      <c r="R3656" s="27" t="str">
        <f>LEFT('2012-2022'!$P3656,4)</f>
        <v>2021</v>
      </c>
      <c r="S3656" s="27" t="s">
        <v>49</v>
      </c>
      <c r="T3656" s="27" t="str">
        <f t="shared" si="912"/>
        <v/>
      </c>
      <c r="U3656" s="27"/>
      <c r="V3656" s="27"/>
      <c r="W3656" s="30"/>
      <c r="X3656" s="30"/>
      <c r="Y3656" s="31"/>
    </row>
    <row r="3657" spans="1:25" ht="15.75" hidden="1" customHeight="1" x14ac:dyDescent="0.25">
      <c r="A3657" s="32">
        <v>23173294</v>
      </c>
      <c r="B3657" s="32" t="s">
        <v>22099</v>
      </c>
      <c r="C3657" s="32" t="s">
        <v>22100</v>
      </c>
      <c r="D3657" s="32" t="s">
        <v>22101</v>
      </c>
      <c r="E3657" s="32" t="s">
        <v>20334</v>
      </c>
      <c r="F3657" s="32" t="s">
        <v>2261</v>
      </c>
      <c r="G3657" s="32">
        <v>2012</v>
      </c>
      <c r="H3657" s="33">
        <v>41237</v>
      </c>
      <c r="I3657" s="32"/>
      <c r="J3657" s="32"/>
      <c r="K3657" s="32"/>
      <c r="L3657" s="32" t="str">
        <f t="shared" si="910"/>
        <v>PreAlerta</v>
      </c>
      <c r="M3657" s="32" t="str">
        <f t="shared" si="914"/>
        <v>C/PalabrasClaves</v>
      </c>
      <c r="N3657" s="32" t="str">
        <f t="shared" si="913"/>
        <v/>
      </c>
      <c r="O3657" s="32"/>
      <c r="P3657" s="32" t="s">
        <v>1847</v>
      </c>
      <c r="Q3657" s="32"/>
      <c r="R3657" s="32" t="str">
        <f>LEFT('2012-2022'!$P3657,4)</f>
        <v>2012</v>
      </c>
      <c r="S3657" s="32" t="s">
        <v>60</v>
      </c>
      <c r="T3657" s="32" t="str">
        <f t="shared" si="912"/>
        <v/>
      </c>
      <c r="U3657" s="32"/>
      <c r="V3657" s="32"/>
      <c r="W3657" s="35"/>
      <c r="X3657" s="35"/>
      <c r="Y3657" s="32"/>
    </row>
    <row r="3658" spans="1:25" ht="15.75" hidden="1" customHeight="1" x14ac:dyDescent="0.25">
      <c r="A3658" s="27">
        <v>29926944</v>
      </c>
      <c r="B3658" s="27" t="s">
        <v>22102</v>
      </c>
      <c r="C3658" s="27" t="s">
        <v>22103</v>
      </c>
      <c r="D3658" s="27" t="s">
        <v>22104</v>
      </c>
      <c r="E3658" s="27" t="s">
        <v>22105</v>
      </c>
      <c r="F3658" s="27" t="s">
        <v>22106</v>
      </c>
      <c r="G3658" s="27">
        <v>2018</v>
      </c>
      <c r="H3658" s="28">
        <v>43273</v>
      </c>
      <c r="I3658" s="27"/>
      <c r="J3658" s="27"/>
      <c r="K3658" s="27" t="s">
        <v>22107</v>
      </c>
      <c r="L3658" s="27" t="str">
        <f t="shared" si="910"/>
        <v>PostAlerta</v>
      </c>
      <c r="M3658" s="27" t="str">
        <f t="shared" si="914"/>
        <v>S/PalabrasClaves</v>
      </c>
      <c r="N3658" s="27" t="str">
        <f t="shared" si="913"/>
        <v/>
      </c>
      <c r="O3658" s="27"/>
      <c r="P3658" s="27" t="s">
        <v>590</v>
      </c>
      <c r="Q3658" s="27"/>
      <c r="R3658" s="27" t="str">
        <f>LEFT('2012-2022'!$P3658,4)</f>
        <v>2018</v>
      </c>
      <c r="S3658" s="27" t="s">
        <v>60</v>
      </c>
      <c r="T3658" s="27" t="str">
        <f t="shared" si="912"/>
        <v/>
      </c>
      <c r="U3658" s="27"/>
      <c r="V3658" s="27"/>
      <c r="W3658" s="30"/>
      <c r="X3658" s="30"/>
      <c r="Y3658" s="31"/>
    </row>
    <row r="3659" spans="1:25" ht="15.75" hidden="1" customHeight="1" x14ac:dyDescent="0.25">
      <c r="A3659" s="32">
        <v>29926499</v>
      </c>
      <c r="B3659" s="32" t="s">
        <v>22102</v>
      </c>
      <c r="C3659" s="32" t="s">
        <v>22103</v>
      </c>
      <c r="D3659" s="32" t="s">
        <v>22108</v>
      </c>
      <c r="E3659" s="32" t="s">
        <v>22105</v>
      </c>
      <c r="F3659" s="32" t="s">
        <v>22109</v>
      </c>
      <c r="G3659" s="32">
        <v>2018</v>
      </c>
      <c r="H3659" s="33">
        <v>43273</v>
      </c>
      <c r="I3659" s="32"/>
      <c r="J3659" s="32"/>
      <c r="K3659" s="32" t="s">
        <v>22110</v>
      </c>
      <c r="L3659" s="32" t="str">
        <f t="shared" si="910"/>
        <v>PostAlerta</v>
      </c>
      <c r="M3659" s="32" t="str">
        <f t="shared" si="914"/>
        <v>S/PalabrasClaves</v>
      </c>
      <c r="N3659" s="32" t="str">
        <f t="shared" si="913"/>
        <v/>
      </c>
      <c r="O3659" s="32"/>
      <c r="P3659" s="32" t="s">
        <v>590</v>
      </c>
      <c r="Q3659" s="32"/>
      <c r="R3659" s="32" t="str">
        <f>LEFT('2012-2022'!$P3659,4)</f>
        <v>2018</v>
      </c>
      <c r="S3659" s="32" t="s">
        <v>60</v>
      </c>
      <c r="T3659" s="32" t="str">
        <f t="shared" si="912"/>
        <v/>
      </c>
      <c r="U3659" s="32"/>
      <c r="V3659" s="32"/>
      <c r="W3659" s="35"/>
      <c r="X3659" s="35"/>
      <c r="Y3659" s="32"/>
    </row>
    <row r="3660" spans="1:25" ht="15.75" hidden="1" customHeight="1" x14ac:dyDescent="0.25">
      <c r="A3660" s="27">
        <v>23892192</v>
      </c>
      <c r="B3660" s="27" t="s">
        <v>22111</v>
      </c>
      <c r="C3660" s="27" t="s">
        <v>22112</v>
      </c>
      <c r="D3660" s="27" t="s">
        <v>22113</v>
      </c>
      <c r="E3660" s="27" t="s">
        <v>22114</v>
      </c>
      <c r="F3660" s="27" t="s">
        <v>22115</v>
      </c>
      <c r="G3660" s="27">
        <v>2013</v>
      </c>
      <c r="H3660" s="28">
        <v>41485</v>
      </c>
      <c r="I3660" s="27"/>
      <c r="J3660" s="27"/>
      <c r="K3660" s="27" t="s">
        <v>22116</v>
      </c>
      <c r="L3660" s="27" t="str">
        <f t="shared" si="910"/>
        <v>Excluido</v>
      </c>
      <c r="M3660" s="27" t="str">
        <f t="shared" si="914"/>
        <v>C/PalabrasClaves</v>
      </c>
      <c r="N3660" s="27" t="str">
        <f t="shared" si="913"/>
        <v/>
      </c>
      <c r="O3660" s="27"/>
      <c r="P3660" s="27" t="s">
        <v>389</v>
      </c>
      <c r="Q3660" s="27"/>
      <c r="R3660" s="27" t="str">
        <f>LEFT('2012-2022'!$P3660,4)</f>
        <v>2013</v>
      </c>
      <c r="S3660" s="27" t="s">
        <v>72</v>
      </c>
      <c r="T3660" s="27" t="str">
        <f t="shared" si="912"/>
        <v/>
      </c>
      <c r="U3660" s="27"/>
      <c r="V3660" s="27"/>
      <c r="W3660" s="30"/>
      <c r="X3660" s="30"/>
      <c r="Y3660" s="31"/>
    </row>
    <row r="3661" spans="1:25" ht="15.75" hidden="1" customHeight="1" x14ac:dyDescent="0.25">
      <c r="A3661" s="32">
        <v>29276051</v>
      </c>
      <c r="B3661" s="32" t="s">
        <v>22117</v>
      </c>
      <c r="C3661" s="32" t="s">
        <v>22118</v>
      </c>
      <c r="D3661" s="32" t="s">
        <v>22119</v>
      </c>
      <c r="E3661" s="32" t="s">
        <v>22120</v>
      </c>
      <c r="F3661" s="32" t="s">
        <v>679</v>
      </c>
      <c r="G3661" s="32">
        <v>2018</v>
      </c>
      <c r="H3661" s="33">
        <v>43095</v>
      </c>
      <c r="I3661" s="32"/>
      <c r="J3661" s="32"/>
      <c r="K3661" s="32" t="s">
        <v>22121</v>
      </c>
      <c r="L3661" s="32" t="str">
        <f t="shared" si="910"/>
        <v>PostAlerta</v>
      </c>
      <c r="M3661" s="32" t="str">
        <f t="shared" si="914"/>
        <v>C/PalabrasClaves</v>
      </c>
      <c r="N3661" s="32" t="str">
        <f t="shared" si="913"/>
        <v/>
      </c>
      <c r="O3661" s="32"/>
      <c r="P3661" s="32" t="s">
        <v>1214</v>
      </c>
      <c r="Q3661" s="32"/>
      <c r="R3661" s="32" t="str">
        <f>LEFT('2012-2022'!$P3661,4)</f>
        <v>2018</v>
      </c>
      <c r="S3661" s="32" t="s">
        <v>49</v>
      </c>
      <c r="T3661" s="32" t="str">
        <f t="shared" si="912"/>
        <v/>
      </c>
      <c r="U3661" s="32"/>
      <c r="V3661" s="32"/>
      <c r="W3661" s="35"/>
      <c r="X3661" s="35"/>
      <c r="Y3661" s="32"/>
    </row>
    <row r="3662" spans="1:25" ht="15.75" hidden="1" customHeight="1" x14ac:dyDescent="0.25">
      <c r="A3662" s="27">
        <v>28662181</v>
      </c>
      <c r="B3662" s="27" t="s">
        <v>22122</v>
      </c>
      <c r="C3662" s="27" t="s">
        <v>22123</v>
      </c>
      <c r="D3662" s="27" t="s">
        <v>22124</v>
      </c>
      <c r="E3662" s="27" t="s">
        <v>4098</v>
      </c>
      <c r="F3662" s="27" t="s">
        <v>1251</v>
      </c>
      <c r="G3662" s="27">
        <v>2017</v>
      </c>
      <c r="H3662" s="28">
        <v>42916</v>
      </c>
      <c r="I3662" s="27" t="s">
        <v>22125</v>
      </c>
      <c r="J3662" s="27"/>
      <c r="K3662" s="27" t="s">
        <v>22126</v>
      </c>
      <c r="L3662" s="27" t="str">
        <f t="shared" si="910"/>
        <v>PostAlerta</v>
      </c>
      <c r="M3662" s="27" t="str">
        <f t="shared" si="914"/>
        <v>C/PalabrasClaves</v>
      </c>
      <c r="N3662" s="27" t="str">
        <f t="shared" si="913"/>
        <v/>
      </c>
      <c r="O3662" s="27"/>
      <c r="P3662" s="27" t="s">
        <v>22127</v>
      </c>
      <c r="Q3662" s="27"/>
      <c r="R3662" s="27" t="str">
        <f>LEFT('2012-2022'!$P3662,4)</f>
        <v>2017</v>
      </c>
      <c r="S3662" s="27" t="s">
        <v>60</v>
      </c>
      <c r="T3662" s="27" t="str">
        <f t="shared" si="912"/>
        <v/>
      </c>
      <c r="U3662" s="27"/>
      <c r="V3662" s="27"/>
      <c r="W3662" s="30"/>
      <c r="X3662" s="30"/>
      <c r="Y3662" s="31"/>
    </row>
    <row r="3663" spans="1:25" ht="15.75" hidden="1" customHeight="1" x14ac:dyDescent="0.25">
      <c r="A3663" s="32">
        <v>30186254</v>
      </c>
      <c r="B3663" s="32" t="s">
        <v>22128</v>
      </c>
      <c r="C3663" s="32" t="s">
        <v>22129</v>
      </c>
      <c r="D3663" s="32" t="s">
        <v>22130</v>
      </c>
      <c r="E3663" s="32" t="s">
        <v>431</v>
      </c>
      <c r="F3663" s="32" t="s">
        <v>15747</v>
      </c>
      <c r="G3663" s="32">
        <v>2018</v>
      </c>
      <c r="H3663" s="33">
        <v>43350</v>
      </c>
      <c r="I3663" s="32" t="s">
        <v>22131</v>
      </c>
      <c r="J3663" s="32"/>
      <c r="K3663" s="32" t="s">
        <v>22132</v>
      </c>
      <c r="L3663" s="32" t="str">
        <f t="shared" si="910"/>
        <v>Excluido</v>
      </c>
      <c r="M3663" s="32" t="str">
        <f t="shared" si="914"/>
        <v>C/PalabrasClaves</v>
      </c>
      <c r="N3663" s="32" t="str">
        <f t="shared" si="913"/>
        <v/>
      </c>
      <c r="O3663" s="32"/>
      <c r="P3663" s="32" t="s">
        <v>19131</v>
      </c>
      <c r="Q3663" s="32"/>
      <c r="R3663" s="32" t="str">
        <f>LEFT('2012-2022'!$P3663,4)</f>
        <v>2018</v>
      </c>
      <c r="S3663" s="32" t="s">
        <v>65</v>
      </c>
      <c r="T3663" s="32" t="str">
        <f t="shared" si="912"/>
        <v/>
      </c>
      <c r="U3663" s="32"/>
      <c r="V3663" s="32"/>
      <c r="W3663" s="35"/>
      <c r="X3663" s="35"/>
      <c r="Y3663" s="32"/>
    </row>
    <row r="3664" spans="1:25" ht="15.75" hidden="1" customHeight="1" x14ac:dyDescent="0.25">
      <c r="A3664" s="27">
        <v>31010954</v>
      </c>
      <c r="B3664" s="27" t="s">
        <v>22133</v>
      </c>
      <c r="C3664" s="27" t="s">
        <v>22134</v>
      </c>
      <c r="D3664" s="27" t="s">
        <v>22135</v>
      </c>
      <c r="E3664" s="27" t="s">
        <v>22136</v>
      </c>
      <c r="F3664" s="27" t="s">
        <v>393</v>
      </c>
      <c r="G3664" s="27">
        <v>2019</v>
      </c>
      <c r="H3664" s="28">
        <v>43579</v>
      </c>
      <c r="I3664" s="27" t="s">
        <v>22137</v>
      </c>
      <c r="J3664" s="27" t="s">
        <v>22138</v>
      </c>
      <c r="K3664" s="27" t="s">
        <v>22139</v>
      </c>
      <c r="L3664" s="27" t="str">
        <f t="shared" si="910"/>
        <v>PostAlerta</v>
      </c>
      <c r="M3664" s="27" t="str">
        <f t="shared" si="914"/>
        <v>S/PalabrasClaves</v>
      </c>
      <c r="N3664" s="27" t="str">
        <f t="shared" si="913"/>
        <v/>
      </c>
      <c r="O3664" s="27"/>
      <c r="P3664" s="27" t="s">
        <v>2323</v>
      </c>
      <c r="Q3664" s="27"/>
      <c r="R3664" s="27" t="str">
        <f>LEFT('2012-2022'!$P3664,4)</f>
        <v>2019</v>
      </c>
      <c r="S3664" s="27" t="s">
        <v>65</v>
      </c>
      <c r="T3664" s="27" t="str">
        <f t="shared" si="912"/>
        <v/>
      </c>
      <c r="U3664" s="27"/>
      <c r="V3664" s="27"/>
      <c r="W3664" s="30"/>
      <c r="X3664" s="30"/>
      <c r="Y3664" s="31"/>
    </row>
    <row r="3665" spans="1:25" ht="15.75" hidden="1" customHeight="1" x14ac:dyDescent="0.25">
      <c r="A3665" s="32">
        <v>23716675</v>
      </c>
      <c r="B3665" s="32" t="s">
        <v>22140</v>
      </c>
      <c r="C3665" s="32" t="s">
        <v>22141</v>
      </c>
      <c r="D3665" s="32" t="s">
        <v>22142</v>
      </c>
      <c r="E3665" s="32" t="s">
        <v>22143</v>
      </c>
      <c r="F3665" s="32" t="s">
        <v>5294</v>
      </c>
      <c r="G3665" s="32">
        <v>2013</v>
      </c>
      <c r="H3665" s="33">
        <v>41424</v>
      </c>
      <c r="I3665" s="32" t="s">
        <v>22144</v>
      </c>
      <c r="J3665" s="32"/>
      <c r="K3665" s="32" t="s">
        <v>22145</v>
      </c>
      <c r="L3665" s="32" t="str">
        <f t="shared" si="910"/>
        <v>PreAlerta</v>
      </c>
      <c r="M3665" s="32" t="str">
        <f t="shared" si="914"/>
        <v>S/PalabrasClaves</v>
      </c>
      <c r="N3665" s="32" t="str">
        <f t="shared" si="913"/>
        <v/>
      </c>
      <c r="O3665" s="32"/>
      <c r="P3665" s="32" t="s">
        <v>22146</v>
      </c>
      <c r="Q3665" s="32"/>
      <c r="R3665" s="32" t="str">
        <f>LEFT('2012-2022'!$P3665,4)</f>
        <v>2013</v>
      </c>
      <c r="S3665" s="32" t="s">
        <v>60</v>
      </c>
      <c r="T3665" s="32" t="str">
        <f t="shared" si="912"/>
        <v/>
      </c>
      <c r="U3665" s="32"/>
      <c r="V3665" s="32"/>
      <c r="W3665" s="35"/>
      <c r="X3665" s="35"/>
      <c r="Y3665" s="32"/>
    </row>
    <row r="3666" spans="1:25" ht="15.75" hidden="1" customHeight="1" x14ac:dyDescent="0.25">
      <c r="A3666" s="27">
        <v>24898857</v>
      </c>
      <c r="B3666" s="27" t="s">
        <v>22147</v>
      </c>
      <c r="C3666" s="27" t="s">
        <v>22148</v>
      </c>
      <c r="D3666" s="27" t="s">
        <v>22149</v>
      </c>
      <c r="E3666" s="27" t="s">
        <v>22150</v>
      </c>
      <c r="F3666" s="27" t="s">
        <v>393</v>
      </c>
      <c r="G3666" s="27">
        <v>2014</v>
      </c>
      <c r="H3666" s="28">
        <v>41796</v>
      </c>
      <c r="I3666" s="27" t="s">
        <v>22151</v>
      </c>
      <c r="J3666" s="27" t="s">
        <v>22152</v>
      </c>
      <c r="K3666" s="27" t="s">
        <v>22153</v>
      </c>
      <c r="L3666" s="27" t="str">
        <f t="shared" si="910"/>
        <v>Excluido</v>
      </c>
      <c r="M3666" s="27" t="str">
        <f t="shared" si="914"/>
        <v>S/PalabrasClaves</v>
      </c>
      <c r="N3666" s="27" t="str">
        <f t="shared" si="913"/>
        <v/>
      </c>
      <c r="O3666" s="27"/>
      <c r="P3666" s="27" t="s">
        <v>1736</v>
      </c>
      <c r="Q3666" s="27"/>
      <c r="R3666" s="27" t="str">
        <f>LEFT('2012-2022'!$P3666,4)</f>
        <v>2014</v>
      </c>
      <c r="S3666" s="27" t="s">
        <v>65</v>
      </c>
      <c r="T3666" s="27" t="str">
        <f t="shared" si="912"/>
        <v/>
      </c>
      <c r="U3666" s="27"/>
      <c r="V3666" s="27"/>
      <c r="W3666" s="30"/>
      <c r="X3666" s="30"/>
      <c r="Y3666" s="31"/>
    </row>
    <row r="3667" spans="1:25" ht="15.75" hidden="1" customHeight="1" x14ac:dyDescent="0.25">
      <c r="A3667" s="32">
        <v>34110740</v>
      </c>
      <c r="B3667" s="32" t="s">
        <v>22154</v>
      </c>
      <c r="C3667" s="32" t="s">
        <v>22155</v>
      </c>
      <c r="D3667" s="32" t="s">
        <v>22156</v>
      </c>
      <c r="E3667" s="32" t="s">
        <v>303</v>
      </c>
      <c r="F3667" s="32" t="s">
        <v>304</v>
      </c>
      <c r="G3667" s="32">
        <v>2021</v>
      </c>
      <c r="H3667" s="33">
        <v>44357</v>
      </c>
      <c r="I3667" s="32"/>
      <c r="J3667" s="32"/>
      <c r="K3667" s="32" t="s">
        <v>22157</v>
      </c>
      <c r="L3667" s="32" t="str">
        <f t="shared" si="910"/>
        <v>PostAlerta</v>
      </c>
      <c r="M3667" s="32" t="str">
        <f t="shared" si="914"/>
        <v>S/PalabrasClaves</v>
      </c>
      <c r="N3667" s="32" t="str">
        <f t="shared" si="913"/>
        <v/>
      </c>
      <c r="O3667" s="32"/>
      <c r="P3667" s="32" t="s">
        <v>6794</v>
      </c>
      <c r="Q3667" s="32"/>
      <c r="R3667" s="32" t="str">
        <f>LEFT('2012-2022'!$P3667,4)</f>
        <v>2021</v>
      </c>
      <c r="S3667" s="32" t="s">
        <v>70</v>
      </c>
      <c r="T3667" s="32" t="str">
        <f t="shared" si="912"/>
        <v/>
      </c>
      <c r="U3667" s="32"/>
      <c r="V3667" s="32"/>
      <c r="W3667" s="35"/>
      <c r="X3667" s="35"/>
      <c r="Y3667" s="32"/>
    </row>
    <row r="3668" spans="1:25" ht="15.75" hidden="1" customHeight="1" x14ac:dyDescent="0.25">
      <c r="A3668" s="27">
        <v>33824203</v>
      </c>
      <c r="B3668" s="27" t="s">
        <v>22158</v>
      </c>
      <c r="C3668" s="27" t="s">
        <v>22159</v>
      </c>
      <c r="D3668" s="27" t="s">
        <v>22160</v>
      </c>
      <c r="E3668" s="27" t="s">
        <v>22161</v>
      </c>
      <c r="F3668" s="27" t="s">
        <v>277</v>
      </c>
      <c r="G3668" s="27">
        <v>2021</v>
      </c>
      <c r="H3668" s="28">
        <v>44293</v>
      </c>
      <c r="I3668" s="27" t="s">
        <v>22162</v>
      </c>
      <c r="J3668" s="27"/>
      <c r="K3668" s="27" t="s">
        <v>22163</v>
      </c>
      <c r="L3668" s="27" t="str">
        <f t="shared" si="910"/>
        <v>PostAlerta</v>
      </c>
      <c r="M3668" s="27" t="str">
        <f t="shared" si="914"/>
        <v>S/PalabrasClaves</v>
      </c>
      <c r="N3668" s="27" t="str">
        <f t="shared" si="913"/>
        <v/>
      </c>
      <c r="O3668" s="27"/>
      <c r="P3668" s="27" t="s">
        <v>22164</v>
      </c>
      <c r="Q3668" s="27"/>
      <c r="R3668" s="27" t="str">
        <f>LEFT('2012-2022'!$P3668,4)</f>
        <v>2021</v>
      </c>
      <c r="S3668" s="27" t="s">
        <v>54</v>
      </c>
      <c r="T3668" s="27" t="str">
        <f t="shared" si="912"/>
        <v/>
      </c>
      <c r="U3668" s="27"/>
      <c r="V3668" s="27"/>
      <c r="W3668" s="30"/>
      <c r="X3668" s="30"/>
      <c r="Y3668" s="31"/>
    </row>
    <row r="3669" spans="1:25" ht="15.75" hidden="1" customHeight="1" x14ac:dyDescent="0.25">
      <c r="A3669" s="32">
        <v>31596737</v>
      </c>
      <c r="B3669" s="32" t="s">
        <v>22165</v>
      </c>
      <c r="C3669" s="32" t="s">
        <v>22166</v>
      </c>
      <c r="D3669" s="32" t="s">
        <v>22167</v>
      </c>
      <c r="E3669" s="32" t="s">
        <v>22168</v>
      </c>
      <c r="F3669" s="32" t="s">
        <v>304</v>
      </c>
      <c r="G3669" s="32">
        <v>2019</v>
      </c>
      <c r="H3669" s="33">
        <v>43748</v>
      </c>
      <c r="I3669" s="32"/>
      <c r="J3669" s="32"/>
      <c r="K3669" s="32" t="s">
        <v>22169</v>
      </c>
      <c r="L3669" s="32" t="str">
        <f t="shared" si="910"/>
        <v>PostAlerta</v>
      </c>
      <c r="M3669" s="32" t="str">
        <f t="shared" si="914"/>
        <v>S/PalabrasClaves</v>
      </c>
      <c r="N3669" s="32" t="str">
        <f t="shared" si="913"/>
        <v/>
      </c>
      <c r="O3669" s="32"/>
      <c r="P3669" s="32" t="s">
        <v>533</v>
      </c>
      <c r="Q3669" s="32"/>
      <c r="R3669" s="32" t="str">
        <f>LEFT('2012-2022'!$P3669,4)</f>
        <v>2019</v>
      </c>
      <c r="S3669" s="32" t="s">
        <v>74</v>
      </c>
      <c r="T3669" s="32" t="str">
        <f t="shared" si="912"/>
        <v/>
      </c>
      <c r="U3669" s="32"/>
      <c r="V3669" s="32"/>
      <c r="W3669" s="35"/>
      <c r="X3669" s="35"/>
      <c r="Y3669" s="32"/>
    </row>
    <row r="3670" spans="1:25" ht="15.75" hidden="1" customHeight="1" x14ac:dyDescent="0.25">
      <c r="A3670" s="27">
        <v>29240636</v>
      </c>
      <c r="B3670" s="27" t="s">
        <v>22170</v>
      </c>
      <c r="C3670" s="27" t="s">
        <v>22171</v>
      </c>
      <c r="D3670" s="27" t="s">
        <v>22172</v>
      </c>
      <c r="E3670" s="27" t="s">
        <v>22173</v>
      </c>
      <c r="F3670" s="27" t="s">
        <v>304</v>
      </c>
      <c r="G3670" s="27">
        <v>2018</v>
      </c>
      <c r="H3670" s="28">
        <v>43084</v>
      </c>
      <c r="I3670" s="27" t="s">
        <v>22174</v>
      </c>
      <c r="J3670" s="27" t="s">
        <v>22175</v>
      </c>
      <c r="K3670" s="27" t="s">
        <v>22176</v>
      </c>
      <c r="L3670" s="27" t="str">
        <f t="shared" si="910"/>
        <v>PostAlerta</v>
      </c>
      <c r="M3670" s="27" t="str">
        <f t="shared" si="914"/>
        <v>S/PalabrasClaves</v>
      </c>
      <c r="N3670" s="27" t="str">
        <f t="shared" si="913"/>
        <v/>
      </c>
      <c r="O3670" s="27"/>
      <c r="P3670" s="27" t="s">
        <v>1338</v>
      </c>
      <c r="Q3670" s="27"/>
      <c r="R3670" s="27" t="str">
        <f>LEFT('2012-2022'!$P3670,4)</f>
        <v>2018</v>
      </c>
      <c r="S3670" s="27" t="s">
        <v>39</v>
      </c>
      <c r="T3670" s="27" t="str">
        <f t="shared" si="912"/>
        <v/>
      </c>
      <c r="U3670" s="27"/>
      <c r="V3670" s="27"/>
      <c r="W3670" s="30"/>
      <c r="X3670" s="30"/>
      <c r="Y3670" s="31"/>
    </row>
    <row r="3671" spans="1:25" ht="15.75" hidden="1" customHeight="1" x14ac:dyDescent="0.25">
      <c r="A3671" s="32">
        <v>29142397</v>
      </c>
      <c r="B3671" s="32" t="s">
        <v>22177</v>
      </c>
      <c r="C3671" s="32" t="s">
        <v>22178</v>
      </c>
      <c r="D3671" s="32" t="s">
        <v>22179</v>
      </c>
      <c r="E3671" s="32" t="s">
        <v>22180</v>
      </c>
      <c r="F3671" s="32" t="s">
        <v>22181</v>
      </c>
      <c r="G3671" s="32">
        <v>2017</v>
      </c>
      <c r="H3671" s="33">
        <v>43056</v>
      </c>
      <c r="I3671" s="32" t="s">
        <v>22182</v>
      </c>
      <c r="J3671" s="32"/>
      <c r="K3671" s="32" t="s">
        <v>22183</v>
      </c>
      <c r="L3671" s="32" t="str">
        <f t="shared" si="910"/>
        <v>PostAlerta</v>
      </c>
      <c r="M3671" s="32" t="str">
        <f t="shared" si="914"/>
        <v>S/PalabrasClaves</v>
      </c>
      <c r="N3671" s="32" t="str">
        <f t="shared" si="913"/>
        <v/>
      </c>
      <c r="O3671" s="32"/>
      <c r="P3671" s="32" t="s">
        <v>3730</v>
      </c>
      <c r="Q3671" s="32"/>
      <c r="R3671" s="32" t="str">
        <f>LEFT('2012-2022'!$P3671,4)</f>
        <v>2017</v>
      </c>
      <c r="S3671" s="32" t="s">
        <v>70</v>
      </c>
      <c r="T3671" s="32" t="str">
        <f t="shared" si="912"/>
        <v/>
      </c>
      <c r="U3671" s="32"/>
      <c r="V3671" s="32"/>
      <c r="W3671" s="35"/>
      <c r="X3671" s="35"/>
      <c r="Y3671" s="32"/>
    </row>
    <row r="3672" spans="1:25" ht="15.75" hidden="1" customHeight="1" x14ac:dyDescent="0.25">
      <c r="A3672" s="27">
        <v>28923377</v>
      </c>
      <c r="B3672" s="27" t="s">
        <v>22184</v>
      </c>
      <c r="C3672" s="27" t="s">
        <v>22185</v>
      </c>
      <c r="D3672" s="27" t="s">
        <v>22186</v>
      </c>
      <c r="E3672" s="27" t="s">
        <v>119</v>
      </c>
      <c r="F3672" s="27" t="s">
        <v>1845</v>
      </c>
      <c r="G3672" s="27">
        <v>2018</v>
      </c>
      <c r="H3672" s="28">
        <v>42998</v>
      </c>
      <c r="I3672" s="27"/>
      <c r="J3672" s="27"/>
      <c r="K3672" s="27" t="s">
        <v>22187</v>
      </c>
      <c r="L3672" s="27" t="str">
        <f t="shared" si="910"/>
        <v>PostAlerta</v>
      </c>
      <c r="M3672" s="27" t="str">
        <f t="shared" si="914"/>
        <v>C/PalabrasClaves</v>
      </c>
      <c r="N3672" s="27" t="str">
        <f t="shared" si="913"/>
        <v/>
      </c>
      <c r="O3672" s="27"/>
      <c r="P3672" s="27" t="s">
        <v>1671</v>
      </c>
      <c r="Q3672" s="27"/>
      <c r="R3672" s="27" t="str">
        <f>LEFT('2012-2022'!$P3672,4)</f>
        <v>2018</v>
      </c>
      <c r="S3672" s="27" t="s">
        <v>57</v>
      </c>
      <c r="T3672" s="27" t="str">
        <f t="shared" si="912"/>
        <v/>
      </c>
      <c r="U3672" s="27"/>
      <c r="V3672" s="27"/>
      <c r="W3672" s="30"/>
      <c r="X3672" s="30"/>
      <c r="Y3672" s="31"/>
    </row>
    <row r="3673" spans="1:25" ht="15.75" hidden="1" customHeight="1" x14ac:dyDescent="0.25">
      <c r="A3673" s="32">
        <v>28476913</v>
      </c>
      <c r="B3673" s="32" t="s">
        <v>22188</v>
      </c>
      <c r="C3673" s="32" t="s">
        <v>22189</v>
      </c>
      <c r="D3673" s="32" t="s">
        <v>22190</v>
      </c>
      <c r="E3673" s="32" t="s">
        <v>22191</v>
      </c>
      <c r="F3673" s="32" t="s">
        <v>393</v>
      </c>
      <c r="G3673" s="32">
        <v>2017</v>
      </c>
      <c r="H3673" s="33">
        <v>42862</v>
      </c>
      <c r="I3673" s="32" t="s">
        <v>22192</v>
      </c>
      <c r="J3673" s="32" t="s">
        <v>22193</v>
      </c>
      <c r="K3673" s="32" t="s">
        <v>22194</v>
      </c>
      <c r="L3673" s="32" t="str">
        <f t="shared" ref="L3673:L3740" si="915">IF(ISNUMBER(VLOOKUP(A3673,EXCL,1,FALSE)),"Excluido",IF(ISNUMBER(VLOOKUP(A3673,POST,1,FALSE)),"PostAlerta",IF(ISNUMBER(VLOOKUP(A3673,PRE,1,FALSE)),"PreAlerta","")))</f>
        <v>PostAlerta</v>
      </c>
      <c r="M3673" s="32" t="str">
        <f t="shared" si="914"/>
        <v>S/PalabrasClaves</v>
      </c>
      <c r="N3673" s="32" t="str">
        <f t="shared" si="913"/>
        <v/>
      </c>
      <c r="O3673" s="32"/>
      <c r="P3673" s="32" t="s">
        <v>1483</v>
      </c>
      <c r="Q3673" s="32"/>
      <c r="R3673" s="32" t="str">
        <f>LEFT('2012-2022'!$P3673,4)</f>
        <v>2017</v>
      </c>
      <c r="S3673" s="32" t="s">
        <v>72</v>
      </c>
      <c r="T3673" s="32" t="str">
        <f t="shared" si="912"/>
        <v/>
      </c>
      <c r="U3673" s="32"/>
      <c r="V3673" s="32"/>
      <c r="W3673" s="35"/>
      <c r="X3673" s="35"/>
      <c r="Y3673" s="32"/>
    </row>
    <row r="3674" spans="1:25" ht="15.75" hidden="1" customHeight="1" x14ac:dyDescent="0.25">
      <c r="A3674" s="27">
        <v>36388309</v>
      </c>
      <c r="B3674" s="27" t="s">
        <v>22195</v>
      </c>
      <c r="C3674" s="27" t="s">
        <v>22196</v>
      </c>
      <c r="D3674" s="27" t="s">
        <v>22197</v>
      </c>
      <c r="E3674" s="27" t="s">
        <v>14595</v>
      </c>
      <c r="F3674" s="27" t="s">
        <v>12426</v>
      </c>
      <c r="G3674" s="27">
        <v>2022</v>
      </c>
      <c r="H3674" s="28">
        <v>44882</v>
      </c>
      <c r="I3674" s="27" t="s">
        <v>22198</v>
      </c>
      <c r="J3674" s="27"/>
      <c r="K3674" s="27" t="s">
        <v>22199</v>
      </c>
      <c r="L3674" s="27" t="str">
        <f t="shared" si="915"/>
        <v>PostAlerta</v>
      </c>
      <c r="M3674" s="27" t="str">
        <f t="shared" si="914"/>
        <v>S/PalabrasClaves</v>
      </c>
      <c r="N3674" s="27" t="str">
        <f t="shared" si="913"/>
        <v/>
      </c>
      <c r="O3674" s="27"/>
      <c r="P3674" s="27" t="s">
        <v>21195</v>
      </c>
      <c r="Q3674" s="27"/>
      <c r="R3674" s="27" t="str">
        <f>LEFT('2012-2022'!$P3674,4)</f>
        <v>2022</v>
      </c>
      <c r="S3674" s="27" t="s">
        <v>70</v>
      </c>
      <c r="T3674" s="27" t="str">
        <f t="shared" si="912"/>
        <v/>
      </c>
      <c r="U3674" s="27"/>
      <c r="V3674" s="27"/>
      <c r="W3674" s="30"/>
      <c r="X3674" s="30"/>
      <c r="Y3674" s="31"/>
    </row>
    <row r="3675" spans="1:25" ht="15.75" hidden="1" customHeight="1" x14ac:dyDescent="0.25">
      <c r="A3675" s="32">
        <v>33136149</v>
      </c>
      <c r="B3675" s="32" t="s">
        <v>22200</v>
      </c>
      <c r="C3675" s="32" t="s">
        <v>22201</v>
      </c>
      <c r="D3675" s="32" t="s">
        <v>22202</v>
      </c>
      <c r="E3675" s="32" t="s">
        <v>22203</v>
      </c>
      <c r="F3675" s="32" t="s">
        <v>21813</v>
      </c>
      <c r="G3675" s="32">
        <v>2021</v>
      </c>
      <c r="H3675" s="33">
        <v>44137</v>
      </c>
      <c r="I3675" s="32" t="s">
        <v>22204</v>
      </c>
      <c r="J3675" s="32"/>
      <c r="K3675" s="32" t="s">
        <v>22205</v>
      </c>
      <c r="L3675" s="32" t="str">
        <f t="shared" si="915"/>
        <v>PostAlerta</v>
      </c>
      <c r="M3675" s="32" t="str">
        <f t="shared" si="914"/>
        <v>S/PalabrasClaves</v>
      </c>
      <c r="N3675" s="32" t="str">
        <f t="shared" si="913"/>
        <v/>
      </c>
      <c r="O3675" s="32"/>
      <c r="P3675" s="32" t="s">
        <v>8691</v>
      </c>
      <c r="Q3675" s="32"/>
      <c r="R3675" s="32" t="str">
        <f>LEFT('2012-2022'!$P3675,4)</f>
        <v>2021</v>
      </c>
      <c r="S3675" s="32" t="s">
        <v>39</v>
      </c>
      <c r="T3675" s="32" t="str">
        <f t="shared" si="912"/>
        <v/>
      </c>
      <c r="U3675" s="32"/>
      <c r="V3675" s="32"/>
      <c r="W3675" s="35"/>
      <c r="X3675" s="35"/>
      <c r="Y3675" s="32"/>
    </row>
    <row r="3676" spans="1:25" ht="15.75" hidden="1" customHeight="1" x14ac:dyDescent="0.25">
      <c r="A3676" s="27">
        <v>31453926</v>
      </c>
      <c r="B3676" s="27" t="s">
        <v>22206</v>
      </c>
      <c r="C3676" s="27" t="s">
        <v>22207</v>
      </c>
      <c r="D3676" s="27" t="s">
        <v>22208</v>
      </c>
      <c r="E3676" s="27" t="s">
        <v>21867</v>
      </c>
      <c r="F3676" s="27" t="s">
        <v>304</v>
      </c>
      <c r="G3676" s="27">
        <v>2019</v>
      </c>
      <c r="H3676" s="28">
        <v>43705</v>
      </c>
      <c r="I3676" s="27" t="s">
        <v>22209</v>
      </c>
      <c r="J3676" s="27" t="s">
        <v>22210</v>
      </c>
      <c r="K3676" s="27" t="s">
        <v>22211</v>
      </c>
      <c r="L3676" s="27" t="str">
        <f t="shared" si="915"/>
        <v>PostAlerta</v>
      </c>
      <c r="M3676" s="27" t="str">
        <f t="shared" si="914"/>
        <v>S/PalabrasClaves</v>
      </c>
      <c r="N3676" s="27" t="str">
        <f t="shared" si="913"/>
        <v/>
      </c>
      <c r="O3676" s="27"/>
      <c r="P3676" s="27" t="s">
        <v>850</v>
      </c>
      <c r="Q3676" s="27"/>
      <c r="R3676" s="27" t="str">
        <f>LEFT('2012-2022'!$P3676,4)</f>
        <v>2019</v>
      </c>
      <c r="S3676" s="27" t="s">
        <v>72</v>
      </c>
      <c r="T3676" s="27" t="str">
        <f t="shared" si="912"/>
        <v/>
      </c>
      <c r="U3676" s="27"/>
      <c r="V3676" s="27"/>
      <c r="W3676" s="30"/>
      <c r="X3676" s="30"/>
      <c r="Y3676" s="31"/>
    </row>
    <row r="3677" spans="1:25" ht="15.75" hidden="1" customHeight="1" x14ac:dyDescent="0.25">
      <c r="A3677" s="32">
        <v>30181326</v>
      </c>
      <c r="B3677" s="32" t="s">
        <v>22212</v>
      </c>
      <c r="C3677" s="32" t="s">
        <v>22213</v>
      </c>
      <c r="D3677" s="32" t="s">
        <v>22214</v>
      </c>
      <c r="E3677" s="32" t="s">
        <v>22215</v>
      </c>
      <c r="F3677" s="32" t="s">
        <v>393</v>
      </c>
      <c r="G3677" s="32">
        <v>2019</v>
      </c>
      <c r="H3677" s="33">
        <v>43349</v>
      </c>
      <c r="I3677" s="32" t="s">
        <v>22216</v>
      </c>
      <c r="J3677" s="32" t="s">
        <v>22217</v>
      </c>
      <c r="K3677" s="32" t="s">
        <v>22218</v>
      </c>
      <c r="L3677" s="32" t="str">
        <f t="shared" si="915"/>
        <v>PostAlerta</v>
      </c>
      <c r="M3677" s="32" t="str">
        <f t="shared" si="914"/>
        <v>S/PalabrasClaves</v>
      </c>
      <c r="N3677" s="32" t="str">
        <f t="shared" si="913"/>
        <v/>
      </c>
      <c r="O3677" s="32"/>
      <c r="P3677" s="32" t="s">
        <v>3530</v>
      </c>
      <c r="Q3677" s="32"/>
      <c r="R3677" s="32" t="str">
        <f>LEFT('2012-2022'!$P3677,4)</f>
        <v>2019</v>
      </c>
      <c r="S3677" s="32" t="s">
        <v>57</v>
      </c>
      <c r="T3677" s="32" t="str">
        <f t="shared" si="912"/>
        <v/>
      </c>
      <c r="U3677" s="32"/>
      <c r="V3677" s="32"/>
      <c r="W3677" s="35"/>
      <c r="X3677" s="35"/>
      <c r="Y3677" s="32"/>
    </row>
    <row r="3678" spans="1:25" ht="15.75" hidden="1" customHeight="1" x14ac:dyDescent="0.25">
      <c r="A3678" s="27">
        <v>28777262</v>
      </c>
      <c r="B3678" s="27" t="s">
        <v>22219</v>
      </c>
      <c r="C3678" s="27" t="s">
        <v>22220</v>
      </c>
      <c r="D3678" s="27" t="s">
        <v>22221</v>
      </c>
      <c r="E3678" s="27" t="s">
        <v>22222</v>
      </c>
      <c r="F3678" s="27" t="s">
        <v>11685</v>
      </c>
      <c r="G3678" s="27">
        <v>2017</v>
      </c>
      <c r="H3678" s="28">
        <v>42952</v>
      </c>
      <c r="I3678" s="27" t="s">
        <v>22223</v>
      </c>
      <c r="J3678" s="27" t="s">
        <v>22224</v>
      </c>
      <c r="K3678" s="27" t="s">
        <v>22225</v>
      </c>
      <c r="L3678" s="27" t="str">
        <f t="shared" si="915"/>
        <v>PostAlerta</v>
      </c>
      <c r="M3678" s="27" t="str">
        <f t="shared" si="914"/>
        <v>S/PalabrasClaves</v>
      </c>
      <c r="N3678" s="27" t="str">
        <f t="shared" si="913"/>
        <v/>
      </c>
      <c r="O3678" s="27"/>
      <c r="P3678" s="27" t="s">
        <v>22226</v>
      </c>
      <c r="Q3678" s="27"/>
      <c r="R3678" s="27" t="str">
        <f>LEFT('2012-2022'!$P3678,4)</f>
        <v>2017</v>
      </c>
      <c r="S3678" s="27" t="s">
        <v>74</v>
      </c>
      <c r="T3678" s="27" t="str">
        <f t="shared" si="912"/>
        <v/>
      </c>
      <c r="U3678" s="27"/>
      <c r="V3678" s="27"/>
      <c r="W3678" s="30"/>
      <c r="X3678" s="30"/>
      <c r="Y3678" s="31"/>
    </row>
    <row r="3679" spans="1:25" ht="15.75" hidden="1" customHeight="1" x14ac:dyDescent="0.25">
      <c r="A3679" s="32">
        <v>28159916</v>
      </c>
      <c r="B3679" s="32" t="s">
        <v>22227</v>
      </c>
      <c r="C3679" s="32" t="s">
        <v>22228</v>
      </c>
      <c r="D3679" s="32" t="s">
        <v>22229</v>
      </c>
      <c r="E3679" s="32" t="s">
        <v>9319</v>
      </c>
      <c r="F3679" s="32" t="s">
        <v>393</v>
      </c>
      <c r="G3679" s="32">
        <v>2017</v>
      </c>
      <c r="H3679" s="33">
        <v>42771</v>
      </c>
      <c r="I3679" s="32" t="s">
        <v>22230</v>
      </c>
      <c r="J3679" s="32"/>
      <c r="K3679" s="32" t="s">
        <v>22231</v>
      </c>
      <c r="L3679" s="32" t="str">
        <f t="shared" si="915"/>
        <v>PostAlerta</v>
      </c>
      <c r="M3679" s="32" t="str">
        <f t="shared" si="914"/>
        <v>S/PalabrasClaves</v>
      </c>
      <c r="N3679" s="32" t="str">
        <f t="shared" si="913"/>
        <v/>
      </c>
      <c r="O3679" s="32"/>
      <c r="P3679" s="32" t="s">
        <v>3906</v>
      </c>
      <c r="Q3679" s="32"/>
      <c r="R3679" s="32" t="str">
        <f>LEFT('2012-2022'!$P3679,4)</f>
        <v>2017</v>
      </c>
      <c r="S3679" s="32" t="s">
        <v>68</v>
      </c>
      <c r="T3679" s="32" t="str">
        <f t="shared" si="912"/>
        <v/>
      </c>
      <c r="U3679" s="32"/>
      <c r="V3679" s="32"/>
      <c r="W3679" s="35"/>
      <c r="X3679" s="35"/>
      <c r="Y3679" s="32"/>
    </row>
    <row r="3680" spans="1:25" ht="15.75" hidden="1" customHeight="1" x14ac:dyDescent="0.25">
      <c r="A3680" s="27">
        <v>34177961</v>
      </c>
      <c r="B3680" s="27" t="s">
        <v>22232</v>
      </c>
      <c r="C3680" s="27" t="s">
        <v>22233</v>
      </c>
      <c r="D3680" s="27" t="s">
        <v>22234</v>
      </c>
      <c r="E3680" s="27" t="s">
        <v>22235</v>
      </c>
      <c r="F3680" s="27" t="s">
        <v>460</v>
      </c>
      <c r="G3680" s="27">
        <v>2021</v>
      </c>
      <c r="H3680" s="28">
        <v>44375</v>
      </c>
      <c r="I3680" s="27" t="s">
        <v>22236</v>
      </c>
      <c r="J3680" s="27"/>
      <c r="K3680" s="27" t="s">
        <v>22237</v>
      </c>
      <c r="L3680" s="27" t="str">
        <f t="shared" si="915"/>
        <v>PostAlerta</v>
      </c>
      <c r="M3680" s="27" t="str">
        <f t="shared" si="914"/>
        <v>S/PalabrasClaves</v>
      </c>
      <c r="N3680" s="27" t="str">
        <f t="shared" si="913"/>
        <v/>
      </c>
      <c r="O3680" s="27"/>
      <c r="P3680" s="27" t="s">
        <v>22238</v>
      </c>
      <c r="Q3680" s="27"/>
      <c r="R3680" s="27" t="str">
        <f>LEFT('2012-2022'!$P3680,4)</f>
        <v>2021</v>
      </c>
      <c r="S3680" s="27" t="s">
        <v>60</v>
      </c>
      <c r="T3680" s="27" t="str">
        <f t="shared" si="912"/>
        <v/>
      </c>
      <c r="U3680" s="27"/>
      <c r="V3680" s="27"/>
      <c r="W3680" s="30"/>
      <c r="X3680" s="30"/>
      <c r="Y3680" s="31"/>
    </row>
    <row r="3681" spans="1:25" ht="15.75" hidden="1" customHeight="1" x14ac:dyDescent="0.25">
      <c r="A3681" s="32">
        <v>34154600</v>
      </c>
      <c r="B3681" s="32" t="s">
        <v>22239</v>
      </c>
      <c r="C3681" s="32" t="s">
        <v>22240</v>
      </c>
      <c r="D3681" s="32" t="s">
        <v>22241</v>
      </c>
      <c r="E3681" s="32" t="s">
        <v>22242</v>
      </c>
      <c r="F3681" s="32" t="s">
        <v>22243</v>
      </c>
      <c r="G3681" s="32">
        <v>2021</v>
      </c>
      <c r="H3681" s="33">
        <v>44369</v>
      </c>
      <c r="I3681" s="32" t="s">
        <v>22244</v>
      </c>
      <c r="J3681" s="32"/>
      <c r="K3681" s="32" t="s">
        <v>22245</v>
      </c>
      <c r="L3681" s="32" t="str">
        <f t="shared" si="915"/>
        <v>PostAlerta</v>
      </c>
      <c r="M3681" s="32" t="str">
        <f t="shared" si="914"/>
        <v>S/PalabrasClaves</v>
      </c>
      <c r="N3681" s="32" t="str">
        <f t="shared" si="913"/>
        <v/>
      </c>
      <c r="O3681" s="32"/>
      <c r="P3681" s="32" t="s">
        <v>3265</v>
      </c>
      <c r="Q3681" s="32"/>
      <c r="R3681" s="32" t="str">
        <f>LEFT('2012-2022'!$P3681,4)</f>
        <v>2021</v>
      </c>
      <c r="S3681" s="32" t="s">
        <v>60</v>
      </c>
      <c r="T3681" s="32" t="str">
        <f t="shared" si="912"/>
        <v/>
      </c>
      <c r="U3681" s="32"/>
      <c r="V3681" s="32"/>
      <c r="W3681" s="35"/>
      <c r="X3681" s="35"/>
      <c r="Y3681" s="32"/>
    </row>
    <row r="3682" spans="1:25" ht="15.75" hidden="1" customHeight="1" x14ac:dyDescent="0.25">
      <c r="A3682" s="27">
        <v>32647750</v>
      </c>
      <c r="B3682" s="27" t="s">
        <v>22246</v>
      </c>
      <c r="C3682" s="27" t="s">
        <v>22247</v>
      </c>
      <c r="D3682" s="27" t="s">
        <v>22248</v>
      </c>
      <c r="E3682" s="27" t="s">
        <v>22249</v>
      </c>
      <c r="F3682" s="27" t="s">
        <v>22250</v>
      </c>
      <c r="G3682" s="27">
        <v>2020</v>
      </c>
      <c r="H3682" s="28">
        <v>44026</v>
      </c>
      <c r="I3682" s="27" t="s">
        <v>22251</v>
      </c>
      <c r="J3682" s="27"/>
      <c r="K3682" s="27" t="s">
        <v>22252</v>
      </c>
      <c r="L3682" s="27" t="str">
        <f t="shared" si="915"/>
        <v>PostAlerta</v>
      </c>
      <c r="M3682" s="27" t="str">
        <f t="shared" si="914"/>
        <v>S/PalabrasClaves</v>
      </c>
      <c r="N3682" s="27" t="str">
        <f t="shared" si="913"/>
        <v/>
      </c>
      <c r="O3682" s="27"/>
      <c r="P3682" s="27" t="s">
        <v>22253</v>
      </c>
      <c r="Q3682" s="27"/>
      <c r="R3682" s="27" t="str">
        <f>LEFT('2012-2022'!$P3682,4)</f>
        <v>2020</v>
      </c>
      <c r="S3682" s="27" t="s">
        <v>60</v>
      </c>
      <c r="T3682" s="27" t="str">
        <f t="shared" si="912"/>
        <v/>
      </c>
      <c r="U3682" s="27"/>
      <c r="V3682" s="27"/>
      <c r="W3682" s="30"/>
      <c r="X3682" s="30"/>
      <c r="Y3682" s="31"/>
    </row>
    <row r="3683" spans="1:25" ht="15.75" hidden="1" customHeight="1" x14ac:dyDescent="0.25">
      <c r="A3683" s="32">
        <v>31051265</v>
      </c>
      <c r="B3683" s="32" t="s">
        <v>22254</v>
      </c>
      <c r="C3683" s="32" t="s">
        <v>22255</v>
      </c>
      <c r="D3683" s="32" t="s">
        <v>22256</v>
      </c>
      <c r="E3683" s="32" t="s">
        <v>21539</v>
      </c>
      <c r="F3683" s="32" t="s">
        <v>1845</v>
      </c>
      <c r="G3683" s="32">
        <v>2019</v>
      </c>
      <c r="H3683" s="33">
        <v>43589</v>
      </c>
      <c r="I3683" s="32"/>
      <c r="J3683" s="32"/>
      <c r="K3683" s="32" t="s">
        <v>22257</v>
      </c>
      <c r="L3683" s="32" t="str">
        <f t="shared" si="915"/>
        <v>PostAlerta</v>
      </c>
      <c r="M3683" s="32" t="str">
        <f t="shared" si="914"/>
        <v>S/PalabrasClaves</v>
      </c>
      <c r="N3683" s="32" t="str">
        <f t="shared" si="913"/>
        <v/>
      </c>
      <c r="O3683" s="32"/>
      <c r="P3683" s="32" t="s">
        <v>533</v>
      </c>
      <c r="Q3683" s="32"/>
      <c r="R3683" s="32" t="str">
        <f>LEFT('2012-2022'!$P3683,4)</f>
        <v>2019</v>
      </c>
      <c r="S3683" s="32" t="s">
        <v>74</v>
      </c>
      <c r="T3683" s="32" t="str">
        <f t="shared" si="912"/>
        <v/>
      </c>
      <c r="U3683" s="32"/>
      <c r="V3683" s="32"/>
      <c r="W3683" s="35"/>
      <c r="X3683" s="35"/>
      <c r="Y3683" s="32"/>
    </row>
    <row r="3684" spans="1:25" ht="15.75" hidden="1" customHeight="1" x14ac:dyDescent="0.25">
      <c r="A3684" s="27">
        <v>30900994</v>
      </c>
      <c r="B3684" s="27" t="s">
        <v>22258</v>
      </c>
      <c r="C3684" s="27" t="s">
        <v>22259</v>
      </c>
      <c r="D3684" s="27" t="s">
        <v>22260</v>
      </c>
      <c r="E3684" s="27" t="s">
        <v>21867</v>
      </c>
      <c r="F3684" s="27" t="s">
        <v>22261</v>
      </c>
      <c r="G3684" s="27">
        <v>2019</v>
      </c>
      <c r="H3684" s="28">
        <v>43547</v>
      </c>
      <c r="I3684" s="27" t="s">
        <v>22262</v>
      </c>
      <c r="J3684" s="27"/>
      <c r="K3684" s="27" t="s">
        <v>22263</v>
      </c>
      <c r="L3684" s="27" t="str">
        <f t="shared" si="915"/>
        <v>PostAlerta</v>
      </c>
      <c r="M3684" s="27" t="str">
        <f t="shared" si="914"/>
        <v>S/PalabrasClaves</v>
      </c>
      <c r="N3684" s="27" t="str">
        <f t="shared" si="913"/>
        <v/>
      </c>
      <c r="O3684" s="27"/>
      <c r="P3684" s="27" t="s">
        <v>22264</v>
      </c>
      <c r="Q3684" s="27"/>
      <c r="R3684" s="27" t="str">
        <f>LEFT('2012-2022'!$P3684,4)</f>
        <v>2019</v>
      </c>
      <c r="S3684" s="27" t="s">
        <v>49</v>
      </c>
      <c r="T3684" s="27" t="str">
        <f t="shared" si="912"/>
        <v/>
      </c>
      <c r="U3684" s="27"/>
      <c r="V3684" s="27"/>
      <c r="W3684" s="30"/>
      <c r="X3684" s="30"/>
      <c r="Y3684" s="31"/>
    </row>
    <row r="3685" spans="1:25" ht="15.75" hidden="1" customHeight="1" x14ac:dyDescent="0.25">
      <c r="A3685" s="32">
        <v>30837248</v>
      </c>
      <c r="B3685" s="32" t="s">
        <v>22265</v>
      </c>
      <c r="C3685" s="32" t="s">
        <v>22266</v>
      </c>
      <c r="D3685" s="32" t="s">
        <v>22267</v>
      </c>
      <c r="E3685" s="32" t="s">
        <v>22268</v>
      </c>
      <c r="F3685" s="32" t="s">
        <v>5111</v>
      </c>
      <c r="G3685" s="32">
        <v>2019</v>
      </c>
      <c r="H3685" s="33">
        <v>43531</v>
      </c>
      <c r="I3685" s="32" t="s">
        <v>22269</v>
      </c>
      <c r="J3685" s="32"/>
      <c r="K3685" s="32" t="s">
        <v>22270</v>
      </c>
      <c r="L3685" s="32" t="str">
        <f t="shared" si="915"/>
        <v>PostAlerta</v>
      </c>
      <c r="M3685" s="32" t="str">
        <f t="shared" si="914"/>
        <v>S/PalabrasClaves</v>
      </c>
      <c r="N3685" s="32" t="str">
        <f t="shared" si="913"/>
        <v/>
      </c>
      <c r="O3685" s="32"/>
      <c r="P3685" s="32" t="s">
        <v>1959</v>
      </c>
      <c r="Q3685" s="32"/>
      <c r="R3685" s="32" t="str">
        <f>LEFT('2012-2022'!$P3685,4)</f>
        <v>2019</v>
      </c>
      <c r="S3685" s="32" t="s">
        <v>49</v>
      </c>
      <c r="T3685" s="32" t="str">
        <f t="shared" si="912"/>
        <v/>
      </c>
      <c r="U3685" s="32"/>
      <c r="V3685" s="32"/>
      <c r="W3685" s="35"/>
      <c r="X3685" s="35"/>
      <c r="Y3685" s="32"/>
    </row>
    <row r="3686" spans="1:25" ht="15.75" hidden="1" customHeight="1" x14ac:dyDescent="0.25">
      <c r="A3686" s="27">
        <v>29567802</v>
      </c>
      <c r="B3686" s="27" t="s">
        <v>22271</v>
      </c>
      <c r="C3686" s="27" t="s">
        <v>22272</v>
      </c>
      <c r="D3686" s="27" t="s">
        <v>22273</v>
      </c>
      <c r="E3686" s="27" t="s">
        <v>22274</v>
      </c>
      <c r="F3686" s="27" t="s">
        <v>393</v>
      </c>
      <c r="G3686" s="27">
        <v>2018</v>
      </c>
      <c r="H3686" s="28">
        <v>43183</v>
      </c>
      <c r="I3686" s="27"/>
      <c r="J3686" s="27"/>
      <c r="K3686" s="27" t="s">
        <v>22275</v>
      </c>
      <c r="L3686" s="27" t="str">
        <f t="shared" si="915"/>
        <v>PostAlerta</v>
      </c>
      <c r="M3686" s="27" t="str">
        <f t="shared" si="914"/>
        <v>C/PalabrasClaves</v>
      </c>
      <c r="N3686" s="27" t="str">
        <f t="shared" si="913"/>
        <v/>
      </c>
      <c r="O3686" s="27"/>
      <c r="P3686" s="27" t="s">
        <v>417</v>
      </c>
      <c r="Q3686" s="27"/>
      <c r="R3686" s="27" t="str">
        <f>LEFT('2012-2022'!$P3686,4)</f>
        <v>2018</v>
      </c>
      <c r="S3686" s="27" t="s">
        <v>68</v>
      </c>
      <c r="T3686" s="27" t="str">
        <f t="shared" si="912"/>
        <v/>
      </c>
      <c r="U3686" s="27"/>
      <c r="V3686" s="27"/>
      <c r="W3686" s="30"/>
      <c r="X3686" s="30"/>
      <c r="Y3686" s="31"/>
    </row>
    <row r="3687" spans="1:25" ht="15.75" hidden="1" customHeight="1" x14ac:dyDescent="0.25">
      <c r="A3687" s="32">
        <v>27146362</v>
      </c>
      <c r="B3687" s="32" t="s">
        <v>22276</v>
      </c>
      <c r="C3687" s="32" t="s">
        <v>22277</v>
      </c>
      <c r="D3687" s="32" t="s">
        <v>22278</v>
      </c>
      <c r="E3687" s="32" t="s">
        <v>12065</v>
      </c>
      <c r="F3687" s="32" t="s">
        <v>22279</v>
      </c>
      <c r="G3687" s="32">
        <v>2016</v>
      </c>
      <c r="H3687" s="33">
        <v>42496</v>
      </c>
      <c r="I3687" s="32" t="s">
        <v>22280</v>
      </c>
      <c r="J3687" s="32"/>
      <c r="K3687" s="32" t="s">
        <v>22281</v>
      </c>
      <c r="L3687" s="32" t="str">
        <f t="shared" si="915"/>
        <v>PreAlerta</v>
      </c>
      <c r="M3687" s="32" t="str">
        <f t="shared" si="914"/>
        <v>C/PalabrasClaves</v>
      </c>
      <c r="N3687" s="32"/>
      <c r="O3687" s="32"/>
      <c r="P3687" s="32" t="s">
        <v>22282</v>
      </c>
      <c r="Q3687" s="32"/>
      <c r="R3687" s="32" t="str">
        <f>LEFT('2012-2022'!$P3687,4)</f>
        <v>2016</v>
      </c>
      <c r="S3687" s="32" t="s">
        <v>57</v>
      </c>
      <c r="T3687" s="32" t="str">
        <f t="shared" si="912"/>
        <v/>
      </c>
      <c r="U3687" s="32"/>
      <c r="V3687" s="32"/>
      <c r="W3687" s="35"/>
      <c r="X3687" s="35"/>
      <c r="Y3687" s="32"/>
    </row>
    <row r="3688" spans="1:25" ht="15.75" hidden="1" customHeight="1" x14ac:dyDescent="0.25">
      <c r="A3688" s="27">
        <v>25995221</v>
      </c>
      <c r="B3688" s="27" t="s">
        <v>22283</v>
      </c>
      <c r="C3688" s="27" t="s">
        <v>22284</v>
      </c>
      <c r="D3688" s="27" t="s">
        <v>22285</v>
      </c>
      <c r="E3688" s="27" t="s">
        <v>22286</v>
      </c>
      <c r="F3688" s="27" t="s">
        <v>11243</v>
      </c>
      <c r="G3688" s="27">
        <v>2015</v>
      </c>
      <c r="H3688" s="28">
        <v>42146</v>
      </c>
      <c r="I3688" s="27" t="s">
        <v>22287</v>
      </c>
      <c r="J3688" s="27" t="s">
        <v>22288</v>
      </c>
      <c r="K3688" s="27" t="s">
        <v>22289</v>
      </c>
      <c r="L3688" s="27" t="str">
        <f t="shared" si="915"/>
        <v>PreAlerta</v>
      </c>
      <c r="M3688" s="27" t="str">
        <f t="shared" si="914"/>
        <v>C/PalabrasClaves</v>
      </c>
      <c r="N3688" s="27" t="str">
        <f t="shared" ref="N3688:N3701" si="916">IF(ISNUMBER(SEARCH("TREATMENT", B3688)), "4) Nuevos tratamientos", "")</f>
        <v/>
      </c>
      <c r="O3688" s="27"/>
      <c r="P3688" s="27" t="s">
        <v>22290</v>
      </c>
      <c r="Q3688" s="27"/>
      <c r="R3688" s="27" t="str">
        <f>LEFT('2012-2022'!$P3688,4)</f>
        <v>2015</v>
      </c>
      <c r="S3688" s="27" t="s">
        <v>57</v>
      </c>
      <c r="T3688" s="27" t="str">
        <f t="shared" si="912"/>
        <v/>
      </c>
      <c r="U3688" s="27"/>
      <c r="V3688" s="27"/>
      <c r="W3688" s="30"/>
      <c r="X3688" s="30"/>
      <c r="Y3688" s="31"/>
    </row>
    <row r="3689" spans="1:25" ht="15.75" hidden="1" customHeight="1" x14ac:dyDescent="0.25">
      <c r="A3689" s="32">
        <v>23478318</v>
      </c>
      <c r="B3689" s="32" t="s">
        <v>22291</v>
      </c>
      <c r="C3689" s="32" t="s">
        <v>22292</v>
      </c>
      <c r="D3689" s="32" t="s">
        <v>22293</v>
      </c>
      <c r="E3689" s="32" t="s">
        <v>22294</v>
      </c>
      <c r="F3689" s="32" t="s">
        <v>624</v>
      </c>
      <c r="G3689" s="32">
        <v>2013</v>
      </c>
      <c r="H3689" s="33">
        <v>41346</v>
      </c>
      <c r="I3689" s="32" t="s">
        <v>22295</v>
      </c>
      <c r="J3689" s="32"/>
      <c r="K3689" s="32" t="s">
        <v>22296</v>
      </c>
      <c r="L3689" s="32" t="str">
        <f t="shared" si="915"/>
        <v>PreAlerta</v>
      </c>
      <c r="M3689" s="32" t="str">
        <f t="shared" si="914"/>
        <v>S/PalabrasClaves</v>
      </c>
      <c r="N3689" s="32" t="str">
        <f t="shared" si="916"/>
        <v/>
      </c>
      <c r="O3689" s="32"/>
      <c r="P3689" s="32" t="s">
        <v>1301</v>
      </c>
      <c r="Q3689" s="32"/>
      <c r="R3689" s="32" t="str">
        <f>LEFT('2012-2022'!$P3689,4)</f>
        <v>2013</v>
      </c>
      <c r="S3689" s="32" t="s">
        <v>57</v>
      </c>
      <c r="T3689" s="32" t="str">
        <f t="shared" si="912"/>
        <v/>
      </c>
      <c r="U3689" s="32"/>
      <c r="V3689" s="32"/>
      <c r="W3689" s="35"/>
      <c r="X3689" s="35"/>
      <c r="Y3689" s="32"/>
    </row>
    <row r="3690" spans="1:25" ht="15.75" hidden="1" customHeight="1" x14ac:dyDescent="0.25">
      <c r="A3690" s="27">
        <v>35012346</v>
      </c>
      <c r="B3690" s="27" t="s">
        <v>22297</v>
      </c>
      <c r="C3690" s="27" t="s">
        <v>22298</v>
      </c>
      <c r="D3690" s="27" t="s">
        <v>22299</v>
      </c>
      <c r="E3690" s="27" t="s">
        <v>22300</v>
      </c>
      <c r="F3690" s="27" t="s">
        <v>277</v>
      </c>
      <c r="G3690" s="27">
        <v>2022</v>
      </c>
      <c r="H3690" s="28">
        <v>44572</v>
      </c>
      <c r="I3690" s="27" t="s">
        <v>22301</v>
      </c>
      <c r="J3690" s="27"/>
      <c r="K3690" s="27" t="s">
        <v>22302</v>
      </c>
      <c r="L3690" s="27" t="str">
        <f t="shared" si="915"/>
        <v>PostAlerta</v>
      </c>
      <c r="M3690" s="27" t="str">
        <f t="shared" si="914"/>
        <v>S/PalabrasClaves</v>
      </c>
      <c r="N3690" s="27" t="str">
        <f t="shared" si="916"/>
        <v/>
      </c>
      <c r="O3690" s="27"/>
      <c r="P3690" s="27" t="s">
        <v>20000</v>
      </c>
      <c r="Q3690" s="27"/>
      <c r="R3690" s="27" t="str">
        <f>LEFT('2012-2022'!$P3690,4)</f>
        <v>2022</v>
      </c>
      <c r="S3690" s="27" t="s">
        <v>45</v>
      </c>
      <c r="T3690" s="27" t="str">
        <f t="shared" si="912"/>
        <v/>
      </c>
      <c r="U3690" s="27"/>
      <c r="V3690" s="27"/>
      <c r="W3690" s="30"/>
      <c r="X3690" s="30"/>
      <c r="Y3690" s="31"/>
    </row>
    <row r="3691" spans="1:25" ht="15.75" hidden="1" customHeight="1" x14ac:dyDescent="0.25">
      <c r="A3691" s="32">
        <v>33277768</v>
      </c>
      <c r="B3691" s="32" t="s">
        <v>22303</v>
      </c>
      <c r="C3691" s="32" t="s">
        <v>22304</v>
      </c>
      <c r="D3691" s="32" t="s">
        <v>22305</v>
      </c>
      <c r="E3691" s="32" t="s">
        <v>22306</v>
      </c>
      <c r="F3691" s="32" t="s">
        <v>19598</v>
      </c>
      <c r="G3691" s="32">
        <v>2021</v>
      </c>
      <c r="H3691" s="33">
        <v>44170</v>
      </c>
      <c r="I3691" s="32" t="s">
        <v>22307</v>
      </c>
      <c r="J3691" s="32" t="s">
        <v>22308</v>
      </c>
      <c r="K3691" s="32" t="s">
        <v>22309</v>
      </c>
      <c r="L3691" s="32" t="str">
        <f t="shared" si="915"/>
        <v>PostAlerta</v>
      </c>
      <c r="M3691" s="32" t="str">
        <f t="shared" si="914"/>
        <v>S/PalabrasClaves</v>
      </c>
      <c r="N3691" s="32" t="str">
        <f t="shared" si="916"/>
        <v/>
      </c>
      <c r="O3691" s="32"/>
      <c r="P3691" s="32" t="s">
        <v>6538</v>
      </c>
      <c r="Q3691" s="32"/>
      <c r="R3691" s="32" t="str">
        <f>LEFT('2012-2022'!$P3691,4)</f>
        <v>2021</v>
      </c>
      <c r="S3691" s="32" t="s">
        <v>62</v>
      </c>
      <c r="T3691" s="32" t="str">
        <f t="shared" si="912"/>
        <v/>
      </c>
      <c r="U3691" s="32"/>
      <c r="V3691" s="32"/>
      <c r="W3691" s="35"/>
      <c r="X3691" s="35"/>
      <c r="Y3691" s="32"/>
    </row>
    <row r="3692" spans="1:25" ht="15.75" hidden="1" customHeight="1" x14ac:dyDescent="0.25">
      <c r="A3692" s="27">
        <v>32883750</v>
      </c>
      <c r="B3692" s="27" t="s">
        <v>22310</v>
      </c>
      <c r="C3692" s="27" t="s">
        <v>22311</v>
      </c>
      <c r="D3692" s="27" t="s">
        <v>22312</v>
      </c>
      <c r="E3692" s="27" t="s">
        <v>22313</v>
      </c>
      <c r="F3692" s="27" t="s">
        <v>393</v>
      </c>
      <c r="G3692" s="27">
        <v>2021</v>
      </c>
      <c r="H3692" s="28">
        <v>44079</v>
      </c>
      <c r="I3692" s="27" t="s">
        <v>22314</v>
      </c>
      <c r="J3692" s="27"/>
      <c r="K3692" s="27" t="s">
        <v>22315</v>
      </c>
      <c r="L3692" s="27" t="str">
        <f t="shared" si="915"/>
        <v>PostAlerta</v>
      </c>
      <c r="M3692" s="27" t="str">
        <f t="shared" si="914"/>
        <v>S/PalabrasClaves</v>
      </c>
      <c r="N3692" s="27" t="str">
        <f t="shared" si="916"/>
        <v/>
      </c>
      <c r="O3692" s="27"/>
      <c r="P3692" s="27" t="s">
        <v>3056</v>
      </c>
      <c r="Q3692" s="27"/>
      <c r="R3692" s="27" t="str">
        <f>LEFT('2012-2022'!$P3692,4)</f>
        <v>2021</v>
      </c>
      <c r="S3692" s="27" t="s">
        <v>68</v>
      </c>
      <c r="T3692" s="27" t="str">
        <f t="shared" si="912"/>
        <v/>
      </c>
      <c r="U3692" s="27"/>
      <c r="V3692" s="27"/>
      <c r="W3692" s="30"/>
      <c r="X3692" s="30"/>
      <c r="Y3692" s="31"/>
    </row>
    <row r="3693" spans="1:25" ht="15.75" hidden="1" customHeight="1" x14ac:dyDescent="0.25">
      <c r="A3693" s="32">
        <v>31624177</v>
      </c>
      <c r="B3693" s="32" t="s">
        <v>22316</v>
      </c>
      <c r="C3693" s="32" t="s">
        <v>22317</v>
      </c>
      <c r="D3693" s="32" t="s">
        <v>22318</v>
      </c>
      <c r="E3693" s="32" t="s">
        <v>22319</v>
      </c>
      <c r="F3693" s="32" t="s">
        <v>393</v>
      </c>
      <c r="G3693" s="32">
        <v>2020</v>
      </c>
      <c r="H3693" s="33">
        <v>43757</v>
      </c>
      <c r="I3693" s="32"/>
      <c r="J3693" s="32"/>
      <c r="K3693" s="32" t="s">
        <v>22320</v>
      </c>
      <c r="L3693" s="32" t="str">
        <f t="shared" si="915"/>
        <v>PostAlerta</v>
      </c>
      <c r="M3693" s="32" t="str">
        <f t="shared" si="914"/>
        <v>S/PalabrasClaves</v>
      </c>
      <c r="N3693" s="32" t="str">
        <f t="shared" si="916"/>
        <v/>
      </c>
      <c r="O3693" s="32"/>
      <c r="P3693" s="32" t="s">
        <v>473</v>
      </c>
      <c r="Q3693" s="32"/>
      <c r="R3693" s="32" t="str">
        <f>LEFT('2012-2022'!$P3693,4)</f>
        <v>2020</v>
      </c>
      <c r="S3693" s="32" t="s">
        <v>68</v>
      </c>
      <c r="T3693" s="32" t="str">
        <f t="shared" si="912"/>
        <v/>
      </c>
      <c r="U3693" s="32"/>
      <c r="V3693" s="32"/>
      <c r="W3693" s="35"/>
      <c r="X3693" s="35"/>
      <c r="Y3693" s="32"/>
    </row>
    <row r="3694" spans="1:25" ht="15.75" hidden="1" customHeight="1" x14ac:dyDescent="0.25">
      <c r="A3694" s="27">
        <v>30201794</v>
      </c>
      <c r="B3694" s="27" t="s">
        <v>22321</v>
      </c>
      <c r="C3694" s="27" t="s">
        <v>22322</v>
      </c>
      <c r="D3694" s="27" t="s">
        <v>22323</v>
      </c>
      <c r="E3694" s="27" t="s">
        <v>22324</v>
      </c>
      <c r="F3694" s="27" t="s">
        <v>5111</v>
      </c>
      <c r="G3694" s="27">
        <v>2018</v>
      </c>
      <c r="H3694" s="28">
        <v>43355</v>
      </c>
      <c r="I3694" s="27" t="s">
        <v>22325</v>
      </c>
      <c r="J3694" s="27"/>
      <c r="K3694" s="27" t="s">
        <v>22326</v>
      </c>
      <c r="L3694" s="27" t="str">
        <f t="shared" si="915"/>
        <v>PostAlerta</v>
      </c>
      <c r="M3694" s="27" t="str">
        <f t="shared" si="914"/>
        <v>C/PalabrasClaves</v>
      </c>
      <c r="N3694" s="27" t="str">
        <f t="shared" si="916"/>
        <v/>
      </c>
      <c r="O3694" s="27"/>
      <c r="P3694" s="27" t="s">
        <v>6012</v>
      </c>
      <c r="Q3694" s="27"/>
      <c r="R3694" s="27" t="str">
        <f>LEFT('2012-2022'!$P3694,4)</f>
        <v>2018</v>
      </c>
      <c r="S3694" s="27" t="s">
        <v>68</v>
      </c>
      <c r="T3694" s="27" t="str">
        <f t="shared" si="912"/>
        <v/>
      </c>
      <c r="U3694" s="27"/>
      <c r="V3694" s="27"/>
      <c r="W3694" s="30"/>
      <c r="X3694" s="30"/>
      <c r="Y3694" s="31"/>
    </row>
    <row r="3695" spans="1:25" ht="15.75" hidden="1" customHeight="1" x14ac:dyDescent="0.25">
      <c r="A3695" s="32">
        <v>29053737</v>
      </c>
      <c r="B3695" s="32" t="s">
        <v>22327</v>
      </c>
      <c r="C3695" s="32" t="s">
        <v>22328</v>
      </c>
      <c r="D3695" s="32" t="s">
        <v>22329</v>
      </c>
      <c r="E3695" s="32" t="s">
        <v>22330</v>
      </c>
      <c r="F3695" s="32" t="s">
        <v>424</v>
      </c>
      <c r="G3695" s="32">
        <v>2017</v>
      </c>
      <c r="H3695" s="33">
        <v>43029</v>
      </c>
      <c r="I3695" s="32" t="s">
        <v>22331</v>
      </c>
      <c r="J3695" s="32"/>
      <c r="K3695" s="32" t="s">
        <v>22332</v>
      </c>
      <c r="L3695" s="32" t="str">
        <f t="shared" si="915"/>
        <v>PostAlerta</v>
      </c>
      <c r="M3695" s="32" t="str">
        <f t="shared" si="914"/>
        <v>S/PalabrasClaves</v>
      </c>
      <c r="N3695" s="32" t="str">
        <f t="shared" si="916"/>
        <v/>
      </c>
      <c r="O3695" s="32"/>
      <c r="P3695" s="32" t="s">
        <v>22333</v>
      </c>
      <c r="Q3695" s="32"/>
      <c r="R3695" s="32" t="str">
        <f>LEFT('2012-2022'!$P3695,4)</f>
        <v>2017</v>
      </c>
      <c r="S3695" s="32" t="s">
        <v>70</v>
      </c>
      <c r="T3695" s="32" t="str">
        <f t="shared" si="912"/>
        <v/>
      </c>
      <c r="U3695" s="32"/>
      <c r="V3695" s="32"/>
      <c r="W3695" s="35"/>
      <c r="X3695" s="35"/>
      <c r="Y3695" s="32"/>
    </row>
    <row r="3696" spans="1:25" ht="15.75" hidden="1" customHeight="1" x14ac:dyDescent="0.25">
      <c r="A3696" s="27">
        <v>28406272</v>
      </c>
      <c r="B3696" s="27" t="s">
        <v>22334</v>
      </c>
      <c r="C3696" s="27" t="s">
        <v>22335</v>
      </c>
      <c r="D3696" s="27" t="s">
        <v>22336</v>
      </c>
      <c r="E3696" s="27" t="s">
        <v>14818</v>
      </c>
      <c r="F3696" s="27" t="s">
        <v>13314</v>
      </c>
      <c r="G3696" s="27">
        <v>2017</v>
      </c>
      <c r="H3696" s="28">
        <v>42839</v>
      </c>
      <c r="I3696" s="27" t="s">
        <v>22337</v>
      </c>
      <c r="J3696" s="27"/>
      <c r="K3696" s="27" t="s">
        <v>22338</v>
      </c>
      <c r="L3696" s="27" t="str">
        <f t="shared" si="915"/>
        <v>PostAlerta</v>
      </c>
      <c r="M3696" s="27" t="str">
        <f t="shared" si="914"/>
        <v>S/PalabrasClaves</v>
      </c>
      <c r="N3696" s="27" t="str">
        <f t="shared" si="916"/>
        <v/>
      </c>
      <c r="O3696" s="27"/>
      <c r="P3696" s="27" t="s">
        <v>19199</v>
      </c>
      <c r="Q3696" s="27"/>
      <c r="R3696" s="27" t="str">
        <f>LEFT('2012-2022'!$P3696,4)</f>
        <v>2017</v>
      </c>
      <c r="S3696" s="27" t="s">
        <v>54</v>
      </c>
      <c r="T3696" s="27" t="str">
        <f t="shared" si="912"/>
        <v/>
      </c>
      <c r="U3696" s="27"/>
      <c r="V3696" s="27"/>
      <c r="W3696" s="30"/>
      <c r="X3696" s="30"/>
      <c r="Y3696" s="31"/>
    </row>
    <row r="3697" spans="1:25" ht="15.75" hidden="1" customHeight="1" x14ac:dyDescent="0.25">
      <c r="A3697" s="32">
        <v>23407467</v>
      </c>
      <c r="B3697" s="32" t="s">
        <v>22339</v>
      </c>
      <c r="C3697" s="32" t="s">
        <v>22340</v>
      </c>
      <c r="D3697" s="32" t="s">
        <v>22341</v>
      </c>
      <c r="E3697" s="32" t="s">
        <v>21506</v>
      </c>
      <c r="F3697" s="32" t="s">
        <v>304</v>
      </c>
      <c r="G3697" s="32">
        <v>2013</v>
      </c>
      <c r="H3697" s="33">
        <v>41320</v>
      </c>
      <c r="I3697" s="32" t="s">
        <v>22342</v>
      </c>
      <c r="J3697" s="32" t="s">
        <v>22343</v>
      </c>
      <c r="K3697" s="32" t="s">
        <v>22344</v>
      </c>
      <c r="L3697" s="32" t="str">
        <f t="shared" si="915"/>
        <v>PreAlerta</v>
      </c>
      <c r="M3697" s="32" t="str">
        <f t="shared" si="914"/>
        <v>S/PalabrasClaves</v>
      </c>
      <c r="N3697" s="32" t="str">
        <f t="shared" si="916"/>
        <v/>
      </c>
      <c r="O3697" s="32"/>
      <c r="P3697" s="32" t="s">
        <v>2614</v>
      </c>
      <c r="Q3697" s="32"/>
      <c r="R3697" s="32" t="str">
        <f>LEFT('2012-2022'!$P3697,4)</f>
        <v>2013</v>
      </c>
      <c r="S3697" s="32" t="s">
        <v>49</v>
      </c>
      <c r="T3697" s="32" t="str">
        <f t="shared" si="912"/>
        <v/>
      </c>
      <c r="U3697" s="32"/>
      <c r="V3697" s="32"/>
      <c r="W3697" s="35"/>
      <c r="X3697" s="35"/>
      <c r="Y3697" s="32"/>
    </row>
    <row r="3698" spans="1:25" ht="15.75" hidden="1" customHeight="1" x14ac:dyDescent="0.25">
      <c r="A3698" s="27">
        <v>29782292</v>
      </c>
      <c r="B3698" s="27" t="s">
        <v>22345</v>
      </c>
      <c r="C3698" s="27" t="s">
        <v>22346</v>
      </c>
      <c r="D3698" s="27" t="s">
        <v>22347</v>
      </c>
      <c r="E3698" s="27" t="s">
        <v>22348</v>
      </c>
      <c r="F3698" s="27" t="s">
        <v>18995</v>
      </c>
      <c r="G3698" s="27">
        <v>2018</v>
      </c>
      <c r="H3698" s="28">
        <v>43242</v>
      </c>
      <c r="I3698" s="27"/>
      <c r="J3698" s="27"/>
      <c r="K3698" s="27"/>
      <c r="L3698" s="27" t="str">
        <f t="shared" si="915"/>
        <v>PostAlerta</v>
      </c>
      <c r="M3698" s="27" t="str">
        <f t="shared" si="914"/>
        <v>S/PalabrasClaves</v>
      </c>
      <c r="N3698" s="27" t="str">
        <f t="shared" si="916"/>
        <v/>
      </c>
      <c r="O3698" s="27"/>
      <c r="P3698" s="27" t="s">
        <v>108</v>
      </c>
      <c r="Q3698" s="27"/>
      <c r="R3698" s="27" t="str">
        <f>LEFT('2012-2022'!$P3698,4)</f>
        <v>2018</v>
      </c>
      <c r="S3698" s="27" t="s">
        <v>54</v>
      </c>
      <c r="T3698" s="27" t="str">
        <f t="shared" si="912"/>
        <v/>
      </c>
      <c r="U3698" s="27"/>
      <c r="V3698" s="27"/>
      <c r="W3698" s="30"/>
      <c r="X3698" s="30"/>
      <c r="Y3698" s="31"/>
    </row>
    <row r="3699" spans="1:25" ht="15.75" hidden="1" customHeight="1" x14ac:dyDescent="0.25">
      <c r="A3699" s="32">
        <v>30920748</v>
      </c>
      <c r="B3699" s="32" t="s">
        <v>22349</v>
      </c>
      <c r="C3699" s="32" t="s">
        <v>21554</v>
      </c>
      <c r="D3699" s="32" t="s">
        <v>22350</v>
      </c>
      <c r="E3699" s="32" t="s">
        <v>8721</v>
      </c>
      <c r="F3699" s="32" t="s">
        <v>10296</v>
      </c>
      <c r="G3699" s="32">
        <v>2019</v>
      </c>
      <c r="H3699" s="33">
        <v>43553</v>
      </c>
      <c r="I3699" s="32"/>
      <c r="J3699" s="32"/>
      <c r="K3699" s="32" t="s">
        <v>22351</v>
      </c>
      <c r="L3699" s="32" t="str">
        <f t="shared" si="915"/>
        <v>Excluido</v>
      </c>
      <c r="M3699" s="32" t="str">
        <f t="shared" si="914"/>
        <v>C/PalabrasClaves</v>
      </c>
      <c r="N3699" s="32" t="str">
        <f t="shared" si="916"/>
        <v/>
      </c>
      <c r="O3699" s="32"/>
      <c r="P3699" s="32" t="s">
        <v>1120</v>
      </c>
      <c r="Q3699" s="32"/>
      <c r="R3699" s="32" t="str">
        <f>LEFT('2012-2022'!$P3699,4)</f>
        <v>2019</v>
      </c>
      <c r="S3699" s="32" t="s">
        <v>49</v>
      </c>
      <c r="T3699" s="32" t="str">
        <f t="shared" si="912"/>
        <v/>
      </c>
      <c r="U3699" s="32"/>
      <c r="V3699" s="32"/>
      <c r="W3699" s="35"/>
      <c r="X3699" s="35"/>
      <c r="Y3699" s="32"/>
    </row>
    <row r="3700" spans="1:25" ht="15.75" hidden="1" customHeight="1" x14ac:dyDescent="0.25">
      <c r="A3700" s="27">
        <v>31643208</v>
      </c>
      <c r="B3700" s="27" t="s">
        <v>22352</v>
      </c>
      <c r="C3700" s="27"/>
      <c r="D3700" s="27" t="s">
        <v>18022</v>
      </c>
      <c r="E3700" s="27"/>
      <c r="F3700" s="27" t="s">
        <v>18023</v>
      </c>
      <c r="G3700" s="27">
        <v>2012</v>
      </c>
      <c r="H3700" s="28">
        <v>44124</v>
      </c>
      <c r="I3700" s="27"/>
      <c r="J3700" s="27"/>
      <c r="K3700" s="27"/>
      <c r="L3700" s="27" t="str">
        <f t="shared" si="915"/>
        <v>Excluido</v>
      </c>
      <c r="M3700" s="27" t="str">
        <f t="shared" si="914"/>
        <v>S/PalabrasClaves</v>
      </c>
      <c r="N3700" s="27" t="str">
        <f t="shared" si="916"/>
        <v/>
      </c>
      <c r="O3700" s="27"/>
      <c r="P3700" s="27" t="s">
        <v>18024</v>
      </c>
      <c r="Q3700" s="27"/>
      <c r="R3700" s="27" t="str">
        <f>LEFT('2012-2022'!$P3700,4)</f>
        <v>Live</v>
      </c>
      <c r="S3700" s="27" t="s">
        <v>78</v>
      </c>
      <c r="T3700" s="27" t="str">
        <f t="shared" si="912"/>
        <v/>
      </c>
      <c r="U3700" s="27"/>
      <c r="V3700" s="27"/>
      <c r="W3700" s="30"/>
      <c r="X3700" s="30"/>
      <c r="Y3700" s="31"/>
    </row>
    <row r="3701" spans="1:25" ht="15.75" hidden="1" customHeight="1" x14ac:dyDescent="0.25">
      <c r="A3701" s="32">
        <v>35025928</v>
      </c>
      <c r="B3701" s="32" t="s">
        <v>22353</v>
      </c>
      <c r="C3701" s="32" t="s">
        <v>22354</v>
      </c>
      <c r="D3701" s="32" t="s">
        <v>22355</v>
      </c>
      <c r="E3701" s="32" t="s">
        <v>22356</v>
      </c>
      <c r="F3701" s="32" t="s">
        <v>424</v>
      </c>
      <c r="G3701" s="32">
        <v>2022</v>
      </c>
      <c r="H3701" s="33">
        <v>44574</v>
      </c>
      <c r="I3701" s="32" t="s">
        <v>22357</v>
      </c>
      <c r="J3701" s="32"/>
      <c r="K3701" s="32" t="s">
        <v>22358</v>
      </c>
      <c r="L3701" s="32" t="str">
        <f t="shared" si="915"/>
        <v>PostAlerta</v>
      </c>
      <c r="M3701" s="32" t="str">
        <f t="shared" si="914"/>
        <v>C/PalabrasClaves</v>
      </c>
      <c r="N3701" s="32" t="str">
        <f t="shared" si="916"/>
        <v/>
      </c>
      <c r="O3701" s="32"/>
      <c r="P3701" s="32" t="s">
        <v>16258</v>
      </c>
      <c r="Q3701" s="32"/>
      <c r="R3701" s="32" t="str">
        <f>LEFT('2012-2022'!$P3701,4)</f>
        <v>2022</v>
      </c>
      <c r="S3701" s="32" t="s">
        <v>39</v>
      </c>
      <c r="T3701" s="32" t="str">
        <f t="shared" si="912"/>
        <v/>
      </c>
      <c r="U3701" s="32"/>
      <c r="V3701" s="32"/>
      <c r="W3701" s="35"/>
      <c r="X3701" s="35"/>
      <c r="Y3701" s="32"/>
    </row>
    <row r="3702" spans="1:25" ht="15.75" hidden="1" customHeight="1" x14ac:dyDescent="0.25">
      <c r="A3702" s="27">
        <v>31056291</v>
      </c>
      <c r="B3702" s="27" t="s">
        <v>22359</v>
      </c>
      <c r="C3702" s="27" t="s">
        <v>22360</v>
      </c>
      <c r="D3702" s="27" t="s">
        <v>22361</v>
      </c>
      <c r="E3702" s="27" t="s">
        <v>22362</v>
      </c>
      <c r="F3702" s="27" t="s">
        <v>19086</v>
      </c>
      <c r="G3702" s="27">
        <v>2019</v>
      </c>
      <c r="H3702" s="28">
        <v>43592</v>
      </c>
      <c r="I3702" s="27" t="s">
        <v>22363</v>
      </c>
      <c r="J3702" s="27"/>
      <c r="K3702" s="27" t="s">
        <v>22364</v>
      </c>
      <c r="L3702" s="27" t="str">
        <f t="shared" si="915"/>
        <v>Excluido</v>
      </c>
      <c r="M3702" s="27" t="str">
        <f t="shared" si="914"/>
        <v>S/PalabrasClaves</v>
      </c>
      <c r="N3702" s="27"/>
      <c r="O3702" s="27"/>
      <c r="P3702" s="27" t="s">
        <v>22365</v>
      </c>
      <c r="Q3702" s="27"/>
      <c r="R3702" s="27" t="str">
        <f>LEFT('2012-2022'!$P3702,4)</f>
        <v>2019</v>
      </c>
      <c r="S3702" s="27" t="s">
        <v>60</v>
      </c>
      <c r="T3702" s="27" t="str">
        <f t="shared" si="912"/>
        <v/>
      </c>
      <c r="U3702" s="27"/>
      <c r="V3702" s="27"/>
      <c r="W3702" s="30"/>
      <c r="X3702" s="30"/>
      <c r="Y3702" s="31"/>
    </row>
    <row r="3703" spans="1:25" ht="15.75" hidden="1" customHeight="1" x14ac:dyDescent="0.25">
      <c r="A3703" s="32">
        <v>28843621</v>
      </c>
      <c r="B3703" s="32" t="s">
        <v>22366</v>
      </c>
      <c r="C3703" s="32" t="s">
        <v>22367</v>
      </c>
      <c r="D3703" s="32" t="s">
        <v>22368</v>
      </c>
      <c r="E3703" s="32" t="s">
        <v>22369</v>
      </c>
      <c r="F3703" s="32" t="s">
        <v>1845</v>
      </c>
      <c r="G3703" s="32">
        <v>2018</v>
      </c>
      <c r="H3703" s="33">
        <v>42975</v>
      </c>
      <c r="I3703" s="32"/>
      <c r="J3703" s="32"/>
      <c r="K3703" s="32" t="s">
        <v>22370</v>
      </c>
      <c r="L3703" s="32" t="str">
        <f t="shared" si="915"/>
        <v>PostAlerta</v>
      </c>
      <c r="M3703" s="32" t="str">
        <f t="shared" si="914"/>
        <v>S/PalabrasClaves</v>
      </c>
      <c r="N3703" s="32" t="str">
        <f t="shared" ref="N3703:N3722" si="917">IF(ISNUMBER(SEARCH("TREATMENT", B3703)), "4) Nuevos tratamientos", "")</f>
        <v/>
      </c>
      <c r="O3703" s="32"/>
      <c r="P3703" s="32" t="s">
        <v>1671</v>
      </c>
      <c r="Q3703" s="32"/>
      <c r="R3703" s="32" t="str">
        <f>LEFT('2012-2022'!$P3703,4)</f>
        <v>2018</v>
      </c>
      <c r="S3703" s="32" t="s">
        <v>57</v>
      </c>
      <c r="T3703" s="32" t="str">
        <f t="shared" si="912"/>
        <v/>
      </c>
      <c r="U3703" s="32"/>
      <c r="V3703" s="32"/>
      <c r="W3703" s="35"/>
      <c r="X3703" s="35"/>
      <c r="Y3703" s="32"/>
    </row>
    <row r="3704" spans="1:25" ht="15.75" hidden="1" customHeight="1" x14ac:dyDescent="0.25">
      <c r="A3704" s="27">
        <v>29465747</v>
      </c>
      <c r="B3704" s="27" t="s">
        <v>22371</v>
      </c>
      <c r="C3704" s="27" t="s">
        <v>22372</v>
      </c>
      <c r="D3704" s="27" t="s">
        <v>22373</v>
      </c>
      <c r="E3704" s="27" t="s">
        <v>22374</v>
      </c>
      <c r="F3704" s="27" t="s">
        <v>9980</v>
      </c>
      <c r="G3704" s="27">
        <v>2018</v>
      </c>
      <c r="H3704" s="28">
        <v>43153</v>
      </c>
      <c r="I3704" s="27" t="s">
        <v>22375</v>
      </c>
      <c r="J3704" s="27"/>
      <c r="K3704" s="27" t="s">
        <v>22376</v>
      </c>
      <c r="L3704" s="27" t="str">
        <f t="shared" si="915"/>
        <v>Excluido</v>
      </c>
      <c r="M3704" s="27" t="str">
        <f t="shared" si="914"/>
        <v>C/PalabrasClaves</v>
      </c>
      <c r="N3704" s="27" t="str">
        <f t="shared" si="917"/>
        <v/>
      </c>
      <c r="O3704" s="27"/>
      <c r="P3704" s="27" t="s">
        <v>22377</v>
      </c>
      <c r="Q3704" s="27"/>
      <c r="R3704" s="27" t="str">
        <f>LEFT('2012-2022'!$P3704,4)</f>
        <v>2018</v>
      </c>
      <c r="S3704" s="27" t="s">
        <v>45</v>
      </c>
      <c r="T3704" s="27" t="str">
        <f t="shared" si="912"/>
        <v/>
      </c>
      <c r="U3704" s="27"/>
      <c r="V3704" s="27"/>
      <c r="W3704" s="30"/>
      <c r="X3704" s="30"/>
      <c r="Y3704" s="31"/>
    </row>
    <row r="3705" spans="1:25" ht="15.75" hidden="1" customHeight="1" x14ac:dyDescent="0.25">
      <c r="A3705" s="32">
        <v>24367766</v>
      </c>
      <c r="B3705" s="32" t="s">
        <v>22378</v>
      </c>
      <c r="C3705" s="32" t="s">
        <v>22379</v>
      </c>
      <c r="D3705" s="32" t="s">
        <v>22380</v>
      </c>
      <c r="E3705" s="32" t="s">
        <v>948</v>
      </c>
      <c r="F3705" s="32" t="s">
        <v>5193</v>
      </c>
      <c r="G3705" s="32">
        <v>2013</v>
      </c>
      <c r="H3705" s="33">
        <v>41633</v>
      </c>
      <c r="I3705" s="32" t="s">
        <v>22381</v>
      </c>
      <c r="J3705" s="32"/>
      <c r="K3705" s="32" t="s">
        <v>22382</v>
      </c>
      <c r="L3705" s="32" t="str">
        <f t="shared" si="915"/>
        <v>PreAlerta</v>
      </c>
      <c r="M3705" s="32" t="str">
        <f t="shared" si="914"/>
        <v>C/PalabrasClaves</v>
      </c>
      <c r="N3705" s="32" t="str">
        <f t="shared" si="917"/>
        <v/>
      </c>
      <c r="O3705" s="32"/>
      <c r="P3705" s="32" t="s">
        <v>22383</v>
      </c>
      <c r="Q3705" s="32"/>
      <c r="R3705" s="32" t="str">
        <f>LEFT('2012-2022'!$P3705,4)</f>
        <v>2013</v>
      </c>
      <c r="S3705" s="32" t="s">
        <v>74</v>
      </c>
      <c r="T3705" s="32" t="str">
        <f t="shared" si="912"/>
        <v/>
      </c>
      <c r="U3705" s="32"/>
      <c r="V3705" s="32"/>
      <c r="W3705" s="35"/>
      <c r="X3705" s="35"/>
      <c r="Y3705" s="32"/>
    </row>
    <row r="3706" spans="1:25" ht="15.75" hidden="1" customHeight="1" x14ac:dyDescent="0.25">
      <c r="A3706" s="27">
        <v>30510656</v>
      </c>
      <c r="B3706" s="27" t="s">
        <v>22384</v>
      </c>
      <c r="C3706" s="27" t="s">
        <v>22385</v>
      </c>
      <c r="D3706" s="27" t="s">
        <v>22386</v>
      </c>
      <c r="E3706" s="27" t="s">
        <v>22387</v>
      </c>
      <c r="F3706" s="27" t="s">
        <v>22388</v>
      </c>
      <c r="G3706" s="27">
        <v>2018</v>
      </c>
      <c r="H3706" s="28">
        <v>43439</v>
      </c>
      <c r="I3706" s="27" t="s">
        <v>22389</v>
      </c>
      <c r="J3706" s="27"/>
      <c r="K3706" s="27" t="s">
        <v>22390</v>
      </c>
      <c r="L3706" s="27" t="str">
        <f t="shared" si="915"/>
        <v>PostAlerta</v>
      </c>
      <c r="M3706" s="27" t="str">
        <f t="shared" si="914"/>
        <v>S/PalabrasClaves</v>
      </c>
      <c r="N3706" s="27" t="str">
        <f t="shared" si="917"/>
        <v/>
      </c>
      <c r="O3706" s="27"/>
      <c r="P3706" s="27" t="s">
        <v>22391</v>
      </c>
      <c r="Q3706" s="27"/>
      <c r="R3706" s="27" t="str">
        <f>LEFT('2012-2022'!$P3706,4)</f>
        <v>2018</v>
      </c>
      <c r="S3706" s="27" t="s">
        <v>22392</v>
      </c>
      <c r="T3706" s="27" t="str">
        <f t="shared" si="912"/>
        <v/>
      </c>
      <c r="U3706" s="27"/>
      <c r="V3706" s="27"/>
      <c r="W3706" s="30"/>
      <c r="X3706" s="30"/>
      <c r="Y3706" s="31"/>
    </row>
    <row r="3707" spans="1:25" ht="15.75" hidden="1" customHeight="1" x14ac:dyDescent="0.25">
      <c r="A3707" s="32">
        <v>34983422</v>
      </c>
      <c r="B3707" s="32" t="s">
        <v>22393</v>
      </c>
      <c r="C3707" s="32" t="s">
        <v>22394</v>
      </c>
      <c r="D3707" s="32" t="s">
        <v>22395</v>
      </c>
      <c r="E3707" s="32" t="s">
        <v>19669</v>
      </c>
      <c r="F3707" s="32" t="s">
        <v>1066</v>
      </c>
      <c r="G3707" s="32">
        <v>2022</v>
      </c>
      <c r="H3707" s="33">
        <v>44566</v>
      </c>
      <c r="I3707" s="32" t="s">
        <v>22396</v>
      </c>
      <c r="J3707" s="32"/>
      <c r="K3707" s="32" t="s">
        <v>22397</v>
      </c>
      <c r="L3707" s="32" t="str">
        <f t="shared" si="915"/>
        <v>PostAlerta</v>
      </c>
      <c r="M3707" s="32" t="str">
        <f t="shared" si="914"/>
        <v>C/PalabrasClaves</v>
      </c>
      <c r="N3707" s="32" t="str">
        <f t="shared" si="917"/>
        <v/>
      </c>
      <c r="O3707" s="32"/>
      <c r="P3707" s="32" t="s">
        <v>9809</v>
      </c>
      <c r="Q3707" s="32"/>
      <c r="R3707" s="32" t="str">
        <f>LEFT('2012-2022'!$P3707,4)</f>
        <v>2022</v>
      </c>
      <c r="S3707" s="32" t="s">
        <v>39</v>
      </c>
      <c r="T3707" s="32" t="str">
        <f t="shared" si="912"/>
        <v/>
      </c>
      <c r="U3707" s="32"/>
      <c r="V3707" s="32"/>
      <c r="W3707" s="35"/>
      <c r="X3707" s="35"/>
      <c r="Y3707" s="32"/>
    </row>
    <row r="3708" spans="1:25" ht="15.75" hidden="1" customHeight="1" x14ac:dyDescent="0.25">
      <c r="A3708" s="27">
        <v>28350843</v>
      </c>
      <c r="B3708" s="27" t="s">
        <v>22398</v>
      </c>
      <c r="C3708" s="27" t="s">
        <v>22399</v>
      </c>
      <c r="D3708" s="27" t="s">
        <v>22400</v>
      </c>
      <c r="E3708" s="27" t="s">
        <v>22401</v>
      </c>
      <c r="F3708" s="27" t="s">
        <v>424</v>
      </c>
      <c r="G3708" s="27">
        <v>2017</v>
      </c>
      <c r="H3708" s="28">
        <v>42823</v>
      </c>
      <c r="I3708" s="27" t="s">
        <v>22402</v>
      </c>
      <c r="J3708" s="27"/>
      <c r="K3708" s="27" t="s">
        <v>22403</v>
      </c>
      <c r="L3708" s="27" t="str">
        <f t="shared" si="915"/>
        <v>Excluido</v>
      </c>
      <c r="M3708" s="27" t="str">
        <f t="shared" si="914"/>
        <v>C/PalabrasClaves</v>
      </c>
      <c r="N3708" s="27" t="str">
        <f t="shared" si="917"/>
        <v/>
      </c>
      <c r="O3708" s="27"/>
      <c r="P3708" s="27" t="s">
        <v>22404</v>
      </c>
      <c r="Q3708" s="27"/>
      <c r="R3708" s="27" t="str">
        <f>LEFT('2012-2022'!$P3708,4)</f>
        <v>2017</v>
      </c>
      <c r="S3708" s="27" t="s">
        <v>49</v>
      </c>
      <c r="T3708" s="27" t="str">
        <f t="shared" si="912"/>
        <v/>
      </c>
      <c r="U3708" s="27"/>
      <c r="V3708" s="27"/>
      <c r="W3708" s="30"/>
      <c r="X3708" s="30"/>
      <c r="Y3708" s="31"/>
    </row>
    <row r="3709" spans="1:25" ht="15.75" hidden="1" customHeight="1" x14ac:dyDescent="0.25">
      <c r="A3709" s="32">
        <v>25825429</v>
      </c>
      <c r="B3709" s="32" t="s">
        <v>22405</v>
      </c>
      <c r="C3709" s="32" t="s">
        <v>22406</v>
      </c>
      <c r="D3709" s="32" t="s">
        <v>22407</v>
      </c>
      <c r="E3709" s="32" t="s">
        <v>22408</v>
      </c>
      <c r="F3709" s="32" t="s">
        <v>373</v>
      </c>
      <c r="G3709" s="32">
        <v>2015</v>
      </c>
      <c r="H3709" s="33">
        <v>42095</v>
      </c>
      <c r="I3709" s="32" t="s">
        <v>22409</v>
      </c>
      <c r="J3709" s="32"/>
      <c r="K3709" s="32" t="s">
        <v>22410</v>
      </c>
      <c r="L3709" s="32" t="str">
        <f t="shared" si="915"/>
        <v>PreAlerta</v>
      </c>
      <c r="M3709" s="32" t="str">
        <f t="shared" si="914"/>
        <v>S/PalabrasClaves</v>
      </c>
      <c r="N3709" s="32" t="str">
        <f t="shared" si="917"/>
        <v/>
      </c>
      <c r="O3709" s="32"/>
      <c r="P3709" s="32" t="s">
        <v>989</v>
      </c>
      <c r="Q3709" s="32"/>
      <c r="R3709" s="32" t="str">
        <f>LEFT('2012-2022'!$P3709,4)</f>
        <v>2015</v>
      </c>
      <c r="S3709" s="32" t="s">
        <v>60</v>
      </c>
      <c r="T3709" s="32" t="str">
        <f t="shared" si="912"/>
        <v/>
      </c>
      <c r="U3709" s="32"/>
      <c r="V3709" s="32"/>
      <c r="W3709" s="35"/>
      <c r="X3709" s="35"/>
      <c r="Y3709" s="32"/>
    </row>
    <row r="3710" spans="1:25" ht="15.75" hidden="1" customHeight="1" x14ac:dyDescent="0.25">
      <c r="A3710" s="27">
        <v>24974317</v>
      </c>
      <c r="B3710" s="27" t="s">
        <v>22411</v>
      </c>
      <c r="C3710" s="27" t="s">
        <v>22412</v>
      </c>
      <c r="D3710" s="27" t="s">
        <v>22413</v>
      </c>
      <c r="E3710" s="27" t="s">
        <v>22414</v>
      </c>
      <c r="F3710" s="27" t="s">
        <v>14163</v>
      </c>
      <c r="G3710" s="27">
        <v>2014</v>
      </c>
      <c r="H3710" s="28">
        <v>41820</v>
      </c>
      <c r="I3710" s="27" t="s">
        <v>22415</v>
      </c>
      <c r="J3710" s="27" t="s">
        <v>22416</v>
      </c>
      <c r="K3710" s="27" t="s">
        <v>22417</v>
      </c>
      <c r="L3710" s="27" t="str">
        <f t="shared" si="915"/>
        <v>PreAlerta</v>
      </c>
      <c r="M3710" s="27" t="str">
        <f t="shared" si="914"/>
        <v>S/PalabrasClaves</v>
      </c>
      <c r="N3710" s="27" t="str">
        <f t="shared" si="917"/>
        <v/>
      </c>
      <c r="O3710" s="27"/>
      <c r="P3710" s="27" t="s">
        <v>2060</v>
      </c>
      <c r="Q3710" s="27"/>
      <c r="R3710" s="27" t="str">
        <f>LEFT('2012-2022'!$P3710,4)</f>
        <v>2014</v>
      </c>
      <c r="S3710" s="27" t="s">
        <v>72</v>
      </c>
      <c r="T3710" s="27" t="str">
        <f t="shared" si="912"/>
        <v/>
      </c>
      <c r="U3710" s="27"/>
      <c r="V3710" s="27"/>
      <c r="W3710" s="30"/>
      <c r="X3710" s="30"/>
      <c r="Y3710" s="31"/>
    </row>
    <row r="3711" spans="1:25" ht="15.75" hidden="1" customHeight="1" x14ac:dyDescent="0.25">
      <c r="A3711" s="32">
        <v>22341824</v>
      </c>
      <c r="B3711" s="32" t="s">
        <v>22418</v>
      </c>
      <c r="C3711" s="32" t="s">
        <v>22419</v>
      </c>
      <c r="D3711" s="32" t="s">
        <v>22420</v>
      </c>
      <c r="E3711" s="32" t="s">
        <v>22421</v>
      </c>
      <c r="F3711" s="32" t="s">
        <v>19086</v>
      </c>
      <c r="G3711" s="32">
        <v>2012</v>
      </c>
      <c r="H3711" s="33">
        <v>40960</v>
      </c>
      <c r="I3711" s="32" t="s">
        <v>22422</v>
      </c>
      <c r="J3711" s="32"/>
      <c r="K3711" s="32" t="s">
        <v>22423</v>
      </c>
      <c r="L3711" s="32" t="str">
        <f t="shared" si="915"/>
        <v>Excluido</v>
      </c>
      <c r="M3711" s="32" t="str">
        <f t="shared" si="914"/>
        <v>S/PalabrasClaves</v>
      </c>
      <c r="N3711" s="32" t="str">
        <f t="shared" si="917"/>
        <v/>
      </c>
      <c r="O3711" s="32"/>
      <c r="P3711" s="32" t="s">
        <v>22424</v>
      </c>
      <c r="Q3711" s="32"/>
      <c r="R3711" s="32" t="str">
        <f>LEFT('2012-2022'!$P3711,4)</f>
        <v>2012</v>
      </c>
      <c r="S3711" s="32" t="s">
        <v>49</v>
      </c>
      <c r="T3711" s="32" t="str">
        <f t="shared" si="912"/>
        <v/>
      </c>
      <c r="U3711" s="32"/>
      <c r="V3711" s="32"/>
      <c r="W3711" s="35"/>
      <c r="X3711" s="35"/>
      <c r="Y3711" s="32"/>
    </row>
    <row r="3712" spans="1:25" ht="15.75" hidden="1" customHeight="1" x14ac:dyDescent="0.25">
      <c r="A3712" s="27">
        <v>30926519</v>
      </c>
      <c r="B3712" s="27" t="s">
        <v>22425</v>
      </c>
      <c r="C3712" s="27" t="s">
        <v>22426</v>
      </c>
      <c r="D3712" s="27" t="s">
        <v>22427</v>
      </c>
      <c r="E3712" s="27" t="s">
        <v>22428</v>
      </c>
      <c r="F3712" s="27" t="s">
        <v>17772</v>
      </c>
      <c r="G3712" s="27">
        <v>2019</v>
      </c>
      <c r="H3712" s="28">
        <v>43555</v>
      </c>
      <c r="I3712" s="27" t="s">
        <v>22429</v>
      </c>
      <c r="J3712" s="27" t="s">
        <v>22430</v>
      </c>
      <c r="K3712" s="27" t="s">
        <v>22431</v>
      </c>
      <c r="L3712" s="27" t="str">
        <f t="shared" si="915"/>
        <v>PostAlerta</v>
      </c>
      <c r="M3712" s="27" t="str">
        <f t="shared" si="914"/>
        <v>S/PalabrasClaves</v>
      </c>
      <c r="N3712" s="27" t="str">
        <f t="shared" si="917"/>
        <v/>
      </c>
      <c r="O3712" s="27"/>
      <c r="P3712" s="27" t="s">
        <v>3530</v>
      </c>
      <c r="Q3712" s="27"/>
      <c r="R3712" s="27" t="str">
        <f>LEFT('2012-2022'!$P3712,4)</f>
        <v>2019</v>
      </c>
      <c r="S3712" s="27" t="s">
        <v>57</v>
      </c>
      <c r="T3712" s="27" t="str">
        <f t="shared" si="912"/>
        <v/>
      </c>
      <c r="U3712" s="27"/>
      <c r="V3712" s="27"/>
      <c r="W3712" s="30"/>
      <c r="X3712" s="30"/>
      <c r="Y3712" s="31"/>
    </row>
    <row r="3713" spans="1:25" ht="15.75" hidden="1" customHeight="1" x14ac:dyDescent="0.25">
      <c r="A3713" s="32">
        <v>32932211</v>
      </c>
      <c r="B3713" s="32" t="s">
        <v>22432</v>
      </c>
      <c r="C3713" s="32" t="s">
        <v>22433</v>
      </c>
      <c r="D3713" s="32" t="s">
        <v>22434</v>
      </c>
      <c r="E3713" s="32" t="s">
        <v>22435</v>
      </c>
      <c r="F3713" s="32" t="s">
        <v>14780</v>
      </c>
      <c r="G3713" s="32">
        <v>2020</v>
      </c>
      <c r="H3713" s="33">
        <v>44089</v>
      </c>
      <c r="I3713" s="32"/>
      <c r="J3713" s="32"/>
      <c r="K3713" s="32" t="s">
        <v>22436</v>
      </c>
      <c r="L3713" s="32" t="str">
        <f t="shared" si="915"/>
        <v>PostAlerta</v>
      </c>
      <c r="M3713" s="32" t="str">
        <f t="shared" si="914"/>
        <v>S/PalabrasClaves</v>
      </c>
      <c r="N3713" s="32" t="str">
        <f t="shared" si="917"/>
        <v/>
      </c>
      <c r="O3713" s="32"/>
      <c r="P3713" s="32" t="s">
        <v>16972</v>
      </c>
      <c r="Q3713" s="32"/>
      <c r="R3713" s="32" t="str">
        <f>LEFT('2012-2022'!$P3713,4)</f>
        <v>2020</v>
      </c>
      <c r="S3713" s="32" t="s">
        <v>74</v>
      </c>
      <c r="T3713" s="32" t="str">
        <f t="shared" si="912"/>
        <v/>
      </c>
      <c r="U3713" s="32"/>
      <c r="V3713" s="32"/>
      <c r="W3713" s="35"/>
      <c r="X3713" s="35"/>
      <c r="Y3713" s="32"/>
    </row>
    <row r="3714" spans="1:25" ht="15.75" hidden="1" customHeight="1" x14ac:dyDescent="0.25">
      <c r="A3714" s="27">
        <v>25714102</v>
      </c>
      <c r="B3714" s="27" t="s">
        <v>22437</v>
      </c>
      <c r="C3714" s="27" t="s">
        <v>22438</v>
      </c>
      <c r="D3714" s="27" t="s">
        <v>22439</v>
      </c>
      <c r="E3714" s="27" t="s">
        <v>22440</v>
      </c>
      <c r="F3714" s="27" t="s">
        <v>393</v>
      </c>
      <c r="G3714" s="27">
        <v>2015</v>
      </c>
      <c r="H3714" s="28">
        <v>42061</v>
      </c>
      <c r="I3714" s="27" t="s">
        <v>22441</v>
      </c>
      <c r="J3714" s="27"/>
      <c r="K3714" s="27" t="s">
        <v>22442</v>
      </c>
      <c r="L3714" s="27" t="str">
        <f t="shared" si="915"/>
        <v>PreAlerta</v>
      </c>
      <c r="M3714" s="27" t="str">
        <f t="shared" si="914"/>
        <v>S/PalabrasClaves</v>
      </c>
      <c r="N3714" s="27" t="str">
        <f t="shared" si="917"/>
        <v/>
      </c>
      <c r="O3714" s="27"/>
      <c r="P3714" s="27" t="s">
        <v>2470</v>
      </c>
      <c r="Q3714" s="27"/>
      <c r="R3714" s="27" t="str">
        <f>LEFT('2012-2022'!$P3714,4)</f>
        <v>2015</v>
      </c>
      <c r="S3714" s="27" t="s">
        <v>65</v>
      </c>
      <c r="T3714" s="27" t="str">
        <f t="shared" si="912"/>
        <v/>
      </c>
      <c r="U3714" s="27"/>
      <c r="V3714" s="27"/>
      <c r="W3714" s="30"/>
      <c r="X3714" s="30"/>
      <c r="Y3714" s="31"/>
    </row>
    <row r="3715" spans="1:25" ht="15.75" hidden="1" customHeight="1" x14ac:dyDescent="0.25">
      <c r="A3715" s="32">
        <v>24150466</v>
      </c>
      <c r="B3715" s="32" t="s">
        <v>22443</v>
      </c>
      <c r="C3715" s="32" t="s">
        <v>22444</v>
      </c>
      <c r="D3715" s="32" t="s">
        <v>22445</v>
      </c>
      <c r="E3715" s="32" t="s">
        <v>22446</v>
      </c>
      <c r="F3715" s="32" t="s">
        <v>4413</v>
      </c>
      <c r="G3715" s="32">
        <v>2013</v>
      </c>
      <c r="H3715" s="33">
        <v>41571</v>
      </c>
      <c r="I3715" s="32" t="s">
        <v>22447</v>
      </c>
      <c r="J3715" s="32" t="s">
        <v>22448</v>
      </c>
      <c r="K3715" s="32" t="s">
        <v>22449</v>
      </c>
      <c r="L3715" s="32" t="str">
        <f t="shared" si="915"/>
        <v>Excluido</v>
      </c>
      <c r="M3715" s="32" t="str">
        <f t="shared" si="914"/>
        <v>S/PalabrasClaves</v>
      </c>
      <c r="N3715" s="32" t="str">
        <f t="shared" si="917"/>
        <v/>
      </c>
      <c r="O3715" s="32"/>
      <c r="P3715" s="32" t="s">
        <v>22450</v>
      </c>
      <c r="Q3715" s="32"/>
      <c r="R3715" s="32" t="str">
        <f>LEFT('2012-2022'!$P3715,4)</f>
        <v>2013</v>
      </c>
      <c r="S3715" s="32" t="s">
        <v>70</v>
      </c>
      <c r="T3715" s="32" t="str">
        <f t="shared" si="912"/>
        <v/>
      </c>
      <c r="U3715" s="32"/>
      <c r="V3715" s="32"/>
      <c r="W3715" s="35"/>
      <c r="X3715" s="35"/>
      <c r="Y3715" s="32"/>
    </row>
    <row r="3716" spans="1:25" ht="15.75" hidden="1" customHeight="1" x14ac:dyDescent="0.25">
      <c r="A3716" s="27">
        <v>23880127</v>
      </c>
      <c r="B3716" s="27" t="s">
        <v>22451</v>
      </c>
      <c r="C3716" s="27" t="s">
        <v>22452</v>
      </c>
      <c r="D3716" s="27" t="s">
        <v>22453</v>
      </c>
      <c r="E3716" s="27" t="s">
        <v>22454</v>
      </c>
      <c r="F3716" s="27" t="s">
        <v>22455</v>
      </c>
      <c r="G3716" s="27">
        <v>2013</v>
      </c>
      <c r="H3716" s="28">
        <v>41480</v>
      </c>
      <c r="I3716" s="27"/>
      <c r="J3716" s="27"/>
      <c r="K3716" s="27" t="s">
        <v>22456</v>
      </c>
      <c r="L3716" s="27" t="str">
        <f t="shared" si="915"/>
        <v>PreAlerta</v>
      </c>
      <c r="M3716" s="27" t="str">
        <f t="shared" ref="M3716:M3740" si="918">IF(ISNUMBER(A3716),(IF(ISNUMBER(VLOOKUP(A3716,KEYWORDS,1,FALSE)),"C/PalabrasClaves","S/PalabrasClaves")),"")</f>
        <v>S/PalabrasClaves</v>
      </c>
      <c r="N3716" s="27" t="str">
        <f t="shared" si="917"/>
        <v/>
      </c>
      <c r="O3716" s="27"/>
      <c r="P3716" s="27" t="s">
        <v>22457</v>
      </c>
      <c r="Q3716" s="27"/>
      <c r="R3716" s="27" t="str">
        <f>LEFT('2012-2022'!$P3716,4)</f>
        <v>2013</v>
      </c>
      <c r="S3716" s="27" t="s">
        <v>70</v>
      </c>
      <c r="T3716" s="27" t="str">
        <f t="shared" si="912"/>
        <v/>
      </c>
      <c r="U3716" s="27"/>
      <c r="V3716" s="27"/>
      <c r="W3716" s="30"/>
      <c r="X3716" s="30"/>
      <c r="Y3716" s="31"/>
    </row>
    <row r="3717" spans="1:25" ht="15.75" hidden="1" customHeight="1" x14ac:dyDescent="0.25">
      <c r="A3717" s="32">
        <v>26302175</v>
      </c>
      <c r="B3717" s="32" t="s">
        <v>22458</v>
      </c>
      <c r="C3717" s="32" t="s">
        <v>22459</v>
      </c>
      <c r="D3717" s="32" t="s">
        <v>22460</v>
      </c>
      <c r="E3717" s="32" t="s">
        <v>13569</v>
      </c>
      <c r="F3717" s="32" t="s">
        <v>22461</v>
      </c>
      <c r="G3717" s="32">
        <v>2015</v>
      </c>
      <c r="H3717" s="33">
        <v>42241</v>
      </c>
      <c r="I3717" s="32" t="s">
        <v>22462</v>
      </c>
      <c r="J3717" s="32"/>
      <c r="K3717" s="32" t="s">
        <v>22463</v>
      </c>
      <c r="L3717" s="32" t="str">
        <f t="shared" si="915"/>
        <v>PreAlerta</v>
      </c>
      <c r="M3717" s="32" t="str">
        <f t="shared" si="918"/>
        <v>S/PalabrasClaves</v>
      </c>
      <c r="N3717" s="32" t="str">
        <f t="shared" si="917"/>
        <v/>
      </c>
      <c r="O3717" s="32"/>
      <c r="P3717" s="32" t="s">
        <v>1409</v>
      </c>
      <c r="Q3717" s="32"/>
      <c r="R3717" s="32" t="str">
        <f>LEFT('2012-2022'!$P3717,4)</f>
        <v>2015</v>
      </c>
      <c r="S3717" s="32" t="s">
        <v>74</v>
      </c>
      <c r="T3717" s="32" t="str">
        <f t="shared" si="912"/>
        <v/>
      </c>
      <c r="U3717" s="32"/>
      <c r="V3717" s="32"/>
      <c r="W3717" s="35"/>
      <c r="X3717" s="35"/>
      <c r="Y3717" s="32"/>
    </row>
    <row r="3718" spans="1:25" ht="15.75" hidden="1" customHeight="1" x14ac:dyDescent="0.25">
      <c r="A3718" s="27">
        <v>26061040</v>
      </c>
      <c r="B3718" s="27" t="s">
        <v>22464</v>
      </c>
      <c r="C3718" s="27" t="s">
        <v>22465</v>
      </c>
      <c r="D3718" s="27" t="s">
        <v>22466</v>
      </c>
      <c r="E3718" s="27" t="s">
        <v>22467</v>
      </c>
      <c r="F3718" s="27" t="s">
        <v>424</v>
      </c>
      <c r="G3718" s="27">
        <v>2015</v>
      </c>
      <c r="H3718" s="28">
        <v>42166</v>
      </c>
      <c r="I3718" s="27" t="s">
        <v>22468</v>
      </c>
      <c r="J3718" s="27"/>
      <c r="K3718" s="27" t="s">
        <v>22469</v>
      </c>
      <c r="L3718" s="27" t="str">
        <f t="shared" si="915"/>
        <v>Excluido</v>
      </c>
      <c r="M3718" s="27" t="str">
        <f t="shared" si="918"/>
        <v>C/PalabrasClaves</v>
      </c>
      <c r="N3718" s="27" t="str">
        <f t="shared" si="917"/>
        <v/>
      </c>
      <c r="O3718" s="27"/>
      <c r="P3718" s="27" t="s">
        <v>22470</v>
      </c>
      <c r="Q3718" s="27"/>
      <c r="R3718" s="27" t="str">
        <f>LEFT('2012-2022'!$P3718,4)</f>
        <v>2015</v>
      </c>
      <c r="S3718" s="27" t="s">
        <v>60</v>
      </c>
      <c r="T3718" s="27" t="str">
        <f t="shared" si="912"/>
        <v/>
      </c>
      <c r="U3718" s="27"/>
      <c r="V3718" s="27"/>
      <c r="W3718" s="30"/>
      <c r="X3718" s="30"/>
      <c r="Y3718" s="31"/>
    </row>
    <row r="3719" spans="1:25" ht="15.75" hidden="1" customHeight="1" x14ac:dyDescent="0.25">
      <c r="A3719" s="32">
        <v>34673531</v>
      </c>
      <c r="B3719" s="32" t="s">
        <v>22471</v>
      </c>
      <c r="C3719" s="32" t="s">
        <v>22472</v>
      </c>
      <c r="D3719" s="32" t="s">
        <v>22473</v>
      </c>
      <c r="E3719" s="32" t="s">
        <v>22474</v>
      </c>
      <c r="F3719" s="32" t="s">
        <v>10673</v>
      </c>
      <c r="G3719" s="32">
        <v>2021</v>
      </c>
      <c r="H3719" s="33">
        <v>44490</v>
      </c>
      <c r="I3719" s="32" t="s">
        <v>22475</v>
      </c>
      <c r="J3719" s="32"/>
      <c r="K3719" s="32" t="s">
        <v>22476</v>
      </c>
      <c r="L3719" s="32" t="str">
        <f t="shared" si="915"/>
        <v>PostAlerta</v>
      </c>
      <c r="M3719" s="32" t="str">
        <f t="shared" si="918"/>
        <v>C/PalabrasClaves</v>
      </c>
      <c r="N3719" s="32" t="str">
        <f t="shared" si="917"/>
        <v/>
      </c>
      <c r="O3719" s="32"/>
      <c r="P3719" s="32" t="s">
        <v>22477</v>
      </c>
      <c r="Q3719" s="32"/>
      <c r="R3719" s="32" t="str">
        <f>LEFT('2012-2022'!$P3719,4)</f>
        <v>2021</v>
      </c>
      <c r="S3719" s="32" t="s">
        <v>70</v>
      </c>
      <c r="T3719" s="32" t="str">
        <f t="shared" si="912"/>
        <v/>
      </c>
      <c r="U3719" s="32"/>
      <c r="V3719" s="32"/>
      <c r="W3719" s="35"/>
      <c r="X3719" s="35"/>
      <c r="Y3719" s="32"/>
    </row>
    <row r="3720" spans="1:25" ht="15.75" hidden="1" customHeight="1" x14ac:dyDescent="0.25">
      <c r="A3720" s="27">
        <v>30285705</v>
      </c>
      <c r="B3720" s="27" t="s">
        <v>22478</v>
      </c>
      <c r="C3720" s="27" t="s">
        <v>22479</v>
      </c>
      <c r="D3720" s="27" t="s">
        <v>22480</v>
      </c>
      <c r="E3720" s="27" t="s">
        <v>22481</v>
      </c>
      <c r="F3720" s="27" t="s">
        <v>1066</v>
      </c>
      <c r="G3720" s="27">
        <v>2018</v>
      </c>
      <c r="H3720" s="28">
        <v>43378</v>
      </c>
      <c r="I3720" s="27" t="s">
        <v>22482</v>
      </c>
      <c r="J3720" s="27"/>
      <c r="K3720" s="27" t="s">
        <v>22483</v>
      </c>
      <c r="L3720" s="27" t="str">
        <f t="shared" si="915"/>
        <v>PostAlerta</v>
      </c>
      <c r="M3720" s="27" t="str">
        <f t="shared" si="918"/>
        <v>S/PalabrasClaves</v>
      </c>
      <c r="N3720" s="27" t="str">
        <f t="shared" si="917"/>
        <v/>
      </c>
      <c r="O3720" s="27"/>
      <c r="P3720" s="27" t="s">
        <v>22484</v>
      </c>
      <c r="Q3720" s="27"/>
      <c r="R3720" s="27" t="str">
        <f>LEFT('2012-2022'!$P3720,4)</f>
        <v>2018</v>
      </c>
      <c r="S3720" s="27" t="s">
        <v>70</v>
      </c>
      <c r="T3720" s="27" t="str">
        <f t="shared" si="912"/>
        <v/>
      </c>
      <c r="U3720" s="27"/>
      <c r="V3720" s="27"/>
      <c r="W3720" s="30"/>
      <c r="X3720" s="30"/>
      <c r="Y3720" s="31"/>
    </row>
    <row r="3721" spans="1:25" ht="15.75" hidden="1" customHeight="1" x14ac:dyDescent="0.25">
      <c r="A3721" s="32">
        <v>33879251</v>
      </c>
      <c r="B3721" s="32" t="s">
        <v>22485</v>
      </c>
      <c r="C3721" s="32" t="s">
        <v>22486</v>
      </c>
      <c r="D3721" s="32" t="s">
        <v>22487</v>
      </c>
      <c r="E3721" s="32" t="s">
        <v>10401</v>
      </c>
      <c r="F3721" s="32" t="s">
        <v>10402</v>
      </c>
      <c r="G3721" s="32">
        <v>2021</v>
      </c>
      <c r="H3721" s="33">
        <v>44307</v>
      </c>
      <c r="I3721" s="32" t="s">
        <v>22488</v>
      </c>
      <c r="J3721" s="32"/>
      <c r="K3721" s="32" t="s">
        <v>22489</v>
      </c>
      <c r="L3721" s="32" t="str">
        <f t="shared" si="915"/>
        <v>Excluido</v>
      </c>
      <c r="M3721" s="32" t="str">
        <f t="shared" si="918"/>
        <v>S/PalabrasClaves</v>
      </c>
      <c r="N3721" s="32" t="str">
        <f t="shared" si="917"/>
        <v/>
      </c>
      <c r="O3721" s="32"/>
      <c r="P3721" s="32" t="s">
        <v>651</v>
      </c>
      <c r="Q3721" s="32"/>
      <c r="R3721" s="32" t="str">
        <f>LEFT('2012-2022'!$P3721,4)</f>
        <v>2021</v>
      </c>
      <c r="S3721" s="32" t="s">
        <v>54</v>
      </c>
      <c r="T3721" s="32" t="str">
        <f t="shared" si="912"/>
        <v/>
      </c>
      <c r="U3721" s="32"/>
      <c r="V3721" s="32"/>
      <c r="W3721" s="35"/>
      <c r="X3721" s="35"/>
      <c r="Y3721" s="32"/>
    </row>
    <row r="3722" spans="1:25" ht="15.75" hidden="1" customHeight="1" x14ac:dyDescent="0.25">
      <c r="A3722" s="27">
        <v>33417838</v>
      </c>
      <c r="B3722" s="27" t="s">
        <v>22490</v>
      </c>
      <c r="C3722" s="27" t="s">
        <v>22491</v>
      </c>
      <c r="D3722" s="27" t="s">
        <v>22492</v>
      </c>
      <c r="E3722" s="27" t="s">
        <v>13617</v>
      </c>
      <c r="F3722" s="27" t="s">
        <v>22493</v>
      </c>
      <c r="G3722" s="27">
        <v>2021</v>
      </c>
      <c r="H3722" s="28">
        <v>44204</v>
      </c>
      <c r="I3722" s="27" t="s">
        <v>22494</v>
      </c>
      <c r="J3722" s="27"/>
      <c r="K3722" s="27" t="s">
        <v>22495</v>
      </c>
      <c r="L3722" s="27" t="str">
        <f t="shared" si="915"/>
        <v>Excluido</v>
      </c>
      <c r="M3722" s="27" t="str">
        <f t="shared" si="918"/>
        <v>S/PalabrasClaves</v>
      </c>
      <c r="N3722" s="27" t="str">
        <f t="shared" si="917"/>
        <v/>
      </c>
      <c r="O3722" s="27"/>
      <c r="P3722" s="27" t="s">
        <v>252</v>
      </c>
      <c r="Q3722" s="27"/>
      <c r="R3722" s="27" t="str">
        <f>LEFT('2012-2022'!$P3722,4)</f>
        <v>2021</v>
      </c>
      <c r="S3722" s="27" t="s">
        <v>45</v>
      </c>
      <c r="T3722" s="27" t="str">
        <f t="shared" si="912"/>
        <v/>
      </c>
      <c r="U3722" s="27"/>
      <c r="V3722" s="27"/>
      <c r="W3722" s="30"/>
      <c r="X3722" s="30"/>
      <c r="Y3722" s="31"/>
    </row>
    <row r="3723" spans="1:25" ht="15.75" hidden="1" customHeight="1" x14ac:dyDescent="0.25">
      <c r="A3723" s="32">
        <v>29689080</v>
      </c>
      <c r="B3723" s="32" t="s">
        <v>22496</v>
      </c>
      <c r="C3723" s="32" t="s">
        <v>22497</v>
      </c>
      <c r="D3723" s="32" t="s">
        <v>22498</v>
      </c>
      <c r="E3723" s="32" t="s">
        <v>22499</v>
      </c>
      <c r="F3723" s="32" t="s">
        <v>424</v>
      </c>
      <c r="G3723" s="32">
        <v>2018</v>
      </c>
      <c r="H3723" s="33">
        <v>43215</v>
      </c>
      <c r="I3723" s="32" t="s">
        <v>22500</v>
      </c>
      <c r="J3723" s="32"/>
      <c r="K3723" s="32" t="s">
        <v>22501</v>
      </c>
      <c r="L3723" s="32" t="str">
        <f t="shared" si="915"/>
        <v>PostAlerta</v>
      </c>
      <c r="M3723" s="32" t="str">
        <f t="shared" si="918"/>
        <v>S/PalabrasClaves</v>
      </c>
      <c r="N3723" s="32"/>
      <c r="O3723" s="32"/>
      <c r="P3723" s="32" t="s">
        <v>3335</v>
      </c>
      <c r="Q3723" s="32"/>
      <c r="R3723" s="32" t="str">
        <f>LEFT('2012-2022'!$P3723,4)</f>
        <v>2018</v>
      </c>
      <c r="S3723" s="32" t="s">
        <v>54</v>
      </c>
      <c r="T3723" s="32" t="str">
        <f t="shared" si="912"/>
        <v/>
      </c>
      <c r="U3723" s="32"/>
      <c r="V3723" s="32"/>
      <c r="W3723" s="35"/>
      <c r="X3723" s="35"/>
      <c r="Y3723" s="32"/>
    </row>
    <row r="3724" spans="1:25" ht="15.75" hidden="1" customHeight="1" x14ac:dyDescent="0.25">
      <c r="A3724" s="27">
        <v>31607467</v>
      </c>
      <c r="B3724" s="27" t="s">
        <v>22502</v>
      </c>
      <c r="C3724" s="27" t="s">
        <v>22503</v>
      </c>
      <c r="D3724" s="27" t="s">
        <v>22504</v>
      </c>
      <c r="E3724" s="27" t="s">
        <v>22505</v>
      </c>
      <c r="F3724" s="27" t="s">
        <v>22506</v>
      </c>
      <c r="G3724" s="27">
        <v>2019</v>
      </c>
      <c r="H3724" s="28">
        <v>43753</v>
      </c>
      <c r="I3724" s="27"/>
      <c r="J3724" s="27"/>
      <c r="K3724" s="27" t="s">
        <v>22507</v>
      </c>
      <c r="L3724" s="27" t="str">
        <f t="shared" si="915"/>
        <v>Excluido</v>
      </c>
      <c r="M3724" s="27" t="str">
        <f t="shared" si="918"/>
        <v>S/PalabrasClaves</v>
      </c>
      <c r="N3724" s="27" t="str">
        <f>IF(ISNUMBER(SEARCH("TREATMENT", B3724)), "4) Nuevos tratamientos", "")</f>
        <v/>
      </c>
      <c r="O3724" s="27"/>
      <c r="P3724" s="27" t="s">
        <v>850</v>
      </c>
      <c r="Q3724" s="27"/>
      <c r="R3724" s="27" t="str">
        <f>LEFT('2012-2022'!$P3724,4)</f>
        <v>2019</v>
      </c>
      <c r="S3724" s="27" t="s">
        <v>72</v>
      </c>
      <c r="T3724" s="27" t="str">
        <f t="shared" si="912"/>
        <v/>
      </c>
      <c r="U3724" s="27"/>
      <c r="V3724" s="27"/>
      <c r="W3724" s="30"/>
      <c r="X3724" s="30"/>
      <c r="Y3724" s="31"/>
    </row>
    <row r="3725" spans="1:25" ht="15.75" hidden="1" customHeight="1" x14ac:dyDescent="0.25">
      <c r="A3725" s="32">
        <v>33528794</v>
      </c>
      <c r="B3725" s="32" t="s">
        <v>22508</v>
      </c>
      <c r="C3725" s="32" t="s">
        <v>22509</v>
      </c>
      <c r="D3725" s="32" t="s">
        <v>22510</v>
      </c>
      <c r="E3725" s="32" t="s">
        <v>22511</v>
      </c>
      <c r="F3725" s="32" t="s">
        <v>16466</v>
      </c>
      <c r="G3725" s="32">
        <v>2021</v>
      </c>
      <c r="H3725" s="33">
        <v>44229</v>
      </c>
      <c r="I3725" s="32" t="s">
        <v>22512</v>
      </c>
      <c r="J3725" s="32"/>
      <c r="K3725" s="32" t="s">
        <v>22513</v>
      </c>
      <c r="L3725" s="32" t="str">
        <f t="shared" si="915"/>
        <v>Excluido</v>
      </c>
      <c r="M3725" s="32" t="str">
        <f t="shared" si="918"/>
        <v>C/PalabrasClaves</v>
      </c>
      <c r="N3725" s="32"/>
      <c r="O3725" s="32"/>
      <c r="P3725" s="32" t="s">
        <v>4859</v>
      </c>
      <c r="Q3725" s="32"/>
      <c r="R3725" s="32" t="str">
        <f>LEFT('2012-2022'!$P3725,4)</f>
        <v>2021</v>
      </c>
      <c r="S3725" s="32" t="s">
        <v>49</v>
      </c>
      <c r="T3725" s="32" t="str">
        <f t="shared" si="912"/>
        <v/>
      </c>
      <c r="U3725" s="32"/>
      <c r="V3725" s="32"/>
      <c r="W3725" s="35"/>
      <c r="X3725" s="35"/>
      <c r="Y3725" s="32"/>
    </row>
    <row r="3726" spans="1:25" ht="15.75" hidden="1" customHeight="1" x14ac:dyDescent="0.25">
      <c r="A3726" s="27">
        <v>31031172</v>
      </c>
      <c r="B3726" s="27" t="s">
        <v>22514</v>
      </c>
      <c r="C3726" s="27" t="s">
        <v>22515</v>
      </c>
      <c r="D3726" s="27" t="s">
        <v>22516</v>
      </c>
      <c r="E3726" s="27" t="s">
        <v>22517</v>
      </c>
      <c r="F3726" s="27" t="s">
        <v>679</v>
      </c>
      <c r="G3726" s="27">
        <v>2019</v>
      </c>
      <c r="H3726" s="28">
        <v>43585</v>
      </c>
      <c r="I3726" s="27"/>
      <c r="J3726" s="27"/>
      <c r="K3726" s="27" t="s">
        <v>22518</v>
      </c>
      <c r="L3726" s="27" t="str">
        <f t="shared" si="915"/>
        <v>PostAlerta</v>
      </c>
      <c r="M3726" s="27" t="str">
        <f t="shared" si="918"/>
        <v>S/PalabrasClaves</v>
      </c>
      <c r="N3726" s="27" t="str">
        <f>IF(ISNUMBER(SEARCH("TREATMENT", B3726)), "4) Nuevos tratamientos", "")</f>
        <v/>
      </c>
      <c r="O3726" s="27"/>
      <c r="P3726" s="27" t="s">
        <v>979</v>
      </c>
      <c r="Q3726" s="27"/>
      <c r="R3726" s="27" t="str">
        <f>LEFT('2012-2022'!$P3726,4)</f>
        <v>2019</v>
      </c>
      <c r="S3726" s="27" t="s">
        <v>60</v>
      </c>
      <c r="T3726" s="27" t="str">
        <f t="shared" si="912"/>
        <v/>
      </c>
      <c r="U3726" s="27"/>
      <c r="V3726" s="27"/>
      <c r="W3726" s="30"/>
      <c r="X3726" s="30"/>
      <c r="Y3726" s="31"/>
    </row>
    <row r="3727" spans="1:25" ht="15.75" hidden="1" customHeight="1" x14ac:dyDescent="0.25">
      <c r="A3727" s="32">
        <v>33608480</v>
      </c>
      <c r="B3727" s="32" t="s">
        <v>22519</v>
      </c>
      <c r="C3727" s="32" t="s">
        <v>22520</v>
      </c>
      <c r="D3727" s="32" t="s">
        <v>22521</v>
      </c>
      <c r="E3727" s="32" t="s">
        <v>14676</v>
      </c>
      <c r="F3727" s="32" t="s">
        <v>393</v>
      </c>
      <c r="G3727" s="32">
        <v>2021</v>
      </c>
      <c r="H3727" s="33">
        <v>44247</v>
      </c>
      <c r="I3727" s="32"/>
      <c r="J3727" s="32"/>
      <c r="K3727" s="32" t="s">
        <v>22522</v>
      </c>
      <c r="L3727" s="32" t="str">
        <f t="shared" si="915"/>
        <v>PostAlerta</v>
      </c>
      <c r="M3727" s="32" t="str">
        <f t="shared" si="918"/>
        <v>S/PalabrasClaves</v>
      </c>
      <c r="N3727" s="32"/>
      <c r="O3727" s="32"/>
      <c r="P3727" s="32" t="s">
        <v>1445</v>
      </c>
      <c r="Q3727" s="32"/>
      <c r="R3727" s="32" t="str">
        <f>LEFT('2012-2022'!$P3727,4)</f>
        <v>2021</v>
      </c>
      <c r="S3727" s="32" t="s">
        <v>74</v>
      </c>
      <c r="T3727" s="32" t="str">
        <f t="shared" si="912"/>
        <v/>
      </c>
      <c r="U3727" s="32"/>
      <c r="V3727" s="32"/>
      <c r="W3727" s="35"/>
      <c r="X3727" s="35"/>
      <c r="Y3727" s="32"/>
    </row>
    <row r="3728" spans="1:25" ht="15.75" hidden="1" customHeight="1" x14ac:dyDescent="0.25">
      <c r="A3728" s="27">
        <v>32030356</v>
      </c>
      <c r="B3728" s="27" t="s">
        <v>22523</v>
      </c>
      <c r="C3728" s="27" t="s">
        <v>22524</v>
      </c>
      <c r="D3728" s="27" t="s">
        <v>22525</v>
      </c>
      <c r="E3728" s="27" t="s">
        <v>14818</v>
      </c>
      <c r="F3728" s="27" t="s">
        <v>22250</v>
      </c>
      <c r="G3728" s="27">
        <v>2019</v>
      </c>
      <c r="H3728" s="28">
        <v>43869</v>
      </c>
      <c r="I3728" s="27" t="s">
        <v>22526</v>
      </c>
      <c r="J3728" s="27"/>
      <c r="K3728" s="27" t="s">
        <v>22527</v>
      </c>
      <c r="L3728" s="27" t="str">
        <f t="shared" si="915"/>
        <v>PostAlerta</v>
      </c>
      <c r="M3728" s="27" t="str">
        <f t="shared" si="918"/>
        <v>S/PalabrasClaves</v>
      </c>
      <c r="N3728" s="27"/>
      <c r="O3728" s="27"/>
      <c r="P3728" s="27" t="s">
        <v>22264</v>
      </c>
      <c r="Q3728" s="27"/>
      <c r="R3728" s="27" t="str">
        <f>LEFT('2012-2022'!$P3728,4)</f>
        <v>2019</v>
      </c>
      <c r="S3728" s="27" t="s">
        <v>49</v>
      </c>
      <c r="T3728" s="27" t="str">
        <f t="shared" si="912"/>
        <v/>
      </c>
      <c r="U3728" s="27"/>
      <c r="V3728" s="27"/>
      <c r="W3728" s="30"/>
      <c r="X3728" s="30"/>
      <c r="Y3728" s="31"/>
    </row>
    <row r="3729" spans="1:25" ht="15.75" hidden="1" customHeight="1" x14ac:dyDescent="0.25">
      <c r="A3729" s="32">
        <v>28559923</v>
      </c>
      <c r="B3729" s="32" t="s">
        <v>22528</v>
      </c>
      <c r="C3729" s="32" t="s">
        <v>22529</v>
      </c>
      <c r="D3729" s="32" t="s">
        <v>22530</v>
      </c>
      <c r="E3729" s="32" t="s">
        <v>22531</v>
      </c>
      <c r="F3729" s="32" t="s">
        <v>21094</v>
      </c>
      <c r="G3729" s="32">
        <v>2017</v>
      </c>
      <c r="H3729" s="33">
        <v>42887</v>
      </c>
      <c r="I3729" s="32" t="s">
        <v>22532</v>
      </c>
      <c r="J3729" s="32"/>
      <c r="K3729" s="32" t="s">
        <v>22533</v>
      </c>
      <c r="L3729" s="32" t="str">
        <f t="shared" si="915"/>
        <v>PostAlerta</v>
      </c>
      <c r="M3729" s="32" t="str">
        <f t="shared" si="918"/>
        <v>S/PalabrasClaves</v>
      </c>
      <c r="N3729" s="32" t="str">
        <f t="shared" ref="N3729:N3738" si="919">IF(ISNUMBER(SEARCH("TREATMENT", B3729)), "4) Nuevos tratamientos", "")</f>
        <v/>
      </c>
      <c r="O3729" s="32"/>
      <c r="P3729" s="32" t="s">
        <v>4653</v>
      </c>
      <c r="Q3729" s="32"/>
      <c r="R3729" s="32" t="str">
        <f>LEFT('2012-2022'!$P3729,4)</f>
        <v>2017</v>
      </c>
      <c r="S3729" s="32" t="s">
        <v>57</v>
      </c>
      <c r="T3729" s="32" t="str">
        <f t="shared" si="912"/>
        <v/>
      </c>
      <c r="U3729" s="32"/>
      <c r="V3729" s="32"/>
      <c r="W3729" s="35"/>
      <c r="X3729" s="35"/>
      <c r="Y3729" s="32"/>
    </row>
    <row r="3730" spans="1:25" ht="15.75" hidden="1" customHeight="1" x14ac:dyDescent="0.25">
      <c r="A3730" s="27">
        <v>24286785</v>
      </c>
      <c r="B3730" s="27" t="s">
        <v>22534</v>
      </c>
      <c r="C3730" s="27" t="s">
        <v>22535</v>
      </c>
      <c r="D3730" s="27" t="s">
        <v>22536</v>
      </c>
      <c r="E3730" s="27" t="s">
        <v>22537</v>
      </c>
      <c r="F3730" s="27" t="s">
        <v>19086</v>
      </c>
      <c r="G3730" s="27">
        <v>2013</v>
      </c>
      <c r="H3730" s="28">
        <v>41608</v>
      </c>
      <c r="I3730" s="27" t="s">
        <v>22538</v>
      </c>
      <c r="J3730" s="27"/>
      <c r="K3730" s="27" t="s">
        <v>22539</v>
      </c>
      <c r="L3730" s="27" t="str">
        <f t="shared" si="915"/>
        <v>PreAlerta</v>
      </c>
      <c r="M3730" s="27" t="str">
        <f t="shared" si="918"/>
        <v>S/PalabrasClaves</v>
      </c>
      <c r="N3730" s="27" t="str">
        <f t="shared" si="919"/>
        <v/>
      </c>
      <c r="O3730" s="27"/>
      <c r="P3730" s="27" t="s">
        <v>22540</v>
      </c>
      <c r="Q3730" s="27"/>
      <c r="R3730" s="27" t="str">
        <f>LEFT('2012-2022'!$P3730,4)</f>
        <v>2013</v>
      </c>
      <c r="S3730" s="27" t="s">
        <v>72</v>
      </c>
      <c r="T3730" s="27" t="str">
        <f t="shared" si="912"/>
        <v/>
      </c>
      <c r="U3730" s="27"/>
      <c r="V3730" s="27"/>
      <c r="W3730" s="30"/>
      <c r="X3730" s="30"/>
      <c r="Y3730" s="31"/>
    </row>
    <row r="3731" spans="1:25" ht="15.75" hidden="1" customHeight="1" x14ac:dyDescent="0.25">
      <c r="A3731" s="32">
        <v>29574464</v>
      </c>
      <c r="B3731" s="32" t="s">
        <v>22541</v>
      </c>
      <c r="C3731" s="32" t="s">
        <v>22542</v>
      </c>
      <c r="D3731" s="32" t="s">
        <v>22543</v>
      </c>
      <c r="E3731" s="32" t="s">
        <v>22544</v>
      </c>
      <c r="F3731" s="32" t="s">
        <v>393</v>
      </c>
      <c r="G3731" s="32">
        <v>2018</v>
      </c>
      <c r="H3731" s="33">
        <v>43185</v>
      </c>
      <c r="I3731" s="32"/>
      <c r="J3731" s="32"/>
      <c r="K3731" s="32" t="s">
        <v>22545</v>
      </c>
      <c r="L3731" s="32" t="str">
        <f t="shared" si="915"/>
        <v>PostAlerta</v>
      </c>
      <c r="M3731" s="32" t="str">
        <f t="shared" si="918"/>
        <v>S/PalabrasClaves</v>
      </c>
      <c r="N3731" s="32" t="str">
        <f t="shared" si="919"/>
        <v/>
      </c>
      <c r="O3731" s="32"/>
      <c r="P3731" s="32" t="s">
        <v>942</v>
      </c>
      <c r="Q3731" s="32"/>
      <c r="R3731" s="32" t="str">
        <f>LEFT('2012-2022'!$P3731,4)</f>
        <v>2018</v>
      </c>
      <c r="S3731" s="32" t="s">
        <v>74</v>
      </c>
      <c r="T3731" s="32" t="str">
        <f t="shared" si="912"/>
        <v/>
      </c>
      <c r="U3731" s="32"/>
      <c r="V3731" s="32"/>
      <c r="W3731" s="35"/>
      <c r="X3731" s="35"/>
      <c r="Y3731" s="32"/>
    </row>
    <row r="3732" spans="1:25" ht="15.75" hidden="1" customHeight="1" x14ac:dyDescent="0.25">
      <c r="A3732" s="27">
        <v>26372927</v>
      </c>
      <c r="B3732" s="27" t="s">
        <v>22546</v>
      </c>
      <c r="C3732" s="27" t="s">
        <v>22547</v>
      </c>
      <c r="D3732" s="27" t="s">
        <v>22548</v>
      </c>
      <c r="E3732" s="27" t="s">
        <v>15432</v>
      </c>
      <c r="F3732" s="27" t="s">
        <v>304</v>
      </c>
      <c r="G3732" s="27">
        <v>2015</v>
      </c>
      <c r="H3732" s="28">
        <v>42263</v>
      </c>
      <c r="I3732" s="27" t="s">
        <v>22549</v>
      </c>
      <c r="J3732" s="27" t="s">
        <v>22550</v>
      </c>
      <c r="K3732" s="27" t="s">
        <v>22551</v>
      </c>
      <c r="L3732" s="27" t="str">
        <f t="shared" si="915"/>
        <v>Excluido</v>
      </c>
      <c r="M3732" s="27" t="str">
        <f t="shared" si="918"/>
        <v>S/PalabrasClaves</v>
      </c>
      <c r="N3732" s="27" t="str">
        <f t="shared" si="919"/>
        <v/>
      </c>
      <c r="O3732" s="27"/>
      <c r="P3732" s="27" t="s">
        <v>5560</v>
      </c>
      <c r="Q3732" s="27"/>
      <c r="R3732" s="27" t="str">
        <f>LEFT('2012-2022'!$P3732,4)</f>
        <v>2015</v>
      </c>
      <c r="S3732" s="27" t="s">
        <v>70</v>
      </c>
      <c r="T3732" s="27" t="str">
        <f t="shared" si="912"/>
        <v/>
      </c>
      <c r="U3732" s="27"/>
      <c r="V3732" s="27"/>
      <c r="W3732" s="30"/>
      <c r="X3732" s="30"/>
      <c r="Y3732" s="31"/>
    </row>
    <row r="3733" spans="1:25" ht="15.75" hidden="1" customHeight="1" x14ac:dyDescent="0.25">
      <c r="A3733" s="32">
        <v>32959365</v>
      </c>
      <c r="B3733" s="32" t="s">
        <v>22552</v>
      </c>
      <c r="C3733" s="32" t="s">
        <v>22553</v>
      </c>
      <c r="D3733" s="32" t="s">
        <v>22554</v>
      </c>
      <c r="E3733" s="32" t="s">
        <v>22555</v>
      </c>
      <c r="F3733" s="32" t="s">
        <v>9980</v>
      </c>
      <c r="G3733" s="32">
        <v>2020</v>
      </c>
      <c r="H3733" s="33">
        <v>44096</v>
      </c>
      <c r="I3733" s="32" t="s">
        <v>22556</v>
      </c>
      <c r="J3733" s="32"/>
      <c r="K3733" s="32" t="s">
        <v>22557</v>
      </c>
      <c r="L3733" s="32" t="str">
        <f t="shared" si="915"/>
        <v>Excluido</v>
      </c>
      <c r="M3733" s="32" t="str">
        <f t="shared" si="918"/>
        <v>S/PalabrasClaves</v>
      </c>
      <c r="N3733" s="32" t="str">
        <f t="shared" si="919"/>
        <v/>
      </c>
      <c r="O3733" s="32"/>
      <c r="P3733" s="32" t="s">
        <v>9888</v>
      </c>
      <c r="Q3733" s="32"/>
      <c r="R3733" s="32" t="str">
        <f>LEFT('2012-2022'!$P3733,4)</f>
        <v>2020</v>
      </c>
      <c r="S3733" s="32" t="s">
        <v>68</v>
      </c>
      <c r="T3733" s="32" t="str">
        <f t="shared" si="912"/>
        <v/>
      </c>
      <c r="U3733" s="32"/>
      <c r="V3733" s="32"/>
      <c r="W3733" s="35"/>
      <c r="X3733" s="35"/>
      <c r="Y3733" s="32"/>
    </row>
    <row r="3734" spans="1:25" ht="15.75" hidden="1" customHeight="1" x14ac:dyDescent="0.25">
      <c r="A3734" s="27">
        <v>29304083</v>
      </c>
      <c r="B3734" s="27" t="s">
        <v>22558</v>
      </c>
      <c r="C3734" s="27" t="s">
        <v>22559</v>
      </c>
      <c r="D3734" s="27" t="s">
        <v>22560</v>
      </c>
      <c r="E3734" s="27" t="s">
        <v>15432</v>
      </c>
      <c r="F3734" s="27" t="s">
        <v>424</v>
      </c>
      <c r="G3734" s="27">
        <v>2018</v>
      </c>
      <c r="H3734" s="28">
        <v>43106</v>
      </c>
      <c r="I3734" s="27" t="s">
        <v>22561</v>
      </c>
      <c r="J3734" s="27"/>
      <c r="K3734" s="27" t="s">
        <v>22562</v>
      </c>
      <c r="L3734" s="27" t="str">
        <f t="shared" si="915"/>
        <v>Excluido</v>
      </c>
      <c r="M3734" s="27" t="str">
        <f t="shared" si="918"/>
        <v>S/PalabrasClaves</v>
      </c>
      <c r="N3734" s="27" t="str">
        <f t="shared" si="919"/>
        <v/>
      </c>
      <c r="O3734" s="27"/>
      <c r="P3734" s="27" t="s">
        <v>5379</v>
      </c>
      <c r="Q3734" s="27"/>
      <c r="R3734" s="27" t="str">
        <f>LEFT('2012-2022'!$P3734,4)</f>
        <v>2018</v>
      </c>
      <c r="S3734" s="27" t="s">
        <v>39</v>
      </c>
      <c r="T3734" s="27" t="str">
        <f t="shared" si="912"/>
        <v/>
      </c>
      <c r="U3734" s="27"/>
      <c r="V3734" s="27"/>
      <c r="W3734" s="30"/>
      <c r="X3734" s="30"/>
      <c r="Y3734" s="31"/>
    </row>
    <row r="3735" spans="1:25" ht="15.75" hidden="1" customHeight="1" x14ac:dyDescent="0.25">
      <c r="A3735" s="32">
        <v>31643179</v>
      </c>
      <c r="B3735" s="32" t="s">
        <v>22563</v>
      </c>
      <c r="C3735" s="32"/>
      <c r="D3735" s="32" t="s">
        <v>22564</v>
      </c>
      <c r="E3735" s="32"/>
      <c r="F3735" s="32" t="s">
        <v>18023</v>
      </c>
      <c r="G3735" s="32">
        <v>2012</v>
      </c>
      <c r="H3735" s="33">
        <v>43900</v>
      </c>
      <c r="I3735" s="32"/>
      <c r="J3735" s="32"/>
      <c r="K3735" s="32"/>
      <c r="L3735" s="32" t="str">
        <f t="shared" si="915"/>
        <v>Excluido</v>
      </c>
      <c r="M3735" s="32" t="str">
        <f t="shared" si="918"/>
        <v>S/PalabrasClaves</v>
      </c>
      <c r="N3735" s="32" t="str">
        <f t="shared" si="919"/>
        <v/>
      </c>
      <c r="O3735" s="32"/>
      <c r="P3735" s="32" t="s">
        <v>22565</v>
      </c>
      <c r="Q3735" s="32"/>
      <c r="R3735" s="32" t="str">
        <f>LEFT('2012-2022'!$P3735,4)</f>
        <v>2020</v>
      </c>
      <c r="S3735" s="32" t="s">
        <v>49</v>
      </c>
      <c r="T3735" s="32" t="str">
        <f t="shared" si="912"/>
        <v/>
      </c>
      <c r="U3735" s="32"/>
      <c r="V3735" s="32"/>
      <c r="W3735" s="35"/>
      <c r="X3735" s="35"/>
      <c r="Y3735" s="32"/>
    </row>
    <row r="3736" spans="1:25" ht="15.75" hidden="1" customHeight="1" x14ac:dyDescent="0.25">
      <c r="A3736" s="27">
        <v>24771307</v>
      </c>
      <c r="B3736" s="27" t="s">
        <v>22566</v>
      </c>
      <c r="C3736" s="27" t="s">
        <v>22567</v>
      </c>
      <c r="D3736" s="27" t="s">
        <v>22568</v>
      </c>
      <c r="E3736" s="27" t="s">
        <v>22569</v>
      </c>
      <c r="F3736" s="27" t="s">
        <v>22570</v>
      </c>
      <c r="G3736" s="27">
        <v>2014</v>
      </c>
      <c r="H3736" s="28">
        <v>41758</v>
      </c>
      <c r="I3736" s="27"/>
      <c r="J3736" s="27"/>
      <c r="K3736" s="27" t="s">
        <v>22571</v>
      </c>
      <c r="L3736" s="27" t="str">
        <f t="shared" si="915"/>
        <v>PreAlerta</v>
      </c>
      <c r="M3736" s="27" t="str">
        <f t="shared" si="918"/>
        <v>S/PalabrasClaves</v>
      </c>
      <c r="N3736" s="27" t="str">
        <f t="shared" si="919"/>
        <v/>
      </c>
      <c r="O3736" s="27"/>
      <c r="P3736" s="27" t="s">
        <v>1736</v>
      </c>
      <c r="Q3736" s="27"/>
      <c r="R3736" s="27" t="str">
        <f>LEFT('2012-2022'!$P3736,4)</f>
        <v>2014</v>
      </c>
      <c r="S3736" s="27" t="s">
        <v>65</v>
      </c>
      <c r="T3736" s="27" t="str">
        <f t="shared" si="912"/>
        <v/>
      </c>
      <c r="U3736" s="27"/>
      <c r="V3736" s="27"/>
      <c r="W3736" s="30"/>
      <c r="X3736" s="30"/>
      <c r="Y3736" s="31"/>
    </row>
    <row r="3737" spans="1:25" ht="15.75" hidden="1" customHeight="1" x14ac:dyDescent="0.25">
      <c r="A3737" s="32">
        <v>32345231</v>
      </c>
      <c r="B3737" s="32" t="s">
        <v>22572</v>
      </c>
      <c r="C3737" s="32" t="s">
        <v>22573</v>
      </c>
      <c r="D3737" s="32" t="s">
        <v>22574</v>
      </c>
      <c r="E3737" s="32" t="s">
        <v>22575</v>
      </c>
      <c r="F3737" s="32" t="s">
        <v>1066</v>
      </c>
      <c r="G3737" s="32">
        <v>2020</v>
      </c>
      <c r="H3737" s="33">
        <v>43951</v>
      </c>
      <c r="I3737" s="32" t="s">
        <v>22576</v>
      </c>
      <c r="J3737" s="32"/>
      <c r="K3737" s="32" t="s">
        <v>22577</v>
      </c>
      <c r="L3737" s="32" t="str">
        <f t="shared" si="915"/>
        <v>PostAlerta</v>
      </c>
      <c r="M3737" s="32" t="str">
        <f t="shared" si="918"/>
        <v>C/PalabrasClaves</v>
      </c>
      <c r="N3737" s="32" t="str">
        <f t="shared" si="919"/>
        <v/>
      </c>
      <c r="O3737" s="32"/>
      <c r="P3737" s="32" t="s">
        <v>22578</v>
      </c>
      <c r="Q3737" s="32"/>
      <c r="R3737" s="32" t="str">
        <f>LEFT('2012-2022'!$P3737,4)</f>
        <v>2020</v>
      </c>
      <c r="S3737" s="32" t="s">
        <v>54</v>
      </c>
      <c r="T3737" s="32" t="str">
        <f t="shared" si="912"/>
        <v/>
      </c>
      <c r="U3737" s="32"/>
      <c r="V3737" s="32"/>
      <c r="W3737" s="35"/>
      <c r="X3737" s="35"/>
      <c r="Y3737" s="32"/>
    </row>
    <row r="3738" spans="1:25" ht="15.75" hidden="1" customHeight="1" x14ac:dyDescent="0.25">
      <c r="A3738" s="27">
        <v>33234606</v>
      </c>
      <c r="B3738" s="27" t="s">
        <v>22579</v>
      </c>
      <c r="C3738" s="27" t="s">
        <v>22580</v>
      </c>
      <c r="D3738" s="27" t="s">
        <v>22581</v>
      </c>
      <c r="E3738" s="27" t="s">
        <v>22582</v>
      </c>
      <c r="F3738" s="27" t="s">
        <v>16022</v>
      </c>
      <c r="G3738" s="27">
        <v>2020</v>
      </c>
      <c r="H3738" s="28">
        <v>44160</v>
      </c>
      <c r="I3738" s="27" t="s">
        <v>22583</v>
      </c>
      <c r="J3738" s="27"/>
      <c r="K3738" s="27" t="s">
        <v>22584</v>
      </c>
      <c r="L3738" s="27" t="str">
        <f t="shared" si="915"/>
        <v>Excluido</v>
      </c>
      <c r="M3738" s="27" t="str">
        <f t="shared" si="918"/>
        <v>C/PalabrasClaves</v>
      </c>
      <c r="N3738" s="27" t="str">
        <f t="shared" si="919"/>
        <v/>
      </c>
      <c r="O3738" s="27"/>
      <c r="P3738" s="27" t="s">
        <v>22585</v>
      </c>
      <c r="Q3738" s="27"/>
      <c r="R3738" s="27" t="str">
        <f>LEFT('2012-2022'!$P3738,4)</f>
        <v>2020</v>
      </c>
      <c r="S3738" s="27" t="s">
        <v>72</v>
      </c>
      <c r="T3738" s="27" t="str">
        <f t="shared" si="912"/>
        <v/>
      </c>
      <c r="U3738" s="27"/>
      <c r="V3738" s="27"/>
      <c r="W3738" s="30"/>
      <c r="X3738" s="30"/>
      <c r="Y3738" s="31"/>
    </row>
    <row r="3739" spans="1:25" ht="15.75" hidden="1" customHeight="1" x14ac:dyDescent="0.25">
      <c r="A3739" s="32">
        <v>31099330</v>
      </c>
      <c r="B3739" s="32" t="s">
        <v>22586</v>
      </c>
      <c r="C3739" s="32" t="s">
        <v>22587</v>
      </c>
      <c r="D3739" s="32" t="s">
        <v>22588</v>
      </c>
      <c r="E3739" s="32" t="s">
        <v>11458</v>
      </c>
      <c r="F3739" s="32" t="s">
        <v>22589</v>
      </c>
      <c r="G3739" s="32">
        <v>2019</v>
      </c>
      <c r="H3739" s="33">
        <v>43603</v>
      </c>
      <c r="I3739" s="32" t="s">
        <v>22590</v>
      </c>
      <c r="J3739" s="32"/>
      <c r="K3739" s="32" t="s">
        <v>22591</v>
      </c>
      <c r="L3739" s="32" t="str">
        <f t="shared" si="915"/>
        <v>Excluido</v>
      </c>
      <c r="M3739" s="32" t="str">
        <f t="shared" si="918"/>
        <v>C/PalabrasClaves</v>
      </c>
      <c r="N3739" s="32"/>
      <c r="O3739" s="32"/>
      <c r="P3739" s="32" t="s">
        <v>3530</v>
      </c>
      <c r="Q3739" s="32"/>
      <c r="R3739" s="32" t="str">
        <f>LEFT('2012-2022'!$P3739,4)</f>
        <v>2019</v>
      </c>
      <c r="S3739" s="32" t="s">
        <v>57</v>
      </c>
      <c r="T3739" s="32" t="str">
        <f t="shared" si="912"/>
        <v/>
      </c>
      <c r="U3739" s="32"/>
      <c r="V3739" s="32"/>
      <c r="W3739" s="35"/>
      <c r="X3739" s="35"/>
      <c r="Y3739" s="32"/>
    </row>
    <row r="3740" spans="1:25" ht="15.75" hidden="1" customHeight="1" x14ac:dyDescent="0.25">
      <c r="A3740" s="27">
        <v>34169683</v>
      </c>
      <c r="B3740" s="27" t="s">
        <v>22592</v>
      </c>
      <c r="C3740" s="27" t="s">
        <v>22593</v>
      </c>
      <c r="D3740" s="27" t="s">
        <v>22594</v>
      </c>
      <c r="E3740" s="27" t="s">
        <v>22595</v>
      </c>
      <c r="F3740" s="27" t="s">
        <v>16956</v>
      </c>
      <c r="G3740" s="27">
        <v>2022</v>
      </c>
      <c r="H3740" s="28">
        <v>44372</v>
      </c>
      <c r="I3740" s="27" t="s">
        <v>22596</v>
      </c>
      <c r="J3740" s="27"/>
      <c r="K3740" s="27" t="s">
        <v>22597</v>
      </c>
      <c r="L3740" s="27" t="str">
        <f t="shared" si="915"/>
        <v>Excluido</v>
      </c>
      <c r="M3740" s="27" t="str">
        <f t="shared" si="918"/>
        <v>S/PalabrasClaves</v>
      </c>
      <c r="N3740" s="27" t="str">
        <f>IF(ISNUMBER(SEARCH("TREATMENT", B3740)), "4) Nuevos tratamientos", "")</f>
        <v/>
      </c>
      <c r="O3740" s="27"/>
      <c r="P3740" s="27" t="s">
        <v>410</v>
      </c>
      <c r="Q3740" s="27"/>
      <c r="R3740" s="27" t="str">
        <f>LEFT('2012-2022'!$P3740,4)</f>
        <v>2022</v>
      </c>
      <c r="S3740" s="27" t="s">
        <v>54</v>
      </c>
      <c r="T3740" s="27" t="str">
        <f t="shared" si="912"/>
        <v/>
      </c>
      <c r="U3740" s="27"/>
      <c r="V3740" s="27"/>
      <c r="W3740" s="30"/>
      <c r="X3740" s="30"/>
      <c r="Y3740" s="31"/>
    </row>
    <row r="3741" spans="1:25" ht="15.75" hidden="1" customHeight="1" x14ac:dyDescent="0.25">
      <c r="A3741" s="32">
        <v>28436019</v>
      </c>
      <c r="B3741" s="32" t="s">
        <v>22598</v>
      </c>
      <c r="C3741" s="32" t="s">
        <v>22599</v>
      </c>
      <c r="D3741" s="32" t="s">
        <v>22600</v>
      </c>
      <c r="E3741" s="32" t="s">
        <v>22601</v>
      </c>
      <c r="F3741" s="32" t="s">
        <v>9980</v>
      </c>
      <c r="G3741" s="32">
        <v>2017</v>
      </c>
      <c r="H3741" s="32">
        <v>42850</v>
      </c>
      <c r="I3741" s="32" t="s">
        <v>22602</v>
      </c>
      <c r="J3741" s="32"/>
      <c r="K3741" s="32" t="s">
        <v>22603</v>
      </c>
      <c r="L3741" s="32"/>
      <c r="M3741" s="32"/>
      <c r="N3741" s="32"/>
      <c r="O3741" s="32"/>
      <c r="P3741" s="32" t="s">
        <v>22604</v>
      </c>
      <c r="Q3741" s="32"/>
      <c r="R3741" s="32"/>
      <c r="S3741" s="32" t="s">
        <v>54</v>
      </c>
      <c r="T3741" s="32" t="str">
        <f t="shared" si="912"/>
        <v/>
      </c>
      <c r="U3741" s="32"/>
      <c r="V3741" s="32"/>
      <c r="W3741" s="35"/>
      <c r="X3741" s="35"/>
      <c r="Y3741" s="32"/>
    </row>
  </sheetData>
  <autoFilter ref="A1:Y3741" xr:uid="{00000000-0009-0000-0000-000003000000}">
    <filterColumn colId="13">
      <filters>
        <filter val="1) Reporte de cepas resistentes"/>
        <filter val="2) Nuevos tratamientos"/>
        <filter val="3) Inmunizacióm"/>
      </filters>
    </filterColumn>
  </autoFilter>
  <conditionalFormatting sqref="L2:L80 L82:L3740">
    <cfRule type="containsText" dxfId="7" priority="1" stopIfTrue="1" operator="containsText" text="Post">
      <formula>NOT(ISERROR(SEARCH(("Post"),(L2))))</formula>
    </cfRule>
    <cfRule type="containsText" dxfId="6" priority="2" stopIfTrue="1" operator="containsText" text="Excluido">
      <formula>NOT(ISERROR(SEARCH(("Excluido"),(L2))))</formula>
    </cfRule>
    <cfRule type="containsText" dxfId="5" priority="3" stopIfTrue="1" operator="containsText" text="Pre">
      <formula>NOT(ISERROR(SEARCH(("Pre"),(L2))))</formula>
    </cfRule>
  </conditionalFormatting>
  <conditionalFormatting sqref="M1:M3740">
    <cfRule type="beginsWith" dxfId="4" priority="4" operator="beginsWith" text="s/">
      <formula>LEFT((M1),LEN("s/"))=("s/")</formula>
    </cfRule>
    <cfRule type="beginsWith" dxfId="3" priority="5" stopIfTrue="1" operator="beginsWith" text="c/">
      <formula>LEFT((M1),LEN("c/"))=("c/")</formula>
    </cfRule>
  </conditionalFormatting>
  <dataValidations count="4">
    <dataValidation type="list" allowBlank="1" showErrorMessage="1" sqref="O1:O3740" xr:uid="{00000000-0002-0000-0300-000000000000}">
      <formula1>subcategoria</formula1>
    </dataValidation>
    <dataValidation type="list" allowBlank="1" showErrorMessage="1" sqref="N1:N1817 N1819:N3740" xr:uid="{00000000-0002-0000-0300-000001000000}">
      <formula1>categoria</formula1>
    </dataValidation>
    <dataValidation type="list" allowBlank="1" showErrorMessage="1" sqref="Q2:Q3740" xr:uid="{00000000-0002-0000-0300-000002000000}">
      <formula1>Estado</formula1>
    </dataValidation>
    <dataValidation type="list" allowBlank="1" showErrorMessage="1" sqref="U2:W2100" xr:uid="{00000000-0002-0000-0300-000003000000}">
      <formula1>"Yes,No"</formula1>
    </dataValidation>
  </dataValidation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7EB63-9F2B-4283-A749-3C2DA20A9C66}">
  <dimension ref="A1:J572"/>
  <sheetViews>
    <sheetView tabSelected="1" workbookViewId="0">
      <selection sqref="A1:J1045407"/>
    </sheetView>
  </sheetViews>
  <sheetFormatPr baseColWidth="10" defaultRowHeight="15" x14ac:dyDescent="0.25"/>
  <sheetData>
    <row r="1" spans="1:10" x14ac:dyDescent="0.25">
      <c r="A1" t="s">
        <v>80</v>
      </c>
      <c r="B1" t="s">
        <v>81</v>
      </c>
      <c r="C1" t="s">
        <v>29</v>
      </c>
      <c r="D1" t="s">
        <v>30</v>
      </c>
      <c r="E1" t="s">
        <v>94</v>
      </c>
      <c r="F1" t="s">
        <v>95</v>
      </c>
      <c r="G1" t="s">
        <v>96</v>
      </c>
      <c r="H1" t="s">
        <v>97</v>
      </c>
      <c r="I1" t="s">
        <v>98</v>
      </c>
      <c r="J1" t="s">
        <v>99</v>
      </c>
    </row>
    <row r="2" spans="1:10" x14ac:dyDescent="0.25">
      <c r="A2">
        <v>31119616</v>
      </c>
      <c r="B2" t="s">
        <v>116</v>
      </c>
      <c r="C2" t="s">
        <v>12</v>
      </c>
      <c r="D2" t="s">
        <v>25</v>
      </c>
      <c r="F2" t="s">
        <v>122</v>
      </c>
      <c r="G2" t="s">
        <v>123</v>
      </c>
      <c r="H2" t="s">
        <v>124</v>
      </c>
      <c r="I2" t="s">
        <v>124</v>
      </c>
      <c r="J2" t="s">
        <v>122</v>
      </c>
    </row>
    <row r="3" spans="1:10" x14ac:dyDescent="0.25">
      <c r="A3">
        <v>30900979</v>
      </c>
      <c r="B3" t="s">
        <v>141</v>
      </c>
      <c r="C3" t="s">
        <v>9</v>
      </c>
      <c r="F3" t="s">
        <v>149</v>
      </c>
      <c r="G3" t="s">
        <v>123</v>
      </c>
      <c r="H3" t="s">
        <v>124</v>
      </c>
      <c r="I3" t="s">
        <v>124</v>
      </c>
      <c r="J3" t="s">
        <v>150</v>
      </c>
    </row>
    <row r="4" spans="1:10" x14ac:dyDescent="0.25">
      <c r="A4">
        <v>31661379</v>
      </c>
      <c r="B4" t="s">
        <v>151</v>
      </c>
      <c r="C4" t="s">
        <v>9</v>
      </c>
      <c r="F4" t="s">
        <v>158</v>
      </c>
      <c r="G4" t="s">
        <v>123</v>
      </c>
      <c r="H4" t="s">
        <v>124</v>
      </c>
      <c r="I4" t="s">
        <v>124</v>
      </c>
      <c r="J4" t="s">
        <v>159</v>
      </c>
    </row>
    <row r="5" spans="1:10" x14ac:dyDescent="0.25">
      <c r="A5">
        <v>34402689</v>
      </c>
      <c r="B5" t="s">
        <v>205</v>
      </c>
      <c r="C5" t="s">
        <v>9</v>
      </c>
      <c r="F5" t="s">
        <v>212</v>
      </c>
      <c r="G5" t="s">
        <v>123</v>
      </c>
      <c r="H5" t="s">
        <v>124</v>
      </c>
      <c r="I5" t="s">
        <v>124</v>
      </c>
      <c r="J5" t="s">
        <v>213</v>
      </c>
    </row>
    <row r="6" spans="1:10" x14ac:dyDescent="0.25">
      <c r="A6">
        <v>29553336</v>
      </c>
      <c r="B6" t="s">
        <v>238</v>
      </c>
      <c r="C6" t="s">
        <v>9</v>
      </c>
      <c r="F6" t="s">
        <v>243</v>
      </c>
      <c r="G6" t="s">
        <v>123</v>
      </c>
      <c r="H6" t="s">
        <v>124</v>
      </c>
      <c r="I6" t="s">
        <v>124</v>
      </c>
      <c r="J6" t="s">
        <v>244</v>
      </c>
    </row>
    <row r="7" spans="1:10" x14ac:dyDescent="0.25">
      <c r="A7">
        <v>34871932</v>
      </c>
      <c r="B7" t="s">
        <v>281</v>
      </c>
      <c r="C7" t="s">
        <v>12</v>
      </c>
      <c r="D7" t="s">
        <v>25</v>
      </c>
      <c r="F7" t="s">
        <v>290</v>
      </c>
      <c r="G7" t="s">
        <v>124</v>
      </c>
      <c r="H7" t="s">
        <v>124</v>
      </c>
      <c r="I7" t="s">
        <v>124</v>
      </c>
      <c r="J7" t="s">
        <v>291</v>
      </c>
    </row>
    <row r="8" spans="1:10" x14ac:dyDescent="0.25">
      <c r="A8">
        <v>32149957</v>
      </c>
      <c r="B8" t="s">
        <v>317</v>
      </c>
      <c r="C8" t="s">
        <v>12</v>
      </c>
      <c r="D8" t="s">
        <v>322</v>
      </c>
      <c r="F8" t="s">
        <v>323</v>
      </c>
      <c r="G8" t="s">
        <v>124</v>
      </c>
      <c r="H8" t="s">
        <v>124</v>
      </c>
      <c r="I8" t="s">
        <v>124</v>
      </c>
      <c r="J8" t="s">
        <v>324</v>
      </c>
    </row>
    <row r="9" spans="1:10" x14ac:dyDescent="0.25">
      <c r="A9">
        <v>32530860</v>
      </c>
      <c r="B9" t="s">
        <v>337</v>
      </c>
      <c r="C9" t="s">
        <v>9</v>
      </c>
      <c r="F9" t="s">
        <v>342</v>
      </c>
      <c r="G9" t="s">
        <v>123</v>
      </c>
      <c r="H9" t="s">
        <v>124</v>
      </c>
      <c r="I9" t="s">
        <v>124</v>
      </c>
      <c r="J9" t="s">
        <v>343</v>
      </c>
    </row>
    <row r="10" spans="1:10" x14ac:dyDescent="0.25">
      <c r="A10">
        <v>30629196</v>
      </c>
      <c r="B10" t="s">
        <v>359</v>
      </c>
      <c r="C10" t="s">
        <v>12</v>
      </c>
      <c r="D10" t="s">
        <v>365</v>
      </c>
      <c r="F10" t="s">
        <v>367</v>
      </c>
      <c r="G10" t="s">
        <v>124</v>
      </c>
      <c r="H10" t="s">
        <v>123</v>
      </c>
      <c r="I10" t="s">
        <v>124</v>
      </c>
      <c r="J10" t="s">
        <v>368</v>
      </c>
    </row>
    <row r="11" spans="1:10" x14ac:dyDescent="0.25">
      <c r="A11">
        <v>24074904</v>
      </c>
      <c r="B11" t="s">
        <v>383</v>
      </c>
      <c r="C11" t="s">
        <v>9</v>
      </c>
      <c r="E11" t="s">
        <v>17</v>
      </c>
      <c r="F11" t="s">
        <v>323</v>
      </c>
      <c r="G11" t="s">
        <v>124</v>
      </c>
      <c r="H11" t="s">
        <v>124</v>
      </c>
      <c r="I11" t="s">
        <v>124</v>
      </c>
      <c r="J11" t="s">
        <v>390</v>
      </c>
    </row>
    <row r="12" spans="1:10" x14ac:dyDescent="0.25">
      <c r="A12">
        <v>29883770</v>
      </c>
      <c r="B12" t="s">
        <v>411</v>
      </c>
      <c r="C12" t="s">
        <v>9</v>
      </c>
      <c r="F12" t="s">
        <v>418</v>
      </c>
      <c r="G12" t="s">
        <v>123</v>
      </c>
      <c r="H12" t="s">
        <v>124</v>
      </c>
      <c r="I12" t="s">
        <v>124</v>
      </c>
      <c r="J12" t="s">
        <v>419</v>
      </c>
    </row>
    <row r="13" spans="1:10" x14ac:dyDescent="0.25">
      <c r="A13">
        <v>31972174</v>
      </c>
      <c r="B13" t="s">
        <v>441</v>
      </c>
      <c r="C13" t="s">
        <v>12</v>
      </c>
      <c r="D13" t="s">
        <v>447</v>
      </c>
      <c r="F13" t="s">
        <v>449</v>
      </c>
      <c r="G13" t="s">
        <v>124</v>
      </c>
      <c r="H13" t="s">
        <v>123</v>
      </c>
      <c r="I13" t="s">
        <v>124</v>
      </c>
      <c r="J13" t="s">
        <v>450</v>
      </c>
    </row>
    <row r="14" spans="1:10" x14ac:dyDescent="0.25">
      <c r="A14">
        <v>30787927</v>
      </c>
      <c r="B14" t="s">
        <v>456</v>
      </c>
      <c r="C14" t="s">
        <v>15</v>
      </c>
      <c r="F14" t="s">
        <v>464</v>
      </c>
      <c r="G14" t="s">
        <v>124</v>
      </c>
      <c r="H14" t="s">
        <v>124</v>
      </c>
      <c r="I14" t="s">
        <v>123</v>
      </c>
      <c r="J14" t="s">
        <v>465</v>
      </c>
    </row>
    <row r="15" spans="1:10" x14ac:dyDescent="0.25">
      <c r="A15">
        <v>30239814</v>
      </c>
      <c r="B15" t="s">
        <v>480</v>
      </c>
      <c r="C15" t="s">
        <v>9</v>
      </c>
      <c r="F15" t="s">
        <v>487</v>
      </c>
      <c r="G15" t="s">
        <v>123</v>
      </c>
      <c r="H15" t="s">
        <v>124</v>
      </c>
      <c r="I15" t="s">
        <v>124</v>
      </c>
      <c r="J15" t="s">
        <v>488</v>
      </c>
    </row>
    <row r="16" spans="1:10" x14ac:dyDescent="0.25">
      <c r="A16">
        <v>25480491</v>
      </c>
      <c r="B16" t="s">
        <v>489</v>
      </c>
      <c r="C16" t="s">
        <v>9</v>
      </c>
      <c r="F16" t="s">
        <v>496</v>
      </c>
      <c r="G16" t="s">
        <v>123</v>
      </c>
      <c r="H16" t="s">
        <v>124</v>
      </c>
      <c r="I16" t="s">
        <v>124</v>
      </c>
      <c r="J16" t="s">
        <v>497</v>
      </c>
    </row>
    <row r="17" spans="1:10" x14ac:dyDescent="0.25">
      <c r="A17">
        <v>22492861</v>
      </c>
      <c r="B17" t="s">
        <v>518</v>
      </c>
      <c r="C17" t="s">
        <v>9</v>
      </c>
      <c r="F17" t="s">
        <v>524</v>
      </c>
      <c r="G17" t="s">
        <v>123</v>
      </c>
      <c r="H17" t="s">
        <v>124</v>
      </c>
      <c r="I17" t="s">
        <v>124</v>
      </c>
      <c r="J17" t="s">
        <v>525</v>
      </c>
    </row>
    <row r="18" spans="1:10" x14ac:dyDescent="0.25">
      <c r="A18">
        <v>30858209</v>
      </c>
      <c r="B18" t="s">
        <v>598</v>
      </c>
      <c r="C18" t="s">
        <v>9</v>
      </c>
      <c r="F18" t="s">
        <v>323</v>
      </c>
      <c r="G18" t="s">
        <v>124</v>
      </c>
      <c r="H18" t="s">
        <v>124</v>
      </c>
      <c r="I18" t="s">
        <v>124</v>
      </c>
      <c r="J18" t="s">
        <v>324</v>
      </c>
    </row>
    <row r="19" spans="1:10" x14ac:dyDescent="0.25">
      <c r="A19">
        <v>30552033</v>
      </c>
      <c r="B19" t="s">
        <v>605</v>
      </c>
      <c r="C19" t="s">
        <v>12</v>
      </c>
      <c r="D19" t="s">
        <v>16</v>
      </c>
      <c r="F19" t="s">
        <v>613</v>
      </c>
      <c r="G19" t="s">
        <v>124</v>
      </c>
      <c r="H19" t="s">
        <v>123</v>
      </c>
      <c r="I19" t="s">
        <v>124</v>
      </c>
      <c r="J19" t="s">
        <v>614</v>
      </c>
    </row>
    <row r="20" spans="1:10" x14ac:dyDescent="0.25">
      <c r="A20">
        <v>29553335</v>
      </c>
      <c r="B20" t="s">
        <v>652</v>
      </c>
      <c r="C20" t="s">
        <v>9</v>
      </c>
      <c r="F20" t="s">
        <v>658</v>
      </c>
      <c r="G20" t="s">
        <v>123</v>
      </c>
      <c r="H20" t="s">
        <v>124</v>
      </c>
      <c r="I20" t="s">
        <v>124</v>
      </c>
      <c r="J20" t="s">
        <v>659</v>
      </c>
    </row>
    <row r="21" spans="1:10" x14ac:dyDescent="0.25">
      <c r="A21">
        <v>29924264</v>
      </c>
      <c r="B21" t="s">
        <v>660</v>
      </c>
      <c r="C21" t="s">
        <v>9</v>
      </c>
      <c r="F21" t="s">
        <v>667</v>
      </c>
      <c r="G21" t="s">
        <v>123</v>
      </c>
      <c r="H21" t="s">
        <v>124</v>
      </c>
      <c r="I21" t="s">
        <v>124</v>
      </c>
      <c r="J21" t="s">
        <v>668</v>
      </c>
    </row>
    <row r="22" spans="1:10" x14ac:dyDescent="0.25">
      <c r="A22">
        <v>30047666</v>
      </c>
      <c r="B22" t="s">
        <v>683</v>
      </c>
      <c r="C22" t="s">
        <v>9</v>
      </c>
      <c r="F22" t="s">
        <v>323</v>
      </c>
      <c r="G22" t="s">
        <v>124</v>
      </c>
      <c r="H22" t="s">
        <v>124</v>
      </c>
      <c r="I22" t="s">
        <v>124</v>
      </c>
      <c r="J22" t="s">
        <v>324</v>
      </c>
    </row>
    <row r="23" spans="1:10" x14ac:dyDescent="0.25">
      <c r="A23">
        <v>27191699</v>
      </c>
      <c r="B23" t="s">
        <v>688</v>
      </c>
      <c r="C23" t="s">
        <v>9</v>
      </c>
      <c r="F23" t="s">
        <v>694</v>
      </c>
      <c r="G23" t="s">
        <v>123</v>
      </c>
      <c r="H23" t="s">
        <v>124</v>
      </c>
      <c r="I23" t="s">
        <v>124</v>
      </c>
      <c r="J23" t="s">
        <v>695</v>
      </c>
    </row>
    <row r="24" spans="1:10" x14ac:dyDescent="0.25">
      <c r="A24">
        <v>25253760</v>
      </c>
      <c r="B24" t="s">
        <v>696</v>
      </c>
      <c r="C24" t="s">
        <v>9</v>
      </c>
      <c r="F24" t="s">
        <v>702</v>
      </c>
      <c r="G24" t="s">
        <v>123</v>
      </c>
      <c r="H24" t="s">
        <v>124</v>
      </c>
      <c r="I24" t="s">
        <v>124</v>
      </c>
      <c r="J24" t="s">
        <v>324</v>
      </c>
    </row>
    <row r="25" spans="1:10" x14ac:dyDescent="0.25">
      <c r="A25">
        <v>28069643</v>
      </c>
      <c r="B25" t="s">
        <v>715</v>
      </c>
      <c r="C25" t="s">
        <v>12</v>
      </c>
      <c r="D25" t="s">
        <v>16</v>
      </c>
      <c r="F25" t="s">
        <v>722</v>
      </c>
      <c r="G25" t="s">
        <v>124</v>
      </c>
      <c r="H25" t="s">
        <v>123</v>
      </c>
      <c r="I25" t="s">
        <v>124</v>
      </c>
      <c r="J25" t="s">
        <v>723</v>
      </c>
    </row>
    <row r="26" spans="1:10" x14ac:dyDescent="0.25">
      <c r="A26">
        <v>25639637</v>
      </c>
      <c r="B26" t="s">
        <v>746</v>
      </c>
      <c r="C26" t="s">
        <v>9</v>
      </c>
      <c r="F26" t="s">
        <v>753</v>
      </c>
      <c r="G26" t="s">
        <v>123</v>
      </c>
      <c r="H26" t="s">
        <v>124</v>
      </c>
      <c r="I26" t="s">
        <v>124</v>
      </c>
      <c r="J26" t="s">
        <v>754</v>
      </c>
    </row>
    <row r="27" spans="1:10" x14ac:dyDescent="0.25">
      <c r="A27">
        <v>27185804</v>
      </c>
      <c r="B27" t="s">
        <v>778</v>
      </c>
      <c r="C27" t="s">
        <v>9</v>
      </c>
      <c r="F27" t="s">
        <v>785</v>
      </c>
      <c r="G27" t="s">
        <v>123</v>
      </c>
      <c r="H27" t="s">
        <v>124</v>
      </c>
      <c r="I27" t="s">
        <v>124</v>
      </c>
      <c r="J27" t="s">
        <v>786</v>
      </c>
    </row>
    <row r="28" spans="1:10" x14ac:dyDescent="0.25">
      <c r="A28">
        <v>33200978</v>
      </c>
      <c r="B28" t="s">
        <v>794</v>
      </c>
      <c r="C28" t="s">
        <v>9</v>
      </c>
      <c r="F28" t="s">
        <v>801</v>
      </c>
      <c r="G28" t="s">
        <v>123</v>
      </c>
      <c r="H28" t="s">
        <v>124</v>
      </c>
      <c r="I28" t="s">
        <v>124</v>
      </c>
      <c r="J28" t="s">
        <v>802</v>
      </c>
    </row>
    <row r="29" spans="1:10" x14ac:dyDescent="0.25">
      <c r="A29">
        <v>31157931</v>
      </c>
      <c r="B29" t="s">
        <v>843</v>
      </c>
      <c r="C29" t="s">
        <v>12</v>
      </c>
      <c r="D29" t="s">
        <v>365</v>
      </c>
      <c r="F29" t="s">
        <v>851</v>
      </c>
      <c r="G29" t="s">
        <v>124</v>
      </c>
      <c r="H29" t="s">
        <v>123</v>
      </c>
      <c r="I29" t="s">
        <v>124</v>
      </c>
      <c r="J29" t="s">
        <v>852</v>
      </c>
    </row>
    <row r="30" spans="1:10" x14ac:dyDescent="0.25">
      <c r="A30">
        <v>32661900</v>
      </c>
      <c r="B30" t="s">
        <v>894</v>
      </c>
      <c r="C30" t="s">
        <v>12</v>
      </c>
      <c r="D30" t="s">
        <v>447</v>
      </c>
      <c r="F30" t="s">
        <v>903</v>
      </c>
      <c r="G30" t="s">
        <v>124</v>
      </c>
      <c r="H30" t="s">
        <v>123</v>
      </c>
      <c r="I30" t="s">
        <v>124</v>
      </c>
      <c r="J30" t="s">
        <v>904</v>
      </c>
    </row>
    <row r="31" spans="1:10" x14ac:dyDescent="0.25">
      <c r="A31">
        <v>32966677</v>
      </c>
      <c r="B31" t="s">
        <v>928</v>
      </c>
      <c r="C31" t="s">
        <v>12</v>
      </c>
      <c r="D31" t="s">
        <v>25</v>
      </c>
      <c r="F31" t="s">
        <v>935</v>
      </c>
      <c r="G31" t="s">
        <v>124</v>
      </c>
      <c r="H31" t="s">
        <v>123</v>
      </c>
      <c r="I31" t="s">
        <v>124</v>
      </c>
      <c r="J31" t="s">
        <v>936</v>
      </c>
    </row>
    <row r="32" spans="1:10" x14ac:dyDescent="0.25">
      <c r="A32">
        <v>30234796</v>
      </c>
      <c r="B32" t="s">
        <v>937</v>
      </c>
      <c r="C32" t="s">
        <v>9</v>
      </c>
      <c r="F32" t="s">
        <v>943</v>
      </c>
      <c r="G32" t="s">
        <v>123</v>
      </c>
      <c r="H32" t="s">
        <v>124</v>
      </c>
      <c r="I32" t="s">
        <v>124</v>
      </c>
      <c r="J32" t="s">
        <v>944</v>
      </c>
    </row>
    <row r="33" spans="1:10" x14ac:dyDescent="0.25">
      <c r="A33">
        <v>27451856</v>
      </c>
      <c r="B33" t="s">
        <v>945</v>
      </c>
      <c r="C33" t="s">
        <v>12</v>
      </c>
      <c r="D33" t="s">
        <v>16</v>
      </c>
      <c r="F33" t="s">
        <v>953</v>
      </c>
      <c r="G33" t="s">
        <v>124</v>
      </c>
      <c r="H33" t="s">
        <v>123</v>
      </c>
      <c r="I33" t="s">
        <v>124</v>
      </c>
      <c r="J33" t="s">
        <v>954</v>
      </c>
    </row>
    <row r="34" spans="1:10" x14ac:dyDescent="0.25">
      <c r="A34">
        <v>34668731</v>
      </c>
      <c r="B34" t="s">
        <v>964</v>
      </c>
      <c r="C34" t="s">
        <v>12</v>
      </c>
      <c r="D34" t="s">
        <v>25</v>
      </c>
      <c r="F34" t="s">
        <v>971</v>
      </c>
      <c r="G34" t="s">
        <v>124</v>
      </c>
      <c r="H34" t="s">
        <v>123</v>
      </c>
      <c r="I34" t="s">
        <v>124</v>
      </c>
      <c r="J34" t="s">
        <v>972</v>
      </c>
    </row>
    <row r="35" spans="1:10" x14ac:dyDescent="0.25">
      <c r="A35">
        <v>30448519</v>
      </c>
      <c r="B35" t="s">
        <v>973</v>
      </c>
      <c r="C35" t="s">
        <v>9</v>
      </c>
      <c r="F35" t="s">
        <v>980</v>
      </c>
      <c r="G35" t="s">
        <v>123</v>
      </c>
      <c r="H35" t="s">
        <v>124</v>
      </c>
      <c r="I35" t="s">
        <v>124</v>
      </c>
      <c r="J35" t="s">
        <v>981</v>
      </c>
    </row>
    <row r="36" spans="1:10" x14ac:dyDescent="0.25">
      <c r="A36">
        <v>34118893</v>
      </c>
      <c r="B36" t="s">
        <v>1062</v>
      </c>
      <c r="C36" t="s">
        <v>9</v>
      </c>
      <c r="F36" t="s">
        <v>1070</v>
      </c>
      <c r="G36" t="s">
        <v>123</v>
      </c>
      <c r="H36" t="s">
        <v>124</v>
      </c>
      <c r="I36" t="s">
        <v>124</v>
      </c>
      <c r="J36" t="s">
        <v>1071</v>
      </c>
    </row>
    <row r="37" spans="1:10" x14ac:dyDescent="0.25">
      <c r="A37">
        <v>30657464</v>
      </c>
      <c r="B37" t="s">
        <v>1093</v>
      </c>
      <c r="C37" t="s">
        <v>9</v>
      </c>
      <c r="F37" t="s">
        <v>1098</v>
      </c>
      <c r="G37" t="s">
        <v>123</v>
      </c>
      <c r="H37" t="s">
        <v>124</v>
      </c>
      <c r="I37" t="s">
        <v>124</v>
      </c>
      <c r="J37" t="s">
        <v>1099</v>
      </c>
    </row>
    <row r="38" spans="1:10" x14ac:dyDescent="0.25">
      <c r="A38">
        <v>30727713</v>
      </c>
      <c r="B38" t="s">
        <v>1128</v>
      </c>
      <c r="C38" t="s">
        <v>9</v>
      </c>
      <c r="F38" t="s">
        <v>1134</v>
      </c>
      <c r="G38" t="s">
        <v>123</v>
      </c>
      <c r="H38" t="s">
        <v>124</v>
      </c>
      <c r="I38" t="s">
        <v>124</v>
      </c>
      <c r="J38" t="s">
        <v>1135</v>
      </c>
    </row>
    <row r="39" spans="1:10" x14ac:dyDescent="0.25">
      <c r="A39">
        <v>30789143</v>
      </c>
      <c r="B39" t="s">
        <v>1142</v>
      </c>
      <c r="C39" t="s">
        <v>9</v>
      </c>
      <c r="F39" t="s">
        <v>1148</v>
      </c>
      <c r="G39" t="s">
        <v>123</v>
      </c>
      <c r="H39" t="s">
        <v>124</v>
      </c>
      <c r="I39" t="s">
        <v>124</v>
      </c>
      <c r="J39" t="s">
        <v>1149</v>
      </c>
    </row>
    <row r="40" spans="1:10" x14ac:dyDescent="0.25">
      <c r="A40">
        <v>27499432</v>
      </c>
      <c r="B40" t="s">
        <v>1150</v>
      </c>
      <c r="C40" t="s">
        <v>12</v>
      </c>
      <c r="D40" t="s">
        <v>16</v>
      </c>
      <c r="F40" t="s">
        <v>1156</v>
      </c>
      <c r="G40" t="s">
        <v>124</v>
      </c>
      <c r="H40" t="s">
        <v>123</v>
      </c>
      <c r="I40" t="s">
        <v>124</v>
      </c>
      <c r="J40" t="s">
        <v>1157</v>
      </c>
    </row>
    <row r="41" spans="1:10" x14ac:dyDescent="0.25">
      <c r="A41">
        <v>31407661</v>
      </c>
      <c r="B41" t="s">
        <v>1165</v>
      </c>
      <c r="C41" t="s">
        <v>9</v>
      </c>
      <c r="F41" t="s">
        <v>1171</v>
      </c>
      <c r="G41" t="s">
        <v>123</v>
      </c>
      <c r="H41" t="s">
        <v>124</v>
      </c>
      <c r="I41" t="s">
        <v>124</v>
      </c>
      <c r="J41" t="s">
        <v>1172</v>
      </c>
    </row>
    <row r="42" spans="1:10" x14ac:dyDescent="0.25">
      <c r="A42">
        <v>27090631</v>
      </c>
      <c r="B42" t="s">
        <v>1180</v>
      </c>
      <c r="C42" t="s">
        <v>9</v>
      </c>
      <c r="F42" t="s">
        <v>1185</v>
      </c>
      <c r="G42" t="s">
        <v>123</v>
      </c>
      <c r="H42" t="s">
        <v>124</v>
      </c>
      <c r="I42" t="s">
        <v>124</v>
      </c>
      <c r="J42" t="s">
        <v>1186</v>
      </c>
    </row>
    <row r="43" spans="1:10" x14ac:dyDescent="0.25">
      <c r="A43">
        <v>32116136</v>
      </c>
      <c r="B43" t="s">
        <v>1193</v>
      </c>
      <c r="C43" t="s">
        <v>9</v>
      </c>
      <c r="F43" t="s">
        <v>1199</v>
      </c>
      <c r="G43" t="s">
        <v>123</v>
      </c>
      <c r="H43" t="s">
        <v>124</v>
      </c>
      <c r="I43" t="s">
        <v>124</v>
      </c>
      <c r="J43" t="s">
        <v>1200</v>
      </c>
    </row>
    <row r="44" spans="1:10" x14ac:dyDescent="0.25">
      <c r="A44">
        <v>29225148</v>
      </c>
      <c r="B44" t="s">
        <v>1208</v>
      </c>
      <c r="C44" t="s">
        <v>9</v>
      </c>
      <c r="F44" t="s">
        <v>1215</v>
      </c>
      <c r="G44" t="s">
        <v>123</v>
      </c>
      <c r="H44" t="s">
        <v>124</v>
      </c>
      <c r="I44" t="s">
        <v>124</v>
      </c>
      <c r="J44" t="s">
        <v>1216</v>
      </c>
    </row>
    <row r="45" spans="1:10" x14ac:dyDescent="0.25">
      <c r="A45">
        <v>25735717</v>
      </c>
      <c r="B45" t="s">
        <v>1222</v>
      </c>
      <c r="C45" t="s">
        <v>9</v>
      </c>
      <c r="F45" t="s">
        <v>1227</v>
      </c>
      <c r="G45" t="s">
        <v>123</v>
      </c>
      <c r="H45" t="s">
        <v>124</v>
      </c>
      <c r="I45" t="s">
        <v>124</v>
      </c>
      <c r="J45" t="s">
        <v>1228</v>
      </c>
    </row>
    <row r="46" spans="1:10" x14ac:dyDescent="0.25">
      <c r="A46">
        <v>33592101</v>
      </c>
      <c r="B46" t="s">
        <v>1255</v>
      </c>
      <c r="C46" t="s">
        <v>9</v>
      </c>
      <c r="F46" t="s">
        <v>1260</v>
      </c>
      <c r="G46" t="s">
        <v>123</v>
      </c>
      <c r="H46" t="s">
        <v>124</v>
      </c>
      <c r="I46" t="s">
        <v>124</v>
      </c>
      <c r="J46" t="s">
        <v>1261</v>
      </c>
    </row>
    <row r="47" spans="1:10" x14ac:dyDescent="0.25">
      <c r="A47">
        <v>30482267</v>
      </c>
      <c r="B47" t="s">
        <v>1262</v>
      </c>
      <c r="C47" t="s">
        <v>9</v>
      </c>
      <c r="F47" t="s">
        <v>1268</v>
      </c>
      <c r="G47" t="s">
        <v>123</v>
      </c>
      <c r="H47" t="s">
        <v>124</v>
      </c>
      <c r="I47" t="s">
        <v>124</v>
      </c>
      <c r="J47" t="s">
        <v>1269</v>
      </c>
    </row>
    <row r="48" spans="1:10" x14ac:dyDescent="0.25">
      <c r="A48">
        <v>29182725</v>
      </c>
      <c r="B48" t="s">
        <v>1270</v>
      </c>
      <c r="C48" t="s">
        <v>9</v>
      </c>
      <c r="F48" t="s">
        <v>1277</v>
      </c>
      <c r="G48" t="s">
        <v>123</v>
      </c>
      <c r="H48" t="s">
        <v>124</v>
      </c>
      <c r="I48" t="s">
        <v>124</v>
      </c>
      <c r="J48" t="s">
        <v>1278</v>
      </c>
    </row>
    <row r="49" spans="1:10" x14ac:dyDescent="0.25">
      <c r="A49">
        <v>31170281</v>
      </c>
      <c r="B49" t="s">
        <v>1279</v>
      </c>
      <c r="C49" t="s">
        <v>9</v>
      </c>
      <c r="F49" t="s">
        <v>1284</v>
      </c>
      <c r="G49" t="s">
        <v>123</v>
      </c>
      <c r="H49" t="s">
        <v>124</v>
      </c>
      <c r="I49" t="s">
        <v>124</v>
      </c>
      <c r="J49" t="s">
        <v>1285</v>
      </c>
    </row>
    <row r="50" spans="1:10" x14ac:dyDescent="0.25">
      <c r="A50">
        <v>27600036</v>
      </c>
      <c r="B50" t="s">
        <v>1286</v>
      </c>
      <c r="C50" t="s">
        <v>9</v>
      </c>
      <c r="F50" t="s">
        <v>1293</v>
      </c>
      <c r="G50" t="s">
        <v>123</v>
      </c>
      <c r="H50" t="s">
        <v>124</v>
      </c>
      <c r="I50" t="s">
        <v>124</v>
      </c>
      <c r="J50" t="s">
        <v>1294</v>
      </c>
    </row>
    <row r="51" spans="1:10" x14ac:dyDescent="0.25">
      <c r="A51">
        <v>31425792</v>
      </c>
      <c r="B51" t="s">
        <v>1315</v>
      </c>
      <c r="C51" t="s">
        <v>9</v>
      </c>
      <c r="F51" t="s">
        <v>1322</v>
      </c>
      <c r="G51" t="s">
        <v>123</v>
      </c>
      <c r="H51" t="s">
        <v>124</v>
      </c>
      <c r="I51" t="s">
        <v>124</v>
      </c>
      <c r="J51" t="s">
        <v>1323</v>
      </c>
    </row>
    <row r="52" spans="1:10" x14ac:dyDescent="0.25">
      <c r="A52">
        <v>24571786</v>
      </c>
      <c r="B52" t="s">
        <v>1324</v>
      </c>
      <c r="C52" t="s">
        <v>9</v>
      </c>
      <c r="F52" t="s">
        <v>1331</v>
      </c>
      <c r="G52" t="s">
        <v>123</v>
      </c>
      <c r="H52" t="s">
        <v>124</v>
      </c>
      <c r="I52" t="s">
        <v>124</v>
      </c>
      <c r="J52" t="s">
        <v>1332</v>
      </c>
    </row>
    <row r="53" spans="1:10" x14ac:dyDescent="0.25">
      <c r="A53">
        <v>29231153</v>
      </c>
      <c r="B53" t="s">
        <v>1333</v>
      </c>
      <c r="C53" t="s">
        <v>9</v>
      </c>
      <c r="F53" t="s">
        <v>1339</v>
      </c>
      <c r="G53" t="s">
        <v>123</v>
      </c>
      <c r="H53" t="s">
        <v>124</v>
      </c>
      <c r="I53" t="s">
        <v>124</v>
      </c>
      <c r="J53" t="s">
        <v>1340</v>
      </c>
    </row>
    <row r="54" spans="1:10" x14ac:dyDescent="0.25">
      <c r="A54">
        <v>31600300</v>
      </c>
      <c r="B54" t="s">
        <v>1347</v>
      </c>
      <c r="C54" t="s">
        <v>9</v>
      </c>
      <c r="F54" t="s">
        <v>1354</v>
      </c>
      <c r="G54" t="s">
        <v>123</v>
      </c>
      <c r="H54" t="s">
        <v>124</v>
      </c>
      <c r="I54" t="s">
        <v>124</v>
      </c>
      <c r="J54" t="s">
        <v>1355</v>
      </c>
    </row>
    <row r="55" spans="1:10" x14ac:dyDescent="0.25">
      <c r="A55">
        <v>28446378</v>
      </c>
      <c r="B55" t="s">
        <v>1356</v>
      </c>
      <c r="C55" t="s">
        <v>9</v>
      </c>
      <c r="F55" t="s">
        <v>1361</v>
      </c>
      <c r="G55" t="s">
        <v>123</v>
      </c>
      <c r="H55" t="s">
        <v>124</v>
      </c>
      <c r="I55" t="s">
        <v>124</v>
      </c>
      <c r="J55" t="s">
        <v>1362</v>
      </c>
    </row>
    <row r="56" spans="1:10" x14ac:dyDescent="0.25">
      <c r="A56">
        <v>23351067</v>
      </c>
      <c r="B56" t="s">
        <v>1363</v>
      </c>
      <c r="C56" t="s">
        <v>9</v>
      </c>
      <c r="F56" t="s">
        <v>1370</v>
      </c>
      <c r="G56" t="s">
        <v>123</v>
      </c>
      <c r="H56" t="s">
        <v>124</v>
      </c>
      <c r="I56" t="s">
        <v>124</v>
      </c>
      <c r="J56" t="s">
        <v>1371</v>
      </c>
    </row>
    <row r="57" spans="1:10" x14ac:dyDescent="0.25">
      <c r="A57">
        <v>32441045</v>
      </c>
      <c r="B57" t="s">
        <v>1372</v>
      </c>
      <c r="C57" t="s">
        <v>9</v>
      </c>
      <c r="F57" t="s">
        <v>1378</v>
      </c>
      <c r="G57" t="s">
        <v>123</v>
      </c>
      <c r="H57" t="s">
        <v>124</v>
      </c>
      <c r="I57" t="s">
        <v>124</v>
      </c>
      <c r="J57" t="s">
        <v>1379</v>
      </c>
    </row>
    <row r="58" spans="1:10" x14ac:dyDescent="0.25">
      <c r="A58">
        <v>31507264</v>
      </c>
      <c r="B58" t="s">
        <v>1380</v>
      </c>
      <c r="C58" t="s">
        <v>9</v>
      </c>
      <c r="F58" t="s">
        <v>1386</v>
      </c>
      <c r="G58" t="s">
        <v>123</v>
      </c>
      <c r="H58" t="s">
        <v>124</v>
      </c>
      <c r="I58" t="s">
        <v>124</v>
      </c>
      <c r="J58" t="s">
        <v>1387</v>
      </c>
    </row>
    <row r="59" spans="1:10" x14ac:dyDescent="0.25">
      <c r="A59">
        <v>28418303</v>
      </c>
      <c r="B59" t="s">
        <v>1388</v>
      </c>
      <c r="C59" t="s">
        <v>9</v>
      </c>
      <c r="F59" t="s">
        <v>1393</v>
      </c>
      <c r="G59" t="s">
        <v>123</v>
      </c>
      <c r="H59" t="s">
        <v>124</v>
      </c>
      <c r="I59" t="s">
        <v>124</v>
      </c>
      <c r="J59" t="s">
        <v>1394</v>
      </c>
    </row>
    <row r="60" spans="1:10" x14ac:dyDescent="0.25">
      <c r="A60">
        <v>27449234</v>
      </c>
      <c r="B60" t="s">
        <v>1395</v>
      </c>
      <c r="C60" t="s">
        <v>9</v>
      </c>
      <c r="F60" t="s">
        <v>1402</v>
      </c>
      <c r="G60" t="s">
        <v>123</v>
      </c>
      <c r="H60" t="s">
        <v>124</v>
      </c>
      <c r="I60" t="s">
        <v>124</v>
      </c>
      <c r="J60" t="s">
        <v>1403</v>
      </c>
    </row>
    <row r="61" spans="1:10" x14ac:dyDescent="0.25">
      <c r="A61">
        <v>26316384</v>
      </c>
      <c r="B61" t="s">
        <v>1404</v>
      </c>
      <c r="C61" t="s">
        <v>9</v>
      </c>
      <c r="F61" t="s">
        <v>1410</v>
      </c>
      <c r="G61" t="s">
        <v>123</v>
      </c>
      <c r="H61" t="s">
        <v>124</v>
      </c>
      <c r="I61" t="s">
        <v>124</v>
      </c>
      <c r="J61" t="s">
        <v>1411</v>
      </c>
    </row>
    <row r="62" spans="1:10" x14ac:dyDescent="0.25">
      <c r="A62">
        <v>34419740</v>
      </c>
      <c r="B62" t="s">
        <v>1440</v>
      </c>
      <c r="C62" t="s">
        <v>9</v>
      </c>
      <c r="F62" t="s">
        <v>1446</v>
      </c>
      <c r="G62" t="s">
        <v>124</v>
      </c>
      <c r="H62" t="s">
        <v>123</v>
      </c>
      <c r="I62" t="s">
        <v>124</v>
      </c>
      <c r="J62" t="s">
        <v>1447</v>
      </c>
    </row>
    <row r="63" spans="1:10" x14ac:dyDescent="0.25">
      <c r="A63">
        <v>29530847</v>
      </c>
      <c r="B63" t="s">
        <v>1455</v>
      </c>
      <c r="C63" t="s">
        <v>9</v>
      </c>
      <c r="F63" t="s">
        <v>1462</v>
      </c>
      <c r="G63" t="s">
        <v>123</v>
      </c>
      <c r="H63" t="s">
        <v>124</v>
      </c>
      <c r="I63" t="s">
        <v>124</v>
      </c>
      <c r="J63" t="s">
        <v>1463</v>
      </c>
    </row>
    <row r="64" spans="1:10" x14ac:dyDescent="0.25">
      <c r="A64">
        <v>25427572</v>
      </c>
      <c r="B64" t="s">
        <v>1468</v>
      </c>
      <c r="C64" t="s">
        <v>9</v>
      </c>
      <c r="F64" t="s">
        <v>1475</v>
      </c>
      <c r="G64" t="s">
        <v>123</v>
      </c>
      <c r="H64" t="s">
        <v>124</v>
      </c>
      <c r="I64" t="s">
        <v>124</v>
      </c>
      <c r="J64" t="s">
        <v>1476</v>
      </c>
    </row>
    <row r="65" spans="1:10" x14ac:dyDescent="0.25">
      <c r="A65">
        <v>28814585</v>
      </c>
      <c r="B65" t="s">
        <v>1477</v>
      </c>
      <c r="C65" t="s">
        <v>9</v>
      </c>
      <c r="F65" t="s">
        <v>1484</v>
      </c>
      <c r="G65" t="s">
        <v>124</v>
      </c>
      <c r="H65" t="s">
        <v>124</v>
      </c>
      <c r="I65" t="s">
        <v>124</v>
      </c>
      <c r="J65" t="s">
        <v>1485</v>
      </c>
    </row>
    <row r="66" spans="1:10" x14ac:dyDescent="0.25">
      <c r="A66">
        <v>29373697</v>
      </c>
      <c r="B66" t="s">
        <v>1511</v>
      </c>
      <c r="C66" t="s">
        <v>9</v>
      </c>
      <c r="F66" t="s">
        <v>1516</v>
      </c>
      <c r="G66" t="s">
        <v>123</v>
      </c>
      <c r="H66" t="s">
        <v>124</v>
      </c>
      <c r="I66" t="s">
        <v>124</v>
      </c>
      <c r="J66" t="s">
        <v>1517</v>
      </c>
    </row>
    <row r="67" spans="1:10" x14ac:dyDescent="0.25">
      <c r="A67">
        <v>34362393</v>
      </c>
      <c r="B67" t="s">
        <v>1518</v>
      </c>
      <c r="C67" t="s">
        <v>9</v>
      </c>
      <c r="F67" t="s">
        <v>1526</v>
      </c>
      <c r="G67" t="s">
        <v>123</v>
      </c>
      <c r="H67" t="s">
        <v>124</v>
      </c>
      <c r="I67" t="s">
        <v>124</v>
      </c>
      <c r="J67" t="s">
        <v>1527</v>
      </c>
    </row>
    <row r="68" spans="1:10" x14ac:dyDescent="0.25">
      <c r="A68">
        <v>31547889</v>
      </c>
      <c r="B68" t="s">
        <v>1541</v>
      </c>
      <c r="C68" t="s">
        <v>9</v>
      </c>
      <c r="F68" t="s">
        <v>1548</v>
      </c>
      <c r="G68" t="s">
        <v>123</v>
      </c>
      <c r="H68" t="s">
        <v>124</v>
      </c>
      <c r="I68" t="s">
        <v>124</v>
      </c>
      <c r="J68" t="s">
        <v>1549</v>
      </c>
    </row>
    <row r="69" spans="1:10" x14ac:dyDescent="0.25">
      <c r="A69">
        <v>26068331</v>
      </c>
      <c r="B69" t="s">
        <v>1556</v>
      </c>
      <c r="C69" t="s">
        <v>9</v>
      </c>
      <c r="E69" t="s">
        <v>17</v>
      </c>
      <c r="F69" t="s">
        <v>1556</v>
      </c>
      <c r="G69" t="s">
        <v>123</v>
      </c>
      <c r="H69" t="s">
        <v>124</v>
      </c>
      <c r="I69" t="s">
        <v>124</v>
      </c>
    </row>
    <row r="70" spans="1:10" x14ac:dyDescent="0.25">
      <c r="A70">
        <v>26482313</v>
      </c>
      <c r="B70" t="s">
        <v>1594</v>
      </c>
      <c r="C70" t="s">
        <v>9</v>
      </c>
      <c r="F70" t="s">
        <v>1601</v>
      </c>
      <c r="G70" t="s">
        <v>124</v>
      </c>
      <c r="H70" t="s">
        <v>123</v>
      </c>
      <c r="I70" t="s">
        <v>124</v>
      </c>
      <c r="J70" t="s">
        <v>1602</v>
      </c>
    </row>
    <row r="71" spans="1:10" x14ac:dyDescent="0.25">
      <c r="A71">
        <v>30352803</v>
      </c>
      <c r="B71" t="s">
        <v>1615</v>
      </c>
      <c r="C71" t="s">
        <v>15</v>
      </c>
      <c r="D71" t="s">
        <v>1622</v>
      </c>
      <c r="F71" t="s">
        <v>1624</v>
      </c>
      <c r="G71" t="s">
        <v>124</v>
      </c>
      <c r="H71" t="s">
        <v>124</v>
      </c>
      <c r="I71" t="s">
        <v>123</v>
      </c>
      <c r="J71" t="s">
        <v>1625</v>
      </c>
    </row>
    <row r="72" spans="1:10" x14ac:dyDescent="0.25">
      <c r="A72">
        <v>24502606</v>
      </c>
      <c r="B72" t="s">
        <v>1626</v>
      </c>
      <c r="C72" t="s">
        <v>9</v>
      </c>
      <c r="F72" t="s">
        <v>1633</v>
      </c>
      <c r="G72" t="s">
        <v>123</v>
      </c>
      <c r="H72" t="s">
        <v>124</v>
      </c>
      <c r="I72" t="s">
        <v>124</v>
      </c>
      <c r="J72" t="s">
        <v>1634</v>
      </c>
    </row>
    <row r="73" spans="1:10" x14ac:dyDescent="0.25">
      <c r="A73">
        <v>27736753</v>
      </c>
      <c r="B73" t="s">
        <v>1657</v>
      </c>
      <c r="C73" t="s">
        <v>9</v>
      </c>
      <c r="F73" t="s">
        <v>1664</v>
      </c>
      <c r="G73" t="s">
        <v>124</v>
      </c>
      <c r="H73" t="s">
        <v>123</v>
      </c>
      <c r="I73" t="s">
        <v>124</v>
      </c>
      <c r="J73" t="s">
        <v>1665</v>
      </c>
    </row>
    <row r="74" spans="1:10" x14ac:dyDescent="0.25">
      <c r="A74">
        <v>29477549</v>
      </c>
      <c r="B74" t="s">
        <v>1666</v>
      </c>
      <c r="C74" t="s">
        <v>9</v>
      </c>
      <c r="F74" t="s">
        <v>1672</v>
      </c>
      <c r="G74" t="s">
        <v>123</v>
      </c>
      <c r="H74" t="s">
        <v>124</v>
      </c>
      <c r="I74" t="s">
        <v>124</v>
      </c>
      <c r="J74" t="s">
        <v>1673</v>
      </c>
    </row>
    <row r="75" spans="1:10" x14ac:dyDescent="0.25">
      <c r="A75">
        <v>28134103</v>
      </c>
      <c r="B75" t="s">
        <v>1674</v>
      </c>
      <c r="C75" t="s">
        <v>12</v>
      </c>
      <c r="D75" t="s">
        <v>25</v>
      </c>
      <c r="F75" t="s">
        <v>1674</v>
      </c>
      <c r="G75" t="s">
        <v>123</v>
      </c>
      <c r="H75" t="s">
        <v>124</v>
      </c>
      <c r="I75" t="s">
        <v>124</v>
      </c>
      <c r="J75" t="s">
        <v>1678</v>
      </c>
    </row>
    <row r="76" spans="1:10" x14ac:dyDescent="0.25">
      <c r="A76">
        <v>29465685</v>
      </c>
      <c r="B76" t="s">
        <v>1709</v>
      </c>
      <c r="C76" t="s">
        <v>12</v>
      </c>
      <c r="D76" t="s">
        <v>25</v>
      </c>
      <c r="F76" t="s">
        <v>1709</v>
      </c>
      <c r="G76" t="s">
        <v>124</v>
      </c>
      <c r="H76" t="s">
        <v>123</v>
      </c>
      <c r="I76" t="s">
        <v>124</v>
      </c>
      <c r="J76" t="s">
        <v>1715</v>
      </c>
    </row>
    <row r="77" spans="1:10" x14ac:dyDescent="0.25">
      <c r="A77">
        <v>28707659</v>
      </c>
      <c r="B77" t="s">
        <v>1751</v>
      </c>
      <c r="C77" t="s">
        <v>9</v>
      </c>
      <c r="F77" t="s">
        <v>1758</v>
      </c>
      <c r="G77" t="s">
        <v>123</v>
      </c>
      <c r="H77" t="s">
        <v>124</v>
      </c>
      <c r="I77" t="s">
        <v>124</v>
      </c>
      <c r="J77" t="s">
        <v>1759</v>
      </c>
    </row>
    <row r="78" spans="1:10" x14ac:dyDescent="0.25">
      <c r="A78">
        <v>27724873</v>
      </c>
      <c r="B78" t="s">
        <v>1760</v>
      </c>
      <c r="C78" t="s">
        <v>9</v>
      </c>
      <c r="E78" t="s">
        <v>17</v>
      </c>
      <c r="F78" t="s">
        <v>1767</v>
      </c>
      <c r="G78" t="s">
        <v>124</v>
      </c>
      <c r="H78" t="s">
        <v>124</v>
      </c>
      <c r="I78" t="s">
        <v>124</v>
      </c>
      <c r="J78" t="s">
        <v>1768</v>
      </c>
    </row>
    <row r="79" spans="1:10" x14ac:dyDescent="0.25">
      <c r="A79">
        <v>30869583</v>
      </c>
      <c r="B79" t="s">
        <v>1769</v>
      </c>
      <c r="C79" t="s">
        <v>12</v>
      </c>
      <c r="D79" t="s">
        <v>25</v>
      </c>
      <c r="F79" t="s">
        <v>1773</v>
      </c>
      <c r="G79" t="s">
        <v>124</v>
      </c>
      <c r="H79" t="s">
        <v>123</v>
      </c>
      <c r="I79" t="s">
        <v>124</v>
      </c>
      <c r="J79" t="s">
        <v>1774</v>
      </c>
    </row>
    <row r="80" spans="1:10" x14ac:dyDescent="0.25">
      <c r="A80">
        <v>32191696</v>
      </c>
      <c r="B80" t="s">
        <v>1775</v>
      </c>
      <c r="C80" t="s">
        <v>12</v>
      </c>
      <c r="D80" t="s">
        <v>23</v>
      </c>
      <c r="F80" t="s">
        <v>1783</v>
      </c>
      <c r="G80" t="s">
        <v>123</v>
      </c>
      <c r="H80" t="s">
        <v>124</v>
      </c>
      <c r="I80" t="s">
        <v>124</v>
      </c>
      <c r="J80" t="s">
        <v>1784</v>
      </c>
    </row>
    <row r="81" spans="1:10" x14ac:dyDescent="0.25">
      <c r="A81">
        <v>23680903</v>
      </c>
      <c r="B81" t="s">
        <v>1798</v>
      </c>
      <c r="C81" t="s">
        <v>9</v>
      </c>
      <c r="F81" t="s">
        <v>1803</v>
      </c>
      <c r="G81" t="s">
        <v>123</v>
      </c>
      <c r="H81" t="s">
        <v>124</v>
      </c>
      <c r="I81" t="s">
        <v>124</v>
      </c>
      <c r="J81" t="s">
        <v>1804</v>
      </c>
    </row>
    <row r="82" spans="1:10" x14ac:dyDescent="0.25">
      <c r="A82">
        <v>28303829</v>
      </c>
      <c r="B82" t="s">
        <v>1810</v>
      </c>
      <c r="C82" t="s">
        <v>9</v>
      </c>
      <c r="F82" t="s">
        <v>1816</v>
      </c>
      <c r="G82" t="s">
        <v>123</v>
      </c>
      <c r="H82" t="s">
        <v>124</v>
      </c>
      <c r="I82" t="s">
        <v>124</v>
      </c>
      <c r="J82" t="s">
        <v>1817</v>
      </c>
    </row>
    <row r="83" spans="1:10" x14ac:dyDescent="0.25">
      <c r="A83">
        <v>24455772</v>
      </c>
      <c r="B83" t="s">
        <v>1824</v>
      </c>
      <c r="C83" t="s">
        <v>12</v>
      </c>
      <c r="D83" t="s">
        <v>25</v>
      </c>
      <c r="F83" t="s">
        <v>1828</v>
      </c>
      <c r="G83" t="s">
        <v>123</v>
      </c>
      <c r="H83" t="s">
        <v>124</v>
      </c>
      <c r="I83" t="s">
        <v>124</v>
      </c>
      <c r="J83" t="s">
        <v>1829</v>
      </c>
    </row>
    <row r="84" spans="1:10" x14ac:dyDescent="0.25">
      <c r="A84">
        <v>21966997</v>
      </c>
      <c r="B84" t="s">
        <v>1842</v>
      </c>
      <c r="C84" t="s">
        <v>9</v>
      </c>
      <c r="F84" t="s">
        <v>1848</v>
      </c>
      <c r="G84" t="s">
        <v>123</v>
      </c>
      <c r="H84" t="s">
        <v>124</v>
      </c>
      <c r="I84" t="s">
        <v>124</v>
      </c>
      <c r="J84" t="s">
        <v>1849</v>
      </c>
    </row>
    <row r="85" spans="1:10" x14ac:dyDescent="0.25">
      <c r="A85">
        <v>22214779</v>
      </c>
      <c r="B85" t="s">
        <v>1861</v>
      </c>
      <c r="C85" t="s">
        <v>9</v>
      </c>
      <c r="F85" t="s">
        <v>1867</v>
      </c>
      <c r="G85" t="s">
        <v>123</v>
      </c>
      <c r="H85" t="s">
        <v>124</v>
      </c>
      <c r="I85" t="s">
        <v>124</v>
      </c>
      <c r="J85" t="s">
        <v>1868</v>
      </c>
    </row>
    <row r="86" spans="1:10" x14ac:dyDescent="0.25">
      <c r="A86">
        <v>25637258</v>
      </c>
      <c r="B86" t="s">
        <v>1876</v>
      </c>
      <c r="C86" t="s">
        <v>9</v>
      </c>
      <c r="F86" t="s">
        <v>1883</v>
      </c>
      <c r="G86" t="s">
        <v>123</v>
      </c>
      <c r="H86" t="s">
        <v>124</v>
      </c>
      <c r="I86" t="s">
        <v>124</v>
      </c>
      <c r="J86" t="s">
        <v>1884</v>
      </c>
    </row>
    <row r="87" spans="1:10" x14ac:dyDescent="0.25">
      <c r="A87">
        <v>28367885</v>
      </c>
      <c r="B87" t="s">
        <v>1933</v>
      </c>
      <c r="C87" t="s">
        <v>9</v>
      </c>
      <c r="F87" t="s">
        <v>1939</v>
      </c>
      <c r="G87" t="s">
        <v>123</v>
      </c>
      <c r="H87" t="s">
        <v>124</v>
      </c>
      <c r="I87" t="s">
        <v>124</v>
      </c>
      <c r="J87" t="s">
        <v>1940</v>
      </c>
    </row>
    <row r="88" spans="1:10" x14ac:dyDescent="0.25">
      <c r="A88">
        <v>29882175</v>
      </c>
      <c r="B88" t="s">
        <v>1941</v>
      </c>
      <c r="C88" t="s">
        <v>9</v>
      </c>
      <c r="F88" t="s">
        <v>1946</v>
      </c>
      <c r="G88" t="s">
        <v>123</v>
      </c>
      <c r="H88" t="s">
        <v>124</v>
      </c>
      <c r="I88" t="s">
        <v>124</v>
      </c>
      <c r="J88" t="s">
        <v>1947</v>
      </c>
    </row>
    <row r="89" spans="1:10" x14ac:dyDescent="0.25">
      <c r="A89">
        <v>27890419</v>
      </c>
      <c r="B89" t="s">
        <v>1948</v>
      </c>
      <c r="C89" t="s">
        <v>12</v>
      </c>
      <c r="D89" t="s">
        <v>25</v>
      </c>
      <c r="F89" t="s">
        <v>1952</v>
      </c>
      <c r="G89" t="s">
        <v>124</v>
      </c>
      <c r="H89" t="s">
        <v>123</v>
      </c>
      <c r="I89" t="s">
        <v>124</v>
      </c>
      <c r="J89" t="s">
        <v>1953</v>
      </c>
    </row>
    <row r="90" spans="1:10" x14ac:dyDescent="0.25">
      <c r="A90">
        <v>23623306</v>
      </c>
      <c r="B90" t="s">
        <v>1972</v>
      </c>
      <c r="C90" t="s">
        <v>9</v>
      </c>
      <c r="F90" t="s">
        <v>1972</v>
      </c>
      <c r="G90" t="s">
        <v>123</v>
      </c>
      <c r="H90" t="s">
        <v>124</v>
      </c>
      <c r="I90" t="s">
        <v>124</v>
      </c>
      <c r="J90" t="s">
        <v>1978</v>
      </c>
    </row>
    <row r="91" spans="1:10" x14ac:dyDescent="0.25">
      <c r="A91">
        <v>22321999</v>
      </c>
      <c r="B91" t="s">
        <v>1979</v>
      </c>
      <c r="C91" t="s">
        <v>9</v>
      </c>
      <c r="F91" t="s">
        <v>1983</v>
      </c>
      <c r="G91" t="s">
        <v>123</v>
      </c>
      <c r="H91" t="s">
        <v>124</v>
      </c>
      <c r="I91" t="s">
        <v>124</v>
      </c>
      <c r="J91" t="s">
        <v>1984</v>
      </c>
    </row>
    <row r="92" spans="1:10" x14ac:dyDescent="0.25">
      <c r="A92">
        <v>31955892</v>
      </c>
      <c r="B92" t="s">
        <v>1991</v>
      </c>
      <c r="C92" t="s">
        <v>9</v>
      </c>
      <c r="F92" t="s">
        <v>1991</v>
      </c>
      <c r="G92" t="s">
        <v>123</v>
      </c>
      <c r="H92" t="s">
        <v>124</v>
      </c>
      <c r="I92" t="s">
        <v>124</v>
      </c>
      <c r="J92" t="s">
        <v>1998</v>
      </c>
    </row>
    <row r="93" spans="1:10" x14ac:dyDescent="0.25">
      <c r="A93">
        <v>23021501</v>
      </c>
      <c r="B93" t="s">
        <v>2018</v>
      </c>
      <c r="C93" t="s">
        <v>12</v>
      </c>
      <c r="G93" t="s">
        <v>123</v>
      </c>
      <c r="H93" t="s">
        <v>124</v>
      </c>
      <c r="I93" t="s">
        <v>124</v>
      </c>
    </row>
    <row r="94" spans="1:10" x14ac:dyDescent="0.25">
      <c r="A94">
        <v>27067334</v>
      </c>
      <c r="B94" t="s">
        <v>2025</v>
      </c>
      <c r="C94" t="s">
        <v>9</v>
      </c>
      <c r="F94" t="s">
        <v>2025</v>
      </c>
      <c r="G94" t="s">
        <v>123</v>
      </c>
      <c r="H94" t="s">
        <v>124</v>
      </c>
      <c r="I94" t="s">
        <v>124</v>
      </c>
      <c r="J94" t="s">
        <v>2031</v>
      </c>
    </row>
    <row r="95" spans="1:10" x14ac:dyDescent="0.25">
      <c r="A95">
        <v>28581359</v>
      </c>
      <c r="B95" t="s">
        <v>2032</v>
      </c>
      <c r="C95" t="s">
        <v>12</v>
      </c>
      <c r="D95" t="s">
        <v>16</v>
      </c>
      <c r="F95" t="s">
        <v>2038</v>
      </c>
      <c r="G95" t="s">
        <v>124</v>
      </c>
      <c r="H95" t="s">
        <v>123</v>
      </c>
      <c r="I95" t="s">
        <v>124</v>
      </c>
      <c r="J95" t="s">
        <v>2039</v>
      </c>
    </row>
    <row r="96" spans="1:10" x14ac:dyDescent="0.25">
      <c r="A96">
        <v>24189248</v>
      </c>
      <c r="B96" t="s">
        <v>2040</v>
      </c>
      <c r="C96" t="s">
        <v>12</v>
      </c>
      <c r="D96" t="s">
        <v>25</v>
      </c>
      <c r="F96" t="s">
        <v>2040</v>
      </c>
      <c r="G96" t="s">
        <v>123</v>
      </c>
      <c r="H96" t="s">
        <v>124</v>
      </c>
      <c r="I96" t="s">
        <v>124</v>
      </c>
      <c r="J96" t="s">
        <v>2045</v>
      </c>
    </row>
    <row r="97" spans="1:10" x14ac:dyDescent="0.25">
      <c r="A97">
        <v>25560000</v>
      </c>
      <c r="B97" t="s">
        <v>2046</v>
      </c>
      <c r="C97" t="s">
        <v>9</v>
      </c>
      <c r="F97" t="s">
        <v>2052</v>
      </c>
      <c r="G97" t="s">
        <v>123</v>
      </c>
      <c r="H97" t="s">
        <v>124</v>
      </c>
      <c r="I97" t="s">
        <v>124</v>
      </c>
      <c r="J97" t="s">
        <v>2053</v>
      </c>
    </row>
    <row r="98" spans="1:10" x14ac:dyDescent="0.25">
      <c r="A98">
        <v>25365962</v>
      </c>
      <c r="B98" t="s">
        <v>2061</v>
      </c>
      <c r="C98" t="s">
        <v>9</v>
      </c>
      <c r="F98" t="s">
        <v>2066</v>
      </c>
      <c r="G98" t="s">
        <v>123</v>
      </c>
      <c r="H98" t="s">
        <v>124</v>
      </c>
      <c r="I98" t="s">
        <v>124</v>
      </c>
      <c r="J98" t="s">
        <v>2067</v>
      </c>
    </row>
    <row r="99" spans="1:10" x14ac:dyDescent="0.25">
      <c r="A99">
        <v>32818599</v>
      </c>
      <c r="B99" t="s">
        <v>2068</v>
      </c>
      <c r="C99" t="s">
        <v>9</v>
      </c>
      <c r="F99" t="s">
        <v>2074</v>
      </c>
      <c r="G99" t="s">
        <v>123</v>
      </c>
      <c r="H99" t="s">
        <v>124</v>
      </c>
      <c r="I99" t="s">
        <v>124</v>
      </c>
      <c r="J99" t="s">
        <v>2075</v>
      </c>
    </row>
    <row r="100" spans="1:10" x14ac:dyDescent="0.25">
      <c r="A100">
        <v>21960034</v>
      </c>
      <c r="B100" t="s">
        <v>2080</v>
      </c>
      <c r="C100" t="s">
        <v>9</v>
      </c>
      <c r="F100" t="s">
        <v>2085</v>
      </c>
      <c r="G100" t="s">
        <v>123</v>
      </c>
      <c r="H100" t="s">
        <v>124</v>
      </c>
      <c r="I100" t="s">
        <v>124</v>
      </c>
      <c r="J100" t="s">
        <v>2086</v>
      </c>
    </row>
    <row r="101" spans="1:10" x14ac:dyDescent="0.25">
      <c r="A101">
        <v>23540188</v>
      </c>
      <c r="B101" t="s">
        <v>2091</v>
      </c>
      <c r="C101" t="s">
        <v>9</v>
      </c>
      <c r="F101" t="s">
        <v>2098</v>
      </c>
      <c r="G101" t="s">
        <v>123</v>
      </c>
      <c r="H101" t="s">
        <v>124</v>
      </c>
      <c r="I101" t="s">
        <v>124</v>
      </c>
      <c r="J101" t="s">
        <v>2099</v>
      </c>
    </row>
    <row r="102" spans="1:10" x14ac:dyDescent="0.25">
      <c r="A102">
        <v>28505331</v>
      </c>
      <c r="B102" t="s">
        <v>2106</v>
      </c>
      <c r="C102" t="s">
        <v>9</v>
      </c>
      <c r="F102" t="s">
        <v>2112</v>
      </c>
      <c r="G102" t="s">
        <v>124</v>
      </c>
      <c r="H102" t="s">
        <v>123</v>
      </c>
      <c r="I102" t="s">
        <v>124</v>
      </c>
      <c r="J102" t="s">
        <v>2113</v>
      </c>
    </row>
    <row r="103" spans="1:10" x14ac:dyDescent="0.25">
      <c r="A103">
        <v>31162022</v>
      </c>
      <c r="B103" t="s">
        <v>2122</v>
      </c>
      <c r="C103" t="s">
        <v>12</v>
      </c>
      <c r="D103" t="s">
        <v>25</v>
      </c>
      <c r="F103" t="s">
        <v>2127</v>
      </c>
      <c r="G103" t="s">
        <v>124</v>
      </c>
      <c r="H103" t="s">
        <v>123</v>
      </c>
      <c r="I103" t="s">
        <v>124</v>
      </c>
      <c r="J103" t="s">
        <v>2128</v>
      </c>
    </row>
    <row r="104" spans="1:10" x14ac:dyDescent="0.25">
      <c r="A104">
        <v>27301565</v>
      </c>
      <c r="B104" t="s">
        <v>2129</v>
      </c>
      <c r="C104" t="s">
        <v>9</v>
      </c>
      <c r="F104" t="s">
        <v>2134</v>
      </c>
      <c r="G104" t="s">
        <v>123</v>
      </c>
      <c r="H104" t="s">
        <v>124</v>
      </c>
      <c r="I104" t="s">
        <v>124</v>
      </c>
      <c r="J104" t="s">
        <v>2135</v>
      </c>
    </row>
    <row r="105" spans="1:10" x14ac:dyDescent="0.25">
      <c r="A105">
        <v>22184617</v>
      </c>
      <c r="B105" t="s">
        <v>2136</v>
      </c>
      <c r="C105" t="s">
        <v>9</v>
      </c>
      <c r="F105" t="s">
        <v>2144</v>
      </c>
      <c r="G105" t="s">
        <v>123</v>
      </c>
      <c r="H105" t="s">
        <v>124</v>
      </c>
      <c r="I105" t="s">
        <v>124</v>
      </c>
      <c r="J105" t="s">
        <v>2145</v>
      </c>
    </row>
    <row r="106" spans="1:10" x14ac:dyDescent="0.25">
      <c r="A106">
        <v>26084303</v>
      </c>
      <c r="B106" t="s">
        <v>2165</v>
      </c>
      <c r="C106" t="s">
        <v>9</v>
      </c>
      <c r="F106" t="s">
        <v>2171</v>
      </c>
      <c r="G106" t="s">
        <v>123</v>
      </c>
      <c r="H106" t="s">
        <v>124</v>
      </c>
      <c r="I106" t="s">
        <v>124</v>
      </c>
      <c r="J106" t="s">
        <v>2172</v>
      </c>
    </row>
    <row r="107" spans="1:10" x14ac:dyDescent="0.25">
      <c r="A107">
        <v>31106713</v>
      </c>
      <c r="B107" t="s">
        <v>2173</v>
      </c>
      <c r="C107" t="s">
        <v>12</v>
      </c>
      <c r="D107" t="s">
        <v>25</v>
      </c>
      <c r="F107" t="s">
        <v>2179</v>
      </c>
      <c r="G107" t="s">
        <v>124</v>
      </c>
      <c r="H107" t="s">
        <v>123</v>
      </c>
      <c r="I107" t="s">
        <v>124</v>
      </c>
      <c r="J107" t="s">
        <v>2180</v>
      </c>
    </row>
    <row r="108" spans="1:10" x14ac:dyDescent="0.25">
      <c r="A108">
        <v>28373191</v>
      </c>
      <c r="B108" t="s">
        <v>2181</v>
      </c>
      <c r="C108" t="s">
        <v>9</v>
      </c>
      <c r="F108" t="s">
        <v>2188</v>
      </c>
      <c r="G108" t="s">
        <v>123</v>
      </c>
      <c r="H108" t="s">
        <v>124</v>
      </c>
      <c r="I108" t="s">
        <v>124</v>
      </c>
      <c r="J108" t="s">
        <v>2189</v>
      </c>
    </row>
    <row r="109" spans="1:10" x14ac:dyDescent="0.25">
      <c r="A109">
        <v>23856869</v>
      </c>
      <c r="B109" t="s">
        <v>2190</v>
      </c>
      <c r="C109" t="s">
        <v>9</v>
      </c>
      <c r="F109" t="s">
        <v>2197</v>
      </c>
      <c r="G109" t="s">
        <v>123</v>
      </c>
      <c r="H109" t="s">
        <v>124</v>
      </c>
      <c r="I109" t="s">
        <v>124</v>
      </c>
      <c r="J109" t="s">
        <v>2198</v>
      </c>
    </row>
    <row r="110" spans="1:10" x14ac:dyDescent="0.25">
      <c r="A110">
        <v>30514867</v>
      </c>
      <c r="B110" t="s">
        <v>2199</v>
      </c>
      <c r="C110" t="s">
        <v>9</v>
      </c>
      <c r="E110" t="s">
        <v>17</v>
      </c>
      <c r="G110" t="s">
        <v>124</v>
      </c>
      <c r="H110" t="s">
        <v>124</v>
      </c>
      <c r="I110" t="s">
        <v>124</v>
      </c>
      <c r="J110" t="s">
        <v>2206</v>
      </c>
    </row>
    <row r="111" spans="1:10" x14ac:dyDescent="0.25">
      <c r="A111">
        <v>26689442</v>
      </c>
      <c r="B111" t="s">
        <v>2214</v>
      </c>
      <c r="C111" t="s">
        <v>9</v>
      </c>
      <c r="F111" t="s">
        <v>2214</v>
      </c>
      <c r="G111" t="s">
        <v>123</v>
      </c>
      <c r="H111" t="s">
        <v>124</v>
      </c>
      <c r="I111" t="s">
        <v>124</v>
      </c>
      <c r="J111" t="s">
        <v>2220</v>
      </c>
    </row>
    <row r="112" spans="1:10" x14ac:dyDescent="0.25">
      <c r="A112">
        <v>22337104</v>
      </c>
      <c r="B112" t="s">
        <v>2226</v>
      </c>
      <c r="C112" t="s">
        <v>9</v>
      </c>
      <c r="F112" t="s">
        <v>2229</v>
      </c>
      <c r="G112" t="s">
        <v>123</v>
      </c>
      <c r="H112" t="s">
        <v>124</v>
      </c>
      <c r="I112" t="s">
        <v>124</v>
      </c>
      <c r="J112" t="s">
        <v>2230</v>
      </c>
    </row>
    <row r="113" spans="1:10" x14ac:dyDescent="0.25">
      <c r="A113">
        <v>24369054</v>
      </c>
      <c r="B113" t="s">
        <v>2237</v>
      </c>
      <c r="C113" t="s">
        <v>9</v>
      </c>
      <c r="F113" t="s">
        <v>2244</v>
      </c>
      <c r="G113" t="s">
        <v>123</v>
      </c>
      <c r="H113" t="s">
        <v>124</v>
      </c>
      <c r="I113" t="s">
        <v>124</v>
      </c>
      <c r="J113" t="s">
        <v>2245</v>
      </c>
    </row>
    <row r="114" spans="1:10" x14ac:dyDescent="0.25">
      <c r="A114">
        <v>27667565</v>
      </c>
      <c r="B114" t="s">
        <v>2246</v>
      </c>
      <c r="C114" t="s">
        <v>9</v>
      </c>
      <c r="F114" t="s">
        <v>2246</v>
      </c>
      <c r="G114" t="s">
        <v>123</v>
      </c>
      <c r="H114" t="s">
        <v>124</v>
      </c>
      <c r="I114" t="s">
        <v>124</v>
      </c>
      <c r="J114" t="s">
        <v>2251</v>
      </c>
    </row>
    <row r="115" spans="1:10" x14ac:dyDescent="0.25">
      <c r="A115">
        <v>23347339</v>
      </c>
      <c r="B115" t="s">
        <v>2262</v>
      </c>
      <c r="C115" t="s">
        <v>9</v>
      </c>
      <c r="F115" t="s">
        <v>2269</v>
      </c>
      <c r="G115" t="s">
        <v>123</v>
      </c>
      <c r="H115" t="s">
        <v>124</v>
      </c>
      <c r="I115" t="s">
        <v>124</v>
      </c>
      <c r="J115" t="s">
        <v>2270</v>
      </c>
    </row>
    <row r="116" spans="1:10" x14ac:dyDescent="0.25">
      <c r="A116">
        <v>25624328</v>
      </c>
      <c r="B116" t="s">
        <v>2276</v>
      </c>
      <c r="C116" t="s">
        <v>12</v>
      </c>
      <c r="D116" t="s">
        <v>25</v>
      </c>
      <c r="F116" t="s">
        <v>2282</v>
      </c>
      <c r="G116" t="s">
        <v>124</v>
      </c>
      <c r="H116" t="s">
        <v>123</v>
      </c>
      <c r="I116" t="s">
        <v>124</v>
      </c>
      <c r="J116" t="s">
        <v>2283</v>
      </c>
    </row>
    <row r="117" spans="1:10" x14ac:dyDescent="0.25">
      <c r="A117">
        <v>24594737</v>
      </c>
      <c r="B117" t="s">
        <v>2297</v>
      </c>
      <c r="C117" t="s">
        <v>12</v>
      </c>
      <c r="D117" t="s">
        <v>19</v>
      </c>
      <c r="F117" t="s">
        <v>2303</v>
      </c>
      <c r="G117" t="s">
        <v>124</v>
      </c>
      <c r="H117" t="s">
        <v>124</v>
      </c>
      <c r="I117" t="s">
        <v>123</v>
      </c>
      <c r="J117" t="s">
        <v>2304</v>
      </c>
    </row>
    <row r="118" spans="1:10" x14ac:dyDescent="0.25">
      <c r="A118">
        <v>23813093</v>
      </c>
      <c r="B118" t="s">
        <v>2305</v>
      </c>
      <c r="C118" t="s">
        <v>9</v>
      </c>
      <c r="F118" t="s">
        <v>2309</v>
      </c>
      <c r="G118" t="s">
        <v>123</v>
      </c>
      <c r="H118" t="s">
        <v>124</v>
      </c>
      <c r="I118" t="s">
        <v>124</v>
      </c>
      <c r="J118" t="s">
        <v>2310</v>
      </c>
    </row>
    <row r="119" spans="1:10" x14ac:dyDescent="0.25">
      <c r="A119">
        <v>31413024</v>
      </c>
      <c r="B119" t="s">
        <v>2317</v>
      </c>
      <c r="C119" t="s">
        <v>9</v>
      </c>
      <c r="F119" t="s">
        <v>2317</v>
      </c>
      <c r="G119" t="s">
        <v>123</v>
      </c>
      <c r="H119" t="s">
        <v>124</v>
      </c>
      <c r="I119" t="s">
        <v>124</v>
      </c>
      <c r="J119" t="s">
        <v>2324</v>
      </c>
    </row>
    <row r="120" spans="1:10" x14ac:dyDescent="0.25">
      <c r="A120">
        <v>28146620</v>
      </c>
      <c r="B120" t="s">
        <v>2330</v>
      </c>
      <c r="C120" t="s">
        <v>9</v>
      </c>
      <c r="F120" t="s">
        <v>2330</v>
      </c>
      <c r="G120" t="s">
        <v>123</v>
      </c>
      <c r="H120" t="s">
        <v>124</v>
      </c>
      <c r="I120" t="s">
        <v>124</v>
      </c>
      <c r="J120" t="s">
        <v>2334</v>
      </c>
    </row>
    <row r="121" spans="1:10" x14ac:dyDescent="0.25">
      <c r="A121">
        <v>23564350</v>
      </c>
      <c r="B121" t="s">
        <v>2340</v>
      </c>
      <c r="C121" t="s">
        <v>12</v>
      </c>
      <c r="D121" t="s">
        <v>25</v>
      </c>
      <c r="F121" t="s">
        <v>2345</v>
      </c>
      <c r="G121" t="s">
        <v>124</v>
      </c>
      <c r="H121" t="s">
        <v>123</v>
      </c>
      <c r="I121" t="s">
        <v>124</v>
      </c>
      <c r="J121" t="s">
        <v>2346</v>
      </c>
    </row>
    <row r="122" spans="1:10" x14ac:dyDescent="0.25">
      <c r="A122">
        <v>24378136</v>
      </c>
      <c r="B122" t="s">
        <v>2359</v>
      </c>
      <c r="C122" t="s">
        <v>9</v>
      </c>
      <c r="F122" t="s">
        <v>2365</v>
      </c>
      <c r="G122" t="s">
        <v>123</v>
      </c>
      <c r="H122" t="s">
        <v>124</v>
      </c>
      <c r="I122" t="s">
        <v>124</v>
      </c>
      <c r="J122" t="s">
        <v>2366</v>
      </c>
    </row>
    <row r="123" spans="1:10" x14ac:dyDescent="0.25">
      <c r="A123">
        <v>27221395</v>
      </c>
      <c r="B123" t="s">
        <v>2379</v>
      </c>
      <c r="C123" t="s">
        <v>9</v>
      </c>
      <c r="E123" t="s">
        <v>17</v>
      </c>
      <c r="F123" t="s">
        <v>2379</v>
      </c>
      <c r="G123" t="s">
        <v>124</v>
      </c>
      <c r="H123" t="s">
        <v>124</v>
      </c>
      <c r="I123" t="s">
        <v>124</v>
      </c>
      <c r="J123" t="s">
        <v>2385</v>
      </c>
    </row>
    <row r="124" spans="1:10" x14ac:dyDescent="0.25">
      <c r="A124">
        <v>25496972</v>
      </c>
      <c r="B124" t="s">
        <v>2406</v>
      </c>
      <c r="C124" t="s">
        <v>9</v>
      </c>
      <c r="F124" t="s">
        <v>2411</v>
      </c>
      <c r="G124" t="s">
        <v>123</v>
      </c>
      <c r="H124" t="s">
        <v>124</v>
      </c>
      <c r="I124" t="s">
        <v>124</v>
      </c>
      <c r="J124" t="s">
        <v>2412</v>
      </c>
    </row>
    <row r="125" spans="1:10" x14ac:dyDescent="0.25">
      <c r="A125">
        <v>27178830</v>
      </c>
      <c r="B125" t="s">
        <v>2443</v>
      </c>
      <c r="C125" t="s">
        <v>9</v>
      </c>
      <c r="F125" t="s">
        <v>2448</v>
      </c>
      <c r="G125" t="s">
        <v>123</v>
      </c>
      <c r="H125" t="s">
        <v>124</v>
      </c>
      <c r="I125" t="s">
        <v>124</v>
      </c>
      <c r="J125" t="s">
        <v>2449</v>
      </c>
    </row>
    <row r="126" spans="1:10" x14ac:dyDescent="0.25">
      <c r="A126">
        <v>22819604</v>
      </c>
      <c r="B126" t="s">
        <v>2450</v>
      </c>
      <c r="C126" t="s">
        <v>12</v>
      </c>
      <c r="D126" t="s">
        <v>16</v>
      </c>
      <c r="F126" t="s">
        <v>2455</v>
      </c>
      <c r="G126" t="s">
        <v>124</v>
      </c>
      <c r="H126" t="s">
        <v>123</v>
      </c>
      <c r="I126" t="s">
        <v>124</v>
      </c>
      <c r="J126" t="s">
        <v>2456</v>
      </c>
    </row>
    <row r="127" spans="1:10" x14ac:dyDescent="0.25">
      <c r="A127">
        <v>25378573</v>
      </c>
      <c r="B127" t="s">
        <v>2471</v>
      </c>
      <c r="C127" t="s">
        <v>9</v>
      </c>
      <c r="F127" t="s">
        <v>2476</v>
      </c>
      <c r="G127" t="s">
        <v>123</v>
      </c>
      <c r="H127" t="s">
        <v>124</v>
      </c>
      <c r="I127" t="s">
        <v>124</v>
      </c>
      <c r="J127" t="s">
        <v>2477</v>
      </c>
    </row>
    <row r="128" spans="1:10" x14ac:dyDescent="0.25">
      <c r="A128">
        <v>22566592</v>
      </c>
      <c r="B128" t="s">
        <v>2520</v>
      </c>
      <c r="C128" t="s">
        <v>9</v>
      </c>
      <c r="F128" t="s">
        <v>2526</v>
      </c>
      <c r="G128" t="s">
        <v>123</v>
      </c>
      <c r="H128" t="s">
        <v>124</v>
      </c>
      <c r="I128" t="s">
        <v>124</v>
      </c>
      <c r="J128" t="s">
        <v>2527</v>
      </c>
    </row>
    <row r="129" spans="1:10" x14ac:dyDescent="0.25">
      <c r="A129">
        <v>26472770</v>
      </c>
      <c r="B129" t="s">
        <v>2540</v>
      </c>
      <c r="C129" t="s">
        <v>9</v>
      </c>
      <c r="F129" t="s">
        <v>2544</v>
      </c>
      <c r="G129" t="s">
        <v>123</v>
      </c>
      <c r="H129" t="s">
        <v>124</v>
      </c>
      <c r="I129" t="s">
        <v>124</v>
      </c>
      <c r="J129" t="s">
        <v>2545</v>
      </c>
    </row>
    <row r="130" spans="1:10" x14ac:dyDescent="0.25">
      <c r="A130">
        <v>28193667</v>
      </c>
      <c r="B130" t="s">
        <v>2546</v>
      </c>
      <c r="C130" t="s">
        <v>9</v>
      </c>
      <c r="F130" t="s">
        <v>2546</v>
      </c>
      <c r="G130" t="s">
        <v>123</v>
      </c>
      <c r="H130" t="s">
        <v>124</v>
      </c>
      <c r="I130" t="s">
        <v>124</v>
      </c>
      <c r="J130" t="s">
        <v>2553</v>
      </c>
    </row>
    <row r="131" spans="1:10" x14ac:dyDescent="0.25">
      <c r="A131">
        <v>24468865</v>
      </c>
      <c r="B131" t="s">
        <v>2561</v>
      </c>
      <c r="C131" t="s">
        <v>12</v>
      </c>
      <c r="D131" t="s">
        <v>25</v>
      </c>
      <c r="F131" t="s">
        <v>2567</v>
      </c>
      <c r="G131" t="s">
        <v>124</v>
      </c>
      <c r="H131" t="s">
        <v>123</v>
      </c>
      <c r="I131" t="s">
        <v>124</v>
      </c>
      <c r="J131" t="s">
        <v>2568</v>
      </c>
    </row>
    <row r="132" spans="1:10" x14ac:dyDescent="0.25">
      <c r="A132">
        <v>27580580</v>
      </c>
      <c r="B132" t="s">
        <v>2569</v>
      </c>
      <c r="C132" t="s">
        <v>9</v>
      </c>
      <c r="F132" t="s">
        <v>2574</v>
      </c>
      <c r="G132" t="s">
        <v>123</v>
      </c>
      <c r="H132" t="s">
        <v>124</v>
      </c>
      <c r="I132" t="s">
        <v>124</v>
      </c>
      <c r="J132" t="s">
        <v>2575</v>
      </c>
    </row>
    <row r="133" spans="1:10" x14ac:dyDescent="0.25">
      <c r="A133">
        <v>26747100</v>
      </c>
      <c r="B133" t="s">
        <v>2588</v>
      </c>
      <c r="C133" t="s">
        <v>12</v>
      </c>
      <c r="D133" t="s">
        <v>16</v>
      </c>
      <c r="F133" t="s">
        <v>2588</v>
      </c>
      <c r="G133" t="s">
        <v>124</v>
      </c>
      <c r="H133" t="s">
        <v>123</v>
      </c>
      <c r="I133" t="s">
        <v>124</v>
      </c>
      <c r="J133" t="s">
        <v>2593</v>
      </c>
    </row>
    <row r="134" spans="1:10" x14ac:dyDescent="0.25">
      <c r="A134">
        <v>23063097</v>
      </c>
      <c r="B134" t="s">
        <v>2594</v>
      </c>
      <c r="C134" t="s">
        <v>9</v>
      </c>
      <c r="F134" t="s">
        <v>2598</v>
      </c>
      <c r="G134" t="s">
        <v>123</v>
      </c>
      <c r="H134" t="s">
        <v>124</v>
      </c>
      <c r="I134" t="s">
        <v>124</v>
      </c>
      <c r="J134" t="s">
        <v>2599</v>
      </c>
    </row>
    <row r="135" spans="1:10" x14ac:dyDescent="0.25">
      <c r="A135">
        <v>30026943</v>
      </c>
      <c r="B135" t="s">
        <v>2600</v>
      </c>
      <c r="C135" t="s">
        <v>9</v>
      </c>
      <c r="F135" t="s">
        <v>2608</v>
      </c>
      <c r="G135" t="s">
        <v>123</v>
      </c>
      <c r="H135" t="s">
        <v>124</v>
      </c>
      <c r="I135" t="s">
        <v>124</v>
      </c>
      <c r="J135" t="s">
        <v>2609</v>
      </c>
    </row>
    <row r="136" spans="1:10" x14ac:dyDescent="0.25">
      <c r="A136">
        <v>26597276</v>
      </c>
      <c r="B136" t="s">
        <v>2615</v>
      </c>
      <c r="C136" t="s">
        <v>9</v>
      </c>
      <c r="F136" t="s">
        <v>2620</v>
      </c>
      <c r="G136" t="s">
        <v>123</v>
      </c>
      <c r="H136" t="s">
        <v>124</v>
      </c>
      <c r="I136" t="s">
        <v>124</v>
      </c>
      <c r="J136" t="s">
        <v>2621</v>
      </c>
    </row>
    <row r="137" spans="1:10" x14ac:dyDescent="0.25">
      <c r="A137">
        <v>24243881</v>
      </c>
      <c r="B137" t="s">
        <v>2622</v>
      </c>
      <c r="C137" t="s">
        <v>9</v>
      </c>
      <c r="F137" t="s">
        <v>2626</v>
      </c>
      <c r="G137" t="s">
        <v>123</v>
      </c>
      <c r="H137" t="s">
        <v>124</v>
      </c>
      <c r="I137" t="s">
        <v>124</v>
      </c>
      <c r="J137" t="s">
        <v>2627</v>
      </c>
    </row>
    <row r="138" spans="1:10" x14ac:dyDescent="0.25">
      <c r="A138">
        <v>24102220</v>
      </c>
      <c r="B138" t="s">
        <v>2636</v>
      </c>
      <c r="C138" t="s">
        <v>9</v>
      </c>
      <c r="F138" t="s">
        <v>2642</v>
      </c>
      <c r="G138" t="s">
        <v>123</v>
      </c>
      <c r="H138" t="s">
        <v>124</v>
      </c>
      <c r="I138" t="s">
        <v>124</v>
      </c>
      <c r="J138" t="s">
        <v>2643</v>
      </c>
    </row>
    <row r="139" spans="1:10" x14ac:dyDescent="0.25">
      <c r="A139">
        <v>24535277</v>
      </c>
      <c r="B139" t="s">
        <v>2644</v>
      </c>
      <c r="C139" t="s">
        <v>9</v>
      </c>
      <c r="F139" t="s">
        <v>2649</v>
      </c>
      <c r="G139" t="s">
        <v>123</v>
      </c>
      <c r="H139" t="s">
        <v>124</v>
      </c>
      <c r="I139" t="s">
        <v>124</v>
      </c>
      <c r="J139" t="s">
        <v>2650</v>
      </c>
    </row>
    <row r="140" spans="1:10" x14ac:dyDescent="0.25">
      <c r="A140">
        <v>26935729</v>
      </c>
      <c r="B140" t="s">
        <v>2658</v>
      </c>
      <c r="C140" t="s">
        <v>9</v>
      </c>
      <c r="F140" t="s">
        <v>2663</v>
      </c>
      <c r="G140" t="s">
        <v>123</v>
      </c>
      <c r="H140" t="s">
        <v>124</v>
      </c>
      <c r="I140" t="s">
        <v>124</v>
      </c>
      <c r="J140" t="s">
        <v>2664</v>
      </c>
    </row>
    <row r="141" spans="1:10" x14ac:dyDescent="0.25">
      <c r="A141">
        <v>25994166</v>
      </c>
      <c r="B141" t="s">
        <v>2683</v>
      </c>
      <c r="C141" t="s">
        <v>9</v>
      </c>
      <c r="F141" t="s">
        <v>2688</v>
      </c>
      <c r="G141" t="s">
        <v>123</v>
      </c>
      <c r="H141" t="s">
        <v>124</v>
      </c>
      <c r="I141" t="s">
        <v>124</v>
      </c>
      <c r="J141" t="s">
        <v>2689</v>
      </c>
    </row>
    <row r="142" spans="1:10" x14ac:dyDescent="0.25">
      <c r="A142">
        <v>26787702</v>
      </c>
      <c r="B142" t="s">
        <v>2695</v>
      </c>
      <c r="C142" t="s">
        <v>9</v>
      </c>
      <c r="F142" t="s">
        <v>2702</v>
      </c>
      <c r="G142" t="s">
        <v>123</v>
      </c>
      <c r="H142" t="s">
        <v>124</v>
      </c>
      <c r="I142" t="s">
        <v>124</v>
      </c>
      <c r="J142" t="s">
        <v>2703</v>
      </c>
    </row>
    <row r="143" spans="1:10" x14ac:dyDescent="0.25">
      <c r="A143">
        <v>25394255</v>
      </c>
      <c r="B143" t="s">
        <v>2710</v>
      </c>
      <c r="C143" t="s">
        <v>9</v>
      </c>
      <c r="F143" t="s">
        <v>2716</v>
      </c>
      <c r="G143" t="s">
        <v>123</v>
      </c>
      <c r="H143" t="s">
        <v>124</v>
      </c>
      <c r="I143" t="s">
        <v>124</v>
      </c>
      <c r="J143" t="s">
        <v>2717</v>
      </c>
    </row>
    <row r="144" spans="1:10" x14ac:dyDescent="0.25">
      <c r="A144">
        <v>24025911</v>
      </c>
      <c r="B144" t="s">
        <v>2724</v>
      </c>
      <c r="C144" t="s">
        <v>9</v>
      </c>
      <c r="F144" t="s">
        <v>2730</v>
      </c>
      <c r="G144" t="s">
        <v>123</v>
      </c>
      <c r="H144" t="s">
        <v>124</v>
      </c>
      <c r="I144" t="s">
        <v>124</v>
      </c>
      <c r="J144" t="s">
        <v>2731</v>
      </c>
    </row>
    <row r="145" spans="1:10" x14ac:dyDescent="0.25">
      <c r="A145">
        <v>23001269</v>
      </c>
      <c r="B145" t="s">
        <v>2738</v>
      </c>
      <c r="C145" t="s">
        <v>9</v>
      </c>
      <c r="F145" t="s">
        <v>2743</v>
      </c>
      <c r="G145" t="s">
        <v>123</v>
      </c>
      <c r="H145" t="s">
        <v>124</v>
      </c>
      <c r="I145" t="s">
        <v>124</v>
      </c>
      <c r="J145" t="s">
        <v>2744</v>
      </c>
    </row>
    <row r="146" spans="1:10" x14ac:dyDescent="0.25">
      <c r="A146">
        <v>25534723</v>
      </c>
      <c r="B146" t="s">
        <v>2751</v>
      </c>
      <c r="C146" t="s">
        <v>12</v>
      </c>
      <c r="D146" t="s">
        <v>16</v>
      </c>
      <c r="F146" t="s">
        <v>2757</v>
      </c>
      <c r="G146" t="s">
        <v>124</v>
      </c>
      <c r="H146" t="s">
        <v>123</v>
      </c>
      <c r="I146" t="s">
        <v>124</v>
      </c>
      <c r="J146" t="s">
        <v>2758</v>
      </c>
    </row>
    <row r="147" spans="1:10" x14ac:dyDescent="0.25">
      <c r="A147">
        <v>25532741</v>
      </c>
      <c r="B147" t="s">
        <v>2786</v>
      </c>
      <c r="C147" t="s">
        <v>12</v>
      </c>
      <c r="D147" t="s">
        <v>25</v>
      </c>
      <c r="F147" t="s">
        <v>2790</v>
      </c>
      <c r="G147" t="s">
        <v>124</v>
      </c>
      <c r="H147" t="s">
        <v>123</v>
      </c>
      <c r="I147" t="s">
        <v>124</v>
      </c>
      <c r="J147" t="s">
        <v>2791</v>
      </c>
    </row>
    <row r="148" spans="1:10" x14ac:dyDescent="0.25">
      <c r="A148">
        <v>28893785</v>
      </c>
      <c r="B148" t="s">
        <v>2792</v>
      </c>
      <c r="C148" t="s">
        <v>12</v>
      </c>
      <c r="D148" t="s">
        <v>16</v>
      </c>
      <c r="F148" t="s">
        <v>2797</v>
      </c>
      <c r="G148" t="s">
        <v>124</v>
      </c>
      <c r="H148" t="s">
        <v>123</v>
      </c>
      <c r="I148" t="s">
        <v>124</v>
      </c>
      <c r="J148" t="s">
        <v>2798</v>
      </c>
    </row>
    <row r="149" spans="1:10" x14ac:dyDescent="0.25">
      <c r="A149">
        <v>25907073</v>
      </c>
      <c r="B149" t="s">
        <v>2799</v>
      </c>
      <c r="C149" t="s">
        <v>9</v>
      </c>
      <c r="F149" t="s">
        <v>2799</v>
      </c>
      <c r="G149" t="s">
        <v>123</v>
      </c>
      <c r="H149" t="s">
        <v>124</v>
      </c>
      <c r="I149" t="s">
        <v>124</v>
      </c>
    </row>
    <row r="150" spans="1:10" x14ac:dyDescent="0.25">
      <c r="A150">
        <v>22354296</v>
      </c>
      <c r="B150" t="s">
        <v>2850</v>
      </c>
      <c r="C150" t="s">
        <v>12</v>
      </c>
      <c r="D150" t="s">
        <v>16</v>
      </c>
      <c r="F150" t="s">
        <v>2856</v>
      </c>
      <c r="G150" t="s">
        <v>124</v>
      </c>
      <c r="H150" t="s">
        <v>123</v>
      </c>
      <c r="I150" t="s">
        <v>124</v>
      </c>
      <c r="J150" t="s">
        <v>2857</v>
      </c>
    </row>
    <row r="151" spans="1:10" x14ac:dyDescent="0.25">
      <c r="A151">
        <v>29991383</v>
      </c>
      <c r="B151" t="s">
        <v>2858</v>
      </c>
      <c r="C151" t="s">
        <v>12</v>
      </c>
      <c r="D151" t="s">
        <v>25</v>
      </c>
      <c r="F151" t="s">
        <v>2864</v>
      </c>
      <c r="G151" t="s">
        <v>123</v>
      </c>
      <c r="H151" t="s">
        <v>124</v>
      </c>
      <c r="I151" t="s">
        <v>124</v>
      </c>
      <c r="J151" t="s">
        <v>2865</v>
      </c>
    </row>
    <row r="152" spans="1:10" x14ac:dyDescent="0.25">
      <c r="A152">
        <v>25182063</v>
      </c>
      <c r="B152" t="s">
        <v>2866</v>
      </c>
      <c r="C152" t="s">
        <v>12</v>
      </c>
      <c r="D152" t="s">
        <v>16</v>
      </c>
      <c r="F152" t="s">
        <v>2870</v>
      </c>
      <c r="G152" t="s">
        <v>124</v>
      </c>
      <c r="H152" t="s">
        <v>123</v>
      </c>
      <c r="I152" t="s">
        <v>124</v>
      </c>
      <c r="J152" t="s">
        <v>2871</v>
      </c>
    </row>
    <row r="153" spans="1:10" x14ac:dyDescent="0.25">
      <c r="A153">
        <v>24947981</v>
      </c>
      <c r="B153" t="s">
        <v>2872</v>
      </c>
      <c r="C153" t="s">
        <v>9</v>
      </c>
      <c r="F153" t="s">
        <v>2879</v>
      </c>
      <c r="G153" t="s">
        <v>123</v>
      </c>
      <c r="H153" t="s">
        <v>124</v>
      </c>
      <c r="I153" t="s">
        <v>124</v>
      </c>
      <c r="J153" t="s">
        <v>2880</v>
      </c>
    </row>
    <row r="154" spans="1:10" x14ac:dyDescent="0.25">
      <c r="A154">
        <v>24982070</v>
      </c>
      <c r="B154" t="s">
        <v>2898</v>
      </c>
      <c r="C154" t="s">
        <v>12</v>
      </c>
      <c r="D154" t="s">
        <v>16</v>
      </c>
      <c r="F154" t="s">
        <v>2904</v>
      </c>
      <c r="G154" t="s">
        <v>124</v>
      </c>
      <c r="H154" t="s">
        <v>123</v>
      </c>
      <c r="I154" t="s">
        <v>124</v>
      </c>
      <c r="J154" t="s">
        <v>2905</v>
      </c>
    </row>
    <row r="155" spans="1:10" x14ac:dyDescent="0.25">
      <c r="A155">
        <v>22972828</v>
      </c>
      <c r="B155" t="s">
        <v>2906</v>
      </c>
      <c r="C155" t="s">
        <v>12</v>
      </c>
      <c r="F155" t="s">
        <v>2911</v>
      </c>
      <c r="G155" t="s">
        <v>123</v>
      </c>
      <c r="H155" t="s">
        <v>124</v>
      </c>
      <c r="I155" t="s">
        <v>124</v>
      </c>
      <c r="J155" t="s">
        <v>2912</v>
      </c>
    </row>
    <row r="156" spans="1:10" x14ac:dyDescent="0.25">
      <c r="A156">
        <v>22547617</v>
      </c>
      <c r="B156" t="s">
        <v>2926</v>
      </c>
      <c r="C156" t="s">
        <v>12</v>
      </c>
      <c r="D156" t="s">
        <v>25</v>
      </c>
      <c r="F156" t="s">
        <v>2932</v>
      </c>
      <c r="G156" t="s">
        <v>124</v>
      </c>
      <c r="H156" t="s">
        <v>123</v>
      </c>
      <c r="I156" t="s">
        <v>124</v>
      </c>
      <c r="J156" t="s">
        <v>2933</v>
      </c>
    </row>
    <row r="157" spans="1:10" x14ac:dyDescent="0.25">
      <c r="A157">
        <v>26675423</v>
      </c>
      <c r="B157" t="s">
        <v>2947</v>
      </c>
      <c r="C157" t="s">
        <v>9</v>
      </c>
      <c r="F157" t="s">
        <v>2953</v>
      </c>
      <c r="G157" t="s">
        <v>123</v>
      </c>
      <c r="H157" t="s">
        <v>124</v>
      </c>
      <c r="I157" t="s">
        <v>124</v>
      </c>
      <c r="J157" t="s">
        <v>2954</v>
      </c>
    </row>
    <row r="158" spans="1:10" x14ac:dyDescent="0.25">
      <c r="A158">
        <v>26084072</v>
      </c>
      <c r="B158" t="s">
        <v>2979</v>
      </c>
      <c r="C158" t="s">
        <v>9</v>
      </c>
      <c r="F158" t="s">
        <v>2982</v>
      </c>
      <c r="G158" t="s">
        <v>124</v>
      </c>
      <c r="H158" t="s">
        <v>123</v>
      </c>
      <c r="I158" t="s">
        <v>124</v>
      </c>
      <c r="J158" t="s">
        <v>2983</v>
      </c>
    </row>
    <row r="159" spans="1:10" x14ac:dyDescent="0.25">
      <c r="A159">
        <v>25369656</v>
      </c>
      <c r="B159" t="s">
        <v>3027</v>
      </c>
      <c r="C159" t="s">
        <v>9</v>
      </c>
      <c r="F159" t="s">
        <v>3029</v>
      </c>
      <c r="G159" t="s">
        <v>123</v>
      </c>
      <c r="H159" t="s">
        <v>124</v>
      </c>
      <c r="I159" t="s">
        <v>124</v>
      </c>
      <c r="J159" t="s">
        <v>3030</v>
      </c>
    </row>
    <row r="160" spans="1:10" x14ac:dyDescent="0.25">
      <c r="A160">
        <v>23064537</v>
      </c>
      <c r="B160" t="s">
        <v>3043</v>
      </c>
      <c r="C160" t="s">
        <v>9</v>
      </c>
      <c r="F160" t="s">
        <v>3050</v>
      </c>
      <c r="G160" t="s">
        <v>123</v>
      </c>
      <c r="H160" t="s">
        <v>124</v>
      </c>
      <c r="I160" t="s">
        <v>124</v>
      </c>
      <c r="J160" t="s">
        <v>3051</v>
      </c>
    </row>
    <row r="161" spans="1:10" x14ac:dyDescent="0.25">
      <c r="A161">
        <v>28802678</v>
      </c>
      <c r="B161" t="s">
        <v>3066</v>
      </c>
      <c r="C161" t="s">
        <v>15</v>
      </c>
      <c r="F161" t="s">
        <v>3066</v>
      </c>
      <c r="G161" t="s">
        <v>124</v>
      </c>
      <c r="H161" t="s">
        <v>124</v>
      </c>
      <c r="I161" t="s">
        <v>123</v>
      </c>
      <c r="J161" t="s">
        <v>3072</v>
      </c>
    </row>
    <row r="162" spans="1:10" x14ac:dyDescent="0.25">
      <c r="A162">
        <v>25804074</v>
      </c>
      <c r="B162" t="s">
        <v>3092</v>
      </c>
      <c r="C162" t="s">
        <v>9</v>
      </c>
      <c r="F162" t="s">
        <v>3094</v>
      </c>
      <c r="G162" t="s">
        <v>123</v>
      </c>
      <c r="H162" t="s">
        <v>124</v>
      </c>
      <c r="I162" t="s">
        <v>124</v>
      </c>
      <c r="J162" t="s">
        <v>3095</v>
      </c>
    </row>
    <row r="163" spans="1:10" x14ac:dyDescent="0.25">
      <c r="A163">
        <v>31255376</v>
      </c>
      <c r="B163" t="s">
        <v>3123</v>
      </c>
      <c r="C163" t="s">
        <v>9</v>
      </c>
      <c r="F163" t="s">
        <v>3129</v>
      </c>
      <c r="G163" t="s">
        <v>123</v>
      </c>
      <c r="H163" t="s">
        <v>124</v>
      </c>
      <c r="I163" t="s">
        <v>124</v>
      </c>
      <c r="J163" t="s">
        <v>3130</v>
      </c>
    </row>
    <row r="164" spans="1:10" x14ac:dyDescent="0.25">
      <c r="A164">
        <v>23220784</v>
      </c>
      <c r="B164" t="s">
        <v>3148</v>
      </c>
      <c r="C164" t="s">
        <v>9</v>
      </c>
      <c r="E164" t="s">
        <v>17</v>
      </c>
      <c r="F164" t="s">
        <v>3152</v>
      </c>
      <c r="G164" t="s">
        <v>123</v>
      </c>
      <c r="H164" t="s">
        <v>124</v>
      </c>
      <c r="I164" t="s">
        <v>124</v>
      </c>
      <c r="J164" t="s">
        <v>3153</v>
      </c>
    </row>
    <row r="165" spans="1:10" x14ac:dyDescent="0.25">
      <c r="A165">
        <v>27037185</v>
      </c>
      <c r="B165" t="s">
        <v>3161</v>
      </c>
      <c r="C165" t="s">
        <v>15</v>
      </c>
      <c r="F165" t="s">
        <v>3161</v>
      </c>
      <c r="G165" t="s">
        <v>124</v>
      </c>
      <c r="H165" t="s">
        <v>124</v>
      </c>
      <c r="I165" t="s">
        <v>123</v>
      </c>
    </row>
    <row r="166" spans="1:10" x14ac:dyDescent="0.25">
      <c r="A166">
        <v>31760083</v>
      </c>
      <c r="B166" t="s">
        <v>3187</v>
      </c>
      <c r="C166" t="s">
        <v>12</v>
      </c>
      <c r="D166" t="s">
        <v>16</v>
      </c>
      <c r="F166" t="s">
        <v>3192</v>
      </c>
      <c r="G166" t="s">
        <v>124</v>
      </c>
      <c r="H166" t="s">
        <v>123</v>
      </c>
      <c r="I166" t="s">
        <v>124</v>
      </c>
      <c r="J166" t="s">
        <v>3193</v>
      </c>
    </row>
    <row r="167" spans="1:10" x14ac:dyDescent="0.25">
      <c r="A167">
        <v>32112753</v>
      </c>
      <c r="B167" t="s">
        <v>3207</v>
      </c>
      <c r="C167" t="s">
        <v>9</v>
      </c>
      <c r="F167" t="s">
        <v>3207</v>
      </c>
      <c r="G167" t="s">
        <v>123</v>
      </c>
      <c r="H167" t="s">
        <v>124</v>
      </c>
      <c r="I167" t="s">
        <v>124</v>
      </c>
    </row>
    <row r="168" spans="1:10" x14ac:dyDescent="0.25">
      <c r="A168">
        <v>30894437</v>
      </c>
      <c r="B168" t="s">
        <v>3249</v>
      </c>
      <c r="C168" t="s">
        <v>9</v>
      </c>
      <c r="F168" t="s">
        <v>3256</v>
      </c>
      <c r="G168" t="s">
        <v>123</v>
      </c>
      <c r="H168" t="s">
        <v>124</v>
      </c>
      <c r="I168" t="s">
        <v>124</v>
      </c>
      <c r="J168" t="s">
        <v>3257</v>
      </c>
    </row>
    <row r="169" spans="1:10" x14ac:dyDescent="0.25">
      <c r="A169">
        <v>25547132</v>
      </c>
      <c r="B169" t="s">
        <v>3273</v>
      </c>
      <c r="C169" t="s">
        <v>9</v>
      </c>
      <c r="F169" t="s">
        <v>3280</v>
      </c>
      <c r="G169" t="s">
        <v>123</v>
      </c>
      <c r="H169" t="s">
        <v>124</v>
      </c>
      <c r="I169" t="s">
        <v>124</v>
      </c>
      <c r="J169" t="s">
        <v>3281</v>
      </c>
    </row>
    <row r="170" spans="1:10" x14ac:dyDescent="0.25">
      <c r="A170">
        <v>22750777</v>
      </c>
      <c r="B170" t="s">
        <v>3282</v>
      </c>
      <c r="C170" t="s">
        <v>9</v>
      </c>
      <c r="F170" t="s">
        <v>3287</v>
      </c>
      <c r="G170" t="s">
        <v>123</v>
      </c>
      <c r="H170" t="s">
        <v>124</v>
      </c>
      <c r="I170" t="s">
        <v>124</v>
      </c>
      <c r="J170" t="s">
        <v>3288</v>
      </c>
    </row>
    <row r="171" spans="1:10" x14ac:dyDescent="0.25">
      <c r="A171">
        <v>24492260</v>
      </c>
      <c r="B171" t="s">
        <v>3289</v>
      </c>
      <c r="C171" t="s">
        <v>12</v>
      </c>
      <c r="D171" t="s">
        <v>25</v>
      </c>
      <c r="F171" t="s">
        <v>3294</v>
      </c>
      <c r="G171" t="s">
        <v>124</v>
      </c>
      <c r="H171" t="s">
        <v>123</v>
      </c>
      <c r="I171" t="s">
        <v>124</v>
      </c>
      <c r="J171" t="s">
        <v>3295</v>
      </c>
    </row>
    <row r="172" spans="1:10" x14ac:dyDescent="0.25">
      <c r="A172">
        <v>27638945</v>
      </c>
      <c r="B172" t="s">
        <v>3348</v>
      </c>
      <c r="C172" t="s">
        <v>9</v>
      </c>
      <c r="F172" t="s">
        <v>3355</v>
      </c>
      <c r="G172" t="s">
        <v>123</v>
      </c>
      <c r="H172" t="s">
        <v>124</v>
      </c>
      <c r="I172" t="s">
        <v>124</v>
      </c>
      <c r="J172" t="s">
        <v>3356</v>
      </c>
    </row>
    <row r="173" spans="1:10" x14ac:dyDescent="0.25">
      <c r="A173">
        <v>27707989</v>
      </c>
      <c r="B173" t="s">
        <v>3367</v>
      </c>
      <c r="C173" t="s">
        <v>9</v>
      </c>
      <c r="F173" t="s">
        <v>3371</v>
      </c>
      <c r="G173" t="s">
        <v>123</v>
      </c>
      <c r="H173" t="s">
        <v>124</v>
      </c>
      <c r="I173" t="s">
        <v>124</v>
      </c>
      <c r="J173" t="s">
        <v>2621</v>
      </c>
    </row>
    <row r="174" spans="1:10" x14ac:dyDescent="0.25">
      <c r="A174">
        <v>23841188</v>
      </c>
      <c r="B174" t="s">
        <v>3398</v>
      </c>
      <c r="C174" t="s">
        <v>9</v>
      </c>
      <c r="F174" t="s">
        <v>3398</v>
      </c>
      <c r="G174" t="s">
        <v>123</v>
      </c>
      <c r="H174" t="s">
        <v>124</v>
      </c>
      <c r="I174" t="s">
        <v>124</v>
      </c>
    </row>
    <row r="175" spans="1:10" x14ac:dyDescent="0.25">
      <c r="A175">
        <v>26779739</v>
      </c>
      <c r="B175" t="s">
        <v>3408</v>
      </c>
      <c r="C175" t="s">
        <v>9</v>
      </c>
      <c r="F175" t="s">
        <v>3408</v>
      </c>
      <c r="G175" t="s">
        <v>123</v>
      </c>
      <c r="H175" t="s">
        <v>124</v>
      </c>
      <c r="I175" t="s">
        <v>124</v>
      </c>
    </row>
    <row r="176" spans="1:10" x14ac:dyDescent="0.25">
      <c r="A176">
        <v>27332921</v>
      </c>
      <c r="B176" t="s">
        <v>3447</v>
      </c>
      <c r="C176" t="s">
        <v>9</v>
      </c>
      <c r="F176" t="s">
        <v>3447</v>
      </c>
      <c r="G176" t="s">
        <v>123</v>
      </c>
      <c r="H176" t="s">
        <v>124</v>
      </c>
      <c r="I176" t="s">
        <v>124</v>
      </c>
    </row>
    <row r="177" spans="1:10" x14ac:dyDescent="0.25">
      <c r="A177">
        <v>28232214</v>
      </c>
      <c r="B177" t="s">
        <v>3469</v>
      </c>
      <c r="C177" t="s">
        <v>9</v>
      </c>
      <c r="F177" t="s">
        <v>3469</v>
      </c>
      <c r="G177" t="s">
        <v>123</v>
      </c>
      <c r="H177" t="s">
        <v>124</v>
      </c>
      <c r="I177" t="s">
        <v>124</v>
      </c>
    </row>
    <row r="178" spans="1:10" x14ac:dyDescent="0.25">
      <c r="A178">
        <v>22748003</v>
      </c>
      <c r="B178" t="s">
        <v>3492</v>
      </c>
      <c r="C178" t="s">
        <v>9</v>
      </c>
      <c r="F178" t="s">
        <v>3496</v>
      </c>
      <c r="G178" t="s">
        <v>123</v>
      </c>
      <c r="H178" t="s">
        <v>124</v>
      </c>
      <c r="I178" t="s">
        <v>124</v>
      </c>
      <c r="J178" t="s">
        <v>3497</v>
      </c>
    </row>
    <row r="179" spans="1:10" x14ac:dyDescent="0.25">
      <c r="A179">
        <v>25108533</v>
      </c>
      <c r="B179" t="s">
        <v>3503</v>
      </c>
      <c r="C179" t="s">
        <v>9</v>
      </c>
      <c r="F179" t="s">
        <v>3508</v>
      </c>
      <c r="G179" t="s">
        <v>123</v>
      </c>
      <c r="H179" t="s">
        <v>124</v>
      </c>
      <c r="I179" t="s">
        <v>124</v>
      </c>
      <c r="J179" t="s">
        <v>3509</v>
      </c>
    </row>
    <row r="180" spans="1:10" x14ac:dyDescent="0.25">
      <c r="A180">
        <v>26234264</v>
      </c>
      <c r="B180" t="s">
        <v>3517</v>
      </c>
      <c r="C180" t="s">
        <v>9</v>
      </c>
      <c r="F180" t="s">
        <v>3519</v>
      </c>
      <c r="G180" t="s">
        <v>123</v>
      </c>
      <c r="H180" t="s">
        <v>124</v>
      </c>
      <c r="I180" t="s">
        <v>124</v>
      </c>
      <c r="J180" t="s">
        <v>3520</v>
      </c>
    </row>
    <row r="181" spans="1:10" x14ac:dyDescent="0.25">
      <c r="A181">
        <v>24882243</v>
      </c>
      <c r="B181" t="s">
        <v>3521</v>
      </c>
      <c r="C181" t="s">
        <v>9</v>
      </c>
      <c r="F181" t="s">
        <v>3521</v>
      </c>
      <c r="G181" t="s">
        <v>123</v>
      </c>
      <c r="H181" t="s">
        <v>124</v>
      </c>
      <c r="I181" t="s">
        <v>124</v>
      </c>
    </row>
    <row r="182" spans="1:10" x14ac:dyDescent="0.25">
      <c r="A182">
        <v>31137965</v>
      </c>
      <c r="B182" t="s">
        <v>3525</v>
      </c>
      <c r="C182" t="s">
        <v>9</v>
      </c>
      <c r="F182" t="s">
        <v>3531</v>
      </c>
      <c r="G182" t="s">
        <v>123</v>
      </c>
      <c r="H182" t="s">
        <v>124</v>
      </c>
      <c r="I182" t="s">
        <v>124</v>
      </c>
      <c r="J182" t="s">
        <v>3532</v>
      </c>
    </row>
    <row r="183" spans="1:10" x14ac:dyDescent="0.25">
      <c r="A183">
        <v>34424175</v>
      </c>
      <c r="B183" t="s">
        <v>3543</v>
      </c>
      <c r="C183" t="s">
        <v>9</v>
      </c>
      <c r="F183" t="s">
        <v>3549</v>
      </c>
      <c r="G183" t="s">
        <v>123</v>
      </c>
      <c r="H183" t="s">
        <v>124</v>
      </c>
      <c r="I183" t="s">
        <v>124</v>
      </c>
      <c r="J183" t="s">
        <v>3550</v>
      </c>
    </row>
    <row r="184" spans="1:10" x14ac:dyDescent="0.25">
      <c r="A184">
        <v>31383663</v>
      </c>
      <c r="B184" t="s">
        <v>3558</v>
      </c>
      <c r="C184" t="s">
        <v>9</v>
      </c>
      <c r="F184" t="s">
        <v>3565</v>
      </c>
      <c r="G184" t="s">
        <v>123</v>
      </c>
      <c r="H184" t="s">
        <v>124</v>
      </c>
      <c r="I184" t="s">
        <v>124</v>
      </c>
      <c r="J184" t="s">
        <v>3566</v>
      </c>
    </row>
    <row r="185" spans="1:10" x14ac:dyDescent="0.25">
      <c r="A185">
        <v>28729124</v>
      </c>
      <c r="B185" t="s">
        <v>3604</v>
      </c>
      <c r="C185" t="s">
        <v>9</v>
      </c>
      <c r="F185" t="s">
        <v>3607</v>
      </c>
      <c r="G185" t="s">
        <v>123</v>
      </c>
      <c r="H185" t="s">
        <v>124</v>
      </c>
      <c r="I185" t="s">
        <v>124</v>
      </c>
      <c r="J185" t="s">
        <v>3608</v>
      </c>
    </row>
    <row r="186" spans="1:10" x14ac:dyDescent="0.25">
      <c r="A186">
        <v>26847286</v>
      </c>
      <c r="B186" t="s">
        <v>3613</v>
      </c>
      <c r="C186" t="s">
        <v>9</v>
      </c>
      <c r="F186" t="s">
        <v>3619</v>
      </c>
      <c r="G186" t="s">
        <v>123</v>
      </c>
      <c r="H186" t="s">
        <v>124</v>
      </c>
      <c r="I186" t="s">
        <v>124</v>
      </c>
      <c r="J186" t="s">
        <v>3620</v>
      </c>
    </row>
    <row r="187" spans="1:10" x14ac:dyDescent="0.25">
      <c r="A187">
        <v>27619365</v>
      </c>
      <c r="B187" t="s">
        <v>3621</v>
      </c>
      <c r="C187" t="s">
        <v>9</v>
      </c>
      <c r="F187" t="s">
        <v>3627</v>
      </c>
      <c r="G187" t="s">
        <v>123</v>
      </c>
      <c r="H187" t="s">
        <v>124</v>
      </c>
      <c r="I187" t="s">
        <v>124</v>
      </c>
      <c r="J187" t="s">
        <v>3628</v>
      </c>
    </row>
    <row r="188" spans="1:10" x14ac:dyDescent="0.25">
      <c r="A188">
        <v>24305088</v>
      </c>
      <c r="B188" t="s">
        <v>3637</v>
      </c>
      <c r="C188" t="s">
        <v>9</v>
      </c>
      <c r="F188" t="s">
        <v>3643</v>
      </c>
      <c r="G188" t="s">
        <v>123</v>
      </c>
      <c r="H188" t="s">
        <v>124</v>
      </c>
      <c r="I188" t="s">
        <v>124</v>
      </c>
      <c r="J188" t="s">
        <v>3644</v>
      </c>
    </row>
    <row r="189" spans="1:10" x14ac:dyDescent="0.25">
      <c r="A189">
        <v>29465687</v>
      </c>
      <c r="B189" t="s">
        <v>3673</v>
      </c>
      <c r="C189" t="s">
        <v>9</v>
      </c>
      <c r="F189" t="s">
        <v>3679</v>
      </c>
      <c r="G189" t="s">
        <v>123</v>
      </c>
      <c r="H189" t="s">
        <v>124</v>
      </c>
      <c r="I189" t="s">
        <v>124</v>
      </c>
      <c r="J189" t="s">
        <v>2621</v>
      </c>
    </row>
    <row r="190" spans="1:10" x14ac:dyDescent="0.25">
      <c r="A190">
        <v>32316853</v>
      </c>
      <c r="B190" t="s">
        <v>3719</v>
      </c>
      <c r="C190" t="s">
        <v>9</v>
      </c>
      <c r="F190" t="s">
        <v>3719</v>
      </c>
      <c r="G190" t="s">
        <v>123</v>
      </c>
      <c r="H190" t="s">
        <v>124</v>
      </c>
      <c r="I190" t="s">
        <v>124</v>
      </c>
    </row>
    <row r="191" spans="1:10" x14ac:dyDescent="0.25">
      <c r="A191">
        <v>29067905</v>
      </c>
      <c r="B191" t="s">
        <v>3724</v>
      </c>
      <c r="C191" t="s">
        <v>9</v>
      </c>
      <c r="F191" t="s">
        <v>3731</v>
      </c>
      <c r="G191" t="s">
        <v>123</v>
      </c>
      <c r="H191" t="s">
        <v>124</v>
      </c>
      <c r="I191" t="s">
        <v>124</v>
      </c>
      <c r="J191" t="s">
        <v>3732</v>
      </c>
    </row>
    <row r="192" spans="1:10" x14ac:dyDescent="0.25">
      <c r="A192">
        <v>26292300</v>
      </c>
      <c r="B192" t="s">
        <v>3733</v>
      </c>
      <c r="C192" t="s">
        <v>9</v>
      </c>
      <c r="E192" t="s">
        <v>17</v>
      </c>
      <c r="F192" t="s">
        <v>3739</v>
      </c>
      <c r="G192" t="s">
        <v>124</v>
      </c>
      <c r="H192" t="s">
        <v>124</v>
      </c>
      <c r="I192" t="s">
        <v>124</v>
      </c>
      <c r="J192" t="s">
        <v>3740</v>
      </c>
    </row>
    <row r="193" spans="1:10" x14ac:dyDescent="0.25">
      <c r="A193">
        <v>26234265</v>
      </c>
      <c r="B193" t="s">
        <v>3745</v>
      </c>
      <c r="C193" t="s">
        <v>9</v>
      </c>
      <c r="E193" t="s">
        <v>17</v>
      </c>
      <c r="G193" t="s">
        <v>124</v>
      </c>
      <c r="H193" t="s">
        <v>124</v>
      </c>
      <c r="I193" t="s">
        <v>124</v>
      </c>
      <c r="J193" t="s">
        <v>3748</v>
      </c>
    </row>
    <row r="194" spans="1:10" x14ac:dyDescent="0.25">
      <c r="A194">
        <v>24890968</v>
      </c>
      <c r="B194" t="s">
        <v>3749</v>
      </c>
      <c r="C194" t="s">
        <v>9</v>
      </c>
      <c r="F194" t="s">
        <v>3749</v>
      </c>
      <c r="G194" t="s">
        <v>123</v>
      </c>
      <c r="H194" t="s">
        <v>124</v>
      </c>
      <c r="I194" t="s">
        <v>124</v>
      </c>
    </row>
    <row r="195" spans="1:10" x14ac:dyDescent="0.25">
      <c r="A195">
        <v>30292397</v>
      </c>
      <c r="B195" t="s">
        <v>3752</v>
      </c>
      <c r="C195" t="s">
        <v>9</v>
      </c>
      <c r="E195" t="s">
        <v>17</v>
      </c>
      <c r="F195" t="s">
        <v>3757</v>
      </c>
      <c r="G195" t="s">
        <v>123</v>
      </c>
      <c r="H195" t="s">
        <v>124</v>
      </c>
      <c r="I195" t="s">
        <v>124</v>
      </c>
      <c r="J195" t="s">
        <v>3758</v>
      </c>
    </row>
    <row r="196" spans="1:10" x14ac:dyDescent="0.25">
      <c r="A196">
        <v>26976873</v>
      </c>
      <c r="B196" t="s">
        <v>3759</v>
      </c>
      <c r="C196" t="s">
        <v>12</v>
      </c>
      <c r="D196" t="s">
        <v>16</v>
      </c>
      <c r="F196" t="s">
        <v>3765</v>
      </c>
      <c r="G196" t="s">
        <v>124</v>
      </c>
      <c r="H196" t="s">
        <v>123</v>
      </c>
      <c r="I196" t="s">
        <v>124</v>
      </c>
      <c r="J196" t="s">
        <v>3766</v>
      </c>
    </row>
    <row r="197" spans="1:10" x14ac:dyDescent="0.25">
      <c r="A197">
        <v>30275084</v>
      </c>
      <c r="B197" t="s">
        <v>3772</v>
      </c>
      <c r="C197" t="s">
        <v>12</v>
      </c>
      <c r="D197" t="s">
        <v>16</v>
      </c>
      <c r="F197" t="s">
        <v>3778</v>
      </c>
      <c r="G197" t="s">
        <v>124</v>
      </c>
      <c r="H197" t="s">
        <v>123</v>
      </c>
      <c r="I197" t="s">
        <v>124</v>
      </c>
      <c r="J197" t="s">
        <v>3779</v>
      </c>
    </row>
    <row r="198" spans="1:10" x14ac:dyDescent="0.25">
      <c r="A198">
        <v>24890967</v>
      </c>
      <c r="B198" t="s">
        <v>3780</v>
      </c>
      <c r="C198" t="s">
        <v>9</v>
      </c>
      <c r="F198" t="s">
        <v>3780</v>
      </c>
      <c r="G198" t="s">
        <v>123</v>
      </c>
      <c r="H198" t="s">
        <v>124</v>
      </c>
      <c r="I198" t="s">
        <v>124</v>
      </c>
    </row>
    <row r="199" spans="1:10" x14ac:dyDescent="0.25">
      <c r="A199">
        <v>24651828</v>
      </c>
      <c r="B199" t="s">
        <v>3782</v>
      </c>
      <c r="C199" t="s">
        <v>12</v>
      </c>
      <c r="D199" t="s">
        <v>16</v>
      </c>
      <c r="F199" t="s">
        <v>3786</v>
      </c>
      <c r="G199" t="s">
        <v>124</v>
      </c>
      <c r="H199" t="s">
        <v>123</v>
      </c>
      <c r="I199" t="s">
        <v>124</v>
      </c>
      <c r="J199" t="s">
        <v>3787</v>
      </c>
    </row>
    <row r="200" spans="1:10" x14ac:dyDescent="0.25">
      <c r="A200">
        <v>28178112</v>
      </c>
      <c r="B200" t="s">
        <v>3813</v>
      </c>
      <c r="C200" t="s">
        <v>9</v>
      </c>
      <c r="F200" t="s">
        <v>3818</v>
      </c>
      <c r="G200" t="s">
        <v>123</v>
      </c>
      <c r="H200" t="s">
        <v>124</v>
      </c>
      <c r="I200" t="s">
        <v>124</v>
      </c>
      <c r="J200" t="s">
        <v>3819</v>
      </c>
    </row>
    <row r="201" spans="1:10" x14ac:dyDescent="0.25">
      <c r="A201">
        <v>25070110</v>
      </c>
      <c r="B201" t="s">
        <v>3826</v>
      </c>
      <c r="C201" t="s">
        <v>9</v>
      </c>
      <c r="F201" t="s">
        <v>3831</v>
      </c>
      <c r="G201" t="s">
        <v>123</v>
      </c>
      <c r="H201" t="s">
        <v>124</v>
      </c>
      <c r="I201" t="s">
        <v>124</v>
      </c>
      <c r="J201" t="s">
        <v>2621</v>
      </c>
    </row>
    <row r="202" spans="1:10" x14ac:dyDescent="0.25">
      <c r="A202">
        <v>22401562</v>
      </c>
      <c r="B202" t="s">
        <v>3848</v>
      </c>
      <c r="C202" t="s">
        <v>9</v>
      </c>
      <c r="F202" t="s">
        <v>3848</v>
      </c>
      <c r="G202" t="s">
        <v>123</v>
      </c>
      <c r="H202" t="s">
        <v>124</v>
      </c>
      <c r="I202" t="s">
        <v>124</v>
      </c>
    </row>
    <row r="203" spans="1:10" x14ac:dyDescent="0.25">
      <c r="A203">
        <v>24243876</v>
      </c>
      <c r="B203" t="s">
        <v>3874</v>
      </c>
      <c r="C203" t="s">
        <v>9</v>
      </c>
      <c r="F203" t="s">
        <v>3878</v>
      </c>
      <c r="G203" t="s">
        <v>123</v>
      </c>
      <c r="H203" t="s">
        <v>124</v>
      </c>
      <c r="I203" t="s">
        <v>124</v>
      </c>
      <c r="J203" t="s">
        <v>3879</v>
      </c>
    </row>
    <row r="204" spans="1:10" x14ac:dyDescent="0.25">
      <c r="A204">
        <v>27578029</v>
      </c>
      <c r="B204" t="s">
        <v>3907</v>
      </c>
      <c r="C204" t="s">
        <v>9</v>
      </c>
      <c r="F204" t="s">
        <v>3911</v>
      </c>
      <c r="G204" t="s">
        <v>123</v>
      </c>
      <c r="H204" t="s">
        <v>124</v>
      </c>
      <c r="I204" t="s">
        <v>124</v>
      </c>
      <c r="J204" t="s">
        <v>3912</v>
      </c>
    </row>
    <row r="205" spans="1:10" x14ac:dyDescent="0.25">
      <c r="A205">
        <v>27646968</v>
      </c>
      <c r="B205" t="s">
        <v>3913</v>
      </c>
      <c r="C205" t="s">
        <v>9</v>
      </c>
      <c r="F205" t="s">
        <v>3920</v>
      </c>
      <c r="G205" t="s">
        <v>123</v>
      </c>
      <c r="H205" t="s">
        <v>124</v>
      </c>
      <c r="I205" t="s">
        <v>124</v>
      </c>
      <c r="J205" t="s">
        <v>3921</v>
      </c>
    </row>
    <row r="206" spans="1:10" x14ac:dyDescent="0.25">
      <c r="A206">
        <v>27080231</v>
      </c>
      <c r="B206" t="s">
        <v>3943</v>
      </c>
      <c r="C206" t="s">
        <v>9</v>
      </c>
      <c r="F206" t="s">
        <v>3950</v>
      </c>
      <c r="G206" t="s">
        <v>123</v>
      </c>
      <c r="H206" t="s">
        <v>124</v>
      </c>
      <c r="I206" t="s">
        <v>124</v>
      </c>
      <c r="J206" t="s">
        <v>3951</v>
      </c>
    </row>
    <row r="207" spans="1:10" x14ac:dyDescent="0.25">
      <c r="A207">
        <v>24243879</v>
      </c>
      <c r="B207" t="s">
        <v>3959</v>
      </c>
      <c r="C207" t="s">
        <v>9</v>
      </c>
      <c r="F207" t="s">
        <v>3963</v>
      </c>
      <c r="G207" t="s">
        <v>123</v>
      </c>
      <c r="H207" t="s">
        <v>124</v>
      </c>
      <c r="I207" t="s">
        <v>124</v>
      </c>
      <c r="J207" t="s">
        <v>3964</v>
      </c>
    </row>
    <row r="208" spans="1:10" x14ac:dyDescent="0.25">
      <c r="A208">
        <v>23623337</v>
      </c>
      <c r="B208" t="s">
        <v>3986</v>
      </c>
      <c r="C208" t="s">
        <v>9</v>
      </c>
      <c r="F208" t="s">
        <v>3991</v>
      </c>
      <c r="G208" t="s">
        <v>123</v>
      </c>
      <c r="H208" t="s">
        <v>124</v>
      </c>
      <c r="I208" t="s">
        <v>124</v>
      </c>
      <c r="J208" t="s">
        <v>3992</v>
      </c>
    </row>
    <row r="209" spans="1:10" x14ac:dyDescent="0.25">
      <c r="A209">
        <v>26848972</v>
      </c>
      <c r="B209" t="s">
        <v>3999</v>
      </c>
      <c r="C209" t="s">
        <v>12</v>
      </c>
      <c r="D209" t="s">
        <v>16</v>
      </c>
      <c r="F209" t="s">
        <v>4006</v>
      </c>
      <c r="G209" t="s">
        <v>124</v>
      </c>
      <c r="H209" t="s">
        <v>123</v>
      </c>
      <c r="I209" t="s">
        <v>124</v>
      </c>
      <c r="J209" t="s">
        <v>4007</v>
      </c>
    </row>
    <row r="210" spans="1:10" x14ac:dyDescent="0.25">
      <c r="A210">
        <v>28499284</v>
      </c>
      <c r="B210" t="s">
        <v>4034</v>
      </c>
      <c r="C210" t="s">
        <v>9</v>
      </c>
      <c r="F210" t="s">
        <v>4038</v>
      </c>
      <c r="G210" t="s">
        <v>123</v>
      </c>
      <c r="H210" t="s">
        <v>124</v>
      </c>
      <c r="I210" t="s">
        <v>124</v>
      </c>
      <c r="J210" t="s">
        <v>4039</v>
      </c>
    </row>
    <row r="211" spans="1:10" x14ac:dyDescent="0.25">
      <c r="A211">
        <v>28820375</v>
      </c>
      <c r="B211" t="s">
        <v>4050</v>
      </c>
      <c r="C211" t="s">
        <v>9</v>
      </c>
      <c r="F211" t="s">
        <v>4056</v>
      </c>
      <c r="G211" t="s">
        <v>123</v>
      </c>
      <c r="H211" t="s">
        <v>124</v>
      </c>
      <c r="I211" t="s">
        <v>124</v>
      </c>
      <c r="J211" t="s">
        <v>4057</v>
      </c>
    </row>
    <row r="212" spans="1:10" x14ac:dyDescent="0.25">
      <c r="A212">
        <v>22334602</v>
      </c>
      <c r="B212" t="s">
        <v>4058</v>
      </c>
      <c r="C212" t="s">
        <v>9</v>
      </c>
      <c r="F212" t="s">
        <v>4063</v>
      </c>
      <c r="G212" t="s">
        <v>123</v>
      </c>
      <c r="H212" t="s">
        <v>124</v>
      </c>
      <c r="I212" t="s">
        <v>124</v>
      </c>
      <c r="J212" t="s">
        <v>4064</v>
      </c>
    </row>
    <row r="213" spans="1:10" x14ac:dyDescent="0.25">
      <c r="A213">
        <v>26063087</v>
      </c>
      <c r="B213" t="s">
        <v>4073</v>
      </c>
      <c r="C213" t="s">
        <v>9</v>
      </c>
      <c r="F213" t="s">
        <v>4075</v>
      </c>
      <c r="G213" t="s">
        <v>123</v>
      </c>
      <c r="H213" t="s">
        <v>124</v>
      </c>
      <c r="I213" t="s">
        <v>124</v>
      </c>
      <c r="J213" t="s">
        <v>4064</v>
      </c>
    </row>
    <row r="214" spans="1:10" x14ac:dyDescent="0.25">
      <c r="A214">
        <v>24503900</v>
      </c>
      <c r="B214" t="s">
        <v>4089</v>
      </c>
      <c r="C214" t="s">
        <v>9</v>
      </c>
      <c r="F214" t="s">
        <v>4093</v>
      </c>
      <c r="G214" t="s">
        <v>123</v>
      </c>
      <c r="H214" t="s">
        <v>124</v>
      </c>
      <c r="I214" t="s">
        <v>124</v>
      </c>
      <c r="J214" t="s">
        <v>4094</v>
      </c>
    </row>
    <row r="215" spans="1:10" x14ac:dyDescent="0.25">
      <c r="A215">
        <v>28784667</v>
      </c>
      <c r="B215" t="s">
        <v>4180</v>
      </c>
      <c r="C215" t="s">
        <v>12</v>
      </c>
      <c r="D215" t="s">
        <v>16</v>
      </c>
      <c r="F215" t="s">
        <v>4186</v>
      </c>
      <c r="G215" t="s">
        <v>124</v>
      </c>
      <c r="H215" t="s">
        <v>123</v>
      </c>
      <c r="I215" t="s">
        <v>124</v>
      </c>
      <c r="J215" t="s">
        <v>4187</v>
      </c>
    </row>
    <row r="216" spans="1:10" x14ac:dyDescent="0.25">
      <c r="A216">
        <v>24049157</v>
      </c>
      <c r="B216" t="s">
        <v>4192</v>
      </c>
      <c r="C216" t="s">
        <v>9</v>
      </c>
      <c r="F216" t="s">
        <v>4199</v>
      </c>
      <c r="G216" t="s">
        <v>123</v>
      </c>
      <c r="H216" t="s">
        <v>124</v>
      </c>
      <c r="I216" t="s">
        <v>124</v>
      </c>
      <c r="J216" t="s">
        <v>4200</v>
      </c>
    </row>
    <row r="217" spans="1:10" x14ac:dyDescent="0.25">
      <c r="A217">
        <v>26603424</v>
      </c>
      <c r="B217" t="s">
        <v>4259</v>
      </c>
      <c r="C217" t="s">
        <v>12</v>
      </c>
      <c r="D217" t="s">
        <v>25</v>
      </c>
      <c r="F217" t="s">
        <v>4263</v>
      </c>
      <c r="G217" t="s">
        <v>124</v>
      </c>
      <c r="H217" t="s">
        <v>123</v>
      </c>
      <c r="I217" t="s">
        <v>124</v>
      </c>
      <c r="J217" t="s">
        <v>4264</v>
      </c>
    </row>
    <row r="218" spans="1:10" x14ac:dyDescent="0.25">
      <c r="A218">
        <v>25673666</v>
      </c>
      <c r="B218" t="s">
        <v>4271</v>
      </c>
      <c r="C218" t="s">
        <v>12</v>
      </c>
      <c r="D218" t="s">
        <v>10</v>
      </c>
      <c r="F218" t="s">
        <v>4276</v>
      </c>
      <c r="G218" t="s">
        <v>124</v>
      </c>
      <c r="H218" t="s">
        <v>123</v>
      </c>
      <c r="I218" t="s">
        <v>124</v>
      </c>
      <c r="J218" t="s">
        <v>4277</v>
      </c>
    </row>
    <row r="219" spans="1:10" x14ac:dyDescent="0.25">
      <c r="A219">
        <v>31834402</v>
      </c>
      <c r="B219" t="s">
        <v>4278</v>
      </c>
      <c r="C219" t="s">
        <v>9</v>
      </c>
      <c r="E219" t="s">
        <v>17</v>
      </c>
      <c r="F219" t="s">
        <v>4283</v>
      </c>
      <c r="G219" t="s">
        <v>123</v>
      </c>
      <c r="H219" t="s">
        <v>124</v>
      </c>
      <c r="I219" t="s">
        <v>124</v>
      </c>
      <c r="J219" t="s">
        <v>4284</v>
      </c>
    </row>
    <row r="220" spans="1:10" x14ac:dyDescent="0.25">
      <c r="A220">
        <v>33116506</v>
      </c>
      <c r="B220" t="s">
        <v>4303</v>
      </c>
      <c r="C220" t="s">
        <v>12</v>
      </c>
      <c r="D220" t="s">
        <v>10</v>
      </c>
      <c r="F220" t="s">
        <v>4311</v>
      </c>
      <c r="G220" t="s">
        <v>124</v>
      </c>
      <c r="H220" t="s">
        <v>123</v>
      </c>
      <c r="I220" t="s">
        <v>124</v>
      </c>
      <c r="J220" t="s">
        <v>4312</v>
      </c>
    </row>
    <row r="221" spans="1:10" x14ac:dyDescent="0.25">
      <c r="A221">
        <v>29311079</v>
      </c>
      <c r="B221" t="s">
        <v>4349</v>
      </c>
      <c r="C221" t="s">
        <v>9</v>
      </c>
      <c r="F221" t="s">
        <v>4356</v>
      </c>
      <c r="G221" t="s">
        <v>123</v>
      </c>
      <c r="H221" t="s">
        <v>124</v>
      </c>
      <c r="I221" t="s">
        <v>124</v>
      </c>
      <c r="J221" t="s">
        <v>4357</v>
      </c>
    </row>
    <row r="222" spans="1:10" x14ac:dyDescent="0.25">
      <c r="A222">
        <v>24514092</v>
      </c>
      <c r="B222" t="s">
        <v>4364</v>
      </c>
      <c r="C222" t="s">
        <v>9</v>
      </c>
      <c r="F222" t="s">
        <v>4370</v>
      </c>
      <c r="G222" t="s">
        <v>123</v>
      </c>
      <c r="H222" t="s">
        <v>124</v>
      </c>
      <c r="I222" t="s">
        <v>124</v>
      </c>
      <c r="J222" t="s">
        <v>4371</v>
      </c>
    </row>
    <row r="223" spans="1:10" x14ac:dyDescent="0.25">
      <c r="A223">
        <v>23351652</v>
      </c>
      <c r="B223" t="s">
        <v>4384</v>
      </c>
      <c r="C223" t="s">
        <v>9</v>
      </c>
      <c r="F223" t="s">
        <v>4389</v>
      </c>
      <c r="G223" t="s">
        <v>123</v>
      </c>
      <c r="H223" t="s">
        <v>124</v>
      </c>
      <c r="I223" t="s">
        <v>124</v>
      </c>
      <c r="J223" t="s">
        <v>4390</v>
      </c>
    </row>
    <row r="224" spans="1:10" x14ac:dyDescent="0.25">
      <c r="A224">
        <v>27596531</v>
      </c>
      <c r="B224" t="s">
        <v>4391</v>
      </c>
      <c r="C224" t="s">
        <v>15</v>
      </c>
      <c r="F224" t="s">
        <v>4397</v>
      </c>
      <c r="G224" t="s">
        <v>124</v>
      </c>
      <c r="H224" t="s">
        <v>124</v>
      </c>
      <c r="I224" t="s">
        <v>123</v>
      </c>
      <c r="J224" t="s">
        <v>4398</v>
      </c>
    </row>
    <row r="225" spans="1:10" x14ac:dyDescent="0.25">
      <c r="A225">
        <v>23677303</v>
      </c>
      <c r="B225" t="s">
        <v>4409</v>
      </c>
      <c r="C225" t="s">
        <v>9</v>
      </c>
      <c r="F225" t="s">
        <v>4409</v>
      </c>
      <c r="G225" t="s">
        <v>123</v>
      </c>
      <c r="H225" t="s">
        <v>124</v>
      </c>
      <c r="I225" t="s">
        <v>124</v>
      </c>
    </row>
    <row r="226" spans="1:10" x14ac:dyDescent="0.25">
      <c r="A226">
        <v>26381611</v>
      </c>
      <c r="B226" t="s">
        <v>4416</v>
      </c>
      <c r="C226" t="s">
        <v>9</v>
      </c>
      <c r="F226" t="s">
        <v>4422</v>
      </c>
      <c r="G226" t="s">
        <v>123</v>
      </c>
      <c r="H226" t="s">
        <v>124</v>
      </c>
      <c r="I226" t="s">
        <v>124</v>
      </c>
      <c r="J226" t="s">
        <v>4423</v>
      </c>
    </row>
    <row r="227" spans="1:10" x14ac:dyDescent="0.25">
      <c r="A227">
        <v>29394396</v>
      </c>
      <c r="B227" t="s">
        <v>4455</v>
      </c>
      <c r="C227" t="s">
        <v>9</v>
      </c>
      <c r="F227" t="s">
        <v>4461</v>
      </c>
      <c r="G227" t="s">
        <v>123</v>
      </c>
      <c r="H227" t="s">
        <v>124</v>
      </c>
      <c r="I227" t="s">
        <v>124</v>
      </c>
      <c r="J227" t="s">
        <v>4462</v>
      </c>
    </row>
    <row r="228" spans="1:10" x14ac:dyDescent="0.25">
      <c r="A228">
        <v>24037141</v>
      </c>
      <c r="B228" t="s">
        <v>4463</v>
      </c>
      <c r="C228" t="s">
        <v>9</v>
      </c>
      <c r="F228" t="s">
        <v>4468</v>
      </c>
      <c r="G228" t="s">
        <v>123</v>
      </c>
      <c r="H228" t="s">
        <v>124</v>
      </c>
      <c r="I228" t="s">
        <v>124</v>
      </c>
      <c r="J228" t="s">
        <v>4469</v>
      </c>
    </row>
    <row r="229" spans="1:10" x14ac:dyDescent="0.25">
      <c r="A229">
        <v>29664766</v>
      </c>
      <c r="B229" t="s">
        <v>4487</v>
      </c>
      <c r="C229" t="s">
        <v>9</v>
      </c>
      <c r="F229" t="s">
        <v>4487</v>
      </c>
      <c r="G229" t="s">
        <v>123</v>
      </c>
      <c r="H229" t="s">
        <v>124</v>
      </c>
      <c r="I229" t="s">
        <v>124</v>
      </c>
    </row>
    <row r="230" spans="1:10" x14ac:dyDescent="0.25">
      <c r="A230">
        <v>32479537</v>
      </c>
      <c r="B230" t="s">
        <v>4504</v>
      </c>
      <c r="C230" t="s">
        <v>9</v>
      </c>
      <c r="F230" t="s">
        <v>4511</v>
      </c>
      <c r="G230" t="s">
        <v>123</v>
      </c>
      <c r="H230" t="s">
        <v>124</v>
      </c>
      <c r="I230" t="s">
        <v>124</v>
      </c>
      <c r="J230" t="s">
        <v>4512</v>
      </c>
    </row>
    <row r="231" spans="1:10" x14ac:dyDescent="0.25">
      <c r="A231">
        <v>23299608</v>
      </c>
      <c r="B231" t="s">
        <v>4532</v>
      </c>
      <c r="C231" t="s">
        <v>9</v>
      </c>
      <c r="F231" t="s">
        <v>4537</v>
      </c>
      <c r="G231" t="s">
        <v>123</v>
      </c>
      <c r="H231" t="s">
        <v>124</v>
      </c>
      <c r="I231" t="s">
        <v>124</v>
      </c>
      <c r="J231" t="s">
        <v>4538</v>
      </c>
    </row>
    <row r="232" spans="1:10" x14ac:dyDescent="0.25">
      <c r="A232">
        <v>26967304</v>
      </c>
      <c r="B232" t="s">
        <v>4562</v>
      </c>
      <c r="C232" t="s">
        <v>12</v>
      </c>
      <c r="D232" t="s">
        <v>25</v>
      </c>
      <c r="F232" t="s">
        <v>4567</v>
      </c>
      <c r="G232" t="s">
        <v>123</v>
      </c>
      <c r="H232" t="s">
        <v>123</v>
      </c>
      <c r="I232" t="s">
        <v>124</v>
      </c>
      <c r="J232" t="s">
        <v>4568</v>
      </c>
    </row>
    <row r="233" spans="1:10" x14ac:dyDescent="0.25">
      <c r="A233">
        <v>33349202</v>
      </c>
      <c r="B233" t="s">
        <v>4576</v>
      </c>
      <c r="C233" t="s">
        <v>9</v>
      </c>
      <c r="F233" t="s">
        <v>4576</v>
      </c>
      <c r="G233" t="s">
        <v>123</v>
      </c>
      <c r="H233" t="s">
        <v>124</v>
      </c>
      <c r="I233" t="s">
        <v>124</v>
      </c>
    </row>
    <row r="234" spans="1:10" x14ac:dyDescent="0.25">
      <c r="A234">
        <v>30676251</v>
      </c>
      <c r="B234" t="s">
        <v>4582</v>
      </c>
      <c r="C234" t="s">
        <v>9</v>
      </c>
      <c r="F234" t="s">
        <v>4587</v>
      </c>
      <c r="G234" t="s">
        <v>123</v>
      </c>
      <c r="H234" t="s">
        <v>124</v>
      </c>
      <c r="I234" t="s">
        <v>124</v>
      </c>
      <c r="J234" t="s">
        <v>4588</v>
      </c>
    </row>
    <row r="235" spans="1:10" x14ac:dyDescent="0.25">
      <c r="A235">
        <v>29229280</v>
      </c>
      <c r="B235" t="s">
        <v>4613</v>
      </c>
      <c r="C235" t="s">
        <v>9</v>
      </c>
      <c r="F235" t="s">
        <v>4619</v>
      </c>
      <c r="G235" t="s">
        <v>123</v>
      </c>
      <c r="H235" t="s">
        <v>124</v>
      </c>
      <c r="I235" t="s">
        <v>124</v>
      </c>
      <c r="J235" t="s">
        <v>4620</v>
      </c>
    </row>
    <row r="236" spans="1:10" x14ac:dyDescent="0.25">
      <c r="A236">
        <v>30084426</v>
      </c>
      <c r="B236" t="s">
        <v>4621</v>
      </c>
      <c r="C236" t="s">
        <v>9</v>
      </c>
      <c r="F236" t="s">
        <v>4627</v>
      </c>
      <c r="G236" t="s">
        <v>123</v>
      </c>
      <c r="H236" t="s">
        <v>124</v>
      </c>
      <c r="I236" t="s">
        <v>124</v>
      </c>
      <c r="J236" t="s">
        <v>4064</v>
      </c>
    </row>
    <row r="237" spans="1:10" x14ac:dyDescent="0.25">
      <c r="A237">
        <v>24066990</v>
      </c>
      <c r="B237" t="s">
        <v>4628</v>
      </c>
      <c r="C237" t="s">
        <v>9</v>
      </c>
      <c r="F237" t="s">
        <v>4633</v>
      </c>
      <c r="G237" t="s">
        <v>123</v>
      </c>
      <c r="H237" t="s">
        <v>124</v>
      </c>
      <c r="I237" t="s">
        <v>124</v>
      </c>
      <c r="J237" t="s">
        <v>4634</v>
      </c>
    </row>
    <row r="238" spans="1:10" x14ac:dyDescent="0.25">
      <c r="A238">
        <v>25011655</v>
      </c>
      <c r="B238" t="s">
        <v>4635</v>
      </c>
      <c r="C238" t="s">
        <v>9</v>
      </c>
      <c r="F238" t="s">
        <v>4638</v>
      </c>
      <c r="G238" t="s">
        <v>123</v>
      </c>
      <c r="H238" t="s">
        <v>124</v>
      </c>
      <c r="I238" t="s">
        <v>124</v>
      </c>
      <c r="J238" t="s">
        <v>4639</v>
      </c>
    </row>
    <row r="239" spans="1:10" x14ac:dyDescent="0.25">
      <c r="A239">
        <v>28930001</v>
      </c>
      <c r="B239" t="s">
        <v>4640</v>
      </c>
      <c r="C239" t="s">
        <v>9</v>
      </c>
      <c r="F239" t="s">
        <v>4645</v>
      </c>
      <c r="G239" t="s">
        <v>123</v>
      </c>
      <c r="H239" t="s">
        <v>124</v>
      </c>
      <c r="I239" t="s">
        <v>124</v>
      </c>
      <c r="J239" t="s">
        <v>4646</v>
      </c>
    </row>
    <row r="240" spans="1:10" x14ac:dyDescent="0.25">
      <c r="A240">
        <v>28545411</v>
      </c>
      <c r="B240" t="s">
        <v>4647</v>
      </c>
      <c r="C240" t="s">
        <v>9</v>
      </c>
      <c r="F240" t="s">
        <v>4654</v>
      </c>
      <c r="G240" t="s">
        <v>123</v>
      </c>
      <c r="H240" t="s">
        <v>124</v>
      </c>
      <c r="I240" t="s">
        <v>124</v>
      </c>
      <c r="J240" t="s">
        <v>4655</v>
      </c>
    </row>
    <row r="241" spans="1:10" x14ac:dyDescent="0.25">
      <c r="A241">
        <v>31040250</v>
      </c>
      <c r="B241" t="s">
        <v>4674</v>
      </c>
      <c r="C241" t="s">
        <v>9</v>
      </c>
      <c r="F241" t="s">
        <v>4680</v>
      </c>
      <c r="G241" t="s">
        <v>123</v>
      </c>
      <c r="H241" t="s">
        <v>124</v>
      </c>
      <c r="I241" t="s">
        <v>124</v>
      </c>
      <c r="J241" t="s">
        <v>4681</v>
      </c>
    </row>
    <row r="242" spans="1:10" x14ac:dyDescent="0.25">
      <c r="A242">
        <v>34747462</v>
      </c>
      <c r="B242" t="s">
        <v>4696</v>
      </c>
      <c r="C242" t="s">
        <v>9</v>
      </c>
      <c r="F242" t="s">
        <v>4702</v>
      </c>
      <c r="G242" t="s">
        <v>123</v>
      </c>
      <c r="H242" t="s">
        <v>124</v>
      </c>
      <c r="I242" t="s">
        <v>124</v>
      </c>
      <c r="J242" t="s">
        <v>4703</v>
      </c>
    </row>
    <row r="243" spans="1:10" x14ac:dyDescent="0.25">
      <c r="A243">
        <v>29205198</v>
      </c>
      <c r="B243" t="s">
        <v>4737</v>
      </c>
      <c r="C243" t="s">
        <v>9</v>
      </c>
      <c r="F243" t="s">
        <v>4742</v>
      </c>
      <c r="G243" t="s">
        <v>123</v>
      </c>
      <c r="H243" t="s">
        <v>124</v>
      </c>
      <c r="I243" t="s">
        <v>124</v>
      </c>
      <c r="J243" t="s">
        <v>4743</v>
      </c>
    </row>
    <row r="244" spans="1:10" x14ac:dyDescent="0.25">
      <c r="A244">
        <v>22561762</v>
      </c>
      <c r="B244" t="s">
        <v>4744</v>
      </c>
      <c r="C244" t="s">
        <v>9</v>
      </c>
      <c r="F244" t="s">
        <v>4748</v>
      </c>
      <c r="G244" t="s">
        <v>123</v>
      </c>
      <c r="H244" t="s">
        <v>124</v>
      </c>
      <c r="I244" t="s">
        <v>124</v>
      </c>
      <c r="J244" t="s">
        <v>4749</v>
      </c>
    </row>
    <row r="245" spans="1:10" x14ac:dyDescent="0.25">
      <c r="A245">
        <v>22421701</v>
      </c>
      <c r="B245" t="s">
        <v>4757</v>
      </c>
      <c r="C245" t="s">
        <v>9</v>
      </c>
      <c r="F245" t="s">
        <v>4761</v>
      </c>
      <c r="G245" t="s">
        <v>123</v>
      </c>
      <c r="H245" t="s">
        <v>124</v>
      </c>
      <c r="I245" t="s">
        <v>124</v>
      </c>
      <c r="J245" t="s">
        <v>4762</v>
      </c>
    </row>
    <row r="246" spans="1:10" x14ac:dyDescent="0.25">
      <c r="A246">
        <v>25562852</v>
      </c>
      <c r="B246" t="s">
        <v>4774</v>
      </c>
      <c r="C246" t="s">
        <v>9</v>
      </c>
      <c r="F246" t="s">
        <v>4780</v>
      </c>
      <c r="G246" t="s">
        <v>123</v>
      </c>
      <c r="H246" t="s">
        <v>124</v>
      </c>
      <c r="I246" t="s">
        <v>124</v>
      </c>
      <c r="J246" t="s">
        <v>4781</v>
      </c>
    </row>
    <row r="247" spans="1:10" x14ac:dyDescent="0.25">
      <c r="A247">
        <v>28820128</v>
      </c>
      <c r="B247" t="s">
        <v>4791</v>
      </c>
      <c r="C247" t="s">
        <v>9</v>
      </c>
      <c r="F247" t="s">
        <v>4796</v>
      </c>
      <c r="G247" t="s">
        <v>123</v>
      </c>
      <c r="H247" t="s">
        <v>124</v>
      </c>
      <c r="I247" t="s">
        <v>124</v>
      </c>
      <c r="J247" t="s">
        <v>4797</v>
      </c>
    </row>
    <row r="248" spans="1:10" x14ac:dyDescent="0.25">
      <c r="A248">
        <v>24890959</v>
      </c>
      <c r="B248" t="s">
        <v>4816</v>
      </c>
      <c r="C248" t="s">
        <v>9</v>
      </c>
      <c r="F248" t="s">
        <v>4818</v>
      </c>
      <c r="G248" t="s">
        <v>123</v>
      </c>
      <c r="H248" t="s">
        <v>124</v>
      </c>
      <c r="I248" t="s">
        <v>124</v>
      </c>
      <c r="J248" t="s">
        <v>4819</v>
      </c>
    </row>
    <row r="249" spans="1:10" x14ac:dyDescent="0.25">
      <c r="A249">
        <v>29029217</v>
      </c>
      <c r="B249" t="s">
        <v>4820</v>
      </c>
      <c r="C249" t="s">
        <v>9</v>
      </c>
      <c r="F249" t="s">
        <v>4824</v>
      </c>
      <c r="G249" t="s">
        <v>123</v>
      </c>
      <c r="H249" t="s">
        <v>124</v>
      </c>
      <c r="I249" t="s">
        <v>124</v>
      </c>
      <c r="J249" t="s">
        <v>4825</v>
      </c>
    </row>
    <row r="250" spans="1:10" x14ac:dyDescent="0.25">
      <c r="A250">
        <v>26378286</v>
      </c>
      <c r="B250" t="s">
        <v>4833</v>
      </c>
      <c r="C250" t="s">
        <v>12</v>
      </c>
      <c r="D250" t="s">
        <v>16</v>
      </c>
      <c r="F250" t="s">
        <v>4839</v>
      </c>
      <c r="G250" t="s">
        <v>124</v>
      </c>
      <c r="H250" t="s">
        <v>123</v>
      </c>
      <c r="I250" t="s">
        <v>124</v>
      </c>
      <c r="J250" t="s">
        <v>4840</v>
      </c>
    </row>
    <row r="251" spans="1:10" x14ac:dyDescent="0.25">
      <c r="A251">
        <v>32071056</v>
      </c>
      <c r="B251" t="s">
        <v>4864</v>
      </c>
      <c r="C251" t="s">
        <v>9</v>
      </c>
      <c r="F251" t="s">
        <v>4871</v>
      </c>
      <c r="G251" t="s">
        <v>123</v>
      </c>
      <c r="H251" t="s">
        <v>124</v>
      </c>
      <c r="I251" t="s">
        <v>124</v>
      </c>
      <c r="J251" t="s">
        <v>4872</v>
      </c>
    </row>
    <row r="252" spans="1:10" x14ac:dyDescent="0.25">
      <c r="A252">
        <v>34949296</v>
      </c>
      <c r="B252" t="s">
        <v>4878</v>
      </c>
      <c r="C252" t="s">
        <v>9</v>
      </c>
      <c r="F252" t="s">
        <v>4885</v>
      </c>
      <c r="G252" t="s">
        <v>123</v>
      </c>
      <c r="H252" t="s">
        <v>124</v>
      </c>
      <c r="I252" t="s">
        <v>124</v>
      </c>
      <c r="J252" t="s">
        <v>4886</v>
      </c>
    </row>
    <row r="253" spans="1:10" x14ac:dyDescent="0.25">
      <c r="A253">
        <v>33432328</v>
      </c>
      <c r="B253" t="s">
        <v>4887</v>
      </c>
      <c r="C253" t="s">
        <v>12</v>
      </c>
      <c r="D253" t="s">
        <v>25</v>
      </c>
      <c r="E253" t="s">
        <v>11</v>
      </c>
      <c r="F253" t="s">
        <v>4894</v>
      </c>
      <c r="G253" t="s">
        <v>124</v>
      </c>
      <c r="H253" t="s">
        <v>123</v>
      </c>
      <c r="I253" t="s">
        <v>124</v>
      </c>
      <c r="J253" t="s">
        <v>4895</v>
      </c>
    </row>
    <row r="254" spans="1:10" x14ac:dyDescent="0.25">
      <c r="A254">
        <v>32122643</v>
      </c>
      <c r="B254" t="s">
        <v>4906</v>
      </c>
      <c r="C254" t="s">
        <v>9</v>
      </c>
      <c r="F254" t="s">
        <v>4906</v>
      </c>
      <c r="G254" t="s">
        <v>123</v>
      </c>
      <c r="H254" t="s">
        <v>124</v>
      </c>
      <c r="I254" t="s">
        <v>124</v>
      </c>
    </row>
    <row r="255" spans="1:10" x14ac:dyDescent="0.25">
      <c r="A255">
        <v>29523496</v>
      </c>
      <c r="B255" t="s">
        <v>4925</v>
      </c>
      <c r="C255" t="s">
        <v>9</v>
      </c>
      <c r="F255" t="s">
        <v>4929</v>
      </c>
      <c r="G255" t="s">
        <v>123</v>
      </c>
      <c r="H255" t="s">
        <v>124</v>
      </c>
      <c r="I255" t="s">
        <v>124</v>
      </c>
      <c r="J255" t="s">
        <v>4930</v>
      </c>
    </row>
    <row r="256" spans="1:10" x14ac:dyDescent="0.25">
      <c r="A256">
        <v>27682063</v>
      </c>
      <c r="B256" t="s">
        <v>4931</v>
      </c>
      <c r="C256" t="s">
        <v>9</v>
      </c>
      <c r="F256" t="s">
        <v>4936</v>
      </c>
      <c r="G256" t="s">
        <v>123</v>
      </c>
      <c r="H256" t="s">
        <v>124</v>
      </c>
      <c r="I256" t="s">
        <v>124</v>
      </c>
      <c r="J256" t="s">
        <v>4937</v>
      </c>
    </row>
    <row r="257" spans="1:10" x14ac:dyDescent="0.25">
      <c r="A257">
        <v>31202926</v>
      </c>
      <c r="B257" t="s">
        <v>4945</v>
      </c>
      <c r="C257" t="s">
        <v>9</v>
      </c>
      <c r="F257" t="s">
        <v>4949</v>
      </c>
      <c r="G257" t="s">
        <v>123</v>
      </c>
      <c r="H257" t="s">
        <v>124</v>
      </c>
      <c r="I257" t="s">
        <v>124</v>
      </c>
      <c r="J257" t="s">
        <v>4950</v>
      </c>
    </row>
    <row r="258" spans="1:10" x14ac:dyDescent="0.25">
      <c r="A258">
        <v>34078300</v>
      </c>
      <c r="B258" t="s">
        <v>4962</v>
      </c>
      <c r="C258" t="s">
        <v>9</v>
      </c>
      <c r="F258" t="s">
        <v>4968</v>
      </c>
      <c r="G258" t="s">
        <v>123</v>
      </c>
      <c r="H258" t="s">
        <v>124</v>
      </c>
      <c r="I258" t="s">
        <v>124</v>
      </c>
      <c r="J258" t="s">
        <v>4969</v>
      </c>
    </row>
    <row r="259" spans="1:10" x14ac:dyDescent="0.25">
      <c r="A259">
        <v>29726994</v>
      </c>
      <c r="B259" t="s">
        <v>4984</v>
      </c>
      <c r="C259" t="s">
        <v>12</v>
      </c>
      <c r="D259" t="s">
        <v>16</v>
      </c>
      <c r="F259" t="s">
        <v>4990</v>
      </c>
      <c r="G259" t="s">
        <v>124</v>
      </c>
      <c r="H259" t="s">
        <v>123</v>
      </c>
      <c r="I259" t="s">
        <v>124</v>
      </c>
      <c r="J259" t="s">
        <v>4991</v>
      </c>
    </row>
    <row r="260" spans="1:10" x14ac:dyDescent="0.25">
      <c r="A260">
        <v>28178114</v>
      </c>
      <c r="B260" t="s">
        <v>5026</v>
      </c>
      <c r="C260" t="s">
        <v>9</v>
      </c>
      <c r="F260" t="s">
        <v>5030</v>
      </c>
      <c r="G260" t="s">
        <v>123</v>
      </c>
      <c r="H260" t="s">
        <v>124</v>
      </c>
      <c r="I260" t="s">
        <v>124</v>
      </c>
      <c r="J260" t="s">
        <v>2621</v>
      </c>
    </row>
    <row r="261" spans="1:10" x14ac:dyDescent="0.25">
      <c r="A261">
        <v>23764300</v>
      </c>
      <c r="B261" t="s">
        <v>5038</v>
      </c>
      <c r="C261" t="s">
        <v>9</v>
      </c>
      <c r="F261" t="s">
        <v>5042</v>
      </c>
      <c r="G261" t="s">
        <v>124</v>
      </c>
      <c r="H261" t="s">
        <v>124</v>
      </c>
      <c r="I261" t="s">
        <v>124</v>
      </c>
      <c r="J261" t="s">
        <v>2621</v>
      </c>
    </row>
    <row r="262" spans="1:10" x14ac:dyDescent="0.25">
      <c r="A262">
        <v>29339382</v>
      </c>
      <c r="B262" t="s">
        <v>5062</v>
      </c>
      <c r="C262" t="s">
        <v>12</v>
      </c>
      <c r="D262" t="s">
        <v>16</v>
      </c>
      <c r="F262" t="s">
        <v>5069</v>
      </c>
      <c r="G262" t="s">
        <v>124</v>
      </c>
      <c r="H262" t="s">
        <v>123</v>
      </c>
      <c r="I262" t="s">
        <v>124</v>
      </c>
      <c r="J262" t="s">
        <v>5070</v>
      </c>
    </row>
    <row r="263" spans="1:10" x14ac:dyDescent="0.25">
      <c r="A263">
        <v>27577587</v>
      </c>
      <c r="B263" t="s">
        <v>5107</v>
      </c>
      <c r="C263" t="s">
        <v>9</v>
      </c>
      <c r="F263" t="s">
        <v>5115</v>
      </c>
      <c r="G263" t="s">
        <v>123</v>
      </c>
      <c r="H263" t="s">
        <v>124</v>
      </c>
      <c r="I263" t="s">
        <v>124</v>
      </c>
      <c r="J263" t="s">
        <v>2621</v>
      </c>
    </row>
    <row r="264" spans="1:10" x14ac:dyDescent="0.25">
      <c r="A264">
        <v>31091404</v>
      </c>
      <c r="B264" t="s">
        <v>5116</v>
      </c>
      <c r="C264" t="s">
        <v>9</v>
      </c>
      <c r="F264" t="s">
        <v>5116</v>
      </c>
      <c r="G264" t="s">
        <v>123</v>
      </c>
      <c r="H264" t="s">
        <v>124</v>
      </c>
      <c r="I264" t="s">
        <v>124</v>
      </c>
    </row>
    <row r="265" spans="1:10" x14ac:dyDescent="0.25">
      <c r="A265">
        <v>33153450</v>
      </c>
      <c r="B265" t="s">
        <v>5178</v>
      </c>
      <c r="C265" t="s">
        <v>9</v>
      </c>
      <c r="F265" t="s">
        <v>5184</v>
      </c>
      <c r="G265" t="s">
        <v>124</v>
      </c>
      <c r="H265" t="s">
        <v>124</v>
      </c>
      <c r="I265" t="s">
        <v>124</v>
      </c>
      <c r="J265" t="s">
        <v>2621</v>
      </c>
    </row>
    <row r="266" spans="1:10" x14ac:dyDescent="0.25">
      <c r="A266">
        <v>30917979</v>
      </c>
      <c r="B266" t="s">
        <v>5202</v>
      </c>
      <c r="C266" t="s">
        <v>9</v>
      </c>
      <c r="F266" t="s">
        <v>5209</v>
      </c>
      <c r="G266" t="s">
        <v>124</v>
      </c>
      <c r="H266" t="s">
        <v>124</v>
      </c>
      <c r="I266" t="s">
        <v>124</v>
      </c>
      <c r="J266" t="s">
        <v>2621</v>
      </c>
    </row>
    <row r="267" spans="1:10" x14ac:dyDescent="0.25">
      <c r="A267">
        <v>23939890</v>
      </c>
      <c r="B267" t="s">
        <v>5223</v>
      </c>
      <c r="C267" t="s">
        <v>9</v>
      </c>
      <c r="F267" t="s">
        <v>5228</v>
      </c>
      <c r="G267" t="s">
        <v>123</v>
      </c>
      <c r="H267" t="s">
        <v>124</v>
      </c>
      <c r="I267" t="s">
        <v>124</v>
      </c>
      <c r="J267" t="s">
        <v>2621</v>
      </c>
    </row>
    <row r="268" spans="1:10" x14ac:dyDescent="0.25">
      <c r="A268">
        <v>25442864</v>
      </c>
      <c r="B268" t="s">
        <v>5241</v>
      </c>
      <c r="C268" t="s">
        <v>9</v>
      </c>
      <c r="F268" t="s">
        <v>5247</v>
      </c>
      <c r="G268" t="s">
        <v>123</v>
      </c>
      <c r="H268" t="s">
        <v>124</v>
      </c>
      <c r="I268" t="s">
        <v>124</v>
      </c>
      <c r="J268" t="s">
        <v>2621</v>
      </c>
    </row>
    <row r="269" spans="1:10" x14ac:dyDescent="0.25">
      <c r="A269">
        <v>30392463</v>
      </c>
      <c r="B269" t="s">
        <v>5265</v>
      </c>
      <c r="C269" t="s">
        <v>9</v>
      </c>
      <c r="F269" t="s">
        <v>5272</v>
      </c>
      <c r="G269" t="s">
        <v>123</v>
      </c>
      <c r="H269" t="s">
        <v>124</v>
      </c>
      <c r="I269" t="s">
        <v>124</v>
      </c>
      <c r="J269" t="s">
        <v>2621</v>
      </c>
    </row>
    <row r="270" spans="1:10" x14ac:dyDescent="0.25">
      <c r="A270">
        <v>28282644</v>
      </c>
      <c r="B270" t="s">
        <v>5279</v>
      </c>
      <c r="C270" t="s">
        <v>9</v>
      </c>
      <c r="F270" t="s">
        <v>5283</v>
      </c>
      <c r="G270" t="s">
        <v>123</v>
      </c>
      <c r="H270" t="s">
        <v>124</v>
      </c>
      <c r="I270" t="s">
        <v>124</v>
      </c>
      <c r="J270" t="s">
        <v>2621</v>
      </c>
    </row>
    <row r="271" spans="1:10" x14ac:dyDescent="0.25">
      <c r="A271">
        <v>29408881</v>
      </c>
      <c r="B271" t="s">
        <v>5326</v>
      </c>
      <c r="C271" t="s">
        <v>9</v>
      </c>
      <c r="F271" t="s">
        <v>5333</v>
      </c>
      <c r="G271" t="s">
        <v>123</v>
      </c>
      <c r="H271" t="s">
        <v>124</v>
      </c>
      <c r="I271" t="s">
        <v>124</v>
      </c>
      <c r="J271" t="s">
        <v>2621</v>
      </c>
    </row>
    <row r="272" spans="1:10" x14ac:dyDescent="0.25">
      <c r="A272">
        <v>29969978</v>
      </c>
      <c r="B272" t="s">
        <v>5338</v>
      </c>
      <c r="C272" t="s">
        <v>9</v>
      </c>
      <c r="F272" t="s">
        <v>5345</v>
      </c>
      <c r="G272" t="s">
        <v>123</v>
      </c>
      <c r="H272" t="s">
        <v>124</v>
      </c>
      <c r="I272" t="s">
        <v>124</v>
      </c>
      <c r="J272" t="s">
        <v>2621</v>
      </c>
    </row>
    <row r="273" spans="1:10" x14ac:dyDescent="0.25">
      <c r="A273">
        <v>26453557</v>
      </c>
      <c r="B273" t="s">
        <v>5357</v>
      </c>
      <c r="C273" t="s">
        <v>9</v>
      </c>
      <c r="F273" t="s">
        <v>5364</v>
      </c>
      <c r="G273" t="s">
        <v>123</v>
      </c>
      <c r="H273" t="s">
        <v>124</v>
      </c>
      <c r="I273" t="s">
        <v>124</v>
      </c>
      <c r="J273" t="s">
        <v>2621</v>
      </c>
    </row>
    <row r="274" spans="1:10" x14ac:dyDescent="0.25">
      <c r="A274">
        <v>27347854</v>
      </c>
      <c r="B274" t="s">
        <v>5401</v>
      </c>
      <c r="C274" t="s">
        <v>9</v>
      </c>
      <c r="F274" t="s">
        <v>5405</v>
      </c>
      <c r="G274" t="s">
        <v>124</v>
      </c>
      <c r="H274" t="s">
        <v>124</v>
      </c>
      <c r="I274" t="s">
        <v>124</v>
      </c>
      <c r="J274" t="s">
        <v>2621</v>
      </c>
    </row>
    <row r="275" spans="1:10" x14ac:dyDescent="0.25">
      <c r="A275">
        <v>25451056</v>
      </c>
      <c r="B275" t="s">
        <v>5406</v>
      </c>
      <c r="C275" t="s">
        <v>9</v>
      </c>
      <c r="F275" t="s">
        <v>5411</v>
      </c>
      <c r="G275" t="s">
        <v>124</v>
      </c>
      <c r="H275" t="s">
        <v>124</v>
      </c>
      <c r="I275" t="s">
        <v>124</v>
      </c>
      <c r="J275" t="s">
        <v>2621</v>
      </c>
    </row>
    <row r="276" spans="1:10" x14ac:dyDescent="0.25">
      <c r="A276">
        <v>26165431</v>
      </c>
      <c r="B276" t="s">
        <v>5412</v>
      </c>
      <c r="C276" t="s">
        <v>9</v>
      </c>
      <c r="F276" t="s">
        <v>5412</v>
      </c>
      <c r="G276" t="s">
        <v>124</v>
      </c>
      <c r="H276" t="s">
        <v>124</v>
      </c>
      <c r="I276" t="s">
        <v>124</v>
      </c>
    </row>
    <row r="277" spans="1:10" x14ac:dyDescent="0.25">
      <c r="A277">
        <v>28385139</v>
      </c>
      <c r="B277" t="s">
        <v>5428</v>
      </c>
      <c r="C277" t="s">
        <v>9</v>
      </c>
      <c r="F277" t="s">
        <v>5431</v>
      </c>
      <c r="G277" t="s">
        <v>123</v>
      </c>
      <c r="H277" t="s">
        <v>124</v>
      </c>
      <c r="I277" t="s">
        <v>124</v>
      </c>
      <c r="J277" t="s">
        <v>2621</v>
      </c>
    </row>
    <row r="278" spans="1:10" x14ac:dyDescent="0.25">
      <c r="A278">
        <v>29530863</v>
      </c>
      <c r="B278" t="s">
        <v>5457</v>
      </c>
      <c r="C278" t="s">
        <v>12</v>
      </c>
      <c r="D278" t="s">
        <v>16</v>
      </c>
      <c r="F278" t="s">
        <v>5463</v>
      </c>
      <c r="G278" t="s">
        <v>124</v>
      </c>
      <c r="H278" t="s">
        <v>123</v>
      </c>
      <c r="I278" t="s">
        <v>124</v>
      </c>
      <c r="J278" t="s">
        <v>5464</v>
      </c>
    </row>
    <row r="279" spans="1:10" x14ac:dyDescent="0.25">
      <c r="A279">
        <v>25427632</v>
      </c>
      <c r="B279" t="s">
        <v>5489</v>
      </c>
      <c r="C279" t="s">
        <v>12</v>
      </c>
      <c r="D279" t="s">
        <v>10</v>
      </c>
      <c r="F279" t="s">
        <v>5495</v>
      </c>
      <c r="G279" t="s">
        <v>124</v>
      </c>
      <c r="H279" t="s">
        <v>123</v>
      </c>
      <c r="I279" t="s">
        <v>124</v>
      </c>
      <c r="J279" t="s">
        <v>5496</v>
      </c>
    </row>
    <row r="280" spans="1:10" x14ac:dyDescent="0.25">
      <c r="A280">
        <v>34784046</v>
      </c>
      <c r="B280" t="s">
        <v>5501</v>
      </c>
      <c r="C280" t="s">
        <v>15</v>
      </c>
      <c r="D280" t="s">
        <v>1622</v>
      </c>
      <c r="F280" t="s">
        <v>5505</v>
      </c>
      <c r="G280" t="s">
        <v>124</v>
      </c>
      <c r="H280" t="s">
        <v>124</v>
      </c>
      <c r="I280" t="s">
        <v>123</v>
      </c>
      <c r="J280" t="s">
        <v>5506</v>
      </c>
    </row>
    <row r="281" spans="1:10" x14ac:dyDescent="0.25">
      <c r="A281">
        <v>25078330</v>
      </c>
      <c r="B281" t="s">
        <v>5507</v>
      </c>
      <c r="C281" t="s">
        <v>9</v>
      </c>
      <c r="E281" t="s">
        <v>11</v>
      </c>
      <c r="F281" t="s">
        <v>5513</v>
      </c>
      <c r="G281" t="s">
        <v>123</v>
      </c>
      <c r="H281" t="s">
        <v>124</v>
      </c>
      <c r="I281" t="s">
        <v>124</v>
      </c>
      <c r="J281" t="s">
        <v>5514</v>
      </c>
    </row>
    <row r="282" spans="1:10" x14ac:dyDescent="0.25">
      <c r="A282">
        <v>26181042</v>
      </c>
      <c r="B282" t="s">
        <v>5519</v>
      </c>
      <c r="C282" t="s">
        <v>9</v>
      </c>
      <c r="E282" t="s">
        <v>11</v>
      </c>
      <c r="F282" t="s">
        <v>5525</v>
      </c>
      <c r="G282" t="s">
        <v>123</v>
      </c>
      <c r="H282" t="s">
        <v>124</v>
      </c>
      <c r="I282" t="s">
        <v>124</v>
      </c>
      <c r="J282" t="s">
        <v>5526</v>
      </c>
    </row>
    <row r="283" spans="1:10" x14ac:dyDescent="0.25">
      <c r="A283">
        <v>34029771</v>
      </c>
      <c r="B283" t="s">
        <v>5527</v>
      </c>
      <c r="C283" t="s">
        <v>9</v>
      </c>
      <c r="F283" t="s">
        <v>5531</v>
      </c>
      <c r="G283" t="s">
        <v>123</v>
      </c>
      <c r="H283" t="s">
        <v>124</v>
      </c>
      <c r="I283" t="s">
        <v>124</v>
      </c>
      <c r="J283" t="s">
        <v>5532</v>
      </c>
    </row>
    <row r="284" spans="1:10" x14ac:dyDescent="0.25">
      <c r="A284">
        <v>27073269</v>
      </c>
      <c r="B284" t="s">
        <v>5538</v>
      </c>
      <c r="C284" t="s">
        <v>12</v>
      </c>
      <c r="D284" t="s">
        <v>16</v>
      </c>
      <c r="F284" t="s">
        <v>5542</v>
      </c>
      <c r="G284" t="s">
        <v>124</v>
      </c>
      <c r="H284" t="s">
        <v>123</v>
      </c>
      <c r="I284" t="s">
        <v>124</v>
      </c>
      <c r="J284" t="s">
        <v>5543</v>
      </c>
    </row>
    <row r="285" spans="1:10" x14ac:dyDescent="0.25">
      <c r="A285">
        <v>30584266</v>
      </c>
      <c r="B285" t="s">
        <v>5544</v>
      </c>
      <c r="C285" t="s">
        <v>9</v>
      </c>
      <c r="F285" t="s">
        <v>5552</v>
      </c>
      <c r="G285" t="s">
        <v>123</v>
      </c>
      <c r="H285" t="s">
        <v>124</v>
      </c>
      <c r="I285" t="s">
        <v>124</v>
      </c>
      <c r="J285" t="s">
        <v>5553</v>
      </c>
    </row>
    <row r="286" spans="1:10" x14ac:dyDescent="0.25">
      <c r="A286">
        <v>23705013</v>
      </c>
      <c r="B286" t="s">
        <v>5561</v>
      </c>
      <c r="C286" t="s">
        <v>12</v>
      </c>
      <c r="D286" t="s">
        <v>25</v>
      </c>
      <c r="F286" t="s">
        <v>5568</v>
      </c>
      <c r="G286" t="s">
        <v>124</v>
      </c>
      <c r="H286" t="s">
        <v>123</v>
      </c>
      <c r="I286" t="s">
        <v>124</v>
      </c>
      <c r="J286" t="s">
        <v>5569</v>
      </c>
    </row>
    <row r="287" spans="1:10" x14ac:dyDescent="0.25">
      <c r="A287">
        <v>29420119</v>
      </c>
      <c r="B287" t="s">
        <v>5580</v>
      </c>
      <c r="C287" t="s">
        <v>15</v>
      </c>
      <c r="D287" t="s">
        <v>1622</v>
      </c>
      <c r="E287" t="s">
        <v>11</v>
      </c>
      <c r="F287" t="s">
        <v>5588</v>
      </c>
      <c r="G287" t="s">
        <v>124</v>
      </c>
      <c r="H287" t="s">
        <v>124</v>
      </c>
      <c r="I287" t="s">
        <v>123</v>
      </c>
      <c r="J287" t="s">
        <v>5589</v>
      </c>
    </row>
    <row r="288" spans="1:10" x14ac:dyDescent="0.25">
      <c r="A288">
        <v>34633841</v>
      </c>
      <c r="B288" t="s">
        <v>5643</v>
      </c>
      <c r="C288" t="s">
        <v>12</v>
      </c>
      <c r="D288" t="s">
        <v>13</v>
      </c>
      <c r="F288" t="s">
        <v>5650</v>
      </c>
      <c r="G288" t="s">
        <v>124</v>
      </c>
      <c r="H288" t="s">
        <v>123</v>
      </c>
      <c r="I288" t="s">
        <v>124</v>
      </c>
      <c r="J288" t="s">
        <v>5651</v>
      </c>
    </row>
    <row r="289" spans="1:10" x14ac:dyDescent="0.25">
      <c r="A289">
        <v>28549097</v>
      </c>
      <c r="B289" t="s">
        <v>5658</v>
      </c>
      <c r="C289" t="s">
        <v>9</v>
      </c>
      <c r="F289" t="s">
        <v>5665</v>
      </c>
      <c r="G289" t="s">
        <v>123</v>
      </c>
      <c r="H289" t="s">
        <v>124</v>
      </c>
      <c r="I289" t="s">
        <v>124</v>
      </c>
      <c r="J289" t="s">
        <v>5666</v>
      </c>
    </row>
    <row r="290" spans="1:10" x14ac:dyDescent="0.25">
      <c r="A290">
        <v>31504585</v>
      </c>
      <c r="B290" t="s">
        <v>5679</v>
      </c>
      <c r="C290" t="s">
        <v>9</v>
      </c>
      <c r="F290" t="s">
        <v>5679</v>
      </c>
      <c r="G290" t="s">
        <v>123</v>
      </c>
      <c r="H290" t="s">
        <v>124</v>
      </c>
      <c r="I290" t="s">
        <v>124</v>
      </c>
    </row>
    <row r="291" spans="1:10" x14ac:dyDescent="0.25">
      <c r="A291">
        <v>25188611</v>
      </c>
      <c r="B291" t="s">
        <v>5684</v>
      </c>
      <c r="C291" t="s">
        <v>9</v>
      </c>
      <c r="F291" t="s">
        <v>5684</v>
      </c>
      <c r="G291" t="s">
        <v>123</v>
      </c>
      <c r="H291" t="s">
        <v>124</v>
      </c>
      <c r="I291" t="s">
        <v>124</v>
      </c>
    </row>
    <row r="292" spans="1:10" x14ac:dyDescent="0.25">
      <c r="A292">
        <v>30412586</v>
      </c>
      <c r="B292" t="s">
        <v>5710</v>
      </c>
      <c r="C292" t="s">
        <v>9</v>
      </c>
      <c r="F292" t="s">
        <v>5717</v>
      </c>
      <c r="G292" t="s">
        <v>123</v>
      </c>
      <c r="H292" t="s">
        <v>124</v>
      </c>
      <c r="I292" t="s">
        <v>124</v>
      </c>
      <c r="J292" t="s">
        <v>2621</v>
      </c>
    </row>
    <row r="293" spans="1:10" x14ac:dyDescent="0.25">
      <c r="A293">
        <v>22169277</v>
      </c>
      <c r="B293" t="s">
        <v>5718</v>
      </c>
      <c r="C293" t="s">
        <v>9</v>
      </c>
      <c r="F293" t="s">
        <v>5723</v>
      </c>
      <c r="G293" t="s">
        <v>123</v>
      </c>
      <c r="H293" t="s">
        <v>124</v>
      </c>
      <c r="I293" t="s">
        <v>124</v>
      </c>
      <c r="J293" t="s">
        <v>2621</v>
      </c>
    </row>
    <row r="294" spans="1:10" x14ac:dyDescent="0.25">
      <c r="A294">
        <v>22504591</v>
      </c>
      <c r="B294" t="s">
        <v>5736</v>
      </c>
      <c r="C294" t="s">
        <v>9</v>
      </c>
      <c r="F294" t="s">
        <v>5743</v>
      </c>
      <c r="G294" t="s">
        <v>123</v>
      </c>
      <c r="H294" t="s">
        <v>124</v>
      </c>
      <c r="I294" t="s">
        <v>124</v>
      </c>
    </row>
    <row r="295" spans="1:10" x14ac:dyDescent="0.25">
      <c r="A295">
        <v>26338862</v>
      </c>
      <c r="B295" t="s">
        <v>5762</v>
      </c>
      <c r="C295" t="s">
        <v>9</v>
      </c>
      <c r="E295" t="s">
        <v>11</v>
      </c>
      <c r="F295" t="s">
        <v>5768</v>
      </c>
      <c r="G295" t="s">
        <v>123</v>
      </c>
      <c r="H295" t="s">
        <v>124</v>
      </c>
      <c r="I295" t="s">
        <v>124</v>
      </c>
      <c r="J295" t="s">
        <v>5769</v>
      </c>
    </row>
    <row r="296" spans="1:10" x14ac:dyDescent="0.25">
      <c r="A296">
        <v>28385144</v>
      </c>
      <c r="B296" t="s">
        <v>5782</v>
      </c>
      <c r="C296" t="s">
        <v>9</v>
      </c>
      <c r="F296" t="s">
        <v>5782</v>
      </c>
      <c r="G296" t="s">
        <v>123</v>
      </c>
      <c r="H296" t="s">
        <v>124</v>
      </c>
      <c r="I296" t="s">
        <v>124</v>
      </c>
    </row>
    <row r="297" spans="1:10" x14ac:dyDescent="0.25">
      <c r="A297">
        <v>28615273</v>
      </c>
      <c r="B297" t="s">
        <v>5785</v>
      </c>
      <c r="C297" t="s">
        <v>12</v>
      </c>
      <c r="D297" t="s">
        <v>25</v>
      </c>
      <c r="E297" t="s">
        <v>11</v>
      </c>
      <c r="F297" t="s">
        <v>5792</v>
      </c>
      <c r="G297" t="s">
        <v>124</v>
      </c>
      <c r="H297" t="s">
        <v>123</v>
      </c>
      <c r="I297" t="s">
        <v>124</v>
      </c>
      <c r="J297" t="s">
        <v>5793</v>
      </c>
    </row>
    <row r="298" spans="1:10" x14ac:dyDescent="0.25">
      <c r="A298">
        <v>34539665</v>
      </c>
      <c r="B298" t="s">
        <v>5794</v>
      </c>
      <c r="C298" t="s">
        <v>12</v>
      </c>
      <c r="D298" t="s">
        <v>23</v>
      </c>
      <c r="F298" t="s">
        <v>5801</v>
      </c>
      <c r="G298" t="s">
        <v>124</v>
      </c>
      <c r="H298" t="s">
        <v>123</v>
      </c>
      <c r="I298" t="s">
        <v>124</v>
      </c>
      <c r="J298" t="s">
        <v>5802</v>
      </c>
    </row>
    <row r="299" spans="1:10" x14ac:dyDescent="0.25">
      <c r="A299">
        <v>30961546</v>
      </c>
      <c r="B299" t="s">
        <v>5831</v>
      </c>
      <c r="C299" t="s">
        <v>9</v>
      </c>
      <c r="F299" t="s">
        <v>5838</v>
      </c>
      <c r="G299" t="s">
        <v>123</v>
      </c>
      <c r="H299" t="s">
        <v>124</v>
      </c>
      <c r="I299" t="s">
        <v>124</v>
      </c>
      <c r="J299" t="s">
        <v>2621</v>
      </c>
    </row>
    <row r="300" spans="1:10" x14ac:dyDescent="0.25">
      <c r="A300">
        <v>25631604</v>
      </c>
      <c r="B300" t="s">
        <v>5839</v>
      </c>
      <c r="C300" t="s">
        <v>9</v>
      </c>
      <c r="F300" t="s">
        <v>5839</v>
      </c>
      <c r="G300" t="s">
        <v>123</v>
      </c>
      <c r="H300" t="s">
        <v>124</v>
      </c>
      <c r="I300" t="s">
        <v>124</v>
      </c>
    </row>
    <row r="301" spans="1:10" x14ac:dyDescent="0.25">
      <c r="A301">
        <v>24184420</v>
      </c>
      <c r="B301" t="s">
        <v>5849</v>
      </c>
      <c r="C301" t="s">
        <v>12</v>
      </c>
      <c r="D301" t="s">
        <v>13</v>
      </c>
      <c r="F301" t="s">
        <v>5855</v>
      </c>
      <c r="G301" t="s">
        <v>124</v>
      </c>
      <c r="H301" t="s">
        <v>123</v>
      </c>
      <c r="I301" t="s">
        <v>124</v>
      </c>
      <c r="J301" t="s">
        <v>5856</v>
      </c>
    </row>
    <row r="302" spans="1:10" x14ac:dyDescent="0.25">
      <c r="A302">
        <v>29154480</v>
      </c>
      <c r="B302" t="s">
        <v>5882</v>
      </c>
      <c r="C302" t="s">
        <v>12</v>
      </c>
      <c r="D302" t="s">
        <v>16</v>
      </c>
      <c r="F302" t="s">
        <v>5886</v>
      </c>
      <c r="G302" t="s">
        <v>124</v>
      </c>
      <c r="H302" t="s">
        <v>123</v>
      </c>
      <c r="I302" t="s">
        <v>124</v>
      </c>
      <c r="J302" t="s">
        <v>5887</v>
      </c>
    </row>
    <row r="303" spans="1:10" x14ac:dyDescent="0.25">
      <c r="A303">
        <v>25970312</v>
      </c>
      <c r="B303" t="s">
        <v>5969</v>
      </c>
      <c r="C303" t="s">
        <v>9</v>
      </c>
      <c r="F303" t="s">
        <v>5973</v>
      </c>
      <c r="G303" t="s">
        <v>123</v>
      </c>
      <c r="H303" t="s">
        <v>124</v>
      </c>
      <c r="I303" t="s">
        <v>124</v>
      </c>
      <c r="J303" t="s">
        <v>2621</v>
      </c>
    </row>
    <row r="304" spans="1:10" x14ac:dyDescent="0.25">
      <c r="A304">
        <v>31235631</v>
      </c>
      <c r="B304" t="s">
        <v>6013</v>
      </c>
      <c r="C304" t="s">
        <v>9</v>
      </c>
      <c r="F304" t="s">
        <v>6019</v>
      </c>
      <c r="G304" t="s">
        <v>123</v>
      </c>
      <c r="H304" t="s">
        <v>124</v>
      </c>
      <c r="I304" t="s">
        <v>124</v>
      </c>
      <c r="J304" t="s">
        <v>2621</v>
      </c>
    </row>
    <row r="305" spans="1:10" x14ac:dyDescent="0.25">
      <c r="A305">
        <v>26351283</v>
      </c>
      <c r="B305" t="s">
        <v>6032</v>
      </c>
      <c r="C305" t="s">
        <v>15</v>
      </c>
      <c r="D305" t="s">
        <v>1622</v>
      </c>
      <c r="F305" t="s">
        <v>6038</v>
      </c>
      <c r="G305" t="s">
        <v>124</v>
      </c>
      <c r="H305" t="s">
        <v>124</v>
      </c>
      <c r="I305" t="s">
        <v>123</v>
      </c>
      <c r="J305" t="s">
        <v>6039</v>
      </c>
    </row>
    <row r="306" spans="1:10" x14ac:dyDescent="0.25">
      <c r="A306">
        <v>34281392</v>
      </c>
      <c r="B306" t="s">
        <v>6040</v>
      </c>
      <c r="C306" t="s">
        <v>15</v>
      </c>
      <c r="D306" t="s">
        <v>1622</v>
      </c>
      <c r="F306" t="s">
        <v>6046</v>
      </c>
      <c r="G306" t="s">
        <v>123</v>
      </c>
      <c r="H306" t="s">
        <v>124</v>
      </c>
      <c r="I306" t="s">
        <v>123</v>
      </c>
      <c r="J306" t="s">
        <v>6047</v>
      </c>
    </row>
    <row r="307" spans="1:10" x14ac:dyDescent="0.25">
      <c r="A307">
        <v>29635367</v>
      </c>
      <c r="B307" t="s">
        <v>6061</v>
      </c>
      <c r="C307" t="s">
        <v>9</v>
      </c>
      <c r="F307" t="s">
        <v>6067</v>
      </c>
      <c r="G307" t="s">
        <v>123</v>
      </c>
      <c r="H307" t="s">
        <v>124</v>
      </c>
      <c r="I307" t="s">
        <v>124</v>
      </c>
      <c r="J307" t="s">
        <v>2621</v>
      </c>
    </row>
    <row r="308" spans="1:10" x14ac:dyDescent="0.25">
      <c r="A308">
        <v>29240786</v>
      </c>
      <c r="B308" t="s">
        <v>6068</v>
      </c>
      <c r="C308" t="s">
        <v>9</v>
      </c>
      <c r="F308" t="s">
        <v>6074</v>
      </c>
      <c r="G308" t="s">
        <v>123</v>
      </c>
      <c r="H308" t="s">
        <v>124</v>
      </c>
      <c r="I308" t="s">
        <v>124</v>
      </c>
      <c r="J308" t="s">
        <v>2621</v>
      </c>
    </row>
    <row r="309" spans="1:10" x14ac:dyDescent="0.25">
      <c r="A309">
        <v>24113411</v>
      </c>
      <c r="B309" t="s">
        <v>6081</v>
      </c>
      <c r="C309" t="s">
        <v>9</v>
      </c>
      <c r="F309" t="s">
        <v>6085</v>
      </c>
      <c r="G309" t="s">
        <v>123</v>
      </c>
      <c r="H309" t="s">
        <v>124</v>
      </c>
      <c r="I309" t="s">
        <v>124</v>
      </c>
      <c r="J309" t="s">
        <v>2621</v>
      </c>
    </row>
    <row r="310" spans="1:10" x14ac:dyDescent="0.25">
      <c r="A310">
        <v>25926405</v>
      </c>
      <c r="B310" t="s">
        <v>6105</v>
      </c>
      <c r="C310" t="s">
        <v>12</v>
      </c>
      <c r="D310" t="s">
        <v>25</v>
      </c>
      <c r="F310" t="s">
        <v>6105</v>
      </c>
      <c r="G310" t="s">
        <v>124</v>
      </c>
      <c r="H310" t="s">
        <v>123</v>
      </c>
      <c r="I310" t="s">
        <v>124</v>
      </c>
    </row>
    <row r="311" spans="1:10" x14ac:dyDescent="0.25">
      <c r="A311">
        <v>32222210</v>
      </c>
      <c r="B311" t="s">
        <v>6116</v>
      </c>
      <c r="C311" t="s">
        <v>15</v>
      </c>
      <c r="D311" t="s">
        <v>1622</v>
      </c>
      <c r="F311" t="s">
        <v>6116</v>
      </c>
      <c r="G311" t="s">
        <v>124</v>
      </c>
      <c r="H311" t="s">
        <v>124</v>
      </c>
      <c r="I311" t="s">
        <v>123</v>
      </c>
    </row>
    <row r="312" spans="1:10" x14ac:dyDescent="0.25">
      <c r="A312">
        <v>27080026</v>
      </c>
      <c r="B312" t="s">
        <v>6126</v>
      </c>
      <c r="C312" t="s">
        <v>9</v>
      </c>
      <c r="F312" t="s">
        <v>6126</v>
      </c>
      <c r="G312" t="s">
        <v>124</v>
      </c>
      <c r="H312" t="s">
        <v>124</v>
      </c>
      <c r="I312" t="s">
        <v>124</v>
      </c>
      <c r="J312" t="s">
        <v>2621</v>
      </c>
    </row>
    <row r="313" spans="1:10" x14ac:dyDescent="0.25">
      <c r="A313">
        <v>29482499</v>
      </c>
      <c r="B313" t="s">
        <v>6142</v>
      </c>
      <c r="C313" t="s">
        <v>9</v>
      </c>
      <c r="F313" t="s">
        <v>6149</v>
      </c>
      <c r="G313" t="s">
        <v>123</v>
      </c>
      <c r="H313" t="s">
        <v>124</v>
      </c>
      <c r="I313" t="s">
        <v>124</v>
      </c>
      <c r="J313" t="s">
        <v>2621</v>
      </c>
    </row>
    <row r="314" spans="1:10" x14ac:dyDescent="0.25">
      <c r="A314">
        <v>30067836</v>
      </c>
      <c r="B314" t="s">
        <v>6150</v>
      </c>
      <c r="C314" t="s">
        <v>12</v>
      </c>
      <c r="D314" t="s">
        <v>25</v>
      </c>
      <c r="F314" t="s">
        <v>6156</v>
      </c>
      <c r="G314" t="s">
        <v>124</v>
      </c>
      <c r="H314" t="s">
        <v>123</v>
      </c>
      <c r="I314" t="s">
        <v>124</v>
      </c>
      <c r="J314" t="s">
        <v>6157</v>
      </c>
    </row>
    <row r="315" spans="1:10" x14ac:dyDescent="0.25">
      <c r="A315">
        <v>31899504</v>
      </c>
      <c r="B315" t="s">
        <v>6158</v>
      </c>
      <c r="C315" t="s">
        <v>9</v>
      </c>
      <c r="F315" t="s">
        <v>6163</v>
      </c>
      <c r="G315" t="s">
        <v>123</v>
      </c>
      <c r="H315" t="s">
        <v>124</v>
      </c>
      <c r="I315" t="s">
        <v>124</v>
      </c>
      <c r="J315" t="s">
        <v>2621</v>
      </c>
    </row>
    <row r="316" spans="1:10" x14ac:dyDescent="0.25">
      <c r="A316">
        <v>22720771</v>
      </c>
      <c r="B316" t="s">
        <v>6164</v>
      </c>
      <c r="C316" t="s">
        <v>9</v>
      </c>
      <c r="F316" t="s">
        <v>6164</v>
      </c>
      <c r="G316" t="s">
        <v>123</v>
      </c>
      <c r="H316" t="s">
        <v>124</v>
      </c>
      <c r="I316" t="s">
        <v>124</v>
      </c>
      <c r="J316" t="s">
        <v>2621</v>
      </c>
    </row>
    <row r="317" spans="1:10" x14ac:dyDescent="0.25">
      <c r="A317">
        <v>28771632</v>
      </c>
      <c r="B317" t="s">
        <v>6169</v>
      </c>
      <c r="C317" t="s">
        <v>15</v>
      </c>
      <c r="D317" t="s">
        <v>1622</v>
      </c>
      <c r="F317" t="s">
        <v>6176</v>
      </c>
      <c r="G317" t="s">
        <v>124</v>
      </c>
      <c r="H317" t="s">
        <v>124</v>
      </c>
      <c r="I317" t="s">
        <v>123</v>
      </c>
      <c r="J317" t="s">
        <v>6177</v>
      </c>
    </row>
    <row r="318" spans="1:10" x14ac:dyDescent="0.25">
      <c r="A318">
        <v>32889143</v>
      </c>
      <c r="B318" t="s">
        <v>6184</v>
      </c>
      <c r="C318" t="s">
        <v>9</v>
      </c>
      <c r="F318" t="s">
        <v>6188</v>
      </c>
      <c r="G318" t="s">
        <v>123</v>
      </c>
      <c r="H318" t="s">
        <v>124</v>
      </c>
      <c r="I318" t="s">
        <v>124</v>
      </c>
      <c r="J318" t="s">
        <v>6189</v>
      </c>
    </row>
    <row r="319" spans="1:10" x14ac:dyDescent="0.25">
      <c r="A319">
        <v>34320914</v>
      </c>
      <c r="B319" t="s">
        <v>6202</v>
      </c>
      <c r="C319" t="s">
        <v>12</v>
      </c>
      <c r="D319" t="s">
        <v>16</v>
      </c>
      <c r="F319" t="s">
        <v>6209</v>
      </c>
      <c r="G319" t="s">
        <v>124</v>
      </c>
      <c r="H319" t="s">
        <v>123</v>
      </c>
      <c r="I319" t="s">
        <v>124</v>
      </c>
      <c r="J319" t="s">
        <v>6210</v>
      </c>
    </row>
    <row r="320" spans="1:10" x14ac:dyDescent="0.25">
      <c r="A320">
        <v>27414503</v>
      </c>
      <c r="B320" t="s">
        <v>6211</v>
      </c>
      <c r="C320" t="s">
        <v>9</v>
      </c>
      <c r="E320" t="s">
        <v>11</v>
      </c>
      <c r="F320" t="s">
        <v>6217</v>
      </c>
      <c r="G320" t="s">
        <v>123</v>
      </c>
      <c r="H320" t="s">
        <v>124</v>
      </c>
      <c r="I320" t="s">
        <v>124</v>
      </c>
      <c r="J320" t="s">
        <v>5793</v>
      </c>
    </row>
    <row r="321" spans="1:10" x14ac:dyDescent="0.25">
      <c r="A321">
        <v>29190210</v>
      </c>
      <c r="B321" t="s">
        <v>344</v>
      </c>
      <c r="C321" t="s">
        <v>9</v>
      </c>
      <c r="F321" t="s">
        <v>344</v>
      </c>
      <c r="G321" t="s">
        <v>123</v>
      </c>
      <c r="H321" t="s">
        <v>124</v>
      </c>
      <c r="I321" t="s">
        <v>124</v>
      </c>
    </row>
    <row r="322" spans="1:10" x14ac:dyDescent="0.25">
      <c r="A322">
        <v>28476914</v>
      </c>
      <c r="B322" t="s">
        <v>6257</v>
      </c>
      <c r="C322" t="s">
        <v>9</v>
      </c>
      <c r="F322" t="s">
        <v>6262</v>
      </c>
      <c r="G322" t="s">
        <v>123</v>
      </c>
      <c r="H322" t="s">
        <v>124</v>
      </c>
      <c r="I322" t="s">
        <v>124</v>
      </c>
      <c r="J322" t="s">
        <v>6263</v>
      </c>
    </row>
    <row r="323" spans="1:10" x14ac:dyDescent="0.25">
      <c r="A323">
        <v>33198606</v>
      </c>
      <c r="B323" t="s">
        <v>6300</v>
      </c>
      <c r="C323" t="s">
        <v>9</v>
      </c>
      <c r="F323" t="s">
        <v>6306</v>
      </c>
      <c r="G323" t="s">
        <v>123</v>
      </c>
      <c r="H323" t="s">
        <v>124</v>
      </c>
      <c r="I323" t="s">
        <v>124</v>
      </c>
      <c r="J323" t="s">
        <v>2621</v>
      </c>
    </row>
    <row r="324" spans="1:10" x14ac:dyDescent="0.25">
      <c r="A324">
        <v>27684341</v>
      </c>
      <c r="B324" t="s">
        <v>6319</v>
      </c>
      <c r="C324" t="s">
        <v>12</v>
      </c>
      <c r="D324" t="s">
        <v>16</v>
      </c>
      <c r="F324" t="s">
        <v>6319</v>
      </c>
      <c r="G324" t="s">
        <v>124</v>
      </c>
      <c r="H324" t="s">
        <v>123</v>
      </c>
      <c r="I324" t="s">
        <v>124</v>
      </c>
    </row>
    <row r="325" spans="1:10" x14ac:dyDescent="0.25">
      <c r="A325">
        <v>29324629</v>
      </c>
      <c r="B325" t="s">
        <v>6328</v>
      </c>
      <c r="C325" t="s">
        <v>9</v>
      </c>
      <c r="F325" t="s">
        <v>6335</v>
      </c>
      <c r="G325" t="s">
        <v>123</v>
      </c>
      <c r="H325" t="s">
        <v>124</v>
      </c>
      <c r="I325" t="s">
        <v>124</v>
      </c>
      <c r="J325" t="s">
        <v>6336</v>
      </c>
    </row>
    <row r="326" spans="1:10" x14ac:dyDescent="0.25">
      <c r="A326">
        <v>27225407</v>
      </c>
      <c r="B326" t="s">
        <v>6366</v>
      </c>
      <c r="C326" t="s">
        <v>9</v>
      </c>
      <c r="F326" t="s">
        <v>6371</v>
      </c>
      <c r="G326" t="s">
        <v>123</v>
      </c>
      <c r="H326" t="s">
        <v>124</v>
      </c>
      <c r="I326" t="s">
        <v>124</v>
      </c>
      <c r="J326" t="s">
        <v>6372</v>
      </c>
    </row>
    <row r="327" spans="1:10" x14ac:dyDescent="0.25">
      <c r="A327">
        <v>28686231</v>
      </c>
      <c r="B327" t="s">
        <v>6391</v>
      </c>
      <c r="C327" t="s">
        <v>9</v>
      </c>
      <c r="F327" t="s">
        <v>6398</v>
      </c>
      <c r="G327" t="s">
        <v>123</v>
      </c>
      <c r="H327" t="s">
        <v>124</v>
      </c>
      <c r="I327" t="s">
        <v>124</v>
      </c>
      <c r="J327" t="s">
        <v>2621</v>
      </c>
    </row>
    <row r="328" spans="1:10" x14ac:dyDescent="0.25">
      <c r="A328">
        <v>25056075</v>
      </c>
      <c r="B328" t="s">
        <v>6399</v>
      </c>
      <c r="C328" t="s">
        <v>9</v>
      </c>
      <c r="F328" t="s">
        <v>6403</v>
      </c>
      <c r="G328" t="s">
        <v>123</v>
      </c>
      <c r="H328" t="s">
        <v>124</v>
      </c>
      <c r="I328" t="s">
        <v>124</v>
      </c>
      <c r="J328" t="s">
        <v>2621</v>
      </c>
    </row>
    <row r="329" spans="1:10" x14ac:dyDescent="0.25">
      <c r="A329">
        <v>27632642</v>
      </c>
      <c r="B329" t="s">
        <v>6408</v>
      </c>
      <c r="C329" t="s">
        <v>9</v>
      </c>
      <c r="F329" t="s">
        <v>6415</v>
      </c>
      <c r="G329" t="s">
        <v>123</v>
      </c>
      <c r="H329" t="s">
        <v>124</v>
      </c>
      <c r="I329" t="s">
        <v>124</v>
      </c>
      <c r="J329" t="s">
        <v>2621</v>
      </c>
    </row>
    <row r="330" spans="1:10" x14ac:dyDescent="0.25">
      <c r="A330">
        <v>25947877</v>
      </c>
      <c r="B330" t="s">
        <v>6421</v>
      </c>
      <c r="C330" t="s">
        <v>9</v>
      </c>
      <c r="F330" t="s">
        <v>6429</v>
      </c>
      <c r="G330" t="s">
        <v>123</v>
      </c>
      <c r="H330" t="s">
        <v>124</v>
      </c>
      <c r="I330" t="s">
        <v>124</v>
      </c>
      <c r="J330" t="s">
        <v>2621</v>
      </c>
    </row>
    <row r="331" spans="1:10" x14ac:dyDescent="0.25">
      <c r="A331">
        <v>23299612</v>
      </c>
      <c r="B331" t="s">
        <v>6484</v>
      </c>
      <c r="C331" t="s">
        <v>9</v>
      </c>
      <c r="F331" t="s">
        <v>6484</v>
      </c>
      <c r="G331" t="s">
        <v>123</v>
      </c>
      <c r="H331" t="s">
        <v>124</v>
      </c>
      <c r="I331" t="s">
        <v>124</v>
      </c>
    </row>
    <row r="332" spans="1:10" x14ac:dyDescent="0.25">
      <c r="A332">
        <v>31784935</v>
      </c>
      <c r="B332" t="s">
        <v>6496</v>
      </c>
      <c r="C332" t="s">
        <v>9</v>
      </c>
      <c r="F332" t="s">
        <v>6501</v>
      </c>
      <c r="G332" t="s">
        <v>123</v>
      </c>
      <c r="H332" t="s">
        <v>124</v>
      </c>
      <c r="I332" t="s">
        <v>124</v>
      </c>
      <c r="J332" t="s">
        <v>2621</v>
      </c>
    </row>
    <row r="333" spans="1:10" x14ac:dyDescent="0.25">
      <c r="A333">
        <v>23250301</v>
      </c>
      <c r="B333" t="s">
        <v>6526</v>
      </c>
      <c r="C333" t="s">
        <v>9</v>
      </c>
      <c r="F333" t="s">
        <v>6531</v>
      </c>
      <c r="G333" t="s">
        <v>123</v>
      </c>
      <c r="H333" t="s">
        <v>124</v>
      </c>
      <c r="I333" t="s">
        <v>124</v>
      </c>
      <c r="J333" t="s">
        <v>2621</v>
      </c>
    </row>
    <row r="334" spans="1:10" x14ac:dyDescent="0.25">
      <c r="A334">
        <v>26259560</v>
      </c>
      <c r="B334" t="s">
        <v>6555</v>
      </c>
      <c r="C334" t="s">
        <v>9</v>
      </c>
      <c r="F334" t="s">
        <v>6561</v>
      </c>
      <c r="G334" t="s">
        <v>123</v>
      </c>
      <c r="H334" t="s">
        <v>124</v>
      </c>
      <c r="I334" t="s">
        <v>124</v>
      </c>
      <c r="J334" t="s">
        <v>2621</v>
      </c>
    </row>
    <row r="335" spans="1:10" x14ac:dyDescent="0.25">
      <c r="A335">
        <v>29021407</v>
      </c>
      <c r="B335" t="s">
        <v>6562</v>
      </c>
      <c r="C335" t="s">
        <v>9</v>
      </c>
      <c r="F335" t="s">
        <v>6562</v>
      </c>
      <c r="G335" t="s">
        <v>123</v>
      </c>
      <c r="H335" t="s">
        <v>124</v>
      </c>
      <c r="I335" t="s">
        <v>124</v>
      </c>
    </row>
    <row r="336" spans="1:10" x14ac:dyDescent="0.25">
      <c r="A336">
        <v>27506605</v>
      </c>
      <c r="B336" t="s">
        <v>6572</v>
      </c>
      <c r="C336" t="s">
        <v>9</v>
      </c>
      <c r="F336" t="s">
        <v>6577</v>
      </c>
      <c r="G336" t="s">
        <v>123</v>
      </c>
      <c r="H336" t="s">
        <v>124</v>
      </c>
      <c r="I336" t="s">
        <v>124</v>
      </c>
      <c r="J336" t="s">
        <v>2621</v>
      </c>
    </row>
    <row r="337" spans="1:10" x14ac:dyDescent="0.25">
      <c r="A337">
        <v>26529166</v>
      </c>
      <c r="B337" t="s">
        <v>6590</v>
      </c>
      <c r="C337" t="s">
        <v>9</v>
      </c>
      <c r="F337" t="s">
        <v>6590</v>
      </c>
      <c r="G337" t="s">
        <v>123</v>
      </c>
      <c r="H337" t="s">
        <v>124</v>
      </c>
      <c r="I337" t="s">
        <v>124</v>
      </c>
    </row>
    <row r="338" spans="1:10" x14ac:dyDescent="0.25">
      <c r="A338">
        <v>23859910</v>
      </c>
      <c r="B338" t="s">
        <v>6629</v>
      </c>
      <c r="C338" t="s">
        <v>9</v>
      </c>
      <c r="F338" t="s">
        <v>6633</v>
      </c>
      <c r="G338" t="s">
        <v>123</v>
      </c>
      <c r="H338" t="s">
        <v>124</v>
      </c>
      <c r="I338" t="s">
        <v>124</v>
      </c>
      <c r="J338" t="s">
        <v>6634</v>
      </c>
    </row>
    <row r="339" spans="1:10" x14ac:dyDescent="0.25">
      <c r="A339">
        <v>23234737</v>
      </c>
      <c r="B339" t="s">
        <v>6732</v>
      </c>
      <c r="C339" t="s">
        <v>12</v>
      </c>
      <c r="D339" t="s">
        <v>10</v>
      </c>
      <c r="F339" t="s">
        <v>6738</v>
      </c>
      <c r="G339" t="s">
        <v>124</v>
      </c>
      <c r="H339" t="s">
        <v>123</v>
      </c>
      <c r="I339" t="s">
        <v>124</v>
      </c>
      <c r="J339" t="s">
        <v>6739</v>
      </c>
    </row>
    <row r="340" spans="1:10" x14ac:dyDescent="0.25">
      <c r="A340">
        <v>29370373</v>
      </c>
      <c r="B340" t="s">
        <v>6757</v>
      </c>
      <c r="C340" t="s">
        <v>9</v>
      </c>
      <c r="F340" t="s">
        <v>6757</v>
      </c>
      <c r="G340" t="s">
        <v>123</v>
      </c>
      <c r="H340" t="s">
        <v>124</v>
      </c>
      <c r="I340" t="s">
        <v>124</v>
      </c>
    </row>
    <row r="341" spans="1:10" x14ac:dyDescent="0.25">
      <c r="A341">
        <v>23764301</v>
      </c>
      <c r="B341" t="s">
        <v>6773</v>
      </c>
      <c r="C341" t="s">
        <v>9</v>
      </c>
      <c r="F341" t="s">
        <v>6773</v>
      </c>
      <c r="G341" t="s">
        <v>123</v>
      </c>
      <c r="H341" t="s">
        <v>124</v>
      </c>
      <c r="I341" t="s">
        <v>124</v>
      </c>
    </row>
    <row r="342" spans="1:10" x14ac:dyDescent="0.25">
      <c r="A342">
        <v>28832870</v>
      </c>
      <c r="B342" t="s">
        <v>6805</v>
      </c>
      <c r="C342" t="s">
        <v>15</v>
      </c>
      <c r="D342" t="s">
        <v>1622</v>
      </c>
      <c r="F342" t="s">
        <v>6805</v>
      </c>
      <c r="G342" t="s">
        <v>124</v>
      </c>
      <c r="H342" t="s">
        <v>124</v>
      </c>
      <c r="I342" t="s">
        <v>123</v>
      </c>
    </row>
    <row r="343" spans="1:10" x14ac:dyDescent="0.25">
      <c r="A343">
        <v>31344102</v>
      </c>
      <c r="B343" t="s">
        <v>6873</v>
      </c>
      <c r="C343" t="s">
        <v>9</v>
      </c>
      <c r="F343" t="s">
        <v>6878</v>
      </c>
      <c r="G343" t="s">
        <v>123</v>
      </c>
      <c r="H343" t="s">
        <v>124</v>
      </c>
      <c r="I343" t="s">
        <v>124</v>
      </c>
      <c r="J343" t="s">
        <v>6879</v>
      </c>
    </row>
    <row r="344" spans="1:10" x14ac:dyDescent="0.25">
      <c r="A344">
        <v>32301751</v>
      </c>
      <c r="B344" t="s">
        <v>6920</v>
      </c>
      <c r="C344" t="s">
        <v>12</v>
      </c>
      <c r="D344" t="s">
        <v>10</v>
      </c>
      <c r="F344" t="s">
        <v>6927</v>
      </c>
      <c r="G344" t="s">
        <v>124</v>
      </c>
      <c r="H344" t="s">
        <v>123</v>
      </c>
      <c r="I344" t="s">
        <v>124</v>
      </c>
      <c r="J344" t="s">
        <v>6928</v>
      </c>
    </row>
    <row r="345" spans="1:10" x14ac:dyDescent="0.25">
      <c r="A345">
        <v>29329182</v>
      </c>
      <c r="B345" t="s">
        <v>6945</v>
      </c>
      <c r="C345" t="s">
        <v>9</v>
      </c>
      <c r="F345" t="s">
        <v>6945</v>
      </c>
      <c r="G345" t="s">
        <v>123</v>
      </c>
      <c r="H345" t="s">
        <v>124</v>
      </c>
      <c r="I345" t="s">
        <v>124</v>
      </c>
    </row>
    <row r="346" spans="1:10" x14ac:dyDescent="0.25">
      <c r="A346">
        <v>30689929</v>
      </c>
      <c r="B346" t="s">
        <v>6956</v>
      </c>
      <c r="C346" t="s">
        <v>12</v>
      </c>
      <c r="D346" t="s">
        <v>10</v>
      </c>
      <c r="F346" t="s">
        <v>6962</v>
      </c>
      <c r="G346" t="s">
        <v>124</v>
      </c>
      <c r="H346" t="s">
        <v>123</v>
      </c>
      <c r="I346" t="s">
        <v>124</v>
      </c>
      <c r="J346" t="s">
        <v>6963</v>
      </c>
    </row>
    <row r="347" spans="1:10" x14ac:dyDescent="0.25">
      <c r="A347">
        <v>31822275</v>
      </c>
      <c r="B347" t="s">
        <v>6969</v>
      </c>
      <c r="C347" t="s">
        <v>9</v>
      </c>
      <c r="F347" t="s">
        <v>6975</v>
      </c>
      <c r="G347" t="s">
        <v>123</v>
      </c>
      <c r="H347" t="s">
        <v>124</v>
      </c>
      <c r="I347" t="s">
        <v>124</v>
      </c>
      <c r="J347" t="s">
        <v>6976</v>
      </c>
    </row>
    <row r="348" spans="1:10" x14ac:dyDescent="0.25">
      <c r="A348">
        <v>29126282</v>
      </c>
      <c r="B348" t="s">
        <v>6977</v>
      </c>
      <c r="C348" t="s">
        <v>9</v>
      </c>
      <c r="F348" t="s">
        <v>6977</v>
      </c>
      <c r="G348" t="s">
        <v>123</v>
      </c>
      <c r="H348" t="s">
        <v>124</v>
      </c>
      <c r="I348" t="s">
        <v>124</v>
      </c>
    </row>
    <row r="349" spans="1:10" x14ac:dyDescent="0.25">
      <c r="A349">
        <v>31654792</v>
      </c>
      <c r="B349" t="s">
        <v>6983</v>
      </c>
      <c r="C349" t="s">
        <v>12</v>
      </c>
      <c r="D349" t="s">
        <v>16</v>
      </c>
      <c r="F349" t="s">
        <v>6983</v>
      </c>
      <c r="G349" t="s">
        <v>124</v>
      </c>
      <c r="H349" t="s">
        <v>123</v>
      </c>
      <c r="I349" t="s">
        <v>124</v>
      </c>
    </row>
    <row r="350" spans="1:10" x14ac:dyDescent="0.25">
      <c r="A350">
        <v>29360986</v>
      </c>
      <c r="B350" t="s">
        <v>6988</v>
      </c>
      <c r="C350" t="s">
        <v>9</v>
      </c>
      <c r="F350" t="s">
        <v>6988</v>
      </c>
      <c r="G350" t="s">
        <v>123</v>
      </c>
      <c r="H350" t="s">
        <v>124</v>
      </c>
      <c r="I350" t="s">
        <v>124</v>
      </c>
    </row>
    <row r="351" spans="1:10" x14ac:dyDescent="0.25">
      <c r="A351">
        <v>24571972</v>
      </c>
      <c r="B351" t="s">
        <v>7032</v>
      </c>
      <c r="C351" t="s">
        <v>9</v>
      </c>
      <c r="F351" t="s">
        <v>7032</v>
      </c>
      <c r="G351" t="s">
        <v>123</v>
      </c>
      <c r="H351" t="s">
        <v>124</v>
      </c>
      <c r="I351" t="s">
        <v>124</v>
      </c>
    </row>
    <row r="352" spans="1:10" x14ac:dyDescent="0.25">
      <c r="A352">
        <v>31681305</v>
      </c>
      <c r="B352" t="s">
        <v>7042</v>
      </c>
      <c r="C352" t="s">
        <v>15</v>
      </c>
      <c r="D352" t="s">
        <v>2842</v>
      </c>
      <c r="F352" t="s">
        <v>7048</v>
      </c>
      <c r="G352" t="s">
        <v>124</v>
      </c>
      <c r="H352" t="s">
        <v>124</v>
      </c>
      <c r="I352" t="s">
        <v>124</v>
      </c>
      <c r="J352" t="s">
        <v>7049</v>
      </c>
    </row>
    <row r="353" spans="1:10" x14ac:dyDescent="0.25">
      <c r="A353">
        <v>23623686</v>
      </c>
      <c r="B353" t="s">
        <v>7056</v>
      </c>
      <c r="C353" t="s">
        <v>9</v>
      </c>
      <c r="F353" t="s">
        <v>7060</v>
      </c>
      <c r="G353" t="s">
        <v>123</v>
      </c>
      <c r="H353" t="s">
        <v>124</v>
      </c>
      <c r="I353" t="s">
        <v>124</v>
      </c>
      <c r="J353" t="s">
        <v>7061</v>
      </c>
    </row>
    <row r="354" spans="1:10" x14ac:dyDescent="0.25">
      <c r="A354">
        <v>32766725</v>
      </c>
      <c r="B354" t="s">
        <v>7131</v>
      </c>
      <c r="C354" t="s">
        <v>12</v>
      </c>
      <c r="D354" t="s">
        <v>16</v>
      </c>
      <c r="F354" t="s">
        <v>7137</v>
      </c>
      <c r="G354" t="s">
        <v>124</v>
      </c>
      <c r="H354" t="s">
        <v>123</v>
      </c>
      <c r="I354" t="s">
        <v>124</v>
      </c>
      <c r="J354" t="s">
        <v>7138</v>
      </c>
    </row>
    <row r="355" spans="1:10" x14ac:dyDescent="0.25">
      <c r="A355">
        <v>30957153</v>
      </c>
      <c r="B355" t="s">
        <v>7159</v>
      </c>
      <c r="C355" t="s">
        <v>9</v>
      </c>
      <c r="F355" t="s">
        <v>7163</v>
      </c>
      <c r="G355" t="s">
        <v>123</v>
      </c>
      <c r="H355" t="s">
        <v>124</v>
      </c>
      <c r="I355" t="s">
        <v>124</v>
      </c>
      <c r="J355" t="s">
        <v>7164</v>
      </c>
    </row>
    <row r="356" spans="1:10" x14ac:dyDescent="0.25">
      <c r="A356">
        <v>32221472</v>
      </c>
      <c r="B356" t="s">
        <v>7172</v>
      </c>
      <c r="C356" t="s">
        <v>12</v>
      </c>
      <c r="D356" t="s">
        <v>16</v>
      </c>
      <c r="F356" t="s">
        <v>7179</v>
      </c>
      <c r="G356" t="s">
        <v>124</v>
      </c>
      <c r="H356" t="s">
        <v>123</v>
      </c>
      <c r="I356" t="s">
        <v>124</v>
      </c>
      <c r="J356" t="s">
        <v>7180</v>
      </c>
    </row>
    <row r="357" spans="1:10" x14ac:dyDescent="0.25">
      <c r="A357">
        <v>30305317</v>
      </c>
      <c r="B357" t="s">
        <v>7223</v>
      </c>
      <c r="C357" t="s">
        <v>12</v>
      </c>
      <c r="D357" t="s">
        <v>19</v>
      </c>
      <c r="F357" t="s">
        <v>7230</v>
      </c>
      <c r="G357" t="s">
        <v>124</v>
      </c>
      <c r="H357" t="s">
        <v>124</v>
      </c>
      <c r="I357" t="s">
        <v>123</v>
      </c>
      <c r="J357" t="s">
        <v>7231</v>
      </c>
    </row>
    <row r="358" spans="1:10" x14ac:dyDescent="0.25">
      <c r="A358">
        <v>33524048</v>
      </c>
      <c r="B358" t="s">
        <v>7239</v>
      </c>
      <c r="C358" t="s">
        <v>12</v>
      </c>
      <c r="D358" t="s">
        <v>25</v>
      </c>
      <c r="F358" t="s">
        <v>7246</v>
      </c>
      <c r="G358" t="s">
        <v>124</v>
      </c>
      <c r="H358" t="s">
        <v>124</v>
      </c>
      <c r="I358" t="s">
        <v>124</v>
      </c>
      <c r="J358" t="s">
        <v>7247</v>
      </c>
    </row>
    <row r="359" spans="1:10" x14ac:dyDescent="0.25">
      <c r="A359">
        <v>32363389</v>
      </c>
      <c r="B359" t="s">
        <v>7269</v>
      </c>
      <c r="C359" t="s">
        <v>9</v>
      </c>
      <c r="F359" t="s">
        <v>7274</v>
      </c>
      <c r="G359" t="s">
        <v>123</v>
      </c>
      <c r="H359" t="s">
        <v>124</v>
      </c>
      <c r="I359" t="s">
        <v>124</v>
      </c>
      <c r="J359" t="s">
        <v>7275</v>
      </c>
    </row>
    <row r="360" spans="1:10" x14ac:dyDescent="0.25">
      <c r="A360">
        <v>31113904</v>
      </c>
      <c r="B360" t="s">
        <v>7293</v>
      </c>
      <c r="C360" t="s">
        <v>9</v>
      </c>
      <c r="F360" t="s">
        <v>7297</v>
      </c>
      <c r="G360" t="s">
        <v>123</v>
      </c>
      <c r="H360" t="s">
        <v>124</v>
      </c>
      <c r="I360" t="s">
        <v>124</v>
      </c>
      <c r="J360" t="s">
        <v>7298</v>
      </c>
    </row>
    <row r="361" spans="1:10" x14ac:dyDescent="0.25">
      <c r="A361">
        <v>33029766</v>
      </c>
      <c r="B361" t="s">
        <v>7299</v>
      </c>
      <c r="C361" t="s">
        <v>9</v>
      </c>
      <c r="F361" t="s">
        <v>7304</v>
      </c>
      <c r="G361" t="s">
        <v>123</v>
      </c>
      <c r="H361" t="s">
        <v>124</v>
      </c>
      <c r="I361" t="s">
        <v>124</v>
      </c>
      <c r="J361" t="s">
        <v>7305</v>
      </c>
    </row>
    <row r="362" spans="1:10" x14ac:dyDescent="0.25">
      <c r="A362">
        <v>24462211</v>
      </c>
      <c r="B362" t="s">
        <v>7354</v>
      </c>
      <c r="C362" t="s">
        <v>9</v>
      </c>
      <c r="F362" t="s">
        <v>7359</v>
      </c>
      <c r="G362" t="s">
        <v>123</v>
      </c>
      <c r="H362" t="s">
        <v>124</v>
      </c>
      <c r="I362" t="s">
        <v>124</v>
      </c>
      <c r="J362" t="s">
        <v>7360</v>
      </c>
    </row>
    <row r="363" spans="1:10" x14ac:dyDescent="0.25">
      <c r="A363">
        <v>31415041</v>
      </c>
      <c r="B363" t="s">
        <v>7372</v>
      </c>
      <c r="C363" t="s">
        <v>9</v>
      </c>
      <c r="F363" t="s">
        <v>7377</v>
      </c>
      <c r="G363" t="s">
        <v>123</v>
      </c>
      <c r="H363" t="s">
        <v>124</v>
      </c>
      <c r="I363" t="s">
        <v>124</v>
      </c>
      <c r="J363" t="s">
        <v>7378</v>
      </c>
    </row>
    <row r="364" spans="1:10" x14ac:dyDescent="0.25">
      <c r="A364">
        <v>30205870</v>
      </c>
      <c r="B364" t="s">
        <v>7379</v>
      </c>
      <c r="C364" t="s">
        <v>9</v>
      </c>
      <c r="F364" t="s">
        <v>7385</v>
      </c>
      <c r="G364" t="s">
        <v>123</v>
      </c>
      <c r="H364" t="s">
        <v>124</v>
      </c>
      <c r="I364" t="s">
        <v>124</v>
      </c>
      <c r="J364" t="s">
        <v>7386</v>
      </c>
    </row>
    <row r="365" spans="1:10" x14ac:dyDescent="0.25">
      <c r="A365">
        <v>23407126</v>
      </c>
      <c r="B365" t="s">
        <v>7393</v>
      </c>
      <c r="C365" t="s">
        <v>9</v>
      </c>
      <c r="F365" t="s">
        <v>7397</v>
      </c>
      <c r="G365" t="s">
        <v>124</v>
      </c>
      <c r="H365" t="s">
        <v>124</v>
      </c>
      <c r="I365" t="s">
        <v>124</v>
      </c>
      <c r="J365" t="s">
        <v>7398</v>
      </c>
    </row>
    <row r="366" spans="1:10" x14ac:dyDescent="0.25">
      <c r="A366">
        <v>28079519</v>
      </c>
      <c r="B366" t="s">
        <v>7399</v>
      </c>
      <c r="C366" t="s">
        <v>9</v>
      </c>
      <c r="F366" t="s">
        <v>7405</v>
      </c>
      <c r="G366" t="s">
        <v>123</v>
      </c>
      <c r="H366" t="s">
        <v>124</v>
      </c>
      <c r="I366" t="s">
        <v>124</v>
      </c>
      <c r="J366" t="s">
        <v>7406</v>
      </c>
    </row>
    <row r="367" spans="1:10" x14ac:dyDescent="0.25">
      <c r="A367">
        <v>25585061</v>
      </c>
      <c r="B367" t="s">
        <v>7456</v>
      </c>
      <c r="C367" t="s">
        <v>9</v>
      </c>
      <c r="F367" t="s">
        <v>7461</v>
      </c>
      <c r="G367" t="s">
        <v>123</v>
      </c>
      <c r="H367" t="s">
        <v>124</v>
      </c>
      <c r="I367" t="s">
        <v>124</v>
      </c>
      <c r="J367" t="s">
        <v>7462</v>
      </c>
    </row>
    <row r="368" spans="1:10" x14ac:dyDescent="0.25">
      <c r="A368">
        <v>34737332</v>
      </c>
      <c r="B368" t="s">
        <v>7474</v>
      </c>
      <c r="C368" t="s">
        <v>9</v>
      </c>
      <c r="F368" t="s">
        <v>7481</v>
      </c>
      <c r="G368" t="s">
        <v>123</v>
      </c>
      <c r="H368" t="s">
        <v>124</v>
      </c>
      <c r="I368" t="s">
        <v>124</v>
      </c>
      <c r="J368" t="s">
        <v>7482</v>
      </c>
    </row>
    <row r="369" spans="1:10" x14ac:dyDescent="0.25">
      <c r="A369">
        <v>25411689</v>
      </c>
      <c r="B369" t="s">
        <v>7483</v>
      </c>
      <c r="C369" t="s">
        <v>9</v>
      </c>
      <c r="F369" t="s">
        <v>7488</v>
      </c>
      <c r="G369" t="s">
        <v>123</v>
      </c>
      <c r="H369" t="s">
        <v>124</v>
      </c>
      <c r="I369" t="s">
        <v>124</v>
      </c>
      <c r="J369" t="s">
        <v>7489</v>
      </c>
    </row>
    <row r="370" spans="1:10" x14ac:dyDescent="0.25">
      <c r="A370">
        <v>24702589</v>
      </c>
      <c r="B370" t="s">
        <v>7501</v>
      </c>
      <c r="C370" t="s">
        <v>9</v>
      </c>
      <c r="F370" t="s">
        <v>7507</v>
      </c>
      <c r="G370" t="s">
        <v>124</v>
      </c>
      <c r="H370" t="s">
        <v>124</v>
      </c>
      <c r="I370" t="s">
        <v>124</v>
      </c>
      <c r="J370" t="s">
        <v>7508</v>
      </c>
    </row>
    <row r="371" spans="1:10" x14ac:dyDescent="0.25">
      <c r="A371">
        <v>28137938</v>
      </c>
      <c r="B371" t="s">
        <v>7509</v>
      </c>
      <c r="C371" t="s">
        <v>12</v>
      </c>
      <c r="D371" t="s">
        <v>16</v>
      </c>
      <c r="F371" t="s">
        <v>7513</v>
      </c>
      <c r="G371" t="s">
        <v>124</v>
      </c>
      <c r="H371" t="s">
        <v>123</v>
      </c>
      <c r="I371" t="s">
        <v>124</v>
      </c>
      <c r="J371" t="s">
        <v>7514</v>
      </c>
    </row>
    <row r="372" spans="1:10" x14ac:dyDescent="0.25">
      <c r="A372">
        <v>24622633</v>
      </c>
      <c r="B372" t="s">
        <v>7534</v>
      </c>
      <c r="C372" t="s">
        <v>9</v>
      </c>
      <c r="F372" t="s">
        <v>7539</v>
      </c>
      <c r="G372" t="s">
        <v>123</v>
      </c>
      <c r="H372" t="s">
        <v>124</v>
      </c>
      <c r="I372" t="s">
        <v>124</v>
      </c>
      <c r="J372" t="s">
        <v>7540</v>
      </c>
    </row>
    <row r="373" spans="1:10" x14ac:dyDescent="0.25">
      <c r="A373">
        <v>35047416</v>
      </c>
      <c r="B373" t="s">
        <v>7554</v>
      </c>
      <c r="C373" t="s">
        <v>9</v>
      </c>
      <c r="F373" t="s">
        <v>7561</v>
      </c>
      <c r="G373" t="s">
        <v>124</v>
      </c>
      <c r="H373" t="s">
        <v>124</v>
      </c>
      <c r="I373" t="s">
        <v>124</v>
      </c>
      <c r="J373" t="s">
        <v>7562</v>
      </c>
    </row>
    <row r="374" spans="1:10" x14ac:dyDescent="0.25">
      <c r="A374">
        <v>32830242</v>
      </c>
      <c r="B374" t="s">
        <v>7563</v>
      </c>
      <c r="C374" t="s">
        <v>9</v>
      </c>
      <c r="F374" t="s">
        <v>7568</v>
      </c>
      <c r="G374" t="s">
        <v>124</v>
      </c>
      <c r="H374" t="s">
        <v>124</v>
      </c>
      <c r="I374" t="s">
        <v>124</v>
      </c>
      <c r="J374" t="s">
        <v>7569</v>
      </c>
    </row>
    <row r="375" spans="1:10" x14ac:dyDescent="0.25">
      <c r="A375">
        <v>33139288</v>
      </c>
      <c r="B375" t="s">
        <v>7570</v>
      </c>
      <c r="C375" t="s">
        <v>9</v>
      </c>
      <c r="F375" t="s">
        <v>7576</v>
      </c>
      <c r="G375" t="s">
        <v>123</v>
      </c>
      <c r="H375" t="s">
        <v>124</v>
      </c>
      <c r="I375" t="s">
        <v>124</v>
      </c>
      <c r="J375" t="s">
        <v>7577</v>
      </c>
    </row>
    <row r="376" spans="1:10" x14ac:dyDescent="0.25">
      <c r="A376">
        <v>29902495</v>
      </c>
      <c r="B376" t="s">
        <v>7605</v>
      </c>
      <c r="C376" t="s">
        <v>12</v>
      </c>
      <c r="D376" t="s">
        <v>19</v>
      </c>
      <c r="F376" t="s">
        <v>7610</v>
      </c>
      <c r="G376" t="s">
        <v>124</v>
      </c>
      <c r="H376" t="s">
        <v>124</v>
      </c>
      <c r="I376" t="s">
        <v>123</v>
      </c>
      <c r="J376" t="s">
        <v>7611</v>
      </c>
    </row>
    <row r="377" spans="1:10" x14ac:dyDescent="0.25">
      <c r="A377">
        <v>33736608</v>
      </c>
      <c r="B377" t="s">
        <v>7612</v>
      </c>
      <c r="C377" t="s">
        <v>9</v>
      </c>
      <c r="F377" t="s">
        <v>7618</v>
      </c>
      <c r="G377" t="s">
        <v>123</v>
      </c>
      <c r="H377" t="s">
        <v>124</v>
      </c>
      <c r="I377" t="s">
        <v>124</v>
      </c>
      <c r="J377" t="s">
        <v>7619</v>
      </c>
    </row>
    <row r="378" spans="1:10" x14ac:dyDescent="0.25">
      <c r="A378">
        <v>30357408</v>
      </c>
      <c r="B378" t="s">
        <v>7620</v>
      </c>
      <c r="C378" t="s">
        <v>12</v>
      </c>
      <c r="D378" t="s">
        <v>13</v>
      </c>
      <c r="F378" t="s">
        <v>7628</v>
      </c>
      <c r="G378" t="s">
        <v>124</v>
      </c>
      <c r="H378" t="s">
        <v>123</v>
      </c>
      <c r="I378" t="s">
        <v>124</v>
      </c>
      <c r="J378" t="s">
        <v>7629</v>
      </c>
    </row>
    <row r="379" spans="1:10" x14ac:dyDescent="0.25">
      <c r="A379">
        <v>29279442</v>
      </c>
      <c r="B379" t="s">
        <v>7630</v>
      </c>
      <c r="C379" t="s">
        <v>9</v>
      </c>
      <c r="F379" t="s">
        <v>7636</v>
      </c>
      <c r="G379" t="s">
        <v>123</v>
      </c>
      <c r="H379" t="s">
        <v>124</v>
      </c>
      <c r="I379" t="s">
        <v>124</v>
      </c>
      <c r="J379" t="s">
        <v>7637</v>
      </c>
    </row>
    <row r="380" spans="1:10" x14ac:dyDescent="0.25">
      <c r="A380">
        <v>33658263</v>
      </c>
      <c r="B380" t="s">
        <v>7655</v>
      </c>
      <c r="C380" t="s">
        <v>9</v>
      </c>
      <c r="F380" t="s">
        <v>7662</v>
      </c>
      <c r="G380" t="s">
        <v>123</v>
      </c>
      <c r="H380" t="s">
        <v>124</v>
      </c>
      <c r="I380" t="s">
        <v>124</v>
      </c>
      <c r="J380" t="s">
        <v>7663</v>
      </c>
    </row>
    <row r="381" spans="1:10" x14ac:dyDescent="0.25">
      <c r="A381">
        <v>25712352</v>
      </c>
      <c r="B381" t="s">
        <v>7664</v>
      </c>
      <c r="C381" t="s">
        <v>9</v>
      </c>
      <c r="F381" t="s">
        <v>7669</v>
      </c>
      <c r="G381" t="s">
        <v>123</v>
      </c>
      <c r="H381" t="s">
        <v>124</v>
      </c>
      <c r="I381" t="s">
        <v>124</v>
      </c>
      <c r="J381" t="s">
        <v>7670</v>
      </c>
    </row>
    <row r="382" spans="1:10" x14ac:dyDescent="0.25">
      <c r="A382">
        <v>30100098</v>
      </c>
      <c r="B382" t="s">
        <v>7676</v>
      </c>
      <c r="C382" t="s">
        <v>9</v>
      </c>
      <c r="F382" t="s">
        <v>7676</v>
      </c>
      <c r="G382" t="s">
        <v>123</v>
      </c>
      <c r="H382" t="s">
        <v>124</v>
      </c>
      <c r="I382" t="s">
        <v>124</v>
      </c>
    </row>
    <row r="383" spans="1:10" x14ac:dyDescent="0.25">
      <c r="A383">
        <v>33632090</v>
      </c>
      <c r="B383" t="s">
        <v>7696</v>
      </c>
      <c r="C383" t="s">
        <v>12</v>
      </c>
      <c r="D383" t="s">
        <v>16</v>
      </c>
      <c r="F383" t="s">
        <v>7701</v>
      </c>
      <c r="G383" t="s">
        <v>124</v>
      </c>
      <c r="H383" t="s">
        <v>123</v>
      </c>
      <c r="I383" t="s">
        <v>124</v>
      </c>
      <c r="J383" t="s">
        <v>7702</v>
      </c>
    </row>
    <row r="384" spans="1:10" x14ac:dyDescent="0.25">
      <c r="A384">
        <v>30800666</v>
      </c>
      <c r="B384" t="s">
        <v>7703</v>
      </c>
      <c r="C384" t="s">
        <v>9</v>
      </c>
      <c r="F384" t="s">
        <v>7710</v>
      </c>
      <c r="G384" t="s">
        <v>123</v>
      </c>
      <c r="H384" t="s">
        <v>124</v>
      </c>
      <c r="I384" t="s">
        <v>124</v>
      </c>
      <c r="J384" t="s">
        <v>7711</v>
      </c>
    </row>
    <row r="385" spans="1:10" x14ac:dyDescent="0.25">
      <c r="A385">
        <v>29155673</v>
      </c>
      <c r="B385" t="s">
        <v>7712</v>
      </c>
      <c r="C385" t="s">
        <v>9</v>
      </c>
      <c r="F385" t="s">
        <v>7718</v>
      </c>
      <c r="G385" t="s">
        <v>124</v>
      </c>
      <c r="H385" t="s">
        <v>124</v>
      </c>
      <c r="I385" t="s">
        <v>124</v>
      </c>
      <c r="J385" t="s">
        <v>7719</v>
      </c>
    </row>
    <row r="386" spans="1:10" x14ac:dyDescent="0.25">
      <c r="A386">
        <v>29458552</v>
      </c>
      <c r="B386" t="s">
        <v>7743</v>
      </c>
      <c r="C386" t="s">
        <v>9</v>
      </c>
      <c r="F386" t="s">
        <v>7748</v>
      </c>
      <c r="G386" t="s">
        <v>124</v>
      </c>
      <c r="H386" t="s">
        <v>124</v>
      </c>
      <c r="I386" t="s">
        <v>124</v>
      </c>
      <c r="J386" t="s">
        <v>7749</v>
      </c>
    </row>
    <row r="387" spans="1:10" x14ac:dyDescent="0.25">
      <c r="A387">
        <v>24571974</v>
      </c>
      <c r="B387" t="s">
        <v>7032</v>
      </c>
      <c r="C387" t="s">
        <v>9</v>
      </c>
      <c r="F387" t="s">
        <v>7770</v>
      </c>
      <c r="G387" t="s">
        <v>123</v>
      </c>
      <c r="H387" t="s">
        <v>124</v>
      </c>
      <c r="I387" t="s">
        <v>124</v>
      </c>
      <c r="J387" t="s">
        <v>7771</v>
      </c>
    </row>
    <row r="388" spans="1:10" x14ac:dyDescent="0.25">
      <c r="A388">
        <v>24571971</v>
      </c>
      <c r="B388" t="s">
        <v>7032</v>
      </c>
      <c r="C388" t="s">
        <v>9</v>
      </c>
      <c r="F388" t="s">
        <v>7775</v>
      </c>
      <c r="G388" t="s">
        <v>123</v>
      </c>
      <c r="H388" t="s">
        <v>124</v>
      </c>
      <c r="I388" t="s">
        <v>124</v>
      </c>
      <c r="J388" t="s">
        <v>7776</v>
      </c>
    </row>
    <row r="389" spans="1:10" x14ac:dyDescent="0.25">
      <c r="A389">
        <v>30788502</v>
      </c>
      <c r="B389" t="s">
        <v>7777</v>
      </c>
      <c r="C389" t="s">
        <v>9</v>
      </c>
      <c r="F389" t="s">
        <v>7784</v>
      </c>
      <c r="G389" t="s">
        <v>123</v>
      </c>
      <c r="H389" t="s">
        <v>124</v>
      </c>
      <c r="I389" t="s">
        <v>124</v>
      </c>
      <c r="J389" t="s">
        <v>7785</v>
      </c>
    </row>
    <row r="390" spans="1:10" x14ac:dyDescent="0.25">
      <c r="A390">
        <v>30260702</v>
      </c>
      <c r="B390" t="s">
        <v>7802</v>
      </c>
      <c r="C390" t="s">
        <v>12</v>
      </c>
      <c r="D390" t="s">
        <v>13</v>
      </c>
      <c r="F390" t="s">
        <v>7808</v>
      </c>
      <c r="G390" t="s">
        <v>124</v>
      </c>
      <c r="H390" t="s">
        <v>123</v>
      </c>
      <c r="I390" t="s">
        <v>124</v>
      </c>
      <c r="J390" t="s">
        <v>7809</v>
      </c>
    </row>
    <row r="391" spans="1:10" x14ac:dyDescent="0.25">
      <c r="A391">
        <v>29617982</v>
      </c>
      <c r="B391" t="s">
        <v>7810</v>
      </c>
      <c r="C391" t="s">
        <v>12</v>
      </c>
      <c r="D391" t="s">
        <v>16</v>
      </c>
      <c r="F391" t="s">
        <v>7816</v>
      </c>
      <c r="G391" t="s">
        <v>124</v>
      </c>
      <c r="H391" t="s">
        <v>123</v>
      </c>
      <c r="I391" t="s">
        <v>124</v>
      </c>
      <c r="J391" t="s">
        <v>7817</v>
      </c>
    </row>
    <row r="392" spans="1:10" x14ac:dyDescent="0.25">
      <c r="A392">
        <v>34755593</v>
      </c>
      <c r="B392" t="s">
        <v>7835</v>
      </c>
      <c r="C392" t="s">
        <v>9</v>
      </c>
      <c r="F392" t="s">
        <v>7841</v>
      </c>
      <c r="G392" t="s">
        <v>123</v>
      </c>
      <c r="H392" t="s">
        <v>124</v>
      </c>
      <c r="I392" t="s">
        <v>124</v>
      </c>
      <c r="J392" t="s">
        <v>7842</v>
      </c>
    </row>
    <row r="393" spans="1:10" x14ac:dyDescent="0.25">
      <c r="A393">
        <v>32692363</v>
      </c>
      <c r="B393" t="s">
        <v>7843</v>
      </c>
      <c r="C393" t="s">
        <v>12</v>
      </c>
      <c r="D393" t="s">
        <v>16</v>
      </c>
      <c r="F393" t="s">
        <v>7848</v>
      </c>
      <c r="G393" t="s">
        <v>124</v>
      </c>
      <c r="H393" t="s">
        <v>123</v>
      </c>
      <c r="I393" t="s">
        <v>124</v>
      </c>
      <c r="J393" t="s">
        <v>7849</v>
      </c>
    </row>
    <row r="394" spans="1:10" x14ac:dyDescent="0.25">
      <c r="A394">
        <v>25372111</v>
      </c>
      <c r="B394" t="s">
        <v>7856</v>
      </c>
      <c r="C394" t="s">
        <v>9</v>
      </c>
      <c r="F394" t="s">
        <v>7856</v>
      </c>
      <c r="G394" t="s">
        <v>123</v>
      </c>
      <c r="H394" t="s">
        <v>124</v>
      </c>
      <c r="I394" t="s">
        <v>124</v>
      </c>
    </row>
    <row r="395" spans="1:10" x14ac:dyDescent="0.25">
      <c r="A395">
        <v>30266769</v>
      </c>
      <c r="B395" t="s">
        <v>7908</v>
      </c>
      <c r="C395" t="s">
        <v>12</v>
      </c>
      <c r="D395" t="s">
        <v>19</v>
      </c>
      <c r="F395" t="s">
        <v>7915</v>
      </c>
      <c r="G395" t="s">
        <v>124</v>
      </c>
      <c r="H395" t="s">
        <v>123</v>
      </c>
      <c r="I395" t="s">
        <v>124</v>
      </c>
      <c r="J395" t="s">
        <v>7916</v>
      </c>
    </row>
    <row r="396" spans="1:10" x14ac:dyDescent="0.25">
      <c r="A396">
        <v>33318010</v>
      </c>
      <c r="B396" t="s">
        <v>7953</v>
      </c>
      <c r="C396" t="s">
        <v>9</v>
      </c>
      <c r="F396" t="s">
        <v>7960</v>
      </c>
      <c r="G396" t="s">
        <v>124</v>
      </c>
      <c r="H396" t="s">
        <v>123</v>
      </c>
      <c r="I396" t="s">
        <v>124</v>
      </c>
      <c r="J396" t="s">
        <v>7961</v>
      </c>
    </row>
    <row r="397" spans="1:10" x14ac:dyDescent="0.25">
      <c r="A397">
        <v>27132316</v>
      </c>
      <c r="B397" t="s">
        <v>7967</v>
      </c>
      <c r="C397" t="s">
        <v>9</v>
      </c>
      <c r="F397" t="s">
        <v>7967</v>
      </c>
      <c r="G397" t="s">
        <v>123</v>
      </c>
      <c r="H397" t="s">
        <v>124</v>
      </c>
      <c r="I397" t="s">
        <v>124</v>
      </c>
    </row>
    <row r="398" spans="1:10" x14ac:dyDescent="0.25">
      <c r="A398">
        <v>34355690</v>
      </c>
      <c r="B398" t="s">
        <v>7973</v>
      </c>
      <c r="C398" t="s">
        <v>9</v>
      </c>
      <c r="F398" t="s">
        <v>7980</v>
      </c>
      <c r="G398" t="s">
        <v>123</v>
      </c>
      <c r="H398" t="s">
        <v>124</v>
      </c>
      <c r="I398" t="s">
        <v>124</v>
      </c>
      <c r="J398" t="s">
        <v>7981</v>
      </c>
    </row>
    <row r="399" spans="1:10" x14ac:dyDescent="0.25">
      <c r="A399">
        <v>31809690</v>
      </c>
      <c r="B399" t="s">
        <v>7982</v>
      </c>
      <c r="C399" t="s">
        <v>9</v>
      </c>
      <c r="F399" t="s">
        <v>7988</v>
      </c>
      <c r="G399" t="s">
        <v>123</v>
      </c>
      <c r="H399" t="s">
        <v>124</v>
      </c>
      <c r="I399" t="s">
        <v>124</v>
      </c>
      <c r="J399" t="s">
        <v>7989</v>
      </c>
    </row>
    <row r="400" spans="1:10" x14ac:dyDescent="0.25">
      <c r="A400">
        <v>32766713</v>
      </c>
      <c r="B400" t="s">
        <v>7990</v>
      </c>
      <c r="C400" t="s">
        <v>9</v>
      </c>
      <c r="F400" t="s">
        <v>7990</v>
      </c>
      <c r="G400" t="s">
        <v>123</v>
      </c>
      <c r="H400" t="s">
        <v>124</v>
      </c>
      <c r="I400" t="s">
        <v>124</v>
      </c>
      <c r="J400" t="s">
        <v>390</v>
      </c>
    </row>
    <row r="401" spans="1:10" x14ac:dyDescent="0.25">
      <c r="A401">
        <v>28876284</v>
      </c>
      <c r="B401" t="s">
        <v>8005</v>
      </c>
      <c r="C401" t="s">
        <v>12</v>
      </c>
      <c r="D401" t="s">
        <v>16</v>
      </c>
      <c r="F401" t="s">
        <v>8010</v>
      </c>
      <c r="G401" t="s">
        <v>124</v>
      </c>
      <c r="H401" t="s">
        <v>123</v>
      </c>
      <c r="I401" t="s">
        <v>124</v>
      </c>
      <c r="J401" t="s">
        <v>8011</v>
      </c>
    </row>
    <row r="402" spans="1:10" x14ac:dyDescent="0.25">
      <c r="A402">
        <v>30903707</v>
      </c>
      <c r="B402" t="s">
        <v>8012</v>
      </c>
      <c r="C402" t="s">
        <v>9</v>
      </c>
      <c r="F402" t="s">
        <v>8016</v>
      </c>
      <c r="G402" t="s">
        <v>123</v>
      </c>
      <c r="H402" t="s">
        <v>124</v>
      </c>
      <c r="I402" t="s">
        <v>124</v>
      </c>
      <c r="J402" t="s">
        <v>8017</v>
      </c>
    </row>
    <row r="403" spans="1:10" x14ac:dyDescent="0.25">
      <c r="A403">
        <v>25371490</v>
      </c>
      <c r="B403" t="s">
        <v>8069</v>
      </c>
      <c r="C403" t="s">
        <v>9</v>
      </c>
      <c r="F403" t="s">
        <v>8073</v>
      </c>
      <c r="G403" t="s">
        <v>123</v>
      </c>
      <c r="H403" t="s">
        <v>124</v>
      </c>
      <c r="I403" t="s">
        <v>124</v>
      </c>
      <c r="J403" t="s">
        <v>7061</v>
      </c>
    </row>
    <row r="404" spans="1:10" x14ac:dyDescent="0.25">
      <c r="A404">
        <v>33094716</v>
      </c>
      <c r="B404" t="s">
        <v>8074</v>
      </c>
      <c r="C404" t="s">
        <v>9</v>
      </c>
      <c r="F404" t="s">
        <v>8080</v>
      </c>
      <c r="G404" t="s">
        <v>123</v>
      </c>
      <c r="H404" t="s">
        <v>124</v>
      </c>
      <c r="I404" t="s">
        <v>124</v>
      </c>
      <c r="J404" t="s">
        <v>8081</v>
      </c>
    </row>
    <row r="405" spans="1:10" x14ac:dyDescent="0.25">
      <c r="A405">
        <v>22882265</v>
      </c>
      <c r="B405" t="s">
        <v>8088</v>
      </c>
      <c r="C405" t="s">
        <v>15</v>
      </c>
      <c r="D405" t="s">
        <v>1622</v>
      </c>
      <c r="F405" t="s">
        <v>8093</v>
      </c>
      <c r="G405" t="s">
        <v>124</v>
      </c>
      <c r="H405" t="s">
        <v>124</v>
      </c>
      <c r="I405" t="s">
        <v>123</v>
      </c>
      <c r="J405" t="s">
        <v>8094</v>
      </c>
    </row>
    <row r="406" spans="1:10" x14ac:dyDescent="0.25">
      <c r="A406">
        <v>33005903</v>
      </c>
      <c r="B406" t="s">
        <v>8114</v>
      </c>
      <c r="C406" t="s">
        <v>9</v>
      </c>
      <c r="F406" t="s">
        <v>8122</v>
      </c>
      <c r="G406" t="s">
        <v>123</v>
      </c>
      <c r="H406" t="s">
        <v>124</v>
      </c>
      <c r="I406" t="s">
        <v>124</v>
      </c>
      <c r="J406" t="s">
        <v>8123</v>
      </c>
    </row>
    <row r="407" spans="1:10" x14ac:dyDescent="0.25">
      <c r="A407">
        <v>29897041</v>
      </c>
      <c r="B407" t="s">
        <v>8140</v>
      </c>
      <c r="C407" t="s">
        <v>9</v>
      </c>
      <c r="F407" t="s">
        <v>8145</v>
      </c>
      <c r="G407" t="s">
        <v>123</v>
      </c>
      <c r="H407" t="s">
        <v>124</v>
      </c>
      <c r="I407" t="s">
        <v>124</v>
      </c>
      <c r="J407" t="s">
        <v>8146</v>
      </c>
    </row>
    <row r="408" spans="1:10" x14ac:dyDescent="0.25">
      <c r="A408">
        <v>30985632</v>
      </c>
      <c r="B408" t="s">
        <v>8159</v>
      </c>
      <c r="C408" t="s">
        <v>12</v>
      </c>
      <c r="D408" t="s">
        <v>25</v>
      </c>
      <c r="F408" t="s">
        <v>8163</v>
      </c>
      <c r="G408" t="s">
        <v>124</v>
      </c>
      <c r="H408" t="s">
        <v>123</v>
      </c>
      <c r="I408" t="s">
        <v>124</v>
      </c>
      <c r="J408" t="s">
        <v>8164</v>
      </c>
    </row>
    <row r="409" spans="1:10" x14ac:dyDescent="0.25">
      <c r="A409">
        <v>32530591</v>
      </c>
      <c r="B409" t="s">
        <v>8184</v>
      </c>
      <c r="C409" t="s">
        <v>12</v>
      </c>
      <c r="D409" t="s">
        <v>16</v>
      </c>
      <c r="F409" t="s">
        <v>8191</v>
      </c>
      <c r="G409" t="s">
        <v>124</v>
      </c>
      <c r="H409" t="s">
        <v>123</v>
      </c>
      <c r="I409" t="s">
        <v>124</v>
      </c>
      <c r="J409" t="s">
        <v>8192</v>
      </c>
    </row>
    <row r="410" spans="1:10" x14ac:dyDescent="0.25">
      <c r="A410">
        <v>25504297</v>
      </c>
      <c r="B410" t="s">
        <v>8217</v>
      </c>
      <c r="C410" t="s">
        <v>9</v>
      </c>
      <c r="F410" t="s">
        <v>8222</v>
      </c>
      <c r="G410" t="s">
        <v>123</v>
      </c>
      <c r="H410" t="s">
        <v>124</v>
      </c>
      <c r="I410" t="s">
        <v>124</v>
      </c>
      <c r="J410" t="s">
        <v>8223</v>
      </c>
    </row>
    <row r="411" spans="1:10" x14ac:dyDescent="0.25">
      <c r="A411">
        <v>24007340</v>
      </c>
      <c r="B411" t="s">
        <v>8230</v>
      </c>
      <c r="C411" t="s">
        <v>9</v>
      </c>
      <c r="F411" t="s">
        <v>8236</v>
      </c>
      <c r="G411" t="s">
        <v>123</v>
      </c>
      <c r="H411" t="s">
        <v>124</v>
      </c>
      <c r="I411" t="s">
        <v>124</v>
      </c>
      <c r="J411" t="s">
        <v>8237</v>
      </c>
    </row>
    <row r="412" spans="1:10" x14ac:dyDescent="0.25">
      <c r="A412">
        <v>25868141</v>
      </c>
      <c r="B412" t="s">
        <v>8248</v>
      </c>
      <c r="C412" t="s">
        <v>9</v>
      </c>
      <c r="F412" t="s">
        <v>8255</v>
      </c>
      <c r="G412" t="s">
        <v>123</v>
      </c>
      <c r="H412" t="s">
        <v>124</v>
      </c>
      <c r="I412" t="s">
        <v>124</v>
      </c>
      <c r="J412" t="s">
        <v>8256</v>
      </c>
    </row>
    <row r="413" spans="1:10" x14ac:dyDescent="0.25">
      <c r="A413">
        <v>23416957</v>
      </c>
      <c r="B413" t="s">
        <v>8277</v>
      </c>
      <c r="C413" t="s">
        <v>9</v>
      </c>
      <c r="F413" t="s">
        <v>8281</v>
      </c>
      <c r="G413" t="s">
        <v>123</v>
      </c>
      <c r="H413" t="s">
        <v>124</v>
      </c>
      <c r="I413" t="s">
        <v>124</v>
      </c>
      <c r="J413" t="s">
        <v>8282</v>
      </c>
    </row>
    <row r="414" spans="1:10" x14ac:dyDescent="0.25">
      <c r="A414">
        <v>24964277</v>
      </c>
      <c r="B414" t="s">
        <v>8283</v>
      </c>
      <c r="C414" t="s">
        <v>9</v>
      </c>
      <c r="F414" t="s">
        <v>8289</v>
      </c>
      <c r="G414" t="s">
        <v>123</v>
      </c>
      <c r="H414" t="s">
        <v>124</v>
      </c>
      <c r="I414" t="s">
        <v>124</v>
      </c>
      <c r="J414" t="s">
        <v>8290</v>
      </c>
    </row>
    <row r="415" spans="1:10" x14ac:dyDescent="0.25">
      <c r="A415">
        <v>32571818</v>
      </c>
      <c r="B415" t="s">
        <v>8291</v>
      </c>
      <c r="C415" t="s">
        <v>9</v>
      </c>
      <c r="F415" t="s">
        <v>8297</v>
      </c>
      <c r="G415" t="s">
        <v>123</v>
      </c>
      <c r="H415" t="s">
        <v>124</v>
      </c>
      <c r="I415" t="s">
        <v>124</v>
      </c>
      <c r="J415" t="s">
        <v>8298</v>
      </c>
    </row>
    <row r="416" spans="1:10" x14ac:dyDescent="0.25">
      <c r="A416">
        <v>23949591</v>
      </c>
      <c r="B416" t="s">
        <v>8299</v>
      </c>
      <c r="C416" t="s">
        <v>9</v>
      </c>
      <c r="F416" t="s">
        <v>8305</v>
      </c>
      <c r="G416" t="s">
        <v>123</v>
      </c>
      <c r="H416" t="s">
        <v>124</v>
      </c>
      <c r="I416" t="s">
        <v>124</v>
      </c>
      <c r="J416" t="s">
        <v>8306</v>
      </c>
    </row>
    <row r="417" spans="1:10" x14ac:dyDescent="0.25">
      <c r="A417">
        <v>31670808</v>
      </c>
      <c r="B417" t="s">
        <v>8352</v>
      </c>
      <c r="C417" t="s">
        <v>12</v>
      </c>
      <c r="D417" t="s">
        <v>25</v>
      </c>
      <c r="F417" t="s">
        <v>8356</v>
      </c>
      <c r="G417" t="s">
        <v>124</v>
      </c>
      <c r="H417" t="s">
        <v>124</v>
      </c>
      <c r="I417" t="s">
        <v>124</v>
      </c>
      <c r="J417" t="s">
        <v>8357</v>
      </c>
    </row>
    <row r="418" spans="1:10" x14ac:dyDescent="0.25">
      <c r="A418">
        <v>34492693</v>
      </c>
      <c r="B418" t="s">
        <v>8358</v>
      </c>
      <c r="C418" t="s">
        <v>9</v>
      </c>
      <c r="F418" t="s">
        <v>8364</v>
      </c>
      <c r="G418" t="s">
        <v>123</v>
      </c>
      <c r="H418" t="s">
        <v>124</v>
      </c>
      <c r="I418" t="s">
        <v>124</v>
      </c>
      <c r="J418" t="s">
        <v>8365</v>
      </c>
    </row>
    <row r="419" spans="1:10" x14ac:dyDescent="0.25">
      <c r="A419">
        <v>29674407</v>
      </c>
      <c r="B419" t="s">
        <v>8377</v>
      </c>
      <c r="C419" t="s">
        <v>9</v>
      </c>
      <c r="F419" t="s">
        <v>8381</v>
      </c>
      <c r="G419" t="s">
        <v>124</v>
      </c>
      <c r="H419" t="s">
        <v>124</v>
      </c>
      <c r="I419" t="s">
        <v>124</v>
      </c>
      <c r="J419" t="s">
        <v>8382</v>
      </c>
    </row>
    <row r="420" spans="1:10" x14ac:dyDescent="0.25">
      <c r="A420">
        <v>33168608</v>
      </c>
      <c r="B420" t="s">
        <v>8387</v>
      </c>
      <c r="C420" t="s">
        <v>12</v>
      </c>
      <c r="D420" t="s">
        <v>16</v>
      </c>
      <c r="F420" t="s">
        <v>8393</v>
      </c>
      <c r="G420" t="s">
        <v>124</v>
      </c>
      <c r="H420" t="s">
        <v>123</v>
      </c>
      <c r="I420" t="s">
        <v>124</v>
      </c>
      <c r="J420" t="s">
        <v>8394</v>
      </c>
    </row>
    <row r="421" spans="1:10" x14ac:dyDescent="0.25">
      <c r="A421">
        <v>22244992</v>
      </c>
      <c r="B421" t="s">
        <v>8395</v>
      </c>
      <c r="C421" t="s">
        <v>9</v>
      </c>
      <c r="F421" t="s">
        <v>8395</v>
      </c>
      <c r="G421" t="s">
        <v>123</v>
      </c>
      <c r="H421" t="s">
        <v>124</v>
      </c>
      <c r="I421" t="s">
        <v>124</v>
      </c>
    </row>
    <row r="422" spans="1:10" x14ac:dyDescent="0.25">
      <c r="A422">
        <v>35306445</v>
      </c>
      <c r="B422" t="s">
        <v>8421</v>
      </c>
      <c r="C422" t="s">
        <v>9</v>
      </c>
      <c r="F422" t="s">
        <v>8427</v>
      </c>
      <c r="G422" t="s">
        <v>124</v>
      </c>
      <c r="H422" t="s">
        <v>124</v>
      </c>
      <c r="I422" t="s">
        <v>124</v>
      </c>
      <c r="J422" t="s">
        <v>8428</v>
      </c>
    </row>
    <row r="423" spans="1:10" x14ac:dyDescent="0.25">
      <c r="A423">
        <v>27382010</v>
      </c>
      <c r="B423" t="s">
        <v>8516</v>
      </c>
      <c r="C423" t="s">
        <v>9</v>
      </c>
      <c r="F423" t="s">
        <v>8520</v>
      </c>
      <c r="G423" t="s">
        <v>123</v>
      </c>
      <c r="H423" t="s">
        <v>124</v>
      </c>
      <c r="I423" t="s">
        <v>124</v>
      </c>
      <c r="J423" t="s">
        <v>8521</v>
      </c>
    </row>
    <row r="424" spans="1:10" x14ac:dyDescent="0.25">
      <c r="A424">
        <v>23313483</v>
      </c>
      <c r="B424" t="s">
        <v>8528</v>
      </c>
      <c r="C424" t="s">
        <v>15</v>
      </c>
      <c r="D424" t="s">
        <v>1622</v>
      </c>
      <c r="F424" t="s">
        <v>8535</v>
      </c>
      <c r="G424" t="s">
        <v>124</v>
      </c>
      <c r="H424" t="s">
        <v>124</v>
      </c>
      <c r="I424" t="s">
        <v>123</v>
      </c>
      <c r="J424" t="s">
        <v>8536</v>
      </c>
    </row>
    <row r="425" spans="1:10" x14ac:dyDescent="0.25">
      <c r="A425">
        <v>26652855</v>
      </c>
      <c r="B425" t="s">
        <v>8537</v>
      </c>
      <c r="C425" t="s">
        <v>12</v>
      </c>
      <c r="D425" t="s">
        <v>10</v>
      </c>
      <c r="F425" t="s">
        <v>8544</v>
      </c>
      <c r="G425" t="s">
        <v>124</v>
      </c>
      <c r="H425" t="s">
        <v>124</v>
      </c>
      <c r="I425" t="s">
        <v>124</v>
      </c>
      <c r="J425" t="s">
        <v>8545</v>
      </c>
    </row>
    <row r="426" spans="1:10" x14ac:dyDescent="0.25">
      <c r="A426">
        <v>30778550</v>
      </c>
      <c r="B426" t="s">
        <v>8561</v>
      </c>
      <c r="C426" t="s">
        <v>12</v>
      </c>
      <c r="D426" t="s">
        <v>16</v>
      </c>
      <c r="F426" t="s">
        <v>8566</v>
      </c>
      <c r="G426" t="s">
        <v>124</v>
      </c>
      <c r="H426" t="s">
        <v>123</v>
      </c>
      <c r="I426" t="s">
        <v>124</v>
      </c>
      <c r="J426" t="s">
        <v>8567</v>
      </c>
    </row>
    <row r="427" spans="1:10" x14ac:dyDescent="0.25">
      <c r="A427">
        <v>33077658</v>
      </c>
      <c r="B427" t="s">
        <v>8616</v>
      </c>
      <c r="C427" t="s">
        <v>12</v>
      </c>
      <c r="D427" t="s">
        <v>16</v>
      </c>
      <c r="F427" t="s">
        <v>8622</v>
      </c>
      <c r="G427" t="s">
        <v>124</v>
      </c>
      <c r="H427" t="s">
        <v>123</v>
      </c>
      <c r="I427" t="s">
        <v>124</v>
      </c>
      <c r="J427" t="s">
        <v>8623</v>
      </c>
    </row>
    <row r="428" spans="1:10" x14ac:dyDescent="0.25">
      <c r="A428">
        <v>33162204</v>
      </c>
      <c r="B428" t="s">
        <v>8632</v>
      </c>
      <c r="C428" t="s">
        <v>15</v>
      </c>
      <c r="D428" t="s">
        <v>1622</v>
      </c>
      <c r="F428" t="s">
        <v>8639</v>
      </c>
      <c r="G428" t="s">
        <v>124</v>
      </c>
      <c r="H428" t="s">
        <v>124</v>
      </c>
      <c r="I428" t="s">
        <v>123</v>
      </c>
      <c r="J428" t="s">
        <v>8640</v>
      </c>
    </row>
    <row r="429" spans="1:10" x14ac:dyDescent="0.25">
      <c r="A429">
        <v>23609458</v>
      </c>
      <c r="B429" t="s">
        <v>8641</v>
      </c>
      <c r="C429" t="s">
        <v>12</v>
      </c>
      <c r="D429" t="s">
        <v>10</v>
      </c>
      <c r="F429" t="s">
        <v>8648</v>
      </c>
      <c r="G429" t="s">
        <v>124</v>
      </c>
      <c r="H429" t="s">
        <v>123</v>
      </c>
      <c r="I429" t="s">
        <v>124</v>
      </c>
      <c r="J429" t="s">
        <v>8649</v>
      </c>
    </row>
    <row r="430" spans="1:10" x14ac:dyDescent="0.25">
      <c r="A430">
        <v>32977759</v>
      </c>
      <c r="B430" t="s">
        <v>8650</v>
      </c>
      <c r="C430" t="s">
        <v>9</v>
      </c>
      <c r="F430" t="s">
        <v>8656</v>
      </c>
      <c r="G430" t="s">
        <v>123</v>
      </c>
      <c r="H430" t="s">
        <v>124</v>
      </c>
      <c r="I430" t="s">
        <v>124</v>
      </c>
      <c r="J430" t="s">
        <v>8657</v>
      </c>
    </row>
    <row r="431" spans="1:10" x14ac:dyDescent="0.25">
      <c r="A431">
        <v>29343220</v>
      </c>
      <c r="B431" t="s">
        <v>8718</v>
      </c>
      <c r="C431" t="s">
        <v>9</v>
      </c>
      <c r="F431" t="s">
        <v>8725</v>
      </c>
      <c r="G431" t="s">
        <v>123</v>
      </c>
      <c r="H431" t="s">
        <v>124</v>
      </c>
      <c r="I431" t="s">
        <v>124</v>
      </c>
      <c r="J431" t="s">
        <v>7981</v>
      </c>
    </row>
    <row r="432" spans="1:10" x14ac:dyDescent="0.25">
      <c r="A432">
        <v>25013979</v>
      </c>
      <c r="B432" t="s">
        <v>8827</v>
      </c>
      <c r="C432" t="s">
        <v>9</v>
      </c>
      <c r="F432" t="s">
        <v>8832</v>
      </c>
      <c r="G432" t="s">
        <v>123</v>
      </c>
      <c r="H432" t="s">
        <v>124</v>
      </c>
      <c r="I432" t="s">
        <v>124</v>
      </c>
      <c r="J432" t="s">
        <v>8833</v>
      </c>
    </row>
    <row r="433" spans="1:10" x14ac:dyDescent="0.25">
      <c r="A433">
        <v>29776807</v>
      </c>
      <c r="B433" t="s">
        <v>8834</v>
      </c>
      <c r="C433" t="s">
        <v>9</v>
      </c>
      <c r="F433" t="s">
        <v>8840</v>
      </c>
      <c r="G433" t="s">
        <v>123</v>
      </c>
      <c r="H433" t="s">
        <v>124</v>
      </c>
      <c r="I433" t="s">
        <v>124</v>
      </c>
      <c r="J433" t="s">
        <v>8841</v>
      </c>
    </row>
    <row r="434" spans="1:10" x14ac:dyDescent="0.25">
      <c r="A434">
        <v>34694413</v>
      </c>
      <c r="B434" t="s">
        <v>8842</v>
      </c>
      <c r="C434" t="s">
        <v>12</v>
      </c>
      <c r="D434" t="s">
        <v>10</v>
      </c>
      <c r="F434" t="s">
        <v>8846</v>
      </c>
      <c r="G434" t="s">
        <v>124</v>
      </c>
      <c r="H434" t="s">
        <v>123</v>
      </c>
      <c r="I434" t="s">
        <v>124</v>
      </c>
      <c r="J434" t="s">
        <v>8847</v>
      </c>
    </row>
    <row r="435" spans="1:10" x14ac:dyDescent="0.25">
      <c r="A435">
        <v>26941028</v>
      </c>
      <c r="B435" t="s">
        <v>8873</v>
      </c>
      <c r="C435" t="s">
        <v>9</v>
      </c>
      <c r="F435" t="s">
        <v>8880</v>
      </c>
      <c r="G435" t="s">
        <v>123</v>
      </c>
      <c r="H435" t="s">
        <v>124</v>
      </c>
      <c r="I435" t="s">
        <v>124</v>
      </c>
      <c r="J435" t="s">
        <v>8881</v>
      </c>
    </row>
    <row r="436" spans="1:10" x14ac:dyDescent="0.25">
      <c r="A436">
        <v>24123871</v>
      </c>
      <c r="B436" t="s">
        <v>8893</v>
      </c>
      <c r="C436" t="s">
        <v>9</v>
      </c>
      <c r="F436" t="s">
        <v>8893</v>
      </c>
      <c r="G436" t="s">
        <v>123</v>
      </c>
      <c r="H436" t="s">
        <v>124</v>
      </c>
      <c r="I436" t="s">
        <v>124</v>
      </c>
    </row>
    <row r="437" spans="1:10" x14ac:dyDescent="0.25">
      <c r="A437">
        <v>32073548</v>
      </c>
      <c r="B437" t="s">
        <v>8932</v>
      </c>
      <c r="C437" t="s">
        <v>9</v>
      </c>
      <c r="F437" t="s">
        <v>8937</v>
      </c>
      <c r="G437" t="s">
        <v>123</v>
      </c>
      <c r="H437" t="s">
        <v>124</v>
      </c>
      <c r="I437" t="s">
        <v>124</v>
      </c>
      <c r="J437" t="s">
        <v>8938</v>
      </c>
    </row>
    <row r="438" spans="1:10" x14ac:dyDescent="0.25">
      <c r="A438">
        <v>30509194</v>
      </c>
      <c r="B438" t="s">
        <v>8939</v>
      </c>
      <c r="C438" t="s">
        <v>9</v>
      </c>
      <c r="F438" t="s">
        <v>8946</v>
      </c>
      <c r="G438" t="s">
        <v>123</v>
      </c>
      <c r="H438" t="s">
        <v>124</v>
      </c>
      <c r="I438" t="s">
        <v>124</v>
      </c>
      <c r="J438" t="s">
        <v>8947</v>
      </c>
    </row>
    <row r="439" spans="1:10" x14ac:dyDescent="0.25">
      <c r="A439">
        <v>34187371</v>
      </c>
      <c r="B439" t="s">
        <v>8948</v>
      </c>
      <c r="C439" t="s">
        <v>12</v>
      </c>
      <c r="D439" t="s">
        <v>10</v>
      </c>
      <c r="F439" t="s">
        <v>8954</v>
      </c>
      <c r="G439" t="s">
        <v>124</v>
      </c>
      <c r="H439" t="s">
        <v>123</v>
      </c>
      <c r="I439" t="s">
        <v>124</v>
      </c>
      <c r="J439" t="s">
        <v>8955</v>
      </c>
    </row>
    <row r="440" spans="1:10" x14ac:dyDescent="0.25">
      <c r="A440">
        <v>33207228</v>
      </c>
      <c r="B440" t="s">
        <v>8956</v>
      </c>
      <c r="C440" t="s">
        <v>12</v>
      </c>
      <c r="D440" t="s">
        <v>25</v>
      </c>
      <c r="F440" t="s">
        <v>8960</v>
      </c>
      <c r="G440" t="s">
        <v>124</v>
      </c>
      <c r="H440" t="s">
        <v>124</v>
      </c>
      <c r="I440" t="s">
        <v>124</v>
      </c>
      <c r="J440" t="s">
        <v>8961</v>
      </c>
    </row>
    <row r="441" spans="1:10" x14ac:dyDescent="0.25">
      <c r="A441">
        <v>26601852</v>
      </c>
      <c r="B441" t="s">
        <v>8974</v>
      </c>
      <c r="C441" t="s">
        <v>9</v>
      </c>
      <c r="F441" t="s">
        <v>8978</v>
      </c>
      <c r="G441" t="s">
        <v>123</v>
      </c>
      <c r="H441" t="s">
        <v>124</v>
      </c>
      <c r="I441" t="s">
        <v>124</v>
      </c>
      <c r="J441" t="s">
        <v>8979</v>
      </c>
    </row>
    <row r="442" spans="1:10" x14ac:dyDescent="0.25">
      <c r="A442">
        <v>34013864</v>
      </c>
      <c r="B442" t="s">
        <v>9009</v>
      </c>
      <c r="C442" t="s">
        <v>9</v>
      </c>
      <c r="F442" t="s">
        <v>9014</v>
      </c>
      <c r="G442" t="s">
        <v>123</v>
      </c>
      <c r="H442" t="s">
        <v>124</v>
      </c>
      <c r="I442" t="s">
        <v>124</v>
      </c>
      <c r="J442" t="s">
        <v>9015</v>
      </c>
    </row>
    <row r="443" spans="1:10" x14ac:dyDescent="0.25">
      <c r="A443">
        <v>25547354</v>
      </c>
      <c r="B443" t="s">
        <v>9016</v>
      </c>
      <c r="C443" t="s">
        <v>12</v>
      </c>
      <c r="D443" t="s">
        <v>25</v>
      </c>
      <c r="F443" t="s">
        <v>9022</v>
      </c>
      <c r="G443" t="s">
        <v>124</v>
      </c>
      <c r="H443" t="s">
        <v>123</v>
      </c>
      <c r="I443" t="s">
        <v>124</v>
      </c>
      <c r="J443" t="s">
        <v>9023</v>
      </c>
    </row>
    <row r="444" spans="1:10" x14ac:dyDescent="0.25">
      <c r="A444">
        <v>30443344</v>
      </c>
      <c r="B444" t="s">
        <v>9024</v>
      </c>
      <c r="C444" t="s">
        <v>9</v>
      </c>
      <c r="F444" t="s">
        <v>9030</v>
      </c>
      <c r="G444" t="s">
        <v>123</v>
      </c>
      <c r="H444" t="s">
        <v>124</v>
      </c>
      <c r="I444" t="s">
        <v>124</v>
      </c>
      <c r="J444" t="s">
        <v>9031</v>
      </c>
    </row>
    <row r="445" spans="1:10" x14ac:dyDescent="0.25">
      <c r="A445">
        <v>28512023</v>
      </c>
      <c r="B445" t="s">
        <v>9103</v>
      </c>
      <c r="C445" t="s">
        <v>12</v>
      </c>
      <c r="D445" t="s">
        <v>16</v>
      </c>
      <c r="F445" t="s">
        <v>9109</v>
      </c>
      <c r="G445" t="s">
        <v>124</v>
      </c>
      <c r="H445" t="s">
        <v>123</v>
      </c>
      <c r="I445" t="s">
        <v>124</v>
      </c>
      <c r="J445" t="s">
        <v>9110</v>
      </c>
    </row>
    <row r="446" spans="1:10" x14ac:dyDescent="0.25">
      <c r="A446">
        <v>30461598</v>
      </c>
      <c r="B446" t="s">
        <v>9127</v>
      </c>
      <c r="C446" t="s">
        <v>9</v>
      </c>
      <c r="F446" t="s">
        <v>9132</v>
      </c>
      <c r="G446" t="s">
        <v>123</v>
      </c>
      <c r="H446" t="s">
        <v>124</v>
      </c>
      <c r="I446" t="s">
        <v>124</v>
      </c>
      <c r="J446" t="s">
        <v>7061</v>
      </c>
    </row>
    <row r="447" spans="1:10" x14ac:dyDescent="0.25">
      <c r="A447">
        <v>22537232</v>
      </c>
      <c r="B447" t="s">
        <v>9133</v>
      </c>
      <c r="C447" t="s">
        <v>12</v>
      </c>
      <c r="D447" t="s">
        <v>10</v>
      </c>
      <c r="F447" t="s">
        <v>9141</v>
      </c>
      <c r="G447" t="s">
        <v>124</v>
      </c>
      <c r="H447" t="s">
        <v>124</v>
      </c>
      <c r="I447" t="s">
        <v>124</v>
      </c>
      <c r="J447" t="s">
        <v>9142</v>
      </c>
    </row>
    <row r="448" spans="1:10" x14ac:dyDescent="0.25">
      <c r="A448">
        <v>31119622</v>
      </c>
      <c r="B448" t="s">
        <v>9143</v>
      </c>
      <c r="C448" t="s">
        <v>15</v>
      </c>
      <c r="D448" t="s">
        <v>1622</v>
      </c>
      <c r="F448" t="s">
        <v>9148</v>
      </c>
      <c r="G448" t="s">
        <v>124</v>
      </c>
      <c r="H448" t="s">
        <v>124</v>
      </c>
      <c r="I448" t="s">
        <v>123</v>
      </c>
      <c r="J448" t="s">
        <v>9149</v>
      </c>
    </row>
    <row r="449" spans="1:10" x14ac:dyDescent="0.25">
      <c r="A449">
        <v>23153085</v>
      </c>
      <c r="B449" t="s">
        <v>9161</v>
      </c>
      <c r="C449" t="s">
        <v>9</v>
      </c>
      <c r="F449" t="s">
        <v>9165</v>
      </c>
      <c r="G449" t="s">
        <v>123</v>
      </c>
      <c r="H449" t="s">
        <v>124</v>
      </c>
      <c r="I449" t="s">
        <v>124</v>
      </c>
      <c r="J449" t="s">
        <v>9166</v>
      </c>
    </row>
    <row r="450" spans="1:10" x14ac:dyDescent="0.25">
      <c r="A450">
        <v>32418509</v>
      </c>
      <c r="B450" t="s">
        <v>9222</v>
      </c>
      <c r="C450" t="s">
        <v>9</v>
      </c>
      <c r="F450" t="s">
        <v>9222</v>
      </c>
      <c r="G450" t="s">
        <v>123</v>
      </c>
      <c r="H450" t="s">
        <v>124</v>
      </c>
      <c r="I450" t="s">
        <v>124</v>
      </c>
    </row>
    <row r="451" spans="1:10" x14ac:dyDescent="0.25">
      <c r="A451">
        <v>35131478</v>
      </c>
      <c r="B451" t="s">
        <v>9254</v>
      </c>
      <c r="C451" t="s">
        <v>9</v>
      </c>
      <c r="F451" t="s">
        <v>9260</v>
      </c>
      <c r="G451" t="s">
        <v>123</v>
      </c>
      <c r="H451" t="s">
        <v>124</v>
      </c>
      <c r="I451" t="s">
        <v>124</v>
      </c>
      <c r="J451" t="s">
        <v>9261</v>
      </c>
    </row>
    <row r="452" spans="1:10" x14ac:dyDescent="0.25">
      <c r="A452">
        <v>32868325</v>
      </c>
      <c r="B452" t="s">
        <v>9322</v>
      </c>
      <c r="C452" t="s">
        <v>9</v>
      </c>
      <c r="F452" t="s">
        <v>9328</v>
      </c>
      <c r="G452" t="s">
        <v>123</v>
      </c>
      <c r="H452" t="s">
        <v>124</v>
      </c>
      <c r="I452" t="s">
        <v>124</v>
      </c>
      <c r="J452" t="s">
        <v>9329</v>
      </c>
    </row>
    <row r="453" spans="1:10" x14ac:dyDescent="0.25">
      <c r="A453">
        <v>34774742</v>
      </c>
      <c r="B453" t="s">
        <v>9330</v>
      </c>
      <c r="C453" t="s">
        <v>12</v>
      </c>
      <c r="D453" t="s">
        <v>16</v>
      </c>
      <c r="F453" t="s">
        <v>9336</v>
      </c>
      <c r="G453" t="s">
        <v>124</v>
      </c>
      <c r="H453" t="s">
        <v>123</v>
      </c>
      <c r="I453" t="s">
        <v>124</v>
      </c>
      <c r="J453" t="s">
        <v>9337</v>
      </c>
    </row>
    <row r="454" spans="1:10" x14ac:dyDescent="0.25">
      <c r="A454">
        <v>32190837</v>
      </c>
      <c r="B454" t="s">
        <v>9364</v>
      </c>
      <c r="C454" t="s">
        <v>9</v>
      </c>
      <c r="F454" t="s">
        <v>9369</v>
      </c>
      <c r="G454" t="s">
        <v>123</v>
      </c>
      <c r="H454" t="s">
        <v>124</v>
      </c>
      <c r="I454" t="s">
        <v>124</v>
      </c>
      <c r="J454" t="s">
        <v>9370</v>
      </c>
    </row>
    <row r="455" spans="1:10" x14ac:dyDescent="0.25">
      <c r="A455">
        <v>26077246</v>
      </c>
      <c r="B455" t="s">
        <v>9371</v>
      </c>
      <c r="C455" t="s">
        <v>12</v>
      </c>
      <c r="D455" t="s">
        <v>16</v>
      </c>
      <c r="F455" t="s">
        <v>9376</v>
      </c>
      <c r="G455" t="s">
        <v>124</v>
      </c>
      <c r="H455" t="s">
        <v>123</v>
      </c>
      <c r="I455" t="s">
        <v>123</v>
      </c>
      <c r="J455" t="s">
        <v>9377</v>
      </c>
    </row>
    <row r="456" spans="1:10" x14ac:dyDescent="0.25">
      <c r="A456">
        <v>32035231</v>
      </c>
      <c r="B456" t="s">
        <v>9400</v>
      </c>
      <c r="C456" t="s">
        <v>12</v>
      </c>
      <c r="D456" t="s">
        <v>25</v>
      </c>
      <c r="F456" t="s">
        <v>9400</v>
      </c>
      <c r="G456" t="s">
        <v>124</v>
      </c>
      <c r="H456" t="s">
        <v>123</v>
      </c>
      <c r="I456" t="s">
        <v>124</v>
      </c>
    </row>
    <row r="457" spans="1:10" x14ac:dyDescent="0.25">
      <c r="A457">
        <v>33930160</v>
      </c>
      <c r="B457" t="s">
        <v>9422</v>
      </c>
      <c r="C457" t="s">
        <v>9</v>
      </c>
      <c r="F457" t="s">
        <v>9427</v>
      </c>
      <c r="G457" t="s">
        <v>123</v>
      </c>
      <c r="H457" t="s">
        <v>124</v>
      </c>
      <c r="I457" t="s">
        <v>124</v>
      </c>
      <c r="J457" t="s">
        <v>9428</v>
      </c>
    </row>
    <row r="458" spans="1:10" x14ac:dyDescent="0.25">
      <c r="A458">
        <v>28893203</v>
      </c>
      <c r="B458" t="s">
        <v>9481</v>
      </c>
      <c r="C458" t="s">
        <v>9</v>
      </c>
      <c r="F458" t="s">
        <v>9486</v>
      </c>
      <c r="G458" t="s">
        <v>123</v>
      </c>
      <c r="H458" t="s">
        <v>124</v>
      </c>
      <c r="I458" t="s">
        <v>124</v>
      </c>
      <c r="J458" t="s">
        <v>7061</v>
      </c>
    </row>
    <row r="459" spans="1:10" x14ac:dyDescent="0.25">
      <c r="A459">
        <v>29509792</v>
      </c>
      <c r="B459" t="s">
        <v>9487</v>
      </c>
      <c r="C459" t="s">
        <v>12</v>
      </c>
      <c r="D459" t="s">
        <v>25</v>
      </c>
      <c r="F459" t="s">
        <v>9492</v>
      </c>
      <c r="G459" t="s">
        <v>124</v>
      </c>
      <c r="H459" t="s">
        <v>123</v>
      </c>
      <c r="I459" t="s">
        <v>124</v>
      </c>
      <c r="J459" t="s">
        <v>8011</v>
      </c>
    </row>
    <row r="460" spans="1:10" x14ac:dyDescent="0.25">
      <c r="A460">
        <v>32423958</v>
      </c>
      <c r="B460" t="s">
        <v>9499</v>
      </c>
      <c r="C460" t="s">
        <v>9</v>
      </c>
      <c r="F460" t="s">
        <v>9506</v>
      </c>
      <c r="G460" t="s">
        <v>123</v>
      </c>
      <c r="H460" t="s">
        <v>124</v>
      </c>
      <c r="I460" t="s">
        <v>124</v>
      </c>
      <c r="J460" t="s">
        <v>9507</v>
      </c>
    </row>
    <row r="461" spans="1:10" x14ac:dyDescent="0.25">
      <c r="A461">
        <v>28412384</v>
      </c>
      <c r="B461" t="s">
        <v>9514</v>
      </c>
      <c r="C461" t="s">
        <v>9</v>
      </c>
      <c r="F461" t="s">
        <v>9519</v>
      </c>
      <c r="G461" t="s">
        <v>123</v>
      </c>
      <c r="H461" t="s">
        <v>124</v>
      </c>
      <c r="I461" t="s">
        <v>124</v>
      </c>
      <c r="J461" t="s">
        <v>9520</v>
      </c>
    </row>
    <row r="462" spans="1:10" x14ac:dyDescent="0.25">
      <c r="A462">
        <v>33741965</v>
      </c>
      <c r="B462" t="s">
        <v>9521</v>
      </c>
      <c r="C462" t="s">
        <v>12</v>
      </c>
      <c r="D462" t="s">
        <v>16</v>
      </c>
      <c r="F462" t="s">
        <v>9528</v>
      </c>
      <c r="G462" t="s">
        <v>124</v>
      </c>
      <c r="H462" t="s">
        <v>123</v>
      </c>
      <c r="I462" t="s">
        <v>124</v>
      </c>
      <c r="J462" t="s">
        <v>9529</v>
      </c>
    </row>
    <row r="463" spans="1:10" x14ac:dyDescent="0.25">
      <c r="A463">
        <v>26165430</v>
      </c>
      <c r="B463" t="s">
        <v>9537</v>
      </c>
      <c r="C463" t="s">
        <v>9</v>
      </c>
      <c r="F463" t="s">
        <v>9544</v>
      </c>
      <c r="G463" t="s">
        <v>124</v>
      </c>
      <c r="H463" t="s">
        <v>124</v>
      </c>
      <c r="I463" t="s">
        <v>124</v>
      </c>
      <c r="J463" t="s">
        <v>9545</v>
      </c>
    </row>
    <row r="464" spans="1:10" x14ac:dyDescent="0.25">
      <c r="A464">
        <v>22700700</v>
      </c>
      <c r="B464" t="s">
        <v>9553</v>
      </c>
      <c r="C464" t="s">
        <v>9</v>
      </c>
      <c r="F464" t="s">
        <v>9553</v>
      </c>
      <c r="G464" t="s">
        <v>123</v>
      </c>
      <c r="H464" t="s">
        <v>124</v>
      </c>
      <c r="I464" t="s">
        <v>124</v>
      </c>
    </row>
    <row r="465" spans="1:10" x14ac:dyDescent="0.25">
      <c r="A465">
        <v>28043232</v>
      </c>
      <c r="B465" t="s">
        <v>9591</v>
      </c>
      <c r="C465" t="s">
        <v>9</v>
      </c>
      <c r="F465" t="s">
        <v>9591</v>
      </c>
      <c r="G465" t="s">
        <v>123</v>
      </c>
      <c r="H465" t="s">
        <v>124</v>
      </c>
      <c r="I465" t="s">
        <v>124</v>
      </c>
    </row>
    <row r="466" spans="1:10" x14ac:dyDescent="0.25">
      <c r="A466">
        <v>31203584</v>
      </c>
      <c r="B466" t="s">
        <v>9603</v>
      </c>
      <c r="C466" t="s">
        <v>9</v>
      </c>
      <c r="F466" t="s">
        <v>9603</v>
      </c>
      <c r="G466" t="s">
        <v>123</v>
      </c>
      <c r="H466" t="s">
        <v>124</v>
      </c>
      <c r="I466" t="s">
        <v>124</v>
      </c>
    </row>
    <row r="467" spans="1:10" x14ac:dyDescent="0.25">
      <c r="A467">
        <v>28043233</v>
      </c>
      <c r="B467" t="s">
        <v>9607</v>
      </c>
      <c r="C467" t="s">
        <v>9</v>
      </c>
      <c r="F467" t="s">
        <v>9607</v>
      </c>
      <c r="G467" t="s">
        <v>123</v>
      </c>
      <c r="H467" t="s">
        <v>124</v>
      </c>
      <c r="I467" t="s">
        <v>124</v>
      </c>
    </row>
    <row r="468" spans="1:10" x14ac:dyDescent="0.25">
      <c r="A468">
        <v>32988340</v>
      </c>
      <c r="B468" t="s">
        <v>9615</v>
      </c>
      <c r="C468" t="s">
        <v>9</v>
      </c>
      <c r="F468" t="s">
        <v>9615</v>
      </c>
      <c r="G468" t="s">
        <v>123</v>
      </c>
      <c r="H468" t="s">
        <v>124</v>
      </c>
      <c r="I468" t="s">
        <v>124</v>
      </c>
    </row>
    <row r="469" spans="1:10" x14ac:dyDescent="0.25">
      <c r="A469">
        <v>32988339</v>
      </c>
      <c r="B469" t="s">
        <v>9620</v>
      </c>
      <c r="C469" t="s">
        <v>9</v>
      </c>
      <c r="F469" t="s">
        <v>9620</v>
      </c>
      <c r="G469" t="s">
        <v>123</v>
      </c>
      <c r="H469" t="s">
        <v>124</v>
      </c>
      <c r="I469" t="s">
        <v>124</v>
      </c>
    </row>
    <row r="470" spans="1:10" x14ac:dyDescent="0.25">
      <c r="A470">
        <v>27895130</v>
      </c>
      <c r="B470" t="s">
        <v>9623</v>
      </c>
      <c r="C470" t="s">
        <v>12</v>
      </c>
      <c r="D470" t="s">
        <v>19</v>
      </c>
      <c r="F470" t="s">
        <v>9629</v>
      </c>
      <c r="G470" t="s">
        <v>124</v>
      </c>
      <c r="H470" t="s">
        <v>124</v>
      </c>
      <c r="I470" t="s">
        <v>123</v>
      </c>
      <c r="J470" t="s">
        <v>9630</v>
      </c>
    </row>
    <row r="471" spans="1:10" x14ac:dyDescent="0.25">
      <c r="A471">
        <v>35967879</v>
      </c>
      <c r="B471" t="s">
        <v>9642</v>
      </c>
      <c r="C471" t="s">
        <v>9</v>
      </c>
      <c r="F471" t="s">
        <v>9649</v>
      </c>
      <c r="G471" t="s">
        <v>123</v>
      </c>
      <c r="H471" t="s">
        <v>124</v>
      </c>
      <c r="I471" t="s">
        <v>124</v>
      </c>
      <c r="J471" t="s">
        <v>7061</v>
      </c>
    </row>
    <row r="472" spans="1:10" x14ac:dyDescent="0.25">
      <c r="A472">
        <v>31536154</v>
      </c>
      <c r="B472" t="s">
        <v>9658</v>
      </c>
      <c r="C472" t="s">
        <v>12</v>
      </c>
      <c r="D472" t="s">
        <v>9665</v>
      </c>
      <c r="F472" t="s">
        <v>9666</v>
      </c>
      <c r="G472" t="s">
        <v>124</v>
      </c>
      <c r="H472" t="s">
        <v>123</v>
      </c>
      <c r="I472" t="s">
        <v>124</v>
      </c>
      <c r="J472" t="s">
        <v>9667</v>
      </c>
    </row>
    <row r="473" spans="1:10" x14ac:dyDescent="0.25">
      <c r="A473">
        <v>32120033</v>
      </c>
      <c r="B473" t="s">
        <v>9708</v>
      </c>
      <c r="C473" t="s">
        <v>12</v>
      </c>
      <c r="D473" t="s">
        <v>25</v>
      </c>
      <c r="E473" t="s">
        <v>17</v>
      </c>
      <c r="F473" t="s">
        <v>9708</v>
      </c>
      <c r="G473" t="s">
        <v>124</v>
      </c>
      <c r="H473" t="s">
        <v>124</v>
      </c>
      <c r="I473" t="s">
        <v>124</v>
      </c>
    </row>
    <row r="474" spans="1:10" x14ac:dyDescent="0.25">
      <c r="A474">
        <v>27806034</v>
      </c>
      <c r="B474" t="s">
        <v>9713</v>
      </c>
      <c r="C474" t="s">
        <v>9</v>
      </c>
      <c r="F474" t="s">
        <v>9718</v>
      </c>
      <c r="G474" t="s">
        <v>124</v>
      </c>
      <c r="H474" t="s">
        <v>124</v>
      </c>
      <c r="I474" t="s">
        <v>124</v>
      </c>
      <c r="J474" t="s">
        <v>9719</v>
      </c>
    </row>
    <row r="475" spans="1:10" x14ac:dyDescent="0.25">
      <c r="A475">
        <v>32976359</v>
      </c>
      <c r="B475" t="s">
        <v>9720</v>
      </c>
      <c r="C475" t="s">
        <v>9</v>
      </c>
      <c r="F475" t="s">
        <v>9725</v>
      </c>
      <c r="G475" t="s">
        <v>123</v>
      </c>
      <c r="H475" t="s">
        <v>124</v>
      </c>
      <c r="I475" t="s">
        <v>124</v>
      </c>
      <c r="J475" t="s">
        <v>9726</v>
      </c>
    </row>
    <row r="476" spans="1:10" x14ac:dyDescent="0.25">
      <c r="A476">
        <v>34496730</v>
      </c>
      <c r="B476" t="s">
        <v>9727</v>
      </c>
      <c r="C476" t="s">
        <v>9</v>
      </c>
      <c r="F476" t="s">
        <v>9727</v>
      </c>
      <c r="G476" t="s">
        <v>123</v>
      </c>
      <c r="H476" t="s">
        <v>124</v>
      </c>
      <c r="I476" t="s">
        <v>124</v>
      </c>
    </row>
    <row r="477" spans="1:10" x14ac:dyDescent="0.25">
      <c r="A477">
        <v>34503404</v>
      </c>
      <c r="B477" t="s">
        <v>9727</v>
      </c>
      <c r="C477" t="s">
        <v>9</v>
      </c>
      <c r="F477" t="s">
        <v>9727</v>
      </c>
      <c r="G477" t="s">
        <v>123</v>
      </c>
      <c r="H477" t="s">
        <v>124</v>
      </c>
      <c r="I477" t="s">
        <v>124</v>
      </c>
    </row>
    <row r="478" spans="1:10" x14ac:dyDescent="0.25">
      <c r="A478">
        <v>26976875</v>
      </c>
      <c r="B478" t="s">
        <v>9761</v>
      </c>
      <c r="C478" t="s">
        <v>12</v>
      </c>
      <c r="D478" t="s">
        <v>23</v>
      </c>
      <c r="F478" t="s">
        <v>9766</v>
      </c>
      <c r="G478" t="s">
        <v>124</v>
      </c>
      <c r="H478" t="s">
        <v>123</v>
      </c>
      <c r="I478" t="s">
        <v>124</v>
      </c>
      <c r="J478" t="s">
        <v>9767</v>
      </c>
    </row>
    <row r="479" spans="1:10" x14ac:dyDescent="0.25">
      <c r="A479">
        <v>33993166</v>
      </c>
      <c r="B479" t="s">
        <v>9787</v>
      </c>
      <c r="C479" t="s">
        <v>9</v>
      </c>
      <c r="F479" t="s">
        <v>9793</v>
      </c>
      <c r="G479" t="s">
        <v>123</v>
      </c>
      <c r="H479" t="s">
        <v>124</v>
      </c>
      <c r="I479" t="s">
        <v>124</v>
      </c>
      <c r="J479" t="s">
        <v>9794</v>
      </c>
    </row>
    <row r="480" spans="1:10" x14ac:dyDescent="0.25">
      <c r="A480">
        <v>34962987</v>
      </c>
      <c r="B480" t="s">
        <v>9803</v>
      </c>
      <c r="C480" t="s">
        <v>9</v>
      </c>
      <c r="F480" t="s">
        <v>9810</v>
      </c>
      <c r="G480" t="s">
        <v>123</v>
      </c>
      <c r="H480" t="s">
        <v>124</v>
      </c>
      <c r="I480" t="s">
        <v>124</v>
      </c>
      <c r="J480" t="s">
        <v>9811</v>
      </c>
    </row>
    <row r="481" spans="1:10" x14ac:dyDescent="0.25">
      <c r="A481">
        <v>32114973</v>
      </c>
      <c r="B481" t="s">
        <v>9817</v>
      </c>
      <c r="C481" t="s">
        <v>9</v>
      </c>
      <c r="F481" t="s">
        <v>9817</v>
      </c>
      <c r="G481" t="s">
        <v>123</v>
      </c>
      <c r="H481" t="s">
        <v>124</v>
      </c>
      <c r="I481" t="s">
        <v>124</v>
      </c>
    </row>
    <row r="482" spans="1:10" x14ac:dyDescent="0.25">
      <c r="A482">
        <v>31940454</v>
      </c>
      <c r="B482" t="s">
        <v>9821</v>
      </c>
      <c r="C482" t="s">
        <v>9</v>
      </c>
      <c r="F482" t="s">
        <v>9821</v>
      </c>
      <c r="G482" t="s">
        <v>123</v>
      </c>
      <c r="H482" t="s">
        <v>124</v>
      </c>
      <c r="I482" t="s">
        <v>124</v>
      </c>
    </row>
    <row r="483" spans="1:10" x14ac:dyDescent="0.25">
      <c r="A483">
        <v>34932932</v>
      </c>
      <c r="B483" t="s">
        <v>9828</v>
      </c>
      <c r="C483" t="s">
        <v>9</v>
      </c>
      <c r="F483" t="s">
        <v>9828</v>
      </c>
      <c r="G483" t="s">
        <v>123</v>
      </c>
      <c r="H483" t="s">
        <v>124</v>
      </c>
      <c r="I483" t="s">
        <v>124</v>
      </c>
    </row>
    <row r="484" spans="1:10" x14ac:dyDescent="0.25">
      <c r="A484">
        <v>22835466</v>
      </c>
      <c r="B484" t="s">
        <v>9842</v>
      </c>
      <c r="C484" t="s">
        <v>9</v>
      </c>
      <c r="F484" t="s">
        <v>9842</v>
      </c>
      <c r="G484" t="s">
        <v>123</v>
      </c>
      <c r="H484" t="s">
        <v>124</v>
      </c>
      <c r="I484" t="s">
        <v>124</v>
      </c>
    </row>
    <row r="485" spans="1:10" x14ac:dyDescent="0.25">
      <c r="A485">
        <v>25222211</v>
      </c>
      <c r="B485" t="s">
        <v>9845</v>
      </c>
      <c r="C485" t="s">
        <v>9</v>
      </c>
      <c r="F485" t="s">
        <v>9845</v>
      </c>
      <c r="G485" t="s">
        <v>123</v>
      </c>
      <c r="H485" t="s">
        <v>124</v>
      </c>
      <c r="I485" t="s">
        <v>124</v>
      </c>
    </row>
    <row r="486" spans="1:10" x14ac:dyDescent="0.25">
      <c r="A486">
        <v>32114975</v>
      </c>
      <c r="B486" t="s">
        <v>9857</v>
      </c>
      <c r="C486" t="s">
        <v>9</v>
      </c>
      <c r="F486" t="s">
        <v>9857</v>
      </c>
      <c r="G486" t="s">
        <v>123</v>
      </c>
      <c r="H486" t="s">
        <v>124</v>
      </c>
      <c r="I486" t="s">
        <v>124</v>
      </c>
    </row>
    <row r="487" spans="1:10" x14ac:dyDescent="0.25">
      <c r="A487">
        <v>31940453</v>
      </c>
      <c r="B487" t="s">
        <v>9861</v>
      </c>
      <c r="C487" t="s">
        <v>9</v>
      </c>
      <c r="F487" t="s">
        <v>9861</v>
      </c>
      <c r="G487" t="s">
        <v>123</v>
      </c>
      <c r="H487" t="s">
        <v>124</v>
      </c>
      <c r="I487" t="s">
        <v>124</v>
      </c>
    </row>
    <row r="488" spans="1:10" x14ac:dyDescent="0.25">
      <c r="A488">
        <v>31940452</v>
      </c>
      <c r="B488" t="s">
        <v>9864</v>
      </c>
      <c r="C488" t="s">
        <v>9</v>
      </c>
      <c r="F488" t="s">
        <v>9864</v>
      </c>
      <c r="G488" t="s">
        <v>123</v>
      </c>
      <c r="H488" t="s">
        <v>124</v>
      </c>
      <c r="I488" t="s">
        <v>124</v>
      </c>
    </row>
    <row r="489" spans="1:10" x14ac:dyDescent="0.25">
      <c r="A489">
        <v>26620348</v>
      </c>
      <c r="B489" t="s">
        <v>9932</v>
      </c>
      <c r="C489" t="s">
        <v>9</v>
      </c>
      <c r="F489" t="s">
        <v>9935</v>
      </c>
      <c r="G489" t="s">
        <v>123</v>
      </c>
      <c r="H489" t="s">
        <v>124</v>
      </c>
      <c r="I489" t="s">
        <v>124</v>
      </c>
      <c r="J489" t="s">
        <v>9794</v>
      </c>
    </row>
    <row r="490" spans="1:10" x14ac:dyDescent="0.25">
      <c r="A490">
        <v>32473014</v>
      </c>
      <c r="B490" t="s">
        <v>10019</v>
      </c>
      <c r="C490" t="s">
        <v>9</v>
      </c>
      <c r="F490" t="s">
        <v>10023</v>
      </c>
      <c r="G490" t="s">
        <v>123</v>
      </c>
      <c r="H490" t="s">
        <v>124</v>
      </c>
      <c r="I490" t="s">
        <v>124</v>
      </c>
      <c r="J490" t="s">
        <v>10024</v>
      </c>
    </row>
    <row r="491" spans="1:10" x14ac:dyDescent="0.25">
      <c r="A491">
        <v>31424547</v>
      </c>
      <c r="B491" t="s">
        <v>10036</v>
      </c>
      <c r="C491" t="s">
        <v>12</v>
      </c>
      <c r="D491" t="s">
        <v>13</v>
      </c>
      <c r="F491" t="s">
        <v>10040</v>
      </c>
      <c r="G491" t="s">
        <v>124</v>
      </c>
      <c r="H491" t="s">
        <v>123</v>
      </c>
      <c r="I491" t="s">
        <v>124</v>
      </c>
      <c r="J491" t="s">
        <v>10041</v>
      </c>
    </row>
    <row r="492" spans="1:10" x14ac:dyDescent="0.25">
      <c r="A492">
        <v>35067598</v>
      </c>
      <c r="B492" t="s">
        <v>10084</v>
      </c>
      <c r="C492" t="s">
        <v>9</v>
      </c>
      <c r="F492" t="s">
        <v>10090</v>
      </c>
      <c r="G492" t="s">
        <v>123</v>
      </c>
      <c r="H492" t="s">
        <v>124</v>
      </c>
      <c r="I492" t="s">
        <v>124</v>
      </c>
      <c r="J492" t="s">
        <v>10091</v>
      </c>
    </row>
    <row r="493" spans="1:10" x14ac:dyDescent="0.25">
      <c r="A493">
        <v>29914847</v>
      </c>
      <c r="B493" t="s">
        <v>10130</v>
      </c>
      <c r="C493" t="s">
        <v>15</v>
      </c>
      <c r="D493" t="s">
        <v>1622</v>
      </c>
      <c r="F493" t="s">
        <v>10135</v>
      </c>
      <c r="G493" t="s">
        <v>124</v>
      </c>
      <c r="H493" t="s">
        <v>124</v>
      </c>
      <c r="I493" t="s">
        <v>123</v>
      </c>
      <c r="J493" t="s">
        <v>10136</v>
      </c>
    </row>
    <row r="494" spans="1:10" x14ac:dyDescent="0.25">
      <c r="A494">
        <v>27707952</v>
      </c>
      <c r="B494" t="s">
        <v>10144</v>
      </c>
      <c r="C494" t="s">
        <v>9</v>
      </c>
      <c r="F494" t="s">
        <v>10149</v>
      </c>
      <c r="G494" t="s">
        <v>124</v>
      </c>
      <c r="H494" t="s">
        <v>124</v>
      </c>
      <c r="I494" t="s">
        <v>124</v>
      </c>
      <c r="J494" t="s">
        <v>10150</v>
      </c>
    </row>
    <row r="495" spans="1:10" x14ac:dyDescent="0.25">
      <c r="A495">
        <v>32019895</v>
      </c>
      <c r="B495" t="s">
        <v>10151</v>
      </c>
      <c r="C495" t="s">
        <v>9</v>
      </c>
      <c r="F495" t="s">
        <v>10157</v>
      </c>
      <c r="G495" t="s">
        <v>123</v>
      </c>
      <c r="H495" t="s">
        <v>124</v>
      </c>
      <c r="I495" t="s">
        <v>124</v>
      </c>
      <c r="J495" t="s">
        <v>9794</v>
      </c>
    </row>
    <row r="496" spans="1:10" x14ac:dyDescent="0.25">
      <c r="A496">
        <v>33533239</v>
      </c>
      <c r="B496" t="s">
        <v>10172</v>
      </c>
      <c r="C496" t="s">
        <v>12</v>
      </c>
      <c r="D496" t="s">
        <v>16</v>
      </c>
      <c r="F496" t="s">
        <v>10180</v>
      </c>
      <c r="G496" t="s">
        <v>124</v>
      </c>
      <c r="H496" t="s">
        <v>123</v>
      </c>
      <c r="I496" t="s">
        <v>124</v>
      </c>
      <c r="J496" t="s">
        <v>10181</v>
      </c>
    </row>
    <row r="497" spans="1:10" x14ac:dyDescent="0.25">
      <c r="A497">
        <v>28462458</v>
      </c>
      <c r="B497" t="s">
        <v>10182</v>
      </c>
      <c r="C497" t="s">
        <v>15</v>
      </c>
      <c r="D497" t="s">
        <v>1622</v>
      </c>
      <c r="F497" t="s">
        <v>10188</v>
      </c>
      <c r="G497" t="s">
        <v>124</v>
      </c>
      <c r="H497" t="s">
        <v>124</v>
      </c>
      <c r="I497" t="s">
        <v>124</v>
      </c>
      <c r="J497" t="s">
        <v>10189</v>
      </c>
    </row>
    <row r="498" spans="1:10" x14ac:dyDescent="0.25">
      <c r="A498">
        <v>30807034</v>
      </c>
      <c r="B498" t="s">
        <v>10207</v>
      </c>
      <c r="C498" t="s">
        <v>12</v>
      </c>
      <c r="D498" t="s">
        <v>10</v>
      </c>
      <c r="F498" t="s">
        <v>10212</v>
      </c>
      <c r="G498" t="s">
        <v>124</v>
      </c>
      <c r="H498" t="s">
        <v>123</v>
      </c>
      <c r="I498" t="s">
        <v>124</v>
      </c>
      <c r="J498" t="s">
        <v>10213</v>
      </c>
    </row>
    <row r="499" spans="1:10" x14ac:dyDescent="0.25">
      <c r="A499">
        <v>32359875</v>
      </c>
      <c r="B499" t="s">
        <v>10275</v>
      </c>
      <c r="C499" t="s">
        <v>15</v>
      </c>
      <c r="D499" t="s">
        <v>1622</v>
      </c>
      <c r="F499" t="s">
        <v>10281</v>
      </c>
      <c r="G499" t="s">
        <v>124</v>
      </c>
      <c r="H499" t="s">
        <v>124</v>
      </c>
      <c r="I499" t="s">
        <v>124</v>
      </c>
      <c r="J499" t="s">
        <v>10282</v>
      </c>
    </row>
    <row r="500" spans="1:10" x14ac:dyDescent="0.25">
      <c r="A500">
        <v>34280016</v>
      </c>
      <c r="B500" t="s">
        <v>10283</v>
      </c>
      <c r="C500" t="s">
        <v>9</v>
      </c>
      <c r="F500" t="s">
        <v>10290</v>
      </c>
      <c r="G500" t="s">
        <v>123</v>
      </c>
      <c r="H500" t="s">
        <v>124</v>
      </c>
      <c r="I500" t="s">
        <v>124</v>
      </c>
      <c r="J500" t="s">
        <v>10291</v>
      </c>
    </row>
    <row r="501" spans="1:10" x14ac:dyDescent="0.25">
      <c r="A501">
        <v>36110842</v>
      </c>
      <c r="B501" t="s">
        <v>10302</v>
      </c>
      <c r="C501" t="s">
        <v>15</v>
      </c>
      <c r="D501" t="s">
        <v>1622</v>
      </c>
      <c r="F501" t="s">
        <v>10308</v>
      </c>
      <c r="G501" t="s">
        <v>124</v>
      </c>
      <c r="H501" t="s">
        <v>123</v>
      </c>
      <c r="I501" t="s">
        <v>123</v>
      </c>
      <c r="J501" t="s">
        <v>10309</v>
      </c>
    </row>
    <row r="502" spans="1:10" x14ac:dyDescent="0.25">
      <c r="A502">
        <v>30551148</v>
      </c>
      <c r="B502" t="s">
        <v>10315</v>
      </c>
      <c r="C502" t="s">
        <v>15</v>
      </c>
      <c r="D502" t="s">
        <v>1622</v>
      </c>
      <c r="F502" t="s">
        <v>10321</v>
      </c>
      <c r="G502" t="s">
        <v>124</v>
      </c>
      <c r="H502" t="s">
        <v>124</v>
      </c>
      <c r="I502" t="s">
        <v>123</v>
      </c>
      <c r="J502" t="s">
        <v>10322</v>
      </c>
    </row>
    <row r="503" spans="1:10" x14ac:dyDescent="0.25">
      <c r="A503">
        <v>24203572</v>
      </c>
      <c r="B503" t="s">
        <v>10391</v>
      </c>
      <c r="C503" t="s">
        <v>15</v>
      </c>
      <c r="D503" t="s">
        <v>1622</v>
      </c>
      <c r="F503" t="s">
        <v>10396</v>
      </c>
      <c r="G503" t="s">
        <v>124</v>
      </c>
      <c r="H503" t="s">
        <v>124</v>
      </c>
      <c r="I503" t="s">
        <v>124</v>
      </c>
      <c r="J503" t="s">
        <v>10397</v>
      </c>
    </row>
    <row r="504" spans="1:10" x14ac:dyDescent="0.25">
      <c r="A504">
        <v>28510723</v>
      </c>
      <c r="B504" t="s">
        <v>10445</v>
      </c>
      <c r="C504" t="s">
        <v>9</v>
      </c>
      <c r="F504" t="s">
        <v>10449</v>
      </c>
      <c r="G504" t="s">
        <v>123</v>
      </c>
      <c r="H504" t="s">
        <v>124</v>
      </c>
      <c r="I504" t="s">
        <v>124</v>
      </c>
      <c r="J504" t="s">
        <v>10450</v>
      </c>
    </row>
    <row r="505" spans="1:10" x14ac:dyDescent="0.25">
      <c r="A505">
        <v>24650008</v>
      </c>
      <c r="B505" t="s">
        <v>10466</v>
      </c>
      <c r="C505" t="s">
        <v>9</v>
      </c>
      <c r="F505" t="s">
        <v>10474</v>
      </c>
      <c r="G505" t="s">
        <v>123</v>
      </c>
      <c r="H505" t="s">
        <v>124</v>
      </c>
      <c r="I505" t="s">
        <v>124</v>
      </c>
      <c r="J505" t="s">
        <v>10475</v>
      </c>
    </row>
    <row r="506" spans="1:10" x14ac:dyDescent="0.25">
      <c r="A506">
        <v>32664833</v>
      </c>
      <c r="B506" t="s">
        <v>10508</v>
      </c>
      <c r="C506" t="s">
        <v>9</v>
      </c>
      <c r="F506" t="s">
        <v>10508</v>
      </c>
      <c r="G506" t="s">
        <v>123</v>
      </c>
      <c r="H506" t="s">
        <v>124</v>
      </c>
      <c r="I506" t="s">
        <v>124</v>
      </c>
    </row>
    <row r="507" spans="1:10" x14ac:dyDescent="0.25">
      <c r="A507">
        <v>32393483</v>
      </c>
      <c r="B507" t="s">
        <v>10531</v>
      </c>
      <c r="C507" t="s">
        <v>12</v>
      </c>
      <c r="D507" t="s">
        <v>16</v>
      </c>
      <c r="F507" t="s">
        <v>10538</v>
      </c>
      <c r="G507" t="s">
        <v>124</v>
      </c>
      <c r="H507" t="s">
        <v>123</v>
      </c>
      <c r="I507" t="s">
        <v>124</v>
      </c>
      <c r="J507" t="s">
        <v>10539</v>
      </c>
    </row>
    <row r="508" spans="1:10" x14ac:dyDescent="0.25">
      <c r="A508">
        <v>26239980</v>
      </c>
      <c r="B508" t="s">
        <v>10540</v>
      </c>
      <c r="C508" t="s">
        <v>12</v>
      </c>
      <c r="D508" t="s">
        <v>16</v>
      </c>
      <c r="F508" t="s">
        <v>10545</v>
      </c>
      <c r="G508" t="s">
        <v>124</v>
      </c>
      <c r="H508" t="s">
        <v>123</v>
      </c>
      <c r="I508" t="s">
        <v>124</v>
      </c>
      <c r="J508" t="s">
        <v>10546</v>
      </c>
    </row>
    <row r="509" spans="1:10" x14ac:dyDescent="0.25">
      <c r="A509">
        <v>29776806</v>
      </c>
      <c r="B509" t="s">
        <v>10556</v>
      </c>
      <c r="C509" t="s">
        <v>9</v>
      </c>
      <c r="F509" t="s">
        <v>10556</v>
      </c>
      <c r="G509" t="s">
        <v>123</v>
      </c>
      <c r="H509" t="s">
        <v>124</v>
      </c>
      <c r="I509" t="s">
        <v>124</v>
      </c>
    </row>
    <row r="510" spans="1:10" x14ac:dyDescent="0.25">
      <c r="A510">
        <v>27902560</v>
      </c>
      <c r="B510" t="s">
        <v>10579</v>
      </c>
      <c r="C510" t="s">
        <v>12</v>
      </c>
      <c r="D510" t="s">
        <v>25</v>
      </c>
      <c r="F510" t="s">
        <v>10588</v>
      </c>
      <c r="G510" t="s">
        <v>124</v>
      </c>
      <c r="H510" t="s">
        <v>124</v>
      </c>
      <c r="I510" t="s">
        <v>124</v>
      </c>
      <c r="J510" t="s">
        <v>10589</v>
      </c>
    </row>
    <row r="511" spans="1:10" x14ac:dyDescent="0.25">
      <c r="A511">
        <v>32817227</v>
      </c>
      <c r="B511" t="s">
        <v>10657</v>
      </c>
      <c r="C511" t="s">
        <v>9</v>
      </c>
      <c r="F511" t="s">
        <v>10662</v>
      </c>
      <c r="G511" t="s">
        <v>124</v>
      </c>
      <c r="H511" t="s">
        <v>124</v>
      </c>
      <c r="I511" t="s">
        <v>124</v>
      </c>
      <c r="J511" t="s">
        <v>10663</v>
      </c>
    </row>
    <row r="512" spans="1:10" x14ac:dyDescent="0.25">
      <c r="A512">
        <v>32519969</v>
      </c>
      <c r="B512" t="s">
        <v>10669</v>
      </c>
      <c r="C512" t="s">
        <v>9</v>
      </c>
      <c r="F512" t="s">
        <v>10676</v>
      </c>
      <c r="G512" t="s">
        <v>123</v>
      </c>
      <c r="H512" t="s">
        <v>124</v>
      </c>
      <c r="I512" t="s">
        <v>124</v>
      </c>
      <c r="J512" t="s">
        <v>10677</v>
      </c>
    </row>
    <row r="513" spans="1:10" x14ac:dyDescent="0.25">
      <c r="A513">
        <v>31661468</v>
      </c>
      <c r="B513" t="s">
        <v>10741</v>
      </c>
      <c r="C513" t="s">
        <v>12</v>
      </c>
      <c r="D513" t="s">
        <v>19</v>
      </c>
      <c r="F513" t="s">
        <v>10748</v>
      </c>
      <c r="G513" t="s">
        <v>124</v>
      </c>
      <c r="H513" t="s">
        <v>123</v>
      </c>
      <c r="I513" t="s">
        <v>124</v>
      </c>
      <c r="J513" t="s">
        <v>10749</v>
      </c>
    </row>
    <row r="514" spans="1:10" x14ac:dyDescent="0.25">
      <c r="A514">
        <v>33997030</v>
      </c>
      <c r="B514" t="s">
        <v>10802</v>
      </c>
      <c r="C514" t="s">
        <v>12</v>
      </c>
      <c r="D514" t="s">
        <v>10</v>
      </c>
      <c r="F514" t="s">
        <v>10808</v>
      </c>
      <c r="G514" t="s">
        <v>124</v>
      </c>
      <c r="H514" t="s">
        <v>123</v>
      </c>
      <c r="I514" t="s">
        <v>124</v>
      </c>
      <c r="J514" t="s">
        <v>10809</v>
      </c>
    </row>
    <row r="515" spans="1:10" x14ac:dyDescent="0.25">
      <c r="A515">
        <v>33739419</v>
      </c>
      <c r="B515" t="s">
        <v>10831</v>
      </c>
      <c r="C515" t="s">
        <v>9</v>
      </c>
      <c r="F515" t="s">
        <v>10836</v>
      </c>
      <c r="G515" t="s">
        <v>123</v>
      </c>
      <c r="H515" t="s">
        <v>124</v>
      </c>
      <c r="I515" t="s">
        <v>124</v>
      </c>
      <c r="J515" t="s">
        <v>10837</v>
      </c>
    </row>
    <row r="516" spans="1:10" x14ac:dyDescent="0.25">
      <c r="A516">
        <v>23231859</v>
      </c>
      <c r="B516" t="s">
        <v>10847</v>
      </c>
      <c r="C516" t="s">
        <v>12</v>
      </c>
      <c r="D516" t="s">
        <v>25</v>
      </c>
      <c r="F516" t="s">
        <v>10847</v>
      </c>
      <c r="G516" t="s">
        <v>124</v>
      </c>
      <c r="H516" t="s">
        <v>123</v>
      </c>
      <c r="I516" t="s">
        <v>124</v>
      </c>
    </row>
    <row r="517" spans="1:10" x14ac:dyDescent="0.25">
      <c r="A517">
        <v>29247204</v>
      </c>
      <c r="B517" t="s">
        <v>10896</v>
      </c>
      <c r="C517" t="s">
        <v>12</v>
      </c>
      <c r="D517" t="s">
        <v>10</v>
      </c>
      <c r="F517" t="s">
        <v>10902</v>
      </c>
      <c r="G517" t="s">
        <v>124</v>
      </c>
      <c r="H517" t="s">
        <v>123</v>
      </c>
      <c r="I517" t="s">
        <v>124</v>
      </c>
      <c r="J517" t="s">
        <v>10903</v>
      </c>
    </row>
    <row r="518" spans="1:10" x14ac:dyDescent="0.25">
      <c r="A518">
        <v>33671065</v>
      </c>
      <c r="B518" t="s">
        <v>10916</v>
      </c>
      <c r="C518" t="s">
        <v>12</v>
      </c>
      <c r="D518" t="s">
        <v>16</v>
      </c>
      <c r="F518" t="s">
        <v>10924</v>
      </c>
      <c r="G518" t="s">
        <v>124</v>
      </c>
      <c r="H518" t="s">
        <v>123</v>
      </c>
      <c r="I518" t="s">
        <v>124</v>
      </c>
      <c r="J518" t="s">
        <v>10925</v>
      </c>
    </row>
    <row r="519" spans="1:10" x14ac:dyDescent="0.25">
      <c r="A519">
        <v>34020481</v>
      </c>
      <c r="B519" t="s">
        <v>10972</v>
      </c>
      <c r="C519" t="s">
        <v>12</v>
      </c>
      <c r="D519" t="s">
        <v>10</v>
      </c>
      <c r="F519" t="s">
        <v>10975</v>
      </c>
      <c r="G519" t="s">
        <v>124</v>
      </c>
      <c r="H519" t="s">
        <v>123</v>
      </c>
      <c r="I519" t="s">
        <v>124</v>
      </c>
      <c r="J519" t="s">
        <v>10976</v>
      </c>
    </row>
    <row r="520" spans="1:10" x14ac:dyDescent="0.25">
      <c r="A520">
        <v>25098185</v>
      </c>
      <c r="B520" t="s">
        <v>11001</v>
      </c>
      <c r="C520" t="s">
        <v>9</v>
      </c>
      <c r="F520" t="s">
        <v>11007</v>
      </c>
      <c r="G520" t="s">
        <v>123</v>
      </c>
      <c r="H520" t="s">
        <v>124</v>
      </c>
      <c r="I520" t="s">
        <v>124</v>
      </c>
      <c r="J520" t="s">
        <v>11008</v>
      </c>
    </row>
    <row r="521" spans="1:10" x14ac:dyDescent="0.25">
      <c r="A521">
        <v>26112875</v>
      </c>
      <c r="B521" t="s">
        <v>11085</v>
      </c>
      <c r="C521" t="s">
        <v>9</v>
      </c>
      <c r="F521" t="s">
        <v>11091</v>
      </c>
      <c r="G521" t="s">
        <v>124</v>
      </c>
      <c r="H521" t="s">
        <v>124</v>
      </c>
      <c r="I521" t="s">
        <v>124</v>
      </c>
      <c r="J521" t="s">
        <v>11092</v>
      </c>
    </row>
    <row r="522" spans="1:10" x14ac:dyDescent="0.25">
      <c r="A522">
        <v>28514990</v>
      </c>
      <c r="B522" t="s">
        <v>11119</v>
      </c>
      <c r="C522" t="s">
        <v>9</v>
      </c>
      <c r="F522" t="s">
        <v>11123</v>
      </c>
      <c r="G522" t="s">
        <v>124</v>
      </c>
      <c r="H522" t="s">
        <v>124</v>
      </c>
      <c r="I522" t="s">
        <v>124</v>
      </c>
      <c r="J522" t="s">
        <v>11124</v>
      </c>
    </row>
    <row r="523" spans="1:10" x14ac:dyDescent="0.25">
      <c r="A523">
        <v>26630657</v>
      </c>
      <c r="B523" t="s">
        <v>11212</v>
      </c>
      <c r="C523" t="s">
        <v>12</v>
      </c>
      <c r="D523" t="s">
        <v>16</v>
      </c>
      <c r="F523" t="s">
        <v>11218</v>
      </c>
      <c r="G523" t="s">
        <v>124</v>
      </c>
      <c r="H523" t="s">
        <v>123</v>
      </c>
      <c r="I523" t="s">
        <v>124</v>
      </c>
      <c r="J523" t="s">
        <v>11219</v>
      </c>
    </row>
    <row r="524" spans="1:10" x14ac:dyDescent="0.25">
      <c r="A524">
        <v>30820563</v>
      </c>
      <c r="B524" t="s">
        <v>11302</v>
      </c>
      <c r="C524" t="s">
        <v>9</v>
      </c>
      <c r="F524" t="s">
        <v>11306</v>
      </c>
      <c r="G524" t="s">
        <v>123</v>
      </c>
      <c r="H524" t="s">
        <v>124</v>
      </c>
      <c r="I524" t="s">
        <v>124</v>
      </c>
      <c r="J524" t="s">
        <v>11307</v>
      </c>
    </row>
    <row r="525" spans="1:10" x14ac:dyDescent="0.25">
      <c r="A525">
        <v>31837714</v>
      </c>
      <c r="B525" t="s">
        <v>11333</v>
      </c>
      <c r="C525" t="s">
        <v>9</v>
      </c>
      <c r="F525" t="s">
        <v>11338</v>
      </c>
      <c r="G525" t="s">
        <v>123</v>
      </c>
      <c r="H525" t="s">
        <v>124</v>
      </c>
      <c r="I525" t="s">
        <v>124</v>
      </c>
      <c r="J525" t="s">
        <v>11339</v>
      </c>
    </row>
    <row r="526" spans="1:10" x14ac:dyDescent="0.25">
      <c r="A526">
        <v>32829411</v>
      </c>
      <c r="B526" t="s">
        <v>11340</v>
      </c>
      <c r="C526" t="s">
        <v>9</v>
      </c>
      <c r="F526" t="s">
        <v>11345</v>
      </c>
      <c r="G526" t="s">
        <v>124</v>
      </c>
      <c r="H526" t="s">
        <v>124</v>
      </c>
      <c r="I526" t="s">
        <v>124</v>
      </c>
      <c r="J526" t="s">
        <v>11346</v>
      </c>
    </row>
    <row r="527" spans="1:10" x14ac:dyDescent="0.25">
      <c r="A527">
        <v>34496731</v>
      </c>
      <c r="B527" t="s">
        <v>11401</v>
      </c>
      <c r="C527" t="s">
        <v>9</v>
      </c>
      <c r="F527" t="s">
        <v>11401</v>
      </c>
      <c r="G527" t="s">
        <v>123</v>
      </c>
      <c r="H527" t="s">
        <v>124</v>
      </c>
      <c r="I527" t="s">
        <v>124</v>
      </c>
    </row>
    <row r="528" spans="1:10" x14ac:dyDescent="0.25">
      <c r="A528">
        <v>32830243</v>
      </c>
      <c r="B528" t="s">
        <v>11404</v>
      </c>
      <c r="C528" t="s">
        <v>12</v>
      </c>
      <c r="D528" t="s">
        <v>25</v>
      </c>
      <c r="F528" t="s">
        <v>11409</v>
      </c>
      <c r="G528" t="s">
        <v>124</v>
      </c>
      <c r="H528" t="s">
        <v>123</v>
      </c>
      <c r="I528" t="s">
        <v>124</v>
      </c>
      <c r="J528" t="s">
        <v>11410</v>
      </c>
    </row>
    <row r="529" spans="1:10" x14ac:dyDescent="0.25">
      <c r="A529">
        <v>25727286</v>
      </c>
      <c r="B529" t="s">
        <v>11411</v>
      </c>
      <c r="C529" t="s">
        <v>9</v>
      </c>
      <c r="F529" t="s">
        <v>11415</v>
      </c>
      <c r="G529" t="s">
        <v>123</v>
      </c>
      <c r="H529" t="s">
        <v>123</v>
      </c>
      <c r="I529" t="s">
        <v>124</v>
      </c>
      <c r="J529" t="s">
        <v>11416</v>
      </c>
    </row>
    <row r="530" spans="1:10" x14ac:dyDescent="0.25">
      <c r="A530">
        <v>25917402</v>
      </c>
      <c r="B530" t="s">
        <v>11460</v>
      </c>
      <c r="C530" t="s">
        <v>12</v>
      </c>
      <c r="D530" t="s">
        <v>13</v>
      </c>
      <c r="F530" t="s">
        <v>11460</v>
      </c>
      <c r="G530" t="s">
        <v>124</v>
      </c>
      <c r="H530" t="s">
        <v>123</v>
      </c>
      <c r="I530" t="s">
        <v>124</v>
      </c>
      <c r="J530" t="s">
        <v>11466</v>
      </c>
    </row>
    <row r="531" spans="1:10" x14ac:dyDescent="0.25">
      <c r="A531">
        <v>25004630</v>
      </c>
      <c r="B531" t="s">
        <v>11467</v>
      </c>
      <c r="C531" t="s">
        <v>9</v>
      </c>
      <c r="F531" t="s">
        <v>11472</v>
      </c>
      <c r="G531" t="s">
        <v>124</v>
      </c>
      <c r="H531" t="s">
        <v>124</v>
      </c>
      <c r="I531" t="s">
        <v>124</v>
      </c>
      <c r="J531" t="s">
        <v>11473</v>
      </c>
    </row>
    <row r="532" spans="1:10" x14ac:dyDescent="0.25">
      <c r="A532">
        <v>34053955</v>
      </c>
      <c r="B532" t="s">
        <v>11474</v>
      </c>
      <c r="C532" t="s">
        <v>9</v>
      </c>
      <c r="F532" t="s">
        <v>11480</v>
      </c>
      <c r="G532" t="s">
        <v>124</v>
      </c>
      <c r="H532" t="s">
        <v>124</v>
      </c>
      <c r="I532" t="s">
        <v>124</v>
      </c>
      <c r="J532" t="s">
        <v>11481</v>
      </c>
    </row>
    <row r="533" spans="1:10" x14ac:dyDescent="0.25">
      <c r="A533">
        <v>32712655</v>
      </c>
      <c r="B533" t="s">
        <v>11519</v>
      </c>
      <c r="C533" t="s">
        <v>12</v>
      </c>
      <c r="D533" t="s">
        <v>16</v>
      </c>
      <c r="F533" t="s">
        <v>11523</v>
      </c>
      <c r="G533" t="s">
        <v>124</v>
      </c>
      <c r="H533" t="s">
        <v>123</v>
      </c>
      <c r="I533" t="s">
        <v>124</v>
      </c>
      <c r="J533" t="s">
        <v>11524</v>
      </c>
    </row>
    <row r="534" spans="1:10" x14ac:dyDescent="0.25">
      <c r="A534">
        <v>29100864</v>
      </c>
      <c r="B534" t="s">
        <v>11532</v>
      </c>
      <c r="C534" t="s">
        <v>12</v>
      </c>
      <c r="D534" t="s">
        <v>25</v>
      </c>
      <c r="F534" t="s">
        <v>11536</v>
      </c>
      <c r="G534" t="s">
        <v>124</v>
      </c>
      <c r="H534" t="s">
        <v>123</v>
      </c>
      <c r="I534" t="s">
        <v>124</v>
      </c>
      <c r="J534" t="s">
        <v>11537</v>
      </c>
    </row>
    <row r="535" spans="1:10" x14ac:dyDescent="0.25">
      <c r="A535">
        <v>32664831</v>
      </c>
      <c r="B535" t="s">
        <v>11538</v>
      </c>
      <c r="C535" t="s">
        <v>9</v>
      </c>
      <c r="F535" t="s">
        <v>11542</v>
      </c>
      <c r="G535" t="s">
        <v>123</v>
      </c>
      <c r="H535" t="s">
        <v>124</v>
      </c>
      <c r="I535" t="s">
        <v>124</v>
      </c>
      <c r="J535" t="s">
        <v>7061</v>
      </c>
    </row>
    <row r="536" spans="1:10" x14ac:dyDescent="0.25">
      <c r="A536">
        <v>29796611</v>
      </c>
      <c r="B536" t="s">
        <v>11583</v>
      </c>
      <c r="C536" t="s">
        <v>12</v>
      </c>
      <c r="D536" t="s">
        <v>16</v>
      </c>
      <c r="F536" t="s">
        <v>11588</v>
      </c>
      <c r="G536" t="s">
        <v>124</v>
      </c>
      <c r="H536" t="s">
        <v>123</v>
      </c>
      <c r="I536" t="s">
        <v>124</v>
      </c>
      <c r="J536" t="s">
        <v>11589</v>
      </c>
    </row>
    <row r="537" spans="1:10" x14ac:dyDescent="0.25">
      <c r="A537">
        <v>33406237</v>
      </c>
      <c r="B537" t="s">
        <v>11620</v>
      </c>
      <c r="C537" t="s">
        <v>9</v>
      </c>
      <c r="F537" t="s">
        <v>11624</v>
      </c>
      <c r="G537" t="s">
        <v>123</v>
      </c>
      <c r="H537" t="s">
        <v>124</v>
      </c>
      <c r="I537" t="s">
        <v>124</v>
      </c>
      <c r="J537" t="s">
        <v>11625</v>
      </c>
    </row>
    <row r="538" spans="1:10" x14ac:dyDescent="0.25">
      <c r="A538">
        <v>25970311</v>
      </c>
      <c r="B538" t="s">
        <v>11626</v>
      </c>
      <c r="C538" t="s">
        <v>12</v>
      </c>
      <c r="D538" t="s">
        <v>25</v>
      </c>
      <c r="F538" t="s">
        <v>11630</v>
      </c>
      <c r="G538" t="s">
        <v>124</v>
      </c>
      <c r="H538" t="s">
        <v>123</v>
      </c>
      <c r="I538" t="s">
        <v>124</v>
      </c>
      <c r="J538" t="s">
        <v>11631</v>
      </c>
    </row>
    <row r="539" spans="1:10" x14ac:dyDescent="0.25">
      <c r="A539">
        <v>34711144</v>
      </c>
      <c r="B539" t="s">
        <v>11713</v>
      </c>
      <c r="C539" t="s">
        <v>9</v>
      </c>
      <c r="F539" t="s">
        <v>11713</v>
      </c>
      <c r="G539" t="s">
        <v>123</v>
      </c>
      <c r="H539" t="s">
        <v>124</v>
      </c>
      <c r="I539" t="s">
        <v>124</v>
      </c>
    </row>
    <row r="540" spans="1:10" x14ac:dyDescent="0.25">
      <c r="A540">
        <v>33934693</v>
      </c>
      <c r="B540" t="s">
        <v>11713</v>
      </c>
      <c r="C540" t="s">
        <v>9</v>
      </c>
      <c r="F540" t="s">
        <v>11727</v>
      </c>
      <c r="G540" t="s">
        <v>123</v>
      </c>
      <c r="H540" t="s">
        <v>124</v>
      </c>
      <c r="I540" t="s">
        <v>124</v>
      </c>
      <c r="J540" t="s">
        <v>11728</v>
      </c>
    </row>
    <row r="541" spans="1:10" x14ac:dyDescent="0.25">
      <c r="A541">
        <v>25763675</v>
      </c>
      <c r="B541" t="s">
        <v>11796</v>
      </c>
      <c r="C541" t="s">
        <v>9</v>
      </c>
      <c r="F541" t="s">
        <v>11800</v>
      </c>
      <c r="G541" t="s">
        <v>123</v>
      </c>
      <c r="H541" t="s">
        <v>124</v>
      </c>
      <c r="I541" t="s">
        <v>124</v>
      </c>
      <c r="J541" t="s">
        <v>11801</v>
      </c>
    </row>
    <row r="542" spans="1:10" x14ac:dyDescent="0.25">
      <c r="A542">
        <v>23460055</v>
      </c>
      <c r="B542" t="s">
        <v>11902</v>
      </c>
      <c r="C542" t="s">
        <v>9</v>
      </c>
      <c r="F542" t="s">
        <v>11910</v>
      </c>
      <c r="G542" t="s">
        <v>123</v>
      </c>
      <c r="H542" t="s">
        <v>124</v>
      </c>
      <c r="I542" t="s">
        <v>124</v>
      </c>
      <c r="J542" t="s">
        <v>11911</v>
      </c>
    </row>
    <row r="543" spans="1:10" x14ac:dyDescent="0.25">
      <c r="A543">
        <v>25581806</v>
      </c>
      <c r="B543" t="s">
        <v>11968</v>
      </c>
      <c r="C543" t="s">
        <v>9</v>
      </c>
      <c r="F543" t="s">
        <v>11973</v>
      </c>
      <c r="G543" t="s">
        <v>123</v>
      </c>
      <c r="H543" t="s">
        <v>124</v>
      </c>
      <c r="I543" t="s">
        <v>124</v>
      </c>
      <c r="J543" t="s">
        <v>11974</v>
      </c>
    </row>
    <row r="544" spans="1:10" x14ac:dyDescent="0.25">
      <c r="A544">
        <v>33193396</v>
      </c>
      <c r="B544" t="s">
        <v>12003</v>
      </c>
      <c r="C544" t="s">
        <v>12</v>
      </c>
      <c r="D544" t="s">
        <v>13</v>
      </c>
      <c r="F544" t="s">
        <v>12009</v>
      </c>
      <c r="G544" t="s">
        <v>124</v>
      </c>
      <c r="H544" t="s">
        <v>123</v>
      </c>
      <c r="I544" t="s">
        <v>124</v>
      </c>
      <c r="J544" t="s">
        <v>12010</v>
      </c>
    </row>
    <row r="545" spans="1:10" x14ac:dyDescent="0.25">
      <c r="A545">
        <v>28822976</v>
      </c>
      <c r="B545" t="s">
        <v>12109</v>
      </c>
      <c r="C545" t="s">
        <v>9</v>
      </c>
      <c r="F545" t="s">
        <v>12114</v>
      </c>
      <c r="G545" t="s">
        <v>123</v>
      </c>
      <c r="H545" t="s">
        <v>124</v>
      </c>
      <c r="I545" t="s">
        <v>124</v>
      </c>
      <c r="J545" t="s">
        <v>12115</v>
      </c>
    </row>
    <row r="546" spans="1:10" x14ac:dyDescent="0.25">
      <c r="A546">
        <v>35189278</v>
      </c>
      <c r="B546" t="s">
        <v>12122</v>
      </c>
      <c r="C546" t="s">
        <v>12</v>
      </c>
      <c r="D546" t="s">
        <v>16</v>
      </c>
      <c r="F546" t="s">
        <v>12129</v>
      </c>
      <c r="G546" t="s">
        <v>124</v>
      </c>
      <c r="H546" t="s">
        <v>123</v>
      </c>
      <c r="I546" t="s">
        <v>124</v>
      </c>
      <c r="J546" t="s">
        <v>12130</v>
      </c>
    </row>
    <row r="547" spans="1:10" x14ac:dyDescent="0.25">
      <c r="A547">
        <v>29038284</v>
      </c>
      <c r="B547" t="s">
        <v>12153</v>
      </c>
      <c r="C547" t="s">
        <v>12</v>
      </c>
      <c r="D547" t="s">
        <v>16</v>
      </c>
      <c r="F547" t="s">
        <v>12160</v>
      </c>
      <c r="G547" t="s">
        <v>124</v>
      </c>
      <c r="H547" t="s">
        <v>123</v>
      </c>
      <c r="I547" t="s">
        <v>124</v>
      </c>
      <c r="J547" t="s">
        <v>12161</v>
      </c>
    </row>
    <row r="548" spans="1:10" x14ac:dyDescent="0.25">
      <c r="A548">
        <v>29803329</v>
      </c>
      <c r="B548" t="s">
        <v>12238</v>
      </c>
      <c r="C548" t="s">
        <v>15</v>
      </c>
      <c r="F548" t="s">
        <v>12243</v>
      </c>
      <c r="G548" t="s">
        <v>124</v>
      </c>
      <c r="H548" t="s">
        <v>124</v>
      </c>
      <c r="I548" t="s">
        <v>123</v>
      </c>
      <c r="J548" t="s">
        <v>12244</v>
      </c>
    </row>
    <row r="549" spans="1:10" x14ac:dyDescent="0.25">
      <c r="A549">
        <v>23559833</v>
      </c>
      <c r="B549" t="s">
        <v>12245</v>
      </c>
      <c r="C549" t="s">
        <v>9</v>
      </c>
      <c r="F549" t="s">
        <v>12251</v>
      </c>
      <c r="G549" t="s">
        <v>123</v>
      </c>
      <c r="H549" t="s">
        <v>124</v>
      </c>
      <c r="I549" t="s">
        <v>124</v>
      </c>
      <c r="J549" t="s">
        <v>12252</v>
      </c>
    </row>
    <row r="550" spans="1:10" x14ac:dyDescent="0.25">
      <c r="A550">
        <v>26089222</v>
      </c>
      <c r="B550" t="s">
        <v>12311</v>
      </c>
      <c r="C550" t="s">
        <v>12</v>
      </c>
      <c r="D550" t="s">
        <v>16</v>
      </c>
      <c r="F550" t="s">
        <v>12316</v>
      </c>
      <c r="G550" t="s">
        <v>124</v>
      </c>
      <c r="H550" t="s">
        <v>123</v>
      </c>
      <c r="I550" t="s">
        <v>124</v>
      </c>
      <c r="J550" t="s">
        <v>12317</v>
      </c>
    </row>
    <row r="551" spans="1:10" x14ac:dyDescent="0.25">
      <c r="A551">
        <v>25581808</v>
      </c>
      <c r="B551" t="s">
        <v>12329</v>
      </c>
      <c r="C551" t="s">
        <v>9</v>
      </c>
      <c r="F551" t="s">
        <v>12333</v>
      </c>
      <c r="G551" t="s">
        <v>123</v>
      </c>
      <c r="H551" t="s">
        <v>124</v>
      </c>
      <c r="I551" t="s">
        <v>124</v>
      </c>
      <c r="J551" t="s">
        <v>12334</v>
      </c>
    </row>
    <row r="552" spans="1:10" x14ac:dyDescent="0.25">
      <c r="A552">
        <v>31196813</v>
      </c>
      <c r="B552" t="s">
        <v>12348</v>
      </c>
      <c r="C552" t="s">
        <v>12</v>
      </c>
      <c r="D552" t="s">
        <v>16</v>
      </c>
      <c r="F552" t="s">
        <v>12353</v>
      </c>
      <c r="G552" t="s">
        <v>124</v>
      </c>
      <c r="H552" t="s">
        <v>123</v>
      </c>
      <c r="I552" t="s">
        <v>124</v>
      </c>
      <c r="J552" t="s">
        <v>12354</v>
      </c>
    </row>
    <row r="553" spans="1:10" x14ac:dyDescent="0.25">
      <c r="A553">
        <v>24918549</v>
      </c>
      <c r="B553" t="s">
        <v>12393</v>
      </c>
      <c r="C553" t="s">
        <v>12</v>
      </c>
      <c r="D553" t="s">
        <v>25</v>
      </c>
      <c r="F553" t="s">
        <v>12393</v>
      </c>
      <c r="G553" t="s">
        <v>124</v>
      </c>
      <c r="H553" t="s">
        <v>123</v>
      </c>
      <c r="I553" t="s">
        <v>124</v>
      </c>
    </row>
    <row r="554" spans="1:10" x14ac:dyDescent="0.25">
      <c r="A554">
        <v>24009500</v>
      </c>
      <c r="B554" t="s">
        <v>12415</v>
      </c>
      <c r="C554" t="s">
        <v>15</v>
      </c>
      <c r="F554" t="s">
        <v>12420</v>
      </c>
      <c r="G554" t="s">
        <v>124</v>
      </c>
      <c r="H554" t="s">
        <v>124</v>
      </c>
      <c r="I554" t="s">
        <v>123</v>
      </c>
      <c r="J554" t="s">
        <v>12421</v>
      </c>
    </row>
    <row r="555" spans="1:10" x14ac:dyDescent="0.25">
      <c r="A555">
        <v>23152483</v>
      </c>
      <c r="B555" t="s">
        <v>12450</v>
      </c>
      <c r="C555" t="s">
        <v>12</v>
      </c>
      <c r="D555" t="s">
        <v>25</v>
      </c>
      <c r="F555" t="s">
        <v>12455</v>
      </c>
      <c r="G555" t="s">
        <v>124</v>
      </c>
      <c r="H555" t="s">
        <v>123</v>
      </c>
      <c r="I555" t="s">
        <v>124</v>
      </c>
      <c r="J555" t="s">
        <v>12456</v>
      </c>
    </row>
    <row r="556" spans="1:10" x14ac:dyDescent="0.25">
      <c r="A556">
        <v>24048962</v>
      </c>
      <c r="B556" t="s">
        <v>12542</v>
      </c>
      <c r="C556" t="s">
        <v>12</v>
      </c>
      <c r="D556" t="s">
        <v>13</v>
      </c>
      <c r="F556" t="s">
        <v>12549</v>
      </c>
      <c r="G556" t="s">
        <v>124</v>
      </c>
      <c r="H556" t="s">
        <v>123</v>
      </c>
      <c r="I556" t="s">
        <v>123</v>
      </c>
      <c r="J556" t="s">
        <v>12550</v>
      </c>
    </row>
    <row r="557" spans="1:10" x14ac:dyDescent="0.25">
      <c r="A557">
        <v>34879755</v>
      </c>
      <c r="B557" t="s">
        <v>12579</v>
      </c>
      <c r="C557" t="s">
        <v>9</v>
      </c>
      <c r="F557" t="s">
        <v>12579</v>
      </c>
      <c r="G557" t="s">
        <v>123</v>
      </c>
      <c r="H557" t="s">
        <v>124</v>
      </c>
      <c r="I557" t="s">
        <v>124</v>
      </c>
    </row>
    <row r="558" spans="1:10" x14ac:dyDescent="0.25">
      <c r="A558">
        <v>24568221</v>
      </c>
      <c r="B558" t="s">
        <v>12638</v>
      </c>
      <c r="C558" t="s">
        <v>9</v>
      </c>
      <c r="F558" t="s">
        <v>12645</v>
      </c>
      <c r="G558" t="s">
        <v>123</v>
      </c>
      <c r="H558" t="s">
        <v>124</v>
      </c>
      <c r="I558" t="s">
        <v>124</v>
      </c>
      <c r="J558" t="s">
        <v>12646</v>
      </c>
    </row>
    <row r="559" spans="1:10" x14ac:dyDescent="0.25">
      <c r="A559">
        <v>32329999</v>
      </c>
      <c r="B559" t="s">
        <v>12666</v>
      </c>
      <c r="C559" t="s">
        <v>12</v>
      </c>
      <c r="D559" t="s">
        <v>16</v>
      </c>
      <c r="F559" t="s">
        <v>12672</v>
      </c>
      <c r="G559" t="s">
        <v>124</v>
      </c>
      <c r="H559" t="s">
        <v>123</v>
      </c>
      <c r="I559" t="s">
        <v>124</v>
      </c>
      <c r="J559" t="s">
        <v>12673</v>
      </c>
    </row>
    <row r="560" spans="1:10" x14ac:dyDescent="0.25">
      <c r="A560">
        <v>34245280</v>
      </c>
      <c r="B560" t="s">
        <v>12674</v>
      </c>
      <c r="C560" t="s">
        <v>12</v>
      </c>
      <c r="D560" t="s">
        <v>16</v>
      </c>
      <c r="F560" t="s">
        <v>12680</v>
      </c>
      <c r="G560" t="s">
        <v>124</v>
      </c>
      <c r="H560" t="s">
        <v>123</v>
      </c>
      <c r="I560" t="s">
        <v>124</v>
      </c>
      <c r="J560" t="s">
        <v>12681</v>
      </c>
    </row>
    <row r="561" spans="1:10" x14ac:dyDescent="0.25">
      <c r="A561">
        <v>25114322</v>
      </c>
      <c r="B561" t="s">
        <v>12696</v>
      </c>
      <c r="C561" t="s">
        <v>9</v>
      </c>
      <c r="F561" t="s">
        <v>12701</v>
      </c>
      <c r="G561" t="s">
        <v>123</v>
      </c>
      <c r="H561" t="s">
        <v>124</v>
      </c>
      <c r="I561" t="s">
        <v>124</v>
      </c>
      <c r="J561" t="s">
        <v>12702</v>
      </c>
    </row>
    <row r="562" spans="1:10" x14ac:dyDescent="0.25">
      <c r="A562">
        <v>24400344</v>
      </c>
      <c r="B562" t="s">
        <v>12703</v>
      </c>
      <c r="C562" t="s">
        <v>9</v>
      </c>
      <c r="F562" t="s">
        <v>12708</v>
      </c>
      <c r="G562" t="s">
        <v>123</v>
      </c>
      <c r="H562" t="s">
        <v>123</v>
      </c>
      <c r="I562" t="s">
        <v>124</v>
      </c>
      <c r="J562" t="s">
        <v>12709</v>
      </c>
    </row>
    <row r="563" spans="1:10" x14ac:dyDescent="0.25">
      <c r="A563">
        <v>31856072</v>
      </c>
      <c r="B563" t="s">
        <v>12715</v>
      </c>
      <c r="C563" t="s">
        <v>9</v>
      </c>
      <c r="F563" t="s">
        <v>12719</v>
      </c>
      <c r="G563" t="s">
        <v>124</v>
      </c>
      <c r="H563" t="s">
        <v>124</v>
      </c>
      <c r="I563" t="s">
        <v>124</v>
      </c>
      <c r="J563" t="s">
        <v>12720</v>
      </c>
    </row>
    <row r="564" spans="1:10" x14ac:dyDescent="0.25">
      <c r="A564">
        <v>33471098</v>
      </c>
      <c r="B564" t="s">
        <v>12740</v>
      </c>
      <c r="C564" t="s">
        <v>12</v>
      </c>
      <c r="D564" t="s">
        <v>25</v>
      </c>
      <c r="F564" t="s">
        <v>12744</v>
      </c>
      <c r="G564" t="s">
        <v>124</v>
      </c>
      <c r="H564" t="s">
        <v>123</v>
      </c>
      <c r="I564" t="s">
        <v>124</v>
      </c>
      <c r="J564" t="s">
        <v>8011</v>
      </c>
    </row>
    <row r="565" spans="1:10" x14ac:dyDescent="0.25">
      <c r="A565">
        <v>33124553</v>
      </c>
      <c r="B565" t="s">
        <v>12836</v>
      </c>
      <c r="C565" t="s">
        <v>12</v>
      </c>
      <c r="D565" t="s">
        <v>25</v>
      </c>
      <c r="F565" t="s">
        <v>12841</v>
      </c>
      <c r="G565" t="s">
        <v>124</v>
      </c>
      <c r="H565" t="s">
        <v>124</v>
      </c>
      <c r="I565" t="s">
        <v>124</v>
      </c>
      <c r="J565" t="s">
        <v>12842</v>
      </c>
    </row>
    <row r="566" spans="1:10" x14ac:dyDescent="0.25">
      <c r="A566">
        <v>34339277</v>
      </c>
      <c r="B566" t="s">
        <v>12863</v>
      </c>
      <c r="C566" t="s">
        <v>9</v>
      </c>
      <c r="F566" t="s">
        <v>12869</v>
      </c>
      <c r="G566" t="s">
        <v>124</v>
      </c>
      <c r="H566" t="s">
        <v>124</v>
      </c>
      <c r="I566" t="s">
        <v>124</v>
      </c>
      <c r="J566" t="s">
        <v>12870</v>
      </c>
    </row>
    <row r="567" spans="1:10" x14ac:dyDescent="0.25">
      <c r="A567">
        <v>31476277</v>
      </c>
      <c r="B567" t="s">
        <v>12888</v>
      </c>
      <c r="C567" t="s">
        <v>12</v>
      </c>
      <c r="D567" t="s">
        <v>25</v>
      </c>
      <c r="F567" t="s">
        <v>12893</v>
      </c>
      <c r="G567" t="s">
        <v>124</v>
      </c>
      <c r="H567" t="s">
        <v>124</v>
      </c>
      <c r="I567" t="s">
        <v>124</v>
      </c>
      <c r="J567" t="s">
        <v>12894</v>
      </c>
    </row>
    <row r="568" spans="1:10" x14ac:dyDescent="0.25">
      <c r="A568">
        <v>36761832</v>
      </c>
      <c r="B568" t="s">
        <v>12916</v>
      </c>
      <c r="C568" t="s">
        <v>12</v>
      </c>
      <c r="D568" t="s">
        <v>25</v>
      </c>
      <c r="F568" t="s">
        <v>12923</v>
      </c>
      <c r="G568" t="s">
        <v>124</v>
      </c>
      <c r="H568" t="s">
        <v>124</v>
      </c>
      <c r="I568" t="s">
        <v>124</v>
      </c>
      <c r="J568" t="s">
        <v>12924</v>
      </c>
    </row>
    <row r="569" spans="1:10" x14ac:dyDescent="0.25">
      <c r="A569">
        <v>34018990</v>
      </c>
      <c r="B569" t="s">
        <v>12967</v>
      </c>
      <c r="C569" t="s">
        <v>12</v>
      </c>
      <c r="D569" t="s">
        <v>25</v>
      </c>
      <c r="F569" t="s">
        <v>12973</v>
      </c>
      <c r="G569" t="s">
        <v>124</v>
      </c>
      <c r="H569" t="s">
        <v>123</v>
      </c>
      <c r="I569" t="s">
        <v>124</v>
      </c>
      <c r="J569" t="s">
        <v>8011</v>
      </c>
    </row>
    <row r="570" spans="1:10" x14ac:dyDescent="0.25">
      <c r="A570">
        <v>33822092</v>
      </c>
      <c r="B570" t="s">
        <v>12979</v>
      </c>
      <c r="C570" t="s">
        <v>12</v>
      </c>
      <c r="D570" t="s">
        <v>25</v>
      </c>
      <c r="F570" t="s">
        <v>12979</v>
      </c>
      <c r="G570" t="s">
        <v>124</v>
      </c>
      <c r="H570" t="s">
        <v>123</v>
      </c>
      <c r="I570" t="s">
        <v>124</v>
      </c>
    </row>
    <row r="571" spans="1:10" x14ac:dyDescent="0.25">
      <c r="A571">
        <v>26773149</v>
      </c>
      <c r="B571" t="s">
        <v>12995</v>
      </c>
      <c r="C571" t="s">
        <v>15</v>
      </c>
      <c r="F571" t="s">
        <v>13002</v>
      </c>
      <c r="G571" t="s">
        <v>124</v>
      </c>
      <c r="H571" t="s">
        <v>124</v>
      </c>
      <c r="I571" t="s">
        <v>123</v>
      </c>
      <c r="J571" t="s">
        <v>13003</v>
      </c>
    </row>
    <row r="572" spans="1:10" x14ac:dyDescent="0.25">
      <c r="A572">
        <v>31690678</v>
      </c>
      <c r="B572" t="s">
        <v>13095</v>
      </c>
      <c r="C572" t="s">
        <v>15</v>
      </c>
      <c r="F572" t="s">
        <v>13101</v>
      </c>
      <c r="G572" t="s">
        <v>124</v>
      </c>
      <c r="H572" t="s">
        <v>124</v>
      </c>
      <c r="I572" t="s">
        <v>123</v>
      </c>
      <c r="J572" t="s">
        <v>13102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F5496"/>
  </sheetPr>
  <dimension ref="A1:K1803"/>
  <sheetViews>
    <sheetView workbookViewId="0">
      <pane ySplit="1" topLeftCell="A2" activePane="bottomLeft" state="frozen"/>
      <selection pane="bottomLeft" activeCell="B3" sqref="B3"/>
    </sheetView>
  </sheetViews>
  <sheetFormatPr baseColWidth="10" defaultColWidth="14.42578125" defaultRowHeight="15" customHeight="1" x14ac:dyDescent="0.25"/>
  <cols>
    <col min="1" max="26" width="10.7109375" customWidth="1"/>
  </cols>
  <sheetData>
    <row r="1" spans="1:11" x14ac:dyDescent="0.25">
      <c r="A1" s="13" t="s">
        <v>80</v>
      </c>
      <c r="B1" s="13" t="s">
        <v>81</v>
      </c>
      <c r="C1" s="13" t="s">
        <v>82</v>
      </c>
      <c r="D1" s="13" t="s">
        <v>83</v>
      </c>
      <c r="E1" s="13" t="s">
        <v>84</v>
      </c>
      <c r="F1" s="13" t="s">
        <v>85</v>
      </c>
      <c r="G1" s="13" t="s">
        <v>86</v>
      </c>
      <c r="H1" s="13" t="s">
        <v>87</v>
      </c>
      <c r="I1" s="13" t="s">
        <v>88</v>
      </c>
      <c r="J1" s="13" t="s">
        <v>89</v>
      </c>
      <c r="K1" s="13" t="s">
        <v>90</v>
      </c>
    </row>
    <row r="2" spans="1:11" x14ac:dyDescent="0.25">
      <c r="A2" s="13">
        <v>24982323</v>
      </c>
      <c r="B2" s="13" t="s">
        <v>4593</v>
      </c>
      <c r="C2" s="13" t="s">
        <v>2965</v>
      </c>
      <c r="D2" s="13" t="s">
        <v>4594</v>
      </c>
      <c r="E2" s="13" t="s">
        <v>119</v>
      </c>
      <c r="F2" s="13" t="s">
        <v>4595</v>
      </c>
      <c r="G2" s="13">
        <v>2014</v>
      </c>
      <c r="H2" s="44">
        <v>41822</v>
      </c>
      <c r="I2" s="13" t="s">
        <v>4596</v>
      </c>
      <c r="K2" s="13" t="s">
        <v>4597</v>
      </c>
    </row>
    <row r="3" spans="1:11" x14ac:dyDescent="0.25">
      <c r="A3" s="13">
        <v>26538505</v>
      </c>
      <c r="B3" s="13" t="s">
        <v>3684</v>
      </c>
      <c r="C3" s="13" t="s">
        <v>3685</v>
      </c>
      <c r="D3" s="13" t="s">
        <v>3686</v>
      </c>
      <c r="E3" s="13" t="s">
        <v>2395</v>
      </c>
      <c r="F3" s="13" t="s">
        <v>493</v>
      </c>
      <c r="G3" s="13">
        <v>2016</v>
      </c>
      <c r="H3" s="44">
        <v>42314</v>
      </c>
      <c r="K3" s="13" t="s">
        <v>3687</v>
      </c>
    </row>
    <row r="4" spans="1:11" x14ac:dyDescent="0.25">
      <c r="A4" s="13">
        <v>28210887</v>
      </c>
      <c r="B4" s="13" t="s">
        <v>160</v>
      </c>
      <c r="C4" s="13" t="s">
        <v>161</v>
      </c>
      <c r="D4" s="13" t="s">
        <v>162</v>
      </c>
      <c r="E4" s="13" t="s">
        <v>163</v>
      </c>
      <c r="F4" s="13" t="s">
        <v>164</v>
      </c>
      <c r="G4" s="13">
        <v>2017</v>
      </c>
      <c r="H4" s="44">
        <v>42784</v>
      </c>
      <c r="K4" s="13" t="s">
        <v>165</v>
      </c>
    </row>
    <row r="5" spans="1:11" x14ac:dyDescent="0.25">
      <c r="A5" s="13">
        <v>26795700</v>
      </c>
      <c r="B5" s="13" t="s">
        <v>4589</v>
      </c>
      <c r="C5" s="13" t="s">
        <v>4590</v>
      </c>
      <c r="D5" s="13" t="s">
        <v>4591</v>
      </c>
      <c r="E5" s="13" t="s">
        <v>1053</v>
      </c>
      <c r="F5" s="13" t="s">
        <v>387</v>
      </c>
      <c r="G5" s="13">
        <v>2016</v>
      </c>
      <c r="H5" s="44">
        <v>42392</v>
      </c>
      <c r="K5" s="13" t="s">
        <v>4592</v>
      </c>
    </row>
    <row r="6" spans="1:11" x14ac:dyDescent="0.25">
      <c r="A6" s="13">
        <v>25410409</v>
      </c>
      <c r="B6" s="13" t="s">
        <v>199</v>
      </c>
      <c r="C6" s="13" t="s">
        <v>200</v>
      </c>
      <c r="D6" s="13" t="s">
        <v>201</v>
      </c>
      <c r="E6" s="13" t="s">
        <v>202</v>
      </c>
      <c r="F6" s="13" t="s">
        <v>203</v>
      </c>
      <c r="G6" s="13">
        <v>2015</v>
      </c>
      <c r="H6" s="44">
        <v>41964</v>
      </c>
      <c r="K6" s="13" t="s">
        <v>204</v>
      </c>
    </row>
    <row r="7" spans="1:11" x14ac:dyDescent="0.25">
      <c r="A7" s="13">
        <v>25868582</v>
      </c>
      <c r="B7" s="13" t="s">
        <v>4148</v>
      </c>
      <c r="C7" s="13" t="s">
        <v>4149</v>
      </c>
      <c r="D7" s="13" t="s">
        <v>4150</v>
      </c>
      <c r="E7" s="13" t="s">
        <v>4151</v>
      </c>
      <c r="F7" s="13" t="s">
        <v>4152</v>
      </c>
      <c r="G7" s="13">
        <v>2015</v>
      </c>
      <c r="H7" s="44">
        <v>42109</v>
      </c>
      <c r="K7" s="13" t="s">
        <v>4153</v>
      </c>
    </row>
    <row r="8" spans="1:11" x14ac:dyDescent="0.25">
      <c r="A8" s="13">
        <v>22432703</v>
      </c>
      <c r="B8" s="13" t="s">
        <v>5574</v>
      </c>
      <c r="C8" s="13" t="s">
        <v>5575</v>
      </c>
      <c r="D8" s="13" t="s">
        <v>5576</v>
      </c>
      <c r="E8" s="13" t="s">
        <v>5577</v>
      </c>
      <c r="F8" s="13" t="s">
        <v>209</v>
      </c>
      <c r="G8" s="13">
        <v>2012</v>
      </c>
      <c r="H8" s="44">
        <v>40990</v>
      </c>
      <c r="I8" s="13" t="s">
        <v>5578</v>
      </c>
      <c r="K8" s="13" t="s">
        <v>5579</v>
      </c>
    </row>
    <row r="9" spans="1:11" x14ac:dyDescent="0.25">
      <c r="A9" s="13">
        <v>24275696</v>
      </c>
      <c r="B9" s="13" t="s">
        <v>253</v>
      </c>
      <c r="C9" s="13" t="s">
        <v>254</v>
      </c>
      <c r="D9" s="13" t="s">
        <v>255</v>
      </c>
      <c r="E9" s="13" t="s">
        <v>256</v>
      </c>
      <c r="F9" s="13" t="s">
        <v>257</v>
      </c>
      <c r="G9" s="13">
        <v>2014</v>
      </c>
      <c r="H9" s="44">
        <v>41605</v>
      </c>
      <c r="K9" s="13" t="s">
        <v>258</v>
      </c>
    </row>
    <row r="10" spans="1:11" x14ac:dyDescent="0.25">
      <c r="A10" s="13">
        <v>25331059</v>
      </c>
      <c r="B10" s="13" t="s">
        <v>4709</v>
      </c>
      <c r="C10" s="13" t="s">
        <v>4710</v>
      </c>
      <c r="D10" s="13" t="s">
        <v>4711</v>
      </c>
      <c r="E10" s="13" t="s">
        <v>4712</v>
      </c>
      <c r="F10" s="13" t="s">
        <v>493</v>
      </c>
      <c r="G10" s="13">
        <v>2015</v>
      </c>
      <c r="H10" s="44">
        <v>41934</v>
      </c>
      <c r="K10" s="13" t="s">
        <v>4713</v>
      </c>
    </row>
    <row r="11" spans="1:11" x14ac:dyDescent="0.25">
      <c r="A11" s="13">
        <v>27337478</v>
      </c>
      <c r="B11" s="13" t="s">
        <v>309</v>
      </c>
      <c r="C11" s="13" t="s">
        <v>310</v>
      </c>
      <c r="D11" s="13" t="s">
        <v>311</v>
      </c>
      <c r="E11" s="13" t="s">
        <v>119</v>
      </c>
      <c r="F11" s="13" t="s">
        <v>312</v>
      </c>
      <c r="G11" s="13">
        <v>2016</v>
      </c>
      <c r="H11" s="44">
        <v>42545</v>
      </c>
      <c r="I11" s="13" t="s">
        <v>313</v>
      </c>
      <c r="J11" s="13" t="s">
        <v>314</v>
      </c>
      <c r="K11" s="13" t="s">
        <v>315</v>
      </c>
    </row>
    <row r="12" spans="1:11" x14ac:dyDescent="0.25">
      <c r="A12" s="13">
        <v>27551020</v>
      </c>
      <c r="B12" s="13" t="s">
        <v>369</v>
      </c>
      <c r="C12" s="13" t="s">
        <v>370</v>
      </c>
      <c r="D12" s="13" t="s">
        <v>371</v>
      </c>
      <c r="E12" s="13" t="s">
        <v>372</v>
      </c>
      <c r="F12" s="13" t="s">
        <v>373</v>
      </c>
      <c r="G12" s="13">
        <v>2016</v>
      </c>
      <c r="H12" s="44">
        <v>42606</v>
      </c>
      <c r="I12" s="13" t="s">
        <v>374</v>
      </c>
      <c r="K12" s="13" t="s">
        <v>375</v>
      </c>
    </row>
    <row r="13" spans="1:11" x14ac:dyDescent="0.25">
      <c r="A13" s="13">
        <v>26063097</v>
      </c>
      <c r="B13" s="13" t="s">
        <v>377</v>
      </c>
      <c r="C13" s="13" t="s">
        <v>378</v>
      </c>
      <c r="D13" s="13" t="s">
        <v>379</v>
      </c>
      <c r="E13" s="13" t="s">
        <v>380</v>
      </c>
      <c r="F13" s="13" t="s">
        <v>381</v>
      </c>
      <c r="G13" s="13">
        <v>2015</v>
      </c>
      <c r="H13" s="44">
        <v>42167</v>
      </c>
    </row>
    <row r="14" spans="1:11" x14ac:dyDescent="0.25">
      <c r="A14" s="13">
        <v>24074904</v>
      </c>
      <c r="B14" s="13" t="s">
        <v>383</v>
      </c>
      <c r="C14" s="13" t="s">
        <v>384</v>
      </c>
      <c r="D14" s="13" t="s">
        <v>385</v>
      </c>
      <c r="E14" s="13" t="s">
        <v>386</v>
      </c>
      <c r="F14" s="13" t="s">
        <v>387</v>
      </c>
      <c r="G14" s="13">
        <v>2013</v>
      </c>
      <c r="H14" s="44">
        <v>41548</v>
      </c>
      <c r="K14" s="13" t="s">
        <v>388</v>
      </c>
    </row>
    <row r="15" spans="1:11" x14ac:dyDescent="0.25">
      <c r="A15" s="13">
        <v>26426083</v>
      </c>
      <c r="B15" s="13" t="s">
        <v>395</v>
      </c>
      <c r="C15" s="13" t="s">
        <v>396</v>
      </c>
      <c r="D15" s="13" t="s">
        <v>397</v>
      </c>
      <c r="E15" s="13" t="s">
        <v>398</v>
      </c>
      <c r="F15" s="13" t="s">
        <v>399</v>
      </c>
      <c r="G15" s="13">
        <v>2016</v>
      </c>
      <c r="H15" s="44">
        <v>42279</v>
      </c>
      <c r="I15" s="13" t="s">
        <v>400</v>
      </c>
      <c r="J15" s="13" t="s">
        <v>401</v>
      </c>
      <c r="K15" s="13" t="s">
        <v>402</v>
      </c>
    </row>
    <row r="16" spans="1:11" x14ac:dyDescent="0.25">
      <c r="A16" s="13">
        <v>24498212</v>
      </c>
      <c r="B16" s="13" t="s">
        <v>420</v>
      </c>
      <c r="C16" s="13" t="s">
        <v>421</v>
      </c>
      <c r="D16" s="13" t="s">
        <v>422</v>
      </c>
      <c r="E16" s="13" t="s">
        <v>423</v>
      </c>
      <c r="F16" s="13" t="s">
        <v>424</v>
      </c>
      <c r="G16" s="13">
        <v>2014</v>
      </c>
      <c r="H16" s="44">
        <v>41676</v>
      </c>
      <c r="I16" s="13" t="s">
        <v>425</v>
      </c>
      <c r="K16" s="13" t="s">
        <v>426</v>
      </c>
    </row>
    <row r="17" spans="1:11" x14ac:dyDescent="0.25">
      <c r="A17" s="13">
        <v>26658656</v>
      </c>
      <c r="B17" s="13" t="s">
        <v>4682</v>
      </c>
      <c r="C17" s="13" t="s">
        <v>4683</v>
      </c>
      <c r="D17" s="13" t="s">
        <v>4684</v>
      </c>
      <c r="E17" s="13" t="s">
        <v>3087</v>
      </c>
      <c r="F17" s="13" t="s">
        <v>257</v>
      </c>
      <c r="G17" s="13">
        <v>2016</v>
      </c>
      <c r="H17" s="44">
        <v>42353</v>
      </c>
      <c r="K17" s="13" t="s">
        <v>4685</v>
      </c>
    </row>
    <row r="18" spans="1:11" x14ac:dyDescent="0.25">
      <c r="A18" s="13">
        <v>26665738</v>
      </c>
      <c r="B18" s="13" t="s">
        <v>5197</v>
      </c>
      <c r="C18" s="13" t="s">
        <v>5198</v>
      </c>
      <c r="D18" s="13" t="s">
        <v>5199</v>
      </c>
      <c r="E18" s="13" t="s">
        <v>5200</v>
      </c>
      <c r="F18" s="13" t="s">
        <v>5201</v>
      </c>
      <c r="G18" s="13">
        <v>2015</v>
      </c>
      <c r="H18" s="44">
        <v>42354</v>
      </c>
    </row>
    <row r="19" spans="1:11" x14ac:dyDescent="0.25">
      <c r="A19" s="13">
        <v>23093736</v>
      </c>
      <c r="B19" s="13" t="s">
        <v>474</v>
      </c>
      <c r="C19" s="13" t="s">
        <v>475</v>
      </c>
      <c r="D19" s="13" t="s">
        <v>476</v>
      </c>
      <c r="E19" s="13" t="s">
        <v>477</v>
      </c>
      <c r="F19" s="13" t="s">
        <v>393</v>
      </c>
      <c r="G19" s="13">
        <v>2013</v>
      </c>
      <c r="H19" s="44">
        <v>41207</v>
      </c>
      <c r="K19" s="13" t="s">
        <v>478</v>
      </c>
    </row>
    <row r="20" spans="1:11" x14ac:dyDescent="0.25">
      <c r="A20" s="13">
        <v>23477553</v>
      </c>
      <c r="B20" s="13" t="s">
        <v>4163</v>
      </c>
      <c r="C20" s="13" t="s">
        <v>4164</v>
      </c>
      <c r="D20" s="13" t="s">
        <v>4165</v>
      </c>
      <c r="E20" s="13" t="s">
        <v>4166</v>
      </c>
      <c r="F20" s="13" t="s">
        <v>2988</v>
      </c>
      <c r="G20" s="13">
        <v>2013</v>
      </c>
      <c r="H20" s="44">
        <v>41346</v>
      </c>
      <c r="K20" s="13" t="s">
        <v>4167</v>
      </c>
    </row>
    <row r="21" spans="1:11" ht="15.75" customHeight="1" x14ac:dyDescent="0.25">
      <c r="A21" s="13">
        <v>25480491</v>
      </c>
      <c r="B21" s="13" t="s">
        <v>489</v>
      </c>
      <c r="C21" s="13" t="s">
        <v>490</v>
      </c>
      <c r="D21" s="13" t="s">
        <v>491</v>
      </c>
      <c r="E21" s="13" t="s">
        <v>492</v>
      </c>
      <c r="F21" s="13" t="s">
        <v>493</v>
      </c>
      <c r="G21" s="13">
        <v>2015</v>
      </c>
      <c r="H21" s="44">
        <v>41980</v>
      </c>
      <c r="K21" s="13" t="s">
        <v>494</v>
      </c>
    </row>
    <row r="22" spans="1:11" ht="15.75" customHeight="1" x14ac:dyDescent="0.25">
      <c r="A22" s="13">
        <v>27494921</v>
      </c>
      <c r="B22" s="13" t="s">
        <v>4188</v>
      </c>
      <c r="C22" s="13" t="s">
        <v>4189</v>
      </c>
      <c r="D22" s="13" t="s">
        <v>4190</v>
      </c>
      <c r="E22" s="13" t="s">
        <v>2395</v>
      </c>
      <c r="F22" s="13" t="s">
        <v>493</v>
      </c>
      <c r="G22" s="13">
        <v>2016</v>
      </c>
      <c r="H22" s="44">
        <v>42588</v>
      </c>
      <c r="K22" s="13" t="s">
        <v>4191</v>
      </c>
    </row>
    <row r="23" spans="1:11" ht="15.75" customHeight="1" x14ac:dyDescent="0.25">
      <c r="A23" s="13">
        <v>22492861</v>
      </c>
      <c r="B23" s="13" t="s">
        <v>518</v>
      </c>
      <c r="C23" s="13" t="s">
        <v>519</v>
      </c>
      <c r="D23" s="13" t="s">
        <v>520</v>
      </c>
      <c r="E23" s="13" t="s">
        <v>521</v>
      </c>
      <c r="F23" s="13" t="s">
        <v>195</v>
      </c>
      <c r="G23" s="13">
        <v>2012</v>
      </c>
      <c r="H23" s="44">
        <v>41011</v>
      </c>
      <c r="K23" s="13" t="s">
        <v>522</v>
      </c>
    </row>
    <row r="24" spans="1:11" ht="15.75" customHeight="1" x14ac:dyDescent="0.25">
      <c r="A24" s="13">
        <v>25013081</v>
      </c>
      <c r="B24" s="13" t="s">
        <v>5125</v>
      </c>
      <c r="C24" s="13" t="s">
        <v>5126</v>
      </c>
      <c r="D24" s="13" t="s">
        <v>5127</v>
      </c>
      <c r="E24" s="13" t="s">
        <v>3210</v>
      </c>
      <c r="F24" s="13" t="s">
        <v>393</v>
      </c>
      <c r="G24" s="13">
        <v>2014</v>
      </c>
      <c r="H24" s="44">
        <v>41832</v>
      </c>
      <c r="K24" s="13" t="s">
        <v>5128</v>
      </c>
    </row>
    <row r="25" spans="1:11" ht="15.75" customHeight="1" x14ac:dyDescent="0.25">
      <c r="A25" s="13">
        <v>27274027</v>
      </c>
      <c r="B25" s="13" t="s">
        <v>541</v>
      </c>
      <c r="C25" s="13" t="s">
        <v>542</v>
      </c>
      <c r="D25" s="13" t="s">
        <v>543</v>
      </c>
      <c r="E25" s="13" t="s">
        <v>544</v>
      </c>
      <c r="F25" s="13" t="s">
        <v>373</v>
      </c>
      <c r="G25" s="13">
        <v>2016</v>
      </c>
      <c r="H25" s="44">
        <v>42530</v>
      </c>
      <c r="I25" s="13" t="s">
        <v>545</v>
      </c>
      <c r="K25" s="13" t="s">
        <v>546</v>
      </c>
    </row>
    <row r="26" spans="1:11" ht="15.75" customHeight="1" x14ac:dyDescent="0.25">
      <c r="A26" s="13">
        <v>22604449</v>
      </c>
      <c r="B26" s="13" t="s">
        <v>5397</v>
      </c>
      <c r="C26" s="13" t="s">
        <v>5398</v>
      </c>
      <c r="D26" s="13" t="s">
        <v>5399</v>
      </c>
      <c r="E26" s="13" t="s">
        <v>380</v>
      </c>
      <c r="F26" s="13" t="s">
        <v>493</v>
      </c>
      <c r="G26" s="13">
        <v>2012</v>
      </c>
      <c r="H26" s="44">
        <v>41048</v>
      </c>
      <c r="K26" s="13" t="s">
        <v>5400</v>
      </c>
    </row>
    <row r="27" spans="1:11" ht="15.75" customHeight="1" x14ac:dyDescent="0.25">
      <c r="A27" s="13">
        <v>26293005</v>
      </c>
      <c r="B27" s="13" t="s">
        <v>5637</v>
      </c>
      <c r="C27" s="13" t="s">
        <v>5638</v>
      </c>
      <c r="D27" s="13" t="s">
        <v>5639</v>
      </c>
      <c r="E27" s="13" t="s">
        <v>119</v>
      </c>
      <c r="F27" s="13" t="s">
        <v>1066</v>
      </c>
      <c r="G27" s="13">
        <v>2015</v>
      </c>
      <c r="H27" s="44">
        <v>42238</v>
      </c>
      <c r="I27" s="13" t="s">
        <v>5640</v>
      </c>
      <c r="K27" s="13" t="s">
        <v>5641</v>
      </c>
    </row>
    <row r="28" spans="1:11" ht="15.75" customHeight="1" x14ac:dyDescent="0.25">
      <c r="A28" s="13">
        <v>23299608</v>
      </c>
      <c r="B28" s="13" t="s">
        <v>4532</v>
      </c>
      <c r="C28" s="13" t="s">
        <v>4533</v>
      </c>
      <c r="D28" s="13" t="s">
        <v>4534</v>
      </c>
      <c r="E28" s="13" t="s">
        <v>4367</v>
      </c>
      <c r="F28" s="13" t="s">
        <v>4413</v>
      </c>
      <c r="G28" s="13">
        <v>2013</v>
      </c>
      <c r="H28" s="44">
        <v>41284</v>
      </c>
      <c r="K28" s="13" t="s">
        <v>4535</v>
      </c>
    </row>
    <row r="29" spans="1:11" ht="15.75" customHeight="1" x14ac:dyDescent="0.25">
      <c r="A29" s="13">
        <v>27608066</v>
      </c>
      <c r="B29" s="13" t="s">
        <v>591</v>
      </c>
      <c r="C29" s="13" t="s">
        <v>592</v>
      </c>
      <c r="D29" s="13" t="s">
        <v>593</v>
      </c>
      <c r="E29" s="13" t="s">
        <v>594</v>
      </c>
      <c r="F29" s="13" t="s">
        <v>595</v>
      </c>
      <c r="G29" s="13">
        <v>2016</v>
      </c>
      <c r="H29" s="44">
        <v>42622</v>
      </c>
      <c r="K29" s="13" t="s">
        <v>596</v>
      </c>
    </row>
    <row r="30" spans="1:11" ht="15.75" customHeight="1" x14ac:dyDescent="0.25">
      <c r="A30" s="13">
        <v>27246574</v>
      </c>
      <c r="B30" s="13" t="s">
        <v>4220</v>
      </c>
      <c r="C30" s="13" t="s">
        <v>4221</v>
      </c>
      <c r="D30" s="13" t="s">
        <v>4222</v>
      </c>
      <c r="E30" s="13" t="s">
        <v>2486</v>
      </c>
      <c r="F30" s="13" t="s">
        <v>373</v>
      </c>
      <c r="G30" s="13">
        <v>2016</v>
      </c>
      <c r="H30" s="44">
        <v>42523</v>
      </c>
      <c r="I30" s="13" t="s">
        <v>4223</v>
      </c>
      <c r="K30" s="13" t="s">
        <v>4224</v>
      </c>
    </row>
    <row r="31" spans="1:11" ht="15.75" customHeight="1" x14ac:dyDescent="0.25">
      <c r="A31" s="13">
        <v>24305088</v>
      </c>
      <c r="B31" s="13" t="s">
        <v>3637</v>
      </c>
      <c r="C31" s="13" t="s">
        <v>3638</v>
      </c>
      <c r="D31" s="13" t="s">
        <v>3639</v>
      </c>
      <c r="E31" s="13" t="s">
        <v>1827</v>
      </c>
      <c r="F31" s="13" t="s">
        <v>1066</v>
      </c>
      <c r="G31" s="13">
        <v>2013</v>
      </c>
      <c r="H31" s="44">
        <v>41614</v>
      </c>
      <c r="I31" s="13" t="s">
        <v>3640</v>
      </c>
      <c r="K31" s="13" t="s">
        <v>3641</v>
      </c>
    </row>
    <row r="32" spans="1:11" ht="15.75" customHeight="1" x14ac:dyDescent="0.25">
      <c r="A32" s="13">
        <v>26949934</v>
      </c>
      <c r="B32" s="13" t="s">
        <v>5470</v>
      </c>
      <c r="C32" s="13" t="s">
        <v>5471</v>
      </c>
      <c r="D32" s="13" t="s">
        <v>5472</v>
      </c>
      <c r="E32" s="13" t="s">
        <v>5473</v>
      </c>
      <c r="F32" s="13" t="s">
        <v>5474</v>
      </c>
      <c r="G32" s="13">
        <v>2016</v>
      </c>
      <c r="H32" s="44">
        <v>42437</v>
      </c>
      <c r="K32" s="13" t="s">
        <v>5475</v>
      </c>
    </row>
    <row r="33" spans="1:11" ht="15.75" customHeight="1" x14ac:dyDescent="0.25">
      <c r="A33" s="13">
        <v>30047666</v>
      </c>
      <c r="B33" s="13" t="s">
        <v>683</v>
      </c>
      <c r="C33" s="13" t="s">
        <v>684</v>
      </c>
      <c r="D33" s="13" t="s">
        <v>685</v>
      </c>
      <c r="E33" s="13" t="s">
        <v>303</v>
      </c>
      <c r="F33" s="13" t="s">
        <v>686</v>
      </c>
      <c r="G33" s="13">
        <v>2016</v>
      </c>
      <c r="H33" s="44">
        <v>43308</v>
      </c>
    </row>
    <row r="34" spans="1:11" ht="15.75" customHeight="1" x14ac:dyDescent="0.25">
      <c r="A34" s="13">
        <v>27191699</v>
      </c>
      <c r="B34" s="13" t="s">
        <v>688</v>
      </c>
      <c r="C34" s="13" t="s">
        <v>689</v>
      </c>
      <c r="D34" s="13" t="s">
        <v>690</v>
      </c>
      <c r="E34" s="13" t="s">
        <v>691</v>
      </c>
      <c r="F34" s="13" t="s">
        <v>145</v>
      </c>
      <c r="G34" s="13">
        <v>2016</v>
      </c>
      <c r="H34" s="44">
        <v>42509</v>
      </c>
      <c r="I34" s="13" t="s">
        <v>692</v>
      </c>
      <c r="K34" s="13" t="s">
        <v>693</v>
      </c>
    </row>
    <row r="35" spans="1:11" ht="15.75" customHeight="1" x14ac:dyDescent="0.25">
      <c r="A35" s="13">
        <v>25253760</v>
      </c>
      <c r="B35" s="13" t="s">
        <v>696</v>
      </c>
      <c r="C35" s="13" t="s">
        <v>697</v>
      </c>
      <c r="D35" s="13" t="s">
        <v>698</v>
      </c>
      <c r="E35" s="13" t="s">
        <v>699</v>
      </c>
      <c r="F35" s="13" t="s">
        <v>393</v>
      </c>
      <c r="G35" s="13">
        <v>2015</v>
      </c>
      <c r="H35" s="44">
        <v>41908</v>
      </c>
      <c r="K35" s="13" t="s">
        <v>700</v>
      </c>
    </row>
    <row r="36" spans="1:11" ht="15.75" customHeight="1" x14ac:dyDescent="0.25">
      <c r="A36" s="13">
        <v>27088665</v>
      </c>
      <c r="B36" s="13" t="s">
        <v>708</v>
      </c>
      <c r="C36" s="13" t="s">
        <v>709</v>
      </c>
      <c r="D36" s="13" t="s">
        <v>710</v>
      </c>
      <c r="E36" s="13" t="s">
        <v>711</v>
      </c>
      <c r="F36" s="13" t="s">
        <v>145</v>
      </c>
      <c r="G36" s="13">
        <v>2016</v>
      </c>
      <c r="H36" s="44">
        <v>42479</v>
      </c>
      <c r="I36" s="13" t="s">
        <v>712</v>
      </c>
      <c r="K36" s="13" t="s">
        <v>713</v>
      </c>
    </row>
    <row r="37" spans="1:11" ht="15.75" customHeight="1" x14ac:dyDescent="0.25">
      <c r="A37" s="13">
        <v>28069643</v>
      </c>
      <c r="B37" s="13" t="s">
        <v>715</v>
      </c>
      <c r="C37" s="13" t="s">
        <v>716</v>
      </c>
      <c r="D37" s="13" t="s">
        <v>717</v>
      </c>
      <c r="E37" s="13" t="s">
        <v>718</v>
      </c>
      <c r="F37" s="13" t="s">
        <v>573</v>
      </c>
      <c r="G37" s="13">
        <v>2017</v>
      </c>
      <c r="H37" s="44">
        <v>42746</v>
      </c>
      <c r="I37" s="13" t="s">
        <v>719</v>
      </c>
      <c r="K37" s="13" t="s">
        <v>720</v>
      </c>
    </row>
    <row r="38" spans="1:11" ht="15.75" customHeight="1" x14ac:dyDescent="0.25">
      <c r="A38" s="13">
        <v>27646968</v>
      </c>
      <c r="B38" s="13" t="s">
        <v>3913</v>
      </c>
      <c r="C38" s="13" t="s">
        <v>3914</v>
      </c>
      <c r="D38" s="13" t="s">
        <v>3915</v>
      </c>
      <c r="E38" s="13" t="s">
        <v>3916</v>
      </c>
      <c r="F38" s="13" t="s">
        <v>1522</v>
      </c>
      <c r="G38" s="13">
        <v>2016</v>
      </c>
      <c r="H38" s="44">
        <v>42634</v>
      </c>
      <c r="I38" s="13" t="s">
        <v>3917</v>
      </c>
      <c r="K38" s="13" t="s">
        <v>3918</v>
      </c>
    </row>
    <row r="39" spans="1:11" ht="15.75" customHeight="1" x14ac:dyDescent="0.25">
      <c r="A39" s="13">
        <v>27489119</v>
      </c>
      <c r="B39" s="13" t="s">
        <v>738</v>
      </c>
      <c r="C39" s="13" t="s">
        <v>739</v>
      </c>
      <c r="D39" s="13" t="s">
        <v>740</v>
      </c>
      <c r="E39" s="13" t="s">
        <v>741</v>
      </c>
      <c r="F39" s="13" t="s">
        <v>285</v>
      </c>
      <c r="G39" s="13">
        <v>2016</v>
      </c>
      <c r="H39" s="44">
        <v>42587</v>
      </c>
      <c r="I39" s="13" t="s">
        <v>742</v>
      </c>
      <c r="J39" s="13" t="s">
        <v>743</v>
      </c>
      <c r="K39" s="13" t="s">
        <v>744</v>
      </c>
    </row>
    <row r="40" spans="1:11" ht="15.75" customHeight="1" x14ac:dyDescent="0.25">
      <c r="A40" s="13">
        <v>25639637</v>
      </c>
      <c r="B40" s="13" t="s">
        <v>746</v>
      </c>
      <c r="C40" s="13" t="s">
        <v>747</v>
      </c>
      <c r="D40" s="13" t="s">
        <v>748</v>
      </c>
      <c r="E40" s="13" t="s">
        <v>749</v>
      </c>
      <c r="F40" s="13" t="s">
        <v>750</v>
      </c>
      <c r="G40" s="13">
        <v>2015</v>
      </c>
      <c r="H40" s="44">
        <v>42038</v>
      </c>
      <c r="K40" s="13" t="s">
        <v>751</v>
      </c>
    </row>
    <row r="41" spans="1:11" ht="15.75" customHeight="1" x14ac:dyDescent="0.25">
      <c r="A41" s="13">
        <v>27619365</v>
      </c>
      <c r="B41" s="13" t="s">
        <v>3621</v>
      </c>
      <c r="C41" s="13" t="s">
        <v>3622</v>
      </c>
      <c r="D41" s="13" t="s">
        <v>3623</v>
      </c>
      <c r="E41" s="13" t="s">
        <v>3624</v>
      </c>
      <c r="F41" s="13" t="s">
        <v>3332</v>
      </c>
      <c r="G41" s="13">
        <v>2016</v>
      </c>
      <c r="H41" s="44">
        <v>42627</v>
      </c>
      <c r="I41" s="13" t="s">
        <v>3625</v>
      </c>
      <c r="K41" s="13" t="s">
        <v>3626</v>
      </c>
    </row>
    <row r="42" spans="1:11" ht="15.75" customHeight="1" x14ac:dyDescent="0.25">
      <c r="A42" s="13">
        <v>24489950</v>
      </c>
      <c r="B42" s="13" t="s">
        <v>771</v>
      </c>
      <c r="C42" s="13" t="s">
        <v>772</v>
      </c>
      <c r="D42" s="13" t="s">
        <v>773</v>
      </c>
      <c r="E42" s="13" t="s">
        <v>774</v>
      </c>
      <c r="F42" s="13" t="s">
        <v>424</v>
      </c>
      <c r="G42" s="13">
        <v>2014</v>
      </c>
      <c r="H42" s="44">
        <v>41674</v>
      </c>
      <c r="I42" s="13" t="s">
        <v>775</v>
      </c>
      <c r="K42" s="13" t="s">
        <v>776</v>
      </c>
    </row>
    <row r="43" spans="1:11" ht="15.75" customHeight="1" x14ac:dyDescent="0.25">
      <c r="A43" s="13">
        <v>27185804</v>
      </c>
      <c r="B43" s="13" t="s">
        <v>778</v>
      </c>
      <c r="C43" s="13" t="s">
        <v>779</v>
      </c>
      <c r="D43" s="13" t="s">
        <v>780</v>
      </c>
      <c r="E43" s="13" t="s">
        <v>781</v>
      </c>
      <c r="F43" s="13" t="s">
        <v>573</v>
      </c>
      <c r="G43" s="13">
        <v>2016</v>
      </c>
      <c r="H43" s="44">
        <v>42508</v>
      </c>
      <c r="I43" s="13" t="s">
        <v>782</v>
      </c>
      <c r="K43" s="13" t="s">
        <v>783</v>
      </c>
    </row>
    <row r="44" spans="1:11" ht="15.75" customHeight="1" x14ac:dyDescent="0.25">
      <c r="A44" s="13">
        <v>25605868</v>
      </c>
      <c r="B44" s="13" t="s">
        <v>803</v>
      </c>
      <c r="C44" s="13" t="s">
        <v>804</v>
      </c>
      <c r="D44" s="13" t="s">
        <v>805</v>
      </c>
      <c r="E44" s="13" t="s">
        <v>806</v>
      </c>
      <c r="F44" s="13" t="s">
        <v>195</v>
      </c>
      <c r="G44" s="13">
        <v>2015</v>
      </c>
      <c r="H44" s="44">
        <v>42026</v>
      </c>
      <c r="I44" s="13" t="s">
        <v>807</v>
      </c>
      <c r="K44" s="13" t="s">
        <v>808</v>
      </c>
    </row>
    <row r="45" spans="1:11" ht="15.75" customHeight="1" x14ac:dyDescent="0.25">
      <c r="A45" s="13">
        <v>22693236</v>
      </c>
      <c r="B45" s="13" t="s">
        <v>817</v>
      </c>
      <c r="C45" s="13" t="s">
        <v>818</v>
      </c>
      <c r="D45" s="13" t="s">
        <v>819</v>
      </c>
      <c r="E45" s="13" t="s">
        <v>820</v>
      </c>
      <c r="F45" s="13" t="s">
        <v>195</v>
      </c>
      <c r="G45" s="13">
        <v>2012</v>
      </c>
      <c r="H45" s="44">
        <v>41074</v>
      </c>
      <c r="K45" s="13" t="s">
        <v>821</v>
      </c>
    </row>
    <row r="46" spans="1:11" ht="15.75" customHeight="1" x14ac:dyDescent="0.25">
      <c r="A46" s="13">
        <v>27413195</v>
      </c>
      <c r="B46" s="13" t="s">
        <v>4225</v>
      </c>
      <c r="C46" s="13" t="s">
        <v>4226</v>
      </c>
      <c r="D46" s="13" t="s">
        <v>4227</v>
      </c>
      <c r="E46" s="13" t="s">
        <v>4228</v>
      </c>
      <c r="F46" s="13" t="s">
        <v>502</v>
      </c>
      <c r="G46" s="13">
        <v>2016</v>
      </c>
      <c r="H46" s="44">
        <v>42566</v>
      </c>
      <c r="I46" s="13" t="s">
        <v>4229</v>
      </c>
      <c r="K46" s="13" t="s">
        <v>4230</v>
      </c>
    </row>
    <row r="47" spans="1:11" ht="15.75" customHeight="1" x14ac:dyDescent="0.25">
      <c r="A47" s="13">
        <v>25253764</v>
      </c>
      <c r="B47" s="13" t="s">
        <v>4450</v>
      </c>
      <c r="C47" s="13" t="s">
        <v>4451</v>
      </c>
      <c r="D47" s="13" t="s">
        <v>4452</v>
      </c>
      <c r="E47" s="13" t="s">
        <v>4453</v>
      </c>
      <c r="F47" s="13" t="s">
        <v>393</v>
      </c>
      <c r="G47" s="13">
        <v>2014</v>
      </c>
      <c r="H47" s="44">
        <v>41908</v>
      </c>
      <c r="K47" s="13" t="s">
        <v>4454</v>
      </c>
    </row>
    <row r="48" spans="1:11" ht="15.75" customHeight="1" x14ac:dyDescent="0.25">
      <c r="A48" s="13">
        <v>23677304</v>
      </c>
      <c r="B48" s="13" t="s">
        <v>4558</v>
      </c>
      <c r="C48" s="13" t="s">
        <v>4559</v>
      </c>
      <c r="D48" s="13" t="s">
        <v>4560</v>
      </c>
      <c r="E48" s="13" t="s">
        <v>4367</v>
      </c>
      <c r="F48" s="13" t="s">
        <v>4413</v>
      </c>
      <c r="G48" s="13">
        <v>2013</v>
      </c>
      <c r="H48" s="44">
        <v>41411</v>
      </c>
      <c r="K48" s="13" t="s">
        <v>4561</v>
      </c>
    </row>
    <row r="49" spans="1:11" ht="15.75" customHeight="1" x14ac:dyDescent="0.25">
      <c r="A49" s="13">
        <v>23677303</v>
      </c>
      <c r="B49" s="13" t="s">
        <v>4409</v>
      </c>
      <c r="C49" s="13" t="s">
        <v>4410</v>
      </c>
      <c r="D49" s="13" t="s">
        <v>4411</v>
      </c>
      <c r="E49" s="13" t="s">
        <v>4412</v>
      </c>
      <c r="F49" s="13" t="s">
        <v>4413</v>
      </c>
      <c r="G49" s="13">
        <v>2013</v>
      </c>
      <c r="H49" s="44">
        <v>41411</v>
      </c>
      <c r="K49" s="13" t="s">
        <v>4414</v>
      </c>
    </row>
    <row r="50" spans="1:11" ht="15.75" customHeight="1" x14ac:dyDescent="0.25">
      <c r="A50" s="13">
        <v>23677305</v>
      </c>
      <c r="B50" s="13" t="s">
        <v>4558</v>
      </c>
      <c r="C50" s="13" t="s">
        <v>4896</v>
      </c>
      <c r="D50" s="13" t="s">
        <v>4897</v>
      </c>
      <c r="E50" s="13" t="s">
        <v>1638</v>
      </c>
      <c r="F50" s="13" t="s">
        <v>4413</v>
      </c>
      <c r="G50" s="13">
        <v>2013</v>
      </c>
      <c r="H50" s="44">
        <v>41411</v>
      </c>
      <c r="I50" s="13" t="s">
        <v>4898</v>
      </c>
      <c r="J50" s="13" t="s">
        <v>4899</v>
      </c>
      <c r="K50" s="13" t="s">
        <v>4900</v>
      </c>
    </row>
    <row r="51" spans="1:11" ht="15.75" customHeight="1" x14ac:dyDescent="0.25">
      <c r="A51" s="13">
        <v>28723967</v>
      </c>
      <c r="B51" s="13" t="s">
        <v>5284</v>
      </c>
      <c r="C51" s="13" t="s">
        <v>5285</v>
      </c>
      <c r="D51" s="13" t="s">
        <v>5286</v>
      </c>
      <c r="E51" s="13" t="s">
        <v>4330</v>
      </c>
      <c r="F51" s="13" t="s">
        <v>424</v>
      </c>
      <c r="G51" s="13">
        <v>2017</v>
      </c>
      <c r="H51" s="44">
        <v>42937</v>
      </c>
      <c r="I51" s="13" t="s">
        <v>5287</v>
      </c>
      <c r="K51" s="13" t="s">
        <v>5288</v>
      </c>
    </row>
    <row r="52" spans="1:11" ht="15.75" customHeight="1" x14ac:dyDescent="0.25">
      <c r="A52" s="13">
        <v>27481245</v>
      </c>
      <c r="B52" s="13" t="s">
        <v>853</v>
      </c>
      <c r="C52" s="13" t="s">
        <v>854</v>
      </c>
      <c r="D52" s="13" t="s">
        <v>855</v>
      </c>
      <c r="E52" s="13" t="s">
        <v>856</v>
      </c>
      <c r="F52" s="13" t="s">
        <v>624</v>
      </c>
      <c r="G52" s="13">
        <v>2016</v>
      </c>
      <c r="H52" s="44">
        <v>42585</v>
      </c>
      <c r="I52" s="13" t="s">
        <v>857</v>
      </c>
      <c r="K52" s="13" t="s">
        <v>858</v>
      </c>
    </row>
    <row r="53" spans="1:11" ht="15.75" customHeight="1" x14ac:dyDescent="0.25">
      <c r="A53" s="13">
        <v>27471316</v>
      </c>
      <c r="B53" s="13" t="s">
        <v>4206</v>
      </c>
      <c r="C53" s="13" t="s">
        <v>4207</v>
      </c>
      <c r="D53" s="13" t="s">
        <v>4208</v>
      </c>
      <c r="E53" s="13" t="s">
        <v>4209</v>
      </c>
      <c r="F53" s="13" t="s">
        <v>195</v>
      </c>
      <c r="G53" s="13">
        <v>2016</v>
      </c>
      <c r="H53" s="44">
        <v>42581</v>
      </c>
      <c r="I53" s="13" t="s">
        <v>4210</v>
      </c>
      <c r="K53" s="13" t="s">
        <v>4211</v>
      </c>
    </row>
    <row r="54" spans="1:11" ht="15.75" customHeight="1" x14ac:dyDescent="0.25">
      <c r="A54" s="13">
        <v>26292303</v>
      </c>
      <c r="B54" s="13" t="s">
        <v>876</v>
      </c>
      <c r="C54" s="13" t="s">
        <v>877</v>
      </c>
      <c r="D54" s="13" t="s">
        <v>878</v>
      </c>
      <c r="E54" s="13" t="s">
        <v>879</v>
      </c>
      <c r="F54" s="13" t="s">
        <v>502</v>
      </c>
      <c r="G54" s="13">
        <v>2015</v>
      </c>
      <c r="H54" s="44">
        <v>42237</v>
      </c>
      <c r="I54" s="13" t="s">
        <v>880</v>
      </c>
      <c r="K54" s="13" t="s">
        <v>881</v>
      </c>
    </row>
    <row r="55" spans="1:11" ht="15.75" customHeight="1" x14ac:dyDescent="0.25">
      <c r="A55" s="13">
        <v>25777677</v>
      </c>
      <c r="B55" s="13" t="s">
        <v>905</v>
      </c>
      <c r="C55" s="13" t="s">
        <v>906</v>
      </c>
      <c r="D55" s="13" t="s">
        <v>907</v>
      </c>
      <c r="E55" s="13" t="s">
        <v>908</v>
      </c>
      <c r="F55" s="13" t="s">
        <v>373</v>
      </c>
      <c r="G55" s="13">
        <v>2015</v>
      </c>
      <c r="H55" s="44">
        <v>42081</v>
      </c>
      <c r="I55" s="13" t="s">
        <v>909</v>
      </c>
      <c r="K55" s="13" t="s">
        <v>910</v>
      </c>
    </row>
    <row r="56" spans="1:11" ht="15.75" customHeight="1" x14ac:dyDescent="0.25">
      <c r="A56" s="13">
        <v>26859666</v>
      </c>
      <c r="B56" s="13" t="s">
        <v>4327</v>
      </c>
      <c r="C56" s="13" t="s">
        <v>4328</v>
      </c>
      <c r="D56" s="13" t="s">
        <v>4329</v>
      </c>
      <c r="E56" s="13" t="s">
        <v>4330</v>
      </c>
      <c r="F56" s="13" t="s">
        <v>424</v>
      </c>
      <c r="G56" s="13">
        <v>2016</v>
      </c>
      <c r="H56" s="44">
        <v>42410</v>
      </c>
      <c r="I56" s="13" t="s">
        <v>4331</v>
      </c>
      <c r="K56" s="13" t="s">
        <v>4332</v>
      </c>
    </row>
    <row r="57" spans="1:11" ht="15.75" customHeight="1" x14ac:dyDescent="0.25">
      <c r="A57" s="13">
        <v>24198404</v>
      </c>
      <c r="B57" s="13" t="s">
        <v>5750</v>
      </c>
      <c r="C57" s="13" t="s">
        <v>5751</v>
      </c>
      <c r="D57" s="13" t="s">
        <v>5752</v>
      </c>
      <c r="E57" s="13" t="s">
        <v>1740</v>
      </c>
      <c r="F57" s="13" t="s">
        <v>5753</v>
      </c>
      <c r="G57" s="13">
        <v>2014</v>
      </c>
      <c r="H57" s="44">
        <v>41586</v>
      </c>
      <c r="I57" s="13" t="s">
        <v>5754</v>
      </c>
      <c r="K57" s="13" t="s">
        <v>5755</v>
      </c>
    </row>
    <row r="58" spans="1:11" ht="15.75" customHeight="1" x14ac:dyDescent="0.25">
      <c r="A58" s="13">
        <v>27451856</v>
      </c>
      <c r="B58" s="13" t="s">
        <v>945</v>
      </c>
      <c r="C58" s="13" t="s">
        <v>946</v>
      </c>
      <c r="D58" s="13" t="s">
        <v>947</v>
      </c>
      <c r="E58" s="13" t="s">
        <v>948</v>
      </c>
      <c r="F58" s="13" t="s">
        <v>949</v>
      </c>
      <c r="G58" s="13">
        <v>2016</v>
      </c>
      <c r="H58" s="44">
        <v>42577</v>
      </c>
      <c r="I58" s="13" t="s">
        <v>950</v>
      </c>
      <c r="J58" s="13" t="s">
        <v>951</v>
      </c>
      <c r="K58" s="13" t="s">
        <v>952</v>
      </c>
    </row>
    <row r="59" spans="1:11" ht="15.75" customHeight="1" x14ac:dyDescent="0.25">
      <c r="A59" s="13">
        <v>26338048</v>
      </c>
      <c r="B59" s="13" t="s">
        <v>3933</v>
      </c>
      <c r="C59" s="13" t="s">
        <v>3934</v>
      </c>
      <c r="D59" s="13" t="s">
        <v>3935</v>
      </c>
      <c r="E59" s="13" t="s">
        <v>1311</v>
      </c>
      <c r="F59" s="13" t="s">
        <v>493</v>
      </c>
      <c r="G59" s="13">
        <v>2015</v>
      </c>
      <c r="H59" s="44">
        <v>42252</v>
      </c>
      <c r="K59" s="13" t="s">
        <v>3936</v>
      </c>
    </row>
    <row r="60" spans="1:11" ht="15.75" customHeight="1" x14ac:dyDescent="0.25">
      <c r="A60" s="13">
        <v>26205027</v>
      </c>
      <c r="B60" s="13" t="s">
        <v>982</v>
      </c>
      <c r="C60" s="13" t="s">
        <v>983</v>
      </c>
      <c r="D60" s="13" t="s">
        <v>984</v>
      </c>
      <c r="E60" s="13" t="s">
        <v>985</v>
      </c>
      <c r="F60" s="13" t="s">
        <v>986</v>
      </c>
      <c r="G60" s="13">
        <v>2015</v>
      </c>
      <c r="H60" s="44">
        <v>42210</v>
      </c>
      <c r="I60" s="13" t="s">
        <v>987</v>
      </c>
      <c r="K60" s="13" t="s">
        <v>988</v>
      </c>
    </row>
    <row r="61" spans="1:11" ht="15.75" customHeight="1" x14ac:dyDescent="0.25">
      <c r="A61" s="13">
        <v>26122105</v>
      </c>
      <c r="B61" s="13" t="s">
        <v>1007</v>
      </c>
      <c r="C61" s="13" t="s">
        <v>1008</v>
      </c>
      <c r="D61" s="13" t="s">
        <v>1009</v>
      </c>
      <c r="E61" s="13" t="s">
        <v>1010</v>
      </c>
      <c r="F61" s="13" t="s">
        <v>759</v>
      </c>
      <c r="G61" s="13">
        <v>2015</v>
      </c>
      <c r="H61" s="44">
        <v>42186</v>
      </c>
      <c r="I61" s="13" t="s">
        <v>1011</v>
      </c>
      <c r="K61" s="13" t="s">
        <v>1012</v>
      </c>
    </row>
    <row r="62" spans="1:11" ht="15.75" customHeight="1" x14ac:dyDescent="0.25">
      <c r="A62" s="13">
        <v>24595372</v>
      </c>
      <c r="B62" s="13" t="s">
        <v>1014</v>
      </c>
      <c r="C62" s="13" t="s">
        <v>1015</v>
      </c>
      <c r="D62" s="13" t="s">
        <v>1016</v>
      </c>
      <c r="E62" s="13" t="s">
        <v>544</v>
      </c>
      <c r="F62" s="13" t="s">
        <v>277</v>
      </c>
      <c r="G62" s="13">
        <v>2014</v>
      </c>
      <c r="H62" s="44">
        <v>41704</v>
      </c>
      <c r="I62" s="13" t="s">
        <v>1017</v>
      </c>
      <c r="K62" s="13" t="s">
        <v>1018</v>
      </c>
    </row>
    <row r="63" spans="1:11" ht="15.75" customHeight="1" x14ac:dyDescent="0.25">
      <c r="A63" s="13">
        <v>27414684</v>
      </c>
      <c r="B63" s="13" t="s">
        <v>1020</v>
      </c>
      <c r="C63" s="13" t="s">
        <v>1021</v>
      </c>
      <c r="D63" s="13" t="s">
        <v>1022</v>
      </c>
      <c r="E63" s="13" t="s">
        <v>1023</v>
      </c>
      <c r="F63" s="13" t="s">
        <v>304</v>
      </c>
      <c r="G63" s="13">
        <v>2016</v>
      </c>
      <c r="H63" s="44">
        <v>42566</v>
      </c>
      <c r="K63" s="13" t="s">
        <v>1024</v>
      </c>
    </row>
    <row r="64" spans="1:11" ht="15.75" customHeight="1" x14ac:dyDescent="0.25">
      <c r="A64" s="13">
        <v>23374609</v>
      </c>
      <c r="B64" s="13" t="s">
        <v>1026</v>
      </c>
      <c r="C64" s="13" t="s">
        <v>1027</v>
      </c>
      <c r="D64" s="13" t="s">
        <v>1028</v>
      </c>
      <c r="E64" s="13" t="s">
        <v>1029</v>
      </c>
      <c r="F64" s="13" t="s">
        <v>399</v>
      </c>
      <c r="G64" s="13">
        <v>2013</v>
      </c>
      <c r="H64" s="44">
        <v>41310</v>
      </c>
      <c r="I64" s="13" t="s">
        <v>1030</v>
      </c>
      <c r="J64" s="13" t="s">
        <v>1031</v>
      </c>
      <c r="K64" s="13" t="s">
        <v>1032</v>
      </c>
    </row>
    <row r="65" spans="1:11" ht="15.75" customHeight="1" x14ac:dyDescent="0.25">
      <c r="A65" s="13">
        <v>27998950</v>
      </c>
      <c r="B65" s="13" t="s">
        <v>4860</v>
      </c>
      <c r="C65" s="13" t="s">
        <v>4861</v>
      </c>
      <c r="D65" s="13" t="s">
        <v>4862</v>
      </c>
      <c r="E65" s="13" t="s">
        <v>4228</v>
      </c>
      <c r="F65" s="13" t="s">
        <v>393</v>
      </c>
      <c r="G65" s="13">
        <v>2017</v>
      </c>
      <c r="H65" s="44">
        <v>42726</v>
      </c>
      <c r="K65" s="13" t="s">
        <v>4863</v>
      </c>
    </row>
    <row r="66" spans="1:11" ht="15.75" customHeight="1" x14ac:dyDescent="0.25">
      <c r="A66" s="13">
        <v>27255221</v>
      </c>
      <c r="B66" s="13" t="s">
        <v>1050</v>
      </c>
      <c r="C66" s="13" t="s">
        <v>1051</v>
      </c>
      <c r="D66" s="13" t="s">
        <v>1052</v>
      </c>
      <c r="E66" s="13" t="s">
        <v>1053</v>
      </c>
      <c r="F66" s="13" t="s">
        <v>164</v>
      </c>
      <c r="G66" s="13">
        <v>2016</v>
      </c>
      <c r="H66" s="44">
        <v>42525</v>
      </c>
      <c r="K66" s="13" t="s">
        <v>1054</v>
      </c>
    </row>
    <row r="67" spans="1:11" ht="15.75" customHeight="1" x14ac:dyDescent="0.25">
      <c r="A67" s="13">
        <v>27773514</v>
      </c>
      <c r="B67" s="13" t="s">
        <v>1056</v>
      </c>
      <c r="C67" s="13" t="s">
        <v>1057</v>
      </c>
      <c r="D67" s="13" t="s">
        <v>1058</v>
      </c>
      <c r="E67" s="13" t="s">
        <v>1059</v>
      </c>
      <c r="F67" s="13" t="s">
        <v>1060</v>
      </c>
      <c r="G67" s="13">
        <v>2016</v>
      </c>
      <c r="H67" s="44">
        <v>42668</v>
      </c>
      <c r="K67" s="13" t="s">
        <v>1061</v>
      </c>
    </row>
    <row r="68" spans="1:11" ht="15.75" customHeight="1" x14ac:dyDescent="0.25">
      <c r="A68" s="13">
        <v>23945428</v>
      </c>
      <c r="B68" s="13" t="s">
        <v>1072</v>
      </c>
      <c r="C68" s="13" t="s">
        <v>1073</v>
      </c>
      <c r="D68" s="13" t="s">
        <v>1074</v>
      </c>
      <c r="E68" s="13" t="s">
        <v>1075</v>
      </c>
      <c r="F68" s="13" t="s">
        <v>304</v>
      </c>
      <c r="G68" s="13">
        <v>2013</v>
      </c>
      <c r="H68" s="44">
        <v>41502</v>
      </c>
      <c r="K68" s="13" t="s">
        <v>1076</v>
      </c>
    </row>
    <row r="69" spans="1:11" ht="15.75" customHeight="1" x14ac:dyDescent="0.25">
      <c r="A69" s="13">
        <v>24571073</v>
      </c>
      <c r="B69" s="13" t="s">
        <v>1087</v>
      </c>
      <c r="C69" s="13" t="s">
        <v>1088</v>
      </c>
      <c r="D69" s="13" t="s">
        <v>1089</v>
      </c>
      <c r="E69" s="13" t="s">
        <v>1090</v>
      </c>
      <c r="F69" s="13" t="s">
        <v>1091</v>
      </c>
      <c r="G69" s="13">
        <v>2014</v>
      </c>
      <c r="H69" s="44">
        <v>41698</v>
      </c>
      <c r="K69" s="13" t="s">
        <v>1092</v>
      </c>
    </row>
    <row r="70" spans="1:11" ht="15.75" customHeight="1" x14ac:dyDescent="0.25">
      <c r="A70" s="13">
        <v>23183436</v>
      </c>
      <c r="B70" s="13" t="s">
        <v>1100</v>
      </c>
      <c r="C70" s="13" t="s">
        <v>1101</v>
      </c>
      <c r="D70" s="13" t="s">
        <v>1102</v>
      </c>
      <c r="E70" s="13" t="s">
        <v>119</v>
      </c>
      <c r="F70" s="13" t="s">
        <v>573</v>
      </c>
      <c r="G70" s="13">
        <v>2013</v>
      </c>
      <c r="H70" s="44">
        <v>41241</v>
      </c>
      <c r="I70" s="13" t="s">
        <v>1103</v>
      </c>
      <c r="K70" s="13" t="s">
        <v>1104</v>
      </c>
    </row>
    <row r="71" spans="1:11" ht="15.75" customHeight="1" x14ac:dyDescent="0.25">
      <c r="A71" s="13">
        <v>23839218</v>
      </c>
      <c r="B71" s="13" t="s">
        <v>1106</v>
      </c>
      <c r="C71" s="13" t="s">
        <v>1107</v>
      </c>
      <c r="D71" s="13" t="s">
        <v>1108</v>
      </c>
      <c r="E71" s="13" t="s">
        <v>1109</v>
      </c>
      <c r="F71" s="13" t="s">
        <v>277</v>
      </c>
      <c r="G71" s="13">
        <v>2013</v>
      </c>
      <c r="H71" s="44">
        <v>41466</v>
      </c>
      <c r="I71" s="13" t="s">
        <v>1110</v>
      </c>
      <c r="K71" s="13" t="s">
        <v>1111</v>
      </c>
    </row>
    <row r="72" spans="1:11" ht="15.75" customHeight="1" x14ac:dyDescent="0.25">
      <c r="A72" s="13">
        <v>28348871</v>
      </c>
      <c r="B72" s="13" t="s">
        <v>1121</v>
      </c>
      <c r="C72" s="13" t="s">
        <v>1122</v>
      </c>
      <c r="D72" s="13" t="s">
        <v>1123</v>
      </c>
      <c r="E72" s="13" t="s">
        <v>1124</v>
      </c>
      <c r="F72" s="13" t="s">
        <v>249</v>
      </c>
      <c r="G72" s="13">
        <v>2016</v>
      </c>
      <c r="H72" s="44">
        <v>42823</v>
      </c>
      <c r="I72" s="13" t="s">
        <v>1125</v>
      </c>
      <c r="K72" s="13" t="s">
        <v>1126</v>
      </c>
    </row>
    <row r="73" spans="1:11" ht="15.75" customHeight="1" x14ac:dyDescent="0.25">
      <c r="A73" s="13">
        <v>23434849</v>
      </c>
      <c r="B73" s="13" t="s">
        <v>1136</v>
      </c>
      <c r="C73" s="13" t="s">
        <v>1137</v>
      </c>
      <c r="D73" s="13" t="s">
        <v>1138</v>
      </c>
      <c r="E73" s="13" t="s">
        <v>1139</v>
      </c>
      <c r="F73" s="13" t="s">
        <v>1140</v>
      </c>
      <c r="G73" s="13">
        <v>2013</v>
      </c>
      <c r="H73" s="44">
        <v>41331</v>
      </c>
      <c r="K73" s="13" t="s">
        <v>1141</v>
      </c>
    </row>
    <row r="74" spans="1:11" ht="15.75" customHeight="1" x14ac:dyDescent="0.25">
      <c r="A74" s="13">
        <v>27499432</v>
      </c>
      <c r="B74" s="13" t="s">
        <v>1150</v>
      </c>
      <c r="C74" s="13" t="s">
        <v>1151</v>
      </c>
      <c r="D74" s="13" t="s">
        <v>1152</v>
      </c>
      <c r="E74" s="13" t="s">
        <v>741</v>
      </c>
      <c r="F74" s="13" t="s">
        <v>949</v>
      </c>
      <c r="G74" s="13">
        <v>2016</v>
      </c>
      <c r="H74" s="44">
        <v>42591</v>
      </c>
      <c r="I74" s="13" t="s">
        <v>1153</v>
      </c>
      <c r="J74" s="13" t="s">
        <v>1154</v>
      </c>
      <c r="K74" s="13" t="s">
        <v>1155</v>
      </c>
    </row>
    <row r="75" spans="1:11" ht="15.75" customHeight="1" x14ac:dyDescent="0.25">
      <c r="A75" s="13">
        <v>25650401</v>
      </c>
      <c r="B75" s="13" t="s">
        <v>1158</v>
      </c>
      <c r="C75" s="13" t="s">
        <v>1159</v>
      </c>
      <c r="D75" s="13" t="s">
        <v>1160</v>
      </c>
      <c r="E75" s="13" t="s">
        <v>1161</v>
      </c>
      <c r="F75" s="13" t="s">
        <v>277</v>
      </c>
      <c r="G75" s="13">
        <v>2015</v>
      </c>
      <c r="H75" s="44">
        <v>42040</v>
      </c>
      <c r="I75" s="13" t="s">
        <v>1162</v>
      </c>
      <c r="K75" s="13" t="s">
        <v>1163</v>
      </c>
    </row>
    <row r="76" spans="1:11" ht="15.75" customHeight="1" x14ac:dyDescent="0.25">
      <c r="A76" s="13">
        <v>27090631</v>
      </c>
      <c r="B76" s="13" t="s">
        <v>1180</v>
      </c>
      <c r="C76" s="13" t="s">
        <v>1181</v>
      </c>
      <c r="D76" s="13" t="s">
        <v>1182</v>
      </c>
      <c r="E76" s="13" t="s">
        <v>1183</v>
      </c>
      <c r="F76" s="13" t="s">
        <v>493</v>
      </c>
      <c r="G76" s="13">
        <v>2016</v>
      </c>
      <c r="H76" s="44">
        <v>42480</v>
      </c>
      <c r="K76" s="13" t="s">
        <v>1184</v>
      </c>
    </row>
    <row r="77" spans="1:11" ht="15.75" customHeight="1" x14ac:dyDescent="0.25">
      <c r="A77" s="13">
        <v>24801146</v>
      </c>
      <c r="B77" s="13" t="s">
        <v>1201</v>
      </c>
      <c r="C77" s="13" t="s">
        <v>1202</v>
      </c>
      <c r="D77" s="13" t="s">
        <v>1203</v>
      </c>
      <c r="E77" s="13" t="s">
        <v>1204</v>
      </c>
      <c r="F77" s="13" t="s">
        <v>1205</v>
      </c>
      <c r="G77" s="13">
        <v>2014</v>
      </c>
      <c r="H77" s="44">
        <v>41767</v>
      </c>
      <c r="K77" s="13" t="s">
        <v>1206</v>
      </c>
    </row>
    <row r="78" spans="1:11" ht="15.75" customHeight="1" x14ac:dyDescent="0.25">
      <c r="A78" s="13">
        <v>25735717</v>
      </c>
      <c r="B78" s="13" t="s">
        <v>1222</v>
      </c>
      <c r="C78" s="13" t="s">
        <v>1223</v>
      </c>
      <c r="D78" s="13" t="s">
        <v>1224</v>
      </c>
      <c r="E78" s="13" t="s">
        <v>1131</v>
      </c>
      <c r="F78" s="13" t="s">
        <v>387</v>
      </c>
      <c r="G78" s="13">
        <v>2016</v>
      </c>
      <c r="H78" s="44">
        <v>42068</v>
      </c>
      <c r="K78" s="13" t="s">
        <v>1225</v>
      </c>
    </row>
    <row r="79" spans="1:11" ht="15.75" customHeight="1" x14ac:dyDescent="0.25">
      <c r="A79" s="13">
        <v>24206788</v>
      </c>
      <c r="B79" s="13" t="s">
        <v>3926</v>
      </c>
      <c r="C79" s="13" t="s">
        <v>3927</v>
      </c>
      <c r="D79" s="13" t="s">
        <v>3928</v>
      </c>
      <c r="E79" s="13" t="s">
        <v>3929</v>
      </c>
      <c r="F79" s="13" t="s">
        <v>759</v>
      </c>
      <c r="G79" s="13">
        <v>2013</v>
      </c>
      <c r="H79" s="44">
        <v>41590</v>
      </c>
      <c r="I79" s="13" t="s">
        <v>3930</v>
      </c>
      <c r="K79" s="13" t="s">
        <v>3931</v>
      </c>
    </row>
    <row r="80" spans="1:11" ht="15.75" customHeight="1" x14ac:dyDescent="0.25">
      <c r="A80" s="13">
        <v>26603424</v>
      </c>
      <c r="B80" s="13" t="s">
        <v>4259</v>
      </c>
      <c r="C80" s="13" t="s">
        <v>4260</v>
      </c>
      <c r="D80" s="13" t="s">
        <v>4261</v>
      </c>
      <c r="E80" s="13" t="s">
        <v>2467</v>
      </c>
      <c r="F80" s="13" t="s">
        <v>1328</v>
      </c>
      <c r="G80" s="13">
        <v>2016</v>
      </c>
      <c r="H80" s="44">
        <v>42334</v>
      </c>
      <c r="K80" s="13" t="s">
        <v>4262</v>
      </c>
    </row>
    <row r="81" spans="1:11" ht="15.75" customHeight="1" x14ac:dyDescent="0.25">
      <c r="A81" s="13">
        <v>25346239</v>
      </c>
      <c r="B81" s="13" t="s">
        <v>4231</v>
      </c>
      <c r="C81" s="13" t="s">
        <v>4232</v>
      </c>
      <c r="D81" s="13" t="s">
        <v>4233</v>
      </c>
      <c r="E81" s="13" t="s">
        <v>1029</v>
      </c>
      <c r="F81" s="13" t="s">
        <v>399</v>
      </c>
      <c r="G81" s="13">
        <v>2015</v>
      </c>
      <c r="H81" s="44">
        <v>41940</v>
      </c>
      <c r="I81" s="13" t="s">
        <v>4234</v>
      </c>
      <c r="J81" s="13" t="s">
        <v>4235</v>
      </c>
      <c r="K81" s="13" t="s">
        <v>4236</v>
      </c>
    </row>
    <row r="82" spans="1:11" ht="15.75" customHeight="1" x14ac:dyDescent="0.25">
      <c r="A82" s="13">
        <v>27600036</v>
      </c>
      <c r="B82" s="13" t="s">
        <v>1286</v>
      </c>
      <c r="C82" s="13" t="s">
        <v>1287</v>
      </c>
      <c r="D82" s="13" t="s">
        <v>1288</v>
      </c>
      <c r="E82" s="13" t="s">
        <v>1289</v>
      </c>
      <c r="F82" s="13" t="s">
        <v>573</v>
      </c>
      <c r="G82" s="13">
        <v>2016</v>
      </c>
      <c r="H82" s="44">
        <v>42621</v>
      </c>
      <c r="I82" s="13" t="s">
        <v>1290</v>
      </c>
      <c r="K82" s="13" t="s">
        <v>1291</v>
      </c>
    </row>
    <row r="83" spans="1:11" ht="15.75" customHeight="1" x14ac:dyDescent="0.25">
      <c r="A83" s="13">
        <v>23475972</v>
      </c>
      <c r="B83" s="13" t="s">
        <v>1295</v>
      </c>
      <c r="C83" s="13" t="s">
        <v>1296</v>
      </c>
      <c r="D83" s="13" t="s">
        <v>1297</v>
      </c>
      <c r="E83" s="13" t="s">
        <v>1298</v>
      </c>
      <c r="F83" s="13" t="s">
        <v>373</v>
      </c>
      <c r="G83" s="13">
        <v>2013</v>
      </c>
      <c r="H83" s="44">
        <v>41345</v>
      </c>
      <c r="I83" s="13" t="s">
        <v>1299</v>
      </c>
      <c r="K83" s="13" t="s">
        <v>1300</v>
      </c>
    </row>
    <row r="84" spans="1:11" ht="15.75" customHeight="1" x14ac:dyDescent="0.25">
      <c r="A84" s="13">
        <v>24092762</v>
      </c>
      <c r="B84" s="13" t="s">
        <v>1308</v>
      </c>
      <c r="C84" s="13" t="s">
        <v>1309</v>
      </c>
      <c r="D84" s="13" t="s">
        <v>1310</v>
      </c>
      <c r="E84" s="13" t="s">
        <v>1311</v>
      </c>
      <c r="F84" s="13" t="s">
        <v>1312</v>
      </c>
      <c r="G84" s="13">
        <v>2014</v>
      </c>
      <c r="H84" s="44">
        <v>41552</v>
      </c>
      <c r="K84" s="13" t="s">
        <v>1313</v>
      </c>
    </row>
    <row r="85" spans="1:11" ht="15.75" customHeight="1" x14ac:dyDescent="0.25">
      <c r="A85" s="13">
        <v>24571786</v>
      </c>
      <c r="B85" s="13" t="s">
        <v>1324</v>
      </c>
      <c r="C85" s="13" t="s">
        <v>1325</v>
      </c>
      <c r="D85" s="13" t="s">
        <v>1326</v>
      </c>
      <c r="E85" s="13" t="s">
        <v>1327</v>
      </c>
      <c r="F85" s="13" t="s">
        <v>1328</v>
      </c>
      <c r="G85" s="13">
        <v>2014</v>
      </c>
      <c r="H85" s="44">
        <v>41698</v>
      </c>
      <c r="K85" s="13" t="s">
        <v>1329</v>
      </c>
    </row>
    <row r="86" spans="1:11" ht="15.75" customHeight="1" x14ac:dyDescent="0.25">
      <c r="A86" s="13">
        <v>22334697</v>
      </c>
      <c r="B86" s="13" t="s">
        <v>1341</v>
      </c>
      <c r="C86" s="13" t="s">
        <v>1342</v>
      </c>
      <c r="D86" s="13" t="s">
        <v>1343</v>
      </c>
      <c r="E86" s="13" t="s">
        <v>1109</v>
      </c>
      <c r="F86" s="13" t="s">
        <v>1038</v>
      </c>
      <c r="G86" s="13">
        <v>2012</v>
      </c>
      <c r="H86" s="44">
        <v>40955</v>
      </c>
      <c r="I86" s="13" t="s">
        <v>1344</v>
      </c>
      <c r="K86" s="13" t="s">
        <v>1345</v>
      </c>
    </row>
    <row r="87" spans="1:11" ht="15.75" customHeight="1" x14ac:dyDescent="0.25">
      <c r="A87" s="13">
        <v>23351067</v>
      </c>
      <c r="B87" s="13" t="s">
        <v>1363</v>
      </c>
      <c r="C87" s="13" t="s">
        <v>1364</v>
      </c>
      <c r="D87" s="13" t="s">
        <v>1365</v>
      </c>
      <c r="E87" s="13" t="s">
        <v>1366</v>
      </c>
      <c r="F87" s="13" t="s">
        <v>1066</v>
      </c>
      <c r="G87" s="13">
        <v>2013</v>
      </c>
      <c r="H87" s="44">
        <v>41303</v>
      </c>
      <c r="I87" s="13" t="s">
        <v>1367</v>
      </c>
      <c r="K87" s="13" t="s">
        <v>1368</v>
      </c>
    </row>
    <row r="88" spans="1:11" ht="15.75" customHeight="1" x14ac:dyDescent="0.25">
      <c r="A88" s="13">
        <v>27080763</v>
      </c>
      <c r="B88" s="13" t="s">
        <v>5260</v>
      </c>
      <c r="C88" s="13" t="s">
        <v>5261</v>
      </c>
      <c r="D88" s="13" t="s">
        <v>5262</v>
      </c>
      <c r="E88" s="13" t="s">
        <v>2416</v>
      </c>
      <c r="F88" s="13" t="s">
        <v>1560</v>
      </c>
      <c r="G88" s="13">
        <v>2016</v>
      </c>
      <c r="H88" s="44">
        <v>42476</v>
      </c>
      <c r="K88" s="13" t="s">
        <v>5263</v>
      </c>
    </row>
    <row r="89" spans="1:11" ht="15.75" customHeight="1" x14ac:dyDescent="0.25">
      <c r="A89" s="13">
        <v>22676068</v>
      </c>
      <c r="B89" s="13" t="s">
        <v>5813</v>
      </c>
      <c r="C89" s="13" t="s">
        <v>5814</v>
      </c>
      <c r="D89" s="13" t="s">
        <v>5815</v>
      </c>
      <c r="E89" s="13" t="s">
        <v>4347</v>
      </c>
      <c r="F89" s="13" t="s">
        <v>1429</v>
      </c>
      <c r="G89" s="13">
        <v>2012</v>
      </c>
      <c r="H89" s="44">
        <v>41069</v>
      </c>
      <c r="I89" s="13" t="s">
        <v>5816</v>
      </c>
      <c r="J89" s="13" t="s">
        <v>5817</v>
      </c>
      <c r="K89" s="13" t="s">
        <v>5818</v>
      </c>
    </row>
    <row r="90" spans="1:11" ht="15.75" customHeight="1" x14ac:dyDescent="0.25">
      <c r="A90" s="13">
        <v>27449234</v>
      </c>
      <c r="B90" s="13" t="s">
        <v>1395</v>
      </c>
      <c r="C90" s="13" t="s">
        <v>1396</v>
      </c>
      <c r="D90" s="13" t="s">
        <v>1397</v>
      </c>
      <c r="E90" s="13" t="s">
        <v>1398</v>
      </c>
      <c r="F90" s="13" t="s">
        <v>1066</v>
      </c>
      <c r="G90" s="13">
        <v>2016</v>
      </c>
      <c r="H90" s="44">
        <v>42576</v>
      </c>
      <c r="I90" s="13" t="s">
        <v>1399</v>
      </c>
      <c r="K90" s="13" t="s">
        <v>1400</v>
      </c>
    </row>
    <row r="91" spans="1:11" ht="15.75" customHeight="1" x14ac:dyDescent="0.25">
      <c r="A91" s="13">
        <v>26316384</v>
      </c>
      <c r="B91" s="13" t="s">
        <v>1404</v>
      </c>
      <c r="C91" s="13" t="s">
        <v>1405</v>
      </c>
      <c r="D91" s="13" t="s">
        <v>1406</v>
      </c>
      <c r="E91" s="13" t="s">
        <v>1407</v>
      </c>
      <c r="F91" s="13" t="s">
        <v>493</v>
      </c>
      <c r="G91" s="13">
        <v>2015</v>
      </c>
      <c r="H91" s="44">
        <v>42245</v>
      </c>
      <c r="K91" s="13" t="s">
        <v>1408</v>
      </c>
    </row>
    <row r="92" spans="1:11" ht="15.75" customHeight="1" x14ac:dyDescent="0.25">
      <c r="A92" s="13">
        <v>26968786</v>
      </c>
      <c r="B92" s="13" t="s">
        <v>1419</v>
      </c>
      <c r="C92" s="13" t="s">
        <v>1420</v>
      </c>
      <c r="D92" s="13" t="s">
        <v>1421</v>
      </c>
      <c r="E92" s="13" t="s">
        <v>1422</v>
      </c>
      <c r="F92" s="13" t="s">
        <v>393</v>
      </c>
      <c r="G92" s="13">
        <v>2017</v>
      </c>
      <c r="H92" s="44">
        <v>42442</v>
      </c>
      <c r="K92" s="13" t="s">
        <v>1423</v>
      </c>
    </row>
    <row r="93" spans="1:11" ht="15.75" customHeight="1" x14ac:dyDescent="0.25">
      <c r="A93" s="13">
        <v>26641098</v>
      </c>
      <c r="B93" s="13" t="s">
        <v>6136</v>
      </c>
      <c r="C93" s="13" t="s">
        <v>6137</v>
      </c>
      <c r="D93" s="13" t="s">
        <v>6138</v>
      </c>
      <c r="E93" s="13" t="s">
        <v>774</v>
      </c>
      <c r="F93" s="13" t="s">
        <v>424</v>
      </c>
      <c r="G93" s="13">
        <v>2015</v>
      </c>
      <c r="H93" s="44">
        <v>42346</v>
      </c>
      <c r="I93" s="13" t="s">
        <v>6139</v>
      </c>
      <c r="K93" s="13" t="s">
        <v>6140</v>
      </c>
    </row>
    <row r="94" spans="1:11" ht="15.75" customHeight="1" x14ac:dyDescent="0.25">
      <c r="A94" s="13">
        <v>23506248</v>
      </c>
      <c r="B94" s="13" t="s">
        <v>1425</v>
      </c>
      <c r="C94" s="13" t="s">
        <v>1426</v>
      </c>
      <c r="D94" s="13" t="s">
        <v>1427</v>
      </c>
      <c r="E94" s="13" t="s">
        <v>1428</v>
      </c>
      <c r="F94" s="13" t="s">
        <v>1429</v>
      </c>
      <c r="G94" s="13">
        <v>2013</v>
      </c>
      <c r="H94" s="44">
        <v>41353</v>
      </c>
      <c r="I94" s="13" t="s">
        <v>1430</v>
      </c>
      <c r="J94" s="13" t="s">
        <v>1431</v>
      </c>
      <c r="K94" s="13" t="s">
        <v>1432</v>
      </c>
    </row>
    <row r="95" spans="1:11" ht="15.75" customHeight="1" x14ac:dyDescent="0.25">
      <c r="A95" s="13">
        <v>27758727</v>
      </c>
      <c r="B95" s="13" t="s">
        <v>1448</v>
      </c>
      <c r="C95" s="13" t="s">
        <v>1449</v>
      </c>
      <c r="D95" s="13" t="s">
        <v>1450</v>
      </c>
      <c r="E95" s="13" t="s">
        <v>1053</v>
      </c>
      <c r="F95" s="13" t="s">
        <v>1451</v>
      </c>
      <c r="G95" s="13">
        <v>2017</v>
      </c>
      <c r="H95" s="44">
        <v>42664</v>
      </c>
      <c r="I95" s="13" t="s">
        <v>1452</v>
      </c>
      <c r="K95" s="13" t="s">
        <v>1453</v>
      </c>
    </row>
    <row r="96" spans="1:11" ht="15.75" customHeight="1" x14ac:dyDescent="0.25">
      <c r="A96" s="13">
        <v>27376801</v>
      </c>
      <c r="B96" s="13" t="s">
        <v>4768</v>
      </c>
      <c r="C96" s="13" t="s">
        <v>4769</v>
      </c>
      <c r="D96" s="13" t="s">
        <v>4770</v>
      </c>
      <c r="E96" s="13" t="s">
        <v>4771</v>
      </c>
      <c r="F96" s="13" t="s">
        <v>4772</v>
      </c>
      <c r="G96" s="13">
        <v>2016</v>
      </c>
      <c r="H96" s="44">
        <v>42556</v>
      </c>
      <c r="K96" s="13" t="s">
        <v>4773</v>
      </c>
    </row>
    <row r="97" spans="1:11" ht="15.75" customHeight="1" x14ac:dyDescent="0.25">
      <c r="A97" s="13">
        <v>24243880</v>
      </c>
      <c r="B97" s="13" t="s">
        <v>1464</v>
      </c>
      <c r="C97" s="13" t="s">
        <v>254</v>
      </c>
      <c r="D97" s="13" t="s">
        <v>1465</v>
      </c>
      <c r="E97" s="13" t="s">
        <v>256</v>
      </c>
      <c r="F97" s="13" t="s">
        <v>393</v>
      </c>
      <c r="G97" s="13">
        <v>2013</v>
      </c>
      <c r="H97" s="44">
        <v>41597</v>
      </c>
      <c r="K97" s="13" t="s">
        <v>1466</v>
      </c>
    </row>
    <row r="98" spans="1:11" ht="15.75" customHeight="1" x14ac:dyDescent="0.25">
      <c r="A98" s="13">
        <v>24878918</v>
      </c>
      <c r="B98" s="13" t="s">
        <v>5905</v>
      </c>
      <c r="C98" s="13" t="s">
        <v>5906</v>
      </c>
      <c r="D98" s="13" t="s">
        <v>5907</v>
      </c>
      <c r="E98" s="13" t="s">
        <v>5908</v>
      </c>
      <c r="F98" s="13" t="s">
        <v>113</v>
      </c>
      <c r="G98" s="13">
        <v>2014</v>
      </c>
      <c r="H98" s="44">
        <v>41791</v>
      </c>
      <c r="K98" s="13" t="s">
        <v>5909</v>
      </c>
    </row>
    <row r="99" spans="1:11" ht="15.75" customHeight="1" x14ac:dyDescent="0.25">
      <c r="A99" s="13">
        <v>27578029</v>
      </c>
      <c r="B99" s="13" t="s">
        <v>3907</v>
      </c>
      <c r="C99" s="13" t="s">
        <v>3908</v>
      </c>
      <c r="D99" s="13" t="s">
        <v>3909</v>
      </c>
      <c r="E99" s="13" t="s">
        <v>3816</v>
      </c>
      <c r="F99" s="13" t="s">
        <v>1328</v>
      </c>
      <c r="G99" s="13">
        <v>2016</v>
      </c>
      <c r="H99" s="44">
        <v>42614</v>
      </c>
      <c r="K99" s="13" t="s">
        <v>3910</v>
      </c>
    </row>
    <row r="100" spans="1:11" ht="15.75" customHeight="1" x14ac:dyDescent="0.25">
      <c r="A100" s="13">
        <v>25427572</v>
      </c>
      <c r="B100" s="13" t="s">
        <v>1468</v>
      </c>
      <c r="C100" s="13" t="s">
        <v>1469</v>
      </c>
      <c r="D100" s="13" t="s">
        <v>1470</v>
      </c>
      <c r="E100" s="13" t="s">
        <v>1471</v>
      </c>
      <c r="F100" s="13" t="s">
        <v>1066</v>
      </c>
      <c r="G100" s="13">
        <v>2014</v>
      </c>
      <c r="H100" s="44">
        <v>41971</v>
      </c>
      <c r="I100" s="13" t="s">
        <v>1472</v>
      </c>
      <c r="K100" s="13" t="s">
        <v>1473</v>
      </c>
    </row>
    <row r="101" spans="1:11" ht="15.75" customHeight="1" x14ac:dyDescent="0.25">
      <c r="A101" s="13">
        <v>24503900</v>
      </c>
      <c r="B101" s="13" t="s">
        <v>4089</v>
      </c>
      <c r="C101" s="13" t="s">
        <v>4090</v>
      </c>
      <c r="D101" s="13" t="s">
        <v>4091</v>
      </c>
      <c r="E101" s="13" t="s">
        <v>813</v>
      </c>
      <c r="F101" s="13" t="s">
        <v>393</v>
      </c>
      <c r="G101" s="13">
        <v>2014</v>
      </c>
      <c r="H101" s="44">
        <v>41678</v>
      </c>
      <c r="K101" s="13" t="s">
        <v>4092</v>
      </c>
    </row>
    <row r="102" spans="1:11" ht="15.75" customHeight="1" x14ac:dyDescent="0.25">
      <c r="A102" s="13">
        <v>27465490</v>
      </c>
      <c r="B102" s="13" t="s">
        <v>1535</v>
      </c>
      <c r="C102" s="13" t="s">
        <v>1536</v>
      </c>
      <c r="D102" s="13" t="s">
        <v>1537</v>
      </c>
      <c r="E102" s="13" t="s">
        <v>1538</v>
      </c>
      <c r="F102" s="13" t="s">
        <v>1429</v>
      </c>
      <c r="G102" s="13">
        <v>2016</v>
      </c>
      <c r="H102" s="44">
        <v>42580</v>
      </c>
      <c r="I102" s="13" t="s">
        <v>1539</v>
      </c>
      <c r="K102" s="13" t="s">
        <v>1540</v>
      </c>
    </row>
    <row r="103" spans="1:11" ht="15.75" customHeight="1" x14ac:dyDescent="0.25">
      <c r="A103" s="13">
        <v>22327577</v>
      </c>
      <c r="B103" s="13" t="s">
        <v>6264</v>
      </c>
      <c r="C103" s="13" t="s">
        <v>6265</v>
      </c>
      <c r="D103" s="13" t="s">
        <v>6266</v>
      </c>
      <c r="E103" s="13" t="s">
        <v>3595</v>
      </c>
      <c r="F103" s="13" t="s">
        <v>6267</v>
      </c>
      <c r="G103" s="13">
        <v>2012</v>
      </c>
      <c r="H103" s="44">
        <v>40953</v>
      </c>
      <c r="I103" s="13" t="s">
        <v>6268</v>
      </c>
      <c r="K103" s="13" t="s">
        <v>6269</v>
      </c>
    </row>
    <row r="104" spans="1:11" ht="15.75" customHeight="1" x14ac:dyDescent="0.25">
      <c r="A104" s="13">
        <v>27575582</v>
      </c>
      <c r="B104" s="13" t="s">
        <v>1550</v>
      </c>
      <c r="C104" s="13" t="s">
        <v>1551</v>
      </c>
      <c r="D104" s="13" t="s">
        <v>1552</v>
      </c>
      <c r="E104" s="13" t="s">
        <v>1553</v>
      </c>
      <c r="F104" s="13" t="s">
        <v>587</v>
      </c>
      <c r="G104" s="13">
        <v>2016</v>
      </c>
      <c r="H104" s="44">
        <v>42613</v>
      </c>
      <c r="I104" s="13" t="s">
        <v>1554</v>
      </c>
      <c r="K104" s="13" t="s">
        <v>1555</v>
      </c>
    </row>
    <row r="105" spans="1:11" ht="15.75" customHeight="1" x14ac:dyDescent="0.25">
      <c r="A105" s="13">
        <v>26068331</v>
      </c>
      <c r="B105" s="13" t="s">
        <v>1556</v>
      </c>
      <c r="C105" s="13" t="s">
        <v>1557</v>
      </c>
      <c r="D105" s="13" t="s">
        <v>1558</v>
      </c>
      <c r="E105" s="13" t="s">
        <v>1559</v>
      </c>
      <c r="F105" s="13" t="s">
        <v>1560</v>
      </c>
      <c r="G105" s="13">
        <v>2015</v>
      </c>
      <c r="H105" s="44">
        <v>42168</v>
      </c>
      <c r="K105" s="13" t="s">
        <v>1561</v>
      </c>
    </row>
    <row r="106" spans="1:11" ht="15.75" customHeight="1" x14ac:dyDescent="0.25">
      <c r="A106" s="13">
        <v>28228492</v>
      </c>
      <c r="B106" s="13" t="s">
        <v>1576</v>
      </c>
      <c r="C106" s="13" t="s">
        <v>1577</v>
      </c>
      <c r="D106" s="13" t="s">
        <v>1578</v>
      </c>
      <c r="E106" s="13" t="s">
        <v>1579</v>
      </c>
      <c r="F106" s="13" t="s">
        <v>502</v>
      </c>
      <c r="G106" s="13">
        <v>2017</v>
      </c>
      <c r="H106" s="44">
        <v>42790</v>
      </c>
      <c r="I106" s="13" t="s">
        <v>1580</v>
      </c>
      <c r="K106" s="13" t="s">
        <v>1581</v>
      </c>
    </row>
    <row r="107" spans="1:11" ht="15.75" customHeight="1" x14ac:dyDescent="0.25">
      <c r="A107" s="13">
        <v>26482313</v>
      </c>
      <c r="B107" s="13" t="s">
        <v>1594</v>
      </c>
      <c r="C107" s="13" t="s">
        <v>1595</v>
      </c>
      <c r="D107" s="13" t="s">
        <v>1596</v>
      </c>
      <c r="E107" s="13" t="s">
        <v>1597</v>
      </c>
      <c r="F107" s="13" t="s">
        <v>573</v>
      </c>
      <c r="G107" s="13">
        <v>2015</v>
      </c>
      <c r="H107" s="44">
        <v>42298</v>
      </c>
      <c r="I107" s="13" t="s">
        <v>1598</v>
      </c>
      <c r="K107" s="13" t="s">
        <v>1599</v>
      </c>
    </row>
    <row r="108" spans="1:11" ht="15.75" customHeight="1" x14ac:dyDescent="0.25">
      <c r="A108" s="13">
        <v>25070110</v>
      </c>
      <c r="B108" s="13" t="s">
        <v>3826</v>
      </c>
      <c r="C108" s="13" t="s">
        <v>3827</v>
      </c>
      <c r="D108" s="13" t="s">
        <v>3828</v>
      </c>
      <c r="E108" s="13" t="s">
        <v>1244</v>
      </c>
      <c r="F108" s="13" t="s">
        <v>573</v>
      </c>
      <c r="G108" s="13">
        <v>2014</v>
      </c>
      <c r="H108" s="44">
        <v>41850</v>
      </c>
      <c r="I108" s="13" t="s">
        <v>3829</v>
      </c>
      <c r="K108" s="13" t="s">
        <v>3830</v>
      </c>
    </row>
    <row r="109" spans="1:11" ht="15.75" customHeight="1" x14ac:dyDescent="0.25">
      <c r="A109" s="13">
        <v>24502606</v>
      </c>
      <c r="B109" s="13" t="s">
        <v>1626</v>
      </c>
      <c r="C109" s="13" t="s">
        <v>1627</v>
      </c>
      <c r="D109" s="13" t="s">
        <v>1628</v>
      </c>
      <c r="E109" s="13" t="s">
        <v>1629</v>
      </c>
      <c r="F109" s="13" t="s">
        <v>1066</v>
      </c>
      <c r="G109" s="13">
        <v>2014</v>
      </c>
      <c r="H109" s="44">
        <v>41678</v>
      </c>
      <c r="I109" s="13" t="s">
        <v>1630</v>
      </c>
      <c r="K109" s="13" t="s">
        <v>1631</v>
      </c>
    </row>
    <row r="110" spans="1:11" ht="15.75" customHeight="1" x14ac:dyDescent="0.25">
      <c r="A110" s="13">
        <v>26808268</v>
      </c>
      <c r="B110" s="13" t="s">
        <v>5690</v>
      </c>
      <c r="C110" s="13" t="s">
        <v>5691</v>
      </c>
      <c r="D110" s="13" t="s">
        <v>5692</v>
      </c>
      <c r="E110" s="13" t="s">
        <v>2698</v>
      </c>
      <c r="F110" s="13" t="s">
        <v>424</v>
      </c>
      <c r="G110" s="13">
        <v>2016</v>
      </c>
      <c r="H110" s="44">
        <v>42395</v>
      </c>
      <c r="I110" s="13" t="s">
        <v>5693</v>
      </c>
      <c r="K110" s="13" t="s">
        <v>5694</v>
      </c>
    </row>
    <row r="111" spans="1:11" ht="15.75" customHeight="1" x14ac:dyDescent="0.25">
      <c r="A111" s="13">
        <v>27080231</v>
      </c>
      <c r="B111" s="13" t="s">
        <v>3943</v>
      </c>
      <c r="C111" s="13" t="s">
        <v>3944</v>
      </c>
      <c r="D111" s="13" t="s">
        <v>3945</v>
      </c>
      <c r="E111" s="13" t="s">
        <v>3946</v>
      </c>
      <c r="F111" s="13" t="s">
        <v>1066</v>
      </c>
      <c r="G111" s="13">
        <v>2016</v>
      </c>
      <c r="H111" s="44">
        <v>42476</v>
      </c>
      <c r="I111" s="13" t="s">
        <v>3947</v>
      </c>
      <c r="K111" s="13" t="s">
        <v>3948</v>
      </c>
    </row>
    <row r="112" spans="1:11" ht="15.75" customHeight="1" x14ac:dyDescent="0.25">
      <c r="A112" s="13">
        <v>24901477</v>
      </c>
      <c r="B112" s="13" t="s">
        <v>5273</v>
      </c>
      <c r="C112" s="13" t="s">
        <v>5274</v>
      </c>
      <c r="D112" s="13" t="s">
        <v>5275</v>
      </c>
      <c r="E112" s="13" t="s">
        <v>5276</v>
      </c>
      <c r="F112" s="13" t="s">
        <v>424</v>
      </c>
      <c r="G112" s="13">
        <v>2014</v>
      </c>
      <c r="H112" s="44">
        <v>41796</v>
      </c>
      <c r="I112" s="13" t="s">
        <v>5277</v>
      </c>
      <c r="K112" s="13" t="s">
        <v>5278</v>
      </c>
    </row>
    <row r="113" spans="1:11" ht="15.75" customHeight="1" x14ac:dyDescent="0.25">
      <c r="A113" s="13">
        <v>25818299</v>
      </c>
      <c r="B113" s="13" t="s">
        <v>1648</v>
      </c>
      <c r="C113" s="13" t="s">
        <v>1649</v>
      </c>
      <c r="D113" s="13" t="s">
        <v>1650</v>
      </c>
      <c r="E113" s="13" t="s">
        <v>1651</v>
      </c>
      <c r="F113" s="13" t="s">
        <v>1652</v>
      </c>
      <c r="G113" s="13">
        <v>2015</v>
      </c>
      <c r="H113" s="44">
        <v>42094</v>
      </c>
      <c r="I113" s="13" t="s">
        <v>1653</v>
      </c>
      <c r="J113" s="13" t="s">
        <v>1654</v>
      </c>
      <c r="K113" s="13" t="s">
        <v>1655</v>
      </c>
    </row>
    <row r="114" spans="1:11" ht="15.75" customHeight="1" x14ac:dyDescent="0.25">
      <c r="A114" s="13">
        <v>27736753</v>
      </c>
      <c r="B114" s="13" t="s">
        <v>1657</v>
      </c>
      <c r="C114" s="13" t="s">
        <v>1658</v>
      </c>
      <c r="D114" s="13" t="s">
        <v>1659</v>
      </c>
      <c r="E114" s="13" t="s">
        <v>1660</v>
      </c>
      <c r="F114" s="13" t="s">
        <v>573</v>
      </c>
      <c r="G114" s="13">
        <v>2016</v>
      </c>
      <c r="H114" s="44">
        <v>42657</v>
      </c>
      <c r="I114" s="13" t="s">
        <v>1661</v>
      </c>
      <c r="K114" s="13" t="s">
        <v>1662</v>
      </c>
    </row>
    <row r="115" spans="1:11" ht="15.75" customHeight="1" x14ac:dyDescent="0.25">
      <c r="A115" s="13">
        <v>28134103</v>
      </c>
      <c r="B115" s="13" t="s">
        <v>1674</v>
      </c>
      <c r="C115" s="13" t="s">
        <v>1675</v>
      </c>
      <c r="D115" s="13" t="s">
        <v>1676</v>
      </c>
      <c r="E115" s="13" t="s">
        <v>655</v>
      </c>
      <c r="F115" s="13" t="s">
        <v>679</v>
      </c>
      <c r="G115" s="13">
        <v>2017</v>
      </c>
      <c r="H115" s="44">
        <v>42766</v>
      </c>
      <c r="K115" s="13" t="s">
        <v>1677</v>
      </c>
    </row>
    <row r="116" spans="1:11" ht="15.75" customHeight="1" x14ac:dyDescent="0.25">
      <c r="A116" s="13">
        <v>25267684</v>
      </c>
      <c r="B116" s="13" t="s">
        <v>1679</v>
      </c>
      <c r="C116" s="13" t="s">
        <v>1680</v>
      </c>
      <c r="D116" s="13" t="s">
        <v>1681</v>
      </c>
      <c r="E116" s="13" t="s">
        <v>1682</v>
      </c>
      <c r="F116" s="13" t="s">
        <v>573</v>
      </c>
      <c r="G116" s="13">
        <v>2014</v>
      </c>
      <c r="H116" s="44">
        <v>41913</v>
      </c>
      <c r="I116" s="13" t="s">
        <v>1683</v>
      </c>
      <c r="K116" s="13" t="s">
        <v>1684</v>
      </c>
    </row>
    <row r="117" spans="1:11" ht="15.75" customHeight="1" x14ac:dyDescent="0.25">
      <c r="A117" s="13">
        <v>22421701</v>
      </c>
      <c r="B117" s="13" t="s">
        <v>4757</v>
      </c>
      <c r="C117" s="13" t="s">
        <v>4758</v>
      </c>
      <c r="D117" s="13" t="s">
        <v>4759</v>
      </c>
      <c r="E117" s="13" t="s">
        <v>2639</v>
      </c>
      <c r="F117" s="13" t="s">
        <v>304</v>
      </c>
      <c r="G117" s="13">
        <v>2012</v>
      </c>
      <c r="H117" s="44">
        <v>40985</v>
      </c>
      <c r="K117" s="13" t="s">
        <v>4760</v>
      </c>
    </row>
    <row r="118" spans="1:11" ht="15.75" customHeight="1" x14ac:dyDescent="0.25">
      <c r="A118" s="13">
        <v>24379305</v>
      </c>
      <c r="B118" s="13" t="s">
        <v>1686</v>
      </c>
      <c r="C118" s="13" t="s">
        <v>1687</v>
      </c>
      <c r="D118" s="13" t="s">
        <v>1688</v>
      </c>
      <c r="E118" s="13" t="s">
        <v>1689</v>
      </c>
      <c r="F118" s="13" t="s">
        <v>493</v>
      </c>
      <c r="G118" s="13">
        <v>2014</v>
      </c>
      <c r="H118" s="44">
        <v>41640</v>
      </c>
      <c r="K118" s="13" t="s">
        <v>1690</v>
      </c>
    </row>
    <row r="119" spans="1:11" ht="15.75" customHeight="1" x14ac:dyDescent="0.25">
      <c r="A119" s="13">
        <v>22207596</v>
      </c>
      <c r="B119" s="13" t="s">
        <v>1697</v>
      </c>
      <c r="C119" s="13" t="s">
        <v>1698</v>
      </c>
      <c r="D119" s="13" t="s">
        <v>1699</v>
      </c>
      <c r="E119" s="13" t="s">
        <v>1700</v>
      </c>
      <c r="F119" s="13" t="s">
        <v>493</v>
      </c>
      <c r="G119" s="13">
        <v>2012</v>
      </c>
      <c r="H119" s="44">
        <v>40908</v>
      </c>
      <c r="K119" s="13" t="s">
        <v>1701</v>
      </c>
    </row>
    <row r="120" spans="1:11" ht="15.75" customHeight="1" x14ac:dyDescent="0.25">
      <c r="A120" s="13">
        <v>26763972</v>
      </c>
      <c r="B120" s="13" t="s">
        <v>1703</v>
      </c>
      <c r="C120" s="13" t="s">
        <v>1704</v>
      </c>
      <c r="D120" s="13" t="s">
        <v>1705</v>
      </c>
      <c r="E120" s="13" t="s">
        <v>1706</v>
      </c>
      <c r="F120" s="13" t="s">
        <v>502</v>
      </c>
      <c r="G120" s="13">
        <v>2016</v>
      </c>
      <c r="H120" s="44">
        <v>42384</v>
      </c>
      <c r="I120" s="13" t="s">
        <v>1707</v>
      </c>
      <c r="K120" s="13" t="s">
        <v>1708</v>
      </c>
    </row>
    <row r="121" spans="1:11" ht="15.75" customHeight="1" x14ac:dyDescent="0.25">
      <c r="A121" s="13">
        <v>24890595</v>
      </c>
      <c r="B121" s="13" t="s">
        <v>1731</v>
      </c>
      <c r="C121" s="13" t="s">
        <v>1732</v>
      </c>
      <c r="D121" s="13" t="s">
        <v>1733</v>
      </c>
      <c r="E121" s="13" t="s">
        <v>1311</v>
      </c>
      <c r="F121" s="13" t="s">
        <v>573</v>
      </c>
      <c r="G121" s="13">
        <v>2014</v>
      </c>
      <c r="H121" s="44">
        <v>41794</v>
      </c>
      <c r="I121" s="13" t="s">
        <v>1734</v>
      </c>
      <c r="K121" s="13" t="s">
        <v>1735</v>
      </c>
    </row>
    <row r="122" spans="1:11" ht="15.75" customHeight="1" x14ac:dyDescent="0.25">
      <c r="A122" s="13">
        <v>24335745</v>
      </c>
      <c r="B122" s="13" t="s">
        <v>5919</v>
      </c>
      <c r="C122" s="13" t="s">
        <v>5920</v>
      </c>
      <c r="D122" s="13" t="s">
        <v>5921</v>
      </c>
      <c r="E122" s="13" t="s">
        <v>5922</v>
      </c>
      <c r="F122" s="13" t="s">
        <v>304</v>
      </c>
      <c r="G122" s="13">
        <v>2014</v>
      </c>
      <c r="H122" s="44">
        <v>41625</v>
      </c>
      <c r="K122" s="13" t="s">
        <v>5923</v>
      </c>
    </row>
    <row r="123" spans="1:11" ht="15.75" customHeight="1" x14ac:dyDescent="0.25">
      <c r="A123" s="13">
        <v>27724873</v>
      </c>
      <c r="B123" s="13" t="s">
        <v>1760</v>
      </c>
      <c r="C123" s="13" t="s">
        <v>1761</v>
      </c>
      <c r="D123" s="13" t="s">
        <v>1762</v>
      </c>
      <c r="E123" s="13" t="s">
        <v>1763</v>
      </c>
      <c r="F123" s="13" t="s">
        <v>759</v>
      </c>
      <c r="G123" s="13">
        <v>2016</v>
      </c>
      <c r="H123" s="44">
        <v>42655</v>
      </c>
      <c r="I123" s="13" t="s">
        <v>1764</v>
      </c>
      <c r="K123" s="13" t="s">
        <v>1765</v>
      </c>
    </row>
    <row r="124" spans="1:11" ht="15.75" customHeight="1" x14ac:dyDescent="0.25">
      <c r="A124" s="13">
        <v>23159594</v>
      </c>
      <c r="B124" s="13" t="s">
        <v>3533</v>
      </c>
      <c r="C124" s="13" t="s">
        <v>3534</v>
      </c>
      <c r="D124" s="13" t="s">
        <v>3535</v>
      </c>
      <c r="E124" s="13" t="s">
        <v>3536</v>
      </c>
      <c r="F124" s="13" t="s">
        <v>2072</v>
      </c>
      <c r="G124" s="13">
        <v>2013</v>
      </c>
      <c r="H124" s="44">
        <v>41233</v>
      </c>
      <c r="K124" s="13" t="s">
        <v>3537</v>
      </c>
    </row>
    <row r="125" spans="1:11" ht="15.75" customHeight="1" x14ac:dyDescent="0.25">
      <c r="A125" s="13">
        <v>26332192</v>
      </c>
      <c r="B125" s="13" t="s">
        <v>5615</v>
      </c>
      <c r="C125" s="13" t="s">
        <v>5616</v>
      </c>
      <c r="D125" s="13" t="s">
        <v>5617</v>
      </c>
      <c r="E125" s="13" t="s">
        <v>863</v>
      </c>
      <c r="F125" s="13" t="s">
        <v>1376</v>
      </c>
      <c r="G125" s="13">
        <v>2015</v>
      </c>
      <c r="H125" s="44">
        <v>42250</v>
      </c>
      <c r="K125" s="13" t="s">
        <v>5618</v>
      </c>
    </row>
    <row r="126" spans="1:11" ht="15.75" customHeight="1" x14ac:dyDescent="0.25">
      <c r="A126" s="13">
        <v>26174237</v>
      </c>
      <c r="B126" s="13" t="s">
        <v>1785</v>
      </c>
      <c r="C126" s="13" t="s">
        <v>1786</v>
      </c>
      <c r="D126" s="13" t="s">
        <v>1787</v>
      </c>
      <c r="E126" s="13" t="s">
        <v>1788</v>
      </c>
      <c r="F126" s="13" t="s">
        <v>1066</v>
      </c>
      <c r="G126" s="13">
        <v>2015</v>
      </c>
      <c r="H126" s="44">
        <v>42201</v>
      </c>
      <c r="I126" s="13" t="s">
        <v>1789</v>
      </c>
      <c r="K126" s="13" t="s">
        <v>1790</v>
      </c>
    </row>
    <row r="127" spans="1:11" ht="15.75" customHeight="1" x14ac:dyDescent="0.25">
      <c r="A127" s="13">
        <v>27923924</v>
      </c>
      <c r="B127" s="13" t="s">
        <v>1791</v>
      </c>
      <c r="C127" s="13" t="s">
        <v>1792</v>
      </c>
      <c r="D127" s="13" t="s">
        <v>1793</v>
      </c>
      <c r="E127" s="13" t="s">
        <v>1794</v>
      </c>
      <c r="F127" s="13" t="s">
        <v>277</v>
      </c>
      <c r="G127" s="13">
        <v>2016</v>
      </c>
      <c r="H127" s="44">
        <v>42712</v>
      </c>
      <c r="I127" s="13" t="s">
        <v>1795</v>
      </c>
      <c r="K127" s="13" t="s">
        <v>1796</v>
      </c>
    </row>
    <row r="128" spans="1:11" ht="15.75" customHeight="1" x14ac:dyDescent="0.25">
      <c r="A128" s="13">
        <v>23680903</v>
      </c>
      <c r="B128" s="13" t="s">
        <v>1798</v>
      </c>
      <c r="C128" s="13" t="s">
        <v>1799</v>
      </c>
      <c r="D128" s="13" t="s">
        <v>1800</v>
      </c>
      <c r="E128" s="13" t="s">
        <v>1801</v>
      </c>
      <c r="F128" s="13" t="s">
        <v>304</v>
      </c>
      <c r="G128" s="13">
        <v>2013</v>
      </c>
      <c r="H128" s="44">
        <v>41412</v>
      </c>
      <c r="K128" s="13" t="s">
        <v>1802</v>
      </c>
    </row>
    <row r="129" spans="1:11" ht="15.75" customHeight="1" x14ac:dyDescent="0.25">
      <c r="A129" s="13">
        <v>23241969</v>
      </c>
      <c r="B129" s="13" t="s">
        <v>1805</v>
      </c>
      <c r="C129" s="13" t="s">
        <v>1806</v>
      </c>
      <c r="D129" s="13" t="s">
        <v>1807</v>
      </c>
      <c r="E129" s="13" t="s">
        <v>1808</v>
      </c>
      <c r="F129" s="13" t="s">
        <v>393</v>
      </c>
      <c r="G129" s="13">
        <v>2013</v>
      </c>
      <c r="H129" s="44">
        <v>41261</v>
      </c>
      <c r="K129" s="13" t="s">
        <v>1809</v>
      </c>
    </row>
    <row r="130" spans="1:11" ht="15.75" customHeight="1" x14ac:dyDescent="0.25">
      <c r="A130" s="13">
        <v>28303829</v>
      </c>
      <c r="B130" s="13" t="s">
        <v>1810</v>
      </c>
      <c r="C130" s="13" t="s">
        <v>1811</v>
      </c>
      <c r="D130" s="13" t="s">
        <v>1812</v>
      </c>
      <c r="E130" s="13" t="s">
        <v>1813</v>
      </c>
      <c r="F130" s="13" t="s">
        <v>1560</v>
      </c>
      <c r="G130" s="13">
        <v>2017</v>
      </c>
      <c r="H130" s="44">
        <v>42812</v>
      </c>
      <c r="K130" s="13" t="s">
        <v>1814</v>
      </c>
    </row>
    <row r="131" spans="1:11" ht="15.75" customHeight="1" x14ac:dyDescent="0.25">
      <c r="A131" s="13">
        <v>23977246</v>
      </c>
      <c r="B131" s="13" t="s">
        <v>1818</v>
      </c>
      <c r="C131" s="13" t="s">
        <v>1819</v>
      </c>
      <c r="D131" s="13" t="s">
        <v>1820</v>
      </c>
      <c r="E131" s="13" t="s">
        <v>544</v>
      </c>
      <c r="F131" s="13" t="s">
        <v>424</v>
      </c>
      <c r="G131" s="13">
        <v>2013</v>
      </c>
      <c r="H131" s="44">
        <v>41513</v>
      </c>
      <c r="I131" s="13" t="s">
        <v>1821</v>
      </c>
      <c r="K131" s="13" t="s">
        <v>1822</v>
      </c>
    </row>
    <row r="132" spans="1:11" ht="15.75" customHeight="1" x14ac:dyDescent="0.25">
      <c r="A132" s="13">
        <v>27682063</v>
      </c>
      <c r="B132" s="13" t="s">
        <v>4931</v>
      </c>
      <c r="C132" s="13" t="s">
        <v>4932</v>
      </c>
      <c r="D132" s="13" t="s">
        <v>4933</v>
      </c>
      <c r="E132" s="13" t="s">
        <v>1311</v>
      </c>
      <c r="F132" s="13" t="s">
        <v>2140</v>
      </c>
      <c r="G132" s="13">
        <v>2016</v>
      </c>
      <c r="H132" s="44">
        <v>42643</v>
      </c>
      <c r="K132" s="13" t="s">
        <v>4934</v>
      </c>
    </row>
    <row r="133" spans="1:11" ht="15.75" customHeight="1" x14ac:dyDescent="0.25">
      <c r="A133" s="13">
        <v>24455772</v>
      </c>
      <c r="B133" s="13" t="s">
        <v>1824</v>
      </c>
      <c r="C133" s="13" t="s">
        <v>1825</v>
      </c>
      <c r="D133" s="13" t="s">
        <v>1826</v>
      </c>
      <c r="E133" s="13" t="s">
        <v>1827</v>
      </c>
      <c r="F133" s="13" t="s">
        <v>728</v>
      </c>
      <c r="G133" s="13">
        <v>2013</v>
      </c>
      <c r="H133" s="44">
        <v>41663</v>
      </c>
    </row>
    <row r="134" spans="1:11" ht="15.75" customHeight="1" x14ac:dyDescent="0.25">
      <c r="A134" s="13">
        <v>23705013</v>
      </c>
      <c r="B134" s="13" t="s">
        <v>5561</v>
      </c>
      <c r="C134" s="13" t="s">
        <v>5562</v>
      </c>
      <c r="D134" s="13" t="s">
        <v>5563</v>
      </c>
      <c r="E134" s="13" t="s">
        <v>5564</v>
      </c>
      <c r="F134" s="13" t="s">
        <v>424</v>
      </c>
      <c r="G134" s="13">
        <v>2013</v>
      </c>
      <c r="H134" s="44">
        <v>41419</v>
      </c>
      <c r="I134" s="13" t="s">
        <v>5565</v>
      </c>
      <c r="K134" s="13" t="s">
        <v>5566</v>
      </c>
    </row>
    <row r="135" spans="1:11" ht="15.75" customHeight="1" x14ac:dyDescent="0.25">
      <c r="A135" s="13">
        <v>23594520</v>
      </c>
      <c r="B135" s="13" t="s">
        <v>1830</v>
      </c>
      <c r="C135" s="13" t="s">
        <v>1831</v>
      </c>
      <c r="D135" s="13" t="s">
        <v>1832</v>
      </c>
      <c r="E135" s="13" t="s">
        <v>1700</v>
      </c>
      <c r="F135" s="13" t="s">
        <v>1046</v>
      </c>
      <c r="G135" s="13">
        <v>2013</v>
      </c>
      <c r="H135" s="44">
        <v>41383</v>
      </c>
      <c r="K135" s="13" t="s">
        <v>1833</v>
      </c>
    </row>
    <row r="136" spans="1:11" ht="15.75" customHeight="1" x14ac:dyDescent="0.25">
      <c r="A136" s="13">
        <v>24255126</v>
      </c>
      <c r="B136" s="13" t="s">
        <v>1835</v>
      </c>
      <c r="C136" s="13" t="s">
        <v>1836</v>
      </c>
      <c r="D136" s="13" t="s">
        <v>1837</v>
      </c>
      <c r="E136" s="13" t="s">
        <v>1838</v>
      </c>
      <c r="F136" s="13" t="s">
        <v>277</v>
      </c>
      <c r="G136" s="13">
        <v>2013</v>
      </c>
      <c r="H136" s="44">
        <v>41599</v>
      </c>
      <c r="I136" s="13" t="s">
        <v>1839</v>
      </c>
      <c r="K136" s="13" t="s">
        <v>1840</v>
      </c>
    </row>
    <row r="137" spans="1:11" ht="15.75" customHeight="1" x14ac:dyDescent="0.25">
      <c r="A137" s="13">
        <v>24042111</v>
      </c>
      <c r="B137" s="13" t="s">
        <v>3576</v>
      </c>
      <c r="C137" s="13" t="s">
        <v>2914</v>
      </c>
      <c r="D137" s="13" t="s">
        <v>3577</v>
      </c>
      <c r="E137" s="13" t="s">
        <v>2916</v>
      </c>
      <c r="F137" s="13" t="s">
        <v>624</v>
      </c>
      <c r="G137" s="13">
        <v>2013</v>
      </c>
      <c r="H137" s="44">
        <v>41535</v>
      </c>
      <c r="I137" s="13" t="s">
        <v>3578</v>
      </c>
      <c r="K137" s="13" t="s">
        <v>3579</v>
      </c>
    </row>
    <row r="138" spans="1:11" ht="15.75" customHeight="1" x14ac:dyDescent="0.25">
      <c r="A138" s="13">
        <v>26847286</v>
      </c>
      <c r="B138" s="13" t="s">
        <v>3613</v>
      </c>
      <c r="C138" s="13" t="s">
        <v>3614</v>
      </c>
      <c r="D138" s="13" t="s">
        <v>3615</v>
      </c>
      <c r="E138" s="13" t="s">
        <v>1145</v>
      </c>
      <c r="F138" s="13" t="s">
        <v>3616</v>
      </c>
      <c r="G138" s="13">
        <v>2016</v>
      </c>
      <c r="H138" s="44">
        <v>42406</v>
      </c>
      <c r="I138" s="13" t="s">
        <v>3617</v>
      </c>
      <c r="K138" s="13" t="s">
        <v>3618</v>
      </c>
    </row>
    <row r="139" spans="1:11" ht="15.75" customHeight="1" x14ac:dyDescent="0.25">
      <c r="A139" s="13">
        <v>25970312</v>
      </c>
      <c r="B139" s="13" t="s">
        <v>5969</v>
      </c>
      <c r="C139" s="13" t="s">
        <v>5970</v>
      </c>
      <c r="D139" s="13" t="s">
        <v>5971</v>
      </c>
      <c r="E139" s="13" t="s">
        <v>976</v>
      </c>
      <c r="F139" s="13" t="s">
        <v>304</v>
      </c>
      <c r="G139" s="13">
        <v>2015</v>
      </c>
      <c r="H139" s="44">
        <v>42138</v>
      </c>
      <c r="K139" s="13" t="s">
        <v>5972</v>
      </c>
    </row>
    <row r="140" spans="1:11" ht="15.75" customHeight="1" x14ac:dyDescent="0.25">
      <c r="A140" s="13">
        <v>21966997</v>
      </c>
      <c r="B140" s="13" t="s">
        <v>1842</v>
      </c>
      <c r="C140" s="13" t="s">
        <v>1843</v>
      </c>
      <c r="D140" s="13" t="s">
        <v>1844</v>
      </c>
      <c r="E140" s="13" t="s">
        <v>1244</v>
      </c>
      <c r="F140" s="13" t="s">
        <v>1845</v>
      </c>
      <c r="G140" s="13">
        <v>2012</v>
      </c>
      <c r="H140" s="44">
        <v>40821</v>
      </c>
      <c r="K140" s="13" t="s">
        <v>1846</v>
      </c>
    </row>
    <row r="141" spans="1:11" ht="15.75" customHeight="1" x14ac:dyDescent="0.25">
      <c r="A141" s="13">
        <v>22214779</v>
      </c>
      <c r="B141" s="13" t="s">
        <v>1861</v>
      </c>
      <c r="C141" s="13" t="s">
        <v>1862</v>
      </c>
      <c r="D141" s="13" t="s">
        <v>1863</v>
      </c>
      <c r="E141" s="13" t="s">
        <v>820</v>
      </c>
      <c r="F141" s="13" t="s">
        <v>573</v>
      </c>
      <c r="G141" s="13">
        <v>2012</v>
      </c>
      <c r="H141" s="44">
        <v>40913</v>
      </c>
      <c r="I141" s="13" t="s">
        <v>1864</v>
      </c>
      <c r="K141" s="13" t="s">
        <v>1865</v>
      </c>
    </row>
    <row r="142" spans="1:11" ht="15.75" customHeight="1" x14ac:dyDescent="0.25">
      <c r="A142" s="13">
        <v>25637258</v>
      </c>
      <c r="B142" s="13" t="s">
        <v>1876</v>
      </c>
      <c r="C142" s="13" t="s">
        <v>1877</v>
      </c>
      <c r="D142" s="13" t="s">
        <v>1878</v>
      </c>
      <c r="E142" s="13" t="s">
        <v>1879</v>
      </c>
      <c r="F142" s="13" t="s">
        <v>1066</v>
      </c>
      <c r="G142" s="13">
        <v>2015</v>
      </c>
      <c r="H142" s="44">
        <v>42036</v>
      </c>
      <c r="I142" s="13" t="s">
        <v>1880</v>
      </c>
      <c r="K142" s="13" t="s">
        <v>1881</v>
      </c>
    </row>
    <row r="143" spans="1:11" ht="15.75" customHeight="1" x14ac:dyDescent="0.25">
      <c r="A143" s="13">
        <v>27325503</v>
      </c>
      <c r="B143" s="13" t="s">
        <v>1892</v>
      </c>
      <c r="C143" s="13" t="s">
        <v>1893</v>
      </c>
      <c r="D143" s="13" t="s">
        <v>1894</v>
      </c>
      <c r="E143" s="13" t="s">
        <v>284</v>
      </c>
      <c r="F143" s="13" t="s">
        <v>1895</v>
      </c>
      <c r="G143" s="13">
        <v>2016</v>
      </c>
      <c r="H143" s="44">
        <v>42543</v>
      </c>
      <c r="I143" s="13" t="s">
        <v>1896</v>
      </c>
      <c r="J143" s="13" t="s">
        <v>1897</v>
      </c>
      <c r="K143" s="13" t="s">
        <v>1898</v>
      </c>
    </row>
    <row r="144" spans="1:11" ht="15.75" customHeight="1" x14ac:dyDescent="0.25">
      <c r="A144" s="13">
        <v>27342784</v>
      </c>
      <c r="B144" s="13" t="s">
        <v>1900</v>
      </c>
      <c r="C144" s="13" t="s">
        <v>1901</v>
      </c>
      <c r="D144" s="13" t="s">
        <v>1902</v>
      </c>
      <c r="E144" s="13" t="s">
        <v>1903</v>
      </c>
      <c r="F144" s="13" t="s">
        <v>285</v>
      </c>
      <c r="G144" s="13">
        <v>2016</v>
      </c>
      <c r="H144" s="44">
        <v>42547</v>
      </c>
      <c r="K144" s="13" t="s">
        <v>1904</v>
      </c>
    </row>
    <row r="145" spans="1:11" ht="15.75" customHeight="1" x14ac:dyDescent="0.25">
      <c r="A145" s="13">
        <v>27597434</v>
      </c>
      <c r="B145" s="13" t="s">
        <v>1905</v>
      </c>
      <c r="C145" s="13" t="s">
        <v>1906</v>
      </c>
      <c r="D145" s="13" t="s">
        <v>1907</v>
      </c>
      <c r="E145" s="13" t="s">
        <v>832</v>
      </c>
      <c r="F145" s="13" t="s">
        <v>399</v>
      </c>
      <c r="G145" s="13">
        <v>2017</v>
      </c>
      <c r="H145" s="44">
        <v>42620</v>
      </c>
      <c r="I145" s="13" t="s">
        <v>1908</v>
      </c>
      <c r="J145" s="13" t="s">
        <v>1909</v>
      </c>
      <c r="K145" s="13" t="s">
        <v>1910</v>
      </c>
    </row>
    <row r="146" spans="1:11" ht="15.75" customHeight="1" x14ac:dyDescent="0.25">
      <c r="A146" s="13">
        <v>22686196</v>
      </c>
      <c r="B146" s="13" t="s">
        <v>1911</v>
      </c>
      <c r="C146" s="13" t="s">
        <v>1912</v>
      </c>
      <c r="D146" s="13" t="s">
        <v>1913</v>
      </c>
      <c r="E146" s="13" t="s">
        <v>1914</v>
      </c>
      <c r="F146" s="13" t="s">
        <v>209</v>
      </c>
      <c r="G146" s="13">
        <v>2012</v>
      </c>
      <c r="H146" s="44">
        <v>41073</v>
      </c>
      <c r="K146" s="13" t="s">
        <v>1915</v>
      </c>
    </row>
    <row r="147" spans="1:11" ht="15.75" customHeight="1" x14ac:dyDescent="0.25">
      <c r="A147" s="13">
        <v>23623337</v>
      </c>
      <c r="B147" s="13" t="s">
        <v>3986</v>
      </c>
      <c r="C147" s="13" t="s">
        <v>3987</v>
      </c>
      <c r="D147" s="13" t="s">
        <v>3988</v>
      </c>
      <c r="E147" s="13" t="s">
        <v>3989</v>
      </c>
      <c r="F147" s="13" t="s">
        <v>949</v>
      </c>
      <c r="G147" s="13">
        <v>2013</v>
      </c>
      <c r="H147" s="44">
        <v>41394</v>
      </c>
      <c r="K147" s="13" t="s">
        <v>3990</v>
      </c>
    </row>
    <row r="148" spans="1:11" ht="15.75" customHeight="1" x14ac:dyDescent="0.25">
      <c r="A148" s="13">
        <v>27890419</v>
      </c>
      <c r="B148" s="13" t="s">
        <v>1948</v>
      </c>
      <c r="C148" s="13" t="s">
        <v>1949</v>
      </c>
      <c r="D148" s="13" t="s">
        <v>1950</v>
      </c>
      <c r="E148" s="13" t="s">
        <v>1145</v>
      </c>
      <c r="F148" s="13" t="s">
        <v>285</v>
      </c>
      <c r="G148" s="13">
        <v>2017</v>
      </c>
      <c r="H148" s="44">
        <v>42703</v>
      </c>
      <c r="K148" s="13" t="s">
        <v>1951</v>
      </c>
    </row>
    <row r="149" spans="1:11" ht="15.75" customHeight="1" x14ac:dyDescent="0.25">
      <c r="A149" s="13">
        <v>23623306</v>
      </c>
      <c r="B149" s="13" t="s">
        <v>1972</v>
      </c>
      <c r="C149" s="13" t="s">
        <v>1973</v>
      </c>
      <c r="D149" s="13" t="s">
        <v>1974</v>
      </c>
      <c r="E149" s="13" t="s">
        <v>1975</v>
      </c>
      <c r="F149" s="13" t="s">
        <v>1976</v>
      </c>
      <c r="G149" s="13">
        <v>2013</v>
      </c>
      <c r="H149" s="44">
        <v>41394</v>
      </c>
      <c r="K149" s="13" t="s">
        <v>1977</v>
      </c>
    </row>
    <row r="150" spans="1:11" ht="15.75" customHeight="1" x14ac:dyDescent="0.25">
      <c r="A150" s="13">
        <v>22321999</v>
      </c>
      <c r="B150" s="13" t="s">
        <v>1979</v>
      </c>
      <c r="C150" s="13" t="s">
        <v>1980</v>
      </c>
      <c r="D150" s="13" t="s">
        <v>1981</v>
      </c>
      <c r="E150" s="13" t="s">
        <v>1244</v>
      </c>
      <c r="F150" s="13" t="s">
        <v>285</v>
      </c>
      <c r="G150" s="13">
        <v>2012</v>
      </c>
      <c r="H150" s="44">
        <v>40950</v>
      </c>
      <c r="K150" s="13" t="s">
        <v>1982</v>
      </c>
    </row>
    <row r="151" spans="1:11" ht="15.75" customHeight="1" x14ac:dyDescent="0.25">
      <c r="A151" s="13">
        <v>27577587</v>
      </c>
      <c r="B151" s="13" t="s">
        <v>5107</v>
      </c>
      <c r="C151" s="13" t="s">
        <v>5108</v>
      </c>
      <c r="D151" s="13" t="s">
        <v>5109</v>
      </c>
      <c r="E151" s="13" t="s">
        <v>5110</v>
      </c>
      <c r="F151" s="13" t="s">
        <v>5111</v>
      </c>
      <c r="G151" s="13">
        <v>2016</v>
      </c>
      <c r="H151" s="44">
        <v>42614</v>
      </c>
      <c r="I151" s="13" t="s">
        <v>5112</v>
      </c>
      <c r="K151" s="13" t="s">
        <v>5113</v>
      </c>
    </row>
    <row r="152" spans="1:11" ht="15.75" customHeight="1" x14ac:dyDescent="0.25">
      <c r="A152" s="13">
        <v>25451056</v>
      </c>
      <c r="B152" s="13" t="s">
        <v>5406</v>
      </c>
      <c r="C152" s="13" t="s">
        <v>5407</v>
      </c>
      <c r="D152" s="13" t="s">
        <v>5408</v>
      </c>
      <c r="E152" s="13" t="s">
        <v>1638</v>
      </c>
      <c r="F152" s="13" t="s">
        <v>573</v>
      </c>
      <c r="G152" s="13">
        <v>2015</v>
      </c>
      <c r="H152" s="44">
        <v>41976</v>
      </c>
      <c r="I152" s="13" t="s">
        <v>5409</v>
      </c>
      <c r="K152" s="13" t="s">
        <v>5410</v>
      </c>
    </row>
    <row r="153" spans="1:11" ht="15.75" customHeight="1" x14ac:dyDescent="0.25">
      <c r="A153" s="13">
        <v>22333840</v>
      </c>
      <c r="B153" s="13" t="s">
        <v>1999</v>
      </c>
      <c r="C153" s="13" t="s">
        <v>2000</v>
      </c>
      <c r="D153" s="13" t="s">
        <v>2001</v>
      </c>
      <c r="E153" s="13" t="s">
        <v>2002</v>
      </c>
      <c r="F153" s="13" t="s">
        <v>415</v>
      </c>
      <c r="G153" s="13">
        <v>2012</v>
      </c>
      <c r="H153" s="44">
        <v>40955</v>
      </c>
      <c r="K153" s="13" t="s">
        <v>2003</v>
      </c>
    </row>
    <row r="154" spans="1:11" ht="15.75" customHeight="1" x14ac:dyDescent="0.25">
      <c r="A154" s="13">
        <v>26355966</v>
      </c>
      <c r="B154" s="13" t="s">
        <v>2004</v>
      </c>
      <c r="C154" s="13" t="s">
        <v>2005</v>
      </c>
      <c r="D154" s="13" t="s">
        <v>2006</v>
      </c>
      <c r="E154" s="13" t="s">
        <v>2007</v>
      </c>
      <c r="F154" s="13" t="s">
        <v>424</v>
      </c>
      <c r="G154" s="13">
        <v>2015</v>
      </c>
      <c r="H154" s="44">
        <v>42258</v>
      </c>
      <c r="I154" s="13" t="s">
        <v>2008</v>
      </c>
      <c r="K154" s="13" t="s">
        <v>2009</v>
      </c>
    </row>
    <row r="155" spans="1:11" ht="15.75" customHeight="1" x14ac:dyDescent="0.25">
      <c r="A155" s="13">
        <v>26475082</v>
      </c>
      <c r="B155" s="13" t="s">
        <v>2011</v>
      </c>
      <c r="C155" s="13" t="s">
        <v>2012</v>
      </c>
      <c r="D155" s="13" t="s">
        <v>2013</v>
      </c>
      <c r="E155" s="13" t="s">
        <v>2014</v>
      </c>
      <c r="F155" s="13" t="s">
        <v>2015</v>
      </c>
      <c r="G155" s="13">
        <v>2016</v>
      </c>
      <c r="H155" s="44">
        <v>42295</v>
      </c>
      <c r="I155" s="13" t="s">
        <v>2016</v>
      </c>
      <c r="K155" s="13" t="s">
        <v>2017</v>
      </c>
    </row>
    <row r="156" spans="1:11" ht="15.75" customHeight="1" x14ac:dyDescent="0.25">
      <c r="A156" s="13">
        <v>23021501</v>
      </c>
      <c r="B156" s="13" t="s">
        <v>2018</v>
      </c>
      <c r="C156" s="13" t="s">
        <v>2019</v>
      </c>
      <c r="D156" s="13" t="s">
        <v>2020</v>
      </c>
      <c r="E156" s="13" t="s">
        <v>2021</v>
      </c>
      <c r="F156" s="13" t="s">
        <v>2022</v>
      </c>
      <c r="G156" s="13">
        <v>2012</v>
      </c>
      <c r="H156" s="44">
        <v>41184</v>
      </c>
      <c r="K156" s="13" t="s">
        <v>2023</v>
      </c>
    </row>
    <row r="157" spans="1:11" ht="15.75" customHeight="1" x14ac:dyDescent="0.25">
      <c r="A157" s="13">
        <v>27067334</v>
      </c>
      <c r="B157" s="13" t="s">
        <v>2025</v>
      </c>
      <c r="C157" s="13" t="s">
        <v>2026</v>
      </c>
      <c r="D157" s="13" t="s">
        <v>2027</v>
      </c>
      <c r="E157" s="13" t="s">
        <v>2028</v>
      </c>
      <c r="F157" s="13" t="s">
        <v>573</v>
      </c>
      <c r="G157" s="13">
        <v>2016</v>
      </c>
      <c r="H157" s="44">
        <v>42473</v>
      </c>
      <c r="I157" s="13" t="s">
        <v>2029</v>
      </c>
      <c r="K157" s="13" t="s">
        <v>2030</v>
      </c>
    </row>
    <row r="158" spans="1:11" ht="15.75" customHeight="1" x14ac:dyDescent="0.25">
      <c r="A158" s="13">
        <v>24189248</v>
      </c>
      <c r="B158" s="13" t="s">
        <v>2040</v>
      </c>
      <c r="C158" s="13" t="s">
        <v>2041</v>
      </c>
      <c r="D158" s="13" t="s">
        <v>2042</v>
      </c>
      <c r="E158" s="13" t="s">
        <v>119</v>
      </c>
      <c r="F158" s="13" t="s">
        <v>573</v>
      </c>
      <c r="G158" s="13">
        <v>2014</v>
      </c>
      <c r="H158" s="44">
        <v>41584</v>
      </c>
      <c r="I158" s="13" t="s">
        <v>2043</v>
      </c>
      <c r="K158" s="13" t="s">
        <v>2044</v>
      </c>
    </row>
    <row r="159" spans="1:11" ht="15.75" customHeight="1" x14ac:dyDescent="0.25">
      <c r="A159" s="13">
        <v>25560000</v>
      </c>
      <c r="B159" s="13" t="s">
        <v>2046</v>
      </c>
      <c r="C159" s="13" t="s">
        <v>2047</v>
      </c>
      <c r="D159" s="13" t="s">
        <v>2048</v>
      </c>
      <c r="E159" s="13" t="s">
        <v>2049</v>
      </c>
      <c r="F159" s="13" t="s">
        <v>1560</v>
      </c>
      <c r="G159" s="13">
        <v>2015</v>
      </c>
      <c r="H159" s="44">
        <v>42011</v>
      </c>
      <c r="K159" s="13" t="s">
        <v>2050</v>
      </c>
    </row>
    <row r="160" spans="1:11" ht="15.75" customHeight="1" x14ac:dyDescent="0.25">
      <c r="A160" s="13">
        <v>25199775</v>
      </c>
      <c r="B160" s="13" t="s">
        <v>2054</v>
      </c>
      <c r="C160" s="13" t="s">
        <v>2055</v>
      </c>
      <c r="D160" s="13" t="s">
        <v>2056</v>
      </c>
      <c r="E160" s="13" t="s">
        <v>2057</v>
      </c>
      <c r="F160" s="13" t="s">
        <v>573</v>
      </c>
      <c r="G160" s="13">
        <v>2014</v>
      </c>
      <c r="H160" s="44">
        <v>41892</v>
      </c>
      <c r="I160" s="13" t="s">
        <v>2058</v>
      </c>
      <c r="K160" s="13" t="s">
        <v>2059</v>
      </c>
    </row>
    <row r="161" spans="1:11" ht="15.75" customHeight="1" x14ac:dyDescent="0.25">
      <c r="A161" s="13">
        <v>25365962</v>
      </c>
      <c r="B161" s="13" t="s">
        <v>2061</v>
      </c>
      <c r="C161" s="13" t="s">
        <v>2062</v>
      </c>
      <c r="D161" s="13" t="s">
        <v>2063</v>
      </c>
      <c r="E161" s="13" t="s">
        <v>2064</v>
      </c>
      <c r="F161" s="13" t="s">
        <v>393</v>
      </c>
      <c r="G161" s="13">
        <v>2015</v>
      </c>
      <c r="H161" s="44">
        <v>41948</v>
      </c>
      <c r="K161" s="13" t="s">
        <v>2065</v>
      </c>
    </row>
    <row r="162" spans="1:11" ht="15.75" customHeight="1" x14ac:dyDescent="0.25">
      <c r="A162" s="13">
        <v>23836923</v>
      </c>
      <c r="B162" s="13" t="s">
        <v>4750</v>
      </c>
      <c r="C162" s="13" t="s">
        <v>4751</v>
      </c>
      <c r="D162" s="13" t="s">
        <v>4752</v>
      </c>
      <c r="E162" s="13" t="s">
        <v>4753</v>
      </c>
      <c r="F162" s="13" t="s">
        <v>4754</v>
      </c>
      <c r="G162" s="13">
        <v>2013</v>
      </c>
      <c r="H162" s="44">
        <v>41465</v>
      </c>
      <c r="I162" s="13" t="s">
        <v>4755</v>
      </c>
      <c r="K162" s="13" t="s">
        <v>4756</v>
      </c>
    </row>
    <row r="163" spans="1:11" ht="15.75" customHeight="1" x14ac:dyDescent="0.25">
      <c r="A163" s="13">
        <v>23002175</v>
      </c>
      <c r="B163" s="13" t="s">
        <v>2076</v>
      </c>
      <c r="C163" s="13" t="s">
        <v>2077</v>
      </c>
      <c r="D163" s="13" t="s">
        <v>2078</v>
      </c>
      <c r="E163" s="13" t="s">
        <v>380</v>
      </c>
      <c r="F163" s="13" t="s">
        <v>493</v>
      </c>
      <c r="G163" s="13">
        <v>2013</v>
      </c>
      <c r="H163" s="44">
        <v>41177</v>
      </c>
      <c r="K163" s="13" t="s">
        <v>2079</v>
      </c>
    </row>
    <row r="164" spans="1:11" ht="15.75" customHeight="1" x14ac:dyDescent="0.25">
      <c r="A164" s="13">
        <v>23970625</v>
      </c>
      <c r="B164" s="13" t="s">
        <v>6252</v>
      </c>
      <c r="C164" s="13" t="s">
        <v>6253</v>
      </c>
      <c r="D164" s="13" t="s">
        <v>6254</v>
      </c>
      <c r="E164" s="13" t="s">
        <v>6255</v>
      </c>
      <c r="F164" s="13" t="s">
        <v>735</v>
      </c>
      <c r="G164" s="13">
        <v>2013</v>
      </c>
      <c r="H164" s="44">
        <v>41510</v>
      </c>
      <c r="K164" s="13" t="s">
        <v>6256</v>
      </c>
    </row>
    <row r="165" spans="1:11" ht="15.75" customHeight="1" x14ac:dyDescent="0.25">
      <c r="A165" s="13">
        <v>23939890</v>
      </c>
      <c r="B165" s="13" t="s">
        <v>5223</v>
      </c>
      <c r="C165" s="13" t="s">
        <v>5224</v>
      </c>
      <c r="D165" s="13" t="s">
        <v>5225</v>
      </c>
      <c r="E165" s="13" t="s">
        <v>572</v>
      </c>
      <c r="F165" s="13" t="s">
        <v>573</v>
      </c>
      <c r="G165" s="13">
        <v>2013</v>
      </c>
      <c r="H165" s="44">
        <v>41500</v>
      </c>
      <c r="I165" s="13" t="s">
        <v>5226</v>
      </c>
      <c r="K165" s="13" t="s">
        <v>5227</v>
      </c>
    </row>
    <row r="166" spans="1:11" ht="15.75" customHeight="1" x14ac:dyDescent="0.25">
      <c r="A166" s="13">
        <v>21960034</v>
      </c>
      <c r="B166" s="13" t="s">
        <v>2080</v>
      </c>
      <c r="C166" s="13" t="s">
        <v>2081</v>
      </c>
      <c r="D166" s="13" t="s">
        <v>2082</v>
      </c>
      <c r="E166" s="13" t="s">
        <v>2083</v>
      </c>
      <c r="F166" s="13" t="s">
        <v>164</v>
      </c>
      <c r="G166" s="13">
        <v>2012</v>
      </c>
      <c r="H166" s="44">
        <v>40817</v>
      </c>
      <c r="K166" s="13" t="s">
        <v>2084</v>
      </c>
    </row>
    <row r="167" spans="1:11" ht="15.75" customHeight="1" x14ac:dyDescent="0.25">
      <c r="A167" s="13">
        <v>23540188</v>
      </c>
      <c r="B167" s="13" t="s">
        <v>2091</v>
      </c>
      <c r="C167" s="13" t="s">
        <v>2092</v>
      </c>
      <c r="D167" s="13" t="s">
        <v>2093</v>
      </c>
      <c r="E167" s="13" t="s">
        <v>2094</v>
      </c>
      <c r="F167" s="13" t="s">
        <v>2095</v>
      </c>
      <c r="G167" s="13">
        <v>2012</v>
      </c>
      <c r="H167" s="44">
        <v>41366</v>
      </c>
      <c r="K167" s="13" t="s">
        <v>2096</v>
      </c>
    </row>
    <row r="168" spans="1:11" ht="15.75" customHeight="1" x14ac:dyDescent="0.25">
      <c r="A168" s="13">
        <v>22433672</v>
      </c>
      <c r="B168" s="13" t="s">
        <v>5173</v>
      </c>
      <c r="C168" s="13" t="s">
        <v>5174</v>
      </c>
      <c r="D168" s="13" t="s">
        <v>5175</v>
      </c>
      <c r="E168" s="13" t="s">
        <v>5176</v>
      </c>
      <c r="F168" s="13" t="s">
        <v>728</v>
      </c>
      <c r="G168" s="13">
        <v>2012</v>
      </c>
      <c r="H168" s="44">
        <v>40990</v>
      </c>
      <c r="K168" s="13" t="s">
        <v>5177</v>
      </c>
    </row>
    <row r="169" spans="1:11" ht="15.75" customHeight="1" x14ac:dyDescent="0.25">
      <c r="A169" s="13">
        <v>27301565</v>
      </c>
      <c r="B169" s="13" t="s">
        <v>2129</v>
      </c>
      <c r="C169" s="13" t="s">
        <v>2130</v>
      </c>
      <c r="D169" s="13" t="s">
        <v>2131</v>
      </c>
      <c r="E169" s="13" t="s">
        <v>2132</v>
      </c>
      <c r="F169" s="13" t="s">
        <v>493</v>
      </c>
      <c r="G169" s="13">
        <v>2016</v>
      </c>
      <c r="H169" s="44">
        <v>42537</v>
      </c>
      <c r="K169" s="13" t="s">
        <v>2133</v>
      </c>
    </row>
    <row r="170" spans="1:11" ht="15.75" customHeight="1" x14ac:dyDescent="0.25">
      <c r="A170" s="13">
        <v>22184617</v>
      </c>
      <c r="B170" s="13" t="s">
        <v>2136</v>
      </c>
      <c r="C170" s="13" t="s">
        <v>2137</v>
      </c>
      <c r="D170" s="13" t="s">
        <v>2138</v>
      </c>
      <c r="E170" s="13" t="s">
        <v>2139</v>
      </c>
      <c r="F170" s="13" t="s">
        <v>2140</v>
      </c>
      <c r="G170" s="13">
        <v>2012</v>
      </c>
      <c r="H170" s="44">
        <v>40898</v>
      </c>
      <c r="I170" s="13" t="s">
        <v>2141</v>
      </c>
      <c r="J170" s="13" t="s">
        <v>2142</v>
      </c>
      <c r="K170" s="13" t="s">
        <v>2143</v>
      </c>
    </row>
    <row r="171" spans="1:11" ht="15.75" customHeight="1" x14ac:dyDescent="0.25">
      <c r="A171" s="13">
        <v>24108603</v>
      </c>
      <c r="B171" s="13" t="s">
        <v>2146</v>
      </c>
      <c r="C171" s="13" t="s">
        <v>2147</v>
      </c>
      <c r="D171" s="13" t="s">
        <v>2148</v>
      </c>
      <c r="E171" s="13" t="s">
        <v>2149</v>
      </c>
      <c r="F171" s="13" t="s">
        <v>502</v>
      </c>
      <c r="G171" s="13">
        <v>2013</v>
      </c>
      <c r="H171" s="44">
        <v>41558</v>
      </c>
      <c r="I171" s="13" t="s">
        <v>2150</v>
      </c>
      <c r="K171" s="13" t="s">
        <v>2151</v>
      </c>
    </row>
    <row r="172" spans="1:11" ht="15.75" customHeight="1" x14ac:dyDescent="0.25">
      <c r="A172" s="13">
        <v>25156536</v>
      </c>
      <c r="B172" s="13" t="s">
        <v>2152</v>
      </c>
      <c r="C172" s="13" t="s">
        <v>2153</v>
      </c>
      <c r="D172" s="13" t="s">
        <v>2154</v>
      </c>
      <c r="E172" s="13" t="s">
        <v>2155</v>
      </c>
      <c r="F172" s="13" t="s">
        <v>2156</v>
      </c>
      <c r="G172" s="13">
        <v>2014</v>
      </c>
      <c r="H172" s="44">
        <v>41878</v>
      </c>
      <c r="K172" s="13" t="s">
        <v>2157</v>
      </c>
    </row>
    <row r="173" spans="1:11" ht="15.75" customHeight="1" x14ac:dyDescent="0.25">
      <c r="A173" s="13">
        <v>24049157</v>
      </c>
      <c r="B173" s="13" t="s">
        <v>4192</v>
      </c>
      <c r="C173" s="13" t="s">
        <v>4193</v>
      </c>
      <c r="D173" s="13" t="s">
        <v>4194</v>
      </c>
      <c r="E173" s="13" t="s">
        <v>4195</v>
      </c>
      <c r="F173" s="13" t="s">
        <v>4196</v>
      </c>
      <c r="G173" s="13">
        <v>2013</v>
      </c>
      <c r="H173" s="44">
        <v>41537</v>
      </c>
      <c r="K173" s="13" t="s">
        <v>4197</v>
      </c>
    </row>
    <row r="174" spans="1:11" ht="15.75" customHeight="1" x14ac:dyDescent="0.25">
      <c r="A174" s="13">
        <v>26084303</v>
      </c>
      <c r="B174" s="13" t="s">
        <v>2165</v>
      </c>
      <c r="C174" s="13" t="s">
        <v>2166</v>
      </c>
      <c r="D174" s="13" t="s">
        <v>2167</v>
      </c>
      <c r="E174" s="13" t="s">
        <v>1145</v>
      </c>
      <c r="F174" s="13" t="s">
        <v>493</v>
      </c>
      <c r="G174" s="13">
        <v>2015</v>
      </c>
      <c r="H174" s="44">
        <v>42174</v>
      </c>
      <c r="I174" s="13" t="s">
        <v>2168</v>
      </c>
      <c r="K174" s="13" t="s">
        <v>2169</v>
      </c>
    </row>
    <row r="175" spans="1:11" ht="15.75" customHeight="1" x14ac:dyDescent="0.25">
      <c r="A175" s="13">
        <v>24002068</v>
      </c>
      <c r="B175" s="13" t="s">
        <v>5229</v>
      </c>
      <c r="C175" s="13" t="s">
        <v>5230</v>
      </c>
      <c r="D175" s="13" t="s">
        <v>5231</v>
      </c>
      <c r="E175" s="13" t="s">
        <v>5232</v>
      </c>
      <c r="F175" s="13" t="s">
        <v>624</v>
      </c>
      <c r="G175" s="13">
        <v>2013</v>
      </c>
      <c r="H175" s="44">
        <v>41522</v>
      </c>
      <c r="I175" s="13" t="s">
        <v>5233</v>
      </c>
      <c r="K175" s="13" t="s">
        <v>5234</v>
      </c>
    </row>
    <row r="176" spans="1:11" ht="15.75" customHeight="1" x14ac:dyDescent="0.25">
      <c r="A176" s="13">
        <v>24334988</v>
      </c>
      <c r="B176" s="13" t="s">
        <v>4725</v>
      </c>
      <c r="C176" s="13" t="s">
        <v>4726</v>
      </c>
      <c r="D176" s="13" t="s">
        <v>4727</v>
      </c>
      <c r="E176" s="13" t="s">
        <v>4728</v>
      </c>
      <c r="F176" s="13" t="s">
        <v>4729</v>
      </c>
      <c r="G176" s="13">
        <v>2013</v>
      </c>
      <c r="H176" s="44">
        <v>41625</v>
      </c>
      <c r="K176" s="13" t="s">
        <v>4730</v>
      </c>
    </row>
    <row r="177" spans="1:11" ht="15.75" customHeight="1" x14ac:dyDescent="0.25">
      <c r="A177" s="13">
        <v>23324980</v>
      </c>
      <c r="B177" s="13" t="s">
        <v>3982</v>
      </c>
      <c r="C177" s="13" t="s">
        <v>3983</v>
      </c>
      <c r="D177" s="13" t="s">
        <v>3984</v>
      </c>
      <c r="E177" s="13" t="s">
        <v>863</v>
      </c>
      <c r="F177" s="13" t="s">
        <v>304</v>
      </c>
      <c r="G177" s="13">
        <v>2013</v>
      </c>
      <c r="H177" s="44">
        <v>41292</v>
      </c>
      <c r="K177" s="13" t="s">
        <v>3985</v>
      </c>
    </row>
    <row r="178" spans="1:11" ht="15.75" customHeight="1" x14ac:dyDescent="0.25">
      <c r="A178" s="13">
        <v>23856869</v>
      </c>
      <c r="B178" s="13" t="s">
        <v>2190</v>
      </c>
      <c r="C178" s="13" t="s">
        <v>2191</v>
      </c>
      <c r="D178" s="13" t="s">
        <v>2192</v>
      </c>
      <c r="E178" s="13" t="s">
        <v>2193</v>
      </c>
      <c r="F178" s="13" t="s">
        <v>2194</v>
      </c>
      <c r="G178" s="13">
        <v>2013</v>
      </c>
      <c r="H178" s="44">
        <v>41472</v>
      </c>
      <c r="K178" s="13" t="s">
        <v>2195</v>
      </c>
    </row>
    <row r="179" spans="1:11" ht="15.75" customHeight="1" x14ac:dyDescent="0.25">
      <c r="A179" s="13">
        <v>26689114</v>
      </c>
      <c r="B179" s="13" t="s">
        <v>5700</v>
      </c>
      <c r="C179" s="13" t="s">
        <v>5701</v>
      </c>
      <c r="D179" s="13" t="s">
        <v>5702</v>
      </c>
      <c r="E179" s="13" t="s">
        <v>2639</v>
      </c>
      <c r="F179" s="13" t="s">
        <v>145</v>
      </c>
      <c r="G179" s="13">
        <v>2016</v>
      </c>
      <c r="H179" s="44">
        <v>42361</v>
      </c>
      <c r="I179" s="13" t="s">
        <v>5703</v>
      </c>
      <c r="K179" s="13" t="s">
        <v>5704</v>
      </c>
    </row>
    <row r="180" spans="1:11" ht="15.75" customHeight="1" x14ac:dyDescent="0.25">
      <c r="A180" s="13">
        <v>22908152</v>
      </c>
      <c r="B180" s="13" t="s">
        <v>2207</v>
      </c>
      <c r="C180" s="13" t="s">
        <v>2208</v>
      </c>
      <c r="D180" s="13" t="s">
        <v>2209</v>
      </c>
      <c r="E180" s="13" t="s">
        <v>2210</v>
      </c>
      <c r="F180" s="13" t="s">
        <v>573</v>
      </c>
      <c r="G180" s="13">
        <v>2012</v>
      </c>
      <c r="H180" s="44">
        <v>41143</v>
      </c>
      <c r="I180" s="13" t="s">
        <v>2211</v>
      </c>
      <c r="K180" s="13" t="s">
        <v>2212</v>
      </c>
    </row>
    <row r="181" spans="1:11" ht="15.75" customHeight="1" x14ac:dyDescent="0.25">
      <c r="A181" s="13">
        <v>26689442</v>
      </c>
      <c r="B181" s="13" t="s">
        <v>2214</v>
      </c>
      <c r="C181" s="13" t="s">
        <v>2215</v>
      </c>
      <c r="D181" s="13" t="s">
        <v>2216</v>
      </c>
      <c r="E181" s="13" t="s">
        <v>2217</v>
      </c>
      <c r="F181" s="13" t="s">
        <v>145</v>
      </c>
      <c r="G181" s="13">
        <v>2016</v>
      </c>
      <c r="H181" s="44">
        <v>42361</v>
      </c>
      <c r="I181" s="13" t="s">
        <v>2218</v>
      </c>
      <c r="K181" s="13" t="s">
        <v>2219</v>
      </c>
    </row>
    <row r="182" spans="1:11" ht="15.75" customHeight="1" x14ac:dyDescent="0.25">
      <c r="A182" s="13">
        <v>28063198</v>
      </c>
      <c r="B182" s="13" t="s">
        <v>6293</v>
      </c>
      <c r="C182" s="13" t="s">
        <v>6294</v>
      </c>
      <c r="D182" s="13" t="s">
        <v>6295</v>
      </c>
      <c r="E182" s="13" t="s">
        <v>6296</v>
      </c>
      <c r="F182" s="13" t="s">
        <v>6297</v>
      </c>
      <c r="G182" s="13">
        <v>2017</v>
      </c>
      <c r="H182" s="44">
        <v>42743</v>
      </c>
      <c r="I182" s="13" t="s">
        <v>6298</v>
      </c>
      <c r="K182" s="13" t="s">
        <v>6299</v>
      </c>
    </row>
    <row r="183" spans="1:11" ht="15.75" customHeight="1" x14ac:dyDescent="0.25">
      <c r="A183" s="13">
        <v>27432602</v>
      </c>
      <c r="B183" s="13" t="s">
        <v>2221</v>
      </c>
      <c r="C183" s="13" t="s">
        <v>2222</v>
      </c>
      <c r="D183" s="13" t="s">
        <v>2223</v>
      </c>
      <c r="E183" s="13" t="s">
        <v>119</v>
      </c>
      <c r="F183" s="13" t="s">
        <v>493</v>
      </c>
      <c r="G183" s="13">
        <v>2016</v>
      </c>
      <c r="H183" s="44">
        <v>42571</v>
      </c>
      <c r="I183" s="13" t="s">
        <v>2224</v>
      </c>
      <c r="K183" s="13" t="s">
        <v>2225</v>
      </c>
    </row>
    <row r="184" spans="1:11" ht="15.75" customHeight="1" x14ac:dyDescent="0.25">
      <c r="A184" s="13">
        <v>22337104</v>
      </c>
      <c r="B184" s="13" t="s">
        <v>2226</v>
      </c>
      <c r="C184" s="13" t="s">
        <v>983</v>
      </c>
      <c r="D184" s="13" t="s">
        <v>2227</v>
      </c>
      <c r="E184" s="13" t="s">
        <v>985</v>
      </c>
      <c r="F184" s="13" t="s">
        <v>304</v>
      </c>
      <c r="G184" s="13">
        <v>2012</v>
      </c>
      <c r="H184" s="44">
        <v>40956</v>
      </c>
      <c r="K184" s="13" t="s">
        <v>2228</v>
      </c>
    </row>
    <row r="185" spans="1:11" ht="15.75" customHeight="1" x14ac:dyDescent="0.25">
      <c r="A185" s="13">
        <v>23486711</v>
      </c>
      <c r="B185" s="13" t="s">
        <v>2231</v>
      </c>
      <c r="C185" s="13" t="s">
        <v>2232</v>
      </c>
      <c r="D185" s="13" t="s">
        <v>2233</v>
      </c>
      <c r="E185" s="13" t="s">
        <v>2234</v>
      </c>
      <c r="F185" s="13" t="s">
        <v>502</v>
      </c>
      <c r="G185" s="13">
        <v>2013</v>
      </c>
      <c r="H185" s="44">
        <v>41348</v>
      </c>
      <c r="I185" s="13" t="s">
        <v>2235</v>
      </c>
      <c r="K185" s="13" t="s">
        <v>2236</v>
      </c>
    </row>
    <row r="186" spans="1:11" ht="15.75" customHeight="1" x14ac:dyDescent="0.25">
      <c r="A186" s="13">
        <v>27225407</v>
      </c>
      <c r="B186" s="13" t="s">
        <v>6366</v>
      </c>
      <c r="C186" s="13" t="s">
        <v>6367</v>
      </c>
      <c r="D186" s="13" t="s">
        <v>6368</v>
      </c>
      <c r="E186" s="13" t="s">
        <v>1968</v>
      </c>
      <c r="F186" s="13" t="s">
        <v>502</v>
      </c>
      <c r="G186" s="13">
        <v>2016</v>
      </c>
      <c r="H186" s="44">
        <v>42517</v>
      </c>
      <c r="I186" s="13" t="s">
        <v>6369</v>
      </c>
      <c r="K186" s="13" t="s">
        <v>6370</v>
      </c>
    </row>
    <row r="187" spans="1:11" ht="15.75" customHeight="1" x14ac:dyDescent="0.25">
      <c r="A187" s="13">
        <v>24369054</v>
      </c>
      <c r="B187" s="13" t="s">
        <v>2237</v>
      </c>
      <c r="C187" s="13" t="s">
        <v>2238</v>
      </c>
      <c r="D187" s="13" t="s">
        <v>2239</v>
      </c>
      <c r="E187" s="13" t="s">
        <v>2240</v>
      </c>
      <c r="F187" s="13" t="s">
        <v>1066</v>
      </c>
      <c r="G187" s="13">
        <v>2013</v>
      </c>
      <c r="H187" s="44">
        <v>41635</v>
      </c>
      <c r="I187" s="13" t="s">
        <v>2241</v>
      </c>
      <c r="K187" s="13" t="s">
        <v>2242</v>
      </c>
    </row>
    <row r="188" spans="1:11" ht="15.75" customHeight="1" x14ac:dyDescent="0.25">
      <c r="A188" s="13">
        <v>22504591</v>
      </c>
      <c r="B188" s="13" t="s">
        <v>5736</v>
      </c>
      <c r="C188" s="13" t="s">
        <v>5737</v>
      </c>
      <c r="D188" s="13" t="s">
        <v>5738</v>
      </c>
      <c r="E188" s="13" t="s">
        <v>5739</v>
      </c>
      <c r="F188" s="13" t="s">
        <v>304</v>
      </c>
      <c r="G188" s="13">
        <v>2012</v>
      </c>
      <c r="H188" s="44">
        <v>41016</v>
      </c>
      <c r="I188" s="13" t="s">
        <v>5740</v>
      </c>
      <c r="J188" s="13" t="s">
        <v>5741</v>
      </c>
      <c r="K188" s="13" t="s">
        <v>5742</v>
      </c>
    </row>
    <row r="189" spans="1:11" ht="15.75" customHeight="1" x14ac:dyDescent="0.25">
      <c r="A189" s="13">
        <v>27667565</v>
      </c>
      <c r="B189" s="13" t="s">
        <v>2246</v>
      </c>
      <c r="C189" s="13" t="s">
        <v>2247</v>
      </c>
      <c r="D189" s="13" t="s">
        <v>2248</v>
      </c>
      <c r="E189" s="13" t="s">
        <v>2249</v>
      </c>
      <c r="F189" s="13" t="s">
        <v>949</v>
      </c>
      <c r="G189" s="13">
        <v>2016</v>
      </c>
      <c r="H189" s="44">
        <v>42640</v>
      </c>
      <c r="K189" s="13" t="s">
        <v>2250</v>
      </c>
    </row>
    <row r="190" spans="1:11" ht="15.75" customHeight="1" x14ac:dyDescent="0.25">
      <c r="A190" s="13">
        <v>26508106</v>
      </c>
      <c r="B190" s="13" t="s">
        <v>2252</v>
      </c>
      <c r="C190" s="13" t="s">
        <v>2253</v>
      </c>
      <c r="D190" s="13" t="s">
        <v>2254</v>
      </c>
      <c r="E190" s="13" t="s">
        <v>2255</v>
      </c>
      <c r="F190" s="13" t="s">
        <v>285</v>
      </c>
      <c r="G190" s="13">
        <v>2016</v>
      </c>
      <c r="H190" s="44">
        <v>42306</v>
      </c>
      <c r="K190" s="13" t="s">
        <v>2256</v>
      </c>
    </row>
    <row r="191" spans="1:11" ht="15.75" customHeight="1" x14ac:dyDescent="0.25">
      <c r="A191" s="13">
        <v>30226955</v>
      </c>
      <c r="B191" s="13" t="s">
        <v>2257</v>
      </c>
      <c r="C191" s="13" t="s">
        <v>2258</v>
      </c>
      <c r="D191" s="13" t="s">
        <v>2259</v>
      </c>
      <c r="E191" s="13" t="s">
        <v>2260</v>
      </c>
      <c r="F191" s="13" t="s">
        <v>2261</v>
      </c>
      <c r="G191" s="13">
        <v>2016</v>
      </c>
      <c r="H191" s="44">
        <v>43362</v>
      </c>
    </row>
    <row r="192" spans="1:11" ht="15.75" customHeight="1" x14ac:dyDescent="0.25">
      <c r="A192" s="13">
        <v>27469477</v>
      </c>
      <c r="B192" s="13" t="s">
        <v>4344</v>
      </c>
      <c r="C192" s="13" t="s">
        <v>4345</v>
      </c>
      <c r="D192" s="13" t="s">
        <v>4346</v>
      </c>
      <c r="E192" s="13" t="s">
        <v>4347</v>
      </c>
      <c r="F192" s="13" t="s">
        <v>2015</v>
      </c>
      <c r="G192" s="13">
        <v>2016</v>
      </c>
      <c r="H192" s="44">
        <v>42581</v>
      </c>
      <c r="K192" s="13" t="s">
        <v>4348</v>
      </c>
    </row>
    <row r="193" spans="1:11" ht="15.75" customHeight="1" x14ac:dyDescent="0.25">
      <c r="A193" s="13">
        <v>23347339</v>
      </c>
      <c r="B193" s="13" t="s">
        <v>2262</v>
      </c>
      <c r="C193" s="13" t="s">
        <v>2263</v>
      </c>
      <c r="D193" s="13" t="s">
        <v>2264</v>
      </c>
      <c r="E193" s="13" t="s">
        <v>2265</v>
      </c>
      <c r="F193" s="13" t="s">
        <v>1066</v>
      </c>
      <c r="G193" s="13">
        <v>2013</v>
      </c>
      <c r="H193" s="44">
        <v>41300</v>
      </c>
      <c r="I193" s="13" t="s">
        <v>2266</v>
      </c>
      <c r="K193" s="13" t="s">
        <v>2267</v>
      </c>
    </row>
    <row r="194" spans="1:11" ht="15.75" customHeight="1" x14ac:dyDescent="0.25">
      <c r="A194" s="13">
        <v>26338862</v>
      </c>
      <c r="B194" s="13" t="s">
        <v>5762</v>
      </c>
      <c r="C194" s="13" t="s">
        <v>5763</v>
      </c>
      <c r="D194" s="13" t="s">
        <v>5764</v>
      </c>
      <c r="E194" s="13" t="s">
        <v>5765</v>
      </c>
      <c r="F194" s="13" t="s">
        <v>502</v>
      </c>
      <c r="G194" s="13">
        <v>2015</v>
      </c>
      <c r="H194" s="44">
        <v>42252</v>
      </c>
      <c r="I194" s="13" t="s">
        <v>5766</v>
      </c>
      <c r="K194" s="13" t="s">
        <v>5767</v>
      </c>
    </row>
    <row r="195" spans="1:11" ht="15.75" customHeight="1" x14ac:dyDescent="0.25">
      <c r="A195" s="13">
        <v>24602276</v>
      </c>
      <c r="B195" s="13" t="s">
        <v>5756</v>
      </c>
      <c r="C195" s="13" t="s">
        <v>5757</v>
      </c>
      <c r="D195" s="13" t="s">
        <v>5758</v>
      </c>
      <c r="E195" s="13" t="s">
        <v>5759</v>
      </c>
      <c r="F195" s="13" t="s">
        <v>1046</v>
      </c>
      <c r="G195" s="13">
        <v>2014</v>
      </c>
      <c r="H195" s="44">
        <v>41706</v>
      </c>
      <c r="K195" s="13" t="s">
        <v>5760</v>
      </c>
    </row>
    <row r="196" spans="1:11" ht="15.75" customHeight="1" x14ac:dyDescent="0.25">
      <c r="A196" s="13">
        <v>25624328</v>
      </c>
      <c r="B196" s="13" t="s">
        <v>2276</v>
      </c>
      <c r="C196" s="13" t="s">
        <v>2277</v>
      </c>
      <c r="D196" s="13" t="s">
        <v>2278</v>
      </c>
      <c r="E196" s="13" t="s">
        <v>2279</v>
      </c>
      <c r="F196" s="13" t="s">
        <v>573</v>
      </c>
      <c r="G196" s="13">
        <v>2015</v>
      </c>
      <c r="H196" s="44">
        <v>42032</v>
      </c>
      <c r="I196" s="13" t="s">
        <v>2280</v>
      </c>
      <c r="K196" s="13" t="s">
        <v>2281</v>
      </c>
    </row>
    <row r="197" spans="1:11" ht="15.75" customHeight="1" x14ac:dyDescent="0.25">
      <c r="A197" s="13">
        <v>25367903</v>
      </c>
      <c r="B197" s="13" t="s">
        <v>2284</v>
      </c>
      <c r="C197" s="13" t="s">
        <v>2285</v>
      </c>
      <c r="D197" s="13" t="s">
        <v>2286</v>
      </c>
      <c r="E197" s="13" t="s">
        <v>691</v>
      </c>
      <c r="F197" s="13" t="s">
        <v>573</v>
      </c>
      <c r="G197" s="13">
        <v>2015</v>
      </c>
      <c r="H197" s="44">
        <v>41948</v>
      </c>
      <c r="I197" s="13" t="s">
        <v>2287</v>
      </c>
      <c r="K197" s="13" t="s">
        <v>2288</v>
      </c>
    </row>
    <row r="198" spans="1:11" ht="15.75" customHeight="1" x14ac:dyDescent="0.25">
      <c r="A198" s="13">
        <v>24653040</v>
      </c>
      <c r="B198" s="13" t="s">
        <v>3694</v>
      </c>
      <c r="C198" s="13" t="s">
        <v>3695</v>
      </c>
      <c r="D198" s="13" t="s">
        <v>3696</v>
      </c>
      <c r="E198" s="13" t="s">
        <v>3697</v>
      </c>
      <c r="F198" s="13" t="s">
        <v>393</v>
      </c>
      <c r="G198" s="13">
        <v>2014</v>
      </c>
      <c r="H198" s="44">
        <v>41720</v>
      </c>
      <c r="K198" s="13" t="s">
        <v>3698</v>
      </c>
    </row>
    <row r="199" spans="1:11" ht="15.75" customHeight="1" x14ac:dyDescent="0.25">
      <c r="A199" s="13">
        <v>25832300</v>
      </c>
      <c r="B199" s="13" t="s">
        <v>3599</v>
      </c>
      <c r="C199" s="13" t="s">
        <v>3600</v>
      </c>
      <c r="D199" s="13" t="s">
        <v>3601</v>
      </c>
      <c r="E199" s="13" t="s">
        <v>2184</v>
      </c>
      <c r="F199" s="13" t="s">
        <v>502</v>
      </c>
      <c r="G199" s="13">
        <v>2015</v>
      </c>
      <c r="H199" s="44">
        <v>42097</v>
      </c>
      <c r="I199" s="13" t="s">
        <v>3602</v>
      </c>
      <c r="K199" s="13" t="s">
        <v>3603</v>
      </c>
    </row>
    <row r="200" spans="1:11" ht="15.75" customHeight="1" x14ac:dyDescent="0.25">
      <c r="A200" s="13">
        <v>24594737</v>
      </c>
      <c r="B200" s="13" t="s">
        <v>2297</v>
      </c>
      <c r="C200" s="13" t="s">
        <v>2298</v>
      </c>
      <c r="D200" s="13" t="s">
        <v>2299</v>
      </c>
      <c r="E200" s="13" t="s">
        <v>2300</v>
      </c>
      <c r="F200" s="13" t="s">
        <v>424</v>
      </c>
      <c r="G200" s="13">
        <v>2014</v>
      </c>
      <c r="H200" s="44">
        <v>41704</v>
      </c>
      <c r="I200" s="13" t="s">
        <v>2301</v>
      </c>
      <c r="K200" s="13" t="s">
        <v>2302</v>
      </c>
    </row>
    <row r="201" spans="1:11" ht="15.75" customHeight="1" x14ac:dyDescent="0.25">
      <c r="A201" s="13">
        <v>24037141</v>
      </c>
      <c r="B201" s="13" t="s">
        <v>4463</v>
      </c>
      <c r="C201" s="13" t="s">
        <v>4464</v>
      </c>
      <c r="D201" s="13" t="s">
        <v>4465</v>
      </c>
      <c r="E201" s="13" t="s">
        <v>4466</v>
      </c>
      <c r="F201" s="13" t="s">
        <v>393</v>
      </c>
      <c r="G201" s="13">
        <v>2013</v>
      </c>
      <c r="H201" s="44">
        <v>41534</v>
      </c>
      <c r="K201" s="13" t="s">
        <v>4467</v>
      </c>
    </row>
    <row r="202" spans="1:11" ht="15.75" customHeight="1" x14ac:dyDescent="0.25">
      <c r="A202" s="13">
        <v>23813093</v>
      </c>
      <c r="B202" s="13" t="s">
        <v>2305</v>
      </c>
      <c r="C202" s="13" t="s">
        <v>2306</v>
      </c>
      <c r="D202" s="13" t="s">
        <v>2307</v>
      </c>
      <c r="E202" s="13" t="s">
        <v>2035</v>
      </c>
      <c r="F202" s="13" t="s">
        <v>1328</v>
      </c>
      <c r="G202" s="13">
        <v>2013</v>
      </c>
      <c r="H202" s="44">
        <v>41457</v>
      </c>
      <c r="K202" s="13" t="s">
        <v>2308</v>
      </c>
    </row>
    <row r="203" spans="1:11" ht="15.75" customHeight="1" x14ac:dyDescent="0.25">
      <c r="A203" s="13">
        <v>22904337</v>
      </c>
      <c r="B203" s="13" t="s">
        <v>2311</v>
      </c>
      <c r="C203" s="13" t="s">
        <v>2312</v>
      </c>
      <c r="D203" s="13" t="s">
        <v>2313</v>
      </c>
      <c r="E203" s="13" t="s">
        <v>2314</v>
      </c>
      <c r="F203" s="13" t="s">
        <v>195</v>
      </c>
      <c r="G203" s="13">
        <v>2012</v>
      </c>
      <c r="H203" s="44">
        <v>41142</v>
      </c>
      <c r="I203" s="13" t="s">
        <v>2315</v>
      </c>
      <c r="K203" s="13" t="s">
        <v>2316</v>
      </c>
    </row>
    <row r="204" spans="1:11" ht="15.75" customHeight="1" x14ac:dyDescent="0.25">
      <c r="A204" s="13">
        <v>24686069</v>
      </c>
      <c r="B204" s="13" t="s">
        <v>3868</v>
      </c>
      <c r="C204" s="13" t="s">
        <v>3869</v>
      </c>
      <c r="D204" s="13" t="s">
        <v>3870</v>
      </c>
      <c r="E204" s="13" t="s">
        <v>3871</v>
      </c>
      <c r="F204" s="13" t="s">
        <v>624</v>
      </c>
      <c r="G204" s="13">
        <v>2014</v>
      </c>
      <c r="H204" s="44">
        <v>41731</v>
      </c>
      <c r="I204" s="13" t="s">
        <v>3872</v>
      </c>
      <c r="K204" s="13" t="s">
        <v>3873</v>
      </c>
    </row>
    <row r="205" spans="1:11" ht="15.75" customHeight="1" x14ac:dyDescent="0.25">
      <c r="A205" s="13">
        <v>25926405</v>
      </c>
      <c r="B205" s="13" t="s">
        <v>6105</v>
      </c>
      <c r="C205" s="13" t="s">
        <v>6106</v>
      </c>
      <c r="D205" s="13" t="s">
        <v>6107</v>
      </c>
      <c r="E205" s="13" t="s">
        <v>6108</v>
      </c>
      <c r="F205" s="13" t="s">
        <v>393</v>
      </c>
      <c r="G205" s="13">
        <v>2015</v>
      </c>
      <c r="H205" s="44">
        <v>42125</v>
      </c>
      <c r="K205" s="13" t="s">
        <v>6109</v>
      </c>
    </row>
    <row r="206" spans="1:11" ht="15.75" customHeight="1" x14ac:dyDescent="0.25">
      <c r="A206" s="13">
        <v>26453557</v>
      </c>
      <c r="B206" s="13" t="s">
        <v>5357</v>
      </c>
      <c r="C206" s="13" t="s">
        <v>5358</v>
      </c>
      <c r="D206" s="13" t="s">
        <v>5359</v>
      </c>
      <c r="E206" s="13" t="s">
        <v>5360</v>
      </c>
      <c r="F206" s="13" t="s">
        <v>1066</v>
      </c>
      <c r="G206" s="13">
        <v>2015</v>
      </c>
      <c r="H206" s="44">
        <v>42288</v>
      </c>
      <c r="I206" s="13" t="s">
        <v>5361</v>
      </c>
      <c r="K206" s="13" t="s">
        <v>5362</v>
      </c>
    </row>
    <row r="207" spans="1:11" ht="15.75" customHeight="1" x14ac:dyDescent="0.25">
      <c r="A207" s="13">
        <v>24607996</v>
      </c>
      <c r="B207" s="13" t="s">
        <v>2325</v>
      </c>
      <c r="C207" s="13" t="s">
        <v>2326</v>
      </c>
      <c r="D207" s="13" t="s">
        <v>2327</v>
      </c>
      <c r="E207" s="13" t="s">
        <v>1010</v>
      </c>
      <c r="F207" s="13" t="s">
        <v>1619</v>
      </c>
      <c r="G207" s="13">
        <v>2014</v>
      </c>
      <c r="H207" s="44">
        <v>41709</v>
      </c>
      <c r="I207" s="13" t="s">
        <v>2328</v>
      </c>
      <c r="K207" s="13" t="s">
        <v>2329</v>
      </c>
    </row>
    <row r="208" spans="1:11" ht="15.75" customHeight="1" x14ac:dyDescent="0.25">
      <c r="A208" s="13">
        <v>28146620</v>
      </c>
      <c r="B208" s="13" t="s">
        <v>2330</v>
      </c>
      <c r="C208" s="13" t="s">
        <v>2331</v>
      </c>
      <c r="D208" s="13" t="s">
        <v>2332</v>
      </c>
      <c r="E208" s="13" t="s">
        <v>1629</v>
      </c>
      <c r="F208" s="13" t="s">
        <v>2333</v>
      </c>
      <c r="G208" s="13">
        <v>2016</v>
      </c>
      <c r="H208" s="44">
        <v>42768</v>
      </c>
    </row>
    <row r="209" spans="1:11" ht="15.75" customHeight="1" x14ac:dyDescent="0.25">
      <c r="A209" s="13">
        <v>27324777</v>
      </c>
      <c r="B209" s="13" t="s">
        <v>6240</v>
      </c>
      <c r="C209" s="13" t="s">
        <v>6241</v>
      </c>
      <c r="D209" s="13" t="s">
        <v>6242</v>
      </c>
      <c r="E209" s="13" t="s">
        <v>6243</v>
      </c>
      <c r="F209" s="13" t="s">
        <v>573</v>
      </c>
      <c r="G209" s="13">
        <v>2016</v>
      </c>
      <c r="H209" s="44">
        <v>42543</v>
      </c>
      <c r="I209" s="13" t="s">
        <v>6244</v>
      </c>
      <c r="K209" s="13" t="s">
        <v>6245</v>
      </c>
    </row>
    <row r="210" spans="1:11" ht="15.75" customHeight="1" x14ac:dyDescent="0.25">
      <c r="A210" s="13">
        <v>22807549</v>
      </c>
      <c r="B210" s="13" t="s">
        <v>3714</v>
      </c>
      <c r="C210" s="13" t="s">
        <v>3715</v>
      </c>
      <c r="D210" s="13" t="s">
        <v>3716</v>
      </c>
      <c r="E210" s="13" t="s">
        <v>3717</v>
      </c>
      <c r="F210" s="13" t="s">
        <v>735</v>
      </c>
      <c r="G210" s="13">
        <v>2012</v>
      </c>
      <c r="H210" s="44">
        <v>41109</v>
      </c>
      <c r="K210" s="13" t="s">
        <v>3718</v>
      </c>
    </row>
    <row r="211" spans="1:11" ht="15.75" customHeight="1" x14ac:dyDescent="0.25">
      <c r="A211" s="13">
        <v>23564350</v>
      </c>
      <c r="B211" s="13" t="s">
        <v>2340</v>
      </c>
      <c r="C211" s="13" t="s">
        <v>2341</v>
      </c>
      <c r="D211" s="13" t="s">
        <v>2342</v>
      </c>
      <c r="E211" s="13" t="s">
        <v>2343</v>
      </c>
      <c r="F211" s="13" t="s">
        <v>1328</v>
      </c>
      <c r="G211" s="13">
        <v>2013</v>
      </c>
      <c r="H211" s="44">
        <v>41373</v>
      </c>
      <c r="K211" s="13" t="s">
        <v>2344</v>
      </c>
    </row>
    <row r="212" spans="1:11" ht="15.75" customHeight="1" x14ac:dyDescent="0.25">
      <c r="A212" s="13">
        <v>22902672</v>
      </c>
      <c r="B212" s="13" t="s">
        <v>2347</v>
      </c>
      <c r="C212" s="13" t="s">
        <v>2348</v>
      </c>
      <c r="D212" s="13" t="s">
        <v>2349</v>
      </c>
      <c r="E212" s="13" t="s">
        <v>2350</v>
      </c>
      <c r="F212" s="13" t="s">
        <v>304</v>
      </c>
      <c r="G212" s="13">
        <v>2012</v>
      </c>
      <c r="H212" s="44">
        <v>41142</v>
      </c>
      <c r="K212" s="13" t="s">
        <v>2351</v>
      </c>
    </row>
    <row r="213" spans="1:11" ht="15.75" customHeight="1" x14ac:dyDescent="0.25">
      <c r="A213" s="13">
        <v>25460012</v>
      </c>
      <c r="B213" s="13" t="s">
        <v>2352</v>
      </c>
      <c r="C213" s="13" t="s">
        <v>2353</v>
      </c>
      <c r="D213" s="13" t="s">
        <v>2354</v>
      </c>
      <c r="E213" s="13" t="s">
        <v>2355</v>
      </c>
      <c r="F213" s="13" t="s">
        <v>424</v>
      </c>
      <c r="G213" s="13">
        <v>2014</v>
      </c>
      <c r="H213" s="44">
        <v>41976</v>
      </c>
      <c r="I213" s="13" t="s">
        <v>2356</v>
      </c>
      <c r="K213" s="13" t="s">
        <v>2357</v>
      </c>
    </row>
    <row r="214" spans="1:11" ht="15.75" customHeight="1" x14ac:dyDescent="0.25">
      <c r="A214" s="13">
        <v>24378136</v>
      </c>
      <c r="B214" s="13" t="s">
        <v>2359</v>
      </c>
      <c r="C214" s="13" t="s">
        <v>2360</v>
      </c>
      <c r="D214" s="13" t="s">
        <v>2361</v>
      </c>
      <c r="E214" s="13" t="s">
        <v>2362</v>
      </c>
      <c r="F214" s="13" t="s">
        <v>2363</v>
      </c>
      <c r="G214" s="13">
        <v>2013</v>
      </c>
      <c r="H214" s="44">
        <v>41640</v>
      </c>
    </row>
    <row r="215" spans="1:11" ht="15.75" customHeight="1" x14ac:dyDescent="0.25">
      <c r="A215" s="13">
        <v>23876804</v>
      </c>
      <c r="B215" s="13" t="s">
        <v>2367</v>
      </c>
      <c r="C215" s="13" t="s">
        <v>2368</v>
      </c>
      <c r="D215" s="13" t="s">
        <v>2369</v>
      </c>
      <c r="E215" s="13" t="s">
        <v>2370</v>
      </c>
      <c r="F215" s="13" t="s">
        <v>624</v>
      </c>
      <c r="G215" s="13">
        <v>2013</v>
      </c>
      <c r="H215" s="44">
        <v>41479</v>
      </c>
      <c r="I215" s="13" t="s">
        <v>2371</v>
      </c>
      <c r="K215" s="13" t="s">
        <v>2372</v>
      </c>
    </row>
    <row r="216" spans="1:11" ht="15.75" customHeight="1" x14ac:dyDescent="0.25">
      <c r="A216" s="13">
        <v>25878350</v>
      </c>
      <c r="B216" s="13" t="s">
        <v>3922</v>
      </c>
      <c r="C216" s="13" t="s">
        <v>3734</v>
      </c>
      <c r="D216" s="13" t="s">
        <v>3923</v>
      </c>
      <c r="E216" s="13" t="s">
        <v>3736</v>
      </c>
      <c r="F216" s="13" t="s">
        <v>502</v>
      </c>
      <c r="G216" s="13">
        <v>2015</v>
      </c>
      <c r="H216" s="44">
        <v>42111</v>
      </c>
      <c r="I216" s="13" t="s">
        <v>3924</v>
      </c>
      <c r="K216" s="13" t="s">
        <v>3925</v>
      </c>
    </row>
    <row r="217" spans="1:11" ht="15.75" customHeight="1" x14ac:dyDescent="0.25">
      <c r="A217" s="13">
        <v>25367915</v>
      </c>
      <c r="B217" s="13" t="s">
        <v>2373</v>
      </c>
      <c r="C217" s="13" t="s">
        <v>2374</v>
      </c>
      <c r="D217" s="13" t="s">
        <v>2375</v>
      </c>
      <c r="E217" s="13" t="s">
        <v>2376</v>
      </c>
      <c r="F217" s="13" t="s">
        <v>573</v>
      </c>
      <c r="G217" s="13">
        <v>2015</v>
      </c>
      <c r="H217" s="44">
        <v>41948</v>
      </c>
      <c r="I217" s="13" t="s">
        <v>2377</v>
      </c>
      <c r="K217" s="13" t="s">
        <v>2378</v>
      </c>
    </row>
    <row r="218" spans="1:11" ht="15.75" customHeight="1" x14ac:dyDescent="0.25">
      <c r="A218" s="13">
        <v>25224994</v>
      </c>
      <c r="B218" s="13" t="s">
        <v>5981</v>
      </c>
      <c r="C218" s="13" t="s">
        <v>5982</v>
      </c>
      <c r="D218" s="13" t="s">
        <v>5983</v>
      </c>
      <c r="E218" s="13" t="s">
        <v>5984</v>
      </c>
      <c r="F218" s="13" t="s">
        <v>399</v>
      </c>
      <c r="G218" s="13">
        <v>2015</v>
      </c>
      <c r="H218" s="44">
        <v>41899</v>
      </c>
      <c r="K218" s="13" t="s">
        <v>5985</v>
      </c>
    </row>
    <row r="219" spans="1:11" ht="15.75" customHeight="1" x14ac:dyDescent="0.25">
      <c r="A219" s="13">
        <v>27221395</v>
      </c>
      <c r="B219" s="13" t="s">
        <v>2379</v>
      </c>
      <c r="C219" s="13" t="s">
        <v>2380</v>
      </c>
      <c r="D219" s="13" t="s">
        <v>2381</v>
      </c>
      <c r="E219" s="13" t="s">
        <v>2382</v>
      </c>
      <c r="F219" s="13" t="s">
        <v>1312</v>
      </c>
      <c r="G219" s="13">
        <v>2016</v>
      </c>
      <c r="H219" s="44">
        <v>42516</v>
      </c>
      <c r="K219" s="13" t="s">
        <v>2383</v>
      </c>
    </row>
    <row r="220" spans="1:11" ht="15.75" customHeight="1" x14ac:dyDescent="0.25">
      <c r="A220" s="13">
        <v>26343813</v>
      </c>
      <c r="B220" s="13" t="s">
        <v>2386</v>
      </c>
      <c r="C220" s="13" t="s">
        <v>2387</v>
      </c>
      <c r="D220" s="13" t="s">
        <v>2388</v>
      </c>
      <c r="E220" s="13" t="s">
        <v>2389</v>
      </c>
      <c r="F220" s="13" t="s">
        <v>2390</v>
      </c>
      <c r="G220" s="13">
        <v>2015</v>
      </c>
      <c r="H220" s="44">
        <v>42255</v>
      </c>
      <c r="K220" s="13" t="s">
        <v>2391</v>
      </c>
    </row>
    <row r="221" spans="1:11" ht="15.75" customHeight="1" x14ac:dyDescent="0.25">
      <c r="A221" s="13">
        <v>23625842</v>
      </c>
      <c r="B221" s="13" t="s">
        <v>2399</v>
      </c>
      <c r="C221" s="13" t="s">
        <v>2400</v>
      </c>
      <c r="D221" s="13" t="s">
        <v>2401</v>
      </c>
      <c r="E221" s="13" t="s">
        <v>2402</v>
      </c>
      <c r="F221" s="13" t="s">
        <v>373</v>
      </c>
      <c r="G221" s="13">
        <v>2013</v>
      </c>
      <c r="H221" s="44">
        <v>41394</v>
      </c>
      <c r="I221" s="13" t="s">
        <v>2403</v>
      </c>
      <c r="K221" s="13" t="s">
        <v>2404</v>
      </c>
    </row>
    <row r="222" spans="1:11" ht="15.75" customHeight="1" x14ac:dyDescent="0.25">
      <c r="A222" s="13">
        <v>22401562</v>
      </c>
      <c r="B222" s="13" t="s">
        <v>3848</v>
      </c>
      <c r="C222" s="13" t="s">
        <v>3849</v>
      </c>
      <c r="D222" s="13" t="s">
        <v>3850</v>
      </c>
      <c r="E222" s="13" t="s">
        <v>3851</v>
      </c>
      <c r="F222" s="13" t="s">
        <v>1046</v>
      </c>
      <c r="G222" s="13">
        <v>2012</v>
      </c>
      <c r="H222" s="44">
        <v>40978</v>
      </c>
    </row>
    <row r="223" spans="1:11" ht="15.75" customHeight="1" x14ac:dyDescent="0.25">
      <c r="A223" s="13">
        <v>26691509</v>
      </c>
      <c r="B223" s="13" t="s">
        <v>5744</v>
      </c>
      <c r="C223" s="13" t="s">
        <v>5745</v>
      </c>
      <c r="D223" s="13" t="s">
        <v>5746</v>
      </c>
      <c r="E223" s="13" t="s">
        <v>5747</v>
      </c>
      <c r="F223" s="13" t="s">
        <v>5748</v>
      </c>
      <c r="G223" s="13">
        <v>2016</v>
      </c>
      <c r="H223" s="44">
        <v>42361</v>
      </c>
      <c r="K223" s="13" t="s">
        <v>5749</v>
      </c>
    </row>
    <row r="224" spans="1:11" ht="15.75" customHeight="1" x14ac:dyDescent="0.25">
      <c r="A224" s="13">
        <v>25496972</v>
      </c>
      <c r="B224" s="13" t="s">
        <v>2406</v>
      </c>
      <c r="C224" s="13" t="s">
        <v>2407</v>
      </c>
      <c r="D224" s="13" t="s">
        <v>2408</v>
      </c>
      <c r="E224" s="13" t="s">
        <v>749</v>
      </c>
      <c r="F224" s="13" t="s">
        <v>2409</v>
      </c>
      <c r="G224" s="13">
        <v>2014</v>
      </c>
      <c r="H224" s="44">
        <v>41989</v>
      </c>
      <c r="K224" s="13" t="s">
        <v>2410</v>
      </c>
    </row>
    <row r="225" spans="1:11" ht="15.75" customHeight="1" x14ac:dyDescent="0.25">
      <c r="A225" s="13">
        <v>24433334</v>
      </c>
      <c r="B225" s="13" t="s">
        <v>4130</v>
      </c>
      <c r="C225" s="13" t="s">
        <v>4131</v>
      </c>
      <c r="D225" s="13" t="s">
        <v>4132</v>
      </c>
      <c r="E225" s="13" t="s">
        <v>4133</v>
      </c>
      <c r="F225" s="13" t="s">
        <v>2293</v>
      </c>
      <c r="G225" s="13">
        <v>2014</v>
      </c>
      <c r="H225" s="44">
        <v>41657</v>
      </c>
      <c r="K225" s="13" t="s">
        <v>4134</v>
      </c>
    </row>
    <row r="226" spans="1:11" ht="15.75" customHeight="1" x14ac:dyDescent="0.25">
      <c r="A226" s="13">
        <v>23095086</v>
      </c>
      <c r="B226" s="13" t="s">
        <v>5143</v>
      </c>
      <c r="C226" s="13" t="s">
        <v>5144</v>
      </c>
      <c r="D226" s="13" t="s">
        <v>5145</v>
      </c>
      <c r="E226" s="13" t="s">
        <v>5146</v>
      </c>
      <c r="F226" s="13" t="s">
        <v>3711</v>
      </c>
      <c r="G226" s="13">
        <v>2013</v>
      </c>
      <c r="H226" s="44">
        <v>41208</v>
      </c>
      <c r="K226" s="13" t="s">
        <v>5147</v>
      </c>
    </row>
    <row r="227" spans="1:11" ht="15.75" customHeight="1" x14ac:dyDescent="0.25">
      <c r="A227" s="13">
        <v>24207077</v>
      </c>
      <c r="B227" s="13" t="s">
        <v>2413</v>
      </c>
      <c r="C227" s="13" t="s">
        <v>2414</v>
      </c>
      <c r="D227" s="13" t="s">
        <v>2415</v>
      </c>
      <c r="E227" s="13" t="s">
        <v>2416</v>
      </c>
      <c r="F227" s="13" t="s">
        <v>285</v>
      </c>
      <c r="G227" s="13">
        <v>2014</v>
      </c>
      <c r="H227" s="44">
        <v>41590</v>
      </c>
      <c r="K227" s="13" t="s">
        <v>2417</v>
      </c>
    </row>
    <row r="228" spans="1:11" ht="15.75" customHeight="1" x14ac:dyDescent="0.25">
      <c r="A228" s="13">
        <v>24901251</v>
      </c>
      <c r="B228" s="13" t="s">
        <v>4015</v>
      </c>
      <c r="C228" s="13" t="s">
        <v>4016</v>
      </c>
      <c r="D228" s="13" t="s">
        <v>4017</v>
      </c>
      <c r="E228" s="13" t="s">
        <v>4018</v>
      </c>
      <c r="F228" s="13" t="s">
        <v>424</v>
      </c>
      <c r="G228" s="13">
        <v>2014</v>
      </c>
      <c r="H228" s="44">
        <v>41796</v>
      </c>
      <c r="I228" s="13" t="s">
        <v>4019</v>
      </c>
      <c r="K228" s="13" t="s">
        <v>4020</v>
      </c>
    </row>
    <row r="229" spans="1:11" ht="15.75" customHeight="1" x14ac:dyDescent="0.25">
      <c r="A229" s="13">
        <v>25082007</v>
      </c>
      <c r="B229" s="13" t="s">
        <v>2418</v>
      </c>
      <c r="C229" s="13" t="s">
        <v>2419</v>
      </c>
      <c r="D229" s="13" t="s">
        <v>2420</v>
      </c>
      <c r="E229" s="13" t="s">
        <v>1010</v>
      </c>
      <c r="F229" s="13" t="s">
        <v>2421</v>
      </c>
      <c r="G229" s="13">
        <v>2014</v>
      </c>
      <c r="H229" s="44">
        <v>41853</v>
      </c>
      <c r="K229" s="13" t="s">
        <v>2422</v>
      </c>
    </row>
    <row r="230" spans="1:11" ht="15.75" customHeight="1" x14ac:dyDescent="0.25">
      <c r="A230" s="13">
        <v>24243876</v>
      </c>
      <c r="B230" s="13" t="s">
        <v>3874</v>
      </c>
      <c r="C230" s="13" t="s">
        <v>3875</v>
      </c>
      <c r="D230" s="13" t="s">
        <v>3876</v>
      </c>
      <c r="E230" s="13" t="s">
        <v>1660</v>
      </c>
      <c r="F230" s="13" t="s">
        <v>393</v>
      </c>
      <c r="G230" s="13">
        <v>2013</v>
      </c>
      <c r="H230" s="44">
        <v>41597</v>
      </c>
      <c r="K230" s="13" t="s">
        <v>3877</v>
      </c>
    </row>
    <row r="231" spans="1:11" ht="15.75" customHeight="1" x14ac:dyDescent="0.25">
      <c r="A231" s="13">
        <v>25056324</v>
      </c>
      <c r="B231" s="13" t="s">
        <v>2424</v>
      </c>
      <c r="C231" s="13" t="s">
        <v>2425</v>
      </c>
      <c r="D231" s="13" t="s">
        <v>2426</v>
      </c>
      <c r="E231" s="13" t="s">
        <v>2427</v>
      </c>
      <c r="F231" s="13" t="s">
        <v>502</v>
      </c>
      <c r="G231" s="13">
        <v>2014</v>
      </c>
      <c r="H231" s="44">
        <v>41845</v>
      </c>
      <c r="I231" s="13" t="s">
        <v>2428</v>
      </c>
      <c r="K231" s="13" t="s">
        <v>2429</v>
      </c>
    </row>
    <row r="232" spans="1:11" ht="15.75" customHeight="1" x14ac:dyDescent="0.25">
      <c r="A232" s="13">
        <v>24685549</v>
      </c>
      <c r="B232" s="13" t="s">
        <v>5893</v>
      </c>
      <c r="C232" s="13" t="s">
        <v>5894</v>
      </c>
      <c r="D232" s="13" t="s">
        <v>5895</v>
      </c>
      <c r="E232" s="13" t="s">
        <v>2564</v>
      </c>
      <c r="F232" s="13" t="s">
        <v>257</v>
      </c>
      <c r="G232" s="13">
        <v>2014</v>
      </c>
      <c r="H232" s="44">
        <v>41731</v>
      </c>
      <c r="I232" s="13" t="s">
        <v>5896</v>
      </c>
      <c r="J232" s="13" t="s">
        <v>5897</v>
      </c>
      <c r="K232" s="13" t="s">
        <v>5898</v>
      </c>
    </row>
    <row r="233" spans="1:11" ht="15.75" customHeight="1" x14ac:dyDescent="0.25">
      <c r="A233" s="13">
        <v>22184419</v>
      </c>
      <c r="B233" s="13" t="s">
        <v>2431</v>
      </c>
      <c r="C233" s="13" t="s">
        <v>2432</v>
      </c>
      <c r="D233" s="13" t="s">
        <v>2433</v>
      </c>
      <c r="E233" s="13" t="s">
        <v>2434</v>
      </c>
      <c r="F233" s="13" t="s">
        <v>624</v>
      </c>
      <c r="G233" s="13">
        <v>2012</v>
      </c>
      <c r="H233" s="44">
        <v>40898</v>
      </c>
      <c r="I233" s="13" t="s">
        <v>2435</v>
      </c>
      <c r="K233" s="13" t="s">
        <v>2436</v>
      </c>
    </row>
    <row r="234" spans="1:11" ht="15.75" customHeight="1" x14ac:dyDescent="0.25">
      <c r="A234" s="13">
        <v>25673666</v>
      </c>
      <c r="B234" s="13" t="s">
        <v>4271</v>
      </c>
      <c r="C234" s="13" t="s">
        <v>4272</v>
      </c>
      <c r="D234" s="13" t="s">
        <v>4273</v>
      </c>
      <c r="E234" s="13" t="s">
        <v>4274</v>
      </c>
      <c r="F234" s="13" t="s">
        <v>188</v>
      </c>
      <c r="G234" s="13">
        <v>2015</v>
      </c>
      <c r="H234" s="44">
        <v>42048</v>
      </c>
      <c r="K234" s="13" t="s">
        <v>4275</v>
      </c>
    </row>
    <row r="235" spans="1:11" ht="15.75" customHeight="1" x14ac:dyDescent="0.25">
      <c r="A235" s="13">
        <v>24594973</v>
      </c>
      <c r="B235" s="13" t="s">
        <v>4970</v>
      </c>
      <c r="C235" s="13" t="s">
        <v>4971</v>
      </c>
      <c r="D235" s="13" t="s">
        <v>4972</v>
      </c>
      <c r="E235" s="13" t="s">
        <v>4973</v>
      </c>
      <c r="F235" s="13" t="s">
        <v>393</v>
      </c>
      <c r="G235" s="13">
        <v>2014</v>
      </c>
      <c r="H235" s="44">
        <v>41704</v>
      </c>
      <c r="K235" s="13" t="s">
        <v>4974</v>
      </c>
    </row>
    <row r="236" spans="1:11" ht="15.75" customHeight="1" x14ac:dyDescent="0.25">
      <c r="A236" s="13">
        <v>27178830</v>
      </c>
      <c r="B236" s="13" t="s">
        <v>2443</v>
      </c>
      <c r="C236" s="13" t="s">
        <v>2444</v>
      </c>
      <c r="D236" s="13" t="s">
        <v>2445</v>
      </c>
      <c r="E236" s="13" t="s">
        <v>2446</v>
      </c>
      <c r="F236" s="13" t="s">
        <v>493</v>
      </c>
      <c r="G236" s="13">
        <v>2016</v>
      </c>
      <c r="H236" s="44">
        <v>42505</v>
      </c>
      <c r="K236" s="13" t="s">
        <v>2447</v>
      </c>
    </row>
    <row r="237" spans="1:11" ht="15.75" customHeight="1" x14ac:dyDescent="0.25">
      <c r="A237" s="13">
        <v>22819604</v>
      </c>
      <c r="B237" s="13" t="s">
        <v>2450</v>
      </c>
      <c r="C237" s="13" t="s">
        <v>2451</v>
      </c>
      <c r="D237" s="13" t="s">
        <v>2452</v>
      </c>
      <c r="E237" s="13" t="s">
        <v>2453</v>
      </c>
      <c r="F237" s="13" t="s">
        <v>285</v>
      </c>
      <c r="G237" s="13">
        <v>2012</v>
      </c>
      <c r="H237" s="44">
        <v>41114</v>
      </c>
      <c r="K237" s="13" t="s">
        <v>2454</v>
      </c>
    </row>
    <row r="238" spans="1:11" ht="15.75" customHeight="1" x14ac:dyDescent="0.25">
      <c r="A238" s="13">
        <v>24119133</v>
      </c>
      <c r="B238" s="13" t="s">
        <v>5056</v>
      </c>
      <c r="C238" s="13" t="s">
        <v>5057</v>
      </c>
      <c r="D238" s="13" t="s">
        <v>5058</v>
      </c>
      <c r="E238" s="13" t="s">
        <v>5059</v>
      </c>
      <c r="F238" s="13" t="s">
        <v>5060</v>
      </c>
      <c r="G238" s="13">
        <v>2014</v>
      </c>
      <c r="H238" s="44">
        <v>41562</v>
      </c>
      <c r="K238" s="13" t="s">
        <v>5061</v>
      </c>
    </row>
    <row r="239" spans="1:11" ht="15.75" customHeight="1" x14ac:dyDescent="0.25">
      <c r="A239" s="13">
        <v>27596531</v>
      </c>
      <c r="B239" s="13" t="s">
        <v>4391</v>
      </c>
      <c r="C239" s="13" t="s">
        <v>4392</v>
      </c>
      <c r="D239" s="13" t="s">
        <v>4393</v>
      </c>
      <c r="E239" s="13" t="s">
        <v>4394</v>
      </c>
      <c r="F239" s="13" t="s">
        <v>445</v>
      </c>
      <c r="G239" s="13">
        <v>2016</v>
      </c>
      <c r="H239" s="44">
        <v>42620</v>
      </c>
      <c r="K239" s="13" t="s">
        <v>4395</v>
      </c>
    </row>
    <row r="240" spans="1:11" ht="15.75" customHeight="1" x14ac:dyDescent="0.25">
      <c r="A240" s="13">
        <v>25987627</v>
      </c>
      <c r="B240" s="13" t="s">
        <v>2464</v>
      </c>
      <c r="C240" s="13" t="s">
        <v>2465</v>
      </c>
      <c r="D240" s="13" t="s">
        <v>2466</v>
      </c>
      <c r="E240" s="13" t="s">
        <v>2467</v>
      </c>
      <c r="F240" s="13" t="s">
        <v>573</v>
      </c>
      <c r="G240" s="13">
        <v>2015</v>
      </c>
      <c r="H240" s="44">
        <v>42144</v>
      </c>
      <c r="I240" s="13" t="s">
        <v>2468</v>
      </c>
      <c r="K240" s="13" t="s">
        <v>2469</v>
      </c>
    </row>
    <row r="241" spans="1:11" ht="15.75" customHeight="1" x14ac:dyDescent="0.25">
      <c r="A241" s="13">
        <v>24820072</v>
      </c>
      <c r="B241" s="13" t="s">
        <v>4358</v>
      </c>
      <c r="C241" s="13" t="s">
        <v>4359</v>
      </c>
      <c r="D241" s="13" t="s">
        <v>4360</v>
      </c>
      <c r="E241" s="13" t="s">
        <v>4361</v>
      </c>
      <c r="F241" s="13" t="s">
        <v>573</v>
      </c>
      <c r="G241" s="13">
        <v>2014</v>
      </c>
      <c r="H241" s="44">
        <v>41773</v>
      </c>
      <c r="I241" s="13" t="s">
        <v>4362</v>
      </c>
      <c r="K241" s="13" t="s">
        <v>4363</v>
      </c>
    </row>
    <row r="242" spans="1:11" ht="15.75" customHeight="1" x14ac:dyDescent="0.25">
      <c r="A242" s="13">
        <v>26976873</v>
      </c>
      <c r="B242" s="13" t="s">
        <v>3759</v>
      </c>
      <c r="C242" s="13" t="s">
        <v>3760</v>
      </c>
      <c r="D242" s="13" t="s">
        <v>3761</v>
      </c>
      <c r="E242" s="13" t="s">
        <v>3046</v>
      </c>
      <c r="F242" s="13" t="s">
        <v>573</v>
      </c>
      <c r="G242" s="13">
        <v>2016</v>
      </c>
      <c r="H242" s="44">
        <v>42445</v>
      </c>
      <c r="I242" s="13" t="s">
        <v>3762</v>
      </c>
      <c r="K242" s="13" t="s">
        <v>3763</v>
      </c>
    </row>
    <row r="243" spans="1:11" ht="15.75" customHeight="1" x14ac:dyDescent="0.25">
      <c r="A243" s="13">
        <v>25378573</v>
      </c>
      <c r="B243" s="13" t="s">
        <v>2471</v>
      </c>
      <c r="C243" s="13" t="s">
        <v>2472</v>
      </c>
      <c r="D243" s="13" t="s">
        <v>2473</v>
      </c>
      <c r="E243" s="13" t="s">
        <v>1579</v>
      </c>
      <c r="F243" s="13" t="s">
        <v>502</v>
      </c>
      <c r="G243" s="13">
        <v>2015</v>
      </c>
      <c r="H243" s="44">
        <v>41951</v>
      </c>
      <c r="I243" s="13" t="s">
        <v>2474</v>
      </c>
      <c r="K243" s="13" t="s">
        <v>2475</v>
      </c>
    </row>
    <row r="244" spans="1:11" ht="15.75" customHeight="1" x14ac:dyDescent="0.25">
      <c r="A244" s="13">
        <v>24468863</v>
      </c>
      <c r="B244" s="13" t="s">
        <v>2478</v>
      </c>
      <c r="C244" s="13" t="s">
        <v>2479</v>
      </c>
      <c r="D244" s="13" t="s">
        <v>2480</v>
      </c>
      <c r="E244" s="13" t="s">
        <v>1311</v>
      </c>
      <c r="F244" s="13" t="s">
        <v>493</v>
      </c>
      <c r="G244" s="13">
        <v>2014</v>
      </c>
      <c r="H244" s="44">
        <v>41668</v>
      </c>
      <c r="K244" s="13" t="s">
        <v>2481</v>
      </c>
    </row>
    <row r="245" spans="1:11" ht="15.75" customHeight="1" x14ac:dyDescent="0.25">
      <c r="A245" s="13">
        <v>25442864</v>
      </c>
      <c r="B245" s="13" t="s">
        <v>5241</v>
      </c>
      <c r="C245" s="13" t="s">
        <v>5242</v>
      </c>
      <c r="D245" s="13" t="s">
        <v>5243</v>
      </c>
      <c r="E245" s="13" t="s">
        <v>5244</v>
      </c>
      <c r="F245" s="13" t="s">
        <v>5245</v>
      </c>
      <c r="G245" s="13">
        <v>2016</v>
      </c>
      <c r="H245" s="44">
        <v>41976</v>
      </c>
      <c r="K245" s="13" t="s">
        <v>5246</v>
      </c>
    </row>
    <row r="246" spans="1:11" ht="15.75" customHeight="1" x14ac:dyDescent="0.25">
      <c r="A246" s="13">
        <v>27161642</v>
      </c>
      <c r="B246" s="13" t="s">
        <v>5082</v>
      </c>
      <c r="C246" s="13" t="s">
        <v>5083</v>
      </c>
      <c r="D246" s="13" t="s">
        <v>5084</v>
      </c>
      <c r="E246" s="13" t="s">
        <v>5085</v>
      </c>
      <c r="F246" s="13" t="s">
        <v>573</v>
      </c>
      <c r="G246" s="13">
        <v>2016</v>
      </c>
      <c r="H246" s="44">
        <v>42501</v>
      </c>
      <c r="I246" s="13" t="s">
        <v>5086</v>
      </c>
      <c r="K246" s="13" t="s">
        <v>5087</v>
      </c>
    </row>
    <row r="247" spans="1:11" ht="15.75" customHeight="1" x14ac:dyDescent="0.25">
      <c r="A247" s="13">
        <v>22287521</v>
      </c>
      <c r="B247" s="13" t="s">
        <v>2483</v>
      </c>
      <c r="C247" s="13" t="s">
        <v>2484</v>
      </c>
      <c r="D247" s="13" t="s">
        <v>2485</v>
      </c>
      <c r="E247" s="13" t="s">
        <v>2486</v>
      </c>
      <c r="F247" s="13" t="s">
        <v>373</v>
      </c>
      <c r="G247" s="13">
        <v>2012</v>
      </c>
      <c r="H247" s="44">
        <v>40939</v>
      </c>
      <c r="I247" s="13" t="s">
        <v>2487</v>
      </c>
      <c r="K247" s="13" t="s">
        <v>2488</v>
      </c>
    </row>
    <row r="248" spans="1:11" ht="15.75" customHeight="1" x14ac:dyDescent="0.25">
      <c r="A248" s="13">
        <v>26147143</v>
      </c>
      <c r="B248" s="13" t="s">
        <v>3741</v>
      </c>
      <c r="C248" s="13" t="s">
        <v>3742</v>
      </c>
      <c r="D248" s="13" t="s">
        <v>3743</v>
      </c>
      <c r="E248" s="13" t="s">
        <v>3744</v>
      </c>
      <c r="F248" s="13" t="s">
        <v>1239</v>
      </c>
      <c r="G248" s="13">
        <v>2015</v>
      </c>
      <c r="H248" s="44">
        <v>42192</v>
      </c>
    </row>
    <row r="249" spans="1:11" ht="15.75" customHeight="1" x14ac:dyDescent="0.25">
      <c r="A249" s="13">
        <v>24567501</v>
      </c>
      <c r="B249" s="13" t="s">
        <v>2514</v>
      </c>
      <c r="C249" s="13" t="s">
        <v>2515</v>
      </c>
      <c r="D249" s="13" t="s">
        <v>2516</v>
      </c>
      <c r="E249" s="13" t="s">
        <v>2517</v>
      </c>
      <c r="F249" s="13" t="s">
        <v>1312</v>
      </c>
      <c r="G249" s="13">
        <v>2014</v>
      </c>
      <c r="H249" s="44">
        <v>41696</v>
      </c>
      <c r="K249" s="13" t="s">
        <v>2518</v>
      </c>
    </row>
    <row r="250" spans="1:11" ht="15.75" customHeight="1" x14ac:dyDescent="0.25">
      <c r="A250" s="13">
        <v>24795044</v>
      </c>
      <c r="B250" s="13" t="s">
        <v>5956</v>
      </c>
      <c r="C250" s="13" t="s">
        <v>5957</v>
      </c>
      <c r="D250" s="13" t="s">
        <v>5958</v>
      </c>
      <c r="E250" s="13" t="s">
        <v>5959</v>
      </c>
      <c r="F250" s="13" t="s">
        <v>1038</v>
      </c>
      <c r="G250" s="13">
        <v>2014</v>
      </c>
      <c r="H250" s="44">
        <v>41765</v>
      </c>
      <c r="I250" s="13" t="s">
        <v>5960</v>
      </c>
      <c r="K250" s="13" t="s">
        <v>5961</v>
      </c>
    </row>
    <row r="251" spans="1:11" ht="15.75" customHeight="1" x14ac:dyDescent="0.25">
      <c r="A251" s="13">
        <v>22561762</v>
      </c>
      <c r="B251" s="13" t="s">
        <v>4744</v>
      </c>
      <c r="C251" s="13" t="s">
        <v>4745</v>
      </c>
      <c r="D251" s="13" t="s">
        <v>4746</v>
      </c>
      <c r="E251" s="13" t="s">
        <v>2094</v>
      </c>
      <c r="F251" s="13" t="s">
        <v>4747</v>
      </c>
      <c r="G251" s="13">
        <v>2012</v>
      </c>
      <c r="H251" s="44">
        <v>41037</v>
      </c>
    </row>
    <row r="252" spans="1:11" ht="15.75" customHeight="1" x14ac:dyDescent="0.25">
      <c r="A252" s="13">
        <v>22566592</v>
      </c>
      <c r="B252" s="13" t="s">
        <v>2520</v>
      </c>
      <c r="C252" s="13" t="s">
        <v>2521</v>
      </c>
      <c r="D252" s="13" t="s">
        <v>2522</v>
      </c>
      <c r="E252" s="13" t="s">
        <v>2523</v>
      </c>
      <c r="F252" s="13" t="s">
        <v>493</v>
      </c>
      <c r="G252" s="13">
        <v>2012</v>
      </c>
      <c r="H252" s="44">
        <v>41038</v>
      </c>
      <c r="K252" s="13" t="s">
        <v>2524</v>
      </c>
    </row>
    <row r="253" spans="1:11" ht="15.75" customHeight="1" x14ac:dyDescent="0.25">
      <c r="A253" s="13">
        <v>22941436</v>
      </c>
      <c r="B253" s="13" t="s">
        <v>2528</v>
      </c>
      <c r="C253" s="13" t="s">
        <v>2529</v>
      </c>
      <c r="D253" s="13" t="s">
        <v>2530</v>
      </c>
      <c r="E253" s="13" t="s">
        <v>1504</v>
      </c>
      <c r="F253" s="13" t="s">
        <v>2531</v>
      </c>
      <c r="G253" s="13">
        <v>2012</v>
      </c>
      <c r="H253" s="44">
        <v>41156</v>
      </c>
      <c r="K253" s="13" t="s">
        <v>2532</v>
      </c>
    </row>
    <row r="254" spans="1:11" ht="15.75" customHeight="1" x14ac:dyDescent="0.25">
      <c r="A254" s="13">
        <v>26472770</v>
      </c>
      <c r="B254" s="13" t="s">
        <v>2540</v>
      </c>
      <c r="C254" s="13" t="s">
        <v>2541</v>
      </c>
      <c r="D254" s="13" t="s">
        <v>2542</v>
      </c>
      <c r="E254" s="13" t="s">
        <v>144</v>
      </c>
      <c r="F254" s="13" t="s">
        <v>493</v>
      </c>
      <c r="G254" s="13">
        <v>2016</v>
      </c>
      <c r="H254" s="44">
        <v>42294</v>
      </c>
      <c r="K254" s="13" t="s">
        <v>2543</v>
      </c>
    </row>
    <row r="255" spans="1:11" ht="15.75" customHeight="1" x14ac:dyDescent="0.25">
      <c r="A255" s="13">
        <v>22401563</v>
      </c>
      <c r="B255" s="13" t="s">
        <v>3539</v>
      </c>
      <c r="C255" s="13" t="s">
        <v>3540</v>
      </c>
      <c r="D255" s="13" t="s">
        <v>3541</v>
      </c>
      <c r="E255" s="13" t="s">
        <v>863</v>
      </c>
      <c r="F255" s="13" t="s">
        <v>1046</v>
      </c>
      <c r="G255" s="13">
        <v>2012</v>
      </c>
      <c r="H255" s="44">
        <v>40978</v>
      </c>
    </row>
    <row r="256" spans="1:11" ht="15.75" customHeight="1" x14ac:dyDescent="0.25">
      <c r="A256" s="13">
        <v>23560790</v>
      </c>
      <c r="B256" s="13" t="s">
        <v>5871</v>
      </c>
      <c r="C256" s="13" t="s">
        <v>5872</v>
      </c>
      <c r="D256" s="13" t="s">
        <v>5873</v>
      </c>
      <c r="E256" s="13" t="s">
        <v>5874</v>
      </c>
      <c r="F256" s="13" t="s">
        <v>5875</v>
      </c>
      <c r="G256" s="13">
        <v>2013</v>
      </c>
      <c r="H256" s="44">
        <v>41373</v>
      </c>
    </row>
    <row r="257" spans="1:11" ht="15.75" customHeight="1" x14ac:dyDescent="0.25">
      <c r="A257" s="13">
        <v>24468865</v>
      </c>
      <c r="B257" s="13" t="s">
        <v>2561</v>
      </c>
      <c r="C257" s="13" t="s">
        <v>2562</v>
      </c>
      <c r="D257" s="13" t="s">
        <v>2563</v>
      </c>
      <c r="E257" s="13" t="s">
        <v>2564</v>
      </c>
      <c r="F257" s="13" t="s">
        <v>493</v>
      </c>
      <c r="G257" s="13">
        <v>2014</v>
      </c>
      <c r="H257" s="44">
        <v>41668</v>
      </c>
      <c r="I257" s="13" t="s">
        <v>2565</v>
      </c>
      <c r="K257" s="13" t="s">
        <v>2566</v>
      </c>
    </row>
    <row r="258" spans="1:11" ht="15.75" customHeight="1" x14ac:dyDescent="0.25">
      <c r="A258" s="13">
        <v>27580580</v>
      </c>
      <c r="B258" s="13" t="s">
        <v>2569</v>
      </c>
      <c r="C258" s="13" t="s">
        <v>2570</v>
      </c>
      <c r="D258" s="13" t="s">
        <v>2571</v>
      </c>
      <c r="E258" s="13" t="s">
        <v>2572</v>
      </c>
      <c r="F258" s="13" t="s">
        <v>1936</v>
      </c>
      <c r="G258" s="13">
        <v>2017</v>
      </c>
      <c r="H258" s="44">
        <v>42615</v>
      </c>
      <c r="K258" s="13" t="s">
        <v>2573</v>
      </c>
    </row>
    <row r="259" spans="1:11" ht="15.75" customHeight="1" x14ac:dyDescent="0.25">
      <c r="A259" s="13">
        <v>24622100</v>
      </c>
      <c r="B259" s="13" t="s">
        <v>3835</v>
      </c>
      <c r="C259" s="13" t="s">
        <v>3836</v>
      </c>
      <c r="D259" s="13" t="s">
        <v>3837</v>
      </c>
      <c r="E259" s="13" t="s">
        <v>3838</v>
      </c>
      <c r="F259" s="13" t="s">
        <v>502</v>
      </c>
      <c r="G259" s="13">
        <v>2014</v>
      </c>
      <c r="H259" s="44">
        <v>41712</v>
      </c>
      <c r="I259" s="13" t="s">
        <v>3839</v>
      </c>
      <c r="K259" s="13" t="s">
        <v>3840</v>
      </c>
    </row>
    <row r="260" spans="1:11" ht="15.75" customHeight="1" x14ac:dyDescent="0.25">
      <c r="A260" s="13">
        <v>24039262</v>
      </c>
      <c r="B260" s="13" t="s">
        <v>4763</v>
      </c>
      <c r="C260" s="13" t="s">
        <v>4764</v>
      </c>
      <c r="D260" s="13" t="s">
        <v>4765</v>
      </c>
      <c r="E260" s="13" t="s">
        <v>1888</v>
      </c>
      <c r="F260" s="13" t="s">
        <v>373</v>
      </c>
      <c r="G260" s="13">
        <v>2013</v>
      </c>
      <c r="H260" s="44">
        <v>41534</v>
      </c>
      <c r="I260" s="13" t="s">
        <v>4766</v>
      </c>
      <c r="K260" s="13" t="s">
        <v>4767</v>
      </c>
    </row>
    <row r="261" spans="1:11" ht="15.75" customHeight="1" x14ac:dyDescent="0.25">
      <c r="A261" s="13">
        <v>23002223</v>
      </c>
      <c r="B261" s="13" t="s">
        <v>2576</v>
      </c>
      <c r="C261" s="13" t="s">
        <v>2577</v>
      </c>
      <c r="D261" s="13" t="s">
        <v>2578</v>
      </c>
      <c r="E261" s="13" t="s">
        <v>2579</v>
      </c>
      <c r="F261" s="13" t="s">
        <v>373</v>
      </c>
      <c r="G261" s="13">
        <v>2012</v>
      </c>
      <c r="H261" s="44">
        <v>41177</v>
      </c>
      <c r="I261" s="13" t="s">
        <v>2580</v>
      </c>
      <c r="K261" s="13" t="s">
        <v>2581</v>
      </c>
    </row>
    <row r="262" spans="1:11" ht="15.75" customHeight="1" x14ac:dyDescent="0.25">
      <c r="A262" s="13">
        <v>26381611</v>
      </c>
      <c r="B262" s="13" t="s">
        <v>4416</v>
      </c>
      <c r="C262" s="13" t="s">
        <v>4417</v>
      </c>
      <c r="D262" s="13" t="s">
        <v>4418</v>
      </c>
      <c r="E262" s="13" t="s">
        <v>572</v>
      </c>
      <c r="F262" s="13" t="s">
        <v>1066</v>
      </c>
      <c r="G262" s="13">
        <v>2015</v>
      </c>
      <c r="H262" s="44">
        <v>42266</v>
      </c>
      <c r="I262" s="13" t="s">
        <v>4419</v>
      </c>
      <c r="K262" s="13" t="s">
        <v>4420</v>
      </c>
    </row>
    <row r="263" spans="1:11" ht="15.75" customHeight="1" x14ac:dyDescent="0.25">
      <c r="A263" s="13">
        <v>25554485</v>
      </c>
      <c r="B263" s="13" t="s">
        <v>2582</v>
      </c>
      <c r="C263" s="13" t="s">
        <v>2583</v>
      </c>
      <c r="D263" s="13" t="s">
        <v>2584</v>
      </c>
      <c r="E263" s="13" t="s">
        <v>2585</v>
      </c>
      <c r="F263" s="13" t="s">
        <v>2586</v>
      </c>
      <c r="G263" s="13">
        <v>2015</v>
      </c>
      <c r="H263" s="44">
        <v>42007</v>
      </c>
      <c r="K263" s="13" t="s">
        <v>2587</v>
      </c>
    </row>
    <row r="264" spans="1:11" ht="15.75" customHeight="1" x14ac:dyDescent="0.25">
      <c r="A264" s="13">
        <v>26244560</v>
      </c>
      <c r="B264" s="13" t="s">
        <v>5590</v>
      </c>
      <c r="C264" s="13" t="s">
        <v>5591</v>
      </c>
      <c r="D264" s="13" t="s">
        <v>5592</v>
      </c>
      <c r="E264" s="13" t="s">
        <v>5593</v>
      </c>
      <c r="F264" s="13" t="s">
        <v>424</v>
      </c>
      <c r="G264" s="13">
        <v>2015</v>
      </c>
      <c r="H264" s="44">
        <v>42222</v>
      </c>
      <c r="I264" s="13" t="s">
        <v>5594</v>
      </c>
      <c r="K264" s="13" t="s">
        <v>5595</v>
      </c>
    </row>
    <row r="265" spans="1:11" ht="15.75" customHeight="1" x14ac:dyDescent="0.25">
      <c r="A265" s="13">
        <v>26747100</v>
      </c>
      <c r="B265" s="13" t="s">
        <v>2588</v>
      </c>
      <c r="C265" s="13" t="s">
        <v>2589</v>
      </c>
      <c r="D265" s="13" t="s">
        <v>2590</v>
      </c>
      <c r="E265" s="13" t="s">
        <v>2591</v>
      </c>
      <c r="F265" s="13" t="s">
        <v>493</v>
      </c>
      <c r="G265" s="13">
        <v>2016</v>
      </c>
      <c r="H265" s="44">
        <v>42379</v>
      </c>
      <c r="K265" s="13" t="s">
        <v>2592</v>
      </c>
    </row>
    <row r="266" spans="1:11" ht="15.75" customHeight="1" x14ac:dyDescent="0.25">
      <c r="A266" s="13">
        <v>28003354</v>
      </c>
      <c r="B266" s="13" t="s">
        <v>6597</v>
      </c>
      <c r="C266" s="13" t="s">
        <v>6598</v>
      </c>
      <c r="D266" s="13" t="s">
        <v>6599</v>
      </c>
      <c r="E266" s="13" t="s">
        <v>303</v>
      </c>
      <c r="F266" s="13" t="s">
        <v>195</v>
      </c>
      <c r="G266" s="13">
        <v>2017</v>
      </c>
      <c r="H266" s="44">
        <v>42727</v>
      </c>
      <c r="I266" s="13" t="s">
        <v>6600</v>
      </c>
      <c r="K266" s="13" t="s">
        <v>6601</v>
      </c>
    </row>
    <row r="267" spans="1:11" ht="15.75" customHeight="1" x14ac:dyDescent="0.25">
      <c r="A267" s="13">
        <v>23063097</v>
      </c>
      <c r="B267" s="13" t="s">
        <v>2594</v>
      </c>
      <c r="C267" s="13" t="s">
        <v>2595</v>
      </c>
      <c r="D267" s="13" t="s">
        <v>2596</v>
      </c>
      <c r="E267" s="13" t="s">
        <v>985</v>
      </c>
      <c r="F267" s="13" t="s">
        <v>949</v>
      </c>
      <c r="G267" s="13">
        <v>2012</v>
      </c>
      <c r="H267" s="44">
        <v>41198</v>
      </c>
      <c r="K267" s="13" t="s">
        <v>2597</v>
      </c>
    </row>
    <row r="268" spans="1:11" ht="15.75" customHeight="1" x14ac:dyDescent="0.25">
      <c r="A268" s="13">
        <v>25296304</v>
      </c>
      <c r="B268" s="13" t="s">
        <v>5153</v>
      </c>
      <c r="C268" s="13" t="s">
        <v>5154</v>
      </c>
      <c r="D268" s="13" t="s">
        <v>5155</v>
      </c>
      <c r="E268" s="13" t="s">
        <v>5156</v>
      </c>
      <c r="F268" s="13" t="s">
        <v>3216</v>
      </c>
      <c r="G268" s="13">
        <v>2014</v>
      </c>
      <c r="H268" s="44">
        <v>41921</v>
      </c>
      <c r="I268" s="13" t="s">
        <v>5157</v>
      </c>
      <c r="K268" s="13" t="s">
        <v>5158</v>
      </c>
    </row>
    <row r="269" spans="1:11" ht="15.75" customHeight="1" x14ac:dyDescent="0.25">
      <c r="A269" s="13">
        <v>25175873</v>
      </c>
      <c r="B269" s="13" t="s">
        <v>5667</v>
      </c>
      <c r="C269" s="13" t="s">
        <v>5638</v>
      </c>
      <c r="D269" s="13" t="s">
        <v>5668</v>
      </c>
      <c r="E269" s="13" t="s">
        <v>119</v>
      </c>
      <c r="F269" s="13" t="s">
        <v>5669</v>
      </c>
      <c r="G269" s="13">
        <v>2014</v>
      </c>
      <c r="H269" s="44">
        <v>41884</v>
      </c>
      <c r="I269" s="13" t="s">
        <v>5670</v>
      </c>
      <c r="K269" s="13" t="s">
        <v>5671</v>
      </c>
    </row>
    <row r="270" spans="1:11" ht="15.75" customHeight="1" x14ac:dyDescent="0.25">
      <c r="A270" s="13">
        <v>23257414</v>
      </c>
      <c r="B270" s="13" t="s">
        <v>2610</v>
      </c>
      <c r="C270" s="13" t="s">
        <v>2611</v>
      </c>
      <c r="D270" s="13" t="s">
        <v>2612</v>
      </c>
      <c r="E270" s="13" t="s">
        <v>2002</v>
      </c>
      <c r="F270" s="13" t="s">
        <v>415</v>
      </c>
      <c r="G270" s="13">
        <v>2013</v>
      </c>
      <c r="H270" s="44">
        <v>41265</v>
      </c>
      <c r="K270" s="13" t="s">
        <v>2613</v>
      </c>
    </row>
    <row r="271" spans="1:11" ht="15.75" customHeight="1" x14ac:dyDescent="0.25">
      <c r="A271" s="13">
        <v>26351283</v>
      </c>
      <c r="B271" s="13" t="s">
        <v>6032</v>
      </c>
      <c r="C271" s="13" t="s">
        <v>6033</v>
      </c>
      <c r="D271" s="13" t="s">
        <v>6034</v>
      </c>
      <c r="E271" s="13" t="s">
        <v>6035</v>
      </c>
      <c r="F271" s="13" t="s">
        <v>624</v>
      </c>
      <c r="G271" s="13">
        <v>2015</v>
      </c>
      <c r="H271" s="44">
        <v>42257</v>
      </c>
      <c r="I271" s="13" t="s">
        <v>6036</v>
      </c>
      <c r="K271" s="13" t="s">
        <v>6037</v>
      </c>
    </row>
    <row r="272" spans="1:11" ht="15.75" customHeight="1" x14ac:dyDescent="0.25">
      <c r="A272" s="13">
        <v>26597276</v>
      </c>
      <c r="B272" s="13" t="s">
        <v>2615</v>
      </c>
      <c r="C272" s="13" t="s">
        <v>2616</v>
      </c>
      <c r="D272" s="13" t="s">
        <v>2617</v>
      </c>
      <c r="E272" s="13" t="s">
        <v>1629</v>
      </c>
      <c r="F272" s="13" t="s">
        <v>2618</v>
      </c>
      <c r="G272" s="13">
        <v>2016</v>
      </c>
      <c r="H272" s="44">
        <v>42333</v>
      </c>
      <c r="K272" s="13" t="s">
        <v>2619</v>
      </c>
    </row>
    <row r="273" spans="1:11" ht="15.75" customHeight="1" x14ac:dyDescent="0.25">
      <c r="A273" s="13">
        <v>28771632</v>
      </c>
      <c r="B273" s="13" t="s">
        <v>6169</v>
      </c>
      <c r="C273" s="13" t="s">
        <v>6170</v>
      </c>
      <c r="D273" s="13" t="s">
        <v>6171</v>
      </c>
      <c r="E273" s="13" t="s">
        <v>6172</v>
      </c>
      <c r="F273" s="13" t="s">
        <v>424</v>
      </c>
      <c r="G273" s="13">
        <v>2017</v>
      </c>
      <c r="H273" s="44">
        <v>42951</v>
      </c>
      <c r="I273" s="13" t="s">
        <v>6173</v>
      </c>
      <c r="K273" s="13" t="s">
        <v>6174</v>
      </c>
    </row>
    <row r="274" spans="1:11" ht="15.75" customHeight="1" x14ac:dyDescent="0.25">
      <c r="A274" s="13">
        <v>24243881</v>
      </c>
      <c r="B274" s="13" t="s">
        <v>2622</v>
      </c>
      <c r="C274" s="13" t="s">
        <v>2623</v>
      </c>
      <c r="D274" s="13" t="s">
        <v>2624</v>
      </c>
      <c r="E274" s="13" t="s">
        <v>1638</v>
      </c>
      <c r="F274" s="13" t="s">
        <v>393</v>
      </c>
      <c r="G274" s="13">
        <v>2013</v>
      </c>
      <c r="H274" s="44">
        <v>41597</v>
      </c>
      <c r="K274" s="13" t="s">
        <v>2625</v>
      </c>
    </row>
    <row r="275" spans="1:11" ht="15.75" customHeight="1" x14ac:dyDescent="0.25">
      <c r="A275" s="13">
        <v>25497459</v>
      </c>
      <c r="B275" s="13" t="s">
        <v>2628</v>
      </c>
      <c r="C275" s="13" t="s">
        <v>2629</v>
      </c>
      <c r="D275" s="13" t="s">
        <v>2630</v>
      </c>
      <c r="E275" s="13" t="s">
        <v>2631</v>
      </c>
      <c r="F275" s="13" t="s">
        <v>285</v>
      </c>
      <c r="G275" s="13">
        <v>2015</v>
      </c>
      <c r="H275" s="44">
        <v>41989</v>
      </c>
      <c r="I275" s="13" t="s">
        <v>2632</v>
      </c>
      <c r="J275" s="13" t="s">
        <v>2633</v>
      </c>
      <c r="K275" s="13" t="s">
        <v>2634</v>
      </c>
    </row>
    <row r="276" spans="1:11" ht="15.75" customHeight="1" x14ac:dyDescent="0.25">
      <c r="A276" s="13">
        <v>23265744</v>
      </c>
      <c r="B276" s="13" t="s">
        <v>6639</v>
      </c>
      <c r="C276" s="13" t="s">
        <v>6640</v>
      </c>
      <c r="D276" s="13" t="s">
        <v>6641</v>
      </c>
      <c r="E276" s="13" t="s">
        <v>3461</v>
      </c>
      <c r="F276" s="13" t="s">
        <v>2022</v>
      </c>
      <c r="G276" s="13">
        <v>2012</v>
      </c>
      <c r="H276" s="44">
        <v>41269</v>
      </c>
      <c r="K276" s="13" t="s">
        <v>6642</v>
      </c>
    </row>
    <row r="277" spans="1:11" ht="15.75" customHeight="1" x14ac:dyDescent="0.25">
      <c r="A277" s="13">
        <v>24102220</v>
      </c>
      <c r="B277" s="13" t="s">
        <v>2636</v>
      </c>
      <c r="C277" s="13" t="s">
        <v>2637</v>
      </c>
      <c r="D277" s="13" t="s">
        <v>2638</v>
      </c>
      <c r="E277" s="13" t="s">
        <v>2639</v>
      </c>
      <c r="F277" s="13" t="s">
        <v>2640</v>
      </c>
      <c r="G277" s="13">
        <v>2013</v>
      </c>
      <c r="H277" s="44">
        <v>41557</v>
      </c>
      <c r="K277" s="13" t="s">
        <v>2641</v>
      </c>
    </row>
    <row r="278" spans="1:11" ht="15.75" customHeight="1" x14ac:dyDescent="0.25">
      <c r="A278" s="13">
        <v>24535277</v>
      </c>
      <c r="B278" s="13" t="s">
        <v>2644</v>
      </c>
      <c r="C278" s="13" t="s">
        <v>2645</v>
      </c>
      <c r="D278" s="13" t="s">
        <v>2646</v>
      </c>
      <c r="E278" s="13" t="s">
        <v>2647</v>
      </c>
      <c r="F278" s="13" t="s">
        <v>493</v>
      </c>
      <c r="G278" s="13">
        <v>2014</v>
      </c>
      <c r="H278" s="44">
        <v>41689</v>
      </c>
      <c r="K278" s="13" t="s">
        <v>2648</v>
      </c>
    </row>
    <row r="279" spans="1:11" ht="15.75" customHeight="1" x14ac:dyDescent="0.25">
      <c r="A279" s="13">
        <v>26739156</v>
      </c>
      <c r="B279" s="13" t="s">
        <v>2651</v>
      </c>
      <c r="C279" s="13" t="s">
        <v>2652</v>
      </c>
      <c r="D279" s="13" t="s">
        <v>2653</v>
      </c>
      <c r="E279" s="13" t="s">
        <v>2654</v>
      </c>
      <c r="F279" s="13" t="s">
        <v>502</v>
      </c>
      <c r="G279" s="13">
        <v>2016</v>
      </c>
      <c r="H279" s="44">
        <v>42377</v>
      </c>
      <c r="I279" s="13" t="s">
        <v>2655</v>
      </c>
      <c r="K279" s="13" t="s">
        <v>2656</v>
      </c>
    </row>
    <row r="280" spans="1:11" ht="15.75" customHeight="1" x14ac:dyDescent="0.25">
      <c r="A280" s="13">
        <v>24248162</v>
      </c>
      <c r="B280" s="13" t="s">
        <v>6121</v>
      </c>
      <c r="C280" s="13" t="s">
        <v>6122</v>
      </c>
      <c r="D280" s="13" t="s">
        <v>6123</v>
      </c>
      <c r="E280" s="13" t="s">
        <v>6124</v>
      </c>
      <c r="F280" s="13" t="s">
        <v>113</v>
      </c>
      <c r="G280" s="13">
        <v>2013</v>
      </c>
      <c r="H280" s="44">
        <v>41598</v>
      </c>
      <c r="K280" s="13" t="s">
        <v>6125</v>
      </c>
    </row>
    <row r="281" spans="1:11" ht="15.75" customHeight="1" x14ac:dyDescent="0.25">
      <c r="A281" s="13">
        <v>26935729</v>
      </c>
      <c r="B281" s="13" t="s">
        <v>2658</v>
      </c>
      <c r="C281" s="13" t="s">
        <v>2659</v>
      </c>
      <c r="D281" s="13" t="s">
        <v>2660</v>
      </c>
      <c r="E281" s="13" t="s">
        <v>1579</v>
      </c>
      <c r="F281" s="13" t="s">
        <v>502</v>
      </c>
      <c r="G281" s="13">
        <v>2016</v>
      </c>
      <c r="H281" s="44">
        <v>42433</v>
      </c>
      <c r="I281" s="13" t="s">
        <v>2661</v>
      </c>
      <c r="K281" s="13" t="s">
        <v>2662</v>
      </c>
    </row>
    <row r="282" spans="1:11" ht="15.75" customHeight="1" x14ac:dyDescent="0.25">
      <c r="A282" s="13">
        <v>25605303</v>
      </c>
      <c r="B282" s="13" t="s">
        <v>2665</v>
      </c>
      <c r="C282" s="13" t="s">
        <v>2666</v>
      </c>
      <c r="D282" s="13" t="s">
        <v>2667</v>
      </c>
      <c r="E282" s="13" t="s">
        <v>2668</v>
      </c>
      <c r="F282" s="13" t="s">
        <v>373</v>
      </c>
      <c r="G282" s="13">
        <v>2015</v>
      </c>
      <c r="H282" s="44">
        <v>42026</v>
      </c>
      <c r="I282" s="13" t="s">
        <v>2669</v>
      </c>
      <c r="K282" s="13" t="s">
        <v>2670</v>
      </c>
    </row>
    <row r="283" spans="1:11" ht="15.75" customHeight="1" x14ac:dyDescent="0.25">
      <c r="A283" s="13">
        <v>23469585</v>
      </c>
      <c r="B283" s="13" t="s">
        <v>4045</v>
      </c>
      <c r="C283" s="13" t="s">
        <v>4046</v>
      </c>
      <c r="D283" s="13" t="s">
        <v>4047</v>
      </c>
      <c r="E283" s="13" t="s">
        <v>4048</v>
      </c>
      <c r="F283" s="13" t="s">
        <v>4049</v>
      </c>
      <c r="G283" s="13">
        <v>2012</v>
      </c>
      <c r="H283" s="44">
        <v>41342</v>
      </c>
    </row>
    <row r="284" spans="1:11" ht="15.75" customHeight="1" x14ac:dyDescent="0.25">
      <c r="A284" s="13">
        <v>24400351</v>
      </c>
      <c r="B284" s="13" t="s">
        <v>2671</v>
      </c>
      <c r="C284" s="13" t="s">
        <v>2672</v>
      </c>
      <c r="D284" s="13" t="s">
        <v>2673</v>
      </c>
      <c r="E284" s="13" t="s">
        <v>2674</v>
      </c>
      <c r="F284" s="13" t="s">
        <v>735</v>
      </c>
      <c r="G284" s="13">
        <v>2013</v>
      </c>
      <c r="H284" s="44">
        <v>41648</v>
      </c>
      <c r="K284" s="13" t="s">
        <v>2675</v>
      </c>
    </row>
    <row r="285" spans="1:11" ht="15.75" customHeight="1" x14ac:dyDescent="0.25">
      <c r="A285" s="13">
        <v>22155830</v>
      </c>
      <c r="B285" s="13" t="s">
        <v>6086</v>
      </c>
      <c r="C285" s="13" t="s">
        <v>6087</v>
      </c>
      <c r="D285" s="13" t="s">
        <v>6088</v>
      </c>
      <c r="E285" s="13" t="s">
        <v>119</v>
      </c>
      <c r="F285" s="13" t="s">
        <v>573</v>
      </c>
      <c r="G285" s="13">
        <v>2012</v>
      </c>
      <c r="H285" s="44">
        <v>40891</v>
      </c>
      <c r="I285" s="13" t="s">
        <v>6089</v>
      </c>
      <c r="K285" s="13" t="s">
        <v>6090</v>
      </c>
    </row>
    <row r="286" spans="1:11" ht="15.75" customHeight="1" x14ac:dyDescent="0.25">
      <c r="A286" s="13">
        <v>25994166</v>
      </c>
      <c r="B286" s="13" t="s">
        <v>2683</v>
      </c>
      <c r="C286" s="13" t="s">
        <v>2684</v>
      </c>
      <c r="D286" s="13" t="s">
        <v>2685</v>
      </c>
      <c r="E286" s="13" t="s">
        <v>2395</v>
      </c>
      <c r="F286" s="13" t="s">
        <v>502</v>
      </c>
      <c r="G286" s="13">
        <v>2015</v>
      </c>
      <c r="H286" s="44">
        <v>42146</v>
      </c>
      <c r="I286" s="13" t="s">
        <v>2686</v>
      </c>
      <c r="K286" s="13" t="s">
        <v>2687</v>
      </c>
    </row>
    <row r="287" spans="1:11" ht="15.75" customHeight="1" x14ac:dyDescent="0.25">
      <c r="A287" s="13">
        <v>26229069</v>
      </c>
      <c r="B287" s="13" t="s">
        <v>2690</v>
      </c>
      <c r="C287" s="13" t="s">
        <v>2691</v>
      </c>
      <c r="D287" s="13" t="s">
        <v>2692</v>
      </c>
      <c r="E287" s="13" t="s">
        <v>1428</v>
      </c>
      <c r="F287" s="13" t="s">
        <v>1429</v>
      </c>
      <c r="G287" s="13">
        <v>2015</v>
      </c>
      <c r="H287" s="44">
        <v>42217</v>
      </c>
      <c r="I287" s="13" t="s">
        <v>2693</v>
      </c>
      <c r="K287" s="13" t="s">
        <v>2694</v>
      </c>
    </row>
    <row r="288" spans="1:11" ht="15.75" customHeight="1" x14ac:dyDescent="0.25">
      <c r="A288" s="13">
        <v>26787702</v>
      </c>
      <c r="B288" s="13" t="s">
        <v>2695</v>
      </c>
      <c r="C288" s="13" t="s">
        <v>2696</v>
      </c>
      <c r="D288" s="13" t="s">
        <v>2697</v>
      </c>
      <c r="E288" s="13" t="s">
        <v>2698</v>
      </c>
      <c r="F288" s="13" t="s">
        <v>573</v>
      </c>
      <c r="G288" s="13">
        <v>2016</v>
      </c>
      <c r="H288" s="44">
        <v>42390</v>
      </c>
      <c r="I288" s="13" t="s">
        <v>2699</v>
      </c>
      <c r="K288" s="13" t="s">
        <v>2700</v>
      </c>
    </row>
    <row r="289" spans="1:11" ht="15.75" customHeight="1" x14ac:dyDescent="0.25">
      <c r="A289" s="13">
        <v>25394255</v>
      </c>
      <c r="B289" s="13" t="s">
        <v>2710</v>
      </c>
      <c r="C289" s="13" t="s">
        <v>2711</v>
      </c>
      <c r="D289" s="13" t="s">
        <v>2712</v>
      </c>
      <c r="E289" s="13" t="s">
        <v>2713</v>
      </c>
      <c r="F289" s="13" t="s">
        <v>1046</v>
      </c>
      <c r="G289" s="13">
        <v>2014</v>
      </c>
      <c r="H289" s="44">
        <v>41957</v>
      </c>
      <c r="K289" s="13" t="s">
        <v>2714</v>
      </c>
    </row>
    <row r="290" spans="1:11" ht="15.75" customHeight="1" x14ac:dyDescent="0.25">
      <c r="A290" s="13">
        <v>26984407</v>
      </c>
      <c r="B290" s="13" t="s">
        <v>2718</v>
      </c>
      <c r="C290" s="13" t="s">
        <v>2719</v>
      </c>
      <c r="D290" s="13" t="s">
        <v>2720</v>
      </c>
      <c r="E290" s="13" t="s">
        <v>2536</v>
      </c>
      <c r="F290" s="13" t="s">
        <v>1038</v>
      </c>
      <c r="G290" s="13">
        <v>2016</v>
      </c>
      <c r="H290" s="44">
        <v>42447</v>
      </c>
      <c r="I290" s="13" t="s">
        <v>2721</v>
      </c>
      <c r="K290" s="13" t="s">
        <v>2722</v>
      </c>
    </row>
    <row r="291" spans="1:11" ht="15.75" customHeight="1" x14ac:dyDescent="0.25">
      <c r="A291" s="13">
        <v>23467604</v>
      </c>
      <c r="B291" s="13" t="s">
        <v>5248</v>
      </c>
      <c r="C291" s="13" t="s">
        <v>5249</v>
      </c>
      <c r="D291" s="13" t="s">
        <v>5250</v>
      </c>
      <c r="E291" s="13" t="s">
        <v>5251</v>
      </c>
      <c r="F291" s="13" t="s">
        <v>502</v>
      </c>
      <c r="G291" s="13">
        <v>2013</v>
      </c>
      <c r="H291" s="44">
        <v>41341</v>
      </c>
      <c r="I291" s="13" t="s">
        <v>5252</v>
      </c>
      <c r="K291" s="13" t="s">
        <v>5253</v>
      </c>
    </row>
    <row r="292" spans="1:11" ht="15.75" customHeight="1" x14ac:dyDescent="0.25">
      <c r="A292" s="13">
        <v>24025911</v>
      </c>
      <c r="B292" s="13" t="s">
        <v>2724</v>
      </c>
      <c r="C292" s="13" t="s">
        <v>2725</v>
      </c>
      <c r="D292" s="13" t="s">
        <v>2726</v>
      </c>
      <c r="E292" s="13" t="s">
        <v>2727</v>
      </c>
      <c r="F292" s="13" t="s">
        <v>502</v>
      </c>
      <c r="G292" s="13">
        <v>2013</v>
      </c>
      <c r="H292" s="44">
        <v>41530</v>
      </c>
      <c r="I292" s="13" t="s">
        <v>2728</v>
      </c>
      <c r="K292" s="13" t="s">
        <v>2729</v>
      </c>
    </row>
    <row r="293" spans="1:11" ht="15.75" customHeight="1" x14ac:dyDescent="0.25">
      <c r="A293" s="13">
        <v>26259560</v>
      </c>
      <c r="B293" s="13" t="s">
        <v>6555</v>
      </c>
      <c r="C293" s="13" t="s">
        <v>6556</v>
      </c>
      <c r="D293" s="13" t="s">
        <v>6557</v>
      </c>
      <c r="E293" s="13" t="s">
        <v>2103</v>
      </c>
      <c r="F293" s="13" t="s">
        <v>1066</v>
      </c>
      <c r="G293" s="13">
        <v>2015</v>
      </c>
      <c r="H293" s="44">
        <v>42228</v>
      </c>
      <c r="I293" s="13" t="s">
        <v>6558</v>
      </c>
      <c r="K293" s="13" t="s">
        <v>6559</v>
      </c>
    </row>
    <row r="294" spans="1:11" ht="15.75" customHeight="1" x14ac:dyDescent="0.25">
      <c r="A294" s="13">
        <v>25078330</v>
      </c>
      <c r="B294" s="13" t="s">
        <v>5507</v>
      </c>
      <c r="C294" s="13" t="s">
        <v>5508</v>
      </c>
      <c r="D294" s="13" t="s">
        <v>5509</v>
      </c>
      <c r="E294" s="13" t="s">
        <v>5510</v>
      </c>
      <c r="F294" s="13" t="s">
        <v>5511</v>
      </c>
      <c r="G294" s="13">
        <v>2014</v>
      </c>
      <c r="H294" s="44">
        <v>41852</v>
      </c>
      <c r="K294" s="13" t="s">
        <v>5512</v>
      </c>
    </row>
    <row r="295" spans="1:11" ht="15.75" customHeight="1" x14ac:dyDescent="0.25">
      <c r="A295" s="13">
        <v>23001269</v>
      </c>
      <c r="B295" s="13" t="s">
        <v>2738</v>
      </c>
      <c r="C295" s="13" t="s">
        <v>2739</v>
      </c>
      <c r="D295" s="13" t="s">
        <v>2740</v>
      </c>
      <c r="E295" s="13" t="s">
        <v>2741</v>
      </c>
      <c r="F295" s="13" t="s">
        <v>304</v>
      </c>
      <c r="G295" s="13">
        <v>2012</v>
      </c>
      <c r="H295" s="44">
        <v>41177</v>
      </c>
      <c r="K295" s="13" t="s">
        <v>2742</v>
      </c>
    </row>
    <row r="296" spans="1:11" ht="15.75" customHeight="1" x14ac:dyDescent="0.25">
      <c r="A296" s="13">
        <v>25011655</v>
      </c>
      <c r="B296" s="13" t="s">
        <v>4635</v>
      </c>
      <c r="C296" s="13" t="s">
        <v>2541</v>
      </c>
      <c r="D296" s="13" t="s">
        <v>4636</v>
      </c>
      <c r="E296" s="13" t="s">
        <v>144</v>
      </c>
      <c r="F296" s="13" t="s">
        <v>493</v>
      </c>
      <c r="G296" s="13">
        <v>2014</v>
      </c>
      <c r="H296" s="44">
        <v>41832</v>
      </c>
      <c r="K296" s="13" t="s">
        <v>4637</v>
      </c>
    </row>
    <row r="297" spans="1:11" ht="15.75" customHeight="1" x14ac:dyDescent="0.25">
      <c r="A297" s="13">
        <v>24554750</v>
      </c>
      <c r="B297" s="13" t="s">
        <v>2745</v>
      </c>
      <c r="C297" s="13" t="s">
        <v>2746</v>
      </c>
      <c r="D297" s="13" t="s">
        <v>2747</v>
      </c>
      <c r="E297" s="13" t="s">
        <v>2748</v>
      </c>
      <c r="F297" s="13" t="s">
        <v>502</v>
      </c>
      <c r="G297" s="13">
        <v>2014</v>
      </c>
      <c r="H297" s="44">
        <v>41691</v>
      </c>
      <c r="I297" s="13" t="s">
        <v>2749</v>
      </c>
      <c r="K297" s="13" t="s">
        <v>2750</v>
      </c>
    </row>
    <row r="298" spans="1:11" ht="15.75" customHeight="1" x14ac:dyDescent="0.25">
      <c r="A298" s="13">
        <v>25534723</v>
      </c>
      <c r="B298" s="13" t="s">
        <v>2751</v>
      </c>
      <c r="C298" s="13" t="s">
        <v>2752</v>
      </c>
      <c r="D298" s="13" t="s">
        <v>2753</v>
      </c>
      <c r="E298" s="13" t="s">
        <v>2754</v>
      </c>
      <c r="F298" s="13" t="s">
        <v>573</v>
      </c>
      <c r="G298" s="13">
        <v>2015</v>
      </c>
      <c r="H298" s="44">
        <v>41997</v>
      </c>
      <c r="I298" s="13" t="s">
        <v>2755</v>
      </c>
      <c r="K298" s="13" t="s">
        <v>2756</v>
      </c>
    </row>
    <row r="299" spans="1:11" ht="15.75" customHeight="1" x14ac:dyDescent="0.25">
      <c r="A299" s="13">
        <v>25149062</v>
      </c>
      <c r="B299" s="13" t="s">
        <v>2759</v>
      </c>
      <c r="C299" s="13" t="s">
        <v>2760</v>
      </c>
      <c r="D299" s="13" t="s">
        <v>2761</v>
      </c>
      <c r="E299" s="13" t="s">
        <v>2762</v>
      </c>
      <c r="F299" s="13" t="s">
        <v>1066</v>
      </c>
      <c r="G299" s="13">
        <v>2014</v>
      </c>
      <c r="H299" s="44">
        <v>41875</v>
      </c>
      <c r="I299" s="13" t="s">
        <v>2763</v>
      </c>
      <c r="K299" s="13" t="s">
        <v>2764</v>
      </c>
    </row>
    <row r="300" spans="1:11" ht="15.75" customHeight="1" x14ac:dyDescent="0.25">
      <c r="A300" s="13">
        <v>24514092</v>
      </c>
      <c r="B300" s="13" t="s">
        <v>4364</v>
      </c>
      <c r="C300" s="13" t="s">
        <v>4365</v>
      </c>
      <c r="D300" s="13" t="s">
        <v>4366</v>
      </c>
      <c r="E300" s="13" t="s">
        <v>4367</v>
      </c>
      <c r="F300" s="13" t="s">
        <v>573</v>
      </c>
      <c r="G300" s="13">
        <v>2014</v>
      </c>
      <c r="H300" s="44">
        <v>41682</v>
      </c>
      <c r="I300" s="13" t="s">
        <v>4368</v>
      </c>
      <c r="K300" s="13" t="s">
        <v>4369</v>
      </c>
    </row>
    <row r="301" spans="1:11" ht="15.75" customHeight="1" x14ac:dyDescent="0.25">
      <c r="A301" s="13">
        <v>27497595</v>
      </c>
      <c r="B301" s="13" t="s">
        <v>6313</v>
      </c>
      <c r="C301" s="13" t="s">
        <v>6314</v>
      </c>
      <c r="D301" s="13" t="s">
        <v>6315</v>
      </c>
      <c r="E301" s="13" t="s">
        <v>2631</v>
      </c>
      <c r="F301" s="13" t="s">
        <v>285</v>
      </c>
      <c r="G301" s="13">
        <v>2016</v>
      </c>
      <c r="H301" s="44">
        <v>42590</v>
      </c>
      <c r="I301" s="13" t="s">
        <v>6316</v>
      </c>
      <c r="J301" s="13" t="s">
        <v>6317</v>
      </c>
      <c r="K301" s="13" t="s">
        <v>6318</v>
      </c>
    </row>
    <row r="302" spans="1:11" ht="15.75" customHeight="1" x14ac:dyDescent="0.25">
      <c r="A302" s="13">
        <v>26378286</v>
      </c>
      <c r="B302" s="13" t="s">
        <v>4833</v>
      </c>
      <c r="C302" s="13" t="s">
        <v>4834</v>
      </c>
      <c r="D302" s="13" t="s">
        <v>4835</v>
      </c>
      <c r="E302" s="13" t="s">
        <v>4836</v>
      </c>
      <c r="F302" s="13" t="s">
        <v>502</v>
      </c>
      <c r="G302" s="13">
        <v>2015</v>
      </c>
      <c r="H302" s="44">
        <v>42265</v>
      </c>
      <c r="I302" s="13" t="s">
        <v>4837</v>
      </c>
      <c r="K302" s="13" t="s">
        <v>4838</v>
      </c>
    </row>
    <row r="303" spans="1:11" ht="15.75" customHeight="1" x14ac:dyDescent="0.25">
      <c r="A303" s="13">
        <v>23970751</v>
      </c>
      <c r="B303" s="13" t="s">
        <v>2766</v>
      </c>
      <c r="C303" s="13" t="s">
        <v>2767</v>
      </c>
      <c r="D303" s="13" t="s">
        <v>2768</v>
      </c>
      <c r="E303" s="13" t="s">
        <v>2769</v>
      </c>
      <c r="F303" s="13" t="s">
        <v>735</v>
      </c>
      <c r="G303" s="13">
        <v>2013</v>
      </c>
      <c r="H303" s="44">
        <v>41510</v>
      </c>
      <c r="K303" s="13" t="s">
        <v>2770</v>
      </c>
    </row>
    <row r="304" spans="1:11" ht="15.75" customHeight="1" x14ac:dyDescent="0.25">
      <c r="A304" s="13">
        <v>24733458</v>
      </c>
      <c r="B304" s="13" t="s">
        <v>4720</v>
      </c>
      <c r="C304" s="13" t="s">
        <v>4721</v>
      </c>
      <c r="D304" s="13" t="s">
        <v>4722</v>
      </c>
      <c r="E304" s="13" t="s">
        <v>863</v>
      </c>
      <c r="F304" s="13" t="s">
        <v>573</v>
      </c>
      <c r="G304" s="13">
        <v>2014</v>
      </c>
      <c r="H304" s="44">
        <v>41745</v>
      </c>
      <c r="I304" s="13" t="s">
        <v>4723</v>
      </c>
      <c r="K304" s="13" t="s">
        <v>4724</v>
      </c>
    </row>
    <row r="305" spans="1:11" ht="15.75" customHeight="1" x14ac:dyDescent="0.25">
      <c r="A305" s="13">
        <v>25688066</v>
      </c>
      <c r="B305" s="13" t="s">
        <v>2771</v>
      </c>
      <c r="C305" s="13" t="s">
        <v>2772</v>
      </c>
      <c r="D305" s="13" t="s">
        <v>2773</v>
      </c>
      <c r="E305" s="13" t="s">
        <v>2774</v>
      </c>
      <c r="F305" s="13" t="s">
        <v>1429</v>
      </c>
      <c r="G305" s="13">
        <v>2015</v>
      </c>
      <c r="H305" s="44">
        <v>42053</v>
      </c>
      <c r="I305" s="13" t="s">
        <v>2775</v>
      </c>
      <c r="K305" s="13" t="s">
        <v>2776</v>
      </c>
    </row>
    <row r="306" spans="1:11" ht="15.75" customHeight="1" x14ac:dyDescent="0.25">
      <c r="A306" s="13">
        <v>26076069</v>
      </c>
      <c r="B306" s="13" t="s">
        <v>4913</v>
      </c>
      <c r="C306" s="13" t="s">
        <v>4914</v>
      </c>
      <c r="D306" s="13" t="s">
        <v>4915</v>
      </c>
      <c r="E306" s="13" t="s">
        <v>3595</v>
      </c>
      <c r="F306" s="13" t="s">
        <v>2293</v>
      </c>
      <c r="G306" s="13">
        <v>2015</v>
      </c>
      <c r="H306" s="44">
        <v>42171</v>
      </c>
      <c r="I306" s="13" t="s">
        <v>4916</v>
      </c>
      <c r="J306" s="13" t="s">
        <v>4917</v>
      </c>
      <c r="K306" s="13" t="s">
        <v>4918</v>
      </c>
    </row>
    <row r="307" spans="1:11" ht="15.75" customHeight="1" x14ac:dyDescent="0.25">
      <c r="A307" s="13">
        <v>27432597</v>
      </c>
      <c r="B307" s="13" t="s">
        <v>2777</v>
      </c>
      <c r="C307" s="13" t="s">
        <v>2778</v>
      </c>
      <c r="D307" s="13" t="s">
        <v>2779</v>
      </c>
      <c r="E307" s="13" t="s">
        <v>2176</v>
      </c>
      <c r="F307" s="13" t="s">
        <v>493</v>
      </c>
      <c r="G307" s="13">
        <v>2016</v>
      </c>
      <c r="H307" s="44">
        <v>42571</v>
      </c>
      <c r="K307" s="13" t="s">
        <v>2780</v>
      </c>
    </row>
    <row r="308" spans="1:11" ht="15.75" customHeight="1" x14ac:dyDescent="0.25">
      <c r="A308" s="13">
        <v>26468501</v>
      </c>
      <c r="B308" s="13" t="s">
        <v>2781</v>
      </c>
      <c r="C308" s="13" t="s">
        <v>2782</v>
      </c>
      <c r="D308" s="13" t="s">
        <v>2783</v>
      </c>
      <c r="E308" s="13" t="s">
        <v>863</v>
      </c>
      <c r="F308" s="13" t="s">
        <v>502</v>
      </c>
      <c r="G308" s="13">
        <v>2015</v>
      </c>
      <c r="H308" s="44">
        <v>42293</v>
      </c>
      <c r="I308" s="13" t="s">
        <v>2784</v>
      </c>
      <c r="K308" s="13" t="s">
        <v>2785</v>
      </c>
    </row>
    <row r="309" spans="1:11" ht="15.75" customHeight="1" x14ac:dyDescent="0.25">
      <c r="A309" s="13">
        <v>25532741</v>
      </c>
      <c r="B309" s="13" t="s">
        <v>2786</v>
      </c>
      <c r="C309" s="13" t="s">
        <v>2787</v>
      </c>
      <c r="D309" s="13" t="s">
        <v>2788</v>
      </c>
      <c r="E309" s="13" t="s">
        <v>2184</v>
      </c>
      <c r="F309" s="13" t="s">
        <v>949</v>
      </c>
      <c r="G309" s="13">
        <v>2015</v>
      </c>
      <c r="H309" s="44">
        <v>41997</v>
      </c>
      <c r="K309" s="13" t="s">
        <v>2789</v>
      </c>
    </row>
    <row r="310" spans="1:11" ht="15.75" customHeight="1" x14ac:dyDescent="0.25">
      <c r="A310" s="13">
        <v>27216061</v>
      </c>
      <c r="B310" s="13" t="s">
        <v>6020</v>
      </c>
      <c r="C310" s="13" t="s">
        <v>6021</v>
      </c>
      <c r="D310" s="13" t="s">
        <v>6022</v>
      </c>
      <c r="E310" s="13" t="s">
        <v>4361</v>
      </c>
      <c r="F310" s="13" t="s">
        <v>573</v>
      </c>
      <c r="G310" s="13">
        <v>2016</v>
      </c>
      <c r="H310" s="44">
        <v>42515</v>
      </c>
      <c r="I310" s="13" t="s">
        <v>6023</v>
      </c>
      <c r="K310" s="13" t="s">
        <v>6024</v>
      </c>
    </row>
    <row r="311" spans="1:11" ht="15.75" customHeight="1" x14ac:dyDescent="0.25">
      <c r="A311" s="13">
        <v>25907073</v>
      </c>
      <c r="B311" s="13" t="s">
        <v>2799</v>
      </c>
      <c r="C311" s="13" t="s">
        <v>2800</v>
      </c>
      <c r="D311" s="13" t="s">
        <v>2801</v>
      </c>
      <c r="E311" s="13" t="s">
        <v>2802</v>
      </c>
      <c r="F311" s="13" t="s">
        <v>493</v>
      </c>
      <c r="G311" s="13">
        <v>2015</v>
      </c>
      <c r="H311" s="44">
        <v>42119</v>
      </c>
      <c r="K311" s="13" t="s">
        <v>2803</v>
      </c>
    </row>
    <row r="312" spans="1:11" ht="15.75" customHeight="1" x14ac:dyDescent="0.25">
      <c r="A312" s="13">
        <v>26292300</v>
      </c>
      <c r="B312" s="13" t="s">
        <v>3733</v>
      </c>
      <c r="C312" s="13" t="s">
        <v>3734</v>
      </c>
      <c r="D312" s="13" t="s">
        <v>3735</v>
      </c>
      <c r="E312" s="13" t="s">
        <v>3736</v>
      </c>
      <c r="F312" s="13" t="s">
        <v>502</v>
      </c>
      <c r="G312" s="13">
        <v>2015</v>
      </c>
      <c r="H312" s="44">
        <v>42237</v>
      </c>
      <c r="I312" s="13" t="s">
        <v>3737</v>
      </c>
      <c r="K312" s="13" t="s">
        <v>3738</v>
      </c>
    </row>
    <row r="313" spans="1:11" ht="15.75" customHeight="1" x14ac:dyDescent="0.25">
      <c r="A313" s="13">
        <v>27608412</v>
      </c>
      <c r="B313" s="13" t="s">
        <v>2812</v>
      </c>
      <c r="C313" s="13" t="s">
        <v>2813</v>
      </c>
      <c r="D313" s="13" t="s">
        <v>2814</v>
      </c>
      <c r="E313" s="13" t="s">
        <v>890</v>
      </c>
      <c r="F313" s="13" t="s">
        <v>2293</v>
      </c>
      <c r="G313" s="13">
        <v>2016</v>
      </c>
      <c r="H313" s="44">
        <v>42622</v>
      </c>
      <c r="I313" s="13" t="s">
        <v>2815</v>
      </c>
      <c r="J313" s="13" t="s">
        <v>2816</v>
      </c>
      <c r="K313" s="13" t="s">
        <v>2817</v>
      </c>
    </row>
    <row r="314" spans="1:11" ht="15.75" customHeight="1" x14ac:dyDescent="0.25">
      <c r="A314" s="13">
        <v>27590250</v>
      </c>
      <c r="B314" s="13" t="s">
        <v>2818</v>
      </c>
      <c r="C314" s="13" t="s">
        <v>2819</v>
      </c>
      <c r="D314" s="13" t="s">
        <v>2820</v>
      </c>
      <c r="E314" s="13" t="s">
        <v>2014</v>
      </c>
      <c r="F314" s="13" t="s">
        <v>2015</v>
      </c>
      <c r="G314" s="13">
        <v>2016</v>
      </c>
      <c r="H314" s="44">
        <v>42617</v>
      </c>
      <c r="I314" s="13" t="s">
        <v>2821</v>
      </c>
      <c r="K314" s="13" t="s">
        <v>2822</v>
      </c>
    </row>
    <row r="315" spans="1:11" ht="15.75" customHeight="1" x14ac:dyDescent="0.25">
      <c r="A315" s="13">
        <v>22840274</v>
      </c>
      <c r="B315" s="13" t="s">
        <v>5071</v>
      </c>
      <c r="C315" s="13" t="s">
        <v>5072</v>
      </c>
      <c r="D315" s="13" t="s">
        <v>5073</v>
      </c>
      <c r="E315" s="13" t="s">
        <v>5074</v>
      </c>
      <c r="F315" s="13" t="s">
        <v>145</v>
      </c>
      <c r="G315" s="13">
        <v>2012</v>
      </c>
      <c r="H315" s="44">
        <v>41121</v>
      </c>
      <c r="I315" s="13" t="s">
        <v>5075</v>
      </c>
      <c r="K315" s="13" t="s">
        <v>5076</v>
      </c>
    </row>
    <row r="316" spans="1:11" ht="15.75" customHeight="1" x14ac:dyDescent="0.25">
      <c r="A316" s="13">
        <v>25403720</v>
      </c>
      <c r="B316" s="13" t="s">
        <v>4109</v>
      </c>
      <c r="C316" s="13" t="s">
        <v>4110</v>
      </c>
      <c r="D316" s="13" t="s">
        <v>4111</v>
      </c>
      <c r="E316" s="13" t="s">
        <v>4112</v>
      </c>
      <c r="F316" s="13" t="s">
        <v>2838</v>
      </c>
      <c r="G316" s="13">
        <v>2014</v>
      </c>
      <c r="H316" s="44">
        <v>41962</v>
      </c>
      <c r="I316" s="13" t="s">
        <v>4113</v>
      </c>
      <c r="K316" s="13" t="s">
        <v>4114</v>
      </c>
    </row>
    <row r="317" spans="1:11" ht="15.75" customHeight="1" x14ac:dyDescent="0.25">
      <c r="A317" s="13">
        <v>23543713</v>
      </c>
      <c r="B317" s="13" t="s">
        <v>2823</v>
      </c>
      <c r="C317" s="13" t="s">
        <v>2824</v>
      </c>
      <c r="D317" s="13" t="s">
        <v>2825</v>
      </c>
      <c r="E317" s="13" t="s">
        <v>2826</v>
      </c>
      <c r="F317" s="13" t="s">
        <v>373</v>
      </c>
      <c r="G317" s="13">
        <v>2013</v>
      </c>
      <c r="H317" s="44">
        <v>41366</v>
      </c>
      <c r="I317" s="13" t="s">
        <v>2827</v>
      </c>
      <c r="K317" s="13" t="s">
        <v>2828</v>
      </c>
    </row>
    <row r="318" spans="1:11" ht="15.75" customHeight="1" x14ac:dyDescent="0.25">
      <c r="A318" s="13">
        <v>28145684</v>
      </c>
      <c r="B318" s="13" t="s">
        <v>2834</v>
      </c>
      <c r="C318" s="13" t="s">
        <v>2835</v>
      </c>
      <c r="D318" s="13" t="s">
        <v>2836</v>
      </c>
      <c r="E318" s="13" t="s">
        <v>2837</v>
      </c>
      <c r="F318" s="13" t="s">
        <v>2838</v>
      </c>
      <c r="G318" s="13">
        <v>2017</v>
      </c>
      <c r="H318" s="44">
        <v>42768</v>
      </c>
      <c r="I318" s="13" t="s">
        <v>2839</v>
      </c>
      <c r="J318" s="13" t="s">
        <v>2840</v>
      </c>
      <c r="K318" s="13" t="s">
        <v>2841</v>
      </c>
    </row>
    <row r="319" spans="1:11" ht="15.75" customHeight="1" x14ac:dyDescent="0.25">
      <c r="A319" s="13">
        <v>27073269</v>
      </c>
      <c r="B319" s="13" t="s">
        <v>5538</v>
      </c>
      <c r="C319" s="13" t="s">
        <v>5539</v>
      </c>
      <c r="D319" s="13" t="s">
        <v>5540</v>
      </c>
      <c r="E319" s="13" t="s">
        <v>1660</v>
      </c>
      <c r="F319" s="13" t="s">
        <v>493</v>
      </c>
      <c r="G319" s="13">
        <v>2016</v>
      </c>
      <c r="H319" s="44">
        <v>42474</v>
      </c>
      <c r="K319" s="13" t="s">
        <v>5541</v>
      </c>
    </row>
    <row r="320" spans="1:11" ht="15.75" customHeight="1" x14ac:dyDescent="0.25">
      <c r="A320" s="13">
        <v>23349628</v>
      </c>
      <c r="B320" s="13" t="s">
        <v>4798</v>
      </c>
      <c r="C320" s="13" t="s">
        <v>4799</v>
      </c>
      <c r="D320" s="13" t="s">
        <v>4800</v>
      </c>
      <c r="E320" s="13" t="s">
        <v>1298</v>
      </c>
      <c r="F320" s="13" t="s">
        <v>1251</v>
      </c>
      <c r="G320" s="13">
        <v>2013</v>
      </c>
      <c r="H320" s="44">
        <v>41300</v>
      </c>
      <c r="I320" s="13" t="s">
        <v>4801</v>
      </c>
      <c r="K320" s="13" t="s">
        <v>4802</v>
      </c>
    </row>
    <row r="321" spans="1:11" ht="15.75" customHeight="1" x14ac:dyDescent="0.25">
      <c r="A321" s="13">
        <v>24810211</v>
      </c>
      <c r="B321" s="13" t="s">
        <v>5312</v>
      </c>
      <c r="C321" s="13" t="s">
        <v>5313</v>
      </c>
      <c r="D321" s="13" t="s">
        <v>5314</v>
      </c>
      <c r="E321" s="13" t="s">
        <v>5315</v>
      </c>
      <c r="F321" s="13" t="s">
        <v>735</v>
      </c>
      <c r="G321" s="13">
        <v>2015</v>
      </c>
      <c r="H321" s="44">
        <v>41769</v>
      </c>
      <c r="K321" s="13" t="s">
        <v>5316</v>
      </c>
    </row>
    <row r="322" spans="1:11" ht="15.75" customHeight="1" x14ac:dyDescent="0.25">
      <c r="A322" s="13">
        <v>23891224</v>
      </c>
      <c r="B322" s="13" t="s">
        <v>6539</v>
      </c>
      <c r="C322" s="13" t="s">
        <v>6540</v>
      </c>
      <c r="D322" s="13" t="s">
        <v>6541</v>
      </c>
      <c r="E322" s="13" t="s">
        <v>6542</v>
      </c>
      <c r="F322" s="13" t="s">
        <v>285</v>
      </c>
      <c r="G322" s="13">
        <v>2013</v>
      </c>
      <c r="H322" s="44">
        <v>41485</v>
      </c>
      <c r="K322" s="13" t="s">
        <v>6543</v>
      </c>
    </row>
    <row r="323" spans="1:11" ht="15.75" customHeight="1" x14ac:dyDescent="0.25">
      <c r="A323" s="13">
        <v>23554203</v>
      </c>
      <c r="B323" s="13" t="s">
        <v>2844</v>
      </c>
      <c r="C323" s="13" t="s">
        <v>2845</v>
      </c>
      <c r="D323" s="13" t="s">
        <v>2846</v>
      </c>
      <c r="E323" s="13" t="s">
        <v>2847</v>
      </c>
      <c r="F323" s="13" t="s">
        <v>502</v>
      </c>
      <c r="G323" s="13">
        <v>2013</v>
      </c>
      <c r="H323" s="44">
        <v>41369</v>
      </c>
      <c r="I323" s="13" t="s">
        <v>2848</v>
      </c>
      <c r="K323" s="13" t="s">
        <v>2849</v>
      </c>
    </row>
    <row r="324" spans="1:11" ht="15.75" customHeight="1" x14ac:dyDescent="0.25">
      <c r="A324" s="13">
        <v>27580005</v>
      </c>
      <c r="B324" s="13" t="s">
        <v>5136</v>
      </c>
      <c r="C324" s="13" t="s">
        <v>5137</v>
      </c>
      <c r="D324" s="13" t="s">
        <v>5138</v>
      </c>
      <c r="E324" s="13" t="s">
        <v>5139</v>
      </c>
      <c r="F324" s="13" t="s">
        <v>5140</v>
      </c>
      <c r="G324" s="13">
        <v>2016</v>
      </c>
      <c r="H324" s="44">
        <v>42614</v>
      </c>
      <c r="I324" s="13" t="s">
        <v>5141</v>
      </c>
      <c r="K324" s="13" t="s">
        <v>5142</v>
      </c>
    </row>
    <row r="325" spans="1:11" ht="15.75" customHeight="1" x14ac:dyDescent="0.25">
      <c r="A325" s="13">
        <v>23467600</v>
      </c>
      <c r="B325" s="13" t="s">
        <v>4951</v>
      </c>
      <c r="C325" s="13" t="s">
        <v>4952</v>
      </c>
      <c r="D325" s="13" t="s">
        <v>4953</v>
      </c>
      <c r="E325" s="13" t="s">
        <v>2987</v>
      </c>
      <c r="F325" s="13" t="s">
        <v>502</v>
      </c>
      <c r="G325" s="13">
        <v>2013</v>
      </c>
      <c r="H325" s="44">
        <v>41341</v>
      </c>
      <c r="I325" s="13" t="s">
        <v>4954</v>
      </c>
      <c r="K325" s="13" t="s">
        <v>4955</v>
      </c>
    </row>
    <row r="326" spans="1:11" ht="15.75" customHeight="1" x14ac:dyDescent="0.25">
      <c r="A326" s="13">
        <v>22354296</v>
      </c>
      <c r="B326" s="13" t="s">
        <v>2850</v>
      </c>
      <c r="C326" s="13" t="s">
        <v>2851</v>
      </c>
      <c r="D326" s="13" t="s">
        <v>2852</v>
      </c>
      <c r="E326" s="13" t="s">
        <v>863</v>
      </c>
      <c r="F326" s="13" t="s">
        <v>573</v>
      </c>
      <c r="G326" s="13">
        <v>2012</v>
      </c>
      <c r="H326" s="44">
        <v>40962</v>
      </c>
      <c r="I326" s="13" t="s">
        <v>2853</v>
      </c>
      <c r="K326" s="13" t="s">
        <v>2854</v>
      </c>
    </row>
    <row r="327" spans="1:11" ht="15.75" customHeight="1" x14ac:dyDescent="0.25">
      <c r="A327" s="13">
        <v>24106339</v>
      </c>
      <c r="B327" s="13" t="s">
        <v>3680</v>
      </c>
      <c r="C327" s="13" t="s">
        <v>3681</v>
      </c>
      <c r="D327" s="13" t="s">
        <v>3682</v>
      </c>
      <c r="E327" s="13" t="s">
        <v>1808</v>
      </c>
      <c r="F327" s="13" t="s">
        <v>393</v>
      </c>
      <c r="G327" s="13">
        <v>2013</v>
      </c>
      <c r="H327" s="44">
        <v>41557</v>
      </c>
      <c r="K327" s="13" t="s">
        <v>3683</v>
      </c>
    </row>
    <row r="328" spans="1:11" ht="15.75" customHeight="1" x14ac:dyDescent="0.25">
      <c r="A328" s="13">
        <v>25182063</v>
      </c>
      <c r="B328" s="13" t="s">
        <v>2866</v>
      </c>
      <c r="C328" s="13" t="s">
        <v>2867</v>
      </c>
      <c r="D328" s="13" t="s">
        <v>2868</v>
      </c>
      <c r="E328" s="13" t="s">
        <v>2176</v>
      </c>
      <c r="F328" s="13" t="s">
        <v>493</v>
      </c>
      <c r="G328" s="13">
        <v>2015</v>
      </c>
      <c r="H328" s="44">
        <v>41886</v>
      </c>
      <c r="K328" s="13" t="s">
        <v>2869</v>
      </c>
    </row>
    <row r="329" spans="1:11" ht="15.75" customHeight="1" x14ac:dyDescent="0.25">
      <c r="A329" s="13">
        <v>24947981</v>
      </c>
      <c r="B329" s="13" t="s">
        <v>2872</v>
      </c>
      <c r="C329" s="13" t="s">
        <v>2873</v>
      </c>
      <c r="D329" s="13" t="s">
        <v>2874</v>
      </c>
      <c r="E329" s="13" t="s">
        <v>2875</v>
      </c>
      <c r="F329" s="13" t="s">
        <v>1066</v>
      </c>
      <c r="G329" s="13">
        <v>2014</v>
      </c>
      <c r="H329" s="44">
        <v>41811</v>
      </c>
      <c r="I329" s="13" t="s">
        <v>2876</v>
      </c>
      <c r="K329" s="13" t="s">
        <v>2877</v>
      </c>
    </row>
    <row r="330" spans="1:11" ht="15.75" customHeight="1" x14ac:dyDescent="0.25">
      <c r="A330" s="13">
        <v>26205172</v>
      </c>
      <c r="B330" s="13" t="s">
        <v>2881</v>
      </c>
      <c r="C330" s="13" t="s">
        <v>2882</v>
      </c>
      <c r="D330" s="13" t="s">
        <v>2883</v>
      </c>
      <c r="E330" s="13" t="s">
        <v>1244</v>
      </c>
      <c r="F330" s="13" t="s">
        <v>759</v>
      </c>
      <c r="G330" s="13">
        <v>2015</v>
      </c>
      <c r="H330" s="44">
        <v>42210</v>
      </c>
      <c r="I330" s="13" t="s">
        <v>2884</v>
      </c>
      <c r="K330" s="13" t="s">
        <v>2885</v>
      </c>
    </row>
    <row r="331" spans="1:11" ht="15.75" customHeight="1" x14ac:dyDescent="0.25">
      <c r="A331" s="13">
        <v>24914183</v>
      </c>
      <c r="B331" s="13" t="s">
        <v>3592</v>
      </c>
      <c r="C331" s="13" t="s">
        <v>3593</v>
      </c>
      <c r="D331" s="13" t="s">
        <v>3594</v>
      </c>
      <c r="E331" s="13" t="s">
        <v>3595</v>
      </c>
      <c r="F331" s="13" t="s">
        <v>373</v>
      </c>
      <c r="G331" s="13">
        <v>2014</v>
      </c>
      <c r="H331" s="44">
        <v>41801</v>
      </c>
      <c r="I331" s="13" t="s">
        <v>3596</v>
      </c>
      <c r="K331" s="13" t="s">
        <v>3597</v>
      </c>
    </row>
    <row r="332" spans="1:11" ht="15.75" customHeight="1" x14ac:dyDescent="0.25">
      <c r="A332" s="13">
        <v>23231489</v>
      </c>
      <c r="B332" s="13" t="s">
        <v>2887</v>
      </c>
      <c r="C332" s="13" t="s">
        <v>2888</v>
      </c>
      <c r="D332" s="13" t="s">
        <v>2889</v>
      </c>
      <c r="E332" s="13" t="s">
        <v>119</v>
      </c>
      <c r="F332" s="13" t="s">
        <v>1091</v>
      </c>
      <c r="G332" s="13">
        <v>2012</v>
      </c>
      <c r="H332" s="44">
        <v>41256</v>
      </c>
      <c r="I332" s="13" t="s">
        <v>2890</v>
      </c>
      <c r="J332" s="13" t="s">
        <v>2891</v>
      </c>
      <c r="K332" s="13" t="s">
        <v>2892</v>
      </c>
    </row>
    <row r="333" spans="1:11" ht="15.75" customHeight="1" x14ac:dyDescent="0.25">
      <c r="A333" s="13">
        <v>22194583</v>
      </c>
      <c r="B333" s="13" t="s">
        <v>2893</v>
      </c>
      <c r="C333" s="13" t="s">
        <v>2894</v>
      </c>
      <c r="D333" s="13" t="s">
        <v>2895</v>
      </c>
      <c r="E333" s="13" t="s">
        <v>2896</v>
      </c>
      <c r="F333" s="13" t="s">
        <v>393</v>
      </c>
      <c r="G333" s="13">
        <v>2012</v>
      </c>
      <c r="H333" s="44">
        <v>40901</v>
      </c>
      <c r="K333" s="13" t="s">
        <v>2897</v>
      </c>
    </row>
    <row r="334" spans="1:11" ht="15.75" customHeight="1" x14ac:dyDescent="0.25">
      <c r="A334" s="13">
        <v>24982070</v>
      </c>
      <c r="B334" s="13" t="s">
        <v>2898</v>
      </c>
      <c r="C334" s="13" t="s">
        <v>2899</v>
      </c>
      <c r="D334" s="13" t="s">
        <v>2900</v>
      </c>
      <c r="E334" s="13" t="s">
        <v>2176</v>
      </c>
      <c r="F334" s="13" t="s">
        <v>573</v>
      </c>
      <c r="G334" s="13">
        <v>2014</v>
      </c>
      <c r="H334" s="44">
        <v>41822</v>
      </c>
      <c r="I334" s="13" t="s">
        <v>2901</v>
      </c>
      <c r="K334" s="13" t="s">
        <v>2902</v>
      </c>
    </row>
    <row r="335" spans="1:11" ht="15.75" customHeight="1" x14ac:dyDescent="0.25">
      <c r="A335" s="13">
        <v>22972828</v>
      </c>
      <c r="B335" s="13" t="s">
        <v>2906</v>
      </c>
      <c r="C335" s="13" t="s">
        <v>2907</v>
      </c>
      <c r="D335" s="13" t="s">
        <v>2908</v>
      </c>
      <c r="E335" s="13" t="s">
        <v>2427</v>
      </c>
      <c r="F335" s="13" t="s">
        <v>502</v>
      </c>
      <c r="G335" s="13">
        <v>2012</v>
      </c>
      <c r="H335" s="44">
        <v>41166</v>
      </c>
      <c r="I335" s="13" t="s">
        <v>2909</v>
      </c>
      <c r="K335" s="13" t="s">
        <v>2910</v>
      </c>
    </row>
    <row r="336" spans="1:11" ht="15.75" customHeight="1" x14ac:dyDescent="0.25">
      <c r="A336" s="13">
        <v>24244002</v>
      </c>
      <c r="B336" s="13" t="s">
        <v>2913</v>
      </c>
      <c r="C336" s="13" t="s">
        <v>2914</v>
      </c>
      <c r="D336" s="13" t="s">
        <v>2915</v>
      </c>
      <c r="E336" s="13" t="s">
        <v>2916</v>
      </c>
      <c r="F336" s="13" t="s">
        <v>373</v>
      </c>
      <c r="G336" s="13">
        <v>2014</v>
      </c>
      <c r="H336" s="44">
        <v>41597</v>
      </c>
      <c r="I336" s="13" t="s">
        <v>2917</v>
      </c>
      <c r="K336" s="13" t="s">
        <v>2918</v>
      </c>
    </row>
    <row r="337" spans="1:11" ht="15.75" customHeight="1" x14ac:dyDescent="0.25">
      <c r="A337" s="13">
        <v>26927542</v>
      </c>
      <c r="B337" s="13" t="s">
        <v>2919</v>
      </c>
      <c r="C337" s="13" t="s">
        <v>2920</v>
      </c>
      <c r="D337" s="13" t="s">
        <v>2921</v>
      </c>
      <c r="E337" s="13" t="s">
        <v>2922</v>
      </c>
      <c r="F337" s="13" t="s">
        <v>2202</v>
      </c>
      <c r="G337" s="13">
        <v>2016</v>
      </c>
      <c r="H337" s="44">
        <v>42431</v>
      </c>
      <c r="I337" s="13" t="s">
        <v>2923</v>
      </c>
      <c r="K337" s="13" t="s">
        <v>2924</v>
      </c>
    </row>
    <row r="338" spans="1:11" ht="15.75" customHeight="1" x14ac:dyDescent="0.25">
      <c r="A338" s="13">
        <v>22547617</v>
      </c>
      <c r="B338" s="13" t="s">
        <v>2926</v>
      </c>
      <c r="C338" s="13" t="s">
        <v>2927</v>
      </c>
      <c r="D338" s="13" t="s">
        <v>2928</v>
      </c>
      <c r="E338" s="13" t="s">
        <v>119</v>
      </c>
      <c r="F338" s="13" t="s">
        <v>573</v>
      </c>
      <c r="G338" s="13">
        <v>2012</v>
      </c>
      <c r="H338" s="44">
        <v>41031</v>
      </c>
      <c r="I338" s="13" t="s">
        <v>2929</v>
      </c>
      <c r="K338" s="13" t="s">
        <v>2930</v>
      </c>
    </row>
    <row r="339" spans="1:11" ht="15.75" customHeight="1" x14ac:dyDescent="0.25">
      <c r="A339" s="13">
        <v>24578348</v>
      </c>
      <c r="B339" s="13" t="s">
        <v>6667</v>
      </c>
      <c r="C339" s="13" t="s">
        <v>6668</v>
      </c>
      <c r="D339" s="13" t="s">
        <v>6669</v>
      </c>
      <c r="E339" s="13" t="s">
        <v>6670</v>
      </c>
      <c r="F339" s="13" t="s">
        <v>6671</v>
      </c>
      <c r="G339" s="13">
        <v>2014</v>
      </c>
      <c r="H339" s="44">
        <v>41699</v>
      </c>
      <c r="K339" s="13" t="s">
        <v>6672</v>
      </c>
    </row>
    <row r="340" spans="1:11" ht="15.75" customHeight="1" x14ac:dyDescent="0.25">
      <c r="A340" s="13">
        <v>22244259</v>
      </c>
      <c r="B340" s="13" t="s">
        <v>5515</v>
      </c>
      <c r="C340" s="13" t="s">
        <v>5516</v>
      </c>
      <c r="D340" s="13" t="s">
        <v>5517</v>
      </c>
      <c r="E340" s="13" t="s">
        <v>2416</v>
      </c>
      <c r="F340" s="13" t="s">
        <v>1451</v>
      </c>
      <c r="G340" s="13">
        <v>2012</v>
      </c>
      <c r="H340" s="44">
        <v>40925</v>
      </c>
      <c r="K340" s="13" t="s">
        <v>5518</v>
      </c>
    </row>
    <row r="341" spans="1:11" ht="15.75" customHeight="1" x14ac:dyDescent="0.25">
      <c r="A341" s="13">
        <v>26805040</v>
      </c>
      <c r="B341" s="13" t="s">
        <v>2934</v>
      </c>
      <c r="C341" s="13" t="s">
        <v>2935</v>
      </c>
      <c r="D341" s="13" t="s">
        <v>2936</v>
      </c>
      <c r="E341" s="13" t="s">
        <v>2937</v>
      </c>
      <c r="F341" s="13" t="s">
        <v>2938</v>
      </c>
      <c r="G341" s="13">
        <v>2016</v>
      </c>
      <c r="H341" s="44">
        <v>42395</v>
      </c>
      <c r="I341" s="13" t="s">
        <v>2939</v>
      </c>
      <c r="J341" s="13" t="s">
        <v>2940</v>
      </c>
      <c r="K341" s="13" t="s">
        <v>2941</v>
      </c>
    </row>
    <row r="342" spans="1:11" ht="15.75" customHeight="1" x14ac:dyDescent="0.25">
      <c r="A342" s="13">
        <v>22797875</v>
      </c>
      <c r="B342" s="13" t="s">
        <v>2942</v>
      </c>
      <c r="C342" s="13" t="s">
        <v>2943</v>
      </c>
      <c r="D342" s="13" t="s">
        <v>2944</v>
      </c>
      <c r="E342" s="13" t="s">
        <v>2945</v>
      </c>
      <c r="F342" s="13" t="s">
        <v>1328</v>
      </c>
      <c r="G342" s="13">
        <v>2013</v>
      </c>
      <c r="H342" s="44">
        <v>41107</v>
      </c>
      <c r="K342" s="13" t="s">
        <v>2946</v>
      </c>
    </row>
    <row r="343" spans="1:11" ht="15.75" customHeight="1" x14ac:dyDescent="0.25">
      <c r="A343" s="13">
        <v>26675423</v>
      </c>
      <c r="B343" s="13" t="s">
        <v>2947</v>
      </c>
      <c r="C343" s="13" t="s">
        <v>2948</v>
      </c>
      <c r="D343" s="13" t="s">
        <v>2949</v>
      </c>
      <c r="E343" s="13" t="s">
        <v>691</v>
      </c>
      <c r="F343" s="13" t="s">
        <v>1066</v>
      </c>
      <c r="G343" s="13">
        <v>2015</v>
      </c>
      <c r="H343" s="44">
        <v>42356</v>
      </c>
      <c r="I343" s="13" t="s">
        <v>2950</v>
      </c>
      <c r="K343" s="13" t="s">
        <v>2951</v>
      </c>
    </row>
    <row r="344" spans="1:11" ht="15.75" customHeight="1" x14ac:dyDescent="0.25">
      <c r="A344" s="13">
        <v>26318193</v>
      </c>
      <c r="B344" s="13" t="s">
        <v>2955</v>
      </c>
      <c r="C344" s="13" t="s">
        <v>2956</v>
      </c>
      <c r="D344" s="13" t="s">
        <v>2957</v>
      </c>
      <c r="E344" s="13" t="s">
        <v>2103</v>
      </c>
      <c r="F344" s="13" t="s">
        <v>493</v>
      </c>
      <c r="G344" s="13">
        <v>2015</v>
      </c>
      <c r="H344" s="44">
        <v>42247</v>
      </c>
      <c r="K344" s="13" t="s">
        <v>2958</v>
      </c>
    </row>
    <row r="345" spans="1:11" ht="15.75" customHeight="1" x14ac:dyDescent="0.25">
      <c r="A345" s="13">
        <v>22995365</v>
      </c>
      <c r="B345" s="13" t="s">
        <v>4313</v>
      </c>
      <c r="C345" s="13" t="s">
        <v>4314</v>
      </c>
      <c r="D345" s="13" t="s">
        <v>4315</v>
      </c>
      <c r="E345" s="13" t="s">
        <v>2255</v>
      </c>
      <c r="F345" s="13" t="s">
        <v>285</v>
      </c>
      <c r="G345" s="13">
        <v>2012</v>
      </c>
      <c r="H345" s="44">
        <v>41174</v>
      </c>
      <c r="K345" s="13" t="s">
        <v>4316</v>
      </c>
    </row>
    <row r="346" spans="1:11" ht="15.75" customHeight="1" x14ac:dyDescent="0.25">
      <c r="A346" s="13">
        <v>23587946</v>
      </c>
      <c r="B346" s="13" t="s">
        <v>2959</v>
      </c>
      <c r="C346" s="13" t="s">
        <v>2960</v>
      </c>
      <c r="D346" s="13" t="s">
        <v>2961</v>
      </c>
      <c r="E346" s="13" t="s">
        <v>2837</v>
      </c>
      <c r="F346" s="13" t="s">
        <v>573</v>
      </c>
      <c r="G346" s="13">
        <v>2013</v>
      </c>
      <c r="H346" s="44">
        <v>41381</v>
      </c>
      <c r="I346" s="13" t="s">
        <v>2962</v>
      </c>
      <c r="K346" s="13" t="s">
        <v>2963</v>
      </c>
    </row>
    <row r="347" spans="1:11" ht="15.75" customHeight="1" x14ac:dyDescent="0.25">
      <c r="A347" s="13">
        <v>25907334</v>
      </c>
      <c r="B347" s="13" t="s">
        <v>2964</v>
      </c>
      <c r="C347" s="13" t="s">
        <v>2965</v>
      </c>
      <c r="D347" s="13" t="s">
        <v>2966</v>
      </c>
      <c r="E347" s="13" t="s">
        <v>119</v>
      </c>
      <c r="F347" s="13" t="s">
        <v>2967</v>
      </c>
      <c r="G347" s="13">
        <v>2015</v>
      </c>
      <c r="H347" s="44">
        <v>42119</v>
      </c>
      <c r="I347" s="13" t="s">
        <v>2968</v>
      </c>
      <c r="J347" s="13" t="s">
        <v>2969</v>
      </c>
      <c r="K347" s="13" t="s">
        <v>2970</v>
      </c>
    </row>
    <row r="348" spans="1:11" ht="15.75" customHeight="1" x14ac:dyDescent="0.25">
      <c r="A348" s="13">
        <v>22399131</v>
      </c>
      <c r="B348" s="13" t="s">
        <v>6514</v>
      </c>
      <c r="C348" s="13" t="s">
        <v>6515</v>
      </c>
      <c r="D348" s="13" t="s">
        <v>6516</v>
      </c>
      <c r="E348" s="13" t="s">
        <v>6517</v>
      </c>
      <c r="F348" s="13" t="s">
        <v>3889</v>
      </c>
      <c r="G348" s="13">
        <v>2012</v>
      </c>
      <c r="H348" s="44">
        <v>40977</v>
      </c>
      <c r="I348" s="13" t="s">
        <v>6518</v>
      </c>
      <c r="J348" s="13" t="s">
        <v>6519</v>
      </c>
      <c r="K348" s="13" t="s">
        <v>6520</v>
      </c>
    </row>
    <row r="349" spans="1:11" ht="15.75" customHeight="1" x14ac:dyDescent="0.25">
      <c r="A349" s="13">
        <v>23378511</v>
      </c>
      <c r="B349" s="13" t="s">
        <v>2972</v>
      </c>
      <c r="C349" s="13" t="s">
        <v>2973</v>
      </c>
      <c r="D349" s="13" t="s">
        <v>2974</v>
      </c>
      <c r="E349" s="13" t="s">
        <v>2975</v>
      </c>
      <c r="F349" s="13" t="s">
        <v>373</v>
      </c>
      <c r="G349" s="13">
        <v>2013</v>
      </c>
      <c r="H349" s="44">
        <v>41310</v>
      </c>
      <c r="I349" s="13" t="s">
        <v>2976</v>
      </c>
      <c r="K349" s="13" t="s">
        <v>2977</v>
      </c>
    </row>
    <row r="350" spans="1:11" ht="15.75" customHeight="1" x14ac:dyDescent="0.25">
      <c r="A350" s="13">
        <v>26084072</v>
      </c>
      <c r="B350" s="13" t="s">
        <v>2979</v>
      </c>
      <c r="C350" s="13" t="s">
        <v>2980</v>
      </c>
      <c r="D350" s="13" t="s">
        <v>2981</v>
      </c>
      <c r="E350" s="13" t="s">
        <v>128</v>
      </c>
      <c r="F350" s="13" t="s">
        <v>2333</v>
      </c>
      <c r="G350" s="13">
        <v>2015</v>
      </c>
      <c r="H350" s="44">
        <v>42174</v>
      </c>
    </row>
    <row r="351" spans="1:11" ht="15.75" customHeight="1" x14ac:dyDescent="0.25">
      <c r="A351" s="13">
        <v>24651828</v>
      </c>
      <c r="B351" s="13" t="s">
        <v>3782</v>
      </c>
      <c r="C351" s="13" t="s">
        <v>3783</v>
      </c>
      <c r="D351" s="13" t="s">
        <v>3784</v>
      </c>
      <c r="E351" s="13" t="s">
        <v>2647</v>
      </c>
      <c r="F351" s="13" t="s">
        <v>493</v>
      </c>
      <c r="G351" s="13">
        <v>2014</v>
      </c>
      <c r="H351" s="44">
        <v>41720</v>
      </c>
      <c r="K351" s="13" t="s">
        <v>3785</v>
      </c>
    </row>
    <row r="352" spans="1:11" ht="15.75" customHeight="1" x14ac:dyDescent="0.25">
      <c r="A352" s="13">
        <v>23680222</v>
      </c>
      <c r="B352" s="13" t="s">
        <v>4255</v>
      </c>
      <c r="C352" s="13" t="s">
        <v>4256</v>
      </c>
      <c r="D352" s="13" t="s">
        <v>4257</v>
      </c>
      <c r="E352" s="13" t="s">
        <v>2234</v>
      </c>
      <c r="F352" s="13" t="s">
        <v>595</v>
      </c>
      <c r="G352" s="13">
        <v>2013</v>
      </c>
      <c r="H352" s="44">
        <v>41412</v>
      </c>
      <c r="K352" s="13" t="s">
        <v>4258</v>
      </c>
    </row>
    <row r="353" spans="1:11" ht="15.75" customHeight="1" x14ac:dyDescent="0.25">
      <c r="A353" s="13">
        <v>24532681</v>
      </c>
      <c r="B353" s="13" t="s">
        <v>4992</v>
      </c>
      <c r="C353" s="13" t="s">
        <v>4993</v>
      </c>
      <c r="D353" s="13" t="s">
        <v>4994</v>
      </c>
      <c r="E353" s="13" t="s">
        <v>813</v>
      </c>
      <c r="F353" s="13" t="s">
        <v>493</v>
      </c>
      <c r="G353" s="13">
        <v>2014</v>
      </c>
      <c r="H353" s="44">
        <v>41688</v>
      </c>
      <c r="K353" s="13" t="s">
        <v>4995</v>
      </c>
    </row>
    <row r="354" spans="1:11" ht="15.75" customHeight="1" x14ac:dyDescent="0.25">
      <c r="A354" s="13">
        <v>23070845</v>
      </c>
      <c r="B354" s="13" t="s">
        <v>4405</v>
      </c>
      <c r="C354" s="13" t="s">
        <v>4406</v>
      </c>
      <c r="D354" s="13" t="s">
        <v>4407</v>
      </c>
      <c r="E354" s="13" t="s">
        <v>3865</v>
      </c>
      <c r="F354" s="13" t="s">
        <v>1607</v>
      </c>
      <c r="G354" s="13">
        <v>2013</v>
      </c>
      <c r="H354" s="44">
        <v>41199</v>
      </c>
      <c r="K354" s="13" t="s">
        <v>4408</v>
      </c>
    </row>
    <row r="355" spans="1:11" ht="15.75" customHeight="1" x14ac:dyDescent="0.25">
      <c r="A355" s="13">
        <v>24243873</v>
      </c>
      <c r="B355" s="13" t="s">
        <v>2993</v>
      </c>
      <c r="C355" s="13" t="s">
        <v>2994</v>
      </c>
      <c r="D355" s="13" t="s">
        <v>2995</v>
      </c>
      <c r="E355" s="13" t="s">
        <v>2996</v>
      </c>
      <c r="F355" s="13" t="s">
        <v>393</v>
      </c>
      <c r="G355" s="13">
        <v>2013</v>
      </c>
      <c r="H355" s="44">
        <v>41597</v>
      </c>
      <c r="K355" s="13" t="s">
        <v>2997</v>
      </c>
    </row>
    <row r="356" spans="1:11" ht="15.75" customHeight="1" x14ac:dyDescent="0.25">
      <c r="A356" s="13">
        <v>25755190</v>
      </c>
      <c r="B356" s="13" t="s">
        <v>2998</v>
      </c>
      <c r="C356" s="13" t="s">
        <v>2999</v>
      </c>
      <c r="D356" s="13" t="s">
        <v>3000</v>
      </c>
      <c r="E356" s="13" t="s">
        <v>3001</v>
      </c>
      <c r="F356" s="13" t="s">
        <v>373</v>
      </c>
      <c r="G356" s="13">
        <v>2015</v>
      </c>
      <c r="H356" s="44">
        <v>42074</v>
      </c>
      <c r="I356" s="13" t="s">
        <v>3002</v>
      </c>
      <c r="K356" s="13" t="s">
        <v>3003</v>
      </c>
    </row>
    <row r="357" spans="1:11" ht="15.75" customHeight="1" x14ac:dyDescent="0.25">
      <c r="A357" s="13">
        <v>23038845</v>
      </c>
      <c r="B357" s="13" t="s">
        <v>4242</v>
      </c>
      <c r="C357" s="13" t="s">
        <v>4243</v>
      </c>
      <c r="D357" s="13" t="s">
        <v>4244</v>
      </c>
      <c r="E357" s="13" t="s">
        <v>4245</v>
      </c>
      <c r="F357" s="13" t="s">
        <v>4246</v>
      </c>
      <c r="G357" s="13">
        <v>2012</v>
      </c>
      <c r="H357" s="44">
        <v>41191</v>
      </c>
    </row>
    <row r="358" spans="1:11" ht="15.75" customHeight="1" x14ac:dyDescent="0.25">
      <c r="A358" s="13">
        <v>22493300</v>
      </c>
      <c r="B358" s="13" t="s">
        <v>3004</v>
      </c>
      <c r="C358" s="13" t="s">
        <v>3005</v>
      </c>
      <c r="D358" s="13" t="s">
        <v>3006</v>
      </c>
      <c r="E358" s="13" t="s">
        <v>3007</v>
      </c>
      <c r="F358" s="13" t="s">
        <v>2015</v>
      </c>
      <c r="G358" s="13">
        <v>2012</v>
      </c>
      <c r="H358" s="44">
        <v>41011</v>
      </c>
      <c r="K358" s="13" t="s">
        <v>3008</v>
      </c>
    </row>
    <row r="359" spans="1:11" ht="15.75" customHeight="1" x14ac:dyDescent="0.25">
      <c r="A359" s="13">
        <v>24066990</v>
      </c>
      <c r="B359" s="13" t="s">
        <v>4628</v>
      </c>
      <c r="C359" s="13" t="s">
        <v>4629</v>
      </c>
      <c r="D359" s="13" t="s">
        <v>4630</v>
      </c>
      <c r="E359" s="13" t="s">
        <v>1559</v>
      </c>
      <c r="F359" s="13" t="s">
        <v>4631</v>
      </c>
      <c r="G359" s="13">
        <v>2013</v>
      </c>
      <c r="H359" s="44">
        <v>41544</v>
      </c>
    </row>
    <row r="360" spans="1:11" ht="15.75" customHeight="1" x14ac:dyDescent="0.25">
      <c r="A360" s="13">
        <v>25640444</v>
      </c>
      <c r="B360" s="13" t="s">
        <v>3009</v>
      </c>
      <c r="C360" s="13" t="s">
        <v>3010</v>
      </c>
      <c r="D360" s="13" t="s">
        <v>3011</v>
      </c>
      <c r="E360" s="13" t="s">
        <v>3012</v>
      </c>
      <c r="F360" s="13" t="s">
        <v>3013</v>
      </c>
      <c r="G360" s="13">
        <v>2015</v>
      </c>
      <c r="H360" s="44">
        <v>42038</v>
      </c>
      <c r="K360" s="13" t="s">
        <v>3014</v>
      </c>
    </row>
    <row r="361" spans="1:11" ht="15.75" customHeight="1" x14ac:dyDescent="0.25">
      <c r="A361" s="13">
        <v>25562852</v>
      </c>
      <c r="B361" s="13" t="s">
        <v>4774</v>
      </c>
      <c r="C361" s="13" t="s">
        <v>4775</v>
      </c>
      <c r="D361" s="13" t="s">
        <v>4776</v>
      </c>
      <c r="E361" s="13" t="s">
        <v>4777</v>
      </c>
      <c r="F361" s="13" t="s">
        <v>4778</v>
      </c>
      <c r="G361" s="13">
        <v>2015</v>
      </c>
      <c r="H361" s="44">
        <v>42011</v>
      </c>
      <c r="K361" s="13" t="s">
        <v>4779</v>
      </c>
    </row>
    <row r="362" spans="1:11" ht="15.75" customHeight="1" x14ac:dyDescent="0.25">
      <c r="A362" s="13">
        <v>25755189</v>
      </c>
      <c r="B362" s="13" t="s">
        <v>3021</v>
      </c>
      <c r="C362" s="13" t="s">
        <v>3022</v>
      </c>
      <c r="D362" s="13" t="s">
        <v>3023</v>
      </c>
      <c r="E362" s="13" t="s">
        <v>3024</v>
      </c>
      <c r="F362" s="13" t="s">
        <v>373</v>
      </c>
      <c r="G362" s="13">
        <v>2015</v>
      </c>
      <c r="H362" s="44">
        <v>42074</v>
      </c>
      <c r="I362" s="13" t="s">
        <v>3025</v>
      </c>
      <c r="K362" s="13" t="s">
        <v>3026</v>
      </c>
    </row>
    <row r="363" spans="1:11" ht="15.75" customHeight="1" x14ac:dyDescent="0.25">
      <c r="A363" s="13">
        <v>25369656</v>
      </c>
      <c r="B363" s="13" t="s">
        <v>3027</v>
      </c>
      <c r="C363" s="13" t="s">
        <v>2980</v>
      </c>
      <c r="D363" s="13" t="s">
        <v>3028</v>
      </c>
      <c r="E363" s="13" t="s">
        <v>128</v>
      </c>
      <c r="F363" s="13" t="s">
        <v>2333</v>
      </c>
      <c r="G363" s="13">
        <v>2014</v>
      </c>
      <c r="H363" s="44">
        <v>41949</v>
      </c>
    </row>
    <row r="364" spans="1:11" ht="15.75" customHeight="1" x14ac:dyDescent="0.25">
      <c r="A364" s="13">
        <v>24777907</v>
      </c>
      <c r="B364" s="13" t="s">
        <v>5465</v>
      </c>
      <c r="C364" s="13" t="s">
        <v>5466</v>
      </c>
      <c r="D364" s="13" t="s">
        <v>5467</v>
      </c>
      <c r="E364" s="13" t="s">
        <v>5468</v>
      </c>
      <c r="F364" s="13" t="s">
        <v>493</v>
      </c>
      <c r="G364" s="13">
        <v>2014</v>
      </c>
      <c r="H364" s="44">
        <v>41759</v>
      </c>
      <c r="K364" s="13" t="s">
        <v>5469</v>
      </c>
    </row>
    <row r="365" spans="1:11" ht="15.75" customHeight="1" x14ac:dyDescent="0.25">
      <c r="A365" s="13">
        <v>27981386</v>
      </c>
      <c r="B365" s="13" t="s">
        <v>6075</v>
      </c>
      <c r="C365" s="13" t="s">
        <v>6076</v>
      </c>
      <c r="D365" s="13" t="s">
        <v>6077</v>
      </c>
      <c r="E365" s="13" t="s">
        <v>6078</v>
      </c>
      <c r="F365" s="13" t="s">
        <v>6079</v>
      </c>
      <c r="G365" s="13">
        <v>2017</v>
      </c>
      <c r="H365" s="44">
        <v>42721</v>
      </c>
      <c r="K365" s="13" t="s">
        <v>6080</v>
      </c>
    </row>
    <row r="366" spans="1:11" ht="15.75" customHeight="1" x14ac:dyDescent="0.25">
      <c r="A366" s="13">
        <v>24163221</v>
      </c>
      <c r="B366" s="13" t="s">
        <v>4731</v>
      </c>
      <c r="C366" s="13" t="s">
        <v>4732</v>
      </c>
      <c r="D366" s="13" t="s">
        <v>4733</v>
      </c>
      <c r="E366" s="13" t="s">
        <v>4734</v>
      </c>
      <c r="F366" s="13" t="s">
        <v>4735</v>
      </c>
      <c r="G366" s="13">
        <v>2014</v>
      </c>
      <c r="H366" s="44">
        <v>41576</v>
      </c>
      <c r="K366" s="13" t="s">
        <v>4736</v>
      </c>
    </row>
    <row r="367" spans="1:11" ht="15.75" customHeight="1" x14ac:dyDescent="0.25">
      <c r="A367" s="13">
        <v>23030318</v>
      </c>
      <c r="B367" s="13" t="s">
        <v>4666</v>
      </c>
      <c r="C367" s="13" t="s">
        <v>4667</v>
      </c>
      <c r="D367" s="13" t="s">
        <v>4668</v>
      </c>
      <c r="E367" s="13" t="s">
        <v>4669</v>
      </c>
      <c r="F367" s="13" t="s">
        <v>4670</v>
      </c>
      <c r="G367" s="13">
        <v>2012</v>
      </c>
      <c r="H367" s="44">
        <v>41186</v>
      </c>
      <c r="I367" s="13" t="s">
        <v>4671</v>
      </c>
      <c r="J367" s="13" t="s">
        <v>4672</v>
      </c>
      <c r="K367" s="13" t="s">
        <v>4673</v>
      </c>
    </row>
    <row r="368" spans="1:11" ht="15.75" customHeight="1" x14ac:dyDescent="0.25">
      <c r="A368" s="13">
        <v>25834492</v>
      </c>
      <c r="B368" s="13" t="s">
        <v>6379</v>
      </c>
      <c r="C368" s="13" t="s">
        <v>6380</v>
      </c>
      <c r="D368" s="13" t="s">
        <v>6381</v>
      </c>
      <c r="E368" s="13" t="s">
        <v>6382</v>
      </c>
      <c r="F368" s="13" t="s">
        <v>6383</v>
      </c>
      <c r="G368" s="13">
        <v>2014</v>
      </c>
      <c r="H368" s="44">
        <v>42097</v>
      </c>
      <c r="I368" s="13" t="s">
        <v>6384</v>
      </c>
      <c r="K368" s="13" t="s">
        <v>6385</v>
      </c>
    </row>
    <row r="369" spans="1:11" ht="15.75" customHeight="1" x14ac:dyDescent="0.25">
      <c r="A369" s="13">
        <v>23064537</v>
      </c>
      <c r="B369" s="13" t="s">
        <v>3043</v>
      </c>
      <c r="C369" s="13" t="s">
        <v>3044</v>
      </c>
      <c r="D369" s="13" t="s">
        <v>3045</v>
      </c>
      <c r="E369" s="13" t="s">
        <v>3046</v>
      </c>
      <c r="F369" s="13" t="s">
        <v>304</v>
      </c>
      <c r="G369" s="13">
        <v>2012</v>
      </c>
      <c r="H369" s="44">
        <v>41198</v>
      </c>
      <c r="I369" s="13" t="s">
        <v>3047</v>
      </c>
      <c r="J369" s="13" t="s">
        <v>3048</v>
      </c>
      <c r="K369" s="13" t="s">
        <v>3049</v>
      </c>
    </row>
    <row r="370" spans="1:11" ht="15.75" customHeight="1" x14ac:dyDescent="0.25">
      <c r="A370" s="13">
        <v>25371492</v>
      </c>
      <c r="B370" s="13" t="s">
        <v>5417</v>
      </c>
      <c r="C370" s="13" t="s">
        <v>5418</v>
      </c>
      <c r="D370" s="13" t="s">
        <v>5419</v>
      </c>
      <c r="E370" s="13" t="s">
        <v>5420</v>
      </c>
      <c r="F370" s="13" t="s">
        <v>2140</v>
      </c>
      <c r="G370" s="13">
        <v>2015</v>
      </c>
      <c r="H370" s="44">
        <v>41949</v>
      </c>
      <c r="K370" s="13" t="s">
        <v>5421</v>
      </c>
    </row>
    <row r="371" spans="1:11" ht="15.75" customHeight="1" x14ac:dyDescent="0.25">
      <c r="A371" s="13">
        <v>23615200</v>
      </c>
      <c r="B371" s="13" t="s">
        <v>5724</v>
      </c>
      <c r="C371" s="13" t="s">
        <v>5725</v>
      </c>
      <c r="D371" s="13" t="s">
        <v>5726</v>
      </c>
      <c r="E371" s="13" t="s">
        <v>5727</v>
      </c>
      <c r="F371" s="13" t="s">
        <v>5728</v>
      </c>
      <c r="G371" s="13">
        <v>2013</v>
      </c>
      <c r="H371" s="44">
        <v>41390</v>
      </c>
      <c r="K371" s="13" t="s">
        <v>5729</v>
      </c>
    </row>
    <row r="372" spans="1:11" ht="15.75" customHeight="1" x14ac:dyDescent="0.25">
      <c r="A372" s="13">
        <v>25865983</v>
      </c>
      <c r="B372" s="13" t="s">
        <v>3057</v>
      </c>
      <c r="C372" s="13" t="s">
        <v>3058</v>
      </c>
      <c r="D372" s="13" t="s">
        <v>3059</v>
      </c>
      <c r="E372" s="13" t="s">
        <v>1336</v>
      </c>
      <c r="F372" s="13" t="s">
        <v>1560</v>
      </c>
      <c r="G372" s="13">
        <v>2015</v>
      </c>
      <c r="H372" s="44">
        <v>42108</v>
      </c>
      <c r="K372" s="13" t="s">
        <v>3060</v>
      </c>
    </row>
    <row r="373" spans="1:11" ht="15.75" customHeight="1" x14ac:dyDescent="0.25">
      <c r="A373" s="13">
        <v>24243875</v>
      </c>
      <c r="B373" s="13" t="s">
        <v>3062</v>
      </c>
      <c r="C373" s="13" t="s">
        <v>3063</v>
      </c>
      <c r="D373" s="13" t="s">
        <v>3064</v>
      </c>
      <c r="E373" s="13" t="s">
        <v>655</v>
      </c>
      <c r="F373" s="13" t="s">
        <v>393</v>
      </c>
      <c r="G373" s="13">
        <v>2013</v>
      </c>
      <c r="H373" s="44">
        <v>41597</v>
      </c>
      <c r="K373" s="13" t="s">
        <v>3065</v>
      </c>
    </row>
    <row r="374" spans="1:11" ht="15.75" customHeight="1" x14ac:dyDescent="0.25">
      <c r="A374" s="13">
        <v>24243879</v>
      </c>
      <c r="B374" s="13" t="s">
        <v>3959</v>
      </c>
      <c r="C374" s="13" t="s">
        <v>3960</v>
      </c>
      <c r="D374" s="13" t="s">
        <v>3961</v>
      </c>
      <c r="E374" s="13" t="s">
        <v>119</v>
      </c>
      <c r="F374" s="13" t="s">
        <v>393</v>
      </c>
      <c r="G374" s="13">
        <v>2013</v>
      </c>
      <c r="H374" s="44">
        <v>41597</v>
      </c>
      <c r="K374" s="13" t="s">
        <v>3962</v>
      </c>
    </row>
    <row r="375" spans="1:11" ht="15.75" customHeight="1" x14ac:dyDescent="0.25">
      <c r="A375" s="13">
        <v>27620944</v>
      </c>
      <c r="B375" s="13" t="s">
        <v>3073</v>
      </c>
      <c r="C375" s="13" t="s">
        <v>3074</v>
      </c>
      <c r="D375" s="13" t="s">
        <v>3075</v>
      </c>
      <c r="E375" s="13" t="s">
        <v>2679</v>
      </c>
      <c r="F375" s="13" t="s">
        <v>104</v>
      </c>
      <c r="G375" s="13">
        <v>2016</v>
      </c>
      <c r="H375" s="44">
        <v>42627</v>
      </c>
      <c r="K375" s="13" t="s">
        <v>3076</v>
      </c>
    </row>
    <row r="376" spans="1:11" ht="15.75" customHeight="1" x14ac:dyDescent="0.25">
      <c r="A376" s="13">
        <v>27983487</v>
      </c>
      <c r="B376" s="13" t="s">
        <v>3078</v>
      </c>
      <c r="C376" s="13" t="s">
        <v>3079</v>
      </c>
      <c r="D376" s="13" t="s">
        <v>3080</v>
      </c>
      <c r="E376" s="13" t="s">
        <v>3081</v>
      </c>
      <c r="F376" s="13" t="s">
        <v>145</v>
      </c>
      <c r="G376" s="13">
        <v>2017</v>
      </c>
      <c r="H376" s="44">
        <v>42721</v>
      </c>
      <c r="I376" s="13" t="s">
        <v>3082</v>
      </c>
      <c r="K376" s="13" t="s">
        <v>3083</v>
      </c>
    </row>
    <row r="377" spans="1:11" ht="15.75" customHeight="1" x14ac:dyDescent="0.25">
      <c r="A377" s="13">
        <v>24503544</v>
      </c>
      <c r="B377" s="13" t="s">
        <v>3084</v>
      </c>
      <c r="C377" s="13" t="s">
        <v>3085</v>
      </c>
      <c r="D377" s="13" t="s">
        <v>3086</v>
      </c>
      <c r="E377" s="13" t="s">
        <v>3087</v>
      </c>
      <c r="F377" s="13" t="s">
        <v>3088</v>
      </c>
      <c r="G377" s="13">
        <v>2014</v>
      </c>
      <c r="H377" s="44">
        <v>41678</v>
      </c>
      <c r="I377" s="13" t="s">
        <v>3089</v>
      </c>
      <c r="K377" s="13" t="s">
        <v>3090</v>
      </c>
    </row>
    <row r="378" spans="1:11" ht="15.75" customHeight="1" x14ac:dyDescent="0.25">
      <c r="A378" s="13">
        <v>25804074</v>
      </c>
      <c r="B378" s="13" t="s">
        <v>3092</v>
      </c>
      <c r="C378" s="13" t="s">
        <v>2980</v>
      </c>
      <c r="D378" s="13" t="s">
        <v>3093</v>
      </c>
      <c r="E378" s="13" t="s">
        <v>128</v>
      </c>
      <c r="F378" s="13" t="s">
        <v>2333</v>
      </c>
      <c r="G378" s="13">
        <v>2014</v>
      </c>
      <c r="H378" s="44">
        <v>42089</v>
      </c>
    </row>
    <row r="379" spans="1:11" ht="15.75" customHeight="1" x14ac:dyDescent="0.25">
      <c r="A379" s="13">
        <v>22353959</v>
      </c>
      <c r="B379" s="13" t="s">
        <v>5631</v>
      </c>
      <c r="C379" s="13" t="s">
        <v>5632</v>
      </c>
      <c r="D379" s="13" t="s">
        <v>5633</v>
      </c>
      <c r="E379" s="13" t="s">
        <v>5634</v>
      </c>
      <c r="F379" s="13" t="s">
        <v>5635</v>
      </c>
      <c r="G379" s="13">
        <v>2012</v>
      </c>
      <c r="H379" s="44">
        <v>40962</v>
      </c>
      <c r="K379" s="13" t="s">
        <v>5636</v>
      </c>
    </row>
    <row r="380" spans="1:11" ht="15.75" customHeight="1" x14ac:dyDescent="0.25">
      <c r="A380" s="13">
        <v>26063087</v>
      </c>
      <c r="B380" s="13" t="s">
        <v>4073</v>
      </c>
      <c r="C380" s="13" t="s">
        <v>3522</v>
      </c>
      <c r="D380" s="13" t="s">
        <v>4074</v>
      </c>
      <c r="E380" s="13" t="s">
        <v>655</v>
      </c>
      <c r="F380" s="13" t="s">
        <v>381</v>
      </c>
      <c r="G380" s="13">
        <v>2015</v>
      </c>
      <c r="H380" s="44">
        <v>42167</v>
      </c>
    </row>
    <row r="381" spans="1:11" ht="15.75" customHeight="1" x14ac:dyDescent="0.25">
      <c r="A381" s="13">
        <v>27516227</v>
      </c>
      <c r="B381" s="13" t="s">
        <v>3096</v>
      </c>
      <c r="C381" s="13" t="s">
        <v>3097</v>
      </c>
      <c r="D381" s="13" t="s">
        <v>3098</v>
      </c>
      <c r="E381" s="13" t="s">
        <v>3099</v>
      </c>
      <c r="F381" s="13" t="s">
        <v>949</v>
      </c>
      <c r="G381" s="13">
        <v>2016</v>
      </c>
      <c r="H381" s="44">
        <v>42595</v>
      </c>
      <c r="K381" s="13" t="s">
        <v>3100</v>
      </c>
    </row>
    <row r="382" spans="1:11" ht="15.75" customHeight="1" x14ac:dyDescent="0.25">
      <c r="A382" s="13">
        <v>26465495</v>
      </c>
      <c r="B382" s="13" t="s">
        <v>4338</v>
      </c>
      <c r="C382" s="13" t="s">
        <v>4339</v>
      </c>
      <c r="D382" s="13" t="s">
        <v>4340</v>
      </c>
      <c r="E382" s="13" t="s">
        <v>4341</v>
      </c>
      <c r="F382" s="13" t="s">
        <v>4342</v>
      </c>
      <c r="G382" s="13">
        <v>2015</v>
      </c>
      <c r="H382" s="44">
        <v>42292</v>
      </c>
      <c r="K382" s="13" t="s">
        <v>4343</v>
      </c>
    </row>
    <row r="383" spans="1:11" ht="15.75" customHeight="1" x14ac:dyDescent="0.25">
      <c r="A383" s="13">
        <v>24243877</v>
      </c>
      <c r="B383" s="13" t="s">
        <v>4317</v>
      </c>
      <c r="C383" s="13" t="s">
        <v>4318</v>
      </c>
      <c r="D383" s="13" t="s">
        <v>4319</v>
      </c>
      <c r="E383" s="13" t="s">
        <v>2996</v>
      </c>
      <c r="F383" s="13" t="s">
        <v>393</v>
      </c>
      <c r="G383" s="13">
        <v>2013</v>
      </c>
      <c r="H383" s="44">
        <v>41597</v>
      </c>
      <c r="K383" s="13" t="s">
        <v>4320</v>
      </c>
    </row>
    <row r="384" spans="1:11" ht="15.75" customHeight="1" x14ac:dyDescent="0.25">
      <c r="A384" s="13">
        <v>24007216</v>
      </c>
      <c r="B384" s="13" t="s">
        <v>4518</v>
      </c>
      <c r="C384" s="13" t="s">
        <v>4519</v>
      </c>
      <c r="D384" s="13" t="s">
        <v>4520</v>
      </c>
      <c r="E384" s="13" t="s">
        <v>4521</v>
      </c>
      <c r="F384" s="13" t="s">
        <v>4522</v>
      </c>
      <c r="G384" s="13">
        <v>2013</v>
      </c>
      <c r="H384" s="44">
        <v>41524</v>
      </c>
      <c r="I384" s="13" t="s">
        <v>4523</v>
      </c>
      <c r="K384" s="13" t="s">
        <v>4524</v>
      </c>
    </row>
    <row r="385" spans="1:11" ht="15.75" customHeight="1" x14ac:dyDescent="0.25">
      <c r="A385" s="13">
        <v>24429758</v>
      </c>
      <c r="B385" s="13" t="s">
        <v>4975</v>
      </c>
      <c r="C385" s="13" t="s">
        <v>4976</v>
      </c>
      <c r="D385" s="13" t="s">
        <v>4977</v>
      </c>
      <c r="E385" s="13" t="s">
        <v>4978</v>
      </c>
      <c r="F385" s="13" t="s">
        <v>4433</v>
      </c>
      <c r="G385" s="13">
        <v>2014</v>
      </c>
      <c r="H385" s="44">
        <v>41656</v>
      </c>
      <c r="K385" s="13" t="s">
        <v>4979</v>
      </c>
    </row>
    <row r="386" spans="1:11" ht="15.75" customHeight="1" x14ac:dyDescent="0.25">
      <c r="A386" s="13">
        <v>25845238</v>
      </c>
      <c r="B386" s="13" t="s">
        <v>3101</v>
      </c>
      <c r="C386" s="13" t="s">
        <v>3102</v>
      </c>
      <c r="D386" s="13" t="s">
        <v>3103</v>
      </c>
      <c r="E386" s="13" t="s">
        <v>3104</v>
      </c>
      <c r="F386" s="13" t="s">
        <v>1755</v>
      </c>
      <c r="G386" s="13">
        <v>2014</v>
      </c>
      <c r="H386" s="44">
        <v>42102</v>
      </c>
    </row>
    <row r="387" spans="1:11" ht="15.75" customHeight="1" x14ac:dyDescent="0.25">
      <c r="A387" s="13">
        <v>27311673</v>
      </c>
      <c r="B387" s="13" t="s">
        <v>3113</v>
      </c>
      <c r="C387" s="13" t="s">
        <v>3114</v>
      </c>
      <c r="D387" s="13" t="s">
        <v>3115</v>
      </c>
      <c r="E387" s="13" t="s">
        <v>890</v>
      </c>
      <c r="F387" s="13" t="s">
        <v>120</v>
      </c>
      <c r="G387" s="13">
        <v>2016</v>
      </c>
      <c r="H387" s="44">
        <v>42539</v>
      </c>
      <c r="I387" s="13" t="s">
        <v>3116</v>
      </c>
      <c r="J387" s="13" t="s">
        <v>3117</v>
      </c>
      <c r="K387" s="13" t="s">
        <v>3118</v>
      </c>
    </row>
    <row r="388" spans="1:11" ht="15.75" customHeight="1" x14ac:dyDescent="0.25">
      <c r="A388" s="13">
        <v>28003355</v>
      </c>
      <c r="B388" s="13" t="s">
        <v>6690</v>
      </c>
      <c r="C388" s="13" t="s">
        <v>6691</v>
      </c>
      <c r="D388" s="13" t="s">
        <v>6692</v>
      </c>
      <c r="E388" s="13" t="s">
        <v>3351</v>
      </c>
      <c r="F388" s="13" t="s">
        <v>195</v>
      </c>
      <c r="G388" s="13">
        <v>2017</v>
      </c>
      <c r="H388" s="44">
        <v>42727</v>
      </c>
      <c r="I388" s="13" t="s">
        <v>6693</v>
      </c>
      <c r="K388" s="13" t="s">
        <v>6694</v>
      </c>
    </row>
    <row r="389" spans="1:11" ht="15.75" customHeight="1" x14ac:dyDescent="0.25">
      <c r="A389" s="13">
        <v>24243872</v>
      </c>
      <c r="B389" s="13" t="s">
        <v>4483</v>
      </c>
      <c r="C389" s="13" t="s">
        <v>4484</v>
      </c>
      <c r="D389" s="13" t="s">
        <v>4485</v>
      </c>
      <c r="E389" s="13" t="s">
        <v>2996</v>
      </c>
      <c r="F389" s="13" t="s">
        <v>393</v>
      </c>
      <c r="G389" s="13">
        <v>2013</v>
      </c>
      <c r="H389" s="44">
        <v>41597</v>
      </c>
      <c r="K389" s="13" t="s">
        <v>4486</v>
      </c>
    </row>
    <row r="390" spans="1:11" ht="15.75" customHeight="1" x14ac:dyDescent="0.25">
      <c r="A390" s="13">
        <v>24431187</v>
      </c>
      <c r="B390" s="13" t="s">
        <v>6662</v>
      </c>
      <c r="C390" s="13" t="s">
        <v>6663</v>
      </c>
      <c r="D390" s="13" t="s">
        <v>6664</v>
      </c>
      <c r="E390" s="13" t="s">
        <v>6665</v>
      </c>
      <c r="F390" s="13" t="s">
        <v>393</v>
      </c>
      <c r="G390" s="13">
        <v>2014</v>
      </c>
      <c r="H390" s="44">
        <v>41656</v>
      </c>
      <c r="K390" s="13" t="s">
        <v>6666</v>
      </c>
    </row>
    <row r="391" spans="1:11" ht="15.75" customHeight="1" x14ac:dyDescent="0.25">
      <c r="A391" s="13">
        <v>26244506</v>
      </c>
      <c r="B391" s="13" t="s">
        <v>4008</v>
      </c>
      <c r="C391" s="13" t="s">
        <v>4009</v>
      </c>
      <c r="D391" s="13" t="s">
        <v>4010</v>
      </c>
      <c r="E391" s="13" t="s">
        <v>4011</v>
      </c>
      <c r="F391" s="13" t="s">
        <v>424</v>
      </c>
      <c r="G391" s="13">
        <v>2015</v>
      </c>
      <c r="H391" s="44">
        <v>42222</v>
      </c>
      <c r="I391" s="13" t="s">
        <v>4012</v>
      </c>
      <c r="K391" s="13" t="s">
        <v>4013</v>
      </c>
    </row>
    <row r="392" spans="1:11" ht="15.75" customHeight="1" x14ac:dyDescent="0.25">
      <c r="A392" s="13">
        <v>23220784</v>
      </c>
      <c r="B392" s="13" t="s">
        <v>3148</v>
      </c>
      <c r="C392" s="13" t="s">
        <v>3149</v>
      </c>
      <c r="D392" s="13" t="s">
        <v>3150</v>
      </c>
      <c r="E392" s="13" t="s">
        <v>2103</v>
      </c>
      <c r="F392" s="13" t="s">
        <v>393</v>
      </c>
      <c r="G392" s="13">
        <v>2013</v>
      </c>
      <c r="H392" s="44">
        <v>41254</v>
      </c>
      <c r="K392" s="13" t="s">
        <v>3151</v>
      </c>
    </row>
    <row r="393" spans="1:11" ht="15.75" customHeight="1" x14ac:dyDescent="0.25">
      <c r="A393" s="13">
        <v>23093735</v>
      </c>
      <c r="B393" s="13" t="s">
        <v>5931</v>
      </c>
      <c r="C393" s="13" t="s">
        <v>5932</v>
      </c>
      <c r="D393" s="13" t="s">
        <v>5933</v>
      </c>
      <c r="E393" s="13" t="s">
        <v>2631</v>
      </c>
      <c r="F393" s="13" t="s">
        <v>393</v>
      </c>
      <c r="G393" s="13">
        <v>2013</v>
      </c>
      <c r="H393" s="44">
        <v>41207</v>
      </c>
      <c r="I393" s="13" t="s">
        <v>5934</v>
      </c>
      <c r="J393" s="13" t="s">
        <v>5935</v>
      </c>
      <c r="K393" s="13" t="s">
        <v>5936</v>
      </c>
    </row>
    <row r="394" spans="1:11" ht="15.75" customHeight="1" x14ac:dyDescent="0.25">
      <c r="A394" s="13">
        <v>27037185</v>
      </c>
      <c r="B394" s="13" t="s">
        <v>3161</v>
      </c>
      <c r="C394" s="13" t="s">
        <v>3162</v>
      </c>
      <c r="D394" s="13" t="s">
        <v>3163</v>
      </c>
      <c r="E394" s="13" t="s">
        <v>580</v>
      </c>
      <c r="F394" s="13" t="s">
        <v>393</v>
      </c>
      <c r="G394" s="13">
        <v>2016</v>
      </c>
      <c r="H394" s="44">
        <v>42463</v>
      </c>
      <c r="I394" s="13" t="s">
        <v>3164</v>
      </c>
      <c r="K394" s="13" t="s">
        <v>3165</v>
      </c>
    </row>
    <row r="395" spans="1:11" ht="15.75" customHeight="1" x14ac:dyDescent="0.25">
      <c r="A395" s="13">
        <v>26323884</v>
      </c>
      <c r="B395" s="13" t="s">
        <v>3166</v>
      </c>
      <c r="C395" s="13" t="s">
        <v>3167</v>
      </c>
      <c r="D395" s="13" t="s">
        <v>3168</v>
      </c>
      <c r="E395" s="13" t="s">
        <v>1053</v>
      </c>
      <c r="F395" s="13" t="s">
        <v>285</v>
      </c>
      <c r="G395" s="13">
        <v>2015</v>
      </c>
      <c r="H395" s="44">
        <v>42249</v>
      </c>
      <c r="K395" s="13" t="s">
        <v>3169</v>
      </c>
    </row>
    <row r="396" spans="1:11" ht="15.75" customHeight="1" x14ac:dyDescent="0.25">
      <c r="A396" s="13">
        <v>28038960</v>
      </c>
      <c r="B396" s="13" t="s">
        <v>3170</v>
      </c>
      <c r="C396" s="13" t="s">
        <v>3171</v>
      </c>
      <c r="D396" s="13" t="s">
        <v>3172</v>
      </c>
      <c r="E396" s="13" t="s">
        <v>2057</v>
      </c>
      <c r="F396" s="13" t="s">
        <v>949</v>
      </c>
      <c r="G396" s="13">
        <v>2017</v>
      </c>
      <c r="H396" s="44">
        <v>42736</v>
      </c>
      <c r="I396" s="13" t="s">
        <v>3173</v>
      </c>
      <c r="J396" s="13" t="s">
        <v>3174</v>
      </c>
      <c r="K396" s="13" t="s">
        <v>3175</v>
      </c>
    </row>
    <row r="397" spans="1:11" ht="15.75" customHeight="1" x14ac:dyDescent="0.25">
      <c r="A397" s="13">
        <v>26671256</v>
      </c>
      <c r="B397" s="13" t="s">
        <v>6110</v>
      </c>
      <c r="C397" s="13" t="s">
        <v>6111</v>
      </c>
      <c r="D397" s="13" t="s">
        <v>6112</v>
      </c>
      <c r="E397" s="13" t="s">
        <v>6113</v>
      </c>
      <c r="F397" s="13" t="s">
        <v>3262</v>
      </c>
      <c r="G397" s="13">
        <v>2015</v>
      </c>
      <c r="H397" s="44">
        <v>42355</v>
      </c>
      <c r="I397" s="13" t="s">
        <v>6114</v>
      </c>
      <c r="K397" s="13" t="s">
        <v>6115</v>
      </c>
    </row>
    <row r="398" spans="1:11" ht="15.75" customHeight="1" x14ac:dyDescent="0.25">
      <c r="A398" s="13">
        <v>26402455</v>
      </c>
      <c r="B398" s="13" t="s">
        <v>3176</v>
      </c>
      <c r="C398" s="13" t="s">
        <v>3177</v>
      </c>
      <c r="D398" s="13" t="s">
        <v>3178</v>
      </c>
      <c r="E398" s="13" t="s">
        <v>3179</v>
      </c>
      <c r="F398" s="13" t="s">
        <v>873</v>
      </c>
      <c r="G398" s="13">
        <v>2015</v>
      </c>
      <c r="H398" s="44">
        <v>42272</v>
      </c>
      <c r="I398" s="13" t="s">
        <v>3180</v>
      </c>
      <c r="K398" s="13" t="s">
        <v>3181</v>
      </c>
    </row>
    <row r="399" spans="1:11" ht="15.75" customHeight="1" x14ac:dyDescent="0.25">
      <c r="A399" s="13">
        <v>26582560</v>
      </c>
      <c r="B399" s="13" t="s">
        <v>3820</v>
      </c>
      <c r="C399" s="13" t="s">
        <v>3821</v>
      </c>
      <c r="D399" s="13" t="s">
        <v>3822</v>
      </c>
      <c r="E399" s="13" t="s">
        <v>3823</v>
      </c>
      <c r="F399" s="13" t="s">
        <v>3824</v>
      </c>
      <c r="G399" s="13">
        <v>2016</v>
      </c>
      <c r="H399" s="44">
        <v>42328</v>
      </c>
      <c r="K399" s="13" t="s">
        <v>3825</v>
      </c>
    </row>
    <row r="400" spans="1:11" ht="15.75" customHeight="1" x14ac:dyDescent="0.25">
      <c r="A400" s="13">
        <v>24475696</v>
      </c>
      <c r="B400" s="13" t="s">
        <v>3183</v>
      </c>
      <c r="C400" s="13" t="s">
        <v>3184</v>
      </c>
      <c r="D400" s="13" t="s">
        <v>3185</v>
      </c>
      <c r="E400" s="13" t="s">
        <v>2035</v>
      </c>
      <c r="F400" s="13" t="s">
        <v>3186</v>
      </c>
      <c r="G400" s="13">
        <v>2013</v>
      </c>
      <c r="H400" s="44">
        <v>41670</v>
      </c>
    </row>
    <row r="401" spans="1:11" ht="15.75" customHeight="1" x14ac:dyDescent="0.25">
      <c r="A401" s="13">
        <v>22232288</v>
      </c>
      <c r="B401" s="13" t="s">
        <v>3194</v>
      </c>
      <c r="C401" s="13" t="s">
        <v>3195</v>
      </c>
      <c r="D401" s="13" t="s">
        <v>3196</v>
      </c>
      <c r="E401" s="13" t="s">
        <v>3197</v>
      </c>
      <c r="F401" s="13" t="s">
        <v>573</v>
      </c>
      <c r="G401" s="13">
        <v>2012</v>
      </c>
      <c r="H401" s="44">
        <v>40919</v>
      </c>
      <c r="I401" s="13" t="s">
        <v>3198</v>
      </c>
      <c r="K401" s="13" t="s">
        <v>3199</v>
      </c>
    </row>
    <row r="402" spans="1:11" ht="15.75" customHeight="1" x14ac:dyDescent="0.25">
      <c r="A402" s="13">
        <v>22397678</v>
      </c>
      <c r="B402" s="13" t="s">
        <v>3200</v>
      </c>
      <c r="C402" s="13" t="s">
        <v>3201</v>
      </c>
      <c r="D402" s="13" t="s">
        <v>3202</v>
      </c>
      <c r="E402" s="13" t="s">
        <v>2837</v>
      </c>
      <c r="F402" s="13" t="s">
        <v>2838</v>
      </c>
      <c r="G402" s="13">
        <v>2012</v>
      </c>
      <c r="H402" s="44">
        <v>40977</v>
      </c>
      <c r="I402" s="13" t="s">
        <v>3203</v>
      </c>
      <c r="J402" s="13" t="s">
        <v>3204</v>
      </c>
      <c r="K402" s="13" t="s">
        <v>3205</v>
      </c>
    </row>
    <row r="403" spans="1:11" ht="15.75" customHeight="1" x14ac:dyDescent="0.25">
      <c r="A403" s="13">
        <v>26064954</v>
      </c>
      <c r="B403" s="13" t="s">
        <v>5160</v>
      </c>
      <c r="C403" s="13" t="s">
        <v>5161</v>
      </c>
      <c r="D403" s="13" t="s">
        <v>5162</v>
      </c>
      <c r="E403" s="13" t="s">
        <v>5163</v>
      </c>
      <c r="F403" s="13" t="s">
        <v>5164</v>
      </c>
      <c r="G403" s="13">
        <v>2015</v>
      </c>
      <c r="H403" s="44">
        <v>42167</v>
      </c>
      <c r="I403" s="13" t="s">
        <v>5165</v>
      </c>
      <c r="K403" s="13" t="s">
        <v>5166</v>
      </c>
    </row>
    <row r="404" spans="1:11" ht="15.75" customHeight="1" x14ac:dyDescent="0.25">
      <c r="A404" s="13">
        <v>26179610</v>
      </c>
      <c r="B404" s="13" t="s">
        <v>4569</v>
      </c>
      <c r="C404" s="13" t="s">
        <v>4570</v>
      </c>
      <c r="D404" s="13" t="s">
        <v>4571</v>
      </c>
      <c r="E404" s="13" t="s">
        <v>4572</v>
      </c>
      <c r="F404" s="13" t="s">
        <v>1066</v>
      </c>
      <c r="G404" s="13">
        <v>2015</v>
      </c>
      <c r="H404" s="44">
        <v>42202</v>
      </c>
      <c r="I404" s="13" t="s">
        <v>4573</v>
      </c>
      <c r="K404" s="13" t="s">
        <v>4574</v>
      </c>
    </row>
    <row r="405" spans="1:11" ht="15.75" customHeight="1" x14ac:dyDescent="0.25">
      <c r="A405" s="13">
        <v>24509781</v>
      </c>
      <c r="B405" s="13" t="s">
        <v>3220</v>
      </c>
      <c r="C405" s="13" t="s">
        <v>3221</v>
      </c>
      <c r="D405" s="13" t="s">
        <v>3222</v>
      </c>
      <c r="E405" s="13" t="s">
        <v>1700</v>
      </c>
      <c r="F405" s="13" t="s">
        <v>104</v>
      </c>
      <c r="G405" s="13">
        <v>2014</v>
      </c>
      <c r="H405" s="44">
        <v>41681</v>
      </c>
      <c r="K405" s="13" t="s">
        <v>3223</v>
      </c>
    </row>
    <row r="406" spans="1:11" ht="15.75" customHeight="1" x14ac:dyDescent="0.25">
      <c r="A406" s="13">
        <v>23970641</v>
      </c>
      <c r="B406" s="13" t="s">
        <v>4168</v>
      </c>
      <c r="C406" s="13" t="s">
        <v>4169</v>
      </c>
      <c r="D406" s="13" t="s">
        <v>4170</v>
      </c>
      <c r="E406" s="13" t="s">
        <v>4171</v>
      </c>
      <c r="F406" s="13" t="s">
        <v>735</v>
      </c>
      <c r="G406" s="13">
        <v>2014</v>
      </c>
      <c r="H406" s="44">
        <v>41510</v>
      </c>
      <c r="K406" s="13" t="s">
        <v>4172</v>
      </c>
    </row>
    <row r="407" spans="1:11" ht="15.75" customHeight="1" x14ac:dyDescent="0.25">
      <c r="A407" s="13">
        <v>24765665</v>
      </c>
      <c r="B407" s="13" t="s">
        <v>5031</v>
      </c>
      <c r="C407" s="13" t="s">
        <v>5032</v>
      </c>
      <c r="D407" s="13" t="s">
        <v>5033</v>
      </c>
      <c r="E407" s="13" t="s">
        <v>5034</v>
      </c>
      <c r="F407" s="13" t="s">
        <v>4433</v>
      </c>
      <c r="G407" s="13">
        <v>2014</v>
      </c>
      <c r="H407" s="44">
        <v>41755</v>
      </c>
    </row>
    <row r="408" spans="1:11" ht="15.75" customHeight="1" x14ac:dyDescent="0.25">
      <c r="A408" s="13">
        <v>22550918</v>
      </c>
      <c r="B408" s="13" t="s">
        <v>3224</v>
      </c>
      <c r="C408" s="13" t="s">
        <v>3225</v>
      </c>
      <c r="D408" s="13" t="s">
        <v>3226</v>
      </c>
      <c r="E408" s="13" t="s">
        <v>3227</v>
      </c>
      <c r="F408" s="13" t="s">
        <v>3228</v>
      </c>
      <c r="G408" s="13">
        <v>2012</v>
      </c>
      <c r="H408" s="44">
        <v>41033</v>
      </c>
      <c r="K408" s="13" t="s">
        <v>3229</v>
      </c>
    </row>
    <row r="409" spans="1:11" ht="15.75" customHeight="1" x14ac:dyDescent="0.25">
      <c r="A409" s="13">
        <v>28196837</v>
      </c>
      <c r="B409" s="13" t="s">
        <v>3244</v>
      </c>
      <c r="C409" s="13" t="s">
        <v>3245</v>
      </c>
      <c r="D409" s="13" t="s">
        <v>3246</v>
      </c>
      <c r="E409" s="13" t="s">
        <v>3247</v>
      </c>
      <c r="F409" s="13" t="s">
        <v>393</v>
      </c>
      <c r="G409" s="13">
        <v>2017</v>
      </c>
      <c r="H409" s="44">
        <v>42782</v>
      </c>
      <c r="K409" s="13" t="s">
        <v>3248</v>
      </c>
    </row>
    <row r="410" spans="1:11" ht="15.75" customHeight="1" x14ac:dyDescent="0.25">
      <c r="A410" s="13">
        <v>25427632</v>
      </c>
      <c r="B410" s="13" t="s">
        <v>5489</v>
      </c>
      <c r="C410" s="13" t="s">
        <v>5490</v>
      </c>
      <c r="D410" s="13" t="s">
        <v>5491</v>
      </c>
      <c r="E410" s="13" t="s">
        <v>5492</v>
      </c>
      <c r="F410" s="13" t="s">
        <v>5493</v>
      </c>
      <c r="G410" s="13">
        <v>2015</v>
      </c>
      <c r="H410" s="44">
        <v>41971</v>
      </c>
      <c r="K410" s="13" t="s">
        <v>5494</v>
      </c>
    </row>
    <row r="411" spans="1:11" ht="15.75" customHeight="1" x14ac:dyDescent="0.25">
      <c r="A411" s="13">
        <v>25500516</v>
      </c>
      <c r="B411" s="13" t="s">
        <v>5423</v>
      </c>
      <c r="C411" s="13" t="s">
        <v>5424</v>
      </c>
      <c r="D411" s="13" t="s">
        <v>5425</v>
      </c>
      <c r="E411" s="13" t="s">
        <v>5426</v>
      </c>
      <c r="F411" s="13" t="s">
        <v>5427</v>
      </c>
      <c r="G411" s="13">
        <v>2014</v>
      </c>
      <c r="H411" s="44">
        <v>41989</v>
      </c>
    </row>
    <row r="412" spans="1:11" ht="15.75" customHeight="1" x14ac:dyDescent="0.25">
      <c r="A412" s="13">
        <v>26848972</v>
      </c>
      <c r="B412" s="13" t="s">
        <v>3999</v>
      </c>
      <c r="C412" s="13" t="s">
        <v>4000</v>
      </c>
      <c r="D412" s="13" t="s">
        <v>4001</v>
      </c>
      <c r="E412" s="13" t="s">
        <v>4002</v>
      </c>
      <c r="F412" s="13" t="s">
        <v>424</v>
      </c>
      <c r="G412" s="13">
        <v>2016</v>
      </c>
      <c r="H412" s="44">
        <v>42406</v>
      </c>
      <c r="I412" s="13" t="s">
        <v>4003</v>
      </c>
      <c r="K412" s="13" t="s">
        <v>4004</v>
      </c>
    </row>
    <row r="413" spans="1:11" ht="15.75" customHeight="1" x14ac:dyDescent="0.25">
      <c r="A413" s="13">
        <v>24113412</v>
      </c>
      <c r="B413" s="13" t="s">
        <v>6197</v>
      </c>
      <c r="C413" s="13" t="s">
        <v>6198</v>
      </c>
      <c r="D413" s="13" t="s">
        <v>6199</v>
      </c>
      <c r="E413" s="13" t="s">
        <v>6200</v>
      </c>
      <c r="F413" s="13" t="s">
        <v>304</v>
      </c>
      <c r="G413" s="13">
        <v>2013</v>
      </c>
      <c r="H413" s="44">
        <v>41559</v>
      </c>
      <c r="K413" s="13" t="s">
        <v>6201</v>
      </c>
    </row>
    <row r="414" spans="1:11" ht="15.75" customHeight="1" x14ac:dyDescent="0.25">
      <c r="A414" s="13">
        <v>24806757</v>
      </c>
      <c r="B414" s="13" t="s">
        <v>5730</v>
      </c>
      <c r="C414" s="13" t="s">
        <v>5731</v>
      </c>
      <c r="D414" s="13" t="s">
        <v>5732</v>
      </c>
      <c r="E414" s="13" t="s">
        <v>5733</v>
      </c>
      <c r="F414" s="13" t="s">
        <v>3262</v>
      </c>
      <c r="G414" s="13">
        <v>2014</v>
      </c>
      <c r="H414" s="44">
        <v>41768</v>
      </c>
      <c r="K414" s="13" t="s">
        <v>5734</v>
      </c>
    </row>
    <row r="415" spans="1:11" ht="15.75" customHeight="1" x14ac:dyDescent="0.25">
      <c r="A415" s="13">
        <v>24622634</v>
      </c>
      <c r="B415" s="13" t="s">
        <v>3852</v>
      </c>
      <c r="C415" s="13" t="s">
        <v>3853</v>
      </c>
      <c r="D415" s="13" t="s">
        <v>3854</v>
      </c>
      <c r="E415" s="13" t="s">
        <v>119</v>
      </c>
      <c r="F415" s="13" t="s">
        <v>304</v>
      </c>
      <c r="G415" s="13">
        <v>2014</v>
      </c>
      <c r="H415" s="44">
        <v>41712</v>
      </c>
      <c r="K415" s="13" t="s">
        <v>3855</v>
      </c>
    </row>
    <row r="416" spans="1:11" ht="15.75" customHeight="1" x14ac:dyDescent="0.25">
      <c r="A416" s="13">
        <v>22835468</v>
      </c>
      <c r="B416" s="13" t="s">
        <v>5888</v>
      </c>
      <c r="C416" s="13" t="s">
        <v>5889</v>
      </c>
      <c r="D416" s="13" t="s">
        <v>5890</v>
      </c>
      <c r="E416" s="13" t="s">
        <v>5891</v>
      </c>
      <c r="F416" s="13" t="s">
        <v>1046</v>
      </c>
      <c r="G416" s="13">
        <v>2012</v>
      </c>
      <c r="H416" s="44">
        <v>41118</v>
      </c>
    </row>
    <row r="417" spans="1:11" ht="15.75" customHeight="1" x14ac:dyDescent="0.25">
      <c r="A417" s="13">
        <v>27405582</v>
      </c>
      <c r="B417" s="13" t="s">
        <v>3977</v>
      </c>
      <c r="C417" s="13" t="s">
        <v>3978</v>
      </c>
      <c r="D417" s="13" t="s">
        <v>3979</v>
      </c>
      <c r="E417" s="13" t="s">
        <v>3980</v>
      </c>
      <c r="F417" s="13" t="s">
        <v>735</v>
      </c>
      <c r="G417" s="13">
        <v>2017</v>
      </c>
      <c r="H417" s="44">
        <v>42565</v>
      </c>
      <c r="K417" s="13" t="s">
        <v>3981</v>
      </c>
    </row>
    <row r="418" spans="1:11" ht="15.75" customHeight="1" x14ac:dyDescent="0.25">
      <c r="A418" s="13">
        <v>26745428</v>
      </c>
      <c r="B418" s="13" t="s">
        <v>3266</v>
      </c>
      <c r="C418" s="13" t="s">
        <v>3267</v>
      </c>
      <c r="D418" s="13" t="s">
        <v>3268</v>
      </c>
      <c r="E418" s="13" t="s">
        <v>3269</v>
      </c>
      <c r="F418" s="13" t="s">
        <v>3216</v>
      </c>
      <c r="G418" s="13">
        <v>2016</v>
      </c>
      <c r="H418" s="44">
        <v>42378</v>
      </c>
      <c r="I418" s="13" t="s">
        <v>3270</v>
      </c>
      <c r="K418" s="13" t="s">
        <v>3271</v>
      </c>
    </row>
    <row r="419" spans="1:11" ht="15.75" customHeight="1" x14ac:dyDescent="0.25">
      <c r="A419" s="13">
        <v>22798629</v>
      </c>
      <c r="B419" s="13" t="s">
        <v>3580</v>
      </c>
      <c r="C419" s="13" t="s">
        <v>3581</v>
      </c>
      <c r="D419" s="13" t="s">
        <v>3582</v>
      </c>
      <c r="E419" s="13" t="s">
        <v>3583</v>
      </c>
      <c r="F419" s="13" t="s">
        <v>393</v>
      </c>
      <c r="G419" s="13">
        <v>2012</v>
      </c>
      <c r="H419" s="44">
        <v>41107</v>
      </c>
      <c r="K419" s="13" t="s">
        <v>3584</v>
      </c>
    </row>
    <row r="420" spans="1:11" ht="15.75" customHeight="1" x14ac:dyDescent="0.25">
      <c r="A420" s="13">
        <v>25547132</v>
      </c>
      <c r="B420" s="13" t="s">
        <v>3273</v>
      </c>
      <c r="C420" s="13" t="s">
        <v>3274</v>
      </c>
      <c r="D420" s="13" t="s">
        <v>3275</v>
      </c>
      <c r="E420" s="13" t="s">
        <v>3276</v>
      </c>
      <c r="F420" s="13" t="s">
        <v>1066</v>
      </c>
      <c r="G420" s="13">
        <v>2014</v>
      </c>
      <c r="H420" s="44">
        <v>42004</v>
      </c>
      <c r="I420" s="13" t="s">
        <v>3277</v>
      </c>
      <c r="K420" s="13" t="s">
        <v>3278</v>
      </c>
    </row>
    <row r="421" spans="1:11" ht="15.75" customHeight="1" x14ac:dyDescent="0.25">
      <c r="A421" s="13">
        <v>22750777</v>
      </c>
      <c r="B421" s="13" t="s">
        <v>3282</v>
      </c>
      <c r="C421" s="13" t="s">
        <v>3283</v>
      </c>
      <c r="D421" s="13" t="s">
        <v>3284</v>
      </c>
      <c r="E421" s="13" t="s">
        <v>3285</v>
      </c>
      <c r="F421" s="13" t="s">
        <v>2409</v>
      </c>
      <c r="G421" s="13">
        <v>2012</v>
      </c>
      <c r="H421" s="44">
        <v>41094</v>
      </c>
      <c r="K421" s="13" t="s">
        <v>3286</v>
      </c>
    </row>
    <row r="422" spans="1:11" ht="15.75" customHeight="1" x14ac:dyDescent="0.25">
      <c r="A422" s="13">
        <v>24492260</v>
      </c>
      <c r="B422" s="13" t="s">
        <v>3289</v>
      </c>
      <c r="C422" s="13" t="s">
        <v>3290</v>
      </c>
      <c r="D422" s="13" t="s">
        <v>3291</v>
      </c>
      <c r="E422" s="13" t="s">
        <v>3292</v>
      </c>
      <c r="F422" s="13" t="s">
        <v>493</v>
      </c>
      <c r="G422" s="13">
        <v>2014</v>
      </c>
      <c r="H422" s="44">
        <v>41675</v>
      </c>
      <c r="K422" s="13" t="s">
        <v>3293</v>
      </c>
    </row>
    <row r="423" spans="1:11" ht="15.75" customHeight="1" x14ac:dyDescent="0.25">
      <c r="A423" s="13">
        <v>26313447</v>
      </c>
      <c r="B423" s="13" t="s">
        <v>3308</v>
      </c>
      <c r="C423" s="13" t="s">
        <v>3309</v>
      </c>
      <c r="D423" s="13" t="s">
        <v>3310</v>
      </c>
      <c r="E423" s="13" t="s">
        <v>3311</v>
      </c>
      <c r="F423" s="13" t="s">
        <v>1251</v>
      </c>
      <c r="G423" s="13">
        <v>2015</v>
      </c>
      <c r="H423" s="44">
        <v>42244</v>
      </c>
      <c r="I423" s="13" t="s">
        <v>3312</v>
      </c>
      <c r="K423" s="13" t="s">
        <v>3313</v>
      </c>
    </row>
    <row r="424" spans="1:11" ht="15.75" customHeight="1" x14ac:dyDescent="0.25">
      <c r="A424" s="13">
        <v>26503722</v>
      </c>
      <c r="B424" s="13" t="s">
        <v>5088</v>
      </c>
      <c r="C424" s="13" t="s">
        <v>5089</v>
      </c>
      <c r="D424" s="13" t="s">
        <v>5090</v>
      </c>
      <c r="E424" s="13" t="s">
        <v>5091</v>
      </c>
      <c r="F424" s="13" t="s">
        <v>5092</v>
      </c>
      <c r="G424" s="13">
        <v>2015</v>
      </c>
      <c r="H424" s="44">
        <v>42305</v>
      </c>
      <c r="I424" s="13" t="s">
        <v>5093</v>
      </c>
      <c r="K424" s="13" t="s">
        <v>5094</v>
      </c>
    </row>
    <row r="425" spans="1:11" ht="15.75" customHeight="1" x14ac:dyDescent="0.25">
      <c r="A425" s="13">
        <v>25581809</v>
      </c>
      <c r="B425" s="13" t="s">
        <v>5877</v>
      </c>
      <c r="C425" s="13" t="s">
        <v>5878</v>
      </c>
      <c r="D425" s="13" t="s">
        <v>5879</v>
      </c>
      <c r="E425" s="13" t="s">
        <v>5880</v>
      </c>
      <c r="F425" s="13" t="s">
        <v>304</v>
      </c>
      <c r="G425" s="13">
        <v>2014</v>
      </c>
      <c r="H425" s="44">
        <v>42017</v>
      </c>
      <c r="K425" s="13" t="s">
        <v>5881</v>
      </c>
    </row>
    <row r="426" spans="1:11" ht="15.75" customHeight="1" x14ac:dyDescent="0.25">
      <c r="A426" s="13">
        <v>22286973</v>
      </c>
      <c r="B426" s="13" t="s">
        <v>6091</v>
      </c>
      <c r="C426" s="13" t="s">
        <v>6092</v>
      </c>
      <c r="D426" s="13" t="s">
        <v>6093</v>
      </c>
      <c r="E426" s="13" t="s">
        <v>2083</v>
      </c>
      <c r="F426" s="13" t="s">
        <v>3824</v>
      </c>
      <c r="G426" s="13">
        <v>2012</v>
      </c>
      <c r="H426" s="44">
        <v>40939</v>
      </c>
      <c r="K426" s="13" t="s">
        <v>6094</v>
      </c>
    </row>
    <row r="427" spans="1:11" ht="15.75" customHeight="1" x14ac:dyDescent="0.25">
      <c r="A427" s="13">
        <v>27791096</v>
      </c>
      <c r="B427" s="13" t="s">
        <v>5482</v>
      </c>
      <c r="C427" s="13" t="s">
        <v>5483</v>
      </c>
      <c r="D427" s="13" t="s">
        <v>5484</v>
      </c>
      <c r="E427" s="13" t="s">
        <v>5485</v>
      </c>
      <c r="F427" s="13" t="s">
        <v>5294</v>
      </c>
      <c r="G427" s="13">
        <v>2016</v>
      </c>
      <c r="H427" s="44">
        <v>42677</v>
      </c>
      <c r="I427" s="13" t="s">
        <v>5486</v>
      </c>
      <c r="K427" s="13" t="s">
        <v>5487</v>
      </c>
    </row>
    <row r="428" spans="1:11" ht="15.75" customHeight="1" x14ac:dyDescent="0.25">
      <c r="A428" s="13">
        <v>27684341</v>
      </c>
      <c r="B428" s="13" t="s">
        <v>6319</v>
      </c>
      <c r="C428" s="13" t="s">
        <v>6320</v>
      </c>
      <c r="D428" s="13" t="s">
        <v>6321</v>
      </c>
      <c r="E428" s="13" t="s">
        <v>1311</v>
      </c>
      <c r="F428" s="13" t="s">
        <v>679</v>
      </c>
      <c r="G428" s="13">
        <v>2016</v>
      </c>
      <c r="H428" s="44">
        <v>42643</v>
      </c>
      <c r="K428" s="13" t="s">
        <v>6322</v>
      </c>
    </row>
    <row r="429" spans="1:11" ht="15.75" customHeight="1" x14ac:dyDescent="0.25">
      <c r="A429" s="13">
        <v>27347854</v>
      </c>
      <c r="B429" s="13" t="s">
        <v>5401</v>
      </c>
      <c r="C429" s="13" t="s">
        <v>5402</v>
      </c>
      <c r="D429" s="13" t="s">
        <v>5403</v>
      </c>
      <c r="E429" s="13" t="s">
        <v>1244</v>
      </c>
      <c r="F429" s="13" t="s">
        <v>209</v>
      </c>
      <c r="G429" s="13">
        <v>2017</v>
      </c>
      <c r="H429" s="44">
        <v>42549</v>
      </c>
      <c r="K429" s="13" t="s">
        <v>5404</v>
      </c>
    </row>
    <row r="430" spans="1:11" ht="15.75" customHeight="1" x14ac:dyDescent="0.25">
      <c r="A430" s="13">
        <v>24556993</v>
      </c>
      <c r="B430" s="13" t="s">
        <v>5451</v>
      </c>
      <c r="C430" s="13" t="s">
        <v>5452</v>
      </c>
      <c r="D430" s="13" t="s">
        <v>5453</v>
      </c>
      <c r="E430" s="13" t="s">
        <v>5454</v>
      </c>
      <c r="F430" s="13" t="s">
        <v>5294</v>
      </c>
      <c r="G430" s="13">
        <v>2014</v>
      </c>
      <c r="H430" s="44">
        <v>41692</v>
      </c>
      <c r="I430" s="13" t="s">
        <v>5455</v>
      </c>
      <c r="K430" s="13" t="s">
        <v>5456</v>
      </c>
    </row>
    <row r="431" spans="1:11" ht="15.75" customHeight="1" x14ac:dyDescent="0.25">
      <c r="A431" s="13">
        <v>26574512</v>
      </c>
      <c r="B431" s="13" t="s">
        <v>3336</v>
      </c>
      <c r="C431" s="13" t="s">
        <v>3337</v>
      </c>
      <c r="D431" s="13" t="s">
        <v>3338</v>
      </c>
      <c r="E431" s="13" t="s">
        <v>1109</v>
      </c>
      <c r="F431" s="13" t="s">
        <v>373</v>
      </c>
      <c r="G431" s="13">
        <v>2015</v>
      </c>
      <c r="H431" s="44">
        <v>42326</v>
      </c>
      <c r="I431" s="13" t="s">
        <v>3339</v>
      </c>
      <c r="K431" s="13" t="s">
        <v>3340</v>
      </c>
    </row>
    <row r="432" spans="1:11" ht="15.75" customHeight="1" x14ac:dyDescent="0.25">
      <c r="A432" s="13">
        <v>22646648</v>
      </c>
      <c r="B432" s="13" t="s">
        <v>5001</v>
      </c>
      <c r="C432" s="13" t="s">
        <v>5002</v>
      </c>
      <c r="D432" s="13" t="s">
        <v>5003</v>
      </c>
      <c r="E432" s="13" t="s">
        <v>5004</v>
      </c>
      <c r="F432" s="13" t="s">
        <v>3450</v>
      </c>
      <c r="G432" s="13">
        <v>2012</v>
      </c>
      <c r="H432" s="44">
        <v>41061</v>
      </c>
      <c r="K432" s="13" t="s">
        <v>5005</v>
      </c>
    </row>
    <row r="433" spans="1:11" ht="15.75" customHeight="1" x14ac:dyDescent="0.25">
      <c r="A433" s="13">
        <v>24890959</v>
      </c>
      <c r="B433" s="13" t="s">
        <v>4816</v>
      </c>
      <c r="C433" s="13" t="s">
        <v>3522</v>
      </c>
      <c r="D433" s="13" t="s">
        <v>4817</v>
      </c>
      <c r="E433" s="13" t="s">
        <v>655</v>
      </c>
      <c r="F433" s="13" t="s">
        <v>381</v>
      </c>
      <c r="G433" s="13">
        <v>2013</v>
      </c>
      <c r="H433" s="44">
        <v>41794</v>
      </c>
    </row>
    <row r="434" spans="1:11" ht="15.75" customHeight="1" x14ac:dyDescent="0.25">
      <c r="A434" s="13">
        <v>27638945</v>
      </c>
      <c r="B434" s="13" t="s">
        <v>3348</v>
      </c>
      <c r="C434" s="13" t="s">
        <v>3349</v>
      </c>
      <c r="D434" s="13" t="s">
        <v>3350</v>
      </c>
      <c r="E434" s="13" t="s">
        <v>3351</v>
      </c>
      <c r="F434" s="13" t="s">
        <v>195</v>
      </c>
      <c r="G434" s="13">
        <v>2016</v>
      </c>
      <c r="H434" s="44">
        <v>42631</v>
      </c>
      <c r="I434" s="13" t="s">
        <v>3352</v>
      </c>
      <c r="K434" s="13" t="s">
        <v>3353</v>
      </c>
    </row>
    <row r="435" spans="1:11" ht="15.75" customHeight="1" x14ac:dyDescent="0.25">
      <c r="A435" s="13">
        <v>27442026</v>
      </c>
      <c r="B435" s="13" t="s">
        <v>5043</v>
      </c>
      <c r="C435" s="13" t="s">
        <v>5044</v>
      </c>
      <c r="D435" s="13" t="s">
        <v>5045</v>
      </c>
      <c r="E435" s="13" t="s">
        <v>5046</v>
      </c>
      <c r="F435" s="13" t="s">
        <v>2838</v>
      </c>
      <c r="G435" s="13">
        <v>2016</v>
      </c>
      <c r="H435" s="44">
        <v>42573</v>
      </c>
      <c r="I435" s="13" t="s">
        <v>5047</v>
      </c>
      <c r="J435" s="13" t="s">
        <v>5048</v>
      </c>
      <c r="K435" s="13" t="s">
        <v>5049</v>
      </c>
    </row>
    <row r="436" spans="1:11" ht="15.75" customHeight="1" x14ac:dyDescent="0.25">
      <c r="A436" s="13">
        <v>22169277</v>
      </c>
      <c r="B436" s="13" t="s">
        <v>5718</v>
      </c>
      <c r="C436" s="13" t="s">
        <v>5719</v>
      </c>
      <c r="D436" s="13" t="s">
        <v>5720</v>
      </c>
      <c r="E436" s="13" t="s">
        <v>5721</v>
      </c>
      <c r="F436" s="13" t="s">
        <v>393</v>
      </c>
      <c r="G436" s="13">
        <v>2012</v>
      </c>
      <c r="H436" s="44">
        <v>40893</v>
      </c>
      <c r="K436" s="13" t="s">
        <v>5722</v>
      </c>
    </row>
    <row r="437" spans="1:11" ht="15.75" customHeight="1" x14ac:dyDescent="0.25">
      <c r="A437" s="13">
        <v>25208533</v>
      </c>
      <c r="B437" s="13" t="s">
        <v>3357</v>
      </c>
      <c r="C437" s="13" t="s">
        <v>3358</v>
      </c>
      <c r="D437" s="13" t="s">
        <v>3359</v>
      </c>
      <c r="E437" s="13" t="s">
        <v>3360</v>
      </c>
      <c r="F437" s="13" t="s">
        <v>735</v>
      </c>
      <c r="G437" s="13">
        <v>2015</v>
      </c>
      <c r="H437" s="44">
        <v>41894</v>
      </c>
      <c r="K437" s="13" t="s">
        <v>3361</v>
      </c>
    </row>
    <row r="438" spans="1:11" ht="15.75" customHeight="1" x14ac:dyDescent="0.25">
      <c r="A438" s="13">
        <v>22306338</v>
      </c>
      <c r="B438" s="13" t="s">
        <v>6416</v>
      </c>
      <c r="C438" s="13" t="s">
        <v>6417</v>
      </c>
      <c r="D438" s="13" t="s">
        <v>6418</v>
      </c>
      <c r="E438" s="13" t="s">
        <v>1494</v>
      </c>
      <c r="F438" s="13" t="s">
        <v>6419</v>
      </c>
      <c r="G438" s="13">
        <v>2012</v>
      </c>
      <c r="H438" s="44">
        <v>40946</v>
      </c>
      <c r="K438" s="13" t="s">
        <v>6420</v>
      </c>
    </row>
    <row r="439" spans="1:11" ht="15.75" customHeight="1" x14ac:dyDescent="0.25">
      <c r="A439" s="13">
        <v>22334602</v>
      </c>
      <c r="B439" s="13" t="s">
        <v>4058</v>
      </c>
      <c r="C439" s="13" t="s">
        <v>4059</v>
      </c>
      <c r="D439" s="13" t="s">
        <v>4060</v>
      </c>
      <c r="E439" s="13" t="s">
        <v>4061</v>
      </c>
      <c r="F439" s="13" t="s">
        <v>493</v>
      </c>
      <c r="G439" s="13">
        <v>2012</v>
      </c>
      <c r="H439" s="44">
        <v>40955</v>
      </c>
      <c r="K439" s="13" t="s">
        <v>4062</v>
      </c>
    </row>
    <row r="440" spans="1:11" ht="15.75" customHeight="1" x14ac:dyDescent="0.25">
      <c r="A440" s="13">
        <v>27707989</v>
      </c>
      <c r="B440" s="13" t="s">
        <v>3367</v>
      </c>
      <c r="C440" s="13" t="s">
        <v>3368</v>
      </c>
      <c r="D440" s="13" t="s">
        <v>3369</v>
      </c>
      <c r="E440" s="13" t="s">
        <v>1700</v>
      </c>
      <c r="F440" s="13" t="s">
        <v>493</v>
      </c>
      <c r="G440" s="13">
        <v>2017</v>
      </c>
      <c r="H440" s="44">
        <v>42650</v>
      </c>
      <c r="K440" s="13" t="s">
        <v>3370</v>
      </c>
    </row>
    <row r="441" spans="1:11" ht="15.75" customHeight="1" x14ac:dyDescent="0.25">
      <c r="A441" s="13">
        <v>24763594</v>
      </c>
      <c r="B441" s="13" t="s">
        <v>3793</v>
      </c>
      <c r="C441" s="13" t="s">
        <v>3794</v>
      </c>
      <c r="D441" s="13" t="s">
        <v>3795</v>
      </c>
      <c r="E441" s="13" t="s">
        <v>3796</v>
      </c>
      <c r="F441" s="13" t="s">
        <v>1251</v>
      </c>
      <c r="G441" s="13">
        <v>2014</v>
      </c>
      <c r="H441" s="44">
        <v>41755</v>
      </c>
      <c r="I441" s="13" t="s">
        <v>3797</v>
      </c>
      <c r="K441" s="13" t="s">
        <v>3798</v>
      </c>
    </row>
    <row r="442" spans="1:11" ht="15.75" customHeight="1" x14ac:dyDescent="0.25">
      <c r="A442" s="13">
        <v>25990778</v>
      </c>
      <c r="B442" s="13" t="s">
        <v>4606</v>
      </c>
      <c r="C442" s="13" t="s">
        <v>4607</v>
      </c>
      <c r="D442" s="13" t="s">
        <v>4608</v>
      </c>
      <c r="E442" s="13" t="s">
        <v>4609</v>
      </c>
      <c r="F442" s="13" t="s">
        <v>393</v>
      </c>
      <c r="G442" s="13">
        <v>2015</v>
      </c>
      <c r="H442" s="44">
        <v>42145</v>
      </c>
      <c r="I442" s="13" t="s">
        <v>4610</v>
      </c>
      <c r="J442" s="13" t="s">
        <v>4611</v>
      </c>
      <c r="K442" s="13" t="s">
        <v>4612</v>
      </c>
    </row>
    <row r="443" spans="1:11" ht="15.75" customHeight="1" x14ac:dyDescent="0.25">
      <c r="A443" s="13">
        <v>24811061</v>
      </c>
      <c r="B443" s="13" t="s">
        <v>4656</v>
      </c>
      <c r="C443" s="13" t="s">
        <v>4657</v>
      </c>
      <c r="D443" s="13" t="s">
        <v>4658</v>
      </c>
      <c r="E443" s="13" t="s">
        <v>2486</v>
      </c>
      <c r="F443" s="13" t="s">
        <v>424</v>
      </c>
      <c r="G443" s="13">
        <v>2014</v>
      </c>
      <c r="H443" s="44">
        <v>41769</v>
      </c>
      <c r="I443" s="13" t="s">
        <v>4659</v>
      </c>
      <c r="K443" s="13" t="s">
        <v>4660</v>
      </c>
    </row>
    <row r="444" spans="1:11" ht="15.75" customHeight="1" x14ac:dyDescent="0.25">
      <c r="A444" s="13">
        <v>24435165</v>
      </c>
      <c r="B444" s="13" t="s">
        <v>3886</v>
      </c>
      <c r="C444" s="13" t="s">
        <v>3887</v>
      </c>
      <c r="D444" s="13" t="s">
        <v>3888</v>
      </c>
      <c r="E444" s="13" t="s">
        <v>2434</v>
      </c>
      <c r="F444" s="13" t="s">
        <v>3889</v>
      </c>
      <c r="G444" s="13">
        <v>2014</v>
      </c>
      <c r="H444" s="44">
        <v>41657</v>
      </c>
      <c r="K444" s="13" t="s">
        <v>3890</v>
      </c>
    </row>
    <row r="445" spans="1:11" ht="15.75" customHeight="1" x14ac:dyDescent="0.25">
      <c r="A445" s="13">
        <v>27631354</v>
      </c>
      <c r="B445" s="13" t="s">
        <v>4786</v>
      </c>
      <c r="C445" s="13" t="s">
        <v>4787</v>
      </c>
      <c r="D445" s="13" t="s">
        <v>4788</v>
      </c>
      <c r="E445" s="13" t="s">
        <v>4789</v>
      </c>
      <c r="F445" s="13" t="s">
        <v>304</v>
      </c>
      <c r="G445" s="13">
        <v>2016</v>
      </c>
      <c r="H445" s="44">
        <v>42629</v>
      </c>
      <c r="K445" s="13" t="s">
        <v>4790</v>
      </c>
    </row>
    <row r="446" spans="1:11" ht="15.75" customHeight="1" x14ac:dyDescent="0.25">
      <c r="A446" s="13">
        <v>25022301</v>
      </c>
      <c r="B446" s="13" t="s">
        <v>4497</v>
      </c>
      <c r="C446" s="13" t="s">
        <v>4498</v>
      </c>
      <c r="D446" s="13" t="s">
        <v>4499</v>
      </c>
      <c r="E446" s="13" t="s">
        <v>4500</v>
      </c>
      <c r="F446" s="13" t="s">
        <v>4501</v>
      </c>
      <c r="G446" s="13">
        <v>2014</v>
      </c>
      <c r="H446" s="44">
        <v>41836</v>
      </c>
      <c r="K446" s="13" t="s">
        <v>4502</v>
      </c>
    </row>
    <row r="447" spans="1:11" ht="15.75" customHeight="1" x14ac:dyDescent="0.25">
      <c r="A447" s="13">
        <v>22492860</v>
      </c>
      <c r="B447" s="13" t="s">
        <v>3386</v>
      </c>
      <c r="C447" s="13" t="s">
        <v>3387</v>
      </c>
      <c r="D447" s="13" t="s">
        <v>3388</v>
      </c>
      <c r="E447" s="13" t="s">
        <v>3389</v>
      </c>
      <c r="F447" s="13" t="s">
        <v>195</v>
      </c>
      <c r="G447" s="13">
        <v>2012</v>
      </c>
      <c r="H447" s="44">
        <v>41011</v>
      </c>
      <c r="I447" s="13" t="s">
        <v>3390</v>
      </c>
      <c r="K447" s="13" t="s">
        <v>3391</v>
      </c>
    </row>
    <row r="448" spans="1:11" ht="15.75" customHeight="1" x14ac:dyDescent="0.25">
      <c r="A448" s="13">
        <v>24948703</v>
      </c>
      <c r="B448" s="13" t="s">
        <v>4812</v>
      </c>
      <c r="C448" s="13" t="s">
        <v>4813</v>
      </c>
      <c r="D448" s="13" t="s">
        <v>4814</v>
      </c>
      <c r="E448" s="13" t="s">
        <v>3816</v>
      </c>
      <c r="F448" s="13" t="s">
        <v>493</v>
      </c>
      <c r="G448" s="13">
        <v>2014</v>
      </c>
      <c r="H448" s="44">
        <v>41811</v>
      </c>
      <c r="K448" s="13" t="s">
        <v>4815</v>
      </c>
    </row>
    <row r="449" spans="1:11" ht="15.75" customHeight="1" x14ac:dyDescent="0.25">
      <c r="A449" s="13">
        <v>23836816</v>
      </c>
      <c r="B449" s="13" t="s">
        <v>6783</v>
      </c>
      <c r="C449" s="13" t="s">
        <v>6784</v>
      </c>
      <c r="D449" s="13" t="s">
        <v>6785</v>
      </c>
      <c r="E449" s="13" t="s">
        <v>6786</v>
      </c>
      <c r="F449" s="13" t="s">
        <v>624</v>
      </c>
      <c r="G449" s="13">
        <v>2013</v>
      </c>
      <c r="H449" s="44">
        <v>41465</v>
      </c>
      <c r="I449" s="13" t="s">
        <v>6787</v>
      </c>
      <c r="K449" s="13" t="s">
        <v>6788</v>
      </c>
    </row>
    <row r="450" spans="1:11" ht="15.75" customHeight="1" x14ac:dyDescent="0.25">
      <c r="A450" s="13">
        <v>24056524</v>
      </c>
      <c r="B450" s="13" t="s">
        <v>5051</v>
      </c>
      <c r="C450" s="13" t="s">
        <v>1027</v>
      </c>
      <c r="D450" s="13" t="s">
        <v>5052</v>
      </c>
      <c r="E450" s="13" t="s">
        <v>1029</v>
      </c>
      <c r="F450" s="13" t="s">
        <v>1082</v>
      </c>
      <c r="G450" s="13">
        <v>2013</v>
      </c>
      <c r="H450" s="44">
        <v>41541</v>
      </c>
      <c r="I450" s="13" t="s">
        <v>5053</v>
      </c>
      <c r="K450" s="13" t="s">
        <v>5054</v>
      </c>
    </row>
    <row r="451" spans="1:11" ht="15.75" customHeight="1" x14ac:dyDescent="0.25">
      <c r="A451" s="13">
        <v>23565750</v>
      </c>
      <c r="B451" s="13" t="s">
        <v>3645</v>
      </c>
      <c r="C451" s="13" t="s">
        <v>3646</v>
      </c>
      <c r="D451" s="13" t="s">
        <v>3647</v>
      </c>
      <c r="E451" s="13" t="s">
        <v>3648</v>
      </c>
      <c r="F451" s="13" t="s">
        <v>2293</v>
      </c>
      <c r="G451" s="13">
        <v>2013</v>
      </c>
      <c r="H451" s="44">
        <v>41374</v>
      </c>
      <c r="I451" s="13" t="s">
        <v>3649</v>
      </c>
      <c r="K451" s="13" t="s">
        <v>3650</v>
      </c>
    </row>
    <row r="452" spans="1:11" ht="15.75" customHeight="1" x14ac:dyDescent="0.25">
      <c r="A452" s="13">
        <v>23841188</v>
      </c>
      <c r="B452" s="13" t="s">
        <v>3398</v>
      </c>
      <c r="C452" s="13" t="s">
        <v>3399</v>
      </c>
      <c r="D452" s="13" t="s">
        <v>3400</v>
      </c>
      <c r="E452" s="13" t="s">
        <v>655</v>
      </c>
      <c r="F452" s="13" t="s">
        <v>381</v>
      </c>
      <c r="G452" s="13">
        <v>2013</v>
      </c>
      <c r="H452" s="44">
        <v>41467</v>
      </c>
    </row>
    <row r="453" spans="1:11" ht="15.75" customHeight="1" x14ac:dyDescent="0.25">
      <c r="A453" s="13">
        <v>25962915</v>
      </c>
      <c r="B453" s="13" t="s">
        <v>3401</v>
      </c>
      <c r="C453" s="13" t="s">
        <v>3402</v>
      </c>
      <c r="D453" s="13" t="s">
        <v>3403</v>
      </c>
      <c r="E453" s="13" t="s">
        <v>3404</v>
      </c>
      <c r="F453" s="13" t="s">
        <v>373</v>
      </c>
      <c r="G453" s="13">
        <v>2015</v>
      </c>
      <c r="H453" s="44">
        <v>42137</v>
      </c>
      <c r="I453" s="13" t="s">
        <v>3405</v>
      </c>
      <c r="K453" s="13" t="s">
        <v>3406</v>
      </c>
    </row>
    <row r="454" spans="1:11" ht="15.75" customHeight="1" x14ac:dyDescent="0.25">
      <c r="A454" s="13">
        <v>26779739</v>
      </c>
      <c r="B454" s="13" t="s">
        <v>3408</v>
      </c>
      <c r="C454" s="13" t="s">
        <v>3409</v>
      </c>
      <c r="D454" s="13" t="s">
        <v>3410</v>
      </c>
      <c r="E454" s="13" t="s">
        <v>655</v>
      </c>
      <c r="F454" s="13" t="s">
        <v>381</v>
      </c>
      <c r="G454" s="13">
        <v>2015</v>
      </c>
      <c r="H454" s="44">
        <v>42388</v>
      </c>
    </row>
    <row r="455" spans="1:11" ht="15.75" customHeight="1" x14ac:dyDescent="0.25">
      <c r="A455" s="13">
        <v>24243878</v>
      </c>
      <c r="B455" s="13" t="s">
        <v>4380</v>
      </c>
      <c r="C455" s="13" t="s">
        <v>4381</v>
      </c>
      <c r="D455" s="13" t="s">
        <v>4382</v>
      </c>
      <c r="E455" s="13" t="s">
        <v>521</v>
      </c>
      <c r="F455" s="13" t="s">
        <v>393</v>
      </c>
      <c r="G455" s="13">
        <v>2013</v>
      </c>
      <c r="H455" s="44">
        <v>41597</v>
      </c>
      <c r="K455" s="13" t="s">
        <v>4383</v>
      </c>
    </row>
    <row r="456" spans="1:11" ht="15.75" customHeight="1" x14ac:dyDescent="0.25">
      <c r="A456" s="13">
        <v>26760182</v>
      </c>
      <c r="B456" s="13" t="s">
        <v>3412</v>
      </c>
      <c r="C456" s="13" t="s">
        <v>3413</v>
      </c>
      <c r="D456" s="13" t="s">
        <v>3414</v>
      </c>
      <c r="E456" s="13" t="s">
        <v>3415</v>
      </c>
      <c r="F456" s="13" t="s">
        <v>304</v>
      </c>
      <c r="G456" s="13">
        <v>2016</v>
      </c>
      <c r="H456" s="44">
        <v>42383</v>
      </c>
      <c r="K456" s="13" t="s">
        <v>3416</v>
      </c>
    </row>
    <row r="457" spans="1:11" ht="15.75" customHeight="1" x14ac:dyDescent="0.25">
      <c r="A457" s="13">
        <v>24197163</v>
      </c>
      <c r="B457" s="13" t="s">
        <v>4249</v>
      </c>
      <c r="C457" s="13" t="s">
        <v>4250</v>
      </c>
      <c r="D457" s="13" t="s">
        <v>4251</v>
      </c>
      <c r="E457" s="13" t="s">
        <v>4252</v>
      </c>
      <c r="F457" s="13" t="s">
        <v>4253</v>
      </c>
      <c r="G457" s="13">
        <v>2013</v>
      </c>
      <c r="H457" s="44">
        <v>41586</v>
      </c>
      <c r="K457" s="13" t="s">
        <v>4254</v>
      </c>
    </row>
    <row r="458" spans="1:11" ht="15.75" customHeight="1" x14ac:dyDescent="0.25">
      <c r="A458" s="13">
        <v>26527145</v>
      </c>
      <c r="B458" s="13" t="s">
        <v>3418</v>
      </c>
      <c r="C458" s="13" t="s">
        <v>3419</v>
      </c>
      <c r="D458" s="13" t="s">
        <v>3420</v>
      </c>
      <c r="E458" s="13" t="s">
        <v>3421</v>
      </c>
      <c r="F458" s="13" t="s">
        <v>3422</v>
      </c>
      <c r="G458" s="13">
        <v>2015</v>
      </c>
      <c r="H458" s="44">
        <v>42312</v>
      </c>
      <c r="I458" s="13" t="s">
        <v>3423</v>
      </c>
      <c r="K458" s="13" t="s">
        <v>3424</v>
      </c>
    </row>
    <row r="459" spans="1:11" ht="15.75" customHeight="1" x14ac:dyDescent="0.25">
      <c r="A459" s="13">
        <v>24292761</v>
      </c>
      <c r="B459" s="13" t="s">
        <v>4076</v>
      </c>
      <c r="C459" s="13" t="s">
        <v>4077</v>
      </c>
      <c r="D459" s="13" t="s">
        <v>4078</v>
      </c>
      <c r="E459" s="13" t="s">
        <v>4079</v>
      </c>
      <c r="F459" s="13" t="s">
        <v>4080</v>
      </c>
      <c r="G459" s="13">
        <v>2013</v>
      </c>
      <c r="H459" s="44">
        <v>41611</v>
      </c>
      <c r="K459" s="13" t="s">
        <v>4081</v>
      </c>
    </row>
    <row r="460" spans="1:11" ht="15.75" customHeight="1" x14ac:dyDescent="0.25">
      <c r="A460" s="13">
        <v>24243874</v>
      </c>
      <c r="B460" s="13" t="s">
        <v>3425</v>
      </c>
      <c r="C460" s="13" t="s">
        <v>3426</v>
      </c>
      <c r="D460" s="13" t="s">
        <v>3427</v>
      </c>
      <c r="E460" s="13" t="s">
        <v>3428</v>
      </c>
      <c r="F460" s="13" t="s">
        <v>393</v>
      </c>
      <c r="G460" s="13">
        <v>2013</v>
      </c>
      <c r="H460" s="44">
        <v>41597</v>
      </c>
      <c r="K460" s="13" t="s">
        <v>3429</v>
      </c>
    </row>
    <row r="461" spans="1:11" ht="15.75" customHeight="1" x14ac:dyDescent="0.25">
      <c r="A461" s="13">
        <v>22882659</v>
      </c>
      <c r="B461" s="13" t="s">
        <v>3435</v>
      </c>
      <c r="C461" s="13" t="s">
        <v>3436</v>
      </c>
      <c r="D461" s="13" t="s">
        <v>3437</v>
      </c>
      <c r="E461" s="13" t="s">
        <v>3438</v>
      </c>
      <c r="F461" s="13" t="s">
        <v>2293</v>
      </c>
      <c r="G461" s="13">
        <v>2012</v>
      </c>
      <c r="H461" s="44">
        <v>41135</v>
      </c>
      <c r="K461" s="13" t="s">
        <v>3439</v>
      </c>
    </row>
    <row r="462" spans="1:11" ht="15.75" customHeight="1" x14ac:dyDescent="0.25">
      <c r="A462" s="13">
        <v>26967304</v>
      </c>
      <c r="B462" s="13" t="s">
        <v>4562</v>
      </c>
      <c r="C462" s="13" t="s">
        <v>4563</v>
      </c>
      <c r="D462" s="13" t="s">
        <v>4564</v>
      </c>
      <c r="E462" s="13" t="s">
        <v>4565</v>
      </c>
      <c r="F462" s="13" t="s">
        <v>304</v>
      </c>
      <c r="G462" s="13">
        <v>2016</v>
      </c>
      <c r="H462" s="44">
        <v>42441</v>
      </c>
      <c r="K462" s="13" t="s">
        <v>4566</v>
      </c>
    </row>
    <row r="463" spans="1:11" ht="15.75" customHeight="1" x14ac:dyDescent="0.25">
      <c r="A463" s="13">
        <v>23186215</v>
      </c>
      <c r="B463" s="13" t="s">
        <v>3832</v>
      </c>
      <c r="C463" s="13" t="s">
        <v>3522</v>
      </c>
      <c r="D463" s="13" t="s">
        <v>3833</v>
      </c>
      <c r="E463" s="13" t="s">
        <v>655</v>
      </c>
      <c r="F463" s="13" t="s">
        <v>381</v>
      </c>
      <c r="G463" s="13">
        <v>2012</v>
      </c>
      <c r="H463" s="44">
        <v>41242</v>
      </c>
    </row>
    <row r="464" spans="1:11" ht="15.75" customHeight="1" x14ac:dyDescent="0.25">
      <c r="A464" s="13">
        <v>27317749</v>
      </c>
      <c r="B464" s="13" t="s">
        <v>5432</v>
      </c>
      <c r="C464" s="13" t="s">
        <v>5433</v>
      </c>
      <c r="D464" s="13" t="s">
        <v>5434</v>
      </c>
      <c r="E464" s="13" t="s">
        <v>5435</v>
      </c>
      <c r="F464" s="13" t="s">
        <v>5294</v>
      </c>
      <c r="G464" s="13">
        <v>2016</v>
      </c>
      <c r="H464" s="44">
        <v>42540</v>
      </c>
      <c r="I464" s="13" t="s">
        <v>5436</v>
      </c>
      <c r="K464" s="13" t="s">
        <v>5437</v>
      </c>
    </row>
    <row r="465" spans="1:11" ht="15.75" customHeight="1" x14ac:dyDescent="0.25">
      <c r="A465" s="13">
        <v>23351652</v>
      </c>
      <c r="B465" s="13" t="s">
        <v>4384</v>
      </c>
      <c r="C465" s="13" t="s">
        <v>4385</v>
      </c>
      <c r="D465" s="13" t="s">
        <v>4386</v>
      </c>
      <c r="E465" s="13" t="s">
        <v>4387</v>
      </c>
      <c r="F465" s="13" t="s">
        <v>1046</v>
      </c>
      <c r="G465" s="13">
        <v>2013</v>
      </c>
      <c r="H465" s="44">
        <v>41303</v>
      </c>
    </row>
    <row r="466" spans="1:11" ht="15.75" customHeight="1" x14ac:dyDescent="0.25">
      <c r="A466" s="13">
        <v>25892255</v>
      </c>
      <c r="B466" s="13" t="s">
        <v>5554</v>
      </c>
      <c r="C466" s="13" t="s">
        <v>5555</v>
      </c>
      <c r="D466" s="13" t="s">
        <v>5556</v>
      </c>
      <c r="E466" s="13" t="s">
        <v>5557</v>
      </c>
      <c r="F466" s="13" t="s">
        <v>5558</v>
      </c>
      <c r="G466" s="13">
        <v>2015</v>
      </c>
      <c r="H466" s="44">
        <v>42115</v>
      </c>
      <c r="K466" s="13" t="s">
        <v>5559</v>
      </c>
    </row>
    <row r="467" spans="1:11" ht="15.75" customHeight="1" x14ac:dyDescent="0.25">
      <c r="A467" s="13">
        <v>23903665</v>
      </c>
      <c r="B467" s="13" t="s">
        <v>4691</v>
      </c>
      <c r="C467" s="13" t="s">
        <v>4692</v>
      </c>
      <c r="D467" s="13" t="s">
        <v>4693</v>
      </c>
      <c r="E467" s="13" t="s">
        <v>4694</v>
      </c>
      <c r="F467" s="13" t="s">
        <v>164</v>
      </c>
      <c r="G467" s="13">
        <v>2014</v>
      </c>
      <c r="H467" s="44">
        <v>41488</v>
      </c>
      <c r="K467" s="13" t="s">
        <v>4695</v>
      </c>
    </row>
    <row r="468" spans="1:11" ht="15.75" customHeight="1" x14ac:dyDescent="0.25">
      <c r="A468" s="13">
        <v>27722490</v>
      </c>
      <c r="B468" s="13" t="s">
        <v>5365</v>
      </c>
      <c r="C468" s="13" t="s">
        <v>5366</v>
      </c>
      <c r="D468" s="13" t="s">
        <v>5367</v>
      </c>
      <c r="E468" s="13" t="s">
        <v>5368</v>
      </c>
      <c r="F468" s="13" t="s">
        <v>5369</v>
      </c>
      <c r="G468" s="13">
        <v>2016</v>
      </c>
      <c r="H468" s="44">
        <v>42654</v>
      </c>
      <c r="I468" s="13" t="s">
        <v>5370</v>
      </c>
      <c r="K468" s="13" t="s">
        <v>5371</v>
      </c>
    </row>
    <row r="469" spans="1:11" ht="15.75" customHeight="1" x14ac:dyDescent="0.25">
      <c r="A469" s="13">
        <v>23341609</v>
      </c>
      <c r="B469" s="13" t="s">
        <v>5290</v>
      </c>
      <c r="C469" s="13" t="s">
        <v>5291</v>
      </c>
      <c r="D469" s="13" t="s">
        <v>5292</v>
      </c>
      <c r="E469" s="13" t="s">
        <v>5293</v>
      </c>
      <c r="F469" s="13" t="s">
        <v>5294</v>
      </c>
      <c r="G469" s="13">
        <v>2013</v>
      </c>
      <c r="H469" s="44">
        <v>41298</v>
      </c>
      <c r="I469" s="13" t="s">
        <v>5295</v>
      </c>
      <c r="K469" s="13" t="s">
        <v>5296</v>
      </c>
    </row>
    <row r="470" spans="1:11" ht="15.75" customHeight="1" x14ac:dyDescent="0.25">
      <c r="A470" s="13">
        <v>23234737</v>
      </c>
      <c r="B470" s="13" t="s">
        <v>6732</v>
      </c>
      <c r="C470" s="13" t="s">
        <v>6733</v>
      </c>
      <c r="D470" s="13" t="s">
        <v>6734</v>
      </c>
      <c r="E470" s="13" t="s">
        <v>6735</v>
      </c>
      <c r="F470" s="13" t="s">
        <v>6736</v>
      </c>
      <c r="G470" s="13">
        <v>2012</v>
      </c>
      <c r="H470" s="44">
        <v>41257</v>
      </c>
    </row>
    <row r="471" spans="1:11" ht="15.75" customHeight="1" x14ac:dyDescent="0.25">
      <c r="A471" s="13">
        <v>27332921</v>
      </c>
      <c r="B471" s="13" t="s">
        <v>3447</v>
      </c>
      <c r="C471" s="13" t="s">
        <v>3448</v>
      </c>
      <c r="D471" s="13" t="s">
        <v>3449</v>
      </c>
      <c r="E471" s="13" t="s">
        <v>3210</v>
      </c>
      <c r="F471" s="13" t="s">
        <v>3450</v>
      </c>
      <c r="G471" s="13">
        <v>2016</v>
      </c>
      <c r="H471" s="44">
        <v>42544</v>
      </c>
      <c r="K471" s="13" t="s">
        <v>3451</v>
      </c>
    </row>
    <row r="472" spans="1:11" ht="15.75" customHeight="1" x14ac:dyDescent="0.25">
      <c r="A472" s="13">
        <v>22720771</v>
      </c>
      <c r="B472" s="13" t="s">
        <v>6164</v>
      </c>
      <c r="C472" s="13" t="s">
        <v>6165</v>
      </c>
      <c r="D472" s="13" t="s">
        <v>6166</v>
      </c>
      <c r="E472" s="13" t="s">
        <v>6167</v>
      </c>
      <c r="F472" s="13" t="s">
        <v>1046</v>
      </c>
      <c r="G472" s="13">
        <v>2012</v>
      </c>
      <c r="H472" s="44">
        <v>41083</v>
      </c>
    </row>
    <row r="473" spans="1:11" ht="15.75" customHeight="1" x14ac:dyDescent="0.25">
      <c r="A473" s="13">
        <v>27795343</v>
      </c>
      <c r="B473" s="13" t="s">
        <v>6695</v>
      </c>
      <c r="C473" s="13" t="s">
        <v>6696</v>
      </c>
      <c r="D473" s="13" t="s">
        <v>6697</v>
      </c>
      <c r="E473" s="13" t="s">
        <v>4166</v>
      </c>
      <c r="F473" s="13" t="s">
        <v>502</v>
      </c>
      <c r="G473" s="13">
        <v>2016</v>
      </c>
      <c r="H473" s="44">
        <v>42675</v>
      </c>
      <c r="I473" s="13" t="s">
        <v>6698</v>
      </c>
      <c r="K473" s="13" t="s">
        <v>6699</v>
      </c>
    </row>
    <row r="474" spans="1:11" ht="15.75" customHeight="1" x14ac:dyDescent="0.25">
      <c r="A474" s="13">
        <v>26165431</v>
      </c>
      <c r="B474" s="13" t="s">
        <v>5412</v>
      </c>
      <c r="C474" s="13" t="s">
        <v>5413</v>
      </c>
      <c r="D474" s="13" t="s">
        <v>5414</v>
      </c>
      <c r="E474" s="13" t="s">
        <v>5415</v>
      </c>
      <c r="F474" s="13" t="s">
        <v>304</v>
      </c>
      <c r="G474" s="13">
        <v>2015</v>
      </c>
      <c r="H474" s="44">
        <v>42199</v>
      </c>
      <c r="K474" s="13" t="s">
        <v>5416</v>
      </c>
    </row>
    <row r="475" spans="1:11" ht="15.75" customHeight="1" x14ac:dyDescent="0.25">
      <c r="A475" s="13">
        <v>23764300</v>
      </c>
      <c r="B475" s="13" t="s">
        <v>5038</v>
      </c>
      <c r="C475" s="13" t="s">
        <v>5039</v>
      </c>
      <c r="D475" s="13" t="s">
        <v>5040</v>
      </c>
      <c r="E475" s="13" t="s">
        <v>1808</v>
      </c>
      <c r="F475" s="13" t="s">
        <v>679</v>
      </c>
      <c r="G475" s="13">
        <v>2013</v>
      </c>
      <c r="H475" s="44">
        <v>41440</v>
      </c>
      <c r="K475" s="13" t="s">
        <v>5041</v>
      </c>
    </row>
    <row r="476" spans="1:11" ht="15.75" customHeight="1" x14ac:dyDescent="0.25">
      <c r="A476" s="13">
        <v>23035839</v>
      </c>
      <c r="B476" s="13" t="s">
        <v>3453</v>
      </c>
      <c r="C476" s="13" t="s">
        <v>3454</v>
      </c>
      <c r="D476" s="13" t="s">
        <v>3455</v>
      </c>
      <c r="E476" s="13" t="s">
        <v>3456</v>
      </c>
      <c r="F476" s="13" t="s">
        <v>2293</v>
      </c>
      <c r="G476" s="13">
        <v>2012</v>
      </c>
      <c r="H476" s="44">
        <v>41188</v>
      </c>
      <c r="K476" s="13" t="s">
        <v>3457</v>
      </c>
    </row>
    <row r="477" spans="1:11" ht="15.75" customHeight="1" x14ac:dyDescent="0.25">
      <c r="A477" s="13">
        <v>25579147</v>
      </c>
      <c r="B477" s="13" t="s">
        <v>5334</v>
      </c>
      <c r="C477" s="13" t="s">
        <v>5335</v>
      </c>
      <c r="D477" s="13" t="s">
        <v>5336</v>
      </c>
      <c r="E477" s="13" t="s">
        <v>1559</v>
      </c>
      <c r="F477" s="13" t="s">
        <v>986</v>
      </c>
      <c r="G477" s="13">
        <v>2014</v>
      </c>
      <c r="H477" s="44">
        <v>42017</v>
      </c>
      <c r="I477" s="13" t="s">
        <v>5337</v>
      </c>
    </row>
    <row r="478" spans="1:11" ht="15.75" customHeight="1" x14ac:dyDescent="0.25">
      <c r="A478" s="13">
        <v>23508619</v>
      </c>
      <c r="B478" s="13" t="s">
        <v>3458</v>
      </c>
      <c r="C478" s="13" t="s">
        <v>3459</v>
      </c>
      <c r="D478" s="13" t="s">
        <v>3460</v>
      </c>
      <c r="E478" s="13" t="s">
        <v>3461</v>
      </c>
      <c r="F478" s="13" t="s">
        <v>493</v>
      </c>
      <c r="G478" s="13">
        <v>2013</v>
      </c>
      <c r="H478" s="44">
        <v>41353</v>
      </c>
      <c r="K478" s="13" t="s">
        <v>3462</v>
      </c>
    </row>
    <row r="479" spans="1:11" ht="15.75" customHeight="1" x14ac:dyDescent="0.25">
      <c r="A479" s="13">
        <v>26975373</v>
      </c>
      <c r="B479" s="13" t="s">
        <v>3895</v>
      </c>
      <c r="C479" s="13" t="s">
        <v>3896</v>
      </c>
      <c r="D479" s="13" t="s">
        <v>3897</v>
      </c>
      <c r="E479" s="13" t="s">
        <v>3898</v>
      </c>
      <c r="F479" s="13" t="s">
        <v>1038</v>
      </c>
      <c r="G479" s="13">
        <v>2016</v>
      </c>
      <c r="H479" s="44">
        <v>42445</v>
      </c>
      <c r="I479" s="13" t="s">
        <v>3899</v>
      </c>
      <c r="K479" s="13" t="s">
        <v>3900</v>
      </c>
    </row>
    <row r="480" spans="1:11" ht="15.75" customHeight="1" x14ac:dyDescent="0.25">
      <c r="A480" s="13">
        <v>22713571</v>
      </c>
      <c r="B480" s="13" t="s">
        <v>3463</v>
      </c>
      <c r="C480" s="13" t="s">
        <v>3464</v>
      </c>
      <c r="D480" s="13" t="s">
        <v>3465</v>
      </c>
      <c r="E480" s="13" t="s">
        <v>3456</v>
      </c>
      <c r="F480" s="13" t="s">
        <v>3216</v>
      </c>
      <c r="G480" s="13">
        <v>2012</v>
      </c>
      <c r="H480" s="44">
        <v>41081</v>
      </c>
      <c r="I480" s="13" t="s">
        <v>3466</v>
      </c>
      <c r="K480" s="13" t="s">
        <v>3467</v>
      </c>
    </row>
    <row r="481" spans="1:11" ht="15.75" customHeight="1" x14ac:dyDescent="0.25">
      <c r="A481" s="13">
        <v>28232214</v>
      </c>
      <c r="B481" s="13" t="s">
        <v>3469</v>
      </c>
      <c r="C481" s="13" t="s">
        <v>3470</v>
      </c>
      <c r="D481" s="13" t="s">
        <v>3471</v>
      </c>
      <c r="E481" s="13" t="s">
        <v>3472</v>
      </c>
      <c r="F481" s="13" t="s">
        <v>949</v>
      </c>
      <c r="G481" s="13">
        <v>2017</v>
      </c>
      <c r="H481" s="44">
        <v>42791</v>
      </c>
      <c r="I481" s="13" t="s">
        <v>3473</v>
      </c>
      <c r="J481" s="13" t="s">
        <v>3474</v>
      </c>
      <c r="K481" s="13" t="s">
        <v>3475</v>
      </c>
    </row>
    <row r="482" spans="1:11" ht="15.75" customHeight="1" x14ac:dyDescent="0.25">
      <c r="A482" s="13">
        <v>25188611</v>
      </c>
      <c r="B482" s="13" t="s">
        <v>5684</v>
      </c>
      <c r="C482" s="13" t="s">
        <v>5685</v>
      </c>
      <c r="D482" s="13" t="s">
        <v>5686</v>
      </c>
      <c r="E482" s="13" t="s">
        <v>5687</v>
      </c>
      <c r="F482" s="13" t="s">
        <v>1046</v>
      </c>
      <c r="G482" s="13">
        <v>2014</v>
      </c>
      <c r="H482" s="44">
        <v>41887</v>
      </c>
      <c r="K482" s="13" t="s">
        <v>5688</v>
      </c>
    </row>
    <row r="483" spans="1:11" ht="15.75" customHeight="1" x14ac:dyDescent="0.25">
      <c r="A483" s="13">
        <v>27934846</v>
      </c>
      <c r="B483" s="13" t="s">
        <v>3476</v>
      </c>
      <c r="C483" s="13" t="s">
        <v>3477</v>
      </c>
      <c r="D483" s="13" t="s">
        <v>3478</v>
      </c>
      <c r="E483" s="13" t="s">
        <v>2416</v>
      </c>
      <c r="F483" s="13" t="s">
        <v>1560</v>
      </c>
      <c r="G483" s="13">
        <v>2016</v>
      </c>
      <c r="H483" s="44">
        <v>42714</v>
      </c>
      <c r="K483" s="13" t="s">
        <v>3479</v>
      </c>
    </row>
    <row r="484" spans="1:11" ht="15.75" customHeight="1" x14ac:dyDescent="0.25">
      <c r="A484" s="13">
        <v>24605856</v>
      </c>
      <c r="B484" s="13" t="s">
        <v>5776</v>
      </c>
      <c r="C484" s="13" t="s">
        <v>5777</v>
      </c>
      <c r="D484" s="13" t="s">
        <v>5778</v>
      </c>
      <c r="E484" s="13" t="s">
        <v>5779</v>
      </c>
      <c r="F484" s="13" t="s">
        <v>5780</v>
      </c>
      <c r="G484" s="13">
        <v>2014</v>
      </c>
      <c r="H484" s="44">
        <v>41709</v>
      </c>
      <c r="K484" s="13" t="s">
        <v>5781</v>
      </c>
    </row>
    <row r="485" spans="1:11" ht="15.75" customHeight="1" x14ac:dyDescent="0.25">
      <c r="A485" s="13">
        <v>24621896</v>
      </c>
      <c r="B485" s="13" t="s">
        <v>4996</v>
      </c>
      <c r="C485" s="13" t="s">
        <v>4997</v>
      </c>
      <c r="D485" s="13" t="s">
        <v>4998</v>
      </c>
      <c r="E485" s="13" t="s">
        <v>4999</v>
      </c>
      <c r="F485" s="13" t="s">
        <v>4433</v>
      </c>
      <c r="G485" s="13">
        <v>2014</v>
      </c>
      <c r="H485" s="44">
        <v>41712</v>
      </c>
      <c r="K485" s="13" t="s">
        <v>5000</v>
      </c>
    </row>
    <row r="486" spans="1:11" ht="15.75" customHeight="1" x14ac:dyDescent="0.25">
      <c r="A486" s="13">
        <v>26936653</v>
      </c>
      <c r="B486" s="13" t="s">
        <v>3487</v>
      </c>
      <c r="C486" s="13" t="s">
        <v>3488</v>
      </c>
      <c r="D486" s="13" t="s">
        <v>3489</v>
      </c>
      <c r="E486" s="13" t="s">
        <v>3490</v>
      </c>
      <c r="F486" s="13" t="s">
        <v>393</v>
      </c>
      <c r="G486" s="13">
        <v>2016</v>
      </c>
      <c r="H486" s="44">
        <v>42433</v>
      </c>
      <c r="K486" s="13" t="s">
        <v>3491</v>
      </c>
    </row>
    <row r="487" spans="1:11" ht="15.75" customHeight="1" x14ac:dyDescent="0.25">
      <c r="A487" s="13">
        <v>26181042</v>
      </c>
      <c r="B487" s="13" t="s">
        <v>5519</v>
      </c>
      <c r="C487" s="13" t="s">
        <v>5520</v>
      </c>
      <c r="D487" s="13" t="s">
        <v>5521</v>
      </c>
      <c r="E487" s="13" t="s">
        <v>5522</v>
      </c>
      <c r="F487" s="13" t="s">
        <v>424</v>
      </c>
      <c r="G487" s="13">
        <v>2015</v>
      </c>
      <c r="H487" s="44">
        <v>42202</v>
      </c>
      <c r="I487" s="13" t="s">
        <v>5523</v>
      </c>
      <c r="K487" s="13" t="s">
        <v>5524</v>
      </c>
    </row>
    <row r="488" spans="1:11" ht="15.75" customHeight="1" x14ac:dyDescent="0.25">
      <c r="A488" s="13">
        <v>27080026</v>
      </c>
      <c r="B488" s="13" t="s">
        <v>6126</v>
      </c>
      <c r="C488" s="13" t="s">
        <v>3409</v>
      </c>
      <c r="D488" s="13" t="s">
        <v>6127</v>
      </c>
      <c r="E488" s="13" t="s">
        <v>655</v>
      </c>
      <c r="F488" s="13" t="s">
        <v>381</v>
      </c>
      <c r="G488" s="13">
        <v>2016</v>
      </c>
      <c r="H488" s="44">
        <v>42476</v>
      </c>
    </row>
    <row r="489" spans="1:11" ht="15.75" customHeight="1" x14ac:dyDescent="0.25">
      <c r="A489" s="13">
        <v>24621906</v>
      </c>
      <c r="B489" s="13" t="s">
        <v>4429</v>
      </c>
      <c r="C489" s="13" t="s">
        <v>4430</v>
      </c>
      <c r="D489" s="13" t="s">
        <v>4431</v>
      </c>
      <c r="E489" s="13" t="s">
        <v>4432</v>
      </c>
      <c r="F489" s="13" t="s">
        <v>4433</v>
      </c>
      <c r="G489" s="13">
        <v>2014</v>
      </c>
      <c r="H489" s="44">
        <v>41712</v>
      </c>
      <c r="K489" s="13" t="s">
        <v>4434</v>
      </c>
    </row>
    <row r="490" spans="1:11" ht="15.75" customHeight="1" x14ac:dyDescent="0.25">
      <c r="A490" s="13">
        <v>26234265</v>
      </c>
      <c r="B490" s="13" t="s">
        <v>3745</v>
      </c>
      <c r="C490" s="13" t="s">
        <v>3746</v>
      </c>
      <c r="D490" s="13" t="s">
        <v>3747</v>
      </c>
      <c r="E490" s="13" t="s">
        <v>655</v>
      </c>
      <c r="F490" s="13" t="s">
        <v>381</v>
      </c>
      <c r="G490" s="13">
        <v>2015</v>
      </c>
      <c r="H490" s="44">
        <v>42220</v>
      </c>
    </row>
    <row r="491" spans="1:11" ht="15.75" customHeight="1" x14ac:dyDescent="0.25">
      <c r="A491" s="13">
        <v>22748003</v>
      </c>
      <c r="B491" s="13" t="s">
        <v>3492</v>
      </c>
      <c r="C491" s="13" t="s">
        <v>3493</v>
      </c>
      <c r="D491" s="13" t="s">
        <v>3494</v>
      </c>
      <c r="E491" s="13" t="s">
        <v>119</v>
      </c>
      <c r="F491" s="13" t="s">
        <v>1046</v>
      </c>
      <c r="G491" s="13">
        <v>2012</v>
      </c>
      <c r="H491" s="44">
        <v>41094</v>
      </c>
    </row>
    <row r="492" spans="1:11" ht="15.75" customHeight="1" x14ac:dyDescent="0.25">
      <c r="A492" s="13">
        <v>26888660</v>
      </c>
      <c r="B492" s="13" t="s">
        <v>3498</v>
      </c>
      <c r="C492" s="13" t="s">
        <v>3499</v>
      </c>
      <c r="D492" s="13" t="s">
        <v>3500</v>
      </c>
      <c r="E492" s="13" t="s">
        <v>3501</v>
      </c>
      <c r="F492" s="13" t="s">
        <v>393</v>
      </c>
      <c r="G492" s="13">
        <v>2016</v>
      </c>
      <c r="H492" s="44">
        <v>42419</v>
      </c>
      <c r="K492" s="13" t="s">
        <v>3502</v>
      </c>
    </row>
    <row r="493" spans="1:11" ht="15.75" customHeight="1" x14ac:dyDescent="0.25">
      <c r="A493" s="13">
        <v>25108533</v>
      </c>
      <c r="B493" s="13" t="s">
        <v>3503</v>
      </c>
      <c r="C493" s="13" t="s">
        <v>3504</v>
      </c>
      <c r="D493" s="13" t="s">
        <v>3505</v>
      </c>
      <c r="E493" s="13" t="s">
        <v>863</v>
      </c>
      <c r="F493" s="13" t="s">
        <v>1046</v>
      </c>
      <c r="G493" s="13">
        <v>2014</v>
      </c>
      <c r="H493" s="44">
        <v>41862</v>
      </c>
      <c r="K493" s="13" t="s">
        <v>3506</v>
      </c>
    </row>
    <row r="494" spans="1:11" ht="15.75" customHeight="1" x14ac:dyDescent="0.25">
      <c r="A494" s="13">
        <v>24621897</v>
      </c>
      <c r="B494" s="13" t="s">
        <v>5035</v>
      </c>
      <c r="C494" s="13" t="s">
        <v>5032</v>
      </c>
      <c r="D494" s="13" t="s">
        <v>5036</v>
      </c>
      <c r="E494" s="13" t="s">
        <v>5034</v>
      </c>
      <c r="F494" s="13" t="s">
        <v>4433</v>
      </c>
      <c r="G494" s="13">
        <v>2014</v>
      </c>
      <c r="H494" s="44">
        <v>41712</v>
      </c>
      <c r="K494" s="13" t="s">
        <v>5037</v>
      </c>
    </row>
    <row r="495" spans="1:11" ht="15.75" customHeight="1" x14ac:dyDescent="0.25">
      <c r="A495" s="13">
        <v>25502696</v>
      </c>
      <c r="B495" s="13" t="s">
        <v>3510</v>
      </c>
      <c r="C495" s="13" t="s">
        <v>3511</v>
      </c>
      <c r="D495" s="13" t="s">
        <v>3512</v>
      </c>
      <c r="E495" s="13" t="s">
        <v>3513</v>
      </c>
      <c r="F495" s="13" t="s">
        <v>424</v>
      </c>
      <c r="G495" s="13">
        <v>2014</v>
      </c>
      <c r="H495" s="44">
        <v>41989</v>
      </c>
      <c r="I495" s="13" t="s">
        <v>3514</v>
      </c>
      <c r="K495" s="13" t="s">
        <v>3515</v>
      </c>
    </row>
    <row r="496" spans="1:11" ht="15.75" customHeight="1" x14ac:dyDescent="0.25">
      <c r="A496" s="13">
        <v>26234264</v>
      </c>
      <c r="B496" s="13" t="s">
        <v>22605</v>
      </c>
      <c r="C496" s="13" t="s">
        <v>3399</v>
      </c>
      <c r="D496" s="13" t="s">
        <v>3518</v>
      </c>
      <c r="E496" s="13" t="s">
        <v>655</v>
      </c>
      <c r="F496" s="13" t="s">
        <v>381</v>
      </c>
      <c r="G496" s="13">
        <v>2015</v>
      </c>
      <c r="H496" s="44">
        <v>42220</v>
      </c>
    </row>
    <row r="497" spans="1:11" ht="15.75" customHeight="1" x14ac:dyDescent="0.25">
      <c r="A497" s="13">
        <v>24865714</v>
      </c>
      <c r="B497" s="13" t="s">
        <v>5210</v>
      </c>
      <c r="C497" s="13" t="s">
        <v>5211</v>
      </c>
      <c r="D497" s="13" t="s">
        <v>5212</v>
      </c>
      <c r="E497" s="13" t="s">
        <v>5213</v>
      </c>
      <c r="F497" s="13" t="s">
        <v>4433</v>
      </c>
      <c r="G497" s="13">
        <v>2014</v>
      </c>
      <c r="H497" s="44">
        <v>41788</v>
      </c>
      <c r="K497" s="13" t="s">
        <v>5214</v>
      </c>
    </row>
    <row r="498" spans="1:11" ht="15.75" customHeight="1" x14ac:dyDescent="0.25">
      <c r="A498" s="13">
        <v>24890968</v>
      </c>
      <c r="B498" s="13" t="s">
        <v>3749</v>
      </c>
      <c r="C498" s="13" t="s">
        <v>3522</v>
      </c>
      <c r="D498" s="13" t="s">
        <v>3750</v>
      </c>
      <c r="E498" s="13" t="s">
        <v>655</v>
      </c>
      <c r="F498" s="13" t="s">
        <v>381</v>
      </c>
      <c r="G498" s="13">
        <v>2013</v>
      </c>
      <c r="H498" s="44">
        <v>41794</v>
      </c>
    </row>
    <row r="499" spans="1:11" ht="15.75" customHeight="1" x14ac:dyDescent="0.25">
      <c r="A499" s="13">
        <v>24890967</v>
      </c>
      <c r="B499" s="13" t="s">
        <v>3780</v>
      </c>
      <c r="C499" s="13" t="s">
        <v>3522</v>
      </c>
      <c r="D499" s="13" t="s">
        <v>3781</v>
      </c>
      <c r="E499" s="13" t="s">
        <v>655</v>
      </c>
      <c r="F499" s="13" t="s">
        <v>381</v>
      </c>
      <c r="G499" s="13">
        <v>2013</v>
      </c>
      <c r="H499" s="44">
        <v>41794</v>
      </c>
    </row>
    <row r="500" spans="1:11" ht="15.75" customHeight="1" x14ac:dyDescent="0.25">
      <c r="A500" s="13">
        <v>24882243</v>
      </c>
      <c r="B500" s="13" t="s">
        <v>3521</v>
      </c>
      <c r="C500" s="13" t="s">
        <v>3522</v>
      </c>
      <c r="D500" s="13" t="s">
        <v>3523</v>
      </c>
      <c r="E500" s="13" t="s">
        <v>655</v>
      </c>
      <c r="F500" s="13" t="s">
        <v>381</v>
      </c>
      <c r="G500" s="13">
        <v>2013</v>
      </c>
      <c r="H500" s="44">
        <v>41793</v>
      </c>
    </row>
    <row r="501" spans="1:11" ht="15.75" customHeight="1" x14ac:dyDescent="0.25">
      <c r="A501" s="13">
        <v>25417366</v>
      </c>
      <c r="B501" s="13" t="s">
        <v>6178</v>
      </c>
      <c r="C501" s="13" t="s">
        <v>6179</v>
      </c>
      <c r="D501" s="13" t="s">
        <v>6180</v>
      </c>
      <c r="E501" s="13" t="s">
        <v>6181</v>
      </c>
      <c r="F501" s="13" t="s">
        <v>6182</v>
      </c>
      <c r="G501" s="13">
        <v>2014</v>
      </c>
      <c r="H501" s="44">
        <v>41968</v>
      </c>
    </row>
    <row r="502" spans="1:11" ht="15.75" customHeight="1" x14ac:dyDescent="0.25">
      <c r="A502" s="13">
        <v>22214775</v>
      </c>
      <c r="B502" s="13" t="s">
        <v>5770</v>
      </c>
      <c r="C502" s="13" t="s">
        <v>5771</v>
      </c>
      <c r="D502" s="13" t="s">
        <v>5772</v>
      </c>
      <c r="E502" s="13" t="s">
        <v>5773</v>
      </c>
      <c r="F502" s="13" t="s">
        <v>573</v>
      </c>
      <c r="G502" s="13">
        <v>2012</v>
      </c>
      <c r="H502" s="44">
        <v>40913</v>
      </c>
      <c r="I502" s="13" t="s">
        <v>5774</v>
      </c>
      <c r="K502" s="13" t="s">
        <v>5775</v>
      </c>
    </row>
    <row r="503" spans="1:11" ht="15.75" customHeight="1" x14ac:dyDescent="0.25">
      <c r="A503" s="13">
        <v>25631604</v>
      </c>
      <c r="B503" s="13" t="s">
        <v>5839</v>
      </c>
      <c r="C503" s="13" t="s">
        <v>3522</v>
      </c>
      <c r="D503" s="13" t="s">
        <v>5840</v>
      </c>
      <c r="E503" s="13" t="s">
        <v>655</v>
      </c>
      <c r="F503" s="13" t="s">
        <v>381</v>
      </c>
      <c r="G503" s="13">
        <v>2014</v>
      </c>
      <c r="H503" s="44">
        <v>42034</v>
      </c>
    </row>
    <row r="504" spans="1:11" ht="15.75" customHeight="1" x14ac:dyDescent="0.25">
      <c r="A504" s="13">
        <v>27213957</v>
      </c>
      <c r="B504" s="13" t="s">
        <v>5842</v>
      </c>
      <c r="C504" s="13" t="s">
        <v>5843</v>
      </c>
      <c r="D504" s="13" t="s">
        <v>5844</v>
      </c>
      <c r="E504" s="13" t="s">
        <v>5845</v>
      </c>
      <c r="F504" s="13" t="s">
        <v>4376</v>
      </c>
      <c r="G504" s="13">
        <v>2016</v>
      </c>
      <c r="H504" s="44">
        <v>42514</v>
      </c>
      <c r="I504" s="13" t="s">
        <v>5846</v>
      </c>
      <c r="K504" s="13" t="s">
        <v>5847</v>
      </c>
    </row>
    <row r="505" spans="1:11" ht="15.75" customHeight="1" x14ac:dyDescent="0.25">
      <c r="A505" s="13">
        <v>24184420</v>
      </c>
      <c r="B505" s="13" t="s">
        <v>5849</v>
      </c>
      <c r="C505" s="13" t="s">
        <v>5850</v>
      </c>
      <c r="D505" s="13" t="s">
        <v>5851</v>
      </c>
      <c r="E505" s="13" t="s">
        <v>5852</v>
      </c>
      <c r="F505" s="13" t="s">
        <v>5853</v>
      </c>
      <c r="G505" s="13">
        <v>2014</v>
      </c>
      <c r="H505" s="44">
        <v>41583</v>
      </c>
      <c r="K505" s="13" t="s">
        <v>5854</v>
      </c>
    </row>
    <row r="506" spans="1:11" ht="15.75" customHeight="1" x14ac:dyDescent="0.25">
      <c r="A506" s="13">
        <v>25172824</v>
      </c>
      <c r="B506" s="13" t="s">
        <v>5942</v>
      </c>
      <c r="C506" s="13" t="s">
        <v>5943</v>
      </c>
      <c r="D506" s="13" t="s">
        <v>5944</v>
      </c>
      <c r="E506" s="13" t="s">
        <v>3744</v>
      </c>
      <c r="F506" s="13" t="s">
        <v>285</v>
      </c>
      <c r="G506" s="13">
        <v>2014</v>
      </c>
      <c r="H506" s="44">
        <v>41882</v>
      </c>
      <c r="K506" s="13" t="s">
        <v>5945</v>
      </c>
    </row>
    <row r="507" spans="1:11" ht="15.75" customHeight="1" x14ac:dyDescent="0.25">
      <c r="A507" s="13">
        <v>29240786</v>
      </c>
      <c r="B507" s="13" t="s">
        <v>6068</v>
      </c>
      <c r="C507" s="13" t="s">
        <v>6069</v>
      </c>
      <c r="D507" s="13" t="s">
        <v>6070</v>
      </c>
      <c r="E507" s="13" t="s">
        <v>1509</v>
      </c>
      <c r="F507" s="13" t="s">
        <v>424</v>
      </c>
      <c r="G507" s="13">
        <v>2017</v>
      </c>
      <c r="H507" s="44">
        <v>43084</v>
      </c>
      <c r="I507" s="13" t="s">
        <v>6071</v>
      </c>
      <c r="K507" s="13" t="s">
        <v>6072</v>
      </c>
    </row>
    <row r="508" spans="1:11" ht="15.75" customHeight="1" x14ac:dyDescent="0.25">
      <c r="A508" s="13">
        <v>24113411</v>
      </c>
      <c r="B508" s="13" t="s">
        <v>6081</v>
      </c>
      <c r="C508" s="13" t="s">
        <v>6082</v>
      </c>
      <c r="D508" s="13" t="s">
        <v>6083</v>
      </c>
      <c r="E508" s="13" t="s">
        <v>144</v>
      </c>
      <c r="F508" s="13" t="s">
        <v>304</v>
      </c>
      <c r="G508" s="13">
        <v>2013</v>
      </c>
      <c r="H508" s="44">
        <v>41559</v>
      </c>
      <c r="K508" s="13" t="s">
        <v>6084</v>
      </c>
    </row>
    <row r="509" spans="1:11" ht="15.75" customHeight="1" x14ac:dyDescent="0.25">
      <c r="A509" s="13">
        <v>27626188</v>
      </c>
      <c r="B509" s="13" t="s">
        <v>6095</v>
      </c>
      <c r="C509" s="13" t="s">
        <v>6096</v>
      </c>
      <c r="D509" s="13" t="s">
        <v>6097</v>
      </c>
      <c r="E509" s="13" t="s">
        <v>6098</v>
      </c>
      <c r="F509" s="13" t="s">
        <v>304</v>
      </c>
      <c r="G509" s="13">
        <v>2016</v>
      </c>
      <c r="H509" s="44">
        <v>42628</v>
      </c>
      <c r="K509" s="13" t="s">
        <v>6099</v>
      </c>
    </row>
    <row r="510" spans="1:11" ht="15.75" customHeight="1" x14ac:dyDescent="0.25">
      <c r="A510" s="13">
        <v>23970709</v>
      </c>
      <c r="B510" s="13" t="s">
        <v>6100</v>
      </c>
      <c r="C510" s="13" t="s">
        <v>6101</v>
      </c>
      <c r="D510" s="13" t="s">
        <v>6102</v>
      </c>
      <c r="E510" s="13" t="s">
        <v>6103</v>
      </c>
      <c r="F510" s="13" t="s">
        <v>735</v>
      </c>
      <c r="G510" s="13">
        <v>2013</v>
      </c>
      <c r="H510" s="44">
        <v>41510</v>
      </c>
      <c r="K510" s="13" t="s">
        <v>6104</v>
      </c>
    </row>
    <row r="511" spans="1:11" ht="15.75" customHeight="1" x14ac:dyDescent="0.25">
      <c r="A511" s="13">
        <v>23648135</v>
      </c>
      <c r="B511" s="13" t="s">
        <v>6129</v>
      </c>
      <c r="C511" s="13" t="s">
        <v>6130</v>
      </c>
      <c r="D511" s="13" t="s">
        <v>6131</v>
      </c>
      <c r="E511" s="13" t="s">
        <v>6132</v>
      </c>
      <c r="F511" s="13" t="s">
        <v>399</v>
      </c>
      <c r="G511" s="13">
        <v>2013</v>
      </c>
      <c r="H511" s="44">
        <v>41402</v>
      </c>
      <c r="I511" s="13" t="s">
        <v>6133</v>
      </c>
      <c r="J511" s="13" t="s">
        <v>6134</v>
      </c>
      <c r="K511" s="13" t="s">
        <v>6135</v>
      </c>
    </row>
    <row r="512" spans="1:11" ht="15.75" customHeight="1" x14ac:dyDescent="0.25">
      <c r="A512" s="13">
        <v>27414503</v>
      </c>
      <c r="B512" s="13" t="s">
        <v>6211</v>
      </c>
      <c r="C512" s="13" t="s">
        <v>6212</v>
      </c>
      <c r="D512" s="13" t="s">
        <v>6213</v>
      </c>
      <c r="E512" s="13" t="s">
        <v>1638</v>
      </c>
      <c r="F512" s="13" t="s">
        <v>6214</v>
      </c>
      <c r="G512" s="13">
        <v>2016</v>
      </c>
      <c r="H512" s="44">
        <v>42566</v>
      </c>
      <c r="K512" s="13" t="s">
        <v>6215</v>
      </c>
    </row>
    <row r="513" spans="1:11" ht="15.75" customHeight="1" x14ac:dyDescent="0.25">
      <c r="A513" s="13">
        <v>26149691</v>
      </c>
      <c r="B513" s="13" t="s">
        <v>6234</v>
      </c>
      <c r="C513" s="13" t="s">
        <v>6235</v>
      </c>
      <c r="D513" s="13" t="s">
        <v>6236</v>
      </c>
      <c r="E513" s="13" t="s">
        <v>6237</v>
      </c>
      <c r="F513" s="13" t="s">
        <v>1038</v>
      </c>
      <c r="G513" s="13">
        <v>2015</v>
      </c>
      <c r="H513" s="44">
        <v>42193</v>
      </c>
      <c r="I513" s="13" t="s">
        <v>6238</v>
      </c>
      <c r="K513" s="13" t="s">
        <v>6239</v>
      </c>
    </row>
    <row r="514" spans="1:11" ht="15.75" customHeight="1" x14ac:dyDescent="0.25">
      <c r="A514" s="13">
        <v>26268281</v>
      </c>
      <c r="B514" s="13" t="s">
        <v>6270</v>
      </c>
      <c r="C514" s="13" t="s">
        <v>6271</v>
      </c>
      <c r="D514" s="13" t="s">
        <v>6272</v>
      </c>
      <c r="E514" s="13" t="s">
        <v>6273</v>
      </c>
      <c r="F514" s="13" t="s">
        <v>3845</v>
      </c>
      <c r="G514" s="13">
        <v>2015</v>
      </c>
      <c r="H514" s="44">
        <v>42230</v>
      </c>
      <c r="K514" s="13" t="s">
        <v>6274</v>
      </c>
    </row>
    <row r="515" spans="1:11" ht="15.75" customHeight="1" x14ac:dyDescent="0.25">
      <c r="A515" s="13">
        <v>28077695</v>
      </c>
      <c r="B515" s="13" t="s">
        <v>6287</v>
      </c>
      <c r="C515" s="13" t="s">
        <v>6288</v>
      </c>
      <c r="D515" s="13" t="s">
        <v>6289</v>
      </c>
      <c r="E515" s="13" t="s">
        <v>6290</v>
      </c>
      <c r="F515" s="13" t="s">
        <v>502</v>
      </c>
      <c r="G515" s="13">
        <v>2017</v>
      </c>
      <c r="H515" s="44">
        <v>42748</v>
      </c>
      <c r="I515" s="13" t="s">
        <v>6291</v>
      </c>
      <c r="K515" s="13" t="s">
        <v>6292</v>
      </c>
    </row>
    <row r="516" spans="1:11" ht="15.75" customHeight="1" x14ac:dyDescent="0.25">
      <c r="A516" s="13">
        <v>22535909</v>
      </c>
      <c r="B516" s="13" t="s">
        <v>6323</v>
      </c>
      <c r="C516" s="13" t="s">
        <v>6324</v>
      </c>
      <c r="D516" s="13" t="s">
        <v>6325</v>
      </c>
      <c r="E516" s="13" t="s">
        <v>6326</v>
      </c>
      <c r="F516" s="13" t="s">
        <v>393</v>
      </c>
      <c r="G516" s="13">
        <v>2012</v>
      </c>
      <c r="H516" s="44">
        <v>41026</v>
      </c>
      <c r="K516" s="13" t="s">
        <v>6327</v>
      </c>
    </row>
    <row r="517" spans="1:11" ht="15.75" customHeight="1" x14ac:dyDescent="0.25">
      <c r="A517" s="13">
        <v>25056075</v>
      </c>
      <c r="B517" s="13" t="s">
        <v>6399</v>
      </c>
      <c r="C517" s="13" t="s">
        <v>6400</v>
      </c>
      <c r="D517" s="13" t="s">
        <v>6401</v>
      </c>
      <c r="E517" s="13" t="s">
        <v>5360</v>
      </c>
      <c r="F517" s="13" t="s">
        <v>1936</v>
      </c>
      <c r="G517" s="13">
        <v>2014</v>
      </c>
      <c r="H517" s="44">
        <v>41845</v>
      </c>
      <c r="K517" s="13" t="s">
        <v>6402</v>
      </c>
    </row>
    <row r="518" spans="1:11" ht="15.75" customHeight="1" x14ac:dyDescent="0.25">
      <c r="A518" s="13">
        <v>27632642</v>
      </c>
      <c r="B518" s="13" t="s">
        <v>6408</v>
      </c>
      <c r="C518" s="13" t="s">
        <v>6409</v>
      </c>
      <c r="D518" s="13" t="s">
        <v>6410</v>
      </c>
      <c r="E518" s="13" t="s">
        <v>6411</v>
      </c>
      <c r="F518" s="13" t="s">
        <v>1046</v>
      </c>
      <c r="G518" s="13">
        <v>2016</v>
      </c>
      <c r="H518" s="44">
        <v>42629</v>
      </c>
      <c r="I518" s="13" t="s">
        <v>6412</v>
      </c>
      <c r="K518" s="13" t="s">
        <v>6413</v>
      </c>
    </row>
    <row r="519" spans="1:11" ht="15.75" customHeight="1" x14ac:dyDescent="0.25">
      <c r="A519" s="13">
        <v>25947877</v>
      </c>
      <c r="B519" s="13" t="s">
        <v>6421</v>
      </c>
      <c r="C519" s="13" t="s">
        <v>6422</v>
      </c>
      <c r="D519" s="13" t="s">
        <v>6423</v>
      </c>
      <c r="E519" s="13" t="s">
        <v>6424</v>
      </c>
      <c r="F519" s="13" t="s">
        <v>6425</v>
      </c>
      <c r="G519" s="13">
        <v>2015</v>
      </c>
      <c r="H519" s="44">
        <v>42132</v>
      </c>
      <c r="I519" s="13" t="s">
        <v>6426</v>
      </c>
      <c r="K519" s="13" t="s">
        <v>6427</v>
      </c>
    </row>
    <row r="520" spans="1:11" ht="15.75" customHeight="1" x14ac:dyDescent="0.25">
      <c r="A520" s="13">
        <v>25537831</v>
      </c>
      <c r="B520" s="13" t="s">
        <v>6457</v>
      </c>
      <c r="C520" s="13" t="s">
        <v>6458</v>
      </c>
      <c r="D520" s="13" t="s">
        <v>6459</v>
      </c>
      <c r="E520" s="13" t="s">
        <v>6460</v>
      </c>
      <c r="F520" s="13" t="s">
        <v>399</v>
      </c>
      <c r="G520" s="13">
        <v>2015</v>
      </c>
      <c r="H520" s="44">
        <v>41998</v>
      </c>
      <c r="I520" s="13" t="s">
        <v>6461</v>
      </c>
      <c r="J520" s="13" t="s">
        <v>6462</v>
      </c>
      <c r="K520" s="13" t="s">
        <v>6463</v>
      </c>
    </row>
    <row r="521" spans="1:11" ht="15.75" customHeight="1" x14ac:dyDescent="0.25">
      <c r="A521" s="13">
        <v>23895035</v>
      </c>
      <c r="B521" s="13" t="s">
        <v>6464</v>
      </c>
      <c r="C521" s="13" t="s">
        <v>6465</v>
      </c>
      <c r="D521" s="13" t="s">
        <v>6466</v>
      </c>
      <c r="E521" s="13" t="s">
        <v>2434</v>
      </c>
      <c r="F521" s="13" t="s">
        <v>6467</v>
      </c>
      <c r="G521" s="13">
        <v>2013</v>
      </c>
      <c r="H521" s="44">
        <v>41486</v>
      </c>
      <c r="K521" s="13" t="s">
        <v>6468</v>
      </c>
    </row>
    <row r="522" spans="1:11" ht="15.75" customHeight="1" x14ac:dyDescent="0.25">
      <c r="A522" s="13">
        <v>27137809</v>
      </c>
      <c r="B522" s="13" t="s">
        <v>6470</v>
      </c>
      <c r="C522" s="13" t="s">
        <v>6471</v>
      </c>
      <c r="D522" s="13" t="s">
        <v>6472</v>
      </c>
      <c r="E522" s="13" t="s">
        <v>6473</v>
      </c>
      <c r="F522" s="13" t="s">
        <v>6474</v>
      </c>
      <c r="G522" s="13">
        <v>2016</v>
      </c>
      <c r="H522" s="44">
        <v>42494</v>
      </c>
      <c r="K522" s="13" t="s">
        <v>6475</v>
      </c>
    </row>
    <row r="523" spans="1:11" ht="15.75" customHeight="1" x14ac:dyDescent="0.25">
      <c r="A523" s="13">
        <v>23299612</v>
      </c>
      <c r="B523" s="13" t="s">
        <v>6484</v>
      </c>
      <c r="C523" s="13" t="s">
        <v>4896</v>
      </c>
      <c r="D523" s="13" t="s">
        <v>6485</v>
      </c>
      <c r="E523" s="13" t="s">
        <v>1638</v>
      </c>
      <c r="F523" s="13" t="s">
        <v>4413</v>
      </c>
      <c r="G523" s="13">
        <v>2013</v>
      </c>
      <c r="H523" s="44">
        <v>41284</v>
      </c>
      <c r="I523" s="13" t="s">
        <v>6486</v>
      </c>
      <c r="J523" s="13" t="s">
        <v>6487</v>
      </c>
      <c r="K523" s="13" t="s">
        <v>6488</v>
      </c>
    </row>
    <row r="524" spans="1:11" ht="15.75" customHeight="1" x14ac:dyDescent="0.25">
      <c r="A524" s="13">
        <v>23250301</v>
      </c>
      <c r="B524" s="13" t="s">
        <v>6526</v>
      </c>
      <c r="C524" s="13" t="s">
        <v>6527</v>
      </c>
      <c r="D524" s="13" t="s">
        <v>6528</v>
      </c>
      <c r="E524" s="13" t="s">
        <v>6529</v>
      </c>
      <c r="F524" s="13" t="s">
        <v>304</v>
      </c>
      <c r="G524" s="13">
        <v>2013</v>
      </c>
      <c r="H524" s="44">
        <v>41263</v>
      </c>
      <c r="K524" s="13" t="s">
        <v>6530</v>
      </c>
    </row>
    <row r="525" spans="1:11" ht="15.75" customHeight="1" x14ac:dyDescent="0.25">
      <c r="A525" s="13">
        <v>28632470</v>
      </c>
      <c r="B525" s="13" t="s">
        <v>6544</v>
      </c>
      <c r="C525" s="13" t="s">
        <v>6545</v>
      </c>
      <c r="D525" s="13" t="s">
        <v>6546</v>
      </c>
      <c r="E525" s="13" t="s">
        <v>6547</v>
      </c>
      <c r="F525" s="13" t="s">
        <v>735</v>
      </c>
      <c r="G525" s="13">
        <v>2017</v>
      </c>
      <c r="H525" s="44">
        <v>42907</v>
      </c>
      <c r="K525" s="13" t="s">
        <v>6548</v>
      </c>
    </row>
    <row r="526" spans="1:11" ht="15.75" customHeight="1" x14ac:dyDescent="0.25">
      <c r="A526" s="13">
        <v>27506605</v>
      </c>
      <c r="B526" s="13" t="s">
        <v>6572</v>
      </c>
      <c r="C526" s="13" t="s">
        <v>6573</v>
      </c>
      <c r="D526" s="13" t="s">
        <v>6574</v>
      </c>
      <c r="E526" s="13" t="s">
        <v>3252</v>
      </c>
      <c r="F526" s="13" t="s">
        <v>1066</v>
      </c>
      <c r="G526" s="13">
        <v>2016</v>
      </c>
      <c r="H526" s="44">
        <v>42593</v>
      </c>
      <c r="I526" s="13" t="s">
        <v>6575</v>
      </c>
      <c r="K526" s="13" t="s">
        <v>6576</v>
      </c>
    </row>
    <row r="527" spans="1:11" ht="15.75" customHeight="1" x14ac:dyDescent="0.25">
      <c r="A527" s="13">
        <v>27141096</v>
      </c>
      <c r="B527" s="13" t="s">
        <v>6578</v>
      </c>
      <c r="C527" s="13" t="s">
        <v>6579</v>
      </c>
      <c r="D527" s="13" t="s">
        <v>6580</v>
      </c>
      <c r="E527" s="13" t="s">
        <v>1010</v>
      </c>
      <c r="F527" s="13" t="s">
        <v>1619</v>
      </c>
      <c r="G527" s="13">
        <v>2016</v>
      </c>
      <c r="H527" s="44">
        <v>42494</v>
      </c>
      <c r="I527" s="13" t="s">
        <v>6581</v>
      </c>
      <c r="K527" s="13" t="s">
        <v>6582</v>
      </c>
    </row>
    <row r="528" spans="1:11" ht="15.75" customHeight="1" x14ac:dyDescent="0.25">
      <c r="A528" s="13">
        <v>26529166</v>
      </c>
      <c r="B528" s="13" t="s">
        <v>6590</v>
      </c>
      <c r="C528" s="13" t="s">
        <v>6591</v>
      </c>
      <c r="D528" s="13" t="s">
        <v>6592</v>
      </c>
      <c r="E528" s="13" t="s">
        <v>1638</v>
      </c>
      <c r="F528" s="13" t="s">
        <v>4413</v>
      </c>
      <c r="G528" s="13">
        <v>2015</v>
      </c>
      <c r="H528" s="44">
        <v>42312</v>
      </c>
      <c r="I528" s="13" t="s">
        <v>6593</v>
      </c>
      <c r="J528" s="13" t="s">
        <v>6594</v>
      </c>
      <c r="K528" s="13" t="s">
        <v>6595</v>
      </c>
    </row>
    <row r="529" spans="1:11" ht="15.75" customHeight="1" x14ac:dyDescent="0.25">
      <c r="A529" s="13">
        <v>24622331</v>
      </c>
      <c r="B529" s="13" t="s">
        <v>6603</v>
      </c>
      <c r="C529" s="13" t="s">
        <v>6604</v>
      </c>
      <c r="D529" s="13" t="s">
        <v>6605</v>
      </c>
      <c r="E529" s="13" t="s">
        <v>6606</v>
      </c>
      <c r="F529" s="13" t="s">
        <v>6607</v>
      </c>
      <c r="G529" s="13">
        <v>2014</v>
      </c>
      <c r="H529" s="44">
        <v>41712</v>
      </c>
      <c r="I529" s="13" t="s">
        <v>6608</v>
      </c>
      <c r="J529" s="13" t="s">
        <v>6609</v>
      </c>
    </row>
    <row r="530" spans="1:11" ht="15.75" customHeight="1" x14ac:dyDescent="0.25">
      <c r="A530" s="13">
        <v>26327539</v>
      </c>
      <c r="B530" s="13" t="s">
        <v>6624</v>
      </c>
      <c r="C530" s="13" t="s">
        <v>6625</v>
      </c>
      <c r="D530" s="13" t="s">
        <v>6626</v>
      </c>
      <c r="E530" s="13" t="s">
        <v>6627</v>
      </c>
      <c r="F530" s="13" t="s">
        <v>728</v>
      </c>
      <c r="G530" s="13">
        <v>2015</v>
      </c>
      <c r="H530" s="44">
        <v>42249</v>
      </c>
      <c r="K530" s="13" t="s">
        <v>6628</v>
      </c>
    </row>
    <row r="531" spans="1:11" ht="15.75" customHeight="1" x14ac:dyDescent="0.25">
      <c r="A531" s="13">
        <v>23859910</v>
      </c>
      <c r="B531" s="13" t="s">
        <v>6629</v>
      </c>
      <c r="C531" s="13" t="s">
        <v>6630</v>
      </c>
      <c r="D531" s="13" t="s">
        <v>6631</v>
      </c>
      <c r="E531" s="13" t="s">
        <v>5110</v>
      </c>
      <c r="F531" s="13" t="s">
        <v>304</v>
      </c>
      <c r="G531" s="13">
        <v>2013</v>
      </c>
      <c r="H531" s="44">
        <v>41473</v>
      </c>
      <c r="K531" s="13" t="s">
        <v>6632</v>
      </c>
    </row>
    <row r="532" spans="1:11" ht="15.75" customHeight="1" x14ac:dyDescent="0.25">
      <c r="A532" s="13">
        <v>24836415</v>
      </c>
      <c r="B532" s="13" t="s">
        <v>6635</v>
      </c>
      <c r="C532" s="13" t="s">
        <v>6636</v>
      </c>
      <c r="D532" s="13" t="s">
        <v>6637</v>
      </c>
      <c r="E532" s="13" t="s">
        <v>1311</v>
      </c>
      <c r="F532" s="13" t="s">
        <v>1312</v>
      </c>
      <c r="G532" s="13">
        <v>2014</v>
      </c>
      <c r="H532" s="44">
        <v>41779</v>
      </c>
      <c r="K532" s="13" t="s">
        <v>6638</v>
      </c>
    </row>
    <row r="533" spans="1:11" ht="15.75" customHeight="1" x14ac:dyDescent="0.25">
      <c r="A533" s="13">
        <v>28566614</v>
      </c>
      <c r="B533" s="13" t="s">
        <v>6643</v>
      </c>
      <c r="C533" s="13" t="s">
        <v>6644</v>
      </c>
      <c r="D533" s="13" t="s">
        <v>6645</v>
      </c>
      <c r="E533" s="13" t="s">
        <v>6646</v>
      </c>
      <c r="F533" s="13" t="s">
        <v>4080</v>
      </c>
      <c r="G533" s="13">
        <v>2017</v>
      </c>
      <c r="H533" s="44">
        <v>42888</v>
      </c>
      <c r="I533" s="13" t="s">
        <v>6647</v>
      </c>
      <c r="K533" s="13" t="s">
        <v>6648</v>
      </c>
    </row>
    <row r="534" spans="1:11" ht="15.75" customHeight="1" x14ac:dyDescent="0.25">
      <c r="A534" s="13">
        <v>26031293</v>
      </c>
      <c r="B534" s="13" t="s">
        <v>6685</v>
      </c>
      <c r="C534" s="13" t="s">
        <v>6686</v>
      </c>
      <c r="D534" s="13" t="s">
        <v>6687</v>
      </c>
      <c r="E534" s="13" t="s">
        <v>459</v>
      </c>
      <c r="F534" s="13" t="s">
        <v>6688</v>
      </c>
      <c r="G534" s="13">
        <v>2015</v>
      </c>
      <c r="H534" s="44">
        <v>42158</v>
      </c>
      <c r="K534" s="13" t="s">
        <v>6689</v>
      </c>
    </row>
    <row r="535" spans="1:11" ht="15.75" customHeight="1" x14ac:dyDescent="0.25">
      <c r="A535" s="13">
        <v>27196259</v>
      </c>
      <c r="B535" s="13" t="s">
        <v>6701</v>
      </c>
      <c r="C535" s="13" t="s">
        <v>6702</v>
      </c>
      <c r="D535" s="13" t="s">
        <v>6703</v>
      </c>
      <c r="E535" s="13" t="s">
        <v>6704</v>
      </c>
      <c r="F535" s="13" t="s">
        <v>304</v>
      </c>
      <c r="G535" s="13">
        <v>2016</v>
      </c>
      <c r="H535" s="44">
        <v>42510</v>
      </c>
      <c r="K535" s="13" t="s">
        <v>6705</v>
      </c>
    </row>
    <row r="536" spans="1:11" ht="15.75" customHeight="1" x14ac:dyDescent="0.25">
      <c r="A536" s="13">
        <v>24521729</v>
      </c>
      <c r="B536" s="13" t="s">
        <v>6768</v>
      </c>
      <c r="C536" s="13" t="s">
        <v>6769</v>
      </c>
      <c r="D536" s="13" t="s">
        <v>6770</v>
      </c>
      <c r="E536" s="13" t="s">
        <v>6771</v>
      </c>
      <c r="F536" s="13" t="s">
        <v>304</v>
      </c>
      <c r="G536" s="13">
        <v>2014</v>
      </c>
      <c r="H536" s="44">
        <v>41684</v>
      </c>
      <c r="K536" s="13" t="s">
        <v>6772</v>
      </c>
    </row>
    <row r="537" spans="1:11" ht="15.75" customHeight="1" x14ac:dyDescent="0.25">
      <c r="A537" s="13">
        <v>23764301</v>
      </c>
      <c r="B537" s="13" t="s">
        <v>6773</v>
      </c>
      <c r="C537" s="13" t="s">
        <v>6774</v>
      </c>
      <c r="D537" s="13" t="s">
        <v>6775</v>
      </c>
      <c r="E537" s="13" t="s">
        <v>6776</v>
      </c>
      <c r="F537" s="13" t="s">
        <v>679</v>
      </c>
      <c r="G537" s="13">
        <v>2013</v>
      </c>
      <c r="H537" s="44">
        <v>41440</v>
      </c>
      <c r="K537" s="13" t="s">
        <v>6777</v>
      </c>
    </row>
    <row r="538" spans="1:11" ht="15.75" customHeight="1" x14ac:dyDescent="0.25">
      <c r="A538" s="13">
        <v>24462210</v>
      </c>
      <c r="B538" s="13" t="s">
        <v>6811</v>
      </c>
      <c r="C538" s="13" t="s">
        <v>6812</v>
      </c>
      <c r="D538" s="13" t="s">
        <v>6813</v>
      </c>
      <c r="E538" s="13" t="s">
        <v>6814</v>
      </c>
      <c r="F538" s="13" t="s">
        <v>679</v>
      </c>
      <c r="G538" s="13">
        <v>2014</v>
      </c>
      <c r="H538" s="44">
        <v>41667</v>
      </c>
      <c r="K538" s="13" t="s">
        <v>6815</v>
      </c>
    </row>
    <row r="539" spans="1:11" ht="15.75" customHeight="1" x14ac:dyDescent="0.25">
      <c r="A539" s="13">
        <v>24243882</v>
      </c>
      <c r="B539" s="13" t="s">
        <v>6816</v>
      </c>
      <c r="C539" s="13" t="s">
        <v>6817</v>
      </c>
      <c r="D539" s="13" t="s">
        <v>6818</v>
      </c>
      <c r="E539" s="13" t="s">
        <v>6819</v>
      </c>
      <c r="F539" s="13" t="s">
        <v>393</v>
      </c>
      <c r="G539" s="13">
        <v>2013</v>
      </c>
      <c r="H539" s="44">
        <v>41597</v>
      </c>
      <c r="K539" s="13" t="s">
        <v>6820</v>
      </c>
    </row>
    <row r="540" spans="1:11" ht="15.75" customHeight="1" x14ac:dyDescent="0.25">
      <c r="A540" s="13">
        <v>23935503</v>
      </c>
      <c r="B540" s="13" t="s">
        <v>6827</v>
      </c>
      <c r="C540" s="13" t="s">
        <v>6828</v>
      </c>
      <c r="D540" s="13" t="s">
        <v>6829</v>
      </c>
      <c r="E540" s="13" t="s">
        <v>6830</v>
      </c>
      <c r="F540" s="13" t="s">
        <v>1251</v>
      </c>
      <c r="G540" s="13">
        <v>2013</v>
      </c>
      <c r="H540" s="44">
        <v>41499</v>
      </c>
      <c r="I540" s="13" t="s">
        <v>6831</v>
      </c>
      <c r="K540" s="13" t="s">
        <v>6832</v>
      </c>
    </row>
    <row r="541" spans="1:11" ht="15.75" customHeight="1" x14ac:dyDescent="0.25">
      <c r="A541" s="13">
        <v>23717204</v>
      </c>
      <c r="B541" s="13" t="s">
        <v>6880</v>
      </c>
      <c r="C541" s="13" t="s">
        <v>6881</v>
      </c>
      <c r="D541" s="13" t="s">
        <v>6882</v>
      </c>
      <c r="E541" s="13" t="s">
        <v>5984</v>
      </c>
      <c r="F541" s="13" t="s">
        <v>1251</v>
      </c>
      <c r="G541" s="13">
        <v>2013</v>
      </c>
      <c r="H541" s="44">
        <v>41424</v>
      </c>
      <c r="I541" s="13" t="s">
        <v>6883</v>
      </c>
      <c r="K541" s="13" t="s">
        <v>6884</v>
      </c>
    </row>
    <row r="542" spans="1:11" ht="15.75" customHeight="1" x14ac:dyDescent="0.25">
      <c r="A542" s="13">
        <v>26270114</v>
      </c>
      <c r="B542" s="13" t="s">
        <v>6885</v>
      </c>
      <c r="C542" s="13" t="s">
        <v>6886</v>
      </c>
      <c r="D542" s="13" t="s">
        <v>6887</v>
      </c>
      <c r="E542" s="13" t="s">
        <v>4166</v>
      </c>
      <c r="F542" s="13" t="s">
        <v>304</v>
      </c>
      <c r="G542" s="13">
        <v>2015</v>
      </c>
      <c r="H542" s="44">
        <v>42230</v>
      </c>
      <c r="K542" s="13" t="s">
        <v>6888</v>
      </c>
    </row>
    <row r="543" spans="1:11" ht="15.75" customHeight="1" x14ac:dyDescent="0.25">
      <c r="A543" s="13">
        <v>26760183</v>
      </c>
      <c r="B543" s="13" t="s">
        <v>6889</v>
      </c>
      <c r="C543" s="13" t="s">
        <v>6890</v>
      </c>
      <c r="D543" s="13" t="s">
        <v>6891</v>
      </c>
      <c r="E543" s="13" t="s">
        <v>6892</v>
      </c>
      <c r="F543" s="13" t="s">
        <v>304</v>
      </c>
      <c r="G543" s="13">
        <v>2016</v>
      </c>
      <c r="H543" s="44">
        <v>42383</v>
      </c>
      <c r="K543" s="13" t="s">
        <v>6893</v>
      </c>
    </row>
    <row r="544" spans="1:11" ht="15.75" customHeight="1" x14ac:dyDescent="0.25">
      <c r="A544" s="13">
        <v>27836225</v>
      </c>
      <c r="B544" s="13" t="s">
        <v>6894</v>
      </c>
      <c r="C544" s="13" t="s">
        <v>6895</v>
      </c>
      <c r="D544" s="13" t="s">
        <v>6896</v>
      </c>
      <c r="E544" s="13" t="s">
        <v>6897</v>
      </c>
      <c r="F544" s="13" t="s">
        <v>285</v>
      </c>
      <c r="G544" s="13">
        <v>2017</v>
      </c>
      <c r="H544" s="44">
        <v>42687</v>
      </c>
      <c r="K544" s="13" t="s">
        <v>6898</v>
      </c>
    </row>
    <row r="545" spans="1:11" ht="15.75" customHeight="1" x14ac:dyDescent="0.25">
      <c r="A545" s="13">
        <v>25911525</v>
      </c>
      <c r="B545" s="13" t="s">
        <v>6899</v>
      </c>
      <c r="C545" s="13" t="s">
        <v>254</v>
      </c>
      <c r="D545" s="13" t="s">
        <v>6900</v>
      </c>
      <c r="E545" s="13" t="s">
        <v>256</v>
      </c>
      <c r="F545" s="13" t="s">
        <v>393</v>
      </c>
      <c r="G545" s="13">
        <v>2015</v>
      </c>
      <c r="H545" s="44">
        <v>42120</v>
      </c>
      <c r="K545" s="13" t="s">
        <v>6901</v>
      </c>
    </row>
    <row r="546" spans="1:11" ht="15.75" customHeight="1" x14ac:dyDescent="0.25">
      <c r="A546" s="13">
        <v>23754333</v>
      </c>
      <c r="B546" s="13" t="s">
        <v>6902</v>
      </c>
      <c r="C546" s="13" t="s">
        <v>6903</v>
      </c>
      <c r="D546" s="13" t="s">
        <v>6904</v>
      </c>
      <c r="E546" s="13" t="s">
        <v>6905</v>
      </c>
      <c r="F546" s="13" t="s">
        <v>6906</v>
      </c>
      <c r="G546" s="13">
        <v>2013</v>
      </c>
      <c r="H546" s="44">
        <v>41437</v>
      </c>
      <c r="I546" s="13" t="s">
        <v>6907</v>
      </c>
      <c r="K546" s="13" t="s">
        <v>6908</v>
      </c>
    </row>
    <row r="547" spans="1:11" ht="15.75" customHeight="1" x14ac:dyDescent="0.25">
      <c r="A547" s="13">
        <v>24801359</v>
      </c>
      <c r="B547" s="13" t="s">
        <v>6909</v>
      </c>
      <c r="C547" s="13" t="s">
        <v>6910</v>
      </c>
      <c r="D547" s="13" t="s">
        <v>6911</v>
      </c>
      <c r="E547" s="13" t="s">
        <v>6912</v>
      </c>
      <c r="F547" s="13" t="s">
        <v>6913</v>
      </c>
      <c r="G547" s="13">
        <v>2015</v>
      </c>
      <c r="H547" s="44">
        <v>41767</v>
      </c>
      <c r="K547" s="13" t="s">
        <v>6914</v>
      </c>
    </row>
    <row r="548" spans="1:11" ht="15.75" customHeight="1" x14ac:dyDescent="0.25">
      <c r="A548" s="13">
        <v>26962074</v>
      </c>
      <c r="B548" s="13" t="s">
        <v>6929</v>
      </c>
      <c r="C548" s="13" t="s">
        <v>6930</v>
      </c>
      <c r="D548" s="13" t="s">
        <v>6931</v>
      </c>
      <c r="E548" s="13" t="s">
        <v>2184</v>
      </c>
      <c r="F548" s="13" t="s">
        <v>2140</v>
      </c>
      <c r="G548" s="13">
        <v>2016</v>
      </c>
      <c r="H548" s="44">
        <v>42440</v>
      </c>
      <c r="K548" s="13" t="s">
        <v>6932</v>
      </c>
    </row>
    <row r="549" spans="1:11" ht="15.75" customHeight="1" x14ac:dyDescent="0.25">
      <c r="A549" s="13">
        <v>22578934</v>
      </c>
      <c r="B549" s="13" t="s">
        <v>6934</v>
      </c>
      <c r="C549" s="13" t="s">
        <v>6935</v>
      </c>
      <c r="D549" s="13" t="s">
        <v>6936</v>
      </c>
      <c r="E549" s="13" t="s">
        <v>2987</v>
      </c>
      <c r="F549" s="13" t="s">
        <v>285</v>
      </c>
      <c r="G549" s="13">
        <v>2012</v>
      </c>
      <c r="H549" s="44">
        <v>41044</v>
      </c>
      <c r="I549" s="13" t="s">
        <v>6937</v>
      </c>
      <c r="J549" s="13" t="s">
        <v>6938</v>
      </c>
      <c r="K549" s="13" t="s">
        <v>6939</v>
      </c>
    </row>
    <row r="550" spans="1:11" ht="15.75" customHeight="1" x14ac:dyDescent="0.25">
      <c r="A550" s="13">
        <v>26145201</v>
      </c>
      <c r="B550" s="13" t="s">
        <v>6940</v>
      </c>
      <c r="C550" s="13" t="s">
        <v>6941</v>
      </c>
      <c r="D550" s="13" t="s">
        <v>6942</v>
      </c>
      <c r="E550" s="13" t="s">
        <v>6943</v>
      </c>
      <c r="F550" s="13" t="s">
        <v>949</v>
      </c>
      <c r="G550" s="13">
        <v>2015</v>
      </c>
      <c r="H550" s="44">
        <v>42192</v>
      </c>
      <c r="K550" s="13" t="s">
        <v>6944</v>
      </c>
    </row>
    <row r="551" spans="1:11" ht="15.75" customHeight="1" x14ac:dyDescent="0.25">
      <c r="A551" s="13">
        <v>25926404</v>
      </c>
      <c r="B551" s="13" t="s">
        <v>6991</v>
      </c>
      <c r="C551" s="13" t="s">
        <v>6992</v>
      </c>
      <c r="D551" s="13" t="s">
        <v>6993</v>
      </c>
      <c r="E551" s="13" t="s">
        <v>6994</v>
      </c>
      <c r="F551" s="13" t="s">
        <v>393</v>
      </c>
      <c r="G551" s="13">
        <v>2015</v>
      </c>
      <c r="H551" s="44">
        <v>42125</v>
      </c>
      <c r="K551" s="13" t="s">
        <v>6995</v>
      </c>
    </row>
    <row r="552" spans="1:11" ht="15.75" customHeight="1" x14ac:dyDescent="0.25">
      <c r="A552" s="13">
        <v>23965779</v>
      </c>
      <c r="B552" s="13" t="s">
        <v>7002</v>
      </c>
      <c r="C552" s="13" t="s">
        <v>7003</v>
      </c>
      <c r="D552" s="13" t="s">
        <v>7004</v>
      </c>
      <c r="E552" s="13" t="s">
        <v>7005</v>
      </c>
      <c r="F552" s="13" t="s">
        <v>304</v>
      </c>
      <c r="G552" s="13">
        <v>2013</v>
      </c>
      <c r="H552" s="44">
        <v>41509</v>
      </c>
      <c r="K552" s="13" t="s">
        <v>7006</v>
      </c>
    </row>
    <row r="553" spans="1:11" ht="15.75" customHeight="1" x14ac:dyDescent="0.25">
      <c r="A553" s="13">
        <v>25691638</v>
      </c>
      <c r="B553" s="13" t="s">
        <v>7007</v>
      </c>
      <c r="C553" s="13" t="s">
        <v>7008</v>
      </c>
      <c r="D553" s="13" t="s">
        <v>7009</v>
      </c>
      <c r="E553" s="13" t="s">
        <v>4669</v>
      </c>
      <c r="F553" s="13" t="s">
        <v>573</v>
      </c>
      <c r="G553" s="13">
        <v>2015</v>
      </c>
      <c r="H553" s="44">
        <v>42054</v>
      </c>
      <c r="I553" s="13" t="s">
        <v>7010</v>
      </c>
      <c r="K553" s="13" t="s">
        <v>7011</v>
      </c>
    </row>
    <row r="554" spans="1:11" ht="15.75" customHeight="1" x14ac:dyDescent="0.25">
      <c r="A554" s="13">
        <v>26679255</v>
      </c>
      <c r="B554" s="13" t="s">
        <v>7017</v>
      </c>
      <c r="C554" s="13" t="s">
        <v>7018</v>
      </c>
      <c r="D554" s="13" t="s">
        <v>7019</v>
      </c>
      <c r="E554" s="13" t="s">
        <v>7020</v>
      </c>
      <c r="F554" s="13" t="s">
        <v>493</v>
      </c>
      <c r="G554" s="13">
        <v>2016</v>
      </c>
      <c r="H554" s="44">
        <v>42357</v>
      </c>
      <c r="K554" s="13" t="s">
        <v>7021</v>
      </c>
    </row>
    <row r="555" spans="1:11" ht="15.75" customHeight="1" x14ac:dyDescent="0.25">
      <c r="A555" s="13">
        <v>24571972</v>
      </c>
      <c r="B555" s="13" t="s">
        <v>7032</v>
      </c>
      <c r="C555" s="13" t="s">
        <v>7033</v>
      </c>
      <c r="D555" s="13" t="s">
        <v>7034</v>
      </c>
      <c r="E555" s="13" t="s">
        <v>2217</v>
      </c>
      <c r="F555" s="13" t="s">
        <v>679</v>
      </c>
      <c r="G555" s="13">
        <v>2014</v>
      </c>
      <c r="H555" s="44">
        <v>41698</v>
      </c>
      <c r="K555" s="13" t="s">
        <v>7035</v>
      </c>
    </row>
    <row r="556" spans="1:11" ht="15.75" customHeight="1" x14ac:dyDescent="0.25">
      <c r="A556" s="13">
        <v>23623686</v>
      </c>
      <c r="B556" s="13" t="s">
        <v>7056</v>
      </c>
      <c r="C556" s="13" t="s">
        <v>7057</v>
      </c>
      <c r="D556" s="13" t="s">
        <v>7058</v>
      </c>
      <c r="E556" s="13" t="s">
        <v>1053</v>
      </c>
      <c r="F556" s="13" t="s">
        <v>387</v>
      </c>
      <c r="G556" s="13">
        <v>2013</v>
      </c>
      <c r="H556" s="44">
        <v>41394</v>
      </c>
      <c r="K556" s="13" t="s">
        <v>7059</v>
      </c>
    </row>
    <row r="557" spans="1:11" ht="15.75" customHeight="1" x14ac:dyDescent="0.25">
      <c r="A557" s="13">
        <v>22368277</v>
      </c>
      <c r="B557" s="13" t="s">
        <v>7062</v>
      </c>
      <c r="C557" s="13" t="s">
        <v>7063</v>
      </c>
      <c r="D557" s="13" t="s">
        <v>7064</v>
      </c>
      <c r="E557" s="13" t="s">
        <v>7065</v>
      </c>
      <c r="F557" s="13" t="s">
        <v>7066</v>
      </c>
      <c r="G557" s="13">
        <v>2012</v>
      </c>
      <c r="H557" s="44">
        <v>40967</v>
      </c>
      <c r="I557" s="13" t="s">
        <v>7067</v>
      </c>
      <c r="J557" s="13" t="s">
        <v>7068</v>
      </c>
      <c r="K557" s="13" t="s">
        <v>7069</v>
      </c>
    </row>
    <row r="558" spans="1:11" ht="15.75" customHeight="1" x14ac:dyDescent="0.25">
      <c r="A558" s="13">
        <v>26165435</v>
      </c>
      <c r="B558" s="13" t="s">
        <v>7071</v>
      </c>
      <c r="C558" s="13" t="s">
        <v>7072</v>
      </c>
      <c r="D558" s="13" t="s">
        <v>7073</v>
      </c>
      <c r="E558" s="13" t="s">
        <v>4669</v>
      </c>
      <c r="F558" s="13" t="s">
        <v>304</v>
      </c>
      <c r="G558" s="13">
        <v>2015</v>
      </c>
      <c r="H558" s="44">
        <v>42199</v>
      </c>
      <c r="I558" s="13" t="s">
        <v>7074</v>
      </c>
      <c r="J558" s="13" t="s">
        <v>7075</v>
      </c>
      <c r="K558" s="13" t="s">
        <v>7076</v>
      </c>
    </row>
    <row r="559" spans="1:11" ht="15.75" customHeight="1" x14ac:dyDescent="0.25">
      <c r="A559" s="13">
        <v>25122855</v>
      </c>
      <c r="B559" s="13" t="s">
        <v>7081</v>
      </c>
      <c r="C559" s="13" t="s">
        <v>7082</v>
      </c>
      <c r="D559" s="13" t="s">
        <v>7083</v>
      </c>
      <c r="E559" s="13" t="s">
        <v>7084</v>
      </c>
      <c r="F559" s="13" t="s">
        <v>502</v>
      </c>
      <c r="G559" s="13">
        <v>2014</v>
      </c>
      <c r="H559" s="44">
        <v>41866</v>
      </c>
      <c r="I559" s="13" t="s">
        <v>7085</v>
      </c>
      <c r="K559" s="13" t="s">
        <v>7086</v>
      </c>
    </row>
    <row r="560" spans="1:11" ht="15.75" customHeight="1" x14ac:dyDescent="0.25">
      <c r="A560" s="13">
        <v>28348872</v>
      </c>
      <c r="B560" s="13" t="s">
        <v>7087</v>
      </c>
      <c r="C560" s="13" t="s">
        <v>7088</v>
      </c>
      <c r="D560" s="13" t="s">
        <v>7089</v>
      </c>
      <c r="E560" s="13" t="s">
        <v>7090</v>
      </c>
      <c r="F560" s="13" t="s">
        <v>249</v>
      </c>
      <c r="G560" s="13">
        <v>2016</v>
      </c>
      <c r="H560" s="44">
        <v>42823</v>
      </c>
      <c r="I560" s="13" t="s">
        <v>7091</v>
      </c>
      <c r="K560" s="13" t="s">
        <v>7092</v>
      </c>
    </row>
    <row r="561" spans="1:11" ht="15.75" customHeight="1" x14ac:dyDescent="0.25">
      <c r="A561" s="13">
        <v>22984084</v>
      </c>
      <c r="B561" s="13" t="s">
        <v>7100</v>
      </c>
      <c r="C561" s="13" t="s">
        <v>7101</v>
      </c>
      <c r="D561" s="13" t="s">
        <v>7102</v>
      </c>
      <c r="E561" s="13" t="s">
        <v>7103</v>
      </c>
      <c r="F561" s="13" t="s">
        <v>393</v>
      </c>
      <c r="G561" s="13">
        <v>2012</v>
      </c>
      <c r="H561" s="44">
        <v>41170</v>
      </c>
      <c r="K561" s="13" t="s">
        <v>7104</v>
      </c>
    </row>
    <row r="562" spans="1:11" ht="15.75" customHeight="1" x14ac:dyDescent="0.25">
      <c r="A562" s="13">
        <v>25143534</v>
      </c>
      <c r="B562" s="13" t="s">
        <v>7116</v>
      </c>
      <c r="C562" s="13" t="s">
        <v>7117</v>
      </c>
      <c r="D562" s="13" t="s">
        <v>7118</v>
      </c>
      <c r="E562" s="13" t="s">
        <v>7119</v>
      </c>
      <c r="F562" s="13" t="s">
        <v>648</v>
      </c>
      <c r="G562" s="13">
        <v>2014</v>
      </c>
      <c r="H562" s="44">
        <v>41873</v>
      </c>
      <c r="I562" s="13" t="s">
        <v>7120</v>
      </c>
      <c r="K562" s="13" t="s">
        <v>7121</v>
      </c>
    </row>
    <row r="563" spans="1:11" ht="15.75" customHeight="1" x14ac:dyDescent="0.25">
      <c r="A563" s="13">
        <v>25812453</v>
      </c>
      <c r="B563" s="13" t="s">
        <v>7127</v>
      </c>
      <c r="C563" s="13" t="s">
        <v>7128</v>
      </c>
      <c r="D563" s="13" t="s">
        <v>7129</v>
      </c>
      <c r="E563" s="13" t="s">
        <v>380</v>
      </c>
      <c r="F563" s="13" t="s">
        <v>1091</v>
      </c>
      <c r="G563" s="13">
        <v>2015</v>
      </c>
      <c r="H563" s="44">
        <v>42091</v>
      </c>
      <c r="K563" s="13" t="s">
        <v>7130</v>
      </c>
    </row>
    <row r="564" spans="1:11" ht="15.75" customHeight="1" x14ac:dyDescent="0.25">
      <c r="A564" s="13">
        <v>24501765</v>
      </c>
      <c r="B564" s="13" t="s">
        <v>7145</v>
      </c>
      <c r="C564" s="13" t="s">
        <v>7146</v>
      </c>
      <c r="D564" s="13" t="s">
        <v>7147</v>
      </c>
      <c r="E564" s="13" t="s">
        <v>7148</v>
      </c>
      <c r="F564" s="13" t="s">
        <v>7149</v>
      </c>
      <c r="G564" s="13">
        <v>2013</v>
      </c>
      <c r="H564" s="44">
        <v>41677</v>
      </c>
      <c r="K564" s="13" t="s">
        <v>7150</v>
      </c>
    </row>
    <row r="565" spans="1:11" ht="15.75" customHeight="1" x14ac:dyDescent="0.25">
      <c r="A565" s="13">
        <v>28654654</v>
      </c>
      <c r="B565" s="13" t="s">
        <v>7181</v>
      </c>
      <c r="C565" s="13" t="s">
        <v>7182</v>
      </c>
      <c r="D565" s="13" t="s">
        <v>7183</v>
      </c>
      <c r="E565" s="13" t="s">
        <v>7184</v>
      </c>
      <c r="F565" s="13" t="s">
        <v>424</v>
      </c>
      <c r="G565" s="13">
        <v>2017</v>
      </c>
      <c r="H565" s="44">
        <v>42914</v>
      </c>
      <c r="I565" s="13" t="s">
        <v>7185</v>
      </c>
      <c r="K565" s="13" t="s">
        <v>7186</v>
      </c>
    </row>
    <row r="566" spans="1:11" ht="15.75" customHeight="1" x14ac:dyDescent="0.25">
      <c r="A566" s="13">
        <v>25701734</v>
      </c>
      <c r="B566" s="13" t="s">
        <v>7188</v>
      </c>
      <c r="C566" s="13" t="s">
        <v>7189</v>
      </c>
      <c r="D566" s="13" t="s">
        <v>7190</v>
      </c>
      <c r="E566" s="13" t="s">
        <v>2774</v>
      </c>
      <c r="F566" s="13" t="s">
        <v>2015</v>
      </c>
      <c r="G566" s="13">
        <v>2015</v>
      </c>
      <c r="H566" s="44">
        <v>42057</v>
      </c>
      <c r="I566" s="13" t="s">
        <v>7191</v>
      </c>
      <c r="K566" s="13" t="s">
        <v>7192</v>
      </c>
    </row>
    <row r="567" spans="1:11" ht="15.75" customHeight="1" x14ac:dyDescent="0.25">
      <c r="A567" s="13">
        <v>22493338</v>
      </c>
      <c r="B567" s="13" t="s">
        <v>7193</v>
      </c>
      <c r="C567" s="13" t="s">
        <v>7194</v>
      </c>
      <c r="D567" s="13" t="s">
        <v>7195</v>
      </c>
      <c r="E567" s="13" t="s">
        <v>7196</v>
      </c>
      <c r="F567" s="13" t="s">
        <v>502</v>
      </c>
      <c r="G567" s="13">
        <v>2012</v>
      </c>
      <c r="H567" s="44">
        <v>41011</v>
      </c>
      <c r="I567" s="13" t="s">
        <v>7197</v>
      </c>
      <c r="K567" s="13" t="s">
        <v>7198</v>
      </c>
    </row>
    <row r="568" spans="1:11" ht="15.75" customHeight="1" x14ac:dyDescent="0.25">
      <c r="A568" s="13">
        <v>23639791</v>
      </c>
      <c r="B568" s="13" t="s">
        <v>7218</v>
      </c>
      <c r="C568" s="13" t="s">
        <v>7219</v>
      </c>
      <c r="D568" s="13" t="s">
        <v>7220</v>
      </c>
      <c r="E568" s="13" t="s">
        <v>7221</v>
      </c>
      <c r="F568" s="13" t="s">
        <v>595</v>
      </c>
      <c r="G568" s="13">
        <v>2013</v>
      </c>
      <c r="H568" s="44">
        <v>41398</v>
      </c>
      <c r="K568" s="13" t="s">
        <v>7222</v>
      </c>
    </row>
    <row r="569" spans="1:11" ht="15.75" customHeight="1" x14ac:dyDescent="0.25">
      <c r="A569" s="13">
        <v>23024224</v>
      </c>
      <c r="B569" s="13" t="s">
        <v>7248</v>
      </c>
      <c r="C569" s="13" t="s">
        <v>7249</v>
      </c>
      <c r="D569" s="13" t="s">
        <v>7250</v>
      </c>
      <c r="E569" s="13" t="s">
        <v>7251</v>
      </c>
      <c r="F569" s="13" t="s">
        <v>393</v>
      </c>
      <c r="G569" s="13">
        <v>2013</v>
      </c>
      <c r="H569" s="44">
        <v>41184</v>
      </c>
      <c r="K569" s="13" t="s">
        <v>7252</v>
      </c>
    </row>
    <row r="570" spans="1:11" ht="15.75" customHeight="1" x14ac:dyDescent="0.25">
      <c r="A570" s="13">
        <v>25352692</v>
      </c>
      <c r="B570" s="13" t="s">
        <v>7253</v>
      </c>
      <c r="C570" s="13" t="s">
        <v>7254</v>
      </c>
      <c r="D570" s="13" t="s">
        <v>7255</v>
      </c>
      <c r="E570" s="13" t="s">
        <v>7256</v>
      </c>
      <c r="F570" s="13" t="s">
        <v>393</v>
      </c>
      <c r="G570" s="13">
        <v>2015</v>
      </c>
      <c r="H570" s="44">
        <v>41942</v>
      </c>
      <c r="K570" s="13" t="s">
        <v>7257</v>
      </c>
    </row>
    <row r="571" spans="1:11" ht="15.75" customHeight="1" x14ac:dyDescent="0.25">
      <c r="A571" s="13">
        <v>22874837</v>
      </c>
      <c r="B571" s="13" t="s">
        <v>7258</v>
      </c>
      <c r="C571" s="13" t="s">
        <v>7259</v>
      </c>
      <c r="D571" s="13" t="s">
        <v>7260</v>
      </c>
      <c r="E571" s="13" t="s">
        <v>7261</v>
      </c>
      <c r="F571" s="13" t="s">
        <v>2808</v>
      </c>
      <c r="G571" s="13">
        <v>2012</v>
      </c>
      <c r="H571" s="44">
        <v>41131</v>
      </c>
    </row>
    <row r="572" spans="1:11" ht="15.75" customHeight="1" x14ac:dyDescent="0.25">
      <c r="A572" s="13">
        <v>27506628</v>
      </c>
      <c r="B572" s="13" t="s">
        <v>7263</v>
      </c>
      <c r="C572" s="13" t="s">
        <v>7264</v>
      </c>
      <c r="D572" s="13" t="s">
        <v>7265</v>
      </c>
      <c r="E572" s="13" t="s">
        <v>7266</v>
      </c>
      <c r="F572" s="13" t="s">
        <v>7267</v>
      </c>
      <c r="G572" s="13">
        <v>2016</v>
      </c>
      <c r="H572" s="44">
        <v>42593</v>
      </c>
      <c r="K572" s="13" t="s">
        <v>7268</v>
      </c>
    </row>
    <row r="573" spans="1:11" ht="15.75" customHeight="1" x14ac:dyDescent="0.25">
      <c r="A573" s="13">
        <v>26415750</v>
      </c>
      <c r="B573" s="13" t="s">
        <v>7288</v>
      </c>
      <c r="C573" s="13" t="s">
        <v>7289</v>
      </c>
      <c r="D573" s="13" t="s">
        <v>7290</v>
      </c>
      <c r="E573" s="13" t="s">
        <v>2255</v>
      </c>
      <c r="F573" s="13" t="s">
        <v>387</v>
      </c>
      <c r="G573" s="13">
        <v>2017</v>
      </c>
      <c r="H573" s="44">
        <v>42277</v>
      </c>
      <c r="K573" s="13" t="s">
        <v>7291</v>
      </c>
    </row>
    <row r="574" spans="1:11" ht="15.75" customHeight="1" x14ac:dyDescent="0.25">
      <c r="A574" s="13">
        <v>27353397</v>
      </c>
      <c r="B574" s="13" t="s">
        <v>7306</v>
      </c>
      <c r="C574" s="13" t="s">
        <v>7307</v>
      </c>
      <c r="D574" s="13" t="s">
        <v>7308</v>
      </c>
      <c r="E574" s="13" t="s">
        <v>4361</v>
      </c>
      <c r="F574" s="13" t="s">
        <v>2293</v>
      </c>
      <c r="G574" s="13">
        <v>2016</v>
      </c>
      <c r="H574" s="44">
        <v>42551</v>
      </c>
      <c r="I574" s="13" t="s">
        <v>7309</v>
      </c>
      <c r="J574" s="13" t="s">
        <v>7310</v>
      </c>
      <c r="K574" s="13" t="s">
        <v>7311</v>
      </c>
    </row>
    <row r="575" spans="1:11" ht="15.75" customHeight="1" x14ac:dyDescent="0.25">
      <c r="A575" s="13">
        <v>27179879</v>
      </c>
      <c r="B575" s="13" t="s">
        <v>7318</v>
      </c>
      <c r="C575" s="13" t="s">
        <v>7319</v>
      </c>
      <c r="D575" s="13" t="s">
        <v>7320</v>
      </c>
      <c r="E575" s="13" t="s">
        <v>7321</v>
      </c>
      <c r="F575" s="13" t="s">
        <v>7322</v>
      </c>
      <c r="G575" s="13">
        <v>2016</v>
      </c>
      <c r="H575" s="44">
        <v>42506</v>
      </c>
      <c r="K575" s="13" t="s">
        <v>7323</v>
      </c>
    </row>
    <row r="576" spans="1:11" ht="15.75" customHeight="1" x14ac:dyDescent="0.25">
      <c r="A576" s="13">
        <v>25792538</v>
      </c>
      <c r="B576" s="13" t="s">
        <v>7324</v>
      </c>
      <c r="C576" s="13" t="s">
        <v>7325</v>
      </c>
      <c r="D576" s="13" t="s">
        <v>7326</v>
      </c>
      <c r="E576" s="13" t="s">
        <v>7327</v>
      </c>
      <c r="F576" s="13" t="s">
        <v>393</v>
      </c>
      <c r="G576" s="13">
        <v>2015</v>
      </c>
      <c r="H576" s="44">
        <v>42084</v>
      </c>
      <c r="K576" s="13" t="s">
        <v>7328</v>
      </c>
    </row>
    <row r="577" spans="1:11" ht="15.75" customHeight="1" x14ac:dyDescent="0.25">
      <c r="A577" s="13">
        <v>24462211</v>
      </c>
      <c r="B577" s="13" t="s">
        <v>7354</v>
      </c>
      <c r="C577" s="13" t="s">
        <v>7355</v>
      </c>
      <c r="D577" s="13" t="s">
        <v>7356</v>
      </c>
      <c r="E577" s="13" t="s">
        <v>3351</v>
      </c>
      <c r="F577" s="13" t="s">
        <v>679</v>
      </c>
      <c r="G577" s="13">
        <v>2014</v>
      </c>
      <c r="H577" s="44">
        <v>41667</v>
      </c>
      <c r="I577" s="13" t="s">
        <v>7357</v>
      </c>
      <c r="K577" s="13" t="s">
        <v>7358</v>
      </c>
    </row>
    <row r="578" spans="1:11" ht="15.75" customHeight="1" x14ac:dyDescent="0.25">
      <c r="A578" s="13">
        <v>27381912</v>
      </c>
      <c r="B578" s="13" t="s">
        <v>7361</v>
      </c>
      <c r="C578" s="13" t="s">
        <v>7362</v>
      </c>
      <c r="D578" s="13" t="s">
        <v>7363</v>
      </c>
      <c r="E578" s="13" t="s">
        <v>908</v>
      </c>
      <c r="F578" s="13" t="s">
        <v>373</v>
      </c>
      <c r="G578" s="13">
        <v>2016</v>
      </c>
      <c r="H578" s="44">
        <v>42558</v>
      </c>
      <c r="I578" s="13" t="s">
        <v>7364</v>
      </c>
      <c r="K578" s="13" t="s">
        <v>7365</v>
      </c>
    </row>
    <row r="579" spans="1:11" ht="15.75" customHeight="1" x14ac:dyDescent="0.25">
      <c r="A579" s="13">
        <v>23407126</v>
      </c>
      <c r="B579" s="13" t="s">
        <v>7393</v>
      </c>
      <c r="C579" s="13" t="s">
        <v>7259</v>
      </c>
      <c r="D579" s="13" t="s">
        <v>7394</v>
      </c>
      <c r="E579" s="13" t="s">
        <v>7261</v>
      </c>
      <c r="F579" s="13" t="s">
        <v>2808</v>
      </c>
      <c r="G579" s="13">
        <v>2013</v>
      </c>
      <c r="H579" s="44">
        <v>41320</v>
      </c>
      <c r="I579" s="13" t="s">
        <v>7395</v>
      </c>
    </row>
    <row r="580" spans="1:11" ht="15.75" customHeight="1" x14ac:dyDescent="0.25">
      <c r="A580" s="13">
        <v>28079519</v>
      </c>
      <c r="B580" s="13" t="s">
        <v>7399</v>
      </c>
      <c r="C580" s="13" t="s">
        <v>7400</v>
      </c>
      <c r="D580" s="13" t="s">
        <v>7401</v>
      </c>
      <c r="E580" s="13" t="s">
        <v>2184</v>
      </c>
      <c r="F580" s="13" t="s">
        <v>1046</v>
      </c>
      <c r="G580" s="13">
        <v>2017</v>
      </c>
      <c r="H580" s="44">
        <v>42748</v>
      </c>
      <c r="I580" s="13" t="s">
        <v>7402</v>
      </c>
      <c r="K580" s="13" t="s">
        <v>7403</v>
      </c>
    </row>
    <row r="581" spans="1:11" ht="15.75" customHeight="1" x14ac:dyDescent="0.25">
      <c r="A581" s="13">
        <v>26589091</v>
      </c>
      <c r="B581" s="13" t="s">
        <v>7413</v>
      </c>
      <c r="C581" s="13" t="s">
        <v>7414</v>
      </c>
      <c r="D581" s="13" t="s">
        <v>7415</v>
      </c>
      <c r="E581" s="13" t="s">
        <v>3865</v>
      </c>
      <c r="F581" s="13" t="s">
        <v>7416</v>
      </c>
      <c r="G581" s="13">
        <v>2016</v>
      </c>
      <c r="H581" s="44">
        <v>42330</v>
      </c>
      <c r="K581" s="13" t="s">
        <v>7417</v>
      </c>
    </row>
    <row r="582" spans="1:11" ht="15.75" customHeight="1" x14ac:dyDescent="0.25">
      <c r="A582" s="13">
        <v>23884152</v>
      </c>
      <c r="B582" s="13" t="s">
        <v>7418</v>
      </c>
      <c r="C582" s="13" t="s">
        <v>7419</v>
      </c>
      <c r="D582" s="13" t="s">
        <v>7420</v>
      </c>
      <c r="E582" s="13" t="s">
        <v>6552</v>
      </c>
      <c r="F582" s="13" t="s">
        <v>3889</v>
      </c>
      <c r="G582" s="13">
        <v>2013</v>
      </c>
      <c r="H582" s="44">
        <v>41481</v>
      </c>
      <c r="K582" s="13" t="s">
        <v>7421</v>
      </c>
    </row>
    <row r="583" spans="1:11" ht="15.75" customHeight="1" x14ac:dyDescent="0.25">
      <c r="A583" s="13">
        <v>29536365</v>
      </c>
      <c r="B583" s="13" t="s">
        <v>7434</v>
      </c>
      <c r="C583" s="13" t="s">
        <v>7435</v>
      </c>
      <c r="D583" s="13" t="s">
        <v>7436</v>
      </c>
      <c r="E583" s="13" t="s">
        <v>4844</v>
      </c>
      <c r="F583" s="13" t="s">
        <v>7437</v>
      </c>
      <c r="G583" s="13">
        <v>2017</v>
      </c>
      <c r="H583" s="44">
        <v>43174</v>
      </c>
      <c r="I583" s="13" t="s">
        <v>7438</v>
      </c>
      <c r="J583" s="13" t="s">
        <v>7439</v>
      </c>
      <c r="K583" s="13" t="s">
        <v>7440</v>
      </c>
    </row>
    <row r="584" spans="1:11" ht="15.75" customHeight="1" x14ac:dyDescent="0.25">
      <c r="A584" s="13">
        <v>25585061</v>
      </c>
      <c r="B584" s="13" t="s">
        <v>7456</v>
      </c>
      <c r="C584" s="13" t="s">
        <v>7457</v>
      </c>
      <c r="D584" s="13" t="s">
        <v>7458</v>
      </c>
      <c r="E584" s="13" t="s">
        <v>7459</v>
      </c>
      <c r="F584" s="13" t="s">
        <v>304</v>
      </c>
      <c r="G584" s="13">
        <v>2015</v>
      </c>
      <c r="H584" s="44">
        <v>42018</v>
      </c>
      <c r="K584" s="13" t="s">
        <v>7460</v>
      </c>
    </row>
    <row r="585" spans="1:11" ht="15.75" customHeight="1" x14ac:dyDescent="0.25">
      <c r="A585" s="13">
        <v>27530264</v>
      </c>
      <c r="B585" s="13" t="s">
        <v>7463</v>
      </c>
      <c r="C585" s="13" t="s">
        <v>7464</v>
      </c>
      <c r="D585" s="13" t="s">
        <v>7465</v>
      </c>
      <c r="E585" s="13" t="s">
        <v>7466</v>
      </c>
      <c r="F585" s="13" t="s">
        <v>218</v>
      </c>
      <c r="G585" s="13">
        <v>2016</v>
      </c>
      <c r="H585" s="44">
        <v>42600</v>
      </c>
      <c r="K585" s="13" t="s">
        <v>7467</v>
      </c>
    </row>
    <row r="586" spans="1:11" ht="15.75" customHeight="1" x14ac:dyDescent="0.25">
      <c r="A586" s="13">
        <v>25411689</v>
      </c>
      <c r="B586" s="13" t="s">
        <v>7483</v>
      </c>
      <c r="C586" s="13" t="s">
        <v>7484</v>
      </c>
      <c r="D586" s="13" t="s">
        <v>7485</v>
      </c>
      <c r="E586" s="13" t="s">
        <v>2103</v>
      </c>
      <c r="F586" s="13" t="s">
        <v>1046</v>
      </c>
      <c r="G586" s="13">
        <v>2014</v>
      </c>
      <c r="H586" s="44">
        <v>41964</v>
      </c>
      <c r="K586" s="13" t="s">
        <v>7486</v>
      </c>
    </row>
    <row r="587" spans="1:11" ht="15.75" customHeight="1" x14ac:dyDescent="0.25">
      <c r="A587" s="13">
        <v>24571973</v>
      </c>
      <c r="B587" s="13" t="s">
        <v>7490</v>
      </c>
      <c r="C587" s="13" t="s">
        <v>7491</v>
      </c>
      <c r="D587" s="13" t="s">
        <v>7492</v>
      </c>
      <c r="E587" s="13" t="s">
        <v>1808</v>
      </c>
      <c r="F587" s="13" t="s">
        <v>679</v>
      </c>
      <c r="G587" s="13">
        <v>2014</v>
      </c>
      <c r="H587" s="44">
        <v>41698</v>
      </c>
      <c r="K587" s="13" t="s">
        <v>7493</v>
      </c>
    </row>
    <row r="588" spans="1:11" ht="15.75" customHeight="1" x14ac:dyDescent="0.25">
      <c r="A588" s="13">
        <v>23108670</v>
      </c>
      <c r="B588" s="13" t="s">
        <v>7494</v>
      </c>
      <c r="C588" s="13" t="s">
        <v>7495</v>
      </c>
      <c r="D588" s="13" t="s">
        <v>7496</v>
      </c>
      <c r="E588" s="13" t="s">
        <v>7497</v>
      </c>
      <c r="F588" s="13" t="s">
        <v>7498</v>
      </c>
      <c r="G588" s="13">
        <v>2013</v>
      </c>
      <c r="H588" s="44">
        <v>41213</v>
      </c>
      <c r="K588" s="13" t="s">
        <v>7499</v>
      </c>
    </row>
    <row r="589" spans="1:11" ht="15.75" customHeight="1" x14ac:dyDescent="0.25">
      <c r="A589" s="13">
        <v>24702589</v>
      </c>
      <c r="B589" s="13" t="s">
        <v>7501</v>
      </c>
      <c r="C589" s="13" t="s">
        <v>7502</v>
      </c>
      <c r="D589" s="13" t="s">
        <v>7503</v>
      </c>
      <c r="E589" s="13" t="s">
        <v>119</v>
      </c>
      <c r="F589" s="13" t="s">
        <v>4670</v>
      </c>
      <c r="G589" s="13">
        <v>2014</v>
      </c>
      <c r="H589" s="44">
        <v>41737</v>
      </c>
      <c r="I589" s="13" t="s">
        <v>7504</v>
      </c>
      <c r="J589" s="13" t="s">
        <v>7505</v>
      </c>
      <c r="K589" s="13" t="s">
        <v>7506</v>
      </c>
    </row>
    <row r="590" spans="1:11" ht="15.75" customHeight="1" x14ac:dyDescent="0.25">
      <c r="A590" s="13">
        <v>24275266</v>
      </c>
      <c r="B590" s="13" t="s">
        <v>7515</v>
      </c>
      <c r="C590" s="13" t="s">
        <v>7516</v>
      </c>
      <c r="D590" s="13" t="s">
        <v>7517</v>
      </c>
      <c r="E590" s="13" t="s">
        <v>2564</v>
      </c>
      <c r="F590" s="13" t="s">
        <v>7518</v>
      </c>
      <c r="G590" s="13">
        <v>2013</v>
      </c>
      <c r="H590" s="44">
        <v>41605</v>
      </c>
      <c r="I590" s="13" t="s">
        <v>7519</v>
      </c>
      <c r="J590" s="13" t="s">
        <v>7520</v>
      </c>
      <c r="K590" s="13" t="s">
        <v>7521</v>
      </c>
    </row>
    <row r="591" spans="1:11" ht="15.75" customHeight="1" x14ac:dyDescent="0.25">
      <c r="A591" s="13">
        <v>24515768</v>
      </c>
      <c r="B591" s="13" t="s">
        <v>7528</v>
      </c>
      <c r="C591" s="13" t="s">
        <v>7529</v>
      </c>
      <c r="D591" s="13" t="s">
        <v>7530</v>
      </c>
      <c r="E591" s="13" t="s">
        <v>7531</v>
      </c>
      <c r="F591" s="13" t="s">
        <v>7532</v>
      </c>
      <c r="G591" s="13">
        <v>2014</v>
      </c>
      <c r="H591" s="44">
        <v>41682</v>
      </c>
      <c r="K591" s="13" t="s">
        <v>7533</v>
      </c>
    </row>
    <row r="592" spans="1:11" ht="15.75" customHeight="1" x14ac:dyDescent="0.25">
      <c r="A592" s="13">
        <v>24622633</v>
      </c>
      <c r="B592" s="13" t="s">
        <v>7534</v>
      </c>
      <c r="C592" s="13" t="s">
        <v>7535</v>
      </c>
      <c r="D592" s="13" t="s">
        <v>7536</v>
      </c>
      <c r="E592" s="13" t="s">
        <v>7537</v>
      </c>
      <c r="F592" s="13" t="s">
        <v>304</v>
      </c>
      <c r="G592" s="13">
        <v>2014</v>
      </c>
      <c r="H592" s="44">
        <v>41712</v>
      </c>
      <c r="K592" s="13" t="s">
        <v>7538</v>
      </c>
    </row>
    <row r="593" spans="1:11" ht="15.75" customHeight="1" x14ac:dyDescent="0.25">
      <c r="A593" s="13">
        <v>25060698</v>
      </c>
      <c r="B593" s="13" t="s">
        <v>7595</v>
      </c>
      <c r="C593" s="13" t="s">
        <v>7596</v>
      </c>
      <c r="D593" s="13" t="s">
        <v>7597</v>
      </c>
      <c r="E593" s="13" t="s">
        <v>7598</v>
      </c>
      <c r="F593" s="13" t="s">
        <v>735</v>
      </c>
      <c r="G593" s="13">
        <v>2015</v>
      </c>
      <c r="H593" s="44">
        <v>41846</v>
      </c>
      <c r="K593" s="13" t="s">
        <v>7599</v>
      </c>
    </row>
    <row r="594" spans="1:11" ht="15.75" customHeight="1" x14ac:dyDescent="0.25">
      <c r="A594" s="13">
        <v>27381919</v>
      </c>
      <c r="B594" s="13" t="s">
        <v>7638</v>
      </c>
      <c r="C594" s="13" t="s">
        <v>7639</v>
      </c>
      <c r="D594" s="13" t="s">
        <v>7640</v>
      </c>
      <c r="E594" s="13" t="s">
        <v>5485</v>
      </c>
      <c r="F594" s="13" t="s">
        <v>373</v>
      </c>
      <c r="G594" s="13">
        <v>2016</v>
      </c>
      <c r="H594" s="44">
        <v>42558</v>
      </c>
      <c r="I594" s="13" t="s">
        <v>7641</v>
      </c>
      <c r="K594" s="13" t="s">
        <v>7642</v>
      </c>
    </row>
    <row r="595" spans="1:11" ht="15.75" customHeight="1" x14ac:dyDescent="0.25">
      <c r="A595" s="13">
        <v>25712352</v>
      </c>
      <c r="B595" s="13" t="s">
        <v>7664</v>
      </c>
      <c r="C595" s="13" t="s">
        <v>7665</v>
      </c>
      <c r="D595" s="13" t="s">
        <v>7666</v>
      </c>
      <c r="E595" s="13" t="s">
        <v>202</v>
      </c>
      <c r="F595" s="13" t="s">
        <v>573</v>
      </c>
      <c r="G595" s="13">
        <v>2015</v>
      </c>
      <c r="H595" s="44">
        <v>42061</v>
      </c>
      <c r="I595" s="13" t="s">
        <v>7667</v>
      </c>
      <c r="K595" s="13" t="s">
        <v>7668</v>
      </c>
    </row>
    <row r="596" spans="1:11" ht="15.75" customHeight="1" x14ac:dyDescent="0.25">
      <c r="A596" s="13">
        <v>27371346</v>
      </c>
      <c r="B596" s="13" t="s">
        <v>7671</v>
      </c>
      <c r="C596" s="13" t="s">
        <v>7672</v>
      </c>
      <c r="D596" s="13" t="s">
        <v>7673</v>
      </c>
      <c r="E596" s="13" t="s">
        <v>7674</v>
      </c>
      <c r="F596" s="13" t="s">
        <v>1845</v>
      </c>
      <c r="G596" s="13">
        <v>2016</v>
      </c>
      <c r="H596" s="44">
        <v>42554</v>
      </c>
      <c r="K596" s="13" t="s">
        <v>7675</v>
      </c>
    </row>
    <row r="597" spans="1:11" ht="15.75" customHeight="1" x14ac:dyDescent="0.25">
      <c r="A597" s="13">
        <v>25251852</v>
      </c>
      <c r="B597" s="13" t="s">
        <v>7680</v>
      </c>
      <c r="C597" s="13" t="s">
        <v>906</v>
      </c>
      <c r="D597" s="13" t="s">
        <v>7681</v>
      </c>
      <c r="E597" s="13" t="s">
        <v>908</v>
      </c>
      <c r="F597" s="13" t="s">
        <v>7682</v>
      </c>
      <c r="G597" s="13">
        <v>2014</v>
      </c>
      <c r="H597" s="44">
        <v>41907</v>
      </c>
      <c r="K597" s="13" t="s">
        <v>7683</v>
      </c>
    </row>
    <row r="598" spans="1:11" ht="15.75" customHeight="1" x14ac:dyDescent="0.25">
      <c r="A598" s="13">
        <v>23970741</v>
      </c>
      <c r="B598" s="13" t="s">
        <v>7684</v>
      </c>
      <c r="C598" s="13" t="s">
        <v>7685</v>
      </c>
      <c r="D598" s="13" t="s">
        <v>7686</v>
      </c>
      <c r="E598" s="13" t="s">
        <v>7687</v>
      </c>
      <c r="F598" s="13" t="s">
        <v>735</v>
      </c>
      <c r="G598" s="13">
        <v>2013</v>
      </c>
      <c r="H598" s="44">
        <v>41510</v>
      </c>
      <c r="K598" s="13" t="s">
        <v>7688</v>
      </c>
    </row>
    <row r="599" spans="1:11" ht="15.75" customHeight="1" x14ac:dyDescent="0.25">
      <c r="A599" s="13">
        <v>27119076</v>
      </c>
      <c r="B599" s="13" t="s">
        <v>7731</v>
      </c>
      <c r="C599" s="13" t="s">
        <v>7732</v>
      </c>
      <c r="D599" s="13" t="s">
        <v>7733</v>
      </c>
      <c r="E599" s="13" t="s">
        <v>7734</v>
      </c>
      <c r="F599" s="13" t="s">
        <v>5164</v>
      </c>
      <c r="G599" s="13">
        <v>2016</v>
      </c>
      <c r="H599" s="44">
        <v>42488</v>
      </c>
      <c r="I599" s="13" t="s">
        <v>7735</v>
      </c>
      <c r="K599" s="13" t="s">
        <v>7736</v>
      </c>
    </row>
    <row r="600" spans="1:11" ht="15.75" customHeight="1" x14ac:dyDescent="0.25">
      <c r="A600" s="13">
        <v>22993183</v>
      </c>
      <c r="B600" s="13" t="s">
        <v>7737</v>
      </c>
      <c r="C600" s="13" t="s">
        <v>7738</v>
      </c>
      <c r="D600" s="13" t="s">
        <v>7739</v>
      </c>
      <c r="E600" s="13" t="s">
        <v>7740</v>
      </c>
      <c r="F600" s="13" t="s">
        <v>502</v>
      </c>
      <c r="G600" s="13">
        <v>2012</v>
      </c>
      <c r="H600" s="44">
        <v>41173</v>
      </c>
      <c r="I600" s="13" t="s">
        <v>7741</v>
      </c>
      <c r="K600" s="13" t="s">
        <v>7742</v>
      </c>
    </row>
    <row r="601" spans="1:11" ht="15.75" customHeight="1" x14ac:dyDescent="0.25">
      <c r="A601" s="13">
        <v>28094065</v>
      </c>
      <c r="B601" s="13" t="s">
        <v>7676</v>
      </c>
      <c r="C601" s="13" t="s">
        <v>7750</v>
      </c>
      <c r="D601" s="13" t="s">
        <v>7751</v>
      </c>
      <c r="E601" s="13" t="s">
        <v>7752</v>
      </c>
      <c r="F601" s="13" t="s">
        <v>1995</v>
      </c>
      <c r="G601" s="13">
        <v>2018</v>
      </c>
      <c r="H601" s="44">
        <v>42753</v>
      </c>
      <c r="K601" s="13" t="s">
        <v>7753</v>
      </c>
    </row>
    <row r="602" spans="1:11" ht="15.75" customHeight="1" x14ac:dyDescent="0.25">
      <c r="A602" s="13">
        <v>24571974</v>
      </c>
      <c r="B602" s="13" t="s">
        <v>7032</v>
      </c>
      <c r="C602" s="13" t="s">
        <v>7767</v>
      </c>
      <c r="D602" s="13" t="s">
        <v>7768</v>
      </c>
      <c r="E602" s="13" t="s">
        <v>655</v>
      </c>
      <c r="F602" s="13" t="s">
        <v>679</v>
      </c>
      <c r="G602" s="13">
        <v>2014</v>
      </c>
      <c r="H602" s="44">
        <v>41698</v>
      </c>
      <c r="K602" s="13" t="s">
        <v>7769</v>
      </c>
    </row>
    <row r="603" spans="1:11" ht="15.75" customHeight="1" x14ac:dyDescent="0.25">
      <c r="A603" s="13">
        <v>24571971</v>
      </c>
      <c r="B603" s="13" t="s">
        <v>7032</v>
      </c>
      <c r="C603" s="13" t="s">
        <v>7772</v>
      </c>
      <c r="D603" s="13" t="s">
        <v>7773</v>
      </c>
      <c r="E603" s="13" t="s">
        <v>5687</v>
      </c>
      <c r="F603" s="13" t="s">
        <v>679</v>
      </c>
      <c r="G603" s="13">
        <v>2014</v>
      </c>
      <c r="H603" s="44">
        <v>41698</v>
      </c>
      <c r="K603" s="13" t="s">
        <v>7774</v>
      </c>
    </row>
    <row r="604" spans="1:11" ht="15.75" customHeight="1" x14ac:dyDescent="0.25">
      <c r="A604" s="13">
        <v>23030644</v>
      </c>
      <c r="B604" s="13" t="s">
        <v>7818</v>
      </c>
      <c r="C604" s="13" t="s">
        <v>7819</v>
      </c>
      <c r="D604" s="13" t="s">
        <v>7820</v>
      </c>
      <c r="E604" s="13" t="s">
        <v>4216</v>
      </c>
      <c r="F604" s="13" t="s">
        <v>7821</v>
      </c>
      <c r="G604" s="13">
        <v>2012</v>
      </c>
      <c r="H604" s="44">
        <v>41186</v>
      </c>
      <c r="K604" s="13" t="s">
        <v>7822</v>
      </c>
    </row>
    <row r="605" spans="1:11" ht="15.75" customHeight="1" x14ac:dyDescent="0.25">
      <c r="A605" s="13">
        <v>25372111</v>
      </c>
      <c r="B605" s="13" t="s">
        <v>7856</v>
      </c>
      <c r="C605" s="13" t="s">
        <v>7857</v>
      </c>
      <c r="D605" s="13" t="s">
        <v>7858</v>
      </c>
      <c r="E605" s="13" t="s">
        <v>655</v>
      </c>
      <c r="F605" s="13" t="s">
        <v>3450</v>
      </c>
      <c r="G605" s="13">
        <v>2014</v>
      </c>
      <c r="H605" s="44">
        <v>41949</v>
      </c>
      <c r="K605" s="13" t="s">
        <v>7859</v>
      </c>
    </row>
    <row r="606" spans="1:11" ht="15.75" customHeight="1" x14ac:dyDescent="0.25">
      <c r="A606" s="13">
        <v>22706217</v>
      </c>
      <c r="B606" s="13" t="s">
        <v>7883</v>
      </c>
      <c r="C606" s="13" t="s">
        <v>7884</v>
      </c>
      <c r="D606" s="13" t="s">
        <v>7885</v>
      </c>
      <c r="E606" s="13" t="s">
        <v>7813</v>
      </c>
      <c r="F606" s="13" t="s">
        <v>304</v>
      </c>
      <c r="G606" s="13">
        <v>2012</v>
      </c>
      <c r="H606" s="44">
        <v>41079</v>
      </c>
      <c r="K606" s="13" t="s">
        <v>7886</v>
      </c>
    </row>
    <row r="607" spans="1:11" ht="15.75" customHeight="1" x14ac:dyDescent="0.25">
      <c r="A607" s="13">
        <v>27427203</v>
      </c>
      <c r="B607" s="13" t="s">
        <v>7887</v>
      </c>
      <c r="C607" s="13" t="s">
        <v>7888</v>
      </c>
      <c r="D607" s="13" t="s">
        <v>7889</v>
      </c>
      <c r="E607" s="13" t="s">
        <v>7890</v>
      </c>
      <c r="F607" s="13" t="s">
        <v>679</v>
      </c>
      <c r="G607" s="13">
        <v>2016</v>
      </c>
      <c r="H607" s="44">
        <v>42570</v>
      </c>
      <c r="I607" s="13" t="s">
        <v>7891</v>
      </c>
      <c r="J607" s="13" t="s">
        <v>7892</v>
      </c>
      <c r="K607" s="13" t="s">
        <v>7893</v>
      </c>
    </row>
    <row r="608" spans="1:11" ht="15.75" customHeight="1" x14ac:dyDescent="0.25">
      <c r="A608" s="13">
        <v>26766527</v>
      </c>
      <c r="B608" s="13" t="s">
        <v>7901</v>
      </c>
      <c r="C608" s="13" t="s">
        <v>7902</v>
      </c>
      <c r="D608" s="13" t="s">
        <v>7903</v>
      </c>
      <c r="E608" s="13" t="s">
        <v>7904</v>
      </c>
      <c r="F608" s="13" t="s">
        <v>304</v>
      </c>
      <c r="G608" s="13">
        <v>2016</v>
      </c>
      <c r="H608" s="44">
        <v>42384</v>
      </c>
      <c r="I608" s="13" t="s">
        <v>7905</v>
      </c>
      <c r="J608" s="13" t="s">
        <v>7906</v>
      </c>
      <c r="K608" s="13" t="s">
        <v>7907</v>
      </c>
    </row>
    <row r="609" spans="1:11" ht="15.75" customHeight="1" x14ac:dyDescent="0.25">
      <c r="A609" s="13">
        <v>22493096</v>
      </c>
      <c r="B609" s="13" t="s">
        <v>7924</v>
      </c>
      <c r="C609" s="13" t="s">
        <v>7925</v>
      </c>
      <c r="D609" s="13" t="s">
        <v>7926</v>
      </c>
      <c r="E609" s="13" t="s">
        <v>7927</v>
      </c>
      <c r="F609" s="13" t="s">
        <v>7928</v>
      </c>
      <c r="G609" s="13">
        <v>2012</v>
      </c>
      <c r="H609" s="44">
        <v>41011</v>
      </c>
      <c r="I609" s="13" t="s">
        <v>7929</v>
      </c>
      <c r="K609" s="13" t="s">
        <v>7930</v>
      </c>
    </row>
    <row r="610" spans="1:11" ht="15.75" customHeight="1" x14ac:dyDescent="0.25">
      <c r="A610" s="13">
        <v>25211252</v>
      </c>
      <c r="B610" s="13" t="s">
        <v>7931</v>
      </c>
      <c r="C610" s="13" t="s">
        <v>7932</v>
      </c>
      <c r="D610" s="13" t="s">
        <v>7933</v>
      </c>
      <c r="E610" s="13" t="s">
        <v>6200</v>
      </c>
      <c r="F610" s="13" t="s">
        <v>304</v>
      </c>
      <c r="G610" s="13">
        <v>2014</v>
      </c>
      <c r="H610" s="44">
        <v>41894</v>
      </c>
      <c r="K610" s="13" t="s">
        <v>7934</v>
      </c>
    </row>
    <row r="611" spans="1:11" ht="15.75" customHeight="1" x14ac:dyDescent="0.25">
      <c r="A611" s="13">
        <v>22361030</v>
      </c>
      <c r="B611" s="13" t="s">
        <v>7941</v>
      </c>
      <c r="C611" s="13" t="s">
        <v>7942</v>
      </c>
      <c r="D611" s="13" t="s">
        <v>7943</v>
      </c>
      <c r="E611" s="13" t="s">
        <v>7084</v>
      </c>
      <c r="F611" s="13" t="s">
        <v>4850</v>
      </c>
      <c r="G611" s="13">
        <v>2012</v>
      </c>
      <c r="H611" s="44">
        <v>40964</v>
      </c>
      <c r="I611" s="13" t="s">
        <v>7944</v>
      </c>
      <c r="J611" s="13" t="s">
        <v>7945</v>
      </c>
      <c r="K611" s="13" t="s">
        <v>7946</v>
      </c>
    </row>
    <row r="612" spans="1:11" ht="15.75" customHeight="1" x14ac:dyDescent="0.25">
      <c r="A612" s="13">
        <v>27132316</v>
      </c>
      <c r="B612" s="13" t="s">
        <v>7967</v>
      </c>
      <c r="C612" s="13" t="s">
        <v>7968</v>
      </c>
      <c r="D612" s="13" t="s">
        <v>7969</v>
      </c>
      <c r="E612" s="13" t="s">
        <v>4669</v>
      </c>
      <c r="F612" s="13" t="s">
        <v>7970</v>
      </c>
      <c r="G612" s="13">
        <v>2014</v>
      </c>
      <c r="H612" s="44">
        <v>42493</v>
      </c>
      <c r="I612" s="13" t="s">
        <v>7971</v>
      </c>
      <c r="J612" s="13" t="s">
        <v>7972</v>
      </c>
    </row>
    <row r="613" spans="1:11" ht="15.75" customHeight="1" x14ac:dyDescent="0.25">
      <c r="A613" s="13">
        <v>24987099</v>
      </c>
      <c r="B613" s="13" t="s">
        <v>8000</v>
      </c>
      <c r="C613" s="13" t="s">
        <v>8001</v>
      </c>
      <c r="D613" s="13" t="s">
        <v>8002</v>
      </c>
      <c r="E613" s="13" t="s">
        <v>8003</v>
      </c>
      <c r="F613" s="13" t="s">
        <v>1312</v>
      </c>
      <c r="G613" s="13">
        <v>2014</v>
      </c>
      <c r="H613" s="44">
        <v>41823</v>
      </c>
      <c r="K613" s="13" t="s">
        <v>8004</v>
      </c>
    </row>
    <row r="614" spans="1:11" ht="15.75" customHeight="1" x14ac:dyDescent="0.25">
      <c r="A614" s="13">
        <v>27532335</v>
      </c>
      <c r="B614" s="13" t="s">
        <v>8032</v>
      </c>
      <c r="C614" s="13" t="s">
        <v>8033</v>
      </c>
      <c r="D614" s="13" t="s">
        <v>8034</v>
      </c>
      <c r="E614" s="13" t="s">
        <v>2774</v>
      </c>
      <c r="F614" s="13" t="s">
        <v>424</v>
      </c>
      <c r="G614" s="13">
        <v>2016</v>
      </c>
      <c r="H614" s="44">
        <v>42600</v>
      </c>
      <c r="I614" s="13" t="s">
        <v>8035</v>
      </c>
      <c r="K614" s="13" t="s">
        <v>8036</v>
      </c>
    </row>
    <row r="615" spans="1:11" ht="15.75" customHeight="1" x14ac:dyDescent="0.25">
      <c r="A615" s="13">
        <v>26457488</v>
      </c>
      <c r="B615" s="13" t="s">
        <v>8038</v>
      </c>
      <c r="C615" s="13" t="s">
        <v>8039</v>
      </c>
      <c r="D615" s="13" t="s">
        <v>8040</v>
      </c>
      <c r="E615" s="13" t="s">
        <v>6290</v>
      </c>
      <c r="F615" s="13" t="s">
        <v>304</v>
      </c>
      <c r="G615" s="13">
        <v>2015</v>
      </c>
      <c r="H615" s="44">
        <v>42290</v>
      </c>
      <c r="K615" s="13" t="s">
        <v>8041</v>
      </c>
    </row>
    <row r="616" spans="1:11" ht="15.75" customHeight="1" x14ac:dyDescent="0.25">
      <c r="A616" s="13">
        <v>25371490</v>
      </c>
      <c r="B616" s="13" t="s">
        <v>8069</v>
      </c>
      <c r="C616" s="13" t="s">
        <v>8070</v>
      </c>
      <c r="D616" s="13" t="s">
        <v>8071</v>
      </c>
      <c r="E616" s="13" t="s">
        <v>879</v>
      </c>
      <c r="F616" s="13" t="s">
        <v>2140</v>
      </c>
      <c r="G616" s="13">
        <v>2015</v>
      </c>
      <c r="H616" s="44">
        <v>41949</v>
      </c>
      <c r="K616" s="13" t="s">
        <v>8072</v>
      </c>
    </row>
    <row r="617" spans="1:11" ht="15.75" customHeight="1" x14ac:dyDescent="0.25">
      <c r="A617" s="13">
        <v>22882265</v>
      </c>
      <c r="B617" s="13" t="s">
        <v>8088</v>
      </c>
      <c r="C617" s="13" t="s">
        <v>8089</v>
      </c>
      <c r="D617" s="13" t="s">
        <v>8090</v>
      </c>
      <c r="E617" s="13" t="s">
        <v>8091</v>
      </c>
      <c r="F617" s="13" t="s">
        <v>1376</v>
      </c>
      <c r="G617" s="13">
        <v>2012</v>
      </c>
      <c r="H617" s="44">
        <v>41135</v>
      </c>
      <c r="K617" s="13" t="s">
        <v>8092</v>
      </c>
    </row>
    <row r="618" spans="1:11" ht="15.75" customHeight="1" x14ac:dyDescent="0.25">
      <c r="A618" s="13">
        <v>22491994</v>
      </c>
      <c r="B618" s="13" t="s">
        <v>8129</v>
      </c>
      <c r="C618" s="13" t="s">
        <v>8130</v>
      </c>
      <c r="D618" s="13" t="s">
        <v>8131</v>
      </c>
      <c r="E618" s="13" t="s">
        <v>8132</v>
      </c>
      <c r="F618" s="13" t="s">
        <v>1328</v>
      </c>
      <c r="G618" s="13">
        <v>2012</v>
      </c>
      <c r="H618" s="44">
        <v>41011</v>
      </c>
      <c r="K618" s="13" t="s">
        <v>8133</v>
      </c>
    </row>
    <row r="619" spans="1:11" ht="15.75" customHeight="1" x14ac:dyDescent="0.25">
      <c r="A619" s="13">
        <v>23970742</v>
      </c>
      <c r="B619" s="13" t="s">
        <v>8155</v>
      </c>
      <c r="C619" s="13" t="s">
        <v>8156</v>
      </c>
      <c r="D619" s="13" t="s">
        <v>8157</v>
      </c>
      <c r="E619" s="13" t="s">
        <v>119</v>
      </c>
      <c r="F619" s="13" t="s">
        <v>735</v>
      </c>
      <c r="G619" s="13">
        <v>2013</v>
      </c>
      <c r="H619" s="44">
        <v>41510</v>
      </c>
      <c r="K619" s="13" t="s">
        <v>8158</v>
      </c>
    </row>
    <row r="620" spans="1:11" ht="15.75" customHeight="1" x14ac:dyDescent="0.25">
      <c r="A620" s="13">
        <v>25392357</v>
      </c>
      <c r="B620" s="13" t="s">
        <v>8170</v>
      </c>
      <c r="C620" s="13" t="s">
        <v>8171</v>
      </c>
      <c r="D620" s="13" t="s">
        <v>8172</v>
      </c>
      <c r="E620" s="13" t="s">
        <v>5251</v>
      </c>
      <c r="F620" s="13" t="s">
        <v>502</v>
      </c>
      <c r="G620" s="13">
        <v>2015</v>
      </c>
      <c r="H620" s="44">
        <v>41957</v>
      </c>
      <c r="I620" s="13" t="s">
        <v>8173</v>
      </c>
      <c r="K620" s="13" t="s">
        <v>8174</v>
      </c>
    </row>
    <row r="621" spans="1:11" ht="15.75" customHeight="1" x14ac:dyDescent="0.25">
      <c r="A621" s="13">
        <v>24077312</v>
      </c>
      <c r="B621" s="13" t="s">
        <v>8175</v>
      </c>
      <c r="C621" s="13" t="s">
        <v>8176</v>
      </c>
      <c r="D621" s="13" t="s">
        <v>8177</v>
      </c>
      <c r="E621" s="13" t="s">
        <v>8178</v>
      </c>
      <c r="F621" s="13" t="s">
        <v>8179</v>
      </c>
      <c r="G621" s="13">
        <v>2013</v>
      </c>
      <c r="H621" s="44">
        <v>41548</v>
      </c>
      <c r="K621" s="13" t="s">
        <v>8180</v>
      </c>
    </row>
    <row r="622" spans="1:11" ht="15.75" customHeight="1" x14ac:dyDescent="0.25">
      <c r="A622" s="13">
        <v>23261468</v>
      </c>
      <c r="B622" s="13" t="s">
        <v>8193</v>
      </c>
      <c r="C622" s="13" t="s">
        <v>8194</v>
      </c>
      <c r="D622" s="13" t="s">
        <v>8195</v>
      </c>
      <c r="E622" s="13" t="s">
        <v>8196</v>
      </c>
      <c r="F622" s="13" t="s">
        <v>6008</v>
      </c>
      <c r="G622" s="13">
        <v>2013</v>
      </c>
      <c r="H622" s="44">
        <v>41268</v>
      </c>
      <c r="I622" s="13" t="s">
        <v>8197</v>
      </c>
      <c r="J622" s="13" t="s">
        <v>8198</v>
      </c>
      <c r="K622" s="13" t="s">
        <v>8199</v>
      </c>
    </row>
    <row r="623" spans="1:11" ht="15.75" customHeight="1" x14ac:dyDescent="0.25">
      <c r="A623" s="13">
        <v>25504297</v>
      </c>
      <c r="B623" s="13" t="s">
        <v>8217</v>
      </c>
      <c r="C623" s="13" t="s">
        <v>8218</v>
      </c>
      <c r="D623" s="13" t="s">
        <v>8219</v>
      </c>
      <c r="E623" s="13" t="s">
        <v>8220</v>
      </c>
      <c r="F623" s="13" t="s">
        <v>304</v>
      </c>
      <c r="G623" s="13">
        <v>2015</v>
      </c>
      <c r="H623" s="44">
        <v>41989</v>
      </c>
      <c r="K623" s="13" t="s">
        <v>8221</v>
      </c>
    </row>
    <row r="624" spans="1:11" ht="15.75" customHeight="1" x14ac:dyDescent="0.25">
      <c r="A624" s="13">
        <v>24007340</v>
      </c>
      <c r="B624" s="13" t="s">
        <v>8230</v>
      </c>
      <c r="C624" s="13" t="s">
        <v>8231</v>
      </c>
      <c r="D624" s="13" t="s">
        <v>8232</v>
      </c>
      <c r="E624" s="13" t="s">
        <v>8233</v>
      </c>
      <c r="F624" s="13" t="s">
        <v>1066</v>
      </c>
      <c r="G624" s="13">
        <v>2013</v>
      </c>
      <c r="H624" s="44">
        <v>41524</v>
      </c>
      <c r="I624" s="13" t="s">
        <v>8234</v>
      </c>
      <c r="K624" s="13" t="s">
        <v>8235</v>
      </c>
    </row>
    <row r="625" spans="1:11" ht="15.75" customHeight="1" x14ac:dyDescent="0.25">
      <c r="A625" s="13">
        <v>22706212</v>
      </c>
      <c r="B625" s="13" t="s">
        <v>8238</v>
      </c>
      <c r="C625" s="13" t="s">
        <v>8239</v>
      </c>
      <c r="D625" s="13" t="s">
        <v>8240</v>
      </c>
      <c r="E625" s="13" t="s">
        <v>8241</v>
      </c>
      <c r="F625" s="13" t="s">
        <v>304</v>
      </c>
      <c r="G625" s="13">
        <v>2012</v>
      </c>
      <c r="H625" s="44">
        <v>41079</v>
      </c>
      <c r="K625" s="13" t="s">
        <v>8242</v>
      </c>
    </row>
    <row r="626" spans="1:11" ht="15.75" customHeight="1" x14ac:dyDescent="0.25">
      <c r="A626" s="13">
        <v>27130478</v>
      </c>
      <c r="B626" s="13" t="s">
        <v>8243</v>
      </c>
      <c r="C626" s="13" t="s">
        <v>8244</v>
      </c>
      <c r="D626" s="13" t="s">
        <v>8245</v>
      </c>
      <c r="E626" s="13" t="s">
        <v>8246</v>
      </c>
      <c r="F626" s="13" t="s">
        <v>285</v>
      </c>
      <c r="G626" s="13">
        <v>2016</v>
      </c>
      <c r="H626" s="44">
        <v>42491</v>
      </c>
      <c r="K626" s="13" t="s">
        <v>8247</v>
      </c>
    </row>
    <row r="627" spans="1:11" ht="15.75" customHeight="1" x14ac:dyDescent="0.25">
      <c r="A627" s="13">
        <v>25868141</v>
      </c>
      <c r="B627" s="13" t="s">
        <v>8248</v>
      </c>
      <c r="C627" s="13" t="s">
        <v>8249</v>
      </c>
      <c r="D627" s="13" t="s">
        <v>8250</v>
      </c>
      <c r="E627" s="13" t="s">
        <v>8251</v>
      </c>
      <c r="F627" s="13" t="s">
        <v>304</v>
      </c>
      <c r="G627" s="13">
        <v>2015</v>
      </c>
      <c r="H627" s="44">
        <v>42108</v>
      </c>
      <c r="I627" s="13" t="s">
        <v>8252</v>
      </c>
      <c r="J627" s="13" t="s">
        <v>8253</v>
      </c>
      <c r="K627" s="13" t="s">
        <v>8254</v>
      </c>
    </row>
    <row r="628" spans="1:11" ht="15.75" customHeight="1" x14ac:dyDescent="0.25">
      <c r="A628" s="13">
        <v>28108699</v>
      </c>
      <c r="B628" s="13" t="s">
        <v>8257</v>
      </c>
      <c r="C628" s="13" t="s">
        <v>8258</v>
      </c>
      <c r="D628" s="13" t="s">
        <v>8259</v>
      </c>
      <c r="E628" s="13" t="s">
        <v>8260</v>
      </c>
      <c r="F628" s="13" t="s">
        <v>393</v>
      </c>
      <c r="G628" s="13">
        <v>2018</v>
      </c>
      <c r="H628" s="44">
        <v>42757</v>
      </c>
      <c r="K628" s="13" t="s">
        <v>8261</v>
      </c>
    </row>
    <row r="629" spans="1:11" ht="15.75" customHeight="1" x14ac:dyDescent="0.25">
      <c r="A629" s="13">
        <v>26084073</v>
      </c>
      <c r="B629" s="13" t="s">
        <v>8273</v>
      </c>
      <c r="C629" s="13" t="s">
        <v>8274</v>
      </c>
      <c r="D629" s="13" t="s">
        <v>8275</v>
      </c>
      <c r="E629" s="13" t="s">
        <v>8276</v>
      </c>
      <c r="F629" s="13" t="s">
        <v>2333</v>
      </c>
      <c r="G629" s="13">
        <v>2015</v>
      </c>
      <c r="H629" s="44">
        <v>42174</v>
      </c>
    </row>
    <row r="630" spans="1:11" ht="15.75" customHeight="1" x14ac:dyDescent="0.25">
      <c r="A630" s="13">
        <v>23416957</v>
      </c>
      <c r="B630" s="13" t="s">
        <v>8277</v>
      </c>
      <c r="C630" s="13" t="s">
        <v>8278</v>
      </c>
      <c r="D630" s="13" t="s">
        <v>8279</v>
      </c>
      <c r="E630" s="13" t="s">
        <v>256</v>
      </c>
      <c r="F630" s="13" t="s">
        <v>493</v>
      </c>
      <c r="G630" s="13">
        <v>2013</v>
      </c>
      <c r="H630" s="44">
        <v>41324</v>
      </c>
      <c r="K630" s="13" t="s">
        <v>8280</v>
      </c>
    </row>
    <row r="631" spans="1:11" ht="15.75" customHeight="1" x14ac:dyDescent="0.25">
      <c r="A631" s="13">
        <v>24964277</v>
      </c>
      <c r="B631" s="13" t="s">
        <v>8283</v>
      </c>
      <c r="C631" s="13" t="s">
        <v>8284</v>
      </c>
      <c r="D631" s="13" t="s">
        <v>8285</v>
      </c>
      <c r="E631" s="13" t="s">
        <v>8286</v>
      </c>
      <c r="F631" s="13" t="s">
        <v>145</v>
      </c>
      <c r="G631" s="13">
        <v>2014</v>
      </c>
      <c r="H631" s="44">
        <v>41816</v>
      </c>
      <c r="I631" s="13" t="s">
        <v>8287</v>
      </c>
      <c r="K631" s="13" t="s">
        <v>8288</v>
      </c>
    </row>
    <row r="632" spans="1:11" ht="15.75" customHeight="1" x14ac:dyDescent="0.25">
      <c r="A632" s="13">
        <v>23949591</v>
      </c>
      <c r="B632" s="13" t="s">
        <v>8299</v>
      </c>
      <c r="C632" s="13" t="s">
        <v>8300</v>
      </c>
      <c r="D632" s="13" t="s">
        <v>8301</v>
      </c>
      <c r="E632" s="13" t="s">
        <v>4669</v>
      </c>
      <c r="F632" s="13" t="s">
        <v>304</v>
      </c>
      <c r="G632" s="13">
        <v>2013</v>
      </c>
      <c r="H632" s="44">
        <v>41503</v>
      </c>
      <c r="I632" s="13" t="s">
        <v>8302</v>
      </c>
      <c r="J632" s="13" t="s">
        <v>8303</v>
      </c>
      <c r="K632" s="13" t="s">
        <v>8304</v>
      </c>
    </row>
    <row r="633" spans="1:11" ht="15.75" customHeight="1" x14ac:dyDescent="0.25">
      <c r="A633" s="13">
        <v>25016599</v>
      </c>
      <c r="B633" s="13" t="s">
        <v>8319</v>
      </c>
      <c r="C633" s="13" t="s">
        <v>8320</v>
      </c>
      <c r="D633" s="13" t="s">
        <v>8321</v>
      </c>
      <c r="E633" s="13" t="s">
        <v>8322</v>
      </c>
      <c r="F633" s="13" t="s">
        <v>735</v>
      </c>
      <c r="G633" s="13">
        <v>2014</v>
      </c>
      <c r="H633" s="44">
        <v>41834</v>
      </c>
      <c r="K633" s="13" t="s">
        <v>8323</v>
      </c>
    </row>
    <row r="634" spans="1:11" ht="15.75" customHeight="1" x14ac:dyDescent="0.25">
      <c r="A634" s="13">
        <v>26837460</v>
      </c>
      <c r="B634" s="13" t="s">
        <v>8341</v>
      </c>
      <c r="C634" s="13" t="s">
        <v>8342</v>
      </c>
      <c r="D634" s="13" t="s">
        <v>8343</v>
      </c>
      <c r="E634" s="13" t="s">
        <v>4288</v>
      </c>
      <c r="F634" s="13" t="s">
        <v>2202</v>
      </c>
      <c r="G634" s="13">
        <v>2016</v>
      </c>
      <c r="H634" s="44">
        <v>42404</v>
      </c>
      <c r="I634" s="13" t="s">
        <v>8344</v>
      </c>
      <c r="K634" s="13" t="s">
        <v>8345</v>
      </c>
    </row>
    <row r="635" spans="1:11" ht="15.75" customHeight="1" x14ac:dyDescent="0.25">
      <c r="A635" s="13">
        <v>24126735</v>
      </c>
      <c r="B635" s="13" t="s">
        <v>8372</v>
      </c>
      <c r="C635" s="13" t="s">
        <v>8373</v>
      </c>
      <c r="D635" s="13" t="s">
        <v>8374</v>
      </c>
      <c r="E635" s="13" t="s">
        <v>8375</v>
      </c>
      <c r="F635" s="13" t="s">
        <v>218</v>
      </c>
      <c r="G635" s="13">
        <v>2013</v>
      </c>
      <c r="H635" s="44">
        <v>41563</v>
      </c>
      <c r="K635" s="13" t="s">
        <v>8376</v>
      </c>
    </row>
    <row r="636" spans="1:11" ht="15.75" customHeight="1" x14ac:dyDescent="0.25">
      <c r="A636" s="13">
        <v>23036167</v>
      </c>
      <c r="B636" s="13" t="s">
        <v>8383</v>
      </c>
      <c r="C636" s="13" t="s">
        <v>8384</v>
      </c>
      <c r="D636" s="13" t="s">
        <v>8385</v>
      </c>
      <c r="E636" s="13" t="s">
        <v>1700</v>
      </c>
      <c r="F636" s="13" t="s">
        <v>595</v>
      </c>
      <c r="G636" s="13">
        <v>2012</v>
      </c>
      <c r="H636" s="44">
        <v>41188</v>
      </c>
      <c r="K636" s="13" t="s">
        <v>8386</v>
      </c>
    </row>
    <row r="637" spans="1:11" ht="15.75" customHeight="1" x14ac:dyDescent="0.25">
      <c r="A637" s="13">
        <v>22244992</v>
      </c>
      <c r="B637" s="13" t="s">
        <v>8395</v>
      </c>
      <c r="C637" s="13" t="s">
        <v>8396</v>
      </c>
      <c r="D637" s="13" t="s">
        <v>8397</v>
      </c>
      <c r="E637" s="13" t="s">
        <v>8398</v>
      </c>
      <c r="F637" s="13" t="s">
        <v>387</v>
      </c>
      <c r="G637" s="13">
        <v>2012</v>
      </c>
      <c r="H637" s="44">
        <v>40925</v>
      </c>
      <c r="K637" s="13" t="s">
        <v>8399</v>
      </c>
    </row>
    <row r="638" spans="1:11" ht="15.75" customHeight="1" x14ac:dyDescent="0.25">
      <c r="A638" s="13">
        <v>26518045</v>
      </c>
      <c r="B638" s="13" t="s">
        <v>8415</v>
      </c>
      <c r="C638" s="13" t="s">
        <v>8416</v>
      </c>
      <c r="D638" s="13" t="s">
        <v>8417</v>
      </c>
      <c r="E638" s="13" t="s">
        <v>3351</v>
      </c>
      <c r="F638" s="13" t="s">
        <v>195</v>
      </c>
      <c r="G638" s="13">
        <v>2016</v>
      </c>
      <c r="H638" s="44">
        <v>42309</v>
      </c>
      <c r="I638" s="13" t="s">
        <v>8418</v>
      </c>
      <c r="K638" s="13" t="s">
        <v>8419</v>
      </c>
    </row>
    <row r="639" spans="1:11" ht="15.75" customHeight="1" x14ac:dyDescent="0.25">
      <c r="A639" s="13">
        <v>28073612</v>
      </c>
      <c r="B639" s="13" t="s">
        <v>8443</v>
      </c>
      <c r="C639" s="13" t="s">
        <v>8444</v>
      </c>
      <c r="D639" s="13" t="s">
        <v>8445</v>
      </c>
      <c r="E639" s="13" t="s">
        <v>8446</v>
      </c>
      <c r="F639" s="13" t="s">
        <v>8447</v>
      </c>
      <c r="G639" s="13">
        <v>2017</v>
      </c>
      <c r="H639" s="44">
        <v>42747</v>
      </c>
      <c r="K639" s="13" t="s">
        <v>8448</v>
      </c>
    </row>
    <row r="640" spans="1:11" ht="15.75" customHeight="1" x14ac:dyDescent="0.25">
      <c r="A640" s="13">
        <v>24113196</v>
      </c>
      <c r="B640" s="13" t="s">
        <v>8449</v>
      </c>
      <c r="C640" s="13" t="s">
        <v>8450</v>
      </c>
      <c r="D640" s="13" t="s">
        <v>8451</v>
      </c>
      <c r="E640" s="13" t="s">
        <v>8452</v>
      </c>
      <c r="F640" s="13" t="s">
        <v>8453</v>
      </c>
      <c r="G640" s="13">
        <v>2014</v>
      </c>
      <c r="H640" s="44">
        <v>41559</v>
      </c>
      <c r="K640" s="13" t="s">
        <v>8454</v>
      </c>
    </row>
    <row r="641" spans="1:11" ht="15.75" customHeight="1" x14ac:dyDescent="0.25">
      <c r="A641" s="13">
        <v>25868134</v>
      </c>
      <c r="B641" s="13" t="s">
        <v>8455</v>
      </c>
      <c r="C641" s="13" t="s">
        <v>8456</v>
      </c>
      <c r="D641" s="13" t="s">
        <v>8457</v>
      </c>
      <c r="E641" s="13" t="s">
        <v>8458</v>
      </c>
      <c r="F641" s="13" t="s">
        <v>304</v>
      </c>
      <c r="G641" s="13">
        <v>2015</v>
      </c>
      <c r="H641" s="44">
        <v>42108</v>
      </c>
      <c r="K641" s="13" t="s">
        <v>8459</v>
      </c>
    </row>
    <row r="642" spans="1:11" ht="15.75" customHeight="1" x14ac:dyDescent="0.25">
      <c r="A642" s="13">
        <v>24567444</v>
      </c>
      <c r="B642" s="13" t="s">
        <v>8460</v>
      </c>
      <c r="C642" s="13" t="s">
        <v>8461</v>
      </c>
      <c r="D642" s="13" t="s">
        <v>8462</v>
      </c>
      <c r="E642" s="13" t="s">
        <v>8463</v>
      </c>
      <c r="F642" s="13" t="s">
        <v>735</v>
      </c>
      <c r="G642" s="13">
        <v>2014</v>
      </c>
      <c r="H642" s="44">
        <v>41696</v>
      </c>
      <c r="K642" s="13" t="s">
        <v>8464</v>
      </c>
    </row>
    <row r="643" spans="1:11" ht="15.75" customHeight="1" x14ac:dyDescent="0.25">
      <c r="A643" s="13">
        <v>28052997</v>
      </c>
      <c r="B643" s="13" t="s">
        <v>8477</v>
      </c>
      <c r="C643" s="13" t="s">
        <v>8478</v>
      </c>
      <c r="D643" s="13" t="s">
        <v>8479</v>
      </c>
      <c r="E643" s="13" t="s">
        <v>8480</v>
      </c>
      <c r="F643" s="13" t="s">
        <v>624</v>
      </c>
      <c r="G643" s="13">
        <v>2017</v>
      </c>
      <c r="H643" s="44">
        <v>42741</v>
      </c>
      <c r="I643" s="13" t="s">
        <v>8481</v>
      </c>
      <c r="K643" s="13" t="s">
        <v>8482</v>
      </c>
    </row>
    <row r="644" spans="1:11" ht="15.75" customHeight="1" x14ac:dyDescent="0.25">
      <c r="A644" s="13">
        <v>23245412</v>
      </c>
      <c r="B644" s="13" t="s">
        <v>8488</v>
      </c>
      <c r="C644" s="13" t="s">
        <v>8489</v>
      </c>
      <c r="D644" s="13" t="s">
        <v>8490</v>
      </c>
      <c r="E644" s="13" t="s">
        <v>3583</v>
      </c>
      <c r="F644" s="13" t="s">
        <v>8491</v>
      </c>
      <c r="G644" s="13">
        <v>2012</v>
      </c>
      <c r="H644" s="44">
        <v>41262</v>
      </c>
      <c r="K644" s="13" t="s">
        <v>8492</v>
      </c>
    </row>
    <row r="645" spans="1:11" ht="15.75" customHeight="1" x14ac:dyDescent="0.25">
      <c r="A645" s="13">
        <v>29240781</v>
      </c>
      <c r="B645" s="13" t="s">
        <v>8510</v>
      </c>
      <c r="C645" s="13" t="s">
        <v>8511</v>
      </c>
      <c r="D645" s="13" t="s">
        <v>8512</v>
      </c>
      <c r="E645" s="13" t="s">
        <v>8513</v>
      </c>
      <c r="F645" s="13" t="s">
        <v>424</v>
      </c>
      <c r="G645" s="13">
        <v>2017</v>
      </c>
      <c r="H645" s="44">
        <v>43084</v>
      </c>
      <c r="I645" s="13" t="s">
        <v>8514</v>
      </c>
      <c r="K645" s="13" t="s">
        <v>8515</v>
      </c>
    </row>
    <row r="646" spans="1:11" ht="15.75" customHeight="1" x14ac:dyDescent="0.25">
      <c r="A646" s="13">
        <v>27382010</v>
      </c>
      <c r="B646" s="13" t="s">
        <v>8516</v>
      </c>
      <c r="C646" s="13" t="s">
        <v>8517</v>
      </c>
      <c r="D646" s="13" t="s">
        <v>8518</v>
      </c>
      <c r="E646" s="13" t="s">
        <v>333</v>
      </c>
      <c r="F646" s="13" t="s">
        <v>393</v>
      </c>
      <c r="G646" s="13">
        <v>2017</v>
      </c>
      <c r="H646" s="44">
        <v>42558</v>
      </c>
      <c r="K646" s="13" t="s">
        <v>8519</v>
      </c>
    </row>
    <row r="647" spans="1:11" ht="15.75" customHeight="1" x14ac:dyDescent="0.25">
      <c r="A647" s="13">
        <v>23313483</v>
      </c>
      <c r="B647" s="13" t="s">
        <v>8528</v>
      </c>
      <c r="C647" s="13" t="s">
        <v>8529</v>
      </c>
      <c r="D647" s="13" t="s">
        <v>8530</v>
      </c>
      <c r="E647" s="13" t="s">
        <v>6172</v>
      </c>
      <c r="F647" s="13" t="s">
        <v>6008</v>
      </c>
      <c r="G647" s="13">
        <v>2013</v>
      </c>
      <c r="H647" s="44">
        <v>41289</v>
      </c>
      <c r="I647" s="13" t="s">
        <v>8531</v>
      </c>
      <c r="J647" s="13" t="s">
        <v>8532</v>
      </c>
      <c r="K647" s="13" t="s">
        <v>8533</v>
      </c>
    </row>
    <row r="648" spans="1:11" ht="15.75" customHeight="1" x14ac:dyDescent="0.25">
      <c r="A648" s="13">
        <v>26652855</v>
      </c>
      <c r="B648" s="13" t="s">
        <v>8537</v>
      </c>
      <c r="C648" s="13" t="s">
        <v>8538</v>
      </c>
      <c r="D648" s="13" t="s">
        <v>8539</v>
      </c>
      <c r="E648" s="13" t="s">
        <v>8540</v>
      </c>
      <c r="F648" s="13" t="s">
        <v>759</v>
      </c>
      <c r="G648" s="13">
        <v>2015</v>
      </c>
      <c r="H648" s="44">
        <v>42353</v>
      </c>
      <c r="I648" s="13" t="s">
        <v>8541</v>
      </c>
      <c r="K648" s="13" t="s">
        <v>8542</v>
      </c>
    </row>
    <row r="649" spans="1:11" ht="15.75" customHeight="1" x14ac:dyDescent="0.25">
      <c r="A649" s="13">
        <v>26423658</v>
      </c>
      <c r="B649" s="13" t="s">
        <v>8568</v>
      </c>
      <c r="C649" s="13" t="s">
        <v>8569</v>
      </c>
      <c r="D649" s="13" t="s">
        <v>8570</v>
      </c>
      <c r="E649" s="13" t="s">
        <v>8571</v>
      </c>
      <c r="F649" s="13" t="s">
        <v>285</v>
      </c>
      <c r="G649" s="13">
        <v>2015</v>
      </c>
      <c r="H649" s="44">
        <v>42279</v>
      </c>
      <c r="K649" s="13" t="s">
        <v>8572</v>
      </c>
    </row>
    <row r="650" spans="1:11" ht="15.75" customHeight="1" x14ac:dyDescent="0.25">
      <c r="A650" s="13">
        <v>27264171</v>
      </c>
      <c r="B650" s="13" t="s">
        <v>8592</v>
      </c>
      <c r="C650" s="13" t="s">
        <v>8593</v>
      </c>
      <c r="D650" s="13" t="s">
        <v>8594</v>
      </c>
      <c r="E650" s="13" t="s">
        <v>8595</v>
      </c>
      <c r="F650" s="13" t="s">
        <v>1652</v>
      </c>
      <c r="G650" s="13">
        <v>2016</v>
      </c>
      <c r="H650" s="44">
        <v>42528</v>
      </c>
      <c r="I650" s="13" t="s">
        <v>8596</v>
      </c>
      <c r="J650" s="13" t="s">
        <v>8597</v>
      </c>
      <c r="K650" s="13" t="s">
        <v>8598</v>
      </c>
    </row>
    <row r="651" spans="1:11" ht="15.75" customHeight="1" x14ac:dyDescent="0.25">
      <c r="A651" s="13">
        <v>23609458</v>
      </c>
      <c r="B651" s="13" t="s">
        <v>8641</v>
      </c>
      <c r="C651" s="13" t="s">
        <v>8642</v>
      </c>
      <c r="D651" s="13" t="s">
        <v>8643</v>
      </c>
      <c r="E651" s="13" t="s">
        <v>8644</v>
      </c>
      <c r="F651" s="13" t="s">
        <v>1082</v>
      </c>
      <c r="G651" s="13">
        <v>2013</v>
      </c>
      <c r="H651" s="44">
        <v>41388</v>
      </c>
      <c r="I651" s="13" t="s">
        <v>8645</v>
      </c>
      <c r="K651" s="13" t="s">
        <v>8646</v>
      </c>
    </row>
    <row r="652" spans="1:11" ht="15.75" customHeight="1" x14ac:dyDescent="0.25">
      <c r="A652" s="13">
        <v>25609726</v>
      </c>
      <c r="B652" s="13" t="s">
        <v>8662</v>
      </c>
      <c r="C652" s="13" t="s">
        <v>8663</v>
      </c>
      <c r="D652" s="13" t="s">
        <v>8664</v>
      </c>
      <c r="E652" s="13" t="s">
        <v>8665</v>
      </c>
      <c r="F652" s="13" t="s">
        <v>502</v>
      </c>
      <c r="G652" s="13">
        <v>2015</v>
      </c>
      <c r="H652" s="44">
        <v>42027</v>
      </c>
      <c r="I652" s="13" t="s">
        <v>8666</v>
      </c>
      <c r="K652" s="13" t="s">
        <v>8667</v>
      </c>
    </row>
    <row r="653" spans="1:11" ht="15.75" customHeight="1" x14ac:dyDescent="0.25">
      <c r="A653" s="13">
        <v>23692878</v>
      </c>
      <c r="B653" s="13" t="s">
        <v>8668</v>
      </c>
      <c r="C653" s="13" t="s">
        <v>8669</v>
      </c>
      <c r="D653" s="13" t="s">
        <v>8670</v>
      </c>
      <c r="E653" s="13" t="s">
        <v>8671</v>
      </c>
      <c r="F653" s="13" t="s">
        <v>750</v>
      </c>
      <c r="G653" s="13">
        <v>2013</v>
      </c>
      <c r="H653" s="44">
        <v>41417</v>
      </c>
      <c r="K653" s="13" t="s">
        <v>8672</v>
      </c>
    </row>
    <row r="654" spans="1:11" ht="15.75" customHeight="1" x14ac:dyDescent="0.25">
      <c r="A654" s="13">
        <v>22337114</v>
      </c>
      <c r="B654" s="13" t="s">
        <v>8682</v>
      </c>
      <c r="C654" s="13" t="s">
        <v>8683</v>
      </c>
      <c r="D654" s="13" t="s">
        <v>8684</v>
      </c>
      <c r="E654" s="13" t="s">
        <v>8685</v>
      </c>
      <c r="F654" s="13" t="s">
        <v>304</v>
      </c>
      <c r="G654" s="13">
        <v>2012</v>
      </c>
      <c r="H654" s="44">
        <v>40956</v>
      </c>
      <c r="K654" s="13" t="s">
        <v>8686</v>
      </c>
    </row>
    <row r="655" spans="1:11" ht="15.75" customHeight="1" x14ac:dyDescent="0.25">
      <c r="A655" s="13">
        <v>27698424</v>
      </c>
      <c r="B655" s="13" t="s">
        <v>8698</v>
      </c>
      <c r="C655" s="13" t="s">
        <v>8699</v>
      </c>
      <c r="D655" s="13" t="s">
        <v>8700</v>
      </c>
      <c r="E655" s="13" t="s">
        <v>8701</v>
      </c>
      <c r="F655" s="13" t="s">
        <v>3262</v>
      </c>
      <c r="G655" s="13">
        <v>2016</v>
      </c>
      <c r="H655" s="44">
        <v>42648</v>
      </c>
      <c r="I655" s="13" t="s">
        <v>8702</v>
      </c>
      <c r="K655" s="13" t="s">
        <v>8703</v>
      </c>
    </row>
    <row r="656" spans="1:11" ht="15.75" customHeight="1" x14ac:dyDescent="0.25">
      <c r="A656" s="13">
        <v>26498786</v>
      </c>
      <c r="B656" s="13" t="s">
        <v>8705</v>
      </c>
      <c r="C656" s="13" t="s">
        <v>7207</v>
      </c>
      <c r="D656" s="13" t="s">
        <v>8706</v>
      </c>
      <c r="E656" s="13" t="s">
        <v>7209</v>
      </c>
      <c r="F656" s="13" t="s">
        <v>120</v>
      </c>
      <c r="G656" s="13">
        <v>2016</v>
      </c>
      <c r="H656" s="44">
        <v>42304</v>
      </c>
      <c r="K656" s="13" t="s">
        <v>8707</v>
      </c>
    </row>
    <row r="657" spans="1:11" ht="15.75" customHeight="1" x14ac:dyDescent="0.25">
      <c r="A657" s="13">
        <v>23739605</v>
      </c>
      <c r="B657" s="13" t="s">
        <v>8726</v>
      </c>
      <c r="C657" s="13" t="s">
        <v>8727</v>
      </c>
      <c r="D657" s="13" t="s">
        <v>8728</v>
      </c>
      <c r="E657" s="13" t="s">
        <v>8729</v>
      </c>
      <c r="F657" s="13" t="s">
        <v>8730</v>
      </c>
      <c r="G657" s="13">
        <v>2013</v>
      </c>
      <c r="H657" s="44">
        <v>41432</v>
      </c>
    </row>
    <row r="658" spans="1:11" ht="15.75" customHeight="1" x14ac:dyDescent="0.25">
      <c r="A658" s="13">
        <v>29270390</v>
      </c>
      <c r="B658" s="13" t="s">
        <v>8738</v>
      </c>
      <c r="C658" s="13" t="s">
        <v>8739</v>
      </c>
      <c r="D658" s="13" t="s">
        <v>8740</v>
      </c>
      <c r="E658" s="13" t="s">
        <v>1238</v>
      </c>
      <c r="F658" s="13" t="s">
        <v>5193</v>
      </c>
      <c r="G658" s="13">
        <v>2017</v>
      </c>
      <c r="H658" s="44">
        <v>43092</v>
      </c>
      <c r="I658" s="13" t="s">
        <v>8741</v>
      </c>
      <c r="K658" s="13" t="s">
        <v>8742</v>
      </c>
    </row>
    <row r="659" spans="1:11" ht="15.75" customHeight="1" x14ac:dyDescent="0.25">
      <c r="A659" s="13">
        <v>23856883</v>
      </c>
      <c r="B659" s="13" t="s">
        <v>8749</v>
      </c>
      <c r="C659" s="13" t="s">
        <v>8750</v>
      </c>
      <c r="D659" s="13" t="s">
        <v>8751</v>
      </c>
      <c r="E659" s="13" t="s">
        <v>8752</v>
      </c>
      <c r="F659" s="13" t="s">
        <v>164</v>
      </c>
      <c r="G659" s="13">
        <v>2014</v>
      </c>
      <c r="H659" s="44">
        <v>41472</v>
      </c>
      <c r="K659" s="13" t="s">
        <v>8753</v>
      </c>
    </row>
    <row r="660" spans="1:11" ht="15.75" customHeight="1" x14ac:dyDescent="0.25">
      <c r="A660" s="13">
        <v>27932616</v>
      </c>
      <c r="B660" s="13" t="s">
        <v>8766</v>
      </c>
      <c r="C660" s="13" t="s">
        <v>8767</v>
      </c>
      <c r="D660" s="13" t="s">
        <v>8768</v>
      </c>
      <c r="E660" s="13" t="s">
        <v>1538</v>
      </c>
      <c r="F660" s="13" t="s">
        <v>195</v>
      </c>
      <c r="G660" s="13">
        <v>2017</v>
      </c>
      <c r="H660" s="44">
        <v>42714</v>
      </c>
      <c r="I660" s="13" t="s">
        <v>8769</v>
      </c>
      <c r="K660" s="13" t="s">
        <v>8770</v>
      </c>
    </row>
    <row r="661" spans="1:11" ht="15.75" customHeight="1" x14ac:dyDescent="0.25">
      <c r="A661" s="13">
        <v>24077311</v>
      </c>
      <c r="B661" s="13" t="s">
        <v>8778</v>
      </c>
      <c r="C661" s="13" t="s">
        <v>8779</v>
      </c>
      <c r="D661" s="13" t="s">
        <v>8780</v>
      </c>
      <c r="E661" s="13" t="s">
        <v>8781</v>
      </c>
      <c r="F661" s="13" t="s">
        <v>8179</v>
      </c>
      <c r="G661" s="13">
        <v>2013</v>
      </c>
      <c r="H661" s="44">
        <v>41548</v>
      </c>
      <c r="K661" s="13" t="s">
        <v>8782</v>
      </c>
    </row>
    <row r="662" spans="1:11" ht="15.75" customHeight="1" x14ac:dyDescent="0.25">
      <c r="A662" s="13">
        <v>26023809</v>
      </c>
      <c r="B662" s="13" t="s">
        <v>8783</v>
      </c>
      <c r="C662" s="13" t="s">
        <v>8784</v>
      </c>
      <c r="D662" s="13" t="s">
        <v>8785</v>
      </c>
      <c r="E662" s="13" t="s">
        <v>8786</v>
      </c>
      <c r="F662" s="13" t="s">
        <v>8787</v>
      </c>
      <c r="G662" s="13">
        <v>2015</v>
      </c>
      <c r="H662" s="44">
        <v>42154</v>
      </c>
      <c r="I662" s="13" t="s">
        <v>8788</v>
      </c>
      <c r="K662" s="13" t="s">
        <v>8789</v>
      </c>
    </row>
    <row r="663" spans="1:11" ht="15.75" customHeight="1" x14ac:dyDescent="0.25">
      <c r="A663" s="13">
        <v>24813921</v>
      </c>
      <c r="B663" s="13" t="s">
        <v>8802</v>
      </c>
      <c r="C663" s="13" t="s">
        <v>8803</v>
      </c>
      <c r="D663" s="13" t="s">
        <v>8804</v>
      </c>
      <c r="E663" s="13" t="s">
        <v>6905</v>
      </c>
      <c r="F663" s="13" t="s">
        <v>8805</v>
      </c>
      <c r="G663" s="13">
        <v>2014</v>
      </c>
      <c r="H663" s="44">
        <v>41772</v>
      </c>
      <c r="I663" s="13" t="s">
        <v>8806</v>
      </c>
      <c r="K663" s="13" t="s">
        <v>8807</v>
      </c>
    </row>
    <row r="664" spans="1:11" ht="15.75" customHeight="1" x14ac:dyDescent="0.25">
      <c r="A664" s="13">
        <v>23209280</v>
      </c>
      <c r="B664" s="13" t="s">
        <v>8816</v>
      </c>
      <c r="C664" s="13" t="s">
        <v>8817</v>
      </c>
      <c r="D664" s="13" t="s">
        <v>8818</v>
      </c>
      <c r="E664" s="13" t="s">
        <v>8819</v>
      </c>
      <c r="F664" s="13" t="s">
        <v>1038</v>
      </c>
      <c r="G664" s="13">
        <v>2013</v>
      </c>
      <c r="H664" s="44">
        <v>41248</v>
      </c>
      <c r="I664" s="13" t="s">
        <v>8820</v>
      </c>
      <c r="K664" s="13" t="s">
        <v>8821</v>
      </c>
    </row>
    <row r="665" spans="1:11" ht="15.75" customHeight="1" x14ac:dyDescent="0.25">
      <c r="A665" s="13">
        <v>25013979</v>
      </c>
      <c r="B665" s="13" t="s">
        <v>8827</v>
      </c>
      <c r="C665" s="13" t="s">
        <v>8828</v>
      </c>
      <c r="D665" s="13" t="s">
        <v>8829</v>
      </c>
      <c r="E665" s="13" t="s">
        <v>8830</v>
      </c>
      <c r="F665" s="13" t="s">
        <v>304</v>
      </c>
      <c r="G665" s="13">
        <v>2014</v>
      </c>
      <c r="H665" s="44">
        <v>41832</v>
      </c>
      <c r="K665" s="13" t="s">
        <v>8831</v>
      </c>
    </row>
    <row r="666" spans="1:11" ht="15.75" customHeight="1" x14ac:dyDescent="0.25">
      <c r="A666" s="13">
        <v>26939573</v>
      </c>
      <c r="B666" s="13" t="s">
        <v>8854</v>
      </c>
      <c r="C666" s="13" t="s">
        <v>8855</v>
      </c>
      <c r="D666" s="13" t="s">
        <v>8856</v>
      </c>
      <c r="E666" s="13" t="s">
        <v>1740</v>
      </c>
      <c r="F666" s="13" t="s">
        <v>2202</v>
      </c>
      <c r="G666" s="13">
        <v>2016</v>
      </c>
      <c r="H666" s="44">
        <v>42434</v>
      </c>
      <c r="I666" s="13" t="s">
        <v>8857</v>
      </c>
      <c r="K666" s="13" t="s">
        <v>8858</v>
      </c>
    </row>
    <row r="667" spans="1:11" ht="15.75" customHeight="1" x14ac:dyDescent="0.25">
      <c r="A667" s="13">
        <v>25670773</v>
      </c>
      <c r="B667" s="13" t="s">
        <v>8866</v>
      </c>
      <c r="C667" s="13" t="s">
        <v>8867</v>
      </c>
      <c r="D667" s="13" t="s">
        <v>8868</v>
      </c>
      <c r="E667" s="13" t="s">
        <v>8869</v>
      </c>
      <c r="F667" s="13" t="s">
        <v>277</v>
      </c>
      <c r="G667" s="13">
        <v>2015</v>
      </c>
      <c r="H667" s="44">
        <v>42047</v>
      </c>
      <c r="I667" s="13" t="s">
        <v>8870</v>
      </c>
      <c r="K667" s="13" t="s">
        <v>8871</v>
      </c>
    </row>
    <row r="668" spans="1:11" ht="15.75" customHeight="1" x14ac:dyDescent="0.25">
      <c r="A668" s="13">
        <v>26941028</v>
      </c>
      <c r="B668" s="13" t="s">
        <v>8873</v>
      </c>
      <c r="C668" s="13" t="s">
        <v>8874</v>
      </c>
      <c r="D668" s="13" t="s">
        <v>8875</v>
      </c>
      <c r="E668" s="13" t="s">
        <v>8876</v>
      </c>
      <c r="F668" s="13" t="s">
        <v>1066</v>
      </c>
      <c r="G668" s="13">
        <v>2016</v>
      </c>
      <c r="H668" s="44">
        <v>42434</v>
      </c>
      <c r="I668" s="13" t="s">
        <v>8877</v>
      </c>
      <c r="K668" s="13" t="s">
        <v>8878</v>
      </c>
    </row>
    <row r="669" spans="1:11" ht="15.75" customHeight="1" x14ac:dyDescent="0.25">
      <c r="A669" s="13">
        <v>27116008</v>
      </c>
      <c r="B669" s="13" t="s">
        <v>8882</v>
      </c>
      <c r="C669" s="13" t="s">
        <v>8883</v>
      </c>
      <c r="D669" s="13" t="s">
        <v>8884</v>
      </c>
      <c r="E669" s="13" t="s">
        <v>8885</v>
      </c>
      <c r="F669" s="13" t="s">
        <v>164</v>
      </c>
      <c r="G669" s="13">
        <v>2016</v>
      </c>
      <c r="H669" s="44">
        <v>42487</v>
      </c>
      <c r="K669" s="13" t="s">
        <v>8886</v>
      </c>
    </row>
    <row r="670" spans="1:11" ht="15.75" customHeight="1" x14ac:dyDescent="0.25">
      <c r="A670" s="13">
        <v>22397838</v>
      </c>
      <c r="B670" s="13" t="s">
        <v>8887</v>
      </c>
      <c r="C670" s="13" t="s">
        <v>8888</v>
      </c>
      <c r="D670" s="13" t="s">
        <v>8889</v>
      </c>
      <c r="E670" s="13" t="s">
        <v>8890</v>
      </c>
      <c r="F670" s="13" t="s">
        <v>8891</v>
      </c>
      <c r="G670" s="13">
        <v>2012</v>
      </c>
      <c r="H670" s="44">
        <v>40977</v>
      </c>
      <c r="K670" s="13" t="s">
        <v>8892</v>
      </c>
    </row>
    <row r="671" spans="1:11" ht="15.75" customHeight="1" x14ac:dyDescent="0.25">
      <c r="A671" s="13">
        <v>24123871</v>
      </c>
      <c r="B671" s="13" t="s">
        <v>8893</v>
      </c>
      <c r="C671" s="13" t="s">
        <v>8894</v>
      </c>
      <c r="D671" s="13" t="s">
        <v>8895</v>
      </c>
      <c r="E671" s="13" t="s">
        <v>4777</v>
      </c>
      <c r="F671" s="13" t="s">
        <v>393</v>
      </c>
      <c r="G671" s="13">
        <v>2013</v>
      </c>
      <c r="H671" s="44">
        <v>41562</v>
      </c>
      <c r="K671" s="13" t="s">
        <v>8896</v>
      </c>
    </row>
    <row r="672" spans="1:11" ht="15.75" customHeight="1" x14ac:dyDescent="0.25">
      <c r="A672" s="13">
        <v>24740081</v>
      </c>
      <c r="B672" s="13" t="s">
        <v>8897</v>
      </c>
      <c r="C672" s="13" t="s">
        <v>8898</v>
      </c>
      <c r="D672" s="13" t="s">
        <v>8899</v>
      </c>
      <c r="E672" s="13" t="s">
        <v>8900</v>
      </c>
      <c r="F672" s="13" t="s">
        <v>502</v>
      </c>
      <c r="G672" s="13">
        <v>2014</v>
      </c>
      <c r="H672" s="44">
        <v>41747</v>
      </c>
      <c r="I672" s="13" t="s">
        <v>8901</v>
      </c>
      <c r="K672" s="13" t="s">
        <v>8902</v>
      </c>
    </row>
    <row r="673" spans="1:11" ht="15.75" customHeight="1" x14ac:dyDescent="0.25">
      <c r="A673" s="13">
        <v>23002192</v>
      </c>
      <c r="B673" s="13" t="s">
        <v>8916</v>
      </c>
      <c r="C673" s="13" t="s">
        <v>8917</v>
      </c>
      <c r="D673" s="13" t="s">
        <v>8918</v>
      </c>
      <c r="E673" s="13" t="s">
        <v>8919</v>
      </c>
      <c r="F673" s="13" t="s">
        <v>393</v>
      </c>
      <c r="G673" s="13">
        <v>2012</v>
      </c>
      <c r="H673" s="44">
        <v>41177</v>
      </c>
      <c r="I673" s="13" t="s">
        <v>8920</v>
      </c>
      <c r="J673" s="13" t="s">
        <v>8921</v>
      </c>
      <c r="K673" s="13" t="s">
        <v>8922</v>
      </c>
    </row>
    <row r="674" spans="1:11" ht="15.75" customHeight="1" x14ac:dyDescent="0.25">
      <c r="A674" s="13">
        <v>27984552</v>
      </c>
      <c r="B674" s="13" t="s">
        <v>8928</v>
      </c>
      <c r="C674" s="13" t="s">
        <v>8929</v>
      </c>
      <c r="D674" s="13" t="s">
        <v>8930</v>
      </c>
      <c r="E674" s="13" t="s">
        <v>2338</v>
      </c>
      <c r="F674" s="13" t="s">
        <v>304</v>
      </c>
      <c r="G674" s="13">
        <v>2017</v>
      </c>
      <c r="H674" s="44">
        <v>42721</v>
      </c>
      <c r="K674" s="13" t="s">
        <v>8931</v>
      </c>
    </row>
    <row r="675" spans="1:11" ht="15.75" customHeight="1" x14ac:dyDescent="0.25">
      <c r="A675" s="13">
        <v>27122199</v>
      </c>
      <c r="B675" s="13" t="s">
        <v>8962</v>
      </c>
      <c r="C675" s="13" t="s">
        <v>8963</v>
      </c>
      <c r="D675" s="13" t="s">
        <v>8964</v>
      </c>
      <c r="E675" s="13" t="s">
        <v>8965</v>
      </c>
      <c r="F675" s="13" t="s">
        <v>8966</v>
      </c>
      <c r="G675" s="13">
        <v>2016</v>
      </c>
      <c r="H675" s="44">
        <v>42489</v>
      </c>
      <c r="K675" s="13" t="s">
        <v>8967</v>
      </c>
    </row>
    <row r="676" spans="1:11" ht="15.75" customHeight="1" x14ac:dyDescent="0.25">
      <c r="A676" s="13">
        <v>24202206</v>
      </c>
      <c r="B676" s="13" t="s">
        <v>8969</v>
      </c>
      <c r="C676" s="13" t="s">
        <v>8970</v>
      </c>
      <c r="D676" s="13" t="s">
        <v>8971</v>
      </c>
      <c r="E676" s="13" t="s">
        <v>8972</v>
      </c>
      <c r="F676" s="13" t="s">
        <v>393</v>
      </c>
      <c r="G676" s="13">
        <v>2013</v>
      </c>
      <c r="H676" s="44">
        <v>41587</v>
      </c>
      <c r="K676" s="13" t="s">
        <v>8973</v>
      </c>
    </row>
    <row r="677" spans="1:11" ht="15.75" customHeight="1" x14ac:dyDescent="0.25">
      <c r="A677" s="13">
        <v>26601852</v>
      </c>
      <c r="B677" s="13" t="s">
        <v>8974</v>
      </c>
      <c r="C677" s="13" t="s">
        <v>8975</v>
      </c>
      <c r="D677" s="13" t="s">
        <v>8976</v>
      </c>
      <c r="E677" s="13" t="s">
        <v>4387</v>
      </c>
      <c r="F677" s="13" t="s">
        <v>393</v>
      </c>
      <c r="G677" s="13">
        <v>2016</v>
      </c>
      <c r="H677" s="44">
        <v>42334</v>
      </c>
      <c r="K677" s="13" t="s">
        <v>8977</v>
      </c>
    </row>
    <row r="678" spans="1:11" ht="15.75" customHeight="1" x14ac:dyDescent="0.25">
      <c r="A678" s="13">
        <v>26412834</v>
      </c>
      <c r="B678" s="13" t="s">
        <v>8980</v>
      </c>
      <c r="C678" s="13" t="s">
        <v>8981</v>
      </c>
      <c r="D678" s="13" t="s">
        <v>8982</v>
      </c>
      <c r="E678" s="13" t="s">
        <v>8983</v>
      </c>
      <c r="F678" s="13" t="s">
        <v>8984</v>
      </c>
      <c r="G678" s="13">
        <v>2015</v>
      </c>
      <c r="H678" s="44">
        <v>42276</v>
      </c>
      <c r="I678" s="13" t="s">
        <v>8985</v>
      </c>
      <c r="K678" s="13" t="s">
        <v>8986</v>
      </c>
    </row>
    <row r="679" spans="1:11" ht="15.75" customHeight="1" x14ac:dyDescent="0.25">
      <c r="A679" s="13">
        <v>27471322</v>
      </c>
      <c r="B679" s="13" t="s">
        <v>8987</v>
      </c>
      <c r="C679" s="13" t="s">
        <v>8988</v>
      </c>
      <c r="D679" s="13" t="s">
        <v>8989</v>
      </c>
      <c r="E679" s="13" t="s">
        <v>8990</v>
      </c>
      <c r="F679" s="13" t="s">
        <v>195</v>
      </c>
      <c r="G679" s="13">
        <v>2016</v>
      </c>
      <c r="H679" s="44">
        <v>42581</v>
      </c>
      <c r="I679" s="13" t="s">
        <v>8991</v>
      </c>
      <c r="K679" s="13" t="s">
        <v>8992</v>
      </c>
    </row>
    <row r="680" spans="1:11" ht="15.75" customHeight="1" x14ac:dyDescent="0.25">
      <c r="A680" s="13">
        <v>26119074</v>
      </c>
      <c r="B680" s="13" t="s">
        <v>8993</v>
      </c>
      <c r="C680" s="13" t="s">
        <v>8994</v>
      </c>
      <c r="D680" s="13" t="s">
        <v>8995</v>
      </c>
      <c r="E680" s="13" t="s">
        <v>8996</v>
      </c>
      <c r="F680" s="13" t="s">
        <v>8997</v>
      </c>
      <c r="G680" s="13">
        <v>2015</v>
      </c>
      <c r="H680" s="44">
        <v>42185</v>
      </c>
      <c r="K680" s="13" t="s">
        <v>8998</v>
      </c>
    </row>
    <row r="681" spans="1:11" ht="15.75" customHeight="1" x14ac:dyDescent="0.25">
      <c r="A681" s="13">
        <v>22581892</v>
      </c>
      <c r="B681" s="13" t="s">
        <v>8999</v>
      </c>
      <c r="C681" s="13" t="s">
        <v>9000</v>
      </c>
      <c r="D681" s="13" t="s">
        <v>9001</v>
      </c>
      <c r="E681" s="13" t="s">
        <v>9002</v>
      </c>
      <c r="F681" s="13" t="s">
        <v>735</v>
      </c>
      <c r="G681" s="13">
        <v>2012</v>
      </c>
      <c r="H681" s="44">
        <v>41044</v>
      </c>
      <c r="K681" s="13" t="s">
        <v>9003</v>
      </c>
    </row>
    <row r="682" spans="1:11" ht="15.75" customHeight="1" x14ac:dyDescent="0.25">
      <c r="A682" s="13">
        <v>22518864</v>
      </c>
      <c r="B682" s="13" t="s">
        <v>9004</v>
      </c>
      <c r="C682" s="13" t="s">
        <v>9005</v>
      </c>
      <c r="D682" s="13" t="s">
        <v>9006</v>
      </c>
      <c r="E682" s="13" t="s">
        <v>4166</v>
      </c>
      <c r="F682" s="13" t="s">
        <v>502</v>
      </c>
      <c r="G682" s="13">
        <v>2012</v>
      </c>
      <c r="H682" s="44">
        <v>41020</v>
      </c>
      <c r="I682" s="13" t="s">
        <v>9007</v>
      </c>
      <c r="K682" s="13" t="s">
        <v>9008</v>
      </c>
    </row>
    <row r="683" spans="1:11" ht="15.75" customHeight="1" x14ac:dyDescent="0.25">
      <c r="A683" s="13">
        <v>25547354</v>
      </c>
      <c r="B683" s="13" t="s">
        <v>9016</v>
      </c>
      <c r="C683" s="13" t="s">
        <v>9017</v>
      </c>
      <c r="D683" s="13" t="s">
        <v>9018</v>
      </c>
      <c r="E683" s="13" t="s">
        <v>9019</v>
      </c>
      <c r="F683" s="13" t="s">
        <v>573</v>
      </c>
      <c r="G683" s="13">
        <v>2015</v>
      </c>
      <c r="H683" s="44">
        <v>42004</v>
      </c>
      <c r="I683" s="13" t="s">
        <v>9020</v>
      </c>
      <c r="K683" s="13" t="s">
        <v>9021</v>
      </c>
    </row>
    <row r="684" spans="1:11" ht="15.75" customHeight="1" x14ac:dyDescent="0.25">
      <c r="A684" s="13">
        <v>24126526</v>
      </c>
      <c r="B684" s="13" t="s">
        <v>9038</v>
      </c>
      <c r="C684" s="13" t="s">
        <v>9039</v>
      </c>
      <c r="D684" s="13" t="s">
        <v>9040</v>
      </c>
      <c r="E684" s="13" t="s">
        <v>9041</v>
      </c>
      <c r="F684" s="13" t="s">
        <v>624</v>
      </c>
      <c r="G684" s="13">
        <v>2014</v>
      </c>
      <c r="H684" s="44">
        <v>41563</v>
      </c>
      <c r="I684" s="13" t="s">
        <v>9042</v>
      </c>
      <c r="K684" s="13" t="s">
        <v>9043</v>
      </c>
    </row>
    <row r="685" spans="1:11" ht="15.75" customHeight="1" x14ac:dyDescent="0.25">
      <c r="A685" s="13">
        <v>24337731</v>
      </c>
      <c r="B685" s="13" t="s">
        <v>9044</v>
      </c>
      <c r="C685" s="13" t="s">
        <v>9045</v>
      </c>
      <c r="D685" s="13" t="s">
        <v>9046</v>
      </c>
      <c r="E685" s="13" t="s">
        <v>9047</v>
      </c>
      <c r="F685" s="13" t="s">
        <v>393</v>
      </c>
      <c r="G685" s="13">
        <v>2014</v>
      </c>
      <c r="H685" s="44">
        <v>41625</v>
      </c>
      <c r="K685" s="13" t="s">
        <v>9048</v>
      </c>
    </row>
    <row r="686" spans="1:11" ht="15.75" customHeight="1" x14ac:dyDescent="0.25">
      <c r="A686" s="13">
        <v>25340397</v>
      </c>
      <c r="B686" s="13" t="s">
        <v>9067</v>
      </c>
      <c r="C686" s="13" t="s">
        <v>9068</v>
      </c>
      <c r="D686" s="13" t="s">
        <v>9069</v>
      </c>
      <c r="E686" s="13" t="s">
        <v>9070</v>
      </c>
      <c r="F686" s="13" t="s">
        <v>424</v>
      </c>
      <c r="G686" s="13">
        <v>2014</v>
      </c>
      <c r="H686" s="44">
        <v>41936</v>
      </c>
      <c r="I686" s="13" t="s">
        <v>9071</v>
      </c>
      <c r="K686" s="13" t="s">
        <v>9072</v>
      </c>
    </row>
    <row r="687" spans="1:11" ht="15.75" customHeight="1" x14ac:dyDescent="0.25">
      <c r="A687" s="13">
        <v>27259894</v>
      </c>
      <c r="B687" s="13" t="s">
        <v>9080</v>
      </c>
      <c r="C687" s="13" t="s">
        <v>9081</v>
      </c>
      <c r="D687" s="13" t="s">
        <v>9082</v>
      </c>
      <c r="E687" s="13" t="s">
        <v>9083</v>
      </c>
      <c r="F687" s="13" t="s">
        <v>9084</v>
      </c>
      <c r="G687" s="13">
        <v>2016</v>
      </c>
      <c r="H687" s="44">
        <v>42526</v>
      </c>
      <c r="K687" s="13" t="s">
        <v>9085</v>
      </c>
    </row>
    <row r="688" spans="1:11" ht="15.75" customHeight="1" x14ac:dyDescent="0.25">
      <c r="A688" s="13">
        <v>24188598</v>
      </c>
      <c r="B688" s="13" t="s">
        <v>9087</v>
      </c>
      <c r="C688" s="13" t="s">
        <v>9088</v>
      </c>
      <c r="D688" s="13" t="s">
        <v>9089</v>
      </c>
      <c r="E688" s="13" t="s">
        <v>9090</v>
      </c>
      <c r="F688" s="13" t="s">
        <v>9091</v>
      </c>
      <c r="G688" s="13">
        <v>2014</v>
      </c>
      <c r="H688" s="44">
        <v>41584</v>
      </c>
      <c r="K688" s="13" t="s">
        <v>9092</v>
      </c>
    </row>
    <row r="689" spans="1:11" ht="15.75" customHeight="1" x14ac:dyDescent="0.25">
      <c r="A689" s="13">
        <v>25330335</v>
      </c>
      <c r="B689" s="13" t="s">
        <v>9093</v>
      </c>
      <c r="C689" s="13" t="s">
        <v>9094</v>
      </c>
      <c r="D689" s="13" t="s">
        <v>9095</v>
      </c>
      <c r="E689" s="13" t="s">
        <v>9096</v>
      </c>
      <c r="F689" s="13" t="s">
        <v>5060</v>
      </c>
      <c r="G689" s="13">
        <v>2015</v>
      </c>
      <c r="H689" s="44">
        <v>41933</v>
      </c>
      <c r="K689" s="13" t="s">
        <v>9097</v>
      </c>
    </row>
    <row r="690" spans="1:11" ht="15.75" customHeight="1" x14ac:dyDescent="0.25">
      <c r="A690" s="13">
        <v>23564168</v>
      </c>
      <c r="B690" s="13" t="s">
        <v>9111</v>
      </c>
      <c r="C690" s="13" t="s">
        <v>9112</v>
      </c>
      <c r="D690" s="13" t="s">
        <v>9113</v>
      </c>
      <c r="E690" s="13" t="s">
        <v>9114</v>
      </c>
      <c r="F690" s="13" t="s">
        <v>373</v>
      </c>
      <c r="G690" s="13">
        <v>2013</v>
      </c>
      <c r="H690" s="44">
        <v>41373</v>
      </c>
      <c r="I690" s="13" t="s">
        <v>9115</v>
      </c>
      <c r="K690" s="13" t="s">
        <v>9116</v>
      </c>
    </row>
    <row r="691" spans="1:11" ht="15.75" customHeight="1" x14ac:dyDescent="0.25">
      <c r="A691" s="13">
        <v>26826161</v>
      </c>
      <c r="B691" s="13" t="s">
        <v>9122</v>
      </c>
      <c r="C691" s="13" t="s">
        <v>9123</v>
      </c>
      <c r="D691" s="13" t="s">
        <v>9124</v>
      </c>
      <c r="E691" s="13" t="s">
        <v>9125</v>
      </c>
      <c r="F691" s="13" t="s">
        <v>735</v>
      </c>
      <c r="G691" s="13">
        <v>2017</v>
      </c>
      <c r="H691" s="44">
        <v>42400</v>
      </c>
      <c r="K691" s="13" t="s">
        <v>9126</v>
      </c>
    </row>
    <row r="692" spans="1:11" ht="15.75" customHeight="1" x14ac:dyDescent="0.25">
      <c r="A692" s="13">
        <v>22537232</v>
      </c>
      <c r="B692" s="13" t="s">
        <v>9133</v>
      </c>
      <c r="C692" s="13" t="s">
        <v>9134</v>
      </c>
      <c r="D692" s="13" t="s">
        <v>9135</v>
      </c>
      <c r="E692" s="13" t="s">
        <v>9136</v>
      </c>
      <c r="F692" s="13" t="s">
        <v>9137</v>
      </c>
      <c r="G692" s="13">
        <v>2012</v>
      </c>
      <c r="H692" s="44">
        <v>41027</v>
      </c>
      <c r="I692" s="13" t="s">
        <v>9138</v>
      </c>
      <c r="J692" s="13" t="s">
        <v>9139</v>
      </c>
      <c r="K692" s="13" t="s">
        <v>9140</v>
      </c>
    </row>
    <row r="693" spans="1:11" ht="15.75" customHeight="1" x14ac:dyDescent="0.25">
      <c r="A693" s="13">
        <v>23153085</v>
      </c>
      <c r="B693" s="13" t="s">
        <v>9161</v>
      </c>
      <c r="C693" s="13" t="s">
        <v>9162</v>
      </c>
      <c r="D693" s="13" t="s">
        <v>9163</v>
      </c>
      <c r="E693" s="13" t="s">
        <v>655</v>
      </c>
      <c r="F693" s="13" t="s">
        <v>381</v>
      </c>
      <c r="G693" s="13">
        <v>2012</v>
      </c>
      <c r="H693" s="44">
        <v>41230</v>
      </c>
    </row>
    <row r="694" spans="1:11" ht="15.75" customHeight="1" x14ac:dyDescent="0.25">
      <c r="A694" s="13">
        <v>25925502</v>
      </c>
      <c r="B694" s="13" t="s">
        <v>9167</v>
      </c>
      <c r="C694" s="13" t="s">
        <v>9168</v>
      </c>
      <c r="D694" s="13" t="s">
        <v>9169</v>
      </c>
      <c r="E694" s="13" t="s">
        <v>9170</v>
      </c>
      <c r="F694" s="13" t="s">
        <v>759</v>
      </c>
      <c r="G694" s="13">
        <v>2015</v>
      </c>
      <c r="H694" s="44">
        <v>42125</v>
      </c>
      <c r="I694" s="13" t="s">
        <v>9171</v>
      </c>
      <c r="K694" s="13" t="s">
        <v>9172</v>
      </c>
    </row>
    <row r="695" spans="1:11" ht="15.75" customHeight="1" x14ac:dyDescent="0.25">
      <c r="A695" s="13">
        <v>24632515</v>
      </c>
      <c r="B695" s="13" t="s">
        <v>9187</v>
      </c>
      <c r="C695" s="13" t="s">
        <v>9188</v>
      </c>
      <c r="D695" s="13" t="s">
        <v>9189</v>
      </c>
      <c r="E695" s="13" t="s">
        <v>9190</v>
      </c>
      <c r="F695" s="13" t="s">
        <v>728</v>
      </c>
      <c r="G695" s="13">
        <v>2014</v>
      </c>
      <c r="H695" s="44">
        <v>41716</v>
      </c>
      <c r="I695" s="13" t="s">
        <v>9191</v>
      </c>
      <c r="J695" s="13" t="s">
        <v>9192</v>
      </c>
      <c r="K695" s="13" t="s">
        <v>9193</v>
      </c>
    </row>
    <row r="696" spans="1:11" ht="15.75" customHeight="1" x14ac:dyDescent="0.25">
      <c r="A696" s="13">
        <v>26466451</v>
      </c>
      <c r="B696" s="13" t="s">
        <v>9194</v>
      </c>
      <c r="C696" s="13" t="s">
        <v>9195</v>
      </c>
      <c r="D696" s="13" t="s">
        <v>9196</v>
      </c>
      <c r="E696" s="13" t="s">
        <v>9197</v>
      </c>
      <c r="F696" s="13" t="s">
        <v>840</v>
      </c>
      <c r="G696" s="13">
        <v>2015</v>
      </c>
      <c r="H696" s="44">
        <v>42293</v>
      </c>
    </row>
    <row r="697" spans="1:11" ht="15.75" customHeight="1" x14ac:dyDescent="0.25">
      <c r="A697" s="13">
        <v>25028887</v>
      </c>
      <c r="B697" s="13" t="s">
        <v>9198</v>
      </c>
      <c r="C697" s="13" t="s">
        <v>9199</v>
      </c>
      <c r="D697" s="13" t="s">
        <v>9200</v>
      </c>
      <c r="E697" s="13" t="s">
        <v>9201</v>
      </c>
      <c r="F697" s="13" t="s">
        <v>3216</v>
      </c>
      <c r="G697" s="13">
        <v>2014</v>
      </c>
      <c r="H697" s="44">
        <v>41837</v>
      </c>
      <c r="I697" s="13" t="s">
        <v>9202</v>
      </c>
      <c r="K697" s="13" t="s">
        <v>9203</v>
      </c>
    </row>
    <row r="698" spans="1:11" ht="15.75" customHeight="1" x14ac:dyDescent="0.25">
      <c r="A698" s="13">
        <v>24188607</v>
      </c>
      <c r="B698" s="13" t="s">
        <v>9238</v>
      </c>
      <c r="C698" s="13" t="s">
        <v>9239</v>
      </c>
      <c r="D698" s="13" t="s">
        <v>9240</v>
      </c>
      <c r="E698" s="13" t="s">
        <v>9241</v>
      </c>
      <c r="F698" s="13" t="s">
        <v>9091</v>
      </c>
      <c r="G698" s="13">
        <v>2014</v>
      </c>
      <c r="H698" s="44">
        <v>41584</v>
      </c>
      <c r="K698" s="13" t="s">
        <v>9242</v>
      </c>
    </row>
    <row r="699" spans="1:11" ht="15.75" customHeight="1" x14ac:dyDescent="0.25">
      <c r="A699" s="13">
        <v>23368846</v>
      </c>
      <c r="B699" s="13" t="s">
        <v>9262</v>
      </c>
      <c r="C699" s="13" t="s">
        <v>9263</v>
      </c>
      <c r="D699" s="13" t="s">
        <v>9264</v>
      </c>
      <c r="E699" s="13" t="s">
        <v>9265</v>
      </c>
      <c r="F699" s="13" t="s">
        <v>9266</v>
      </c>
      <c r="G699" s="13">
        <v>2013</v>
      </c>
      <c r="H699" s="44">
        <v>41307</v>
      </c>
      <c r="I699" s="13" t="s">
        <v>9267</v>
      </c>
      <c r="K699" s="13" t="s">
        <v>9268</v>
      </c>
    </row>
    <row r="700" spans="1:11" ht="15.75" customHeight="1" x14ac:dyDescent="0.25">
      <c r="A700" s="13">
        <v>27366021</v>
      </c>
      <c r="B700" s="13" t="s">
        <v>9270</v>
      </c>
      <c r="C700" s="13" t="s">
        <v>9271</v>
      </c>
      <c r="D700" s="13" t="s">
        <v>9272</v>
      </c>
      <c r="E700" s="13" t="s">
        <v>9273</v>
      </c>
      <c r="F700" s="13" t="s">
        <v>5548</v>
      </c>
      <c r="G700" s="13">
        <v>2016</v>
      </c>
      <c r="H700" s="44">
        <v>42553</v>
      </c>
      <c r="I700" s="13" t="s">
        <v>9274</v>
      </c>
      <c r="K700" s="13" t="s">
        <v>9275</v>
      </c>
    </row>
    <row r="701" spans="1:11" ht="15.75" customHeight="1" x14ac:dyDescent="0.25">
      <c r="A701" s="13">
        <v>24810212</v>
      </c>
      <c r="B701" s="13" t="s">
        <v>9280</v>
      </c>
      <c r="C701" s="13" t="s">
        <v>9281</v>
      </c>
      <c r="D701" s="13" t="s">
        <v>9282</v>
      </c>
      <c r="E701" s="13" t="s">
        <v>9283</v>
      </c>
      <c r="F701" s="13" t="s">
        <v>735</v>
      </c>
      <c r="G701" s="13">
        <v>2014</v>
      </c>
      <c r="H701" s="44">
        <v>41769</v>
      </c>
      <c r="I701" s="13" t="s">
        <v>9284</v>
      </c>
      <c r="K701" s="13" t="s">
        <v>9285</v>
      </c>
    </row>
    <row r="702" spans="1:11" ht="15.75" customHeight="1" x14ac:dyDescent="0.25">
      <c r="A702" s="13">
        <v>25552049</v>
      </c>
      <c r="B702" s="13" t="s">
        <v>9338</v>
      </c>
      <c r="C702" s="13" t="s">
        <v>9339</v>
      </c>
      <c r="D702" s="13" t="s">
        <v>9340</v>
      </c>
      <c r="E702" s="13" t="s">
        <v>9341</v>
      </c>
      <c r="F702" s="13" t="s">
        <v>840</v>
      </c>
      <c r="G702" s="13">
        <v>2014</v>
      </c>
      <c r="H702" s="44">
        <v>42006</v>
      </c>
    </row>
    <row r="703" spans="1:11" ht="15.75" customHeight="1" x14ac:dyDescent="0.25">
      <c r="A703" s="13">
        <v>23727313</v>
      </c>
      <c r="B703" s="13" t="s">
        <v>9342</v>
      </c>
      <c r="C703" s="13" t="s">
        <v>9343</v>
      </c>
      <c r="D703" s="13" t="s">
        <v>9344</v>
      </c>
      <c r="E703" s="13" t="s">
        <v>9345</v>
      </c>
      <c r="F703" s="13" t="s">
        <v>2022</v>
      </c>
      <c r="G703" s="13">
        <v>2013</v>
      </c>
      <c r="H703" s="44">
        <v>41429</v>
      </c>
      <c r="K703" s="13" t="s">
        <v>9346</v>
      </c>
    </row>
    <row r="704" spans="1:11" ht="15.75" customHeight="1" x14ac:dyDescent="0.25">
      <c r="A704" s="13">
        <v>22503167</v>
      </c>
      <c r="B704" s="13" t="s">
        <v>9347</v>
      </c>
      <c r="C704" s="13" t="s">
        <v>9348</v>
      </c>
      <c r="D704" s="13" t="s">
        <v>9349</v>
      </c>
      <c r="E704" s="13" t="s">
        <v>9350</v>
      </c>
      <c r="F704" s="13" t="s">
        <v>9351</v>
      </c>
      <c r="G704" s="13">
        <v>2012</v>
      </c>
      <c r="H704" s="44">
        <v>41016</v>
      </c>
      <c r="K704" s="13" t="s">
        <v>9352</v>
      </c>
    </row>
    <row r="705" spans="1:11" ht="15.75" customHeight="1" x14ac:dyDescent="0.25">
      <c r="A705" s="13">
        <v>26077246</v>
      </c>
      <c r="B705" s="13" t="s">
        <v>9371</v>
      </c>
      <c r="C705" s="13" t="s">
        <v>9372</v>
      </c>
      <c r="D705" s="13" t="s">
        <v>9373</v>
      </c>
      <c r="E705" s="13" t="s">
        <v>119</v>
      </c>
      <c r="F705" s="13" t="s">
        <v>573</v>
      </c>
      <c r="G705" s="13">
        <v>2015</v>
      </c>
      <c r="H705" s="44">
        <v>42172</v>
      </c>
      <c r="I705" s="13" t="s">
        <v>9374</v>
      </c>
      <c r="K705" s="13" t="s">
        <v>9375</v>
      </c>
    </row>
    <row r="706" spans="1:11" ht="15.75" customHeight="1" x14ac:dyDescent="0.25">
      <c r="A706" s="13">
        <v>24201828</v>
      </c>
      <c r="B706" s="13" t="s">
        <v>9378</v>
      </c>
      <c r="C706" s="13" t="s">
        <v>9379</v>
      </c>
      <c r="D706" s="13" t="s">
        <v>9380</v>
      </c>
      <c r="E706" s="13" t="s">
        <v>9381</v>
      </c>
      <c r="F706" s="13" t="s">
        <v>9382</v>
      </c>
      <c r="G706" s="13">
        <v>2013</v>
      </c>
      <c r="H706" s="44">
        <v>41587</v>
      </c>
      <c r="K706" s="13" t="s">
        <v>9383</v>
      </c>
    </row>
    <row r="707" spans="1:11" ht="15.75" customHeight="1" x14ac:dyDescent="0.25">
      <c r="A707" s="13">
        <v>25118322</v>
      </c>
      <c r="B707" s="13" t="s">
        <v>9388</v>
      </c>
      <c r="C707" s="13" t="s">
        <v>9389</v>
      </c>
      <c r="D707" s="13" t="s">
        <v>9390</v>
      </c>
      <c r="E707" s="13" t="s">
        <v>9391</v>
      </c>
      <c r="F707" s="13" t="s">
        <v>393</v>
      </c>
      <c r="G707" s="13">
        <v>2014</v>
      </c>
      <c r="H707" s="44">
        <v>41865</v>
      </c>
      <c r="K707" s="13" t="s">
        <v>9392</v>
      </c>
    </row>
    <row r="708" spans="1:11" ht="15.75" customHeight="1" x14ac:dyDescent="0.25">
      <c r="A708" s="13">
        <v>22707135</v>
      </c>
      <c r="B708" s="13" t="s">
        <v>9440</v>
      </c>
      <c r="C708" s="13" t="s">
        <v>9441</v>
      </c>
      <c r="D708" s="13" t="s">
        <v>9442</v>
      </c>
      <c r="E708" s="13" t="s">
        <v>9443</v>
      </c>
      <c r="F708" s="13" t="s">
        <v>1239</v>
      </c>
      <c r="G708" s="13">
        <v>2012</v>
      </c>
      <c r="H708" s="44">
        <v>41079</v>
      </c>
    </row>
    <row r="709" spans="1:11" ht="15.75" customHeight="1" x14ac:dyDescent="0.25">
      <c r="A709" s="13">
        <v>23279089</v>
      </c>
      <c r="B709" s="13" t="s">
        <v>9444</v>
      </c>
      <c r="C709" s="13" t="s">
        <v>9445</v>
      </c>
      <c r="D709" s="13" t="s">
        <v>9446</v>
      </c>
      <c r="E709" s="13" t="s">
        <v>9447</v>
      </c>
      <c r="F709" s="13" t="s">
        <v>399</v>
      </c>
      <c r="G709" s="13">
        <v>2013</v>
      </c>
      <c r="H709" s="44">
        <v>41277</v>
      </c>
      <c r="I709" s="13" t="s">
        <v>9448</v>
      </c>
      <c r="J709" s="13" t="s">
        <v>9449</v>
      </c>
      <c r="K709" s="13" t="s">
        <v>9450</v>
      </c>
    </row>
    <row r="710" spans="1:11" ht="15.75" customHeight="1" x14ac:dyDescent="0.25">
      <c r="A710" s="13">
        <v>23407466</v>
      </c>
      <c r="B710" s="13" t="s">
        <v>9456</v>
      </c>
      <c r="C710" s="13" t="s">
        <v>9457</v>
      </c>
      <c r="D710" s="13" t="s">
        <v>9458</v>
      </c>
      <c r="E710" s="13" t="s">
        <v>9459</v>
      </c>
      <c r="F710" s="13" t="s">
        <v>304</v>
      </c>
      <c r="G710" s="13">
        <v>2013</v>
      </c>
      <c r="H710" s="44">
        <v>41320</v>
      </c>
      <c r="I710" s="13" t="s">
        <v>9460</v>
      </c>
      <c r="J710" s="13" t="s">
        <v>9461</v>
      </c>
      <c r="K710" s="13" t="s">
        <v>9462</v>
      </c>
    </row>
    <row r="711" spans="1:11" ht="15.75" customHeight="1" x14ac:dyDescent="0.25">
      <c r="A711" s="13">
        <v>24737798</v>
      </c>
      <c r="B711" s="13" t="s">
        <v>9463</v>
      </c>
      <c r="C711" s="13" t="s">
        <v>9464</v>
      </c>
      <c r="D711" s="13" t="s">
        <v>9465</v>
      </c>
      <c r="E711" s="13" t="s">
        <v>9114</v>
      </c>
      <c r="F711" s="13" t="s">
        <v>195</v>
      </c>
      <c r="G711" s="13">
        <v>2014</v>
      </c>
      <c r="H711" s="44">
        <v>41746</v>
      </c>
      <c r="I711" s="13" t="s">
        <v>9466</v>
      </c>
      <c r="K711" s="13" t="s">
        <v>9467</v>
      </c>
    </row>
    <row r="712" spans="1:11" ht="15.75" customHeight="1" x14ac:dyDescent="0.25">
      <c r="A712" s="13">
        <v>25188454</v>
      </c>
      <c r="B712" s="13" t="s">
        <v>9469</v>
      </c>
      <c r="C712" s="13" t="s">
        <v>9470</v>
      </c>
      <c r="D712" s="13" t="s">
        <v>9471</v>
      </c>
      <c r="E712" s="13" t="s">
        <v>9472</v>
      </c>
      <c r="F712" s="13" t="s">
        <v>1251</v>
      </c>
      <c r="G712" s="13">
        <v>2014</v>
      </c>
      <c r="H712" s="44">
        <v>41887</v>
      </c>
      <c r="I712" s="13" t="s">
        <v>9473</v>
      </c>
      <c r="K712" s="13" t="s">
        <v>9474</v>
      </c>
    </row>
    <row r="713" spans="1:11" ht="15.75" customHeight="1" x14ac:dyDescent="0.25">
      <c r="A713" s="13">
        <v>27091503</v>
      </c>
      <c r="B713" s="13" t="s">
        <v>9476</v>
      </c>
      <c r="C713" s="13" t="s">
        <v>9477</v>
      </c>
      <c r="D713" s="13" t="s">
        <v>9478</v>
      </c>
      <c r="E713" s="13" t="s">
        <v>9479</v>
      </c>
      <c r="F713" s="13" t="s">
        <v>728</v>
      </c>
      <c r="G713" s="13">
        <v>2016</v>
      </c>
      <c r="H713" s="44">
        <v>42480</v>
      </c>
      <c r="K713" s="13" t="s">
        <v>9480</v>
      </c>
    </row>
    <row r="714" spans="1:11" ht="15.75" customHeight="1" x14ac:dyDescent="0.25">
      <c r="A714" s="13">
        <v>24696024</v>
      </c>
      <c r="B714" s="13" t="s">
        <v>9493</v>
      </c>
      <c r="C714" s="13" t="s">
        <v>9494</v>
      </c>
      <c r="D714" s="13" t="s">
        <v>9495</v>
      </c>
      <c r="E714" s="13" t="s">
        <v>9496</v>
      </c>
      <c r="F714" s="13" t="s">
        <v>502</v>
      </c>
      <c r="G714" s="13">
        <v>2014</v>
      </c>
      <c r="H714" s="44">
        <v>41733</v>
      </c>
      <c r="I714" s="13" t="s">
        <v>9497</v>
      </c>
      <c r="K714" s="13" t="s">
        <v>9498</v>
      </c>
    </row>
    <row r="715" spans="1:11" ht="15.75" customHeight="1" x14ac:dyDescent="0.25">
      <c r="A715" s="13">
        <v>26817487</v>
      </c>
      <c r="B715" s="13" t="s">
        <v>9508</v>
      </c>
      <c r="C715" s="13" t="s">
        <v>9509</v>
      </c>
      <c r="D715" s="13" t="s">
        <v>9510</v>
      </c>
      <c r="E715" s="13" t="s">
        <v>9511</v>
      </c>
      <c r="F715" s="13" t="s">
        <v>493</v>
      </c>
      <c r="G715" s="13">
        <v>2016</v>
      </c>
      <c r="H715" s="44">
        <v>42398</v>
      </c>
      <c r="I715" s="13" t="s">
        <v>9512</v>
      </c>
      <c r="K715" s="13" t="s">
        <v>9513</v>
      </c>
    </row>
    <row r="716" spans="1:11" ht="15.75" customHeight="1" x14ac:dyDescent="0.25">
      <c r="A716" s="13">
        <v>26165430</v>
      </c>
      <c r="B716" s="13" t="s">
        <v>9537</v>
      </c>
      <c r="C716" s="13" t="s">
        <v>9538</v>
      </c>
      <c r="D716" s="13" t="s">
        <v>9539</v>
      </c>
      <c r="E716" s="13" t="s">
        <v>9540</v>
      </c>
      <c r="F716" s="13" t="s">
        <v>304</v>
      </c>
      <c r="G716" s="13">
        <v>2015</v>
      </c>
      <c r="H716" s="44">
        <v>42199</v>
      </c>
      <c r="I716" s="13" t="s">
        <v>9541</v>
      </c>
      <c r="J716" s="13" t="s">
        <v>9542</v>
      </c>
      <c r="K716" s="13" t="s">
        <v>9543</v>
      </c>
    </row>
    <row r="717" spans="1:11" ht="15.75" customHeight="1" x14ac:dyDescent="0.25">
      <c r="A717" s="13">
        <v>22700700</v>
      </c>
      <c r="B717" s="13" t="s">
        <v>9553</v>
      </c>
      <c r="C717" s="13" t="s">
        <v>9554</v>
      </c>
      <c r="D717" s="13" t="s">
        <v>9555</v>
      </c>
      <c r="E717" s="13" t="s">
        <v>2217</v>
      </c>
      <c r="F717" s="13" t="s">
        <v>573</v>
      </c>
      <c r="G717" s="13">
        <v>2012</v>
      </c>
      <c r="H717" s="44">
        <v>41076</v>
      </c>
      <c r="I717" s="13" t="s">
        <v>9556</v>
      </c>
      <c r="K717" s="13" t="s">
        <v>9557</v>
      </c>
    </row>
    <row r="718" spans="1:11" ht="15.75" customHeight="1" x14ac:dyDescent="0.25">
      <c r="A718" s="13">
        <v>24210280</v>
      </c>
      <c r="B718" s="13" t="s">
        <v>9566</v>
      </c>
      <c r="C718" s="13" t="s">
        <v>9567</v>
      </c>
      <c r="D718" s="13" t="s">
        <v>9568</v>
      </c>
      <c r="E718" s="13" t="s">
        <v>9569</v>
      </c>
      <c r="F718" s="13" t="s">
        <v>9570</v>
      </c>
      <c r="G718" s="13">
        <v>2013</v>
      </c>
      <c r="H718" s="44">
        <v>41590</v>
      </c>
      <c r="K718" s="13" t="s">
        <v>9571</v>
      </c>
    </row>
    <row r="719" spans="1:11" ht="15.75" customHeight="1" x14ac:dyDescent="0.25">
      <c r="A719" s="13">
        <v>27440873</v>
      </c>
      <c r="B719" s="13" t="s">
        <v>9577</v>
      </c>
      <c r="C719" s="13" t="s">
        <v>9578</v>
      </c>
      <c r="D719" s="13" t="s">
        <v>9579</v>
      </c>
      <c r="E719" s="13" t="s">
        <v>9580</v>
      </c>
      <c r="F719" s="13" t="s">
        <v>735</v>
      </c>
      <c r="G719" s="13">
        <v>2017</v>
      </c>
      <c r="H719" s="44">
        <v>42573</v>
      </c>
      <c r="I719" s="13" t="s">
        <v>9581</v>
      </c>
      <c r="J719" s="13" t="s">
        <v>9582</v>
      </c>
      <c r="K719" s="13" t="s">
        <v>9583</v>
      </c>
    </row>
    <row r="720" spans="1:11" ht="15.75" customHeight="1" x14ac:dyDescent="0.25">
      <c r="A720" s="13">
        <v>27183633</v>
      </c>
      <c r="B720" s="13" t="s">
        <v>9584</v>
      </c>
      <c r="C720" s="13" t="s">
        <v>9585</v>
      </c>
      <c r="D720" s="13" t="s">
        <v>9586</v>
      </c>
      <c r="E720" s="13" t="s">
        <v>9587</v>
      </c>
      <c r="F720" s="13" t="s">
        <v>7066</v>
      </c>
      <c r="G720" s="13">
        <v>2016</v>
      </c>
      <c r="H720" s="44">
        <v>42507</v>
      </c>
      <c r="I720" s="13" t="s">
        <v>9588</v>
      </c>
      <c r="J720" s="13" t="s">
        <v>9589</v>
      </c>
      <c r="K720" s="13" t="s">
        <v>9590</v>
      </c>
    </row>
    <row r="721" spans="1:11" ht="15.75" customHeight="1" x14ac:dyDescent="0.25">
      <c r="A721" s="13">
        <v>28043232</v>
      </c>
      <c r="B721" s="13" t="s">
        <v>9591</v>
      </c>
      <c r="C721" s="13" t="s">
        <v>3746</v>
      </c>
      <c r="D721" s="13" t="s">
        <v>9592</v>
      </c>
      <c r="E721" s="13" t="s">
        <v>655</v>
      </c>
      <c r="F721" s="13" t="s">
        <v>381</v>
      </c>
      <c r="G721" s="13">
        <v>2016</v>
      </c>
      <c r="H721" s="44">
        <v>42739</v>
      </c>
    </row>
    <row r="722" spans="1:11" ht="15.75" customHeight="1" x14ac:dyDescent="0.25">
      <c r="A722" s="13">
        <v>28043233</v>
      </c>
      <c r="B722" s="13" t="s">
        <v>9607</v>
      </c>
      <c r="C722" s="13" t="s">
        <v>3746</v>
      </c>
      <c r="D722" s="13" t="s">
        <v>9608</v>
      </c>
      <c r="E722" s="13" t="s">
        <v>655</v>
      </c>
      <c r="F722" s="13" t="s">
        <v>381</v>
      </c>
      <c r="G722" s="13">
        <v>2016</v>
      </c>
      <c r="H722" s="44">
        <v>42739</v>
      </c>
    </row>
    <row r="723" spans="1:11" ht="15.75" customHeight="1" x14ac:dyDescent="0.25">
      <c r="A723" s="13">
        <v>25483706</v>
      </c>
      <c r="B723" s="13" t="s">
        <v>9609</v>
      </c>
      <c r="C723" s="13" t="s">
        <v>9610</v>
      </c>
      <c r="D723" s="13" t="s">
        <v>9611</v>
      </c>
      <c r="E723" s="13" t="s">
        <v>9612</v>
      </c>
      <c r="F723" s="13" t="s">
        <v>5584</v>
      </c>
      <c r="G723" s="13">
        <v>2014</v>
      </c>
      <c r="H723" s="44">
        <v>41982</v>
      </c>
      <c r="I723" s="13" t="s">
        <v>9613</v>
      </c>
      <c r="K723" s="13" t="s">
        <v>9614</v>
      </c>
    </row>
    <row r="724" spans="1:11" ht="15.75" customHeight="1" x14ac:dyDescent="0.25">
      <c r="A724" s="13">
        <v>27895130</v>
      </c>
      <c r="B724" s="13" t="s">
        <v>9623</v>
      </c>
      <c r="C724" s="13" t="s">
        <v>9624</v>
      </c>
      <c r="D724" s="13" t="s">
        <v>9625</v>
      </c>
      <c r="E724" s="13" t="s">
        <v>580</v>
      </c>
      <c r="F724" s="13" t="s">
        <v>624</v>
      </c>
      <c r="G724" s="13">
        <v>2017</v>
      </c>
      <c r="H724" s="44">
        <v>42704</v>
      </c>
      <c r="I724" s="13" t="s">
        <v>9626</v>
      </c>
      <c r="K724" s="13" t="s">
        <v>9627</v>
      </c>
    </row>
    <row r="725" spans="1:11" ht="15.75" customHeight="1" x14ac:dyDescent="0.25">
      <c r="A725" s="13">
        <v>27261924</v>
      </c>
      <c r="B725" s="13" t="s">
        <v>9668</v>
      </c>
      <c r="C725" s="13" t="s">
        <v>9669</v>
      </c>
      <c r="D725" s="13" t="s">
        <v>9670</v>
      </c>
      <c r="E725" s="13" t="s">
        <v>9671</v>
      </c>
      <c r="F725" s="13" t="s">
        <v>9672</v>
      </c>
      <c r="G725" s="13">
        <v>2016</v>
      </c>
      <c r="H725" s="44">
        <v>42526</v>
      </c>
      <c r="K725" s="13" t="s">
        <v>9673</v>
      </c>
    </row>
    <row r="726" spans="1:11" ht="15.75" customHeight="1" x14ac:dyDescent="0.25">
      <c r="A726" s="13">
        <v>25418572</v>
      </c>
      <c r="B726" s="13" t="s">
        <v>9680</v>
      </c>
      <c r="C726" s="13" t="s">
        <v>9681</v>
      </c>
      <c r="D726" s="13" t="s">
        <v>9682</v>
      </c>
      <c r="E726" s="13" t="s">
        <v>9683</v>
      </c>
      <c r="F726" s="13" t="s">
        <v>9684</v>
      </c>
      <c r="G726" s="13">
        <v>2014</v>
      </c>
      <c r="H726" s="44">
        <v>41968</v>
      </c>
      <c r="K726" s="13" t="s">
        <v>9685</v>
      </c>
    </row>
    <row r="727" spans="1:11" ht="15.75" customHeight="1" x14ac:dyDescent="0.25">
      <c r="A727" s="13">
        <v>25605771</v>
      </c>
      <c r="B727" s="13" t="s">
        <v>9691</v>
      </c>
      <c r="C727" s="13" t="s">
        <v>9692</v>
      </c>
      <c r="D727" s="13" t="s">
        <v>9693</v>
      </c>
      <c r="E727" s="13" t="s">
        <v>9472</v>
      </c>
      <c r="F727" s="13" t="s">
        <v>624</v>
      </c>
      <c r="G727" s="13">
        <v>2015</v>
      </c>
      <c r="H727" s="44">
        <v>42026</v>
      </c>
      <c r="I727" s="13" t="s">
        <v>9694</v>
      </c>
      <c r="K727" s="13" t="s">
        <v>9695</v>
      </c>
    </row>
    <row r="728" spans="1:11" ht="15.75" customHeight="1" x14ac:dyDescent="0.25">
      <c r="A728" s="13">
        <v>27806034</v>
      </c>
      <c r="B728" s="13" t="s">
        <v>9713</v>
      </c>
      <c r="C728" s="13" t="s">
        <v>9714</v>
      </c>
      <c r="D728" s="13" t="s">
        <v>9715</v>
      </c>
      <c r="E728" s="13" t="s">
        <v>9716</v>
      </c>
      <c r="F728" s="13" t="s">
        <v>2708</v>
      </c>
      <c r="G728" s="13">
        <v>2016</v>
      </c>
      <c r="H728" s="44">
        <v>42677</v>
      </c>
    </row>
    <row r="729" spans="1:11" ht="15.75" customHeight="1" x14ac:dyDescent="0.25">
      <c r="A729" s="13">
        <v>23863567</v>
      </c>
      <c r="B729" s="13" t="s">
        <v>9741</v>
      </c>
      <c r="C729" s="13" t="s">
        <v>9742</v>
      </c>
      <c r="D729" s="13" t="s">
        <v>9743</v>
      </c>
      <c r="E729" s="13" t="s">
        <v>9744</v>
      </c>
      <c r="F729" s="13" t="s">
        <v>502</v>
      </c>
      <c r="G729" s="13">
        <v>2013</v>
      </c>
      <c r="H729" s="44">
        <v>41474</v>
      </c>
      <c r="I729" s="13" t="s">
        <v>9745</v>
      </c>
      <c r="K729" s="13" t="s">
        <v>9746</v>
      </c>
    </row>
    <row r="730" spans="1:11" ht="15.75" customHeight="1" x14ac:dyDescent="0.25">
      <c r="A730" s="13">
        <v>25836384</v>
      </c>
      <c r="B730" s="13" t="s">
        <v>9749</v>
      </c>
      <c r="C730" s="13" t="s">
        <v>9750</v>
      </c>
      <c r="D730" s="13" t="s">
        <v>9751</v>
      </c>
      <c r="E730" s="13" t="s">
        <v>9752</v>
      </c>
      <c r="F730" s="13" t="s">
        <v>9753</v>
      </c>
      <c r="G730" s="13">
        <v>2015</v>
      </c>
      <c r="H730" s="44">
        <v>42098</v>
      </c>
      <c r="I730" s="13" t="s">
        <v>9754</v>
      </c>
      <c r="K730" s="13" t="s">
        <v>9755</v>
      </c>
    </row>
    <row r="731" spans="1:11" ht="15.75" customHeight="1" x14ac:dyDescent="0.25">
      <c r="A731" s="13">
        <v>26976875</v>
      </c>
      <c r="B731" s="13" t="s">
        <v>9761</v>
      </c>
      <c r="C731" s="13" t="s">
        <v>9762</v>
      </c>
      <c r="D731" s="13" t="s">
        <v>9763</v>
      </c>
      <c r="E731" s="13" t="s">
        <v>7020</v>
      </c>
      <c r="F731" s="13" t="s">
        <v>573</v>
      </c>
      <c r="G731" s="13">
        <v>2016</v>
      </c>
      <c r="H731" s="44">
        <v>42445</v>
      </c>
      <c r="I731" s="13" t="s">
        <v>9764</v>
      </c>
      <c r="K731" s="13" t="s">
        <v>9765</v>
      </c>
    </row>
    <row r="732" spans="1:11" ht="15.75" customHeight="1" x14ac:dyDescent="0.25">
      <c r="A732" s="13">
        <v>26102632</v>
      </c>
      <c r="B732" s="13" t="s">
        <v>9768</v>
      </c>
      <c r="C732" s="13" t="s">
        <v>9769</v>
      </c>
      <c r="D732" s="13" t="s">
        <v>9770</v>
      </c>
      <c r="E732" s="13" t="s">
        <v>9771</v>
      </c>
      <c r="F732" s="13" t="s">
        <v>9772</v>
      </c>
      <c r="G732" s="13">
        <v>2015</v>
      </c>
      <c r="H732" s="44">
        <v>42179</v>
      </c>
      <c r="K732" s="13" t="s">
        <v>9773</v>
      </c>
    </row>
    <row r="733" spans="1:11" ht="15.75" customHeight="1" x14ac:dyDescent="0.25">
      <c r="A733" s="13">
        <v>28348864</v>
      </c>
      <c r="B733" s="13" t="s">
        <v>9774</v>
      </c>
      <c r="C733" s="13" t="s">
        <v>9775</v>
      </c>
      <c r="D733" s="13" t="s">
        <v>9776</v>
      </c>
      <c r="E733" s="13" t="s">
        <v>9777</v>
      </c>
      <c r="F733" s="13" t="s">
        <v>249</v>
      </c>
      <c r="G733" s="13">
        <v>2016</v>
      </c>
      <c r="H733" s="44">
        <v>42823</v>
      </c>
      <c r="I733" s="13" t="s">
        <v>9778</v>
      </c>
      <c r="K733" s="13" t="s">
        <v>9779</v>
      </c>
    </row>
    <row r="734" spans="1:11" ht="15.75" customHeight="1" x14ac:dyDescent="0.25">
      <c r="A734" s="13">
        <v>25471928</v>
      </c>
      <c r="B734" s="13" t="s">
        <v>9798</v>
      </c>
      <c r="C734" s="13" t="s">
        <v>9799</v>
      </c>
      <c r="D734" s="13" t="s">
        <v>9800</v>
      </c>
      <c r="E734" s="13" t="s">
        <v>9801</v>
      </c>
      <c r="F734" s="13" t="s">
        <v>5060</v>
      </c>
      <c r="G734" s="13">
        <v>2015</v>
      </c>
      <c r="H734" s="44">
        <v>41978</v>
      </c>
      <c r="K734" s="13" t="s">
        <v>9802</v>
      </c>
    </row>
    <row r="735" spans="1:11" ht="15.75" customHeight="1" x14ac:dyDescent="0.25">
      <c r="A735" s="13">
        <v>24583444</v>
      </c>
      <c r="B735" s="13" t="s">
        <v>9812</v>
      </c>
      <c r="C735" s="13" t="s">
        <v>9813</v>
      </c>
      <c r="D735" s="13" t="s">
        <v>9814</v>
      </c>
      <c r="E735" s="13" t="s">
        <v>9815</v>
      </c>
      <c r="F735" s="13" t="s">
        <v>4080</v>
      </c>
      <c r="G735" s="13">
        <v>2014</v>
      </c>
      <c r="H735" s="44">
        <v>41702</v>
      </c>
      <c r="K735" s="13" t="s">
        <v>9816</v>
      </c>
    </row>
    <row r="736" spans="1:11" ht="15.75" customHeight="1" x14ac:dyDescent="0.25">
      <c r="A736" s="13">
        <v>25017717</v>
      </c>
      <c r="B736" s="13" t="s">
        <v>9832</v>
      </c>
      <c r="C736" s="13" t="s">
        <v>326</v>
      </c>
      <c r="D736" s="13" t="s">
        <v>9833</v>
      </c>
      <c r="E736" s="13" t="s">
        <v>328</v>
      </c>
      <c r="F736" s="13" t="s">
        <v>9834</v>
      </c>
      <c r="G736" s="13">
        <v>2014</v>
      </c>
      <c r="H736" s="44">
        <v>41835</v>
      </c>
      <c r="K736" s="13" t="s">
        <v>9835</v>
      </c>
    </row>
    <row r="737" spans="1:11" ht="15.75" customHeight="1" x14ac:dyDescent="0.25">
      <c r="A737" s="13">
        <v>22835466</v>
      </c>
      <c r="B737" s="13" t="s">
        <v>9842</v>
      </c>
      <c r="C737" s="13" t="s">
        <v>9843</v>
      </c>
      <c r="D737" s="13" t="s">
        <v>9844</v>
      </c>
      <c r="E737" s="13" t="s">
        <v>6167</v>
      </c>
      <c r="F737" s="13" t="s">
        <v>1046</v>
      </c>
      <c r="G737" s="13">
        <v>2012</v>
      </c>
      <c r="H737" s="44">
        <v>41118</v>
      </c>
    </row>
    <row r="738" spans="1:11" ht="15.75" customHeight="1" x14ac:dyDescent="0.25">
      <c r="A738" s="13">
        <v>25222211</v>
      </c>
      <c r="B738" s="13" t="s">
        <v>9845</v>
      </c>
      <c r="C738" s="13" t="s">
        <v>3399</v>
      </c>
      <c r="D738" s="13" t="s">
        <v>9846</v>
      </c>
      <c r="E738" s="13" t="s">
        <v>655</v>
      </c>
      <c r="F738" s="13" t="s">
        <v>381</v>
      </c>
      <c r="G738" s="13">
        <v>2014</v>
      </c>
      <c r="H738" s="44">
        <v>41898</v>
      </c>
    </row>
    <row r="739" spans="1:11" ht="15.75" customHeight="1" x14ac:dyDescent="0.25">
      <c r="A739" s="13">
        <v>24089576</v>
      </c>
      <c r="B739" s="13" t="s">
        <v>9853</v>
      </c>
      <c r="C739" s="13" t="s">
        <v>9854</v>
      </c>
      <c r="D739" s="13" t="s">
        <v>9855</v>
      </c>
      <c r="E739" s="13" t="s">
        <v>1660</v>
      </c>
      <c r="F739" s="13" t="s">
        <v>1312</v>
      </c>
      <c r="G739" s="13">
        <v>2014</v>
      </c>
      <c r="H739" s="44">
        <v>41551</v>
      </c>
      <c r="K739" s="13" t="s">
        <v>9856</v>
      </c>
    </row>
    <row r="740" spans="1:11" ht="15.75" customHeight="1" x14ac:dyDescent="0.25">
      <c r="A740" s="13">
        <v>25802857</v>
      </c>
      <c r="B740" s="13" t="s">
        <v>9873</v>
      </c>
      <c r="C740" s="13" t="s">
        <v>9874</v>
      </c>
      <c r="D740" s="13" t="s">
        <v>9875</v>
      </c>
      <c r="E740" s="13" t="s">
        <v>1813</v>
      </c>
      <c r="F740" s="13" t="s">
        <v>5164</v>
      </c>
      <c r="G740" s="13">
        <v>2015</v>
      </c>
      <c r="H740" s="44">
        <v>42088</v>
      </c>
      <c r="I740" s="13" t="s">
        <v>9876</v>
      </c>
      <c r="K740" s="13" t="s">
        <v>9877</v>
      </c>
    </row>
    <row r="741" spans="1:11" ht="15.75" customHeight="1" x14ac:dyDescent="0.25">
      <c r="A741" s="13">
        <v>23424672</v>
      </c>
      <c r="B741" s="13" t="s">
        <v>9889</v>
      </c>
      <c r="C741" s="13" t="s">
        <v>9890</v>
      </c>
      <c r="D741" s="13" t="s">
        <v>9891</v>
      </c>
      <c r="E741" s="13" t="s">
        <v>5977</v>
      </c>
      <c r="F741" s="13" t="s">
        <v>424</v>
      </c>
      <c r="G741" s="13">
        <v>2013</v>
      </c>
      <c r="H741" s="44">
        <v>41326</v>
      </c>
      <c r="I741" s="13" t="s">
        <v>9892</v>
      </c>
      <c r="K741" s="13" t="s">
        <v>9893</v>
      </c>
    </row>
    <row r="742" spans="1:11" ht="15.75" customHeight="1" x14ac:dyDescent="0.25">
      <c r="A742" s="13">
        <v>24797914</v>
      </c>
      <c r="B742" s="13" t="s">
        <v>9921</v>
      </c>
      <c r="C742" s="13" t="s">
        <v>9922</v>
      </c>
      <c r="D742" s="13" t="s">
        <v>9923</v>
      </c>
      <c r="E742" s="13" t="s">
        <v>3438</v>
      </c>
      <c r="F742" s="13" t="s">
        <v>424</v>
      </c>
      <c r="G742" s="13">
        <v>2014</v>
      </c>
      <c r="H742" s="44">
        <v>41766</v>
      </c>
      <c r="I742" s="13" t="s">
        <v>9924</v>
      </c>
      <c r="K742" s="13" t="s">
        <v>9925</v>
      </c>
    </row>
    <row r="743" spans="1:11" ht="15.75" customHeight="1" x14ac:dyDescent="0.25">
      <c r="A743" s="13">
        <v>26620348</v>
      </c>
      <c r="B743" s="13" t="s">
        <v>9932</v>
      </c>
      <c r="C743" s="13" t="s">
        <v>3522</v>
      </c>
      <c r="D743" s="13" t="s">
        <v>9933</v>
      </c>
      <c r="E743" s="13" t="s">
        <v>655</v>
      </c>
      <c r="F743" s="13" t="s">
        <v>381</v>
      </c>
      <c r="G743" s="13">
        <v>2015</v>
      </c>
      <c r="H743" s="44">
        <v>42340</v>
      </c>
    </row>
    <row r="744" spans="1:11" ht="15.75" customHeight="1" x14ac:dyDescent="0.25">
      <c r="A744" s="13">
        <v>22446590</v>
      </c>
      <c r="B744" s="13" t="s">
        <v>9936</v>
      </c>
      <c r="C744" s="13" t="s">
        <v>9937</v>
      </c>
      <c r="D744" s="13" t="s">
        <v>9938</v>
      </c>
      <c r="E744" s="13" t="s">
        <v>9939</v>
      </c>
      <c r="F744" s="13" t="s">
        <v>728</v>
      </c>
      <c r="G744" s="13">
        <v>2012</v>
      </c>
      <c r="H744" s="44">
        <v>40995</v>
      </c>
      <c r="K744" s="13" t="s">
        <v>9940</v>
      </c>
    </row>
    <row r="745" spans="1:11" ht="15.75" customHeight="1" x14ac:dyDescent="0.25">
      <c r="A745" s="13">
        <v>25799263</v>
      </c>
      <c r="B745" s="13" t="s">
        <v>9941</v>
      </c>
      <c r="C745" s="13" t="s">
        <v>9942</v>
      </c>
      <c r="D745" s="13" t="s">
        <v>9943</v>
      </c>
      <c r="E745" s="13" t="s">
        <v>9443</v>
      </c>
      <c r="F745" s="13" t="s">
        <v>424</v>
      </c>
      <c r="G745" s="13">
        <v>2015</v>
      </c>
      <c r="H745" s="44">
        <v>42087</v>
      </c>
      <c r="I745" s="13" t="s">
        <v>9944</v>
      </c>
      <c r="K745" s="13" t="s">
        <v>9945</v>
      </c>
    </row>
    <row r="746" spans="1:11" ht="15.75" customHeight="1" x14ac:dyDescent="0.25">
      <c r="A746" s="13">
        <v>27353752</v>
      </c>
      <c r="B746" s="13" t="s">
        <v>9954</v>
      </c>
      <c r="C746" s="13" t="s">
        <v>9955</v>
      </c>
      <c r="D746" s="13" t="s">
        <v>9956</v>
      </c>
      <c r="E746" s="13" t="s">
        <v>9957</v>
      </c>
      <c r="F746" s="13" t="s">
        <v>277</v>
      </c>
      <c r="G746" s="13">
        <v>2016</v>
      </c>
      <c r="H746" s="44">
        <v>42551</v>
      </c>
      <c r="I746" s="13" t="s">
        <v>9958</v>
      </c>
      <c r="K746" s="13" t="s">
        <v>9959</v>
      </c>
    </row>
    <row r="747" spans="1:11" ht="15.75" customHeight="1" x14ac:dyDescent="0.25">
      <c r="A747" s="13">
        <v>27100764</v>
      </c>
      <c r="B747" s="13" t="s">
        <v>9961</v>
      </c>
      <c r="C747" s="13" t="s">
        <v>9962</v>
      </c>
      <c r="D747" s="13" t="s">
        <v>9963</v>
      </c>
      <c r="E747" s="13" t="s">
        <v>9964</v>
      </c>
      <c r="F747" s="13" t="s">
        <v>304</v>
      </c>
      <c r="G747" s="13">
        <v>2016</v>
      </c>
      <c r="H747" s="44">
        <v>42482</v>
      </c>
      <c r="K747" s="13" t="s">
        <v>9965</v>
      </c>
    </row>
    <row r="748" spans="1:11" ht="15.75" customHeight="1" x14ac:dyDescent="0.25">
      <c r="A748" s="13">
        <v>26418128</v>
      </c>
      <c r="B748" s="13" t="s">
        <v>9976</v>
      </c>
      <c r="C748" s="13" t="s">
        <v>9977</v>
      </c>
      <c r="D748" s="13" t="s">
        <v>9978</v>
      </c>
      <c r="E748" s="13" t="s">
        <v>9979</v>
      </c>
      <c r="F748" s="13" t="s">
        <v>9980</v>
      </c>
      <c r="G748" s="13">
        <v>2015</v>
      </c>
      <c r="H748" s="44">
        <v>42277</v>
      </c>
      <c r="I748" s="13" t="s">
        <v>9981</v>
      </c>
      <c r="K748" s="13" t="s">
        <v>9982</v>
      </c>
    </row>
    <row r="749" spans="1:11" ht="15.75" customHeight="1" x14ac:dyDescent="0.25">
      <c r="A749" s="13">
        <v>23965768</v>
      </c>
      <c r="B749" s="13" t="s">
        <v>9990</v>
      </c>
      <c r="C749" s="13" t="s">
        <v>9991</v>
      </c>
      <c r="D749" s="13" t="s">
        <v>9992</v>
      </c>
      <c r="E749" s="13" t="s">
        <v>9993</v>
      </c>
      <c r="F749" s="13" t="s">
        <v>304</v>
      </c>
      <c r="G749" s="13">
        <v>2013</v>
      </c>
      <c r="H749" s="44">
        <v>41509</v>
      </c>
      <c r="I749" s="13" t="s">
        <v>9994</v>
      </c>
      <c r="J749" s="13" t="s">
        <v>9995</v>
      </c>
      <c r="K749" s="13" t="s">
        <v>9996</v>
      </c>
    </row>
    <row r="750" spans="1:11" ht="15.75" customHeight="1" x14ac:dyDescent="0.25">
      <c r="A750" s="13">
        <v>23219271</v>
      </c>
      <c r="B750" s="13" t="s">
        <v>10001</v>
      </c>
      <c r="C750" s="13" t="s">
        <v>10002</v>
      </c>
      <c r="D750" s="13" t="s">
        <v>10003</v>
      </c>
      <c r="E750" s="13" t="s">
        <v>10004</v>
      </c>
      <c r="F750" s="13" t="s">
        <v>10005</v>
      </c>
      <c r="G750" s="13">
        <v>2013</v>
      </c>
      <c r="H750" s="44">
        <v>41254</v>
      </c>
      <c r="K750" s="13" t="s">
        <v>10006</v>
      </c>
    </row>
    <row r="751" spans="1:11" ht="15.75" customHeight="1" x14ac:dyDescent="0.25">
      <c r="A751" s="13">
        <v>23630956</v>
      </c>
      <c r="B751" s="13" t="s">
        <v>10007</v>
      </c>
      <c r="C751" s="13" t="s">
        <v>10008</v>
      </c>
      <c r="D751" s="13" t="s">
        <v>10009</v>
      </c>
      <c r="E751" s="13" t="s">
        <v>10010</v>
      </c>
      <c r="F751" s="13" t="s">
        <v>624</v>
      </c>
      <c r="G751" s="13">
        <v>2013</v>
      </c>
      <c r="H751" s="44">
        <v>41395</v>
      </c>
      <c r="I751" s="13" t="s">
        <v>10011</v>
      </c>
      <c r="K751" s="13" t="s">
        <v>10012</v>
      </c>
    </row>
    <row r="752" spans="1:11" ht="15.75" customHeight="1" x14ac:dyDescent="0.25">
      <c r="A752" s="13">
        <v>22627011</v>
      </c>
      <c r="B752" s="13" t="s">
        <v>10013</v>
      </c>
      <c r="C752" s="13" t="s">
        <v>10014</v>
      </c>
      <c r="D752" s="13" t="s">
        <v>10015</v>
      </c>
      <c r="E752" s="13" t="s">
        <v>10016</v>
      </c>
      <c r="F752" s="13" t="s">
        <v>10017</v>
      </c>
      <c r="G752" s="13">
        <v>2013</v>
      </c>
      <c r="H752" s="44">
        <v>41055</v>
      </c>
      <c r="K752" s="13" t="s">
        <v>10018</v>
      </c>
    </row>
    <row r="753" spans="1:11" ht="15.75" customHeight="1" x14ac:dyDescent="0.25">
      <c r="A753" s="13">
        <v>24413490</v>
      </c>
      <c r="B753" s="13" t="s">
        <v>10025</v>
      </c>
      <c r="C753" s="13" t="s">
        <v>10026</v>
      </c>
      <c r="D753" s="13" t="s">
        <v>10027</v>
      </c>
      <c r="E753" s="13" t="s">
        <v>10028</v>
      </c>
      <c r="F753" s="13" t="s">
        <v>304</v>
      </c>
      <c r="G753" s="13">
        <v>2014</v>
      </c>
      <c r="H753" s="44">
        <v>41653</v>
      </c>
      <c r="K753" s="13" t="s">
        <v>10029</v>
      </c>
    </row>
    <row r="754" spans="1:11" ht="15.75" customHeight="1" x14ac:dyDescent="0.25">
      <c r="A754" s="13">
        <v>23236082</v>
      </c>
      <c r="B754" s="13" t="s">
        <v>10051</v>
      </c>
      <c r="C754" s="13" t="s">
        <v>10052</v>
      </c>
      <c r="D754" s="13" t="s">
        <v>10053</v>
      </c>
      <c r="E754" s="13" t="s">
        <v>10054</v>
      </c>
      <c r="F754" s="13" t="s">
        <v>393</v>
      </c>
      <c r="G754" s="13">
        <v>2013</v>
      </c>
      <c r="H754" s="44">
        <v>41257</v>
      </c>
      <c r="I754" s="13" t="s">
        <v>10055</v>
      </c>
      <c r="J754" s="13" t="s">
        <v>10056</v>
      </c>
      <c r="K754" s="13" t="s">
        <v>10057</v>
      </c>
    </row>
    <row r="755" spans="1:11" ht="15.75" customHeight="1" x14ac:dyDescent="0.25">
      <c r="A755" s="13">
        <v>24064219</v>
      </c>
      <c r="B755" s="13" t="s">
        <v>10058</v>
      </c>
      <c r="C755" s="13" t="s">
        <v>10059</v>
      </c>
      <c r="D755" s="13" t="s">
        <v>10060</v>
      </c>
      <c r="E755" s="13" t="s">
        <v>10061</v>
      </c>
      <c r="F755" s="13" t="s">
        <v>1038</v>
      </c>
      <c r="G755" s="13">
        <v>2013</v>
      </c>
      <c r="H755" s="44">
        <v>41543</v>
      </c>
      <c r="I755" s="13" t="s">
        <v>10062</v>
      </c>
      <c r="K755" s="13" t="s">
        <v>10063</v>
      </c>
    </row>
    <row r="756" spans="1:11" ht="15.75" customHeight="1" x14ac:dyDescent="0.25">
      <c r="A756" s="13">
        <v>23920397</v>
      </c>
      <c r="B756" s="13" t="s">
        <v>10065</v>
      </c>
      <c r="C756" s="13" t="s">
        <v>10066</v>
      </c>
      <c r="D756" s="13" t="s">
        <v>10067</v>
      </c>
      <c r="E756" s="13" t="s">
        <v>2132</v>
      </c>
      <c r="F756" s="13" t="s">
        <v>393</v>
      </c>
      <c r="G756" s="13">
        <v>2013</v>
      </c>
      <c r="H756" s="44">
        <v>41494</v>
      </c>
      <c r="K756" s="13" t="s">
        <v>10068</v>
      </c>
    </row>
    <row r="757" spans="1:11" ht="15.75" customHeight="1" x14ac:dyDescent="0.25">
      <c r="A757" s="13">
        <v>23508446</v>
      </c>
      <c r="B757" s="13" t="s">
        <v>10079</v>
      </c>
      <c r="C757" s="13" t="s">
        <v>10080</v>
      </c>
      <c r="D757" s="13" t="s">
        <v>10081</v>
      </c>
      <c r="E757" s="13" t="s">
        <v>10082</v>
      </c>
      <c r="F757" s="13" t="s">
        <v>1560</v>
      </c>
      <c r="G757" s="13">
        <v>2013</v>
      </c>
      <c r="H757" s="44">
        <v>41353</v>
      </c>
      <c r="K757" s="13" t="s">
        <v>10083</v>
      </c>
    </row>
    <row r="758" spans="1:11" ht="15.75" customHeight="1" x14ac:dyDescent="0.25">
      <c r="A758" s="13">
        <v>23592974</v>
      </c>
      <c r="B758" s="13" t="s">
        <v>10092</v>
      </c>
      <c r="C758" s="13" t="s">
        <v>10093</v>
      </c>
      <c r="D758" s="13" t="s">
        <v>10094</v>
      </c>
      <c r="E758" s="13" t="s">
        <v>10095</v>
      </c>
      <c r="F758" s="13" t="s">
        <v>10096</v>
      </c>
      <c r="G758" s="13">
        <v>2013</v>
      </c>
      <c r="H758" s="44">
        <v>41382</v>
      </c>
      <c r="I758" s="13" t="s">
        <v>10097</v>
      </c>
      <c r="K758" s="13" t="s">
        <v>10098</v>
      </c>
    </row>
    <row r="759" spans="1:11" ht="15.75" customHeight="1" x14ac:dyDescent="0.25">
      <c r="A759" s="13">
        <v>24777471</v>
      </c>
      <c r="B759" s="13" t="s">
        <v>10112</v>
      </c>
      <c r="C759" s="13" t="s">
        <v>10113</v>
      </c>
      <c r="D759" s="13" t="s">
        <v>10114</v>
      </c>
      <c r="E759" s="13" t="s">
        <v>6980</v>
      </c>
      <c r="F759" s="13" t="s">
        <v>10115</v>
      </c>
      <c r="G759" s="13">
        <v>2014</v>
      </c>
      <c r="H759" s="44">
        <v>41759</v>
      </c>
      <c r="K759" s="13" t="s">
        <v>10116</v>
      </c>
    </row>
    <row r="760" spans="1:11" ht="15.75" customHeight="1" x14ac:dyDescent="0.25">
      <c r="A760" s="13">
        <v>27707952</v>
      </c>
      <c r="B760" s="13" t="s">
        <v>10144</v>
      </c>
      <c r="C760" s="13" t="s">
        <v>10145</v>
      </c>
      <c r="D760" s="13" t="s">
        <v>10146</v>
      </c>
      <c r="E760" s="13" t="s">
        <v>10147</v>
      </c>
      <c r="F760" s="13" t="s">
        <v>735</v>
      </c>
      <c r="G760" s="13">
        <v>2017</v>
      </c>
      <c r="H760" s="44">
        <v>42650</v>
      </c>
      <c r="K760" s="13" t="s">
        <v>10148</v>
      </c>
    </row>
    <row r="761" spans="1:11" ht="15.75" customHeight="1" x14ac:dyDescent="0.25">
      <c r="A761" s="13">
        <v>27898565</v>
      </c>
      <c r="B761" s="13" t="s">
        <v>10163</v>
      </c>
      <c r="C761" s="13" t="s">
        <v>10164</v>
      </c>
      <c r="D761" s="13" t="s">
        <v>10165</v>
      </c>
      <c r="E761" s="13" t="s">
        <v>10166</v>
      </c>
      <c r="F761" s="13" t="s">
        <v>304</v>
      </c>
      <c r="G761" s="13">
        <v>2017</v>
      </c>
      <c r="H761" s="44">
        <v>42704</v>
      </c>
      <c r="K761" s="13" t="s">
        <v>10167</v>
      </c>
    </row>
    <row r="762" spans="1:11" ht="15.75" customHeight="1" x14ac:dyDescent="0.25">
      <c r="A762" s="13">
        <v>22142497</v>
      </c>
      <c r="B762" s="13" t="s">
        <v>10201</v>
      </c>
      <c r="C762" s="13" t="s">
        <v>10202</v>
      </c>
      <c r="D762" s="13" t="s">
        <v>10203</v>
      </c>
      <c r="E762" s="13" t="s">
        <v>10204</v>
      </c>
      <c r="F762" s="13" t="s">
        <v>10205</v>
      </c>
      <c r="G762" s="13">
        <v>2012</v>
      </c>
      <c r="H762" s="44">
        <v>40884</v>
      </c>
      <c r="K762" s="13" t="s">
        <v>10206</v>
      </c>
    </row>
    <row r="763" spans="1:11" ht="15.75" customHeight="1" x14ac:dyDescent="0.25">
      <c r="A763" s="13">
        <v>30807034</v>
      </c>
      <c r="B763" s="13" t="s">
        <v>10207</v>
      </c>
      <c r="C763" s="13" t="s">
        <v>10208</v>
      </c>
      <c r="D763" s="13" t="s">
        <v>10209</v>
      </c>
      <c r="E763" s="13" t="s">
        <v>10210</v>
      </c>
      <c r="F763" s="13" t="s">
        <v>10211</v>
      </c>
      <c r="G763" s="13">
        <v>2016</v>
      </c>
      <c r="H763" s="44">
        <v>43523</v>
      </c>
    </row>
    <row r="764" spans="1:11" ht="15.75" customHeight="1" x14ac:dyDescent="0.25">
      <c r="A764" s="13">
        <v>25544662</v>
      </c>
      <c r="B764" s="13" t="s">
        <v>10214</v>
      </c>
      <c r="C764" s="13" t="s">
        <v>10215</v>
      </c>
      <c r="D764" s="13" t="s">
        <v>10216</v>
      </c>
      <c r="E764" s="13" t="s">
        <v>10217</v>
      </c>
      <c r="F764" s="13" t="s">
        <v>10218</v>
      </c>
      <c r="G764" s="13">
        <v>2015</v>
      </c>
      <c r="H764" s="44">
        <v>42003</v>
      </c>
      <c r="K764" s="13" t="s">
        <v>10219</v>
      </c>
    </row>
    <row r="765" spans="1:11" ht="15.75" customHeight="1" x14ac:dyDescent="0.25">
      <c r="A765" s="13">
        <v>27745575</v>
      </c>
      <c r="B765" s="13" t="s">
        <v>10220</v>
      </c>
      <c r="C765" s="13" t="s">
        <v>10221</v>
      </c>
      <c r="D765" s="13" t="s">
        <v>10222</v>
      </c>
      <c r="E765" s="13" t="s">
        <v>10223</v>
      </c>
      <c r="F765" s="13" t="s">
        <v>5171</v>
      </c>
      <c r="G765" s="13">
        <v>2016</v>
      </c>
      <c r="H765" s="44">
        <v>42661</v>
      </c>
    </row>
    <row r="766" spans="1:11" ht="15.75" customHeight="1" x14ac:dyDescent="0.25">
      <c r="A766" s="13">
        <v>24429757</v>
      </c>
      <c r="B766" s="13" t="s">
        <v>10225</v>
      </c>
      <c r="C766" s="13" t="s">
        <v>5032</v>
      </c>
      <c r="D766" s="13" t="s">
        <v>10226</v>
      </c>
      <c r="E766" s="13" t="s">
        <v>5034</v>
      </c>
      <c r="F766" s="13" t="s">
        <v>4433</v>
      </c>
      <c r="G766" s="13">
        <v>2014</v>
      </c>
      <c r="H766" s="44">
        <v>41656</v>
      </c>
      <c r="K766" s="13" t="s">
        <v>10227</v>
      </c>
    </row>
    <row r="767" spans="1:11" ht="15.75" customHeight="1" x14ac:dyDescent="0.25">
      <c r="A767" s="13">
        <v>28148678</v>
      </c>
      <c r="B767" s="13" t="s">
        <v>10228</v>
      </c>
      <c r="C767" s="13" t="s">
        <v>10229</v>
      </c>
      <c r="D767" s="13" t="s">
        <v>10230</v>
      </c>
      <c r="E767" s="13" t="s">
        <v>10231</v>
      </c>
      <c r="F767" s="13" t="s">
        <v>393</v>
      </c>
      <c r="G767" s="13">
        <v>2017</v>
      </c>
      <c r="H767" s="44">
        <v>42769</v>
      </c>
      <c r="K767" s="13" t="s">
        <v>10232</v>
      </c>
    </row>
    <row r="768" spans="1:11" ht="15.75" customHeight="1" x14ac:dyDescent="0.25">
      <c r="A768" s="13">
        <v>25990783</v>
      </c>
      <c r="B768" s="13" t="s">
        <v>10233</v>
      </c>
      <c r="C768" s="13" t="s">
        <v>10234</v>
      </c>
      <c r="D768" s="13" t="s">
        <v>10235</v>
      </c>
      <c r="E768" s="13" t="s">
        <v>10236</v>
      </c>
      <c r="F768" s="13" t="s">
        <v>393</v>
      </c>
      <c r="G768" s="13">
        <v>2015</v>
      </c>
      <c r="H768" s="44">
        <v>42145</v>
      </c>
      <c r="K768" s="13" t="s">
        <v>10237</v>
      </c>
    </row>
    <row r="769" spans="1:11" ht="15.75" customHeight="1" x14ac:dyDescent="0.25">
      <c r="A769" s="13">
        <v>25742085</v>
      </c>
      <c r="B769" s="13" t="s">
        <v>10244</v>
      </c>
      <c r="C769" s="13" t="s">
        <v>10245</v>
      </c>
      <c r="D769" s="13" t="s">
        <v>10246</v>
      </c>
      <c r="E769" s="13" t="s">
        <v>10247</v>
      </c>
      <c r="F769" s="13" t="s">
        <v>10248</v>
      </c>
      <c r="G769" s="13">
        <v>2015</v>
      </c>
      <c r="H769" s="44">
        <v>42069</v>
      </c>
      <c r="K769" s="13" t="s">
        <v>10249</v>
      </c>
    </row>
    <row r="770" spans="1:11" ht="15.75" customHeight="1" x14ac:dyDescent="0.25">
      <c r="A770" s="13">
        <v>23603529</v>
      </c>
      <c r="B770" s="13" t="s">
        <v>10256</v>
      </c>
      <c r="C770" s="13" t="s">
        <v>10257</v>
      </c>
      <c r="D770" s="13" t="s">
        <v>10258</v>
      </c>
      <c r="E770" s="13" t="s">
        <v>10259</v>
      </c>
      <c r="F770" s="13" t="s">
        <v>10260</v>
      </c>
      <c r="G770" s="13">
        <v>2013</v>
      </c>
      <c r="H770" s="44">
        <v>41387</v>
      </c>
      <c r="K770" s="13" t="s">
        <v>10261</v>
      </c>
    </row>
    <row r="771" spans="1:11" ht="15.75" customHeight="1" x14ac:dyDescent="0.25">
      <c r="A771" s="13">
        <v>26398713</v>
      </c>
      <c r="B771" s="13" t="s">
        <v>10264</v>
      </c>
      <c r="C771" s="13" t="s">
        <v>10265</v>
      </c>
      <c r="D771" s="13" t="s">
        <v>10266</v>
      </c>
      <c r="E771" s="13" t="s">
        <v>10267</v>
      </c>
      <c r="F771" s="13" t="s">
        <v>10268</v>
      </c>
      <c r="G771" s="13">
        <v>2015</v>
      </c>
      <c r="H771" s="44">
        <v>42271</v>
      </c>
      <c r="K771" s="13" t="s">
        <v>10269</v>
      </c>
    </row>
    <row r="772" spans="1:11" ht="15.75" customHeight="1" x14ac:dyDescent="0.25">
      <c r="A772" s="13">
        <v>25512672</v>
      </c>
      <c r="B772" s="13" t="s">
        <v>10270</v>
      </c>
      <c r="C772" s="13" t="s">
        <v>10271</v>
      </c>
      <c r="D772" s="13" t="s">
        <v>10272</v>
      </c>
      <c r="E772" s="13" t="s">
        <v>10273</v>
      </c>
      <c r="F772" s="13" t="s">
        <v>393</v>
      </c>
      <c r="G772" s="13">
        <v>2015</v>
      </c>
      <c r="H772" s="44">
        <v>41990</v>
      </c>
      <c r="K772" s="13" t="s">
        <v>10274</v>
      </c>
    </row>
    <row r="773" spans="1:11" ht="15.75" customHeight="1" x14ac:dyDescent="0.25">
      <c r="A773" s="13">
        <v>28214305</v>
      </c>
      <c r="B773" s="13" t="s">
        <v>10292</v>
      </c>
      <c r="C773" s="13" t="s">
        <v>10293</v>
      </c>
      <c r="D773" s="13" t="s">
        <v>10294</v>
      </c>
      <c r="E773" s="13" t="s">
        <v>10295</v>
      </c>
      <c r="F773" s="13" t="s">
        <v>10296</v>
      </c>
      <c r="G773" s="13">
        <v>2017</v>
      </c>
      <c r="H773" s="44">
        <v>42785</v>
      </c>
      <c r="K773" s="13" t="s">
        <v>10297</v>
      </c>
    </row>
    <row r="774" spans="1:11" ht="15.75" customHeight="1" x14ac:dyDescent="0.25">
      <c r="A774" s="13">
        <v>23140621</v>
      </c>
      <c r="B774" s="13" t="s">
        <v>10329</v>
      </c>
      <c r="C774" s="13" t="s">
        <v>10330</v>
      </c>
      <c r="D774" s="13" t="s">
        <v>10331</v>
      </c>
      <c r="E774" s="13" t="s">
        <v>10332</v>
      </c>
      <c r="F774" s="13" t="s">
        <v>10333</v>
      </c>
      <c r="G774" s="13">
        <v>2012</v>
      </c>
      <c r="H774" s="44">
        <v>41226</v>
      </c>
      <c r="K774" s="13" t="s">
        <v>10334</v>
      </c>
    </row>
    <row r="775" spans="1:11" ht="15.75" customHeight="1" x14ac:dyDescent="0.25">
      <c r="A775" s="13">
        <v>24306007</v>
      </c>
      <c r="B775" s="13" t="s">
        <v>10340</v>
      </c>
      <c r="C775" s="13" t="s">
        <v>10341</v>
      </c>
      <c r="D775" s="13" t="s">
        <v>10342</v>
      </c>
      <c r="E775" s="13" t="s">
        <v>10343</v>
      </c>
      <c r="F775" s="13" t="s">
        <v>4778</v>
      </c>
      <c r="G775" s="13">
        <v>2013</v>
      </c>
      <c r="H775" s="44">
        <v>41614</v>
      </c>
      <c r="K775" s="13" t="s">
        <v>10344</v>
      </c>
    </row>
    <row r="776" spans="1:11" ht="15.75" customHeight="1" x14ac:dyDescent="0.25">
      <c r="A776" s="13">
        <v>25947148</v>
      </c>
      <c r="B776" s="13" t="s">
        <v>10351</v>
      </c>
      <c r="C776" s="13" t="s">
        <v>10352</v>
      </c>
      <c r="D776" s="13" t="s">
        <v>10353</v>
      </c>
      <c r="E776" s="13" t="s">
        <v>10354</v>
      </c>
      <c r="F776" s="13" t="s">
        <v>10355</v>
      </c>
      <c r="G776" s="13">
        <v>2015</v>
      </c>
      <c r="H776" s="44">
        <v>42132</v>
      </c>
      <c r="I776" s="13" t="s">
        <v>10356</v>
      </c>
      <c r="K776" s="13" t="s">
        <v>10357</v>
      </c>
    </row>
    <row r="777" spans="1:11" ht="15.75" customHeight="1" x14ac:dyDescent="0.25">
      <c r="A777" s="13">
        <v>25212090</v>
      </c>
      <c r="B777" s="13" t="s">
        <v>10385</v>
      </c>
      <c r="C777" s="13" t="s">
        <v>10386</v>
      </c>
      <c r="D777" s="13" t="s">
        <v>10387</v>
      </c>
      <c r="E777" s="13" t="s">
        <v>10388</v>
      </c>
      <c r="F777" s="13" t="s">
        <v>4501</v>
      </c>
      <c r="G777" s="13">
        <v>2014</v>
      </c>
      <c r="H777" s="44">
        <v>41895</v>
      </c>
      <c r="K777" s="13" t="s">
        <v>10389</v>
      </c>
    </row>
    <row r="778" spans="1:11" ht="15.75" customHeight="1" x14ac:dyDescent="0.25">
      <c r="A778" s="13">
        <v>24203572</v>
      </c>
      <c r="B778" s="13" t="s">
        <v>10391</v>
      </c>
      <c r="C778" s="13" t="s">
        <v>10392</v>
      </c>
      <c r="D778" s="13" t="s">
        <v>10393</v>
      </c>
      <c r="E778" s="13" t="s">
        <v>10394</v>
      </c>
      <c r="F778" s="13" t="s">
        <v>10186</v>
      </c>
      <c r="G778" s="13">
        <v>2014</v>
      </c>
      <c r="H778" s="44">
        <v>41587</v>
      </c>
      <c r="K778" s="13" t="s">
        <v>10395</v>
      </c>
    </row>
    <row r="779" spans="1:11" ht="15.75" customHeight="1" x14ac:dyDescent="0.25">
      <c r="A779" s="13">
        <v>24236734</v>
      </c>
      <c r="B779" s="13" t="s">
        <v>10410</v>
      </c>
      <c r="C779" s="13" t="s">
        <v>10411</v>
      </c>
      <c r="D779" s="13" t="s">
        <v>10412</v>
      </c>
      <c r="E779" s="13" t="s">
        <v>10413</v>
      </c>
      <c r="F779" s="13" t="s">
        <v>10414</v>
      </c>
      <c r="G779" s="13">
        <v>2013</v>
      </c>
      <c r="H779" s="44">
        <v>41597</v>
      </c>
      <c r="K779" s="13" t="s">
        <v>10415</v>
      </c>
    </row>
    <row r="780" spans="1:11" ht="15.75" customHeight="1" x14ac:dyDescent="0.25">
      <c r="A780" s="13">
        <v>24196751</v>
      </c>
      <c r="B780" s="13" t="s">
        <v>10431</v>
      </c>
      <c r="C780" s="13" t="s">
        <v>10432</v>
      </c>
      <c r="D780" s="13" t="s">
        <v>10433</v>
      </c>
      <c r="E780" s="13" t="s">
        <v>6771</v>
      </c>
      <c r="F780" s="13" t="s">
        <v>10434</v>
      </c>
      <c r="G780" s="13">
        <v>2014</v>
      </c>
      <c r="H780" s="44">
        <v>41586</v>
      </c>
      <c r="K780" s="13" t="s">
        <v>10435</v>
      </c>
    </row>
    <row r="781" spans="1:11" ht="15.75" customHeight="1" x14ac:dyDescent="0.25">
      <c r="A781" s="13">
        <v>23236033</v>
      </c>
      <c r="B781" s="13" t="s">
        <v>10436</v>
      </c>
      <c r="C781" s="13" t="s">
        <v>10437</v>
      </c>
      <c r="D781" s="13" t="s">
        <v>10438</v>
      </c>
      <c r="E781" s="13" t="s">
        <v>10413</v>
      </c>
      <c r="F781" s="13" t="s">
        <v>6837</v>
      </c>
      <c r="G781" s="13">
        <v>2012</v>
      </c>
      <c r="H781" s="44">
        <v>41257</v>
      </c>
      <c r="I781" s="13" t="s">
        <v>10439</v>
      </c>
      <c r="K781" s="13" t="s">
        <v>10440</v>
      </c>
    </row>
    <row r="782" spans="1:11" ht="15.75" customHeight="1" x14ac:dyDescent="0.25">
      <c r="A782" s="13">
        <v>26104562</v>
      </c>
      <c r="B782" s="13" t="s">
        <v>10463</v>
      </c>
      <c r="C782" s="13" t="s">
        <v>5843</v>
      </c>
      <c r="D782" s="13" t="s">
        <v>10464</v>
      </c>
      <c r="E782" s="13" t="s">
        <v>5845</v>
      </c>
      <c r="F782" s="13" t="s">
        <v>312</v>
      </c>
      <c r="G782" s="13">
        <v>2015</v>
      </c>
      <c r="H782" s="44">
        <v>42180</v>
      </c>
      <c r="K782" s="13" t="s">
        <v>10465</v>
      </c>
    </row>
    <row r="783" spans="1:11" ht="15.75" customHeight="1" x14ac:dyDescent="0.25">
      <c r="A783" s="13">
        <v>24650008</v>
      </c>
      <c r="B783" s="13" t="s">
        <v>10466</v>
      </c>
      <c r="C783" s="13" t="s">
        <v>10467</v>
      </c>
      <c r="D783" s="13" t="s">
        <v>10468</v>
      </c>
      <c r="E783" s="13" t="s">
        <v>10469</v>
      </c>
      <c r="F783" s="13" t="s">
        <v>10470</v>
      </c>
      <c r="G783" s="13">
        <v>2014</v>
      </c>
      <c r="H783" s="44">
        <v>41720</v>
      </c>
      <c r="I783" s="13" t="s">
        <v>10471</v>
      </c>
      <c r="K783" s="13" t="s">
        <v>10472</v>
      </c>
    </row>
    <row r="784" spans="1:11" ht="15.75" customHeight="1" x14ac:dyDescent="0.25">
      <c r="A784" s="13">
        <v>23660013</v>
      </c>
      <c r="B784" s="13" t="s">
        <v>10482</v>
      </c>
      <c r="C784" s="13" t="s">
        <v>5957</v>
      </c>
      <c r="D784" s="13" t="s">
        <v>10483</v>
      </c>
      <c r="E784" s="13" t="s">
        <v>5959</v>
      </c>
      <c r="F784" s="13" t="s">
        <v>1895</v>
      </c>
      <c r="G784" s="13">
        <v>2013</v>
      </c>
      <c r="H784" s="44">
        <v>41405</v>
      </c>
      <c r="K784" s="13" t="s">
        <v>10484</v>
      </c>
    </row>
    <row r="785" spans="1:11" ht="15.75" customHeight="1" x14ac:dyDescent="0.25">
      <c r="A785" s="13">
        <v>22334604</v>
      </c>
      <c r="B785" s="13" t="s">
        <v>10499</v>
      </c>
      <c r="C785" s="13" t="s">
        <v>10500</v>
      </c>
      <c r="D785" s="13" t="s">
        <v>10501</v>
      </c>
      <c r="E785" s="13" t="s">
        <v>380</v>
      </c>
      <c r="F785" s="13" t="s">
        <v>493</v>
      </c>
      <c r="G785" s="13">
        <v>2012</v>
      </c>
      <c r="H785" s="44">
        <v>40955</v>
      </c>
      <c r="K785" s="13" t="s">
        <v>10502</v>
      </c>
    </row>
    <row r="786" spans="1:11" ht="15.75" customHeight="1" x14ac:dyDescent="0.25">
      <c r="A786" s="13">
        <v>25211254</v>
      </c>
      <c r="B786" s="13" t="s">
        <v>10524</v>
      </c>
      <c r="C786" s="13" t="s">
        <v>10525</v>
      </c>
      <c r="D786" s="13" t="s">
        <v>10526</v>
      </c>
      <c r="E786" s="13" t="s">
        <v>10527</v>
      </c>
      <c r="F786" s="13" t="s">
        <v>304</v>
      </c>
      <c r="G786" s="13">
        <v>2014</v>
      </c>
      <c r="H786" s="44">
        <v>41894</v>
      </c>
      <c r="I786" s="13" t="s">
        <v>10528</v>
      </c>
      <c r="J786" s="13" t="s">
        <v>10529</v>
      </c>
      <c r="K786" s="13" t="s">
        <v>10530</v>
      </c>
    </row>
    <row r="787" spans="1:11" ht="15.75" customHeight="1" x14ac:dyDescent="0.25">
      <c r="A787" s="13">
        <v>26239980</v>
      </c>
      <c r="B787" s="13" t="s">
        <v>10540</v>
      </c>
      <c r="C787" s="13" t="s">
        <v>10541</v>
      </c>
      <c r="D787" s="13" t="s">
        <v>10542</v>
      </c>
      <c r="E787" s="13" t="s">
        <v>2434</v>
      </c>
      <c r="F787" s="13" t="s">
        <v>573</v>
      </c>
      <c r="G787" s="13">
        <v>2015</v>
      </c>
      <c r="H787" s="44">
        <v>42221</v>
      </c>
      <c r="I787" s="13" t="s">
        <v>10543</v>
      </c>
      <c r="K787" s="13" t="s">
        <v>10544</v>
      </c>
    </row>
    <row r="788" spans="1:11" ht="15.75" customHeight="1" x14ac:dyDescent="0.25">
      <c r="A788" s="13">
        <v>24614721</v>
      </c>
      <c r="B788" s="13" t="s">
        <v>10566</v>
      </c>
      <c r="C788" s="13" t="s">
        <v>10567</v>
      </c>
      <c r="D788" s="13" t="s">
        <v>10568</v>
      </c>
      <c r="E788" s="13" t="s">
        <v>10569</v>
      </c>
      <c r="F788" s="13" t="s">
        <v>10570</v>
      </c>
      <c r="G788" s="13">
        <v>2014</v>
      </c>
      <c r="H788" s="44">
        <v>41710</v>
      </c>
      <c r="K788" s="13" t="s">
        <v>10571</v>
      </c>
    </row>
    <row r="789" spans="1:11" ht="15.75" customHeight="1" x14ac:dyDescent="0.25">
      <c r="A789" s="13">
        <v>26602618</v>
      </c>
      <c r="B789" s="13" t="s">
        <v>10572</v>
      </c>
      <c r="C789" s="13" t="s">
        <v>10573</v>
      </c>
      <c r="D789" s="13" t="s">
        <v>10574</v>
      </c>
      <c r="E789" s="13" t="s">
        <v>4669</v>
      </c>
      <c r="F789" s="13" t="s">
        <v>2140</v>
      </c>
      <c r="G789" s="13">
        <v>2015</v>
      </c>
      <c r="H789" s="44">
        <v>42334</v>
      </c>
      <c r="I789" s="13" t="s">
        <v>10575</v>
      </c>
      <c r="J789" s="13" t="s">
        <v>10576</v>
      </c>
      <c r="K789" s="13" t="s">
        <v>10577</v>
      </c>
    </row>
    <row r="790" spans="1:11" ht="15.75" customHeight="1" x14ac:dyDescent="0.25">
      <c r="A790" s="13">
        <v>24837286</v>
      </c>
      <c r="B790" s="13" t="s">
        <v>10590</v>
      </c>
      <c r="C790" s="13" t="s">
        <v>10591</v>
      </c>
      <c r="D790" s="13" t="s">
        <v>10592</v>
      </c>
      <c r="E790" s="13" t="s">
        <v>10593</v>
      </c>
      <c r="F790" s="13" t="s">
        <v>373</v>
      </c>
      <c r="G790" s="13">
        <v>2014</v>
      </c>
      <c r="H790" s="44">
        <v>41779</v>
      </c>
      <c r="I790" s="13" t="s">
        <v>10594</v>
      </c>
      <c r="K790" s="13" t="s">
        <v>10595</v>
      </c>
    </row>
    <row r="791" spans="1:11" ht="15.75" customHeight="1" x14ac:dyDescent="0.25">
      <c r="A791" s="13">
        <v>26077759</v>
      </c>
      <c r="B791" s="13" t="s">
        <v>10601</v>
      </c>
      <c r="C791" s="13" t="s">
        <v>10602</v>
      </c>
      <c r="D791" s="13" t="s">
        <v>10603</v>
      </c>
      <c r="E791" s="13" t="s">
        <v>5867</v>
      </c>
      <c r="F791" s="13" t="s">
        <v>624</v>
      </c>
      <c r="G791" s="13">
        <v>2015</v>
      </c>
      <c r="H791" s="44">
        <v>42172</v>
      </c>
      <c r="I791" s="13" t="s">
        <v>10604</v>
      </c>
      <c r="K791" s="13" t="s">
        <v>10605</v>
      </c>
    </row>
    <row r="792" spans="1:11" ht="15.75" customHeight="1" x14ac:dyDescent="0.25">
      <c r="A792" s="13">
        <v>23694937</v>
      </c>
      <c r="B792" s="13" t="s">
        <v>10613</v>
      </c>
      <c r="C792" s="13" t="s">
        <v>10614</v>
      </c>
      <c r="D792" s="13" t="s">
        <v>10615</v>
      </c>
      <c r="E792" s="13" t="s">
        <v>10616</v>
      </c>
      <c r="F792" s="13" t="s">
        <v>393</v>
      </c>
      <c r="G792" s="13">
        <v>2013</v>
      </c>
      <c r="H792" s="44">
        <v>41417</v>
      </c>
      <c r="K792" s="13" t="s">
        <v>10617</v>
      </c>
    </row>
    <row r="793" spans="1:11" ht="15.75" customHeight="1" x14ac:dyDescent="0.25">
      <c r="A793" s="13">
        <v>22661631</v>
      </c>
      <c r="B793" s="13" t="s">
        <v>10624</v>
      </c>
      <c r="C793" s="13" t="s">
        <v>10625</v>
      </c>
      <c r="D793" s="13" t="s">
        <v>10626</v>
      </c>
      <c r="E793" s="13" t="s">
        <v>10627</v>
      </c>
      <c r="F793" s="13" t="s">
        <v>393</v>
      </c>
      <c r="G793" s="13">
        <v>2012</v>
      </c>
      <c r="H793" s="44">
        <v>41065</v>
      </c>
      <c r="K793" s="13" t="s">
        <v>10628</v>
      </c>
    </row>
    <row r="794" spans="1:11" ht="15.75" customHeight="1" x14ac:dyDescent="0.25">
      <c r="A794" s="13">
        <v>23856383</v>
      </c>
      <c r="B794" s="13" t="s">
        <v>10001</v>
      </c>
      <c r="C794" s="13" t="s">
        <v>10641</v>
      </c>
      <c r="D794" s="13" t="s">
        <v>10642</v>
      </c>
      <c r="E794" s="13" t="s">
        <v>10643</v>
      </c>
      <c r="F794" s="13" t="s">
        <v>10005</v>
      </c>
      <c r="G794" s="13">
        <v>2013</v>
      </c>
      <c r="H794" s="44">
        <v>41472</v>
      </c>
      <c r="K794" s="13" t="s">
        <v>10644</v>
      </c>
    </row>
    <row r="795" spans="1:11" ht="15.75" customHeight="1" x14ac:dyDescent="0.25">
      <c r="A795" s="13">
        <v>26462191</v>
      </c>
      <c r="B795" s="13" t="s">
        <v>10652</v>
      </c>
      <c r="C795" s="13" t="s">
        <v>10653</v>
      </c>
      <c r="D795" s="13" t="s">
        <v>10654</v>
      </c>
      <c r="E795" s="13" t="s">
        <v>10655</v>
      </c>
      <c r="F795" s="13" t="s">
        <v>304</v>
      </c>
      <c r="G795" s="13">
        <v>2015</v>
      </c>
      <c r="H795" s="44">
        <v>42291</v>
      </c>
      <c r="K795" s="13" t="s">
        <v>10656</v>
      </c>
    </row>
    <row r="796" spans="1:11" ht="15.75" customHeight="1" x14ac:dyDescent="0.25">
      <c r="A796" s="13">
        <v>25512673</v>
      </c>
      <c r="B796" s="13" t="s">
        <v>10664</v>
      </c>
      <c r="C796" s="13" t="s">
        <v>10665</v>
      </c>
      <c r="D796" s="13" t="s">
        <v>10666</v>
      </c>
      <c r="E796" s="13" t="s">
        <v>9283</v>
      </c>
      <c r="F796" s="13" t="s">
        <v>393</v>
      </c>
      <c r="G796" s="13">
        <v>2015</v>
      </c>
      <c r="H796" s="44">
        <v>41990</v>
      </c>
      <c r="I796" s="13" t="s">
        <v>10667</v>
      </c>
      <c r="K796" s="13" t="s">
        <v>10668</v>
      </c>
    </row>
    <row r="797" spans="1:11" ht="15.75" customHeight="1" x14ac:dyDescent="0.25">
      <c r="A797" s="13">
        <v>22146107</v>
      </c>
      <c r="B797" s="13" t="s">
        <v>10678</v>
      </c>
      <c r="C797" s="13" t="s">
        <v>10679</v>
      </c>
      <c r="D797" s="13" t="s">
        <v>10680</v>
      </c>
      <c r="E797" s="13" t="s">
        <v>10681</v>
      </c>
      <c r="F797" s="13" t="s">
        <v>2586</v>
      </c>
      <c r="G797" s="13">
        <v>2012</v>
      </c>
      <c r="H797" s="44">
        <v>40885</v>
      </c>
      <c r="K797" s="13" t="s">
        <v>10682</v>
      </c>
    </row>
    <row r="798" spans="1:11" ht="15.75" customHeight="1" x14ac:dyDescent="0.25">
      <c r="A798" s="13">
        <v>23826337</v>
      </c>
      <c r="B798" s="13" t="s">
        <v>10689</v>
      </c>
      <c r="C798" s="13" t="s">
        <v>10690</v>
      </c>
      <c r="D798" s="13" t="s">
        <v>10691</v>
      </c>
      <c r="E798" s="13" t="s">
        <v>3456</v>
      </c>
      <c r="F798" s="13" t="s">
        <v>424</v>
      </c>
      <c r="G798" s="13">
        <v>2013</v>
      </c>
      <c r="H798" s="44">
        <v>41460</v>
      </c>
      <c r="I798" s="13" t="s">
        <v>10692</v>
      </c>
      <c r="K798" s="13" t="s">
        <v>10693</v>
      </c>
    </row>
    <row r="799" spans="1:11" ht="15.75" customHeight="1" x14ac:dyDescent="0.25">
      <c r="A799" s="13">
        <v>25692800</v>
      </c>
      <c r="B799" s="13" t="s">
        <v>10700</v>
      </c>
      <c r="C799" s="13" t="s">
        <v>10701</v>
      </c>
      <c r="D799" s="13" t="s">
        <v>10702</v>
      </c>
      <c r="E799" s="13" t="s">
        <v>6948</v>
      </c>
      <c r="F799" s="13" t="s">
        <v>9753</v>
      </c>
      <c r="G799" s="13">
        <v>2015</v>
      </c>
      <c r="H799" s="44">
        <v>42054</v>
      </c>
      <c r="I799" s="13" t="s">
        <v>10703</v>
      </c>
      <c r="K799" s="13" t="s">
        <v>10704</v>
      </c>
    </row>
    <row r="800" spans="1:11" ht="15.75" customHeight="1" x14ac:dyDescent="0.25">
      <c r="A800" s="13">
        <v>23966022</v>
      </c>
      <c r="B800" s="13" t="s">
        <v>10705</v>
      </c>
      <c r="C800" s="13" t="s">
        <v>10706</v>
      </c>
      <c r="D800" s="13" t="s">
        <v>10707</v>
      </c>
      <c r="E800" s="13" t="s">
        <v>10708</v>
      </c>
      <c r="F800" s="13" t="s">
        <v>10709</v>
      </c>
      <c r="G800" s="13">
        <v>2013</v>
      </c>
      <c r="H800" s="44">
        <v>41509</v>
      </c>
      <c r="K800" s="13" t="s">
        <v>10710</v>
      </c>
    </row>
    <row r="801" spans="1:11" ht="15.75" customHeight="1" x14ac:dyDescent="0.25">
      <c r="A801" s="13">
        <v>22252268</v>
      </c>
      <c r="B801" s="13" t="s">
        <v>10712</v>
      </c>
      <c r="C801" s="13" t="s">
        <v>10713</v>
      </c>
      <c r="D801" s="13" t="s">
        <v>10714</v>
      </c>
      <c r="E801" s="13" t="s">
        <v>10715</v>
      </c>
      <c r="F801" s="13" t="s">
        <v>1328</v>
      </c>
      <c r="G801" s="13">
        <v>2012</v>
      </c>
      <c r="H801" s="44">
        <v>40927</v>
      </c>
      <c r="K801" s="13" t="s">
        <v>10716</v>
      </c>
    </row>
    <row r="802" spans="1:11" ht="15.75" customHeight="1" x14ac:dyDescent="0.25">
      <c r="A802" s="13">
        <v>22259215</v>
      </c>
      <c r="B802" s="13" t="s">
        <v>10723</v>
      </c>
      <c r="C802" s="13" t="s">
        <v>10724</v>
      </c>
      <c r="D802" s="13" t="s">
        <v>10725</v>
      </c>
      <c r="E802" s="13" t="s">
        <v>9496</v>
      </c>
      <c r="F802" s="13" t="s">
        <v>502</v>
      </c>
      <c r="G802" s="13">
        <v>2012</v>
      </c>
      <c r="H802" s="44">
        <v>40928</v>
      </c>
      <c r="I802" s="13" t="s">
        <v>10726</v>
      </c>
      <c r="K802" s="13" t="s">
        <v>10727</v>
      </c>
    </row>
    <row r="803" spans="1:11" ht="15.75" customHeight="1" x14ac:dyDescent="0.25">
      <c r="A803" s="13">
        <v>27120936</v>
      </c>
      <c r="B803" s="13" t="s">
        <v>10728</v>
      </c>
      <c r="C803" s="13" t="s">
        <v>10729</v>
      </c>
      <c r="D803" s="13" t="s">
        <v>10730</v>
      </c>
      <c r="E803" s="13" t="s">
        <v>10731</v>
      </c>
      <c r="F803" s="13" t="s">
        <v>10732</v>
      </c>
      <c r="G803" s="13">
        <v>2016</v>
      </c>
      <c r="H803" s="44">
        <v>42489</v>
      </c>
    </row>
    <row r="804" spans="1:11" ht="15.75" customHeight="1" x14ac:dyDescent="0.25">
      <c r="A804" s="13">
        <v>25907207</v>
      </c>
      <c r="B804" s="13" t="s">
        <v>10734</v>
      </c>
      <c r="C804" s="13" t="s">
        <v>10735</v>
      </c>
      <c r="D804" s="13" t="s">
        <v>10736</v>
      </c>
      <c r="E804" s="13" t="s">
        <v>10737</v>
      </c>
      <c r="F804" s="13" t="s">
        <v>10738</v>
      </c>
      <c r="G804" s="13">
        <v>2015</v>
      </c>
      <c r="H804" s="44">
        <v>42119</v>
      </c>
      <c r="I804" s="13" t="s">
        <v>10739</v>
      </c>
      <c r="K804" s="13" t="s">
        <v>10740</v>
      </c>
    </row>
    <row r="805" spans="1:11" ht="15.75" customHeight="1" x14ac:dyDescent="0.25">
      <c r="A805" s="13">
        <v>26192351</v>
      </c>
      <c r="B805" s="13" t="s">
        <v>10774</v>
      </c>
      <c r="C805" s="13" t="s">
        <v>10775</v>
      </c>
      <c r="D805" s="13" t="s">
        <v>10776</v>
      </c>
      <c r="E805" s="13" t="s">
        <v>10777</v>
      </c>
      <c r="F805" s="13" t="s">
        <v>8635</v>
      </c>
      <c r="G805" s="13">
        <v>2015</v>
      </c>
      <c r="H805" s="44">
        <v>42206</v>
      </c>
      <c r="I805" s="13" t="s">
        <v>10778</v>
      </c>
      <c r="J805" s="13" t="s">
        <v>10779</v>
      </c>
      <c r="K805" s="13" t="s">
        <v>10780</v>
      </c>
    </row>
    <row r="806" spans="1:11" ht="15.75" customHeight="1" x14ac:dyDescent="0.25">
      <c r="A806" s="13">
        <v>25464974</v>
      </c>
      <c r="B806" s="13" t="s">
        <v>10790</v>
      </c>
      <c r="C806" s="13" t="s">
        <v>10791</v>
      </c>
      <c r="D806" s="13" t="s">
        <v>10792</v>
      </c>
      <c r="E806" s="13" t="s">
        <v>10793</v>
      </c>
      <c r="F806" s="13" t="s">
        <v>6730</v>
      </c>
      <c r="G806" s="13">
        <v>2015</v>
      </c>
      <c r="H806" s="44">
        <v>41977</v>
      </c>
      <c r="K806" s="13" t="s">
        <v>10794</v>
      </c>
    </row>
    <row r="807" spans="1:11" ht="15.75" customHeight="1" x14ac:dyDescent="0.25">
      <c r="A807" s="13">
        <v>26168713</v>
      </c>
      <c r="B807" s="13" t="s">
        <v>10795</v>
      </c>
      <c r="C807" s="13" t="s">
        <v>10796</v>
      </c>
      <c r="D807" s="13" t="s">
        <v>10797</v>
      </c>
      <c r="E807" s="13" t="s">
        <v>10798</v>
      </c>
      <c r="F807" s="13" t="s">
        <v>2202</v>
      </c>
      <c r="G807" s="13">
        <v>2015</v>
      </c>
      <c r="H807" s="44">
        <v>42200</v>
      </c>
      <c r="I807" s="13" t="s">
        <v>10799</v>
      </c>
      <c r="K807" s="13" t="s">
        <v>10800</v>
      </c>
    </row>
    <row r="808" spans="1:11" ht="15.75" customHeight="1" x14ac:dyDescent="0.25">
      <c r="A808" s="13">
        <v>26622046</v>
      </c>
      <c r="B808" s="13" t="s">
        <v>10810</v>
      </c>
      <c r="C808" s="13" t="s">
        <v>10811</v>
      </c>
      <c r="D808" s="13" t="s">
        <v>10812</v>
      </c>
      <c r="E808" s="13" t="s">
        <v>4228</v>
      </c>
      <c r="F808" s="13" t="s">
        <v>393</v>
      </c>
      <c r="G808" s="13">
        <v>2016</v>
      </c>
      <c r="H808" s="44">
        <v>42340</v>
      </c>
      <c r="K808" s="13" t="s">
        <v>10813</v>
      </c>
    </row>
    <row r="809" spans="1:11" ht="15.75" customHeight="1" x14ac:dyDescent="0.25">
      <c r="A809" s="13">
        <v>24604552</v>
      </c>
      <c r="B809" s="13" t="s">
        <v>10814</v>
      </c>
      <c r="C809" s="13" t="s">
        <v>10815</v>
      </c>
      <c r="D809" s="13" t="s">
        <v>10816</v>
      </c>
      <c r="E809" s="13" t="s">
        <v>10817</v>
      </c>
      <c r="F809" s="13" t="s">
        <v>10818</v>
      </c>
      <c r="G809" s="13">
        <v>2015</v>
      </c>
      <c r="H809" s="44">
        <v>41706</v>
      </c>
      <c r="K809" s="13" t="s">
        <v>10819</v>
      </c>
    </row>
    <row r="810" spans="1:11" ht="15.75" customHeight="1" x14ac:dyDescent="0.25">
      <c r="A810" s="13">
        <v>25595915</v>
      </c>
      <c r="B810" s="13" t="s">
        <v>10820</v>
      </c>
      <c r="C810" s="13" t="s">
        <v>10821</v>
      </c>
      <c r="D810" s="13" t="s">
        <v>10822</v>
      </c>
      <c r="E810" s="13" t="s">
        <v>10823</v>
      </c>
      <c r="F810" s="13" t="s">
        <v>10824</v>
      </c>
      <c r="G810" s="13">
        <v>2015</v>
      </c>
      <c r="H810" s="44">
        <v>42022</v>
      </c>
      <c r="K810" s="13" t="s">
        <v>10825</v>
      </c>
    </row>
    <row r="811" spans="1:11" ht="15.75" customHeight="1" x14ac:dyDescent="0.25">
      <c r="A811" s="13">
        <v>22801346</v>
      </c>
      <c r="B811" s="13" t="s">
        <v>10826</v>
      </c>
      <c r="C811" s="13" t="s">
        <v>10827</v>
      </c>
      <c r="D811" s="13" t="s">
        <v>10828</v>
      </c>
      <c r="E811" s="13" t="s">
        <v>10829</v>
      </c>
      <c r="F811" s="13" t="s">
        <v>304</v>
      </c>
      <c r="G811" s="13">
        <v>2012</v>
      </c>
      <c r="H811" s="44">
        <v>41108</v>
      </c>
      <c r="K811" s="13" t="s">
        <v>10830</v>
      </c>
    </row>
    <row r="812" spans="1:11" ht="15.75" customHeight="1" x14ac:dyDescent="0.25">
      <c r="A812" s="13">
        <v>24448560</v>
      </c>
      <c r="B812" s="13" t="s">
        <v>10843</v>
      </c>
      <c r="C812" s="13" t="s">
        <v>10844</v>
      </c>
      <c r="D812" s="13" t="s">
        <v>10845</v>
      </c>
      <c r="E812" s="13" t="s">
        <v>3087</v>
      </c>
      <c r="F812" s="13" t="s">
        <v>393</v>
      </c>
      <c r="G812" s="13">
        <v>2014</v>
      </c>
      <c r="H812" s="44">
        <v>41662</v>
      </c>
      <c r="K812" s="13" t="s">
        <v>10846</v>
      </c>
    </row>
    <row r="813" spans="1:11" ht="15.75" customHeight="1" x14ac:dyDescent="0.25">
      <c r="A813" s="13">
        <v>23231859</v>
      </c>
      <c r="B813" s="13" t="s">
        <v>10847</v>
      </c>
      <c r="C813" s="13" t="s">
        <v>10848</v>
      </c>
      <c r="D813" s="13" t="s">
        <v>10849</v>
      </c>
      <c r="E813" s="13" t="s">
        <v>119</v>
      </c>
      <c r="F813" s="13" t="s">
        <v>1046</v>
      </c>
      <c r="G813" s="13">
        <v>2012</v>
      </c>
      <c r="H813" s="44">
        <v>41256</v>
      </c>
      <c r="K813" s="13" t="s">
        <v>10850</v>
      </c>
    </row>
    <row r="814" spans="1:11" ht="15.75" customHeight="1" x14ac:dyDescent="0.25">
      <c r="A814" s="13">
        <v>24711566</v>
      </c>
      <c r="B814" s="13" t="s">
        <v>10852</v>
      </c>
      <c r="C814" s="13" t="s">
        <v>8437</v>
      </c>
      <c r="D814" s="13" t="s">
        <v>10853</v>
      </c>
      <c r="E814" s="13" t="s">
        <v>8439</v>
      </c>
      <c r="F814" s="13" t="s">
        <v>624</v>
      </c>
      <c r="G814" s="13">
        <v>2014</v>
      </c>
      <c r="H814" s="44">
        <v>41738</v>
      </c>
      <c r="I814" s="13" t="s">
        <v>10854</v>
      </c>
      <c r="K814" s="13" t="s">
        <v>10855</v>
      </c>
    </row>
    <row r="815" spans="1:11" ht="15.75" customHeight="1" x14ac:dyDescent="0.25">
      <c r="A815" s="13">
        <v>26591660</v>
      </c>
      <c r="B815" s="13" t="s">
        <v>10856</v>
      </c>
      <c r="C815" s="13" t="s">
        <v>10857</v>
      </c>
      <c r="D815" s="13" t="s">
        <v>10858</v>
      </c>
      <c r="E815" s="13" t="s">
        <v>128</v>
      </c>
      <c r="F815" s="13" t="s">
        <v>2333</v>
      </c>
      <c r="G815" s="13">
        <v>2015</v>
      </c>
      <c r="H815" s="44">
        <v>42332</v>
      </c>
    </row>
    <row r="816" spans="1:11" ht="15.75" customHeight="1" x14ac:dyDescent="0.25">
      <c r="A816" s="13">
        <v>25299410</v>
      </c>
      <c r="B816" s="13" t="s">
        <v>10884</v>
      </c>
      <c r="C816" s="13" t="s">
        <v>10885</v>
      </c>
      <c r="D816" s="13" t="s">
        <v>10886</v>
      </c>
      <c r="E816" s="13" t="s">
        <v>10887</v>
      </c>
      <c r="F816" s="13" t="s">
        <v>304</v>
      </c>
      <c r="G816" s="13">
        <v>2014</v>
      </c>
      <c r="H816" s="44">
        <v>41922</v>
      </c>
      <c r="K816" s="13" t="s">
        <v>10888</v>
      </c>
    </row>
    <row r="817" spans="1:11" ht="15.75" customHeight="1" x14ac:dyDescent="0.25">
      <c r="A817" s="13">
        <v>22595630</v>
      </c>
      <c r="B817" s="13" t="s">
        <v>10911</v>
      </c>
      <c r="C817" s="13" t="s">
        <v>10912</v>
      </c>
      <c r="D817" s="13" t="s">
        <v>10913</v>
      </c>
      <c r="E817" s="13" t="s">
        <v>10914</v>
      </c>
      <c r="F817" s="13" t="s">
        <v>9091</v>
      </c>
      <c r="G817" s="13">
        <v>2012</v>
      </c>
      <c r="H817" s="44">
        <v>41048</v>
      </c>
      <c r="K817" s="13" t="s">
        <v>10915</v>
      </c>
    </row>
    <row r="818" spans="1:11" ht="15.75" customHeight="1" x14ac:dyDescent="0.25">
      <c r="A818" s="13">
        <v>24859038</v>
      </c>
      <c r="B818" s="13" t="s">
        <v>10989</v>
      </c>
      <c r="C818" s="13" t="s">
        <v>10990</v>
      </c>
      <c r="D818" s="13" t="s">
        <v>10991</v>
      </c>
      <c r="E818" s="13" t="s">
        <v>10992</v>
      </c>
      <c r="F818" s="13" t="s">
        <v>3770</v>
      </c>
      <c r="G818" s="13">
        <v>2014</v>
      </c>
      <c r="H818" s="44">
        <v>41786</v>
      </c>
      <c r="K818" s="13" t="s">
        <v>10993</v>
      </c>
    </row>
    <row r="819" spans="1:11" ht="15.75" customHeight="1" x14ac:dyDescent="0.25">
      <c r="A819" s="13">
        <v>24599315</v>
      </c>
      <c r="B819" s="13" t="s">
        <v>10995</v>
      </c>
      <c r="C819" s="13" t="s">
        <v>10996</v>
      </c>
      <c r="D819" s="13" t="s">
        <v>10997</v>
      </c>
      <c r="E819" s="13" t="s">
        <v>7557</v>
      </c>
      <c r="F819" s="13" t="s">
        <v>424</v>
      </c>
      <c r="G819" s="13">
        <v>2014</v>
      </c>
      <c r="H819" s="44">
        <v>41705</v>
      </c>
      <c r="I819" s="13" t="s">
        <v>10998</v>
      </c>
      <c r="K819" s="13" t="s">
        <v>10999</v>
      </c>
    </row>
    <row r="820" spans="1:11" ht="15.75" customHeight="1" x14ac:dyDescent="0.25">
      <c r="A820" s="13">
        <v>25098185</v>
      </c>
      <c r="B820" s="13" t="s">
        <v>11001</v>
      </c>
      <c r="C820" s="13" t="s">
        <v>11002</v>
      </c>
      <c r="D820" s="13" t="s">
        <v>11003</v>
      </c>
      <c r="E820" s="13" t="s">
        <v>3916</v>
      </c>
      <c r="F820" s="13" t="s">
        <v>1066</v>
      </c>
      <c r="G820" s="13">
        <v>2014</v>
      </c>
      <c r="H820" s="44">
        <v>41859</v>
      </c>
      <c r="I820" s="13" t="s">
        <v>11004</v>
      </c>
      <c r="K820" s="13" t="s">
        <v>11005</v>
      </c>
    </row>
    <row r="821" spans="1:11" ht="15.75" customHeight="1" x14ac:dyDescent="0.25">
      <c r="A821" s="13">
        <v>28039432</v>
      </c>
      <c r="B821" s="13" t="s">
        <v>11009</v>
      </c>
      <c r="C821" s="13" t="s">
        <v>11010</v>
      </c>
      <c r="D821" s="13" t="s">
        <v>11011</v>
      </c>
      <c r="E821" s="13" t="s">
        <v>4183</v>
      </c>
      <c r="F821" s="13" t="s">
        <v>393</v>
      </c>
      <c r="G821" s="13">
        <v>2017</v>
      </c>
      <c r="H821" s="44">
        <v>42736</v>
      </c>
      <c r="K821" s="13" t="s">
        <v>11012</v>
      </c>
    </row>
    <row r="822" spans="1:11" ht="15.75" customHeight="1" x14ac:dyDescent="0.25">
      <c r="A822" s="13">
        <v>23221802</v>
      </c>
      <c r="B822" s="13" t="s">
        <v>11040</v>
      </c>
      <c r="C822" s="13" t="s">
        <v>11041</v>
      </c>
      <c r="D822" s="13" t="s">
        <v>11042</v>
      </c>
      <c r="E822" s="13" t="s">
        <v>11043</v>
      </c>
      <c r="F822" s="13" t="s">
        <v>277</v>
      </c>
      <c r="G822" s="13">
        <v>2012</v>
      </c>
      <c r="H822" s="44">
        <v>41254</v>
      </c>
      <c r="I822" s="13" t="s">
        <v>11044</v>
      </c>
      <c r="K822" s="13" t="s">
        <v>11045</v>
      </c>
    </row>
    <row r="823" spans="1:11" ht="15.75" customHeight="1" x14ac:dyDescent="0.25">
      <c r="A823" s="13">
        <v>23965770</v>
      </c>
      <c r="B823" s="13" t="s">
        <v>11054</v>
      </c>
      <c r="C823" s="13" t="s">
        <v>11055</v>
      </c>
      <c r="D823" s="13" t="s">
        <v>11056</v>
      </c>
      <c r="E823" s="13" t="s">
        <v>11057</v>
      </c>
      <c r="F823" s="13" t="s">
        <v>304</v>
      </c>
      <c r="G823" s="13">
        <v>2013</v>
      </c>
      <c r="H823" s="44">
        <v>41509</v>
      </c>
      <c r="K823" s="13" t="s">
        <v>11058</v>
      </c>
    </row>
    <row r="824" spans="1:11" ht="15.75" customHeight="1" x14ac:dyDescent="0.25">
      <c r="A824" s="13">
        <v>24586792</v>
      </c>
      <c r="B824" s="13" t="s">
        <v>11059</v>
      </c>
      <c r="C824" s="13" t="s">
        <v>11060</v>
      </c>
      <c r="D824" s="13" t="s">
        <v>11061</v>
      </c>
      <c r="E824" s="13" t="s">
        <v>5880</v>
      </c>
      <c r="F824" s="13" t="s">
        <v>424</v>
      </c>
      <c r="G824" s="13">
        <v>2014</v>
      </c>
      <c r="H824" s="44">
        <v>41702</v>
      </c>
      <c r="I824" s="13" t="s">
        <v>11062</v>
      </c>
      <c r="K824" s="13" t="s">
        <v>11063</v>
      </c>
    </row>
    <row r="825" spans="1:11" ht="15.75" customHeight="1" x14ac:dyDescent="0.25">
      <c r="A825" s="13">
        <v>25953962</v>
      </c>
      <c r="B825" s="13" t="s">
        <v>11065</v>
      </c>
      <c r="C825" s="13" t="s">
        <v>11066</v>
      </c>
      <c r="D825" s="13" t="s">
        <v>11067</v>
      </c>
      <c r="E825" s="13" t="s">
        <v>11068</v>
      </c>
      <c r="F825" s="13" t="s">
        <v>735</v>
      </c>
      <c r="G825" s="13">
        <v>2016</v>
      </c>
      <c r="H825" s="44">
        <v>42133</v>
      </c>
      <c r="K825" s="13" t="s">
        <v>11069</v>
      </c>
    </row>
    <row r="826" spans="1:11" ht="15.75" customHeight="1" x14ac:dyDescent="0.25">
      <c r="A826" s="13">
        <v>23806149</v>
      </c>
      <c r="B826" s="13" t="s">
        <v>11075</v>
      </c>
      <c r="C826" s="13" t="s">
        <v>11076</v>
      </c>
      <c r="D826" s="13" t="s">
        <v>11077</v>
      </c>
      <c r="E826" s="13" t="s">
        <v>5522</v>
      </c>
      <c r="F826" s="13" t="s">
        <v>595</v>
      </c>
      <c r="G826" s="13">
        <v>2013</v>
      </c>
      <c r="H826" s="44">
        <v>41454</v>
      </c>
      <c r="K826" s="13" t="s">
        <v>11078</v>
      </c>
    </row>
    <row r="827" spans="1:11" ht="15.75" customHeight="1" x14ac:dyDescent="0.25">
      <c r="A827" s="13">
        <v>26112875</v>
      </c>
      <c r="B827" s="13" t="s">
        <v>11085</v>
      </c>
      <c r="C827" s="13" t="s">
        <v>11086</v>
      </c>
      <c r="D827" s="13" t="s">
        <v>11087</v>
      </c>
      <c r="E827" s="13" t="s">
        <v>11088</v>
      </c>
      <c r="F827" s="13" t="s">
        <v>11089</v>
      </c>
      <c r="G827" s="13">
        <v>2015</v>
      </c>
      <c r="H827" s="44">
        <v>42182</v>
      </c>
      <c r="K827" s="13" t="s">
        <v>11090</v>
      </c>
    </row>
    <row r="828" spans="1:11" ht="15.75" customHeight="1" x14ac:dyDescent="0.25">
      <c r="A828" s="13">
        <v>23085077</v>
      </c>
      <c r="B828" s="13" t="s">
        <v>11100</v>
      </c>
      <c r="C828" s="13" t="s">
        <v>11101</v>
      </c>
      <c r="D828" s="13" t="s">
        <v>11102</v>
      </c>
      <c r="E828" s="13" t="s">
        <v>11103</v>
      </c>
      <c r="F828" s="13" t="s">
        <v>4445</v>
      </c>
      <c r="G828" s="13">
        <v>2012</v>
      </c>
      <c r="H828" s="44">
        <v>41205</v>
      </c>
      <c r="I828" s="13" t="s">
        <v>11104</v>
      </c>
      <c r="J828" s="13" t="s">
        <v>11105</v>
      </c>
      <c r="K828" s="13" t="s">
        <v>11106</v>
      </c>
    </row>
    <row r="829" spans="1:11" ht="15.75" customHeight="1" x14ac:dyDescent="0.25">
      <c r="A829" s="13">
        <v>22948154</v>
      </c>
      <c r="B829" s="13" t="s">
        <v>11125</v>
      </c>
      <c r="C829" s="13" t="s">
        <v>11126</v>
      </c>
      <c r="D829" s="13" t="s">
        <v>11127</v>
      </c>
      <c r="E829" s="13" t="s">
        <v>11128</v>
      </c>
      <c r="F829" s="13" t="s">
        <v>1038</v>
      </c>
      <c r="G829" s="13">
        <v>2012</v>
      </c>
      <c r="H829" s="44">
        <v>41158</v>
      </c>
      <c r="I829" s="13" t="s">
        <v>11129</v>
      </c>
      <c r="K829" s="13" t="s">
        <v>11130</v>
      </c>
    </row>
    <row r="830" spans="1:11" ht="15.75" customHeight="1" x14ac:dyDescent="0.25">
      <c r="A830" s="13">
        <v>25316918</v>
      </c>
      <c r="B830" s="13" t="s">
        <v>11139</v>
      </c>
      <c r="C830" s="13" t="s">
        <v>11140</v>
      </c>
      <c r="D830" s="13" t="s">
        <v>11141</v>
      </c>
      <c r="E830" s="13" t="s">
        <v>11142</v>
      </c>
      <c r="F830" s="13" t="s">
        <v>393</v>
      </c>
      <c r="G830" s="13">
        <v>2014</v>
      </c>
      <c r="H830" s="44">
        <v>41928</v>
      </c>
      <c r="K830" s="13" t="s">
        <v>11143</v>
      </c>
    </row>
    <row r="831" spans="1:11" ht="15.75" customHeight="1" x14ac:dyDescent="0.25">
      <c r="A831" s="13">
        <v>26080747</v>
      </c>
      <c r="B831" s="13" t="s">
        <v>11148</v>
      </c>
      <c r="C831" s="13" t="s">
        <v>11149</v>
      </c>
      <c r="D831" s="13" t="s">
        <v>11150</v>
      </c>
      <c r="E831" s="13" t="s">
        <v>10394</v>
      </c>
      <c r="F831" s="13" t="s">
        <v>10186</v>
      </c>
      <c r="G831" s="13">
        <v>2015</v>
      </c>
      <c r="H831" s="44">
        <v>42173</v>
      </c>
      <c r="K831" s="13" t="s">
        <v>11151</v>
      </c>
    </row>
    <row r="832" spans="1:11" ht="15.75" customHeight="1" x14ac:dyDescent="0.25">
      <c r="A832" s="13">
        <v>24577885</v>
      </c>
      <c r="B832" s="13" t="s">
        <v>11169</v>
      </c>
      <c r="C832" s="13" t="s">
        <v>11170</v>
      </c>
      <c r="D832" s="13" t="s">
        <v>11171</v>
      </c>
      <c r="E832" s="13" t="s">
        <v>10394</v>
      </c>
      <c r="F832" s="13" t="s">
        <v>10186</v>
      </c>
      <c r="G832" s="13">
        <v>2014</v>
      </c>
      <c r="H832" s="44">
        <v>41699</v>
      </c>
      <c r="K832" s="13" t="s">
        <v>11172</v>
      </c>
    </row>
    <row r="833" spans="1:11" ht="15.75" customHeight="1" x14ac:dyDescent="0.25">
      <c r="A833" s="13">
        <v>24118571</v>
      </c>
      <c r="B833" s="13" t="s">
        <v>11179</v>
      </c>
      <c r="C833" s="13" t="s">
        <v>11180</v>
      </c>
      <c r="D833" s="13" t="s">
        <v>11181</v>
      </c>
      <c r="E833" s="13" t="s">
        <v>11182</v>
      </c>
      <c r="F833" s="13" t="s">
        <v>11183</v>
      </c>
      <c r="G833" s="13">
        <v>2013</v>
      </c>
      <c r="H833" s="44">
        <v>41562</v>
      </c>
      <c r="K833" s="13" t="s">
        <v>11184</v>
      </c>
    </row>
    <row r="834" spans="1:11" ht="15.75" customHeight="1" x14ac:dyDescent="0.25">
      <c r="A834" s="13">
        <v>27929243</v>
      </c>
      <c r="B834" s="13" t="s">
        <v>11186</v>
      </c>
      <c r="C834" s="13" t="s">
        <v>11187</v>
      </c>
      <c r="D834" s="13" t="s">
        <v>11188</v>
      </c>
      <c r="E834" s="13" t="s">
        <v>11189</v>
      </c>
      <c r="F834" s="13" t="s">
        <v>6390</v>
      </c>
      <c r="G834" s="13">
        <v>2016</v>
      </c>
      <c r="H834" s="44">
        <v>42713</v>
      </c>
    </row>
    <row r="835" spans="1:11" ht="15.75" customHeight="1" x14ac:dyDescent="0.25">
      <c r="A835" s="13">
        <v>24486047</v>
      </c>
      <c r="B835" s="13" t="s">
        <v>11196</v>
      </c>
      <c r="C835" s="13" t="s">
        <v>11197</v>
      </c>
      <c r="D835" s="13" t="s">
        <v>11198</v>
      </c>
      <c r="E835" s="13" t="s">
        <v>10204</v>
      </c>
      <c r="F835" s="13" t="s">
        <v>1328</v>
      </c>
      <c r="G835" s="13">
        <v>2014</v>
      </c>
      <c r="H835" s="44">
        <v>41674</v>
      </c>
      <c r="K835" s="13" t="s">
        <v>11199</v>
      </c>
    </row>
    <row r="836" spans="1:11" ht="15.75" customHeight="1" x14ac:dyDescent="0.25">
      <c r="A836" s="13">
        <v>24080632</v>
      </c>
      <c r="B836" s="13" t="s">
        <v>11200</v>
      </c>
      <c r="C836" s="13" t="s">
        <v>11201</v>
      </c>
      <c r="D836" s="13" t="s">
        <v>11202</v>
      </c>
      <c r="E836" s="13" t="s">
        <v>11203</v>
      </c>
      <c r="F836" s="13" t="s">
        <v>11204</v>
      </c>
      <c r="G836" s="13">
        <v>2013</v>
      </c>
      <c r="H836" s="44">
        <v>41549</v>
      </c>
      <c r="I836" s="13" t="s">
        <v>11205</v>
      </c>
      <c r="K836" s="13" t="s">
        <v>11206</v>
      </c>
    </row>
    <row r="837" spans="1:11" ht="15.75" customHeight="1" x14ac:dyDescent="0.25">
      <c r="A837" s="13">
        <v>25161175</v>
      </c>
      <c r="B837" s="13" t="s">
        <v>11207</v>
      </c>
      <c r="C837" s="13" t="s">
        <v>11208</v>
      </c>
      <c r="D837" s="13" t="s">
        <v>11209</v>
      </c>
      <c r="E837" s="13" t="s">
        <v>11210</v>
      </c>
      <c r="F837" s="13" t="s">
        <v>735</v>
      </c>
      <c r="G837" s="13">
        <v>2015</v>
      </c>
      <c r="H837" s="44">
        <v>41879</v>
      </c>
      <c r="K837" s="13" t="s">
        <v>11211</v>
      </c>
    </row>
    <row r="838" spans="1:11" ht="15.75" customHeight="1" x14ac:dyDescent="0.25">
      <c r="A838" s="13">
        <v>26630657</v>
      </c>
      <c r="B838" s="13" t="s">
        <v>11212</v>
      </c>
      <c r="C838" s="13" t="s">
        <v>11213</v>
      </c>
      <c r="D838" s="13" t="s">
        <v>11214</v>
      </c>
      <c r="E838" s="13" t="s">
        <v>7065</v>
      </c>
      <c r="F838" s="13" t="s">
        <v>1251</v>
      </c>
      <c r="G838" s="13">
        <v>2015</v>
      </c>
      <c r="H838" s="44">
        <v>42341</v>
      </c>
      <c r="I838" s="13" t="s">
        <v>11215</v>
      </c>
      <c r="K838" s="13" t="s">
        <v>11216</v>
      </c>
    </row>
    <row r="839" spans="1:11" ht="15.75" customHeight="1" x14ac:dyDescent="0.25">
      <c r="A839" s="13">
        <v>23260686</v>
      </c>
      <c r="B839" s="13" t="s">
        <v>11255</v>
      </c>
      <c r="C839" s="13" t="s">
        <v>11256</v>
      </c>
      <c r="D839" s="13" t="s">
        <v>11257</v>
      </c>
      <c r="E839" s="13" t="s">
        <v>11258</v>
      </c>
      <c r="F839" s="13" t="s">
        <v>9562</v>
      </c>
      <c r="G839" s="13">
        <v>2013</v>
      </c>
      <c r="H839" s="44">
        <v>41268</v>
      </c>
      <c r="K839" s="13" t="s">
        <v>11259</v>
      </c>
    </row>
    <row r="840" spans="1:11" ht="15.75" customHeight="1" x14ac:dyDescent="0.25">
      <c r="A840" s="13">
        <v>26849693</v>
      </c>
      <c r="B840" s="13" t="s">
        <v>11265</v>
      </c>
      <c r="C840" s="13" t="s">
        <v>11266</v>
      </c>
      <c r="D840" s="13" t="s">
        <v>11267</v>
      </c>
      <c r="E840" s="13" t="s">
        <v>11268</v>
      </c>
      <c r="F840" s="13" t="s">
        <v>11269</v>
      </c>
      <c r="G840" s="13">
        <v>2015</v>
      </c>
      <c r="H840" s="44">
        <v>42406</v>
      </c>
      <c r="K840" s="13" t="s">
        <v>11270</v>
      </c>
    </row>
    <row r="841" spans="1:11" ht="15.75" customHeight="1" x14ac:dyDescent="0.25">
      <c r="A841" s="13">
        <v>26927226</v>
      </c>
      <c r="B841" s="13" t="s">
        <v>11276</v>
      </c>
      <c r="C841" s="13" t="s">
        <v>11277</v>
      </c>
      <c r="D841" s="13" t="s">
        <v>11278</v>
      </c>
      <c r="E841" s="13" t="s">
        <v>11279</v>
      </c>
      <c r="F841" s="13" t="s">
        <v>10470</v>
      </c>
      <c r="G841" s="13">
        <v>2016</v>
      </c>
      <c r="H841" s="44">
        <v>42431</v>
      </c>
      <c r="I841" s="13" t="s">
        <v>11280</v>
      </c>
      <c r="K841" s="13" t="s">
        <v>11281</v>
      </c>
    </row>
    <row r="842" spans="1:11" ht="15.75" customHeight="1" x14ac:dyDescent="0.25">
      <c r="A842" s="13">
        <v>25596304</v>
      </c>
      <c r="B842" s="13" t="s">
        <v>11308</v>
      </c>
      <c r="C842" s="13" t="s">
        <v>11309</v>
      </c>
      <c r="D842" s="13" t="s">
        <v>11310</v>
      </c>
      <c r="E842" s="13" t="s">
        <v>7065</v>
      </c>
      <c r="F842" s="13" t="s">
        <v>195</v>
      </c>
      <c r="G842" s="13">
        <v>2015</v>
      </c>
      <c r="H842" s="44">
        <v>42022</v>
      </c>
      <c r="I842" s="13" t="s">
        <v>11311</v>
      </c>
      <c r="K842" s="13" t="s">
        <v>11312</v>
      </c>
    </row>
    <row r="843" spans="1:11" ht="15.75" customHeight="1" x14ac:dyDescent="0.25">
      <c r="A843" s="13">
        <v>22542425</v>
      </c>
      <c r="B843" s="13" t="s">
        <v>11313</v>
      </c>
      <c r="C843" s="13" t="s">
        <v>11314</v>
      </c>
      <c r="D843" s="13" t="s">
        <v>11315</v>
      </c>
      <c r="E843" s="13" t="s">
        <v>1509</v>
      </c>
      <c r="F843" s="13" t="s">
        <v>11316</v>
      </c>
      <c r="G843" s="13">
        <v>2012</v>
      </c>
      <c r="H843" s="44">
        <v>41030</v>
      </c>
      <c r="K843" s="13" t="s">
        <v>11317</v>
      </c>
    </row>
    <row r="844" spans="1:11" ht="15.75" customHeight="1" x14ac:dyDescent="0.25">
      <c r="A844" s="13">
        <v>23751932</v>
      </c>
      <c r="B844" s="13" t="s">
        <v>11318</v>
      </c>
      <c r="C844" s="13" t="s">
        <v>11319</v>
      </c>
      <c r="D844" s="13" t="s">
        <v>11320</v>
      </c>
      <c r="E844" s="13" t="s">
        <v>11321</v>
      </c>
      <c r="F844" s="13" t="s">
        <v>595</v>
      </c>
      <c r="G844" s="13">
        <v>2013</v>
      </c>
      <c r="H844" s="44">
        <v>41437</v>
      </c>
      <c r="K844" s="13" t="s">
        <v>11322</v>
      </c>
    </row>
    <row r="845" spans="1:11" ht="15.75" customHeight="1" x14ac:dyDescent="0.25">
      <c r="A845" s="13">
        <v>28153820</v>
      </c>
      <c r="B845" s="13" t="s">
        <v>11323</v>
      </c>
      <c r="C845" s="13" t="s">
        <v>11324</v>
      </c>
      <c r="D845" s="13" t="s">
        <v>11325</v>
      </c>
      <c r="E845" s="13" t="s">
        <v>7256</v>
      </c>
      <c r="F845" s="13" t="s">
        <v>6837</v>
      </c>
      <c r="G845" s="13">
        <v>2017</v>
      </c>
      <c r="H845" s="44">
        <v>42770</v>
      </c>
      <c r="K845" s="13" t="s">
        <v>11326</v>
      </c>
    </row>
    <row r="846" spans="1:11" ht="15.75" customHeight="1" x14ac:dyDescent="0.25">
      <c r="A846" s="13">
        <v>25313204</v>
      </c>
      <c r="B846" s="13" t="s">
        <v>11328</v>
      </c>
      <c r="C846" s="13" t="s">
        <v>11329</v>
      </c>
      <c r="D846" s="13" t="s">
        <v>11330</v>
      </c>
      <c r="E846" s="13" t="s">
        <v>11331</v>
      </c>
      <c r="F846" s="13" t="s">
        <v>393</v>
      </c>
      <c r="G846" s="13">
        <v>2015</v>
      </c>
      <c r="H846" s="44">
        <v>41927</v>
      </c>
      <c r="K846" s="13" t="s">
        <v>11332</v>
      </c>
    </row>
    <row r="847" spans="1:11" ht="15.75" customHeight="1" x14ac:dyDescent="0.25">
      <c r="A847" s="13">
        <v>21933698</v>
      </c>
      <c r="B847" s="13" t="s">
        <v>11347</v>
      </c>
      <c r="C847" s="13" t="s">
        <v>11348</v>
      </c>
      <c r="D847" s="13" t="s">
        <v>11349</v>
      </c>
      <c r="E847" s="13" t="s">
        <v>11350</v>
      </c>
      <c r="F847" s="13" t="s">
        <v>7416</v>
      </c>
      <c r="G847" s="13">
        <v>2012</v>
      </c>
      <c r="H847" s="44">
        <v>40808</v>
      </c>
      <c r="K847" s="13" t="s">
        <v>11351</v>
      </c>
    </row>
    <row r="848" spans="1:11" ht="15.75" customHeight="1" x14ac:dyDescent="0.25">
      <c r="A848" s="13">
        <v>26666587</v>
      </c>
      <c r="B848" s="13" t="s">
        <v>11358</v>
      </c>
      <c r="C848" s="13" t="s">
        <v>11359</v>
      </c>
      <c r="D848" s="13" t="s">
        <v>11360</v>
      </c>
      <c r="E848" s="13" t="s">
        <v>11361</v>
      </c>
      <c r="F848" s="13" t="s">
        <v>1066</v>
      </c>
      <c r="G848" s="13">
        <v>2015</v>
      </c>
      <c r="H848" s="44">
        <v>42354</v>
      </c>
      <c r="I848" s="13" t="s">
        <v>11362</v>
      </c>
      <c r="K848" s="13" t="s">
        <v>11363</v>
      </c>
    </row>
    <row r="849" spans="1:11" ht="15.75" customHeight="1" x14ac:dyDescent="0.25">
      <c r="A849" s="13">
        <v>26063863</v>
      </c>
      <c r="B849" s="13" t="s">
        <v>11395</v>
      </c>
      <c r="C849" s="13" t="s">
        <v>11396</v>
      </c>
      <c r="D849" s="13" t="s">
        <v>11397</v>
      </c>
      <c r="E849" s="13" t="s">
        <v>11398</v>
      </c>
      <c r="F849" s="13" t="s">
        <v>502</v>
      </c>
      <c r="G849" s="13">
        <v>2015</v>
      </c>
      <c r="H849" s="44">
        <v>42167</v>
      </c>
      <c r="I849" s="13" t="s">
        <v>11399</v>
      </c>
      <c r="K849" s="13" t="s">
        <v>11400</v>
      </c>
    </row>
    <row r="850" spans="1:11" ht="15.75" customHeight="1" x14ac:dyDescent="0.25">
      <c r="A850" s="13">
        <v>25727286</v>
      </c>
      <c r="B850" s="13" t="s">
        <v>11411</v>
      </c>
      <c r="C850" s="13" t="s">
        <v>11412</v>
      </c>
      <c r="D850" s="13" t="s">
        <v>11413</v>
      </c>
      <c r="E850" s="13" t="s">
        <v>2035</v>
      </c>
      <c r="F850" s="13" t="s">
        <v>1328</v>
      </c>
      <c r="G850" s="13">
        <v>2015</v>
      </c>
      <c r="H850" s="44">
        <v>42066</v>
      </c>
      <c r="K850" s="13" t="s">
        <v>11414</v>
      </c>
    </row>
    <row r="851" spans="1:11" ht="15.75" customHeight="1" x14ac:dyDescent="0.25">
      <c r="A851" s="13">
        <v>26706392</v>
      </c>
      <c r="B851" s="13" t="s">
        <v>11422</v>
      </c>
      <c r="C851" s="13" t="s">
        <v>11423</v>
      </c>
      <c r="D851" s="13" t="s">
        <v>11424</v>
      </c>
      <c r="E851" s="13" t="s">
        <v>11425</v>
      </c>
      <c r="F851" s="13" t="s">
        <v>387</v>
      </c>
      <c r="G851" s="13">
        <v>2016</v>
      </c>
      <c r="H851" s="44">
        <v>42365</v>
      </c>
      <c r="K851" s="13" t="s">
        <v>11426</v>
      </c>
    </row>
    <row r="852" spans="1:11" ht="15.75" customHeight="1" x14ac:dyDescent="0.25">
      <c r="A852" s="13">
        <v>26693700</v>
      </c>
      <c r="B852" s="13" t="s">
        <v>11427</v>
      </c>
      <c r="C852" s="13" t="s">
        <v>11428</v>
      </c>
      <c r="D852" s="13" t="s">
        <v>11429</v>
      </c>
      <c r="E852" s="13" t="s">
        <v>11430</v>
      </c>
      <c r="F852" s="13" t="s">
        <v>9178</v>
      </c>
      <c r="G852" s="13">
        <v>2016</v>
      </c>
      <c r="H852" s="44">
        <v>42362</v>
      </c>
      <c r="I852" s="13" t="s">
        <v>11431</v>
      </c>
      <c r="J852" s="13" t="s">
        <v>11432</v>
      </c>
      <c r="K852" s="13" t="s">
        <v>11433</v>
      </c>
    </row>
    <row r="853" spans="1:11" ht="15.75" customHeight="1" x14ac:dyDescent="0.25">
      <c r="A853" s="13">
        <v>22511000</v>
      </c>
      <c r="B853" s="13" t="s">
        <v>11434</v>
      </c>
      <c r="C853" s="13" t="s">
        <v>11435</v>
      </c>
      <c r="D853" s="13" t="s">
        <v>11436</v>
      </c>
      <c r="E853" s="13" t="s">
        <v>11437</v>
      </c>
      <c r="F853" s="13" t="s">
        <v>10248</v>
      </c>
      <c r="G853" s="13">
        <v>2012</v>
      </c>
      <c r="H853" s="44">
        <v>41018</v>
      </c>
      <c r="K853" s="13" t="s">
        <v>11438</v>
      </c>
    </row>
    <row r="854" spans="1:11" ht="15.75" customHeight="1" x14ac:dyDescent="0.25">
      <c r="A854" s="13">
        <v>26184337</v>
      </c>
      <c r="B854" s="13" t="s">
        <v>11450</v>
      </c>
      <c r="C854" s="13" t="s">
        <v>11451</v>
      </c>
      <c r="D854" s="13" t="s">
        <v>11452</v>
      </c>
      <c r="E854" s="13" t="s">
        <v>11453</v>
      </c>
      <c r="F854" s="13" t="s">
        <v>949</v>
      </c>
      <c r="G854" s="13">
        <v>2015</v>
      </c>
      <c r="H854" s="44">
        <v>42203</v>
      </c>
      <c r="K854" s="13" t="s">
        <v>11454</v>
      </c>
    </row>
    <row r="855" spans="1:11" ht="15.75" customHeight="1" x14ac:dyDescent="0.25">
      <c r="A855" s="13">
        <v>25485648</v>
      </c>
      <c r="B855" s="13" t="s">
        <v>11455</v>
      </c>
      <c r="C855" s="13" t="s">
        <v>11456</v>
      </c>
      <c r="D855" s="13" t="s">
        <v>11457</v>
      </c>
      <c r="E855" s="13" t="s">
        <v>11458</v>
      </c>
      <c r="F855" s="13" t="s">
        <v>257</v>
      </c>
      <c r="G855" s="13">
        <v>2015</v>
      </c>
      <c r="H855" s="44">
        <v>41982</v>
      </c>
      <c r="K855" s="13" t="s">
        <v>11459</v>
      </c>
    </row>
    <row r="856" spans="1:11" ht="15.75" customHeight="1" x14ac:dyDescent="0.25">
      <c r="A856" s="13">
        <v>25917402</v>
      </c>
      <c r="B856" s="13" t="s">
        <v>11460</v>
      </c>
      <c r="C856" s="13" t="s">
        <v>11461</v>
      </c>
      <c r="D856" s="13" t="s">
        <v>11462</v>
      </c>
      <c r="E856" s="13" t="s">
        <v>11463</v>
      </c>
      <c r="F856" s="13" t="s">
        <v>11464</v>
      </c>
      <c r="G856" s="13">
        <v>2015</v>
      </c>
      <c r="H856" s="44">
        <v>42123</v>
      </c>
      <c r="K856" s="13" t="s">
        <v>11465</v>
      </c>
    </row>
    <row r="857" spans="1:11" ht="15.75" customHeight="1" x14ac:dyDescent="0.25">
      <c r="A857" s="13">
        <v>25004630</v>
      </c>
      <c r="B857" s="13" t="s">
        <v>11467</v>
      </c>
      <c r="C857" s="13" t="s">
        <v>11468</v>
      </c>
      <c r="D857" s="13" t="s">
        <v>11469</v>
      </c>
      <c r="E857" s="13" t="s">
        <v>11470</v>
      </c>
      <c r="F857" s="13" t="s">
        <v>11471</v>
      </c>
      <c r="G857" s="13">
        <v>2014</v>
      </c>
      <c r="H857" s="44">
        <v>41830</v>
      </c>
    </row>
    <row r="858" spans="1:11" ht="15.75" customHeight="1" x14ac:dyDescent="0.25">
      <c r="A858" s="13">
        <v>26226530</v>
      </c>
      <c r="B858" s="13" t="s">
        <v>11514</v>
      </c>
      <c r="C858" s="13" t="s">
        <v>11515</v>
      </c>
      <c r="D858" s="13" t="s">
        <v>11516</v>
      </c>
      <c r="E858" s="13" t="s">
        <v>11517</v>
      </c>
      <c r="F858" s="13" t="s">
        <v>4778</v>
      </c>
      <c r="G858" s="13">
        <v>2015</v>
      </c>
      <c r="H858" s="44">
        <v>42216</v>
      </c>
      <c r="K858" s="13" t="s">
        <v>11518</v>
      </c>
    </row>
    <row r="859" spans="1:11" ht="15.75" customHeight="1" x14ac:dyDescent="0.25">
      <c r="A859" s="13">
        <v>23422446</v>
      </c>
      <c r="B859" s="13" t="s">
        <v>11525</v>
      </c>
      <c r="C859" s="13" t="s">
        <v>11526</v>
      </c>
      <c r="D859" s="13" t="s">
        <v>11527</v>
      </c>
      <c r="E859" s="13" t="s">
        <v>11528</v>
      </c>
      <c r="F859" s="13" t="s">
        <v>4754</v>
      </c>
      <c r="G859" s="13">
        <v>2013</v>
      </c>
      <c r="H859" s="44">
        <v>41326</v>
      </c>
      <c r="I859" s="13" t="s">
        <v>11529</v>
      </c>
      <c r="K859" s="13" t="s">
        <v>11530</v>
      </c>
    </row>
    <row r="860" spans="1:11" ht="15.75" customHeight="1" x14ac:dyDescent="0.25">
      <c r="A860" s="13">
        <v>23193948</v>
      </c>
      <c r="B860" s="13" t="s">
        <v>11543</v>
      </c>
      <c r="C860" s="13" t="s">
        <v>11544</v>
      </c>
      <c r="D860" s="13" t="s">
        <v>11545</v>
      </c>
      <c r="E860" s="13" t="s">
        <v>11546</v>
      </c>
      <c r="F860" s="13" t="s">
        <v>2838</v>
      </c>
      <c r="G860" s="13">
        <v>2012</v>
      </c>
      <c r="H860" s="44">
        <v>41244</v>
      </c>
      <c r="K860" s="13" t="s">
        <v>11547</v>
      </c>
    </row>
    <row r="861" spans="1:11" ht="15.75" customHeight="1" x14ac:dyDescent="0.25">
      <c r="A861" s="13">
        <v>22302695</v>
      </c>
      <c r="B861" s="13" t="s">
        <v>11556</v>
      </c>
      <c r="C861" s="13" t="s">
        <v>11557</v>
      </c>
      <c r="D861" s="13" t="s">
        <v>11558</v>
      </c>
      <c r="E861" s="13" t="s">
        <v>2035</v>
      </c>
      <c r="F861" s="13" t="s">
        <v>1328</v>
      </c>
      <c r="G861" s="13">
        <v>2012</v>
      </c>
      <c r="H861" s="44">
        <v>40943</v>
      </c>
      <c r="K861" s="13" t="s">
        <v>11559</v>
      </c>
    </row>
    <row r="862" spans="1:11" ht="15.75" customHeight="1" x14ac:dyDescent="0.25">
      <c r="A862" s="13">
        <v>24484215</v>
      </c>
      <c r="B862" s="13" t="s">
        <v>11560</v>
      </c>
      <c r="C862" s="13" t="s">
        <v>11561</v>
      </c>
      <c r="D862" s="13" t="s">
        <v>11562</v>
      </c>
      <c r="E862" s="13" t="s">
        <v>11563</v>
      </c>
      <c r="F862" s="13" t="s">
        <v>4670</v>
      </c>
      <c r="G862" s="13">
        <v>2014</v>
      </c>
      <c r="H862" s="44">
        <v>41674</v>
      </c>
      <c r="I862" s="13" t="s">
        <v>11564</v>
      </c>
      <c r="J862" s="13" t="s">
        <v>11565</v>
      </c>
      <c r="K862" s="13" t="s">
        <v>11566</v>
      </c>
    </row>
    <row r="863" spans="1:11" ht="15.75" customHeight="1" x14ac:dyDescent="0.25">
      <c r="A863" s="13">
        <v>22498167</v>
      </c>
      <c r="B863" s="13" t="s">
        <v>11567</v>
      </c>
      <c r="C863" s="13" t="s">
        <v>11568</v>
      </c>
      <c r="D863" s="13" t="s">
        <v>11569</v>
      </c>
      <c r="E863" s="13" t="s">
        <v>11570</v>
      </c>
      <c r="F863" s="13" t="s">
        <v>595</v>
      </c>
      <c r="G863" s="13">
        <v>2012</v>
      </c>
      <c r="H863" s="44">
        <v>41013</v>
      </c>
      <c r="K863" s="13" t="s">
        <v>11571</v>
      </c>
    </row>
    <row r="864" spans="1:11" ht="15.75" customHeight="1" x14ac:dyDescent="0.25">
      <c r="A864" s="13">
        <v>26967296</v>
      </c>
      <c r="B864" s="13" t="s">
        <v>11610</v>
      </c>
      <c r="C864" s="13" t="s">
        <v>11611</v>
      </c>
      <c r="D864" s="13" t="s">
        <v>11612</v>
      </c>
      <c r="E864" s="13" t="s">
        <v>11613</v>
      </c>
      <c r="F864" s="13" t="s">
        <v>304</v>
      </c>
      <c r="G864" s="13">
        <v>2016</v>
      </c>
      <c r="H864" s="44">
        <v>42441</v>
      </c>
      <c r="K864" s="13" t="s">
        <v>11614</v>
      </c>
    </row>
    <row r="865" spans="1:11" ht="15.75" customHeight="1" x14ac:dyDescent="0.25">
      <c r="A865" s="13">
        <v>25970311</v>
      </c>
      <c r="B865" s="13" t="s">
        <v>11626</v>
      </c>
      <c r="C865" s="13" t="s">
        <v>11627</v>
      </c>
      <c r="D865" s="13" t="s">
        <v>11628</v>
      </c>
      <c r="E865" s="13" t="s">
        <v>1075</v>
      </c>
      <c r="F865" s="13" t="s">
        <v>304</v>
      </c>
      <c r="G865" s="13">
        <v>2015</v>
      </c>
      <c r="H865" s="44">
        <v>42138</v>
      </c>
      <c r="K865" s="13" t="s">
        <v>11629</v>
      </c>
    </row>
    <row r="866" spans="1:11" ht="15.75" customHeight="1" x14ac:dyDescent="0.25">
      <c r="A866" s="13">
        <v>26299582</v>
      </c>
      <c r="B866" s="13" t="s">
        <v>11638</v>
      </c>
      <c r="C866" s="13" t="s">
        <v>11639</v>
      </c>
      <c r="D866" s="13" t="s">
        <v>11640</v>
      </c>
      <c r="E866" s="13" t="s">
        <v>11641</v>
      </c>
      <c r="F866" s="13" t="s">
        <v>1376</v>
      </c>
      <c r="G866" s="13">
        <v>2015</v>
      </c>
      <c r="H866" s="44">
        <v>42241</v>
      </c>
      <c r="K866" s="13" t="s">
        <v>11642</v>
      </c>
    </row>
    <row r="867" spans="1:11" ht="15.75" customHeight="1" x14ac:dyDescent="0.25">
      <c r="A867" s="13">
        <v>28114879</v>
      </c>
      <c r="B867" s="13" t="s">
        <v>11643</v>
      </c>
      <c r="C867" s="13" t="s">
        <v>11644</v>
      </c>
      <c r="D867" s="13" t="s">
        <v>11645</v>
      </c>
      <c r="E867" s="13" t="s">
        <v>11646</v>
      </c>
      <c r="F867" s="13" t="s">
        <v>735</v>
      </c>
      <c r="G867" s="13">
        <v>2017</v>
      </c>
      <c r="H867" s="44">
        <v>42760</v>
      </c>
      <c r="K867" s="13" t="s">
        <v>11647</v>
      </c>
    </row>
    <row r="868" spans="1:11" ht="15.75" customHeight="1" x14ac:dyDescent="0.25">
      <c r="A868" s="13">
        <v>28079747</v>
      </c>
      <c r="B868" s="13" t="s">
        <v>11652</v>
      </c>
      <c r="C868" s="13" t="s">
        <v>11653</v>
      </c>
      <c r="D868" s="13" t="s">
        <v>11654</v>
      </c>
      <c r="E868" s="13" t="s">
        <v>11655</v>
      </c>
      <c r="F868" s="13" t="s">
        <v>304</v>
      </c>
      <c r="G868" s="13">
        <v>2017</v>
      </c>
      <c r="H868" s="44">
        <v>42748</v>
      </c>
      <c r="K868" s="13" t="s">
        <v>11656</v>
      </c>
    </row>
    <row r="869" spans="1:11" ht="15.75" customHeight="1" x14ac:dyDescent="0.25">
      <c r="A869" s="13">
        <v>26729391</v>
      </c>
      <c r="B869" s="13" t="s">
        <v>11675</v>
      </c>
      <c r="C869" s="13" t="s">
        <v>11676</v>
      </c>
      <c r="D869" s="13" t="s">
        <v>11677</v>
      </c>
      <c r="E869" s="13" t="s">
        <v>11678</v>
      </c>
      <c r="F869" s="13" t="s">
        <v>5111</v>
      </c>
      <c r="G869" s="13">
        <v>2016</v>
      </c>
      <c r="H869" s="44">
        <v>42375</v>
      </c>
      <c r="I869" s="13" t="s">
        <v>11679</v>
      </c>
      <c r="K869" s="13" t="s">
        <v>11680</v>
      </c>
    </row>
    <row r="870" spans="1:11" ht="15.75" customHeight="1" x14ac:dyDescent="0.25">
      <c r="A870" s="13">
        <v>23075920</v>
      </c>
      <c r="B870" s="13" t="s">
        <v>11682</v>
      </c>
      <c r="C870" s="13" t="s">
        <v>11683</v>
      </c>
      <c r="D870" s="13" t="s">
        <v>11684</v>
      </c>
      <c r="E870" s="13" t="s">
        <v>7537</v>
      </c>
      <c r="F870" s="13" t="s">
        <v>11685</v>
      </c>
      <c r="G870" s="13">
        <v>2013</v>
      </c>
      <c r="H870" s="44">
        <v>41201</v>
      </c>
      <c r="I870" s="13" t="s">
        <v>11686</v>
      </c>
      <c r="J870" s="13" t="s">
        <v>11687</v>
      </c>
      <c r="K870" s="13" t="s">
        <v>11688</v>
      </c>
    </row>
    <row r="871" spans="1:11" ht="15.75" customHeight="1" x14ac:dyDescent="0.25">
      <c r="A871" s="13">
        <v>24722391</v>
      </c>
      <c r="B871" s="13" t="s">
        <v>11689</v>
      </c>
      <c r="C871" s="13" t="s">
        <v>11690</v>
      </c>
      <c r="D871" s="13" t="s">
        <v>11691</v>
      </c>
      <c r="E871" s="13" t="s">
        <v>11692</v>
      </c>
      <c r="F871" s="13" t="s">
        <v>304</v>
      </c>
      <c r="G871" s="13">
        <v>2014</v>
      </c>
      <c r="H871" s="44">
        <v>41741</v>
      </c>
      <c r="K871" s="13" t="s">
        <v>11693</v>
      </c>
    </row>
    <row r="872" spans="1:11" ht="15.75" customHeight="1" x14ac:dyDescent="0.25">
      <c r="A872" s="13">
        <v>27871917</v>
      </c>
      <c r="B872" s="13" t="s">
        <v>11708</v>
      </c>
      <c r="C872" s="13" t="s">
        <v>11709</v>
      </c>
      <c r="D872" s="13" t="s">
        <v>11710</v>
      </c>
      <c r="E872" s="13" t="s">
        <v>11711</v>
      </c>
      <c r="F872" s="13" t="s">
        <v>8997</v>
      </c>
      <c r="G872" s="13">
        <v>2017</v>
      </c>
      <c r="H872" s="44">
        <v>42697</v>
      </c>
      <c r="K872" s="13" t="s">
        <v>11712</v>
      </c>
    </row>
    <row r="873" spans="1:11" ht="15.75" customHeight="1" x14ac:dyDescent="0.25">
      <c r="A873" s="13">
        <v>22366419</v>
      </c>
      <c r="B873" s="13" t="s">
        <v>11729</v>
      </c>
      <c r="C873" s="13" t="s">
        <v>11730</v>
      </c>
      <c r="D873" s="13" t="s">
        <v>11731</v>
      </c>
      <c r="E873" s="13" t="s">
        <v>11732</v>
      </c>
      <c r="F873" s="13" t="s">
        <v>373</v>
      </c>
      <c r="G873" s="13">
        <v>2012</v>
      </c>
      <c r="H873" s="44">
        <v>40967</v>
      </c>
      <c r="I873" s="13" t="s">
        <v>11733</v>
      </c>
      <c r="K873" s="13" t="s">
        <v>11734</v>
      </c>
    </row>
    <row r="874" spans="1:11" ht="15.75" customHeight="1" x14ac:dyDescent="0.25">
      <c r="A874" s="13">
        <v>23598167</v>
      </c>
      <c r="B874" s="13" t="s">
        <v>11735</v>
      </c>
      <c r="C874" s="13" t="s">
        <v>11736</v>
      </c>
      <c r="D874" s="13" t="s">
        <v>11737</v>
      </c>
      <c r="E874" s="13" t="s">
        <v>3722</v>
      </c>
      <c r="F874" s="13" t="s">
        <v>285</v>
      </c>
      <c r="G874" s="13">
        <v>2013</v>
      </c>
      <c r="H874" s="44">
        <v>41384</v>
      </c>
      <c r="K874" s="13" t="s">
        <v>11738</v>
      </c>
    </row>
    <row r="875" spans="1:11" ht="15.75" customHeight="1" x14ac:dyDescent="0.25">
      <c r="A875" s="13">
        <v>27639378</v>
      </c>
      <c r="B875" s="13" t="s">
        <v>11743</v>
      </c>
      <c r="C875" s="13" t="s">
        <v>11744</v>
      </c>
      <c r="D875" s="13" t="s">
        <v>11745</v>
      </c>
      <c r="E875" s="13" t="s">
        <v>6283</v>
      </c>
      <c r="F875" s="13" t="s">
        <v>759</v>
      </c>
      <c r="G875" s="13">
        <v>2016</v>
      </c>
      <c r="H875" s="44">
        <v>42632</v>
      </c>
      <c r="I875" s="13" t="s">
        <v>11746</v>
      </c>
      <c r="K875" s="13" t="s">
        <v>11747</v>
      </c>
    </row>
    <row r="876" spans="1:11" ht="15.75" customHeight="1" x14ac:dyDescent="0.25">
      <c r="A876" s="13">
        <v>23995689</v>
      </c>
      <c r="B876" s="13" t="s">
        <v>11762</v>
      </c>
      <c r="C876" s="13" t="s">
        <v>11763</v>
      </c>
      <c r="D876" s="13" t="s">
        <v>11764</v>
      </c>
      <c r="E876" s="13" t="s">
        <v>11765</v>
      </c>
      <c r="F876" s="13" t="s">
        <v>11356</v>
      </c>
      <c r="G876" s="13">
        <v>2013</v>
      </c>
      <c r="H876" s="44">
        <v>41520</v>
      </c>
      <c r="I876" s="13" t="s">
        <v>11766</v>
      </c>
      <c r="J876" s="13" t="s">
        <v>11767</v>
      </c>
      <c r="K876" s="13" t="s">
        <v>11768</v>
      </c>
    </row>
    <row r="877" spans="1:11" ht="15.75" customHeight="1" x14ac:dyDescent="0.25">
      <c r="A877" s="13">
        <v>25753079</v>
      </c>
      <c r="B877" s="13" t="s">
        <v>11770</v>
      </c>
      <c r="C877" s="13" t="s">
        <v>11771</v>
      </c>
      <c r="D877" s="13" t="s">
        <v>11772</v>
      </c>
      <c r="E877" s="13" t="s">
        <v>8571</v>
      </c>
      <c r="F877" s="13" t="s">
        <v>285</v>
      </c>
      <c r="G877" s="13">
        <v>2015</v>
      </c>
      <c r="H877" s="44">
        <v>42074</v>
      </c>
      <c r="K877" s="13" t="s">
        <v>11773</v>
      </c>
    </row>
    <row r="878" spans="1:11" ht="15.75" customHeight="1" x14ac:dyDescent="0.25">
      <c r="A878" s="13">
        <v>25763675</v>
      </c>
      <c r="B878" s="13" t="s">
        <v>11796</v>
      </c>
      <c r="C878" s="13" t="s">
        <v>11797</v>
      </c>
      <c r="D878" s="13" t="s">
        <v>11798</v>
      </c>
      <c r="E878" s="13" t="s">
        <v>1660</v>
      </c>
      <c r="F878" s="13" t="s">
        <v>304</v>
      </c>
      <c r="G878" s="13">
        <v>2015</v>
      </c>
      <c r="H878" s="44">
        <v>42076</v>
      </c>
      <c r="K878" s="13" t="s">
        <v>11799</v>
      </c>
    </row>
    <row r="879" spans="1:11" ht="15.75" customHeight="1" x14ac:dyDescent="0.25">
      <c r="A879" s="13">
        <v>27765581</v>
      </c>
      <c r="B879" s="13" t="s">
        <v>11813</v>
      </c>
      <c r="C879" s="13" t="s">
        <v>11814</v>
      </c>
      <c r="D879" s="13" t="s">
        <v>11815</v>
      </c>
      <c r="E879" s="13" t="s">
        <v>11816</v>
      </c>
      <c r="F879" s="13" t="s">
        <v>11817</v>
      </c>
      <c r="G879" s="13">
        <v>2016</v>
      </c>
      <c r="H879" s="44">
        <v>42682</v>
      </c>
      <c r="I879" s="13" t="s">
        <v>11818</v>
      </c>
      <c r="K879" s="13" t="s">
        <v>11819</v>
      </c>
    </row>
    <row r="880" spans="1:11" ht="15.75" customHeight="1" x14ac:dyDescent="0.25">
      <c r="A880" s="13">
        <v>27572098</v>
      </c>
      <c r="B880" s="13" t="s">
        <v>11826</v>
      </c>
      <c r="C880" s="13" t="s">
        <v>11827</v>
      </c>
      <c r="D880" s="13" t="s">
        <v>11828</v>
      </c>
      <c r="E880" s="13" t="s">
        <v>10429</v>
      </c>
      <c r="F880" s="13" t="s">
        <v>2140</v>
      </c>
      <c r="G880" s="13">
        <v>2016</v>
      </c>
      <c r="H880" s="44">
        <v>42613</v>
      </c>
      <c r="K880" s="13" t="s">
        <v>11829</v>
      </c>
    </row>
    <row r="881" spans="1:11" ht="15.75" customHeight="1" x14ac:dyDescent="0.25">
      <c r="A881" s="13">
        <v>25512669</v>
      </c>
      <c r="B881" s="13" t="s">
        <v>11838</v>
      </c>
      <c r="C881" s="13" t="s">
        <v>11839</v>
      </c>
      <c r="D881" s="13" t="s">
        <v>11840</v>
      </c>
      <c r="E881" s="13" t="s">
        <v>5880</v>
      </c>
      <c r="F881" s="13" t="s">
        <v>393</v>
      </c>
      <c r="G881" s="13">
        <v>2015</v>
      </c>
      <c r="H881" s="44">
        <v>41990</v>
      </c>
      <c r="K881" s="13" t="s">
        <v>11841</v>
      </c>
    </row>
    <row r="882" spans="1:11" ht="15.75" customHeight="1" x14ac:dyDescent="0.25">
      <c r="A882" s="13">
        <v>25569801</v>
      </c>
      <c r="B882" s="13" t="s">
        <v>11860</v>
      </c>
      <c r="C882" s="13" t="s">
        <v>11861</v>
      </c>
      <c r="D882" s="13" t="s">
        <v>11862</v>
      </c>
      <c r="E882" s="13" t="s">
        <v>5368</v>
      </c>
      <c r="F882" s="13" t="s">
        <v>5369</v>
      </c>
      <c r="G882" s="13">
        <v>2015</v>
      </c>
      <c r="H882" s="44">
        <v>42013</v>
      </c>
      <c r="K882" s="13" t="s">
        <v>11863</v>
      </c>
    </row>
    <row r="883" spans="1:11" ht="15.75" customHeight="1" x14ac:dyDescent="0.25">
      <c r="A883" s="13">
        <v>26210760</v>
      </c>
      <c r="B883" s="13" t="s">
        <v>11889</v>
      </c>
      <c r="C883" s="13" t="s">
        <v>11890</v>
      </c>
      <c r="D883" s="13" t="s">
        <v>11891</v>
      </c>
      <c r="E883" s="13" t="s">
        <v>11892</v>
      </c>
      <c r="F883" s="13" t="s">
        <v>5245</v>
      </c>
      <c r="G883" s="13">
        <v>2017</v>
      </c>
      <c r="H883" s="44">
        <v>42212</v>
      </c>
      <c r="K883" s="13" t="s">
        <v>11893</v>
      </c>
    </row>
    <row r="884" spans="1:11" ht="15.75" customHeight="1" x14ac:dyDescent="0.25">
      <c r="A884" s="13">
        <v>23460055</v>
      </c>
      <c r="B884" s="13" t="s">
        <v>11902</v>
      </c>
      <c r="C884" s="13" t="s">
        <v>11903</v>
      </c>
      <c r="D884" s="13" t="s">
        <v>11904</v>
      </c>
      <c r="E884" s="13" t="s">
        <v>1638</v>
      </c>
      <c r="F884" s="13" t="s">
        <v>11905</v>
      </c>
      <c r="G884" s="13">
        <v>2013</v>
      </c>
      <c r="H884" s="44">
        <v>41339</v>
      </c>
      <c r="I884" s="13" t="s">
        <v>11906</v>
      </c>
      <c r="J884" s="13" t="s">
        <v>11907</v>
      </c>
      <c r="K884" s="13" t="s">
        <v>11908</v>
      </c>
    </row>
    <row r="885" spans="1:11" ht="15.75" customHeight="1" x14ac:dyDescent="0.25">
      <c r="A885" s="13">
        <v>23733950</v>
      </c>
      <c r="B885" s="13" t="s">
        <v>11917</v>
      </c>
      <c r="C885" s="13" t="s">
        <v>11918</v>
      </c>
      <c r="D885" s="13" t="s">
        <v>11919</v>
      </c>
      <c r="E885" s="13" t="s">
        <v>11920</v>
      </c>
      <c r="F885" s="13" t="s">
        <v>5294</v>
      </c>
      <c r="G885" s="13">
        <v>2013</v>
      </c>
      <c r="H885" s="44">
        <v>41430</v>
      </c>
      <c r="I885" s="13" t="s">
        <v>11921</v>
      </c>
      <c r="K885" s="13" t="s">
        <v>11922</v>
      </c>
    </row>
    <row r="886" spans="1:11" ht="15.75" customHeight="1" x14ac:dyDescent="0.25">
      <c r="A886" s="13">
        <v>27485832</v>
      </c>
      <c r="B886" s="13" t="s">
        <v>11924</v>
      </c>
      <c r="C886" s="13" t="s">
        <v>11925</v>
      </c>
      <c r="D886" s="13" t="s">
        <v>11926</v>
      </c>
      <c r="E886" s="13" t="s">
        <v>8774</v>
      </c>
      <c r="F886" s="13" t="s">
        <v>735</v>
      </c>
      <c r="G886" s="13">
        <v>2016</v>
      </c>
      <c r="H886" s="44">
        <v>42586</v>
      </c>
      <c r="K886" s="13" t="s">
        <v>11927</v>
      </c>
    </row>
    <row r="887" spans="1:11" ht="15.75" customHeight="1" x14ac:dyDescent="0.25">
      <c r="A887" s="13">
        <v>27246232</v>
      </c>
      <c r="B887" s="13" t="s">
        <v>11935</v>
      </c>
      <c r="C887" s="13" t="s">
        <v>11936</v>
      </c>
      <c r="D887" s="13" t="s">
        <v>11937</v>
      </c>
      <c r="E887" s="13" t="s">
        <v>10204</v>
      </c>
      <c r="F887" s="13" t="s">
        <v>493</v>
      </c>
      <c r="G887" s="13">
        <v>2016</v>
      </c>
      <c r="H887" s="44">
        <v>42523</v>
      </c>
      <c r="K887" s="13" t="s">
        <v>11938</v>
      </c>
    </row>
    <row r="888" spans="1:11" ht="15.75" customHeight="1" x14ac:dyDescent="0.25">
      <c r="A888" s="13">
        <v>25581806</v>
      </c>
      <c r="B888" s="13" t="s">
        <v>11968</v>
      </c>
      <c r="C888" s="13" t="s">
        <v>11969</v>
      </c>
      <c r="D888" s="13" t="s">
        <v>11970</v>
      </c>
      <c r="E888" s="13" t="s">
        <v>11971</v>
      </c>
      <c r="F888" s="13" t="s">
        <v>304</v>
      </c>
      <c r="G888" s="13">
        <v>2014</v>
      </c>
      <c r="H888" s="44">
        <v>42017</v>
      </c>
      <c r="K888" s="13" t="s">
        <v>11972</v>
      </c>
    </row>
    <row r="889" spans="1:11" ht="15.75" customHeight="1" x14ac:dyDescent="0.25">
      <c r="A889" s="13">
        <v>28004550</v>
      </c>
      <c r="B889" s="13" t="s">
        <v>11981</v>
      </c>
      <c r="C889" s="13" t="s">
        <v>11982</v>
      </c>
      <c r="D889" s="13" t="s">
        <v>11983</v>
      </c>
      <c r="E889" s="13" t="s">
        <v>11984</v>
      </c>
      <c r="F889" s="13" t="s">
        <v>4433</v>
      </c>
      <c r="G889" s="13">
        <v>2016</v>
      </c>
      <c r="H889" s="44">
        <v>42727</v>
      </c>
      <c r="K889" s="13" t="s">
        <v>11985</v>
      </c>
    </row>
    <row r="890" spans="1:11" ht="15.75" customHeight="1" x14ac:dyDescent="0.25">
      <c r="A890" s="13">
        <v>22581895</v>
      </c>
      <c r="B890" s="13" t="s">
        <v>11987</v>
      </c>
      <c r="C890" s="13" t="s">
        <v>11988</v>
      </c>
      <c r="D890" s="13" t="s">
        <v>11989</v>
      </c>
      <c r="E890" s="13" t="s">
        <v>11990</v>
      </c>
      <c r="F890" s="13" t="s">
        <v>735</v>
      </c>
      <c r="G890" s="13">
        <v>2012</v>
      </c>
      <c r="H890" s="44">
        <v>41044</v>
      </c>
      <c r="K890" s="13" t="s">
        <v>11991</v>
      </c>
    </row>
    <row r="891" spans="1:11" ht="15.75" customHeight="1" x14ac:dyDescent="0.25">
      <c r="A891" s="13">
        <v>22622447</v>
      </c>
      <c r="B891" s="13" t="s">
        <v>11997</v>
      </c>
      <c r="C891" s="13" t="s">
        <v>11998</v>
      </c>
      <c r="D891" s="13" t="s">
        <v>11999</v>
      </c>
      <c r="E891" s="13" t="s">
        <v>12000</v>
      </c>
      <c r="F891" s="13" t="s">
        <v>502</v>
      </c>
      <c r="G891" s="13">
        <v>2012</v>
      </c>
      <c r="H891" s="44">
        <v>41054</v>
      </c>
      <c r="I891" s="13" t="s">
        <v>12001</v>
      </c>
      <c r="K891" s="13" t="s">
        <v>12002</v>
      </c>
    </row>
    <row r="892" spans="1:11" ht="15.75" customHeight="1" x14ac:dyDescent="0.25">
      <c r="A892" s="13">
        <v>23407470</v>
      </c>
      <c r="B892" s="13" t="s">
        <v>12034</v>
      </c>
      <c r="C892" s="13" t="s">
        <v>12035</v>
      </c>
      <c r="D892" s="13" t="s">
        <v>12036</v>
      </c>
      <c r="E892" s="13" t="s">
        <v>4166</v>
      </c>
      <c r="F892" s="13" t="s">
        <v>304</v>
      </c>
      <c r="G892" s="13">
        <v>2013</v>
      </c>
      <c r="H892" s="44">
        <v>41320</v>
      </c>
      <c r="K892" s="13" t="s">
        <v>12037</v>
      </c>
    </row>
    <row r="893" spans="1:11" ht="15.75" customHeight="1" x14ac:dyDescent="0.25">
      <c r="A893" s="13">
        <v>23970289</v>
      </c>
      <c r="B893" s="13" t="s">
        <v>12080</v>
      </c>
      <c r="C893" s="13" t="s">
        <v>12081</v>
      </c>
      <c r="D893" s="13" t="s">
        <v>12082</v>
      </c>
      <c r="E893" s="13" t="s">
        <v>12083</v>
      </c>
      <c r="F893" s="13" t="s">
        <v>6377</v>
      </c>
      <c r="G893" s="13">
        <v>2013</v>
      </c>
      <c r="H893" s="44">
        <v>41510</v>
      </c>
      <c r="K893" s="13" t="s">
        <v>12084</v>
      </c>
    </row>
    <row r="894" spans="1:11" ht="15.75" customHeight="1" x14ac:dyDescent="0.25">
      <c r="A894" s="13">
        <v>22807532</v>
      </c>
      <c r="B894" s="13" t="s">
        <v>12085</v>
      </c>
      <c r="C894" s="13" t="s">
        <v>12086</v>
      </c>
      <c r="D894" s="13" t="s">
        <v>12087</v>
      </c>
      <c r="E894" s="13" t="s">
        <v>6376</v>
      </c>
      <c r="F894" s="13" t="s">
        <v>735</v>
      </c>
      <c r="G894" s="13">
        <v>2012</v>
      </c>
      <c r="H894" s="44">
        <v>41109</v>
      </c>
      <c r="K894" s="13" t="s">
        <v>12088</v>
      </c>
    </row>
    <row r="895" spans="1:11" ht="15.75" customHeight="1" x14ac:dyDescent="0.25">
      <c r="A895" s="13">
        <v>24243883</v>
      </c>
      <c r="B895" s="13" t="s">
        <v>12094</v>
      </c>
      <c r="C895" s="13" t="s">
        <v>12095</v>
      </c>
      <c r="D895" s="13" t="s">
        <v>12096</v>
      </c>
      <c r="E895" s="13" t="s">
        <v>12097</v>
      </c>
      <c r="F895" s="13" t="s">
        <v>393</v>
      </c>
      <c r="G895" s="13">
        <v>2013</v>
      </c>
      <c r="H895" s="44">
        <v>41597</v>
      </c>
      <c r="K895" s="13" t="s">
        <v>12098</v>
      </c>
    </row>
    <row r="896" spans="1:11" ht="15.75" customHeight="1" x14ac:dyDescent="0.25">
      <c r="A896" s="13">
        <v>24000224</v>
      </c>
      <c r="B896" s="13" t="s">
        <v>12099</v>
      </c>
      <c r="C896" s="13" t="s">
        <v>12100</v>
      </c>
      <c r="D896" s="13" t="s">
        <v>12101</v>
      </c>
      <c r="E896" s="13" t="s">
        <v>12102</v>
      </c>
      <c r="F896" s="13" t="s">
        <v>1312</v>
      </c>
      <c r="G896" s="13">
        <v>2013</v>
      </c>
      <c r="H896" s="44">
        <v>41521</v>
      </c>
      <c r="K896" s="13" t="s">
        <v>12103</v>
      </c>
    </row>
    <row r="897" spans="1:11" ht="15.75" customHeight="1" x14ac:dyDescent="0.25">
      <c r="A897" s="13">
        <v>27418572</v>
      </c>
      <c r="B897" s="13" t="s">
        <v>12104</v>
      </c>
      <c r="C897" s="13" t="s">
        <v>12105</v>
      </c>
      <c r="D897" s="13" t="s">
        <v>12106</v>
      </c>
      <c r="E897" s="13" t="s">
        <v>12107</v>
      </c>
      <c r="F897" s="13" t="s">
        <v>393</v>
      </c>
      <c r="G897" s="13">
        <v>2017</v>
      </c>
      <c r="H897" s="44">
        <v>42567</v>
      </c>
      <c r="K897" s="13" t="s">
        <v>12108</v>
      </c>
    </row>
    <row r="898" spans="1:11" ht="15.75" customHeight="1" x14ac:dyDescent="0.25">
      <c r="A898" s="13">
        <v>26739719</v>
      </c>
      <c r="B898" s="13" t="s">
        <v>12131</v>
      </c>
      <c r="C898" s="13" t="s">
        <v>12132</v>
      </c>
      <c r="D898" s="13" t="s">
        <v>12133</v>
      </c>
      <c r="E898" s="13" t="s">
        <v>12134</v>
      </c>
      <c r="F898" s="13" t="s">
        <v>5111</v>
      </c>
      <c r="G898" s="13">
        <v>2016</v>
      </c>
      <c r="H898" s="44">
        <v>42377</v>
      </c>
      <c r="I898" s="13" t="s">
        <v>12135</v>
      </c>
      <c r="K898" s="13" t="s">
        <v>12136</v>
      </c>
    </row>
    <row r="899" spans="1:11" ht="15.75" customHeight="1" x14ac:dyDescent="0.25">
      <c r="A899" s="13">
        <v>23071134</v>
      </c>
      <c r="B899" s="13" t="s">
        <v>12141</v>
      </c>
      <c r="C899" s="13" t="s">
        <v>12142</v>
      </c>
      <c r="D899" s="13" t="s">
        <v>12143</v>
      </c>
      <c r="E899" s="13" t="s">
        <v>1161</v>
      </c>
      <c r="F899" s="13" t="s">
        <v>624</v>
      </c>
      <c r="G899" s="13">
        <v>2013</v>
      </c>
      <c r="H899" s="44">
        <v>41199</v>
      </c>
      <c r="I899" s="13" t="s">
        <v>12144</v>
      </c>
      <c r="K899" s="13" t="s">
        <v>12145</v>
      </c>
    </row>
    <row r="900" spans="1:11" ht="15.75" customHeight="1" x14ac:dyDescent="0.25">
      <c r="A900" s="13">
        <v>26690658</v>
      </c>
      <c r="B900" s="13" t="s">
        <v>12192</v>
      </c>
      <c r="C900" s="13" t="s">
        <v>12193</v>
      </c>
      <c r="D900" s="13" t="s">
        <v>12194</v>
      </c>
      <c r="E900" s="13" t="s">
        <v>1145</v>
      </c>
      <c r="F900" s="13" t="s">
        <v>4670</v>
      </c>
      <c r="G900" s="13">
        <v>2016</v>
      </c>
      <c r="H900" s="44">
        <v>42361</v>
      </c>
      <c r="K900" s="13" t="s">
        <v>12195</v>
      </c>
    </row>
    <row r="901" spans="1:11" ht="15.75" customHeight="1" x14ac:dyDescent="0.25">
      <c r="A901" s="13">
        <v>25501038</v>
      </c>
      <c r="B901" s="13" t="s">
        <v>12196</v>
      </c>
      <c r="C901" s="13" t="s">
        <v>12197</v>
      </c>
      <c r="D901" s="13" t="s">
        <v>12198</v>
      </c>
      <c r="E901" s="13" t="s">
        <v>12199</v>
      </c>
      <c r="F901" s="13" t="s">
        <v>2202</v>
      </c>
      <c r="G901" s="13">
        <v>2014</v>
      </c>
      <c r="H901" s="44">
        <v>41989</v>
      </c>
      <c r="I901" s="13" t="s">
        <v>12200</v>
      </c>
      <c r="K901" s="13" t="s">
        <v>12201</v>
      </c>
    </row>
    <row r="902" spans="1:11" ht="15.75" customHeight="1" x14ac:dyDescent="0.25">
      <c r="A902" s="13">
        <v>23584805</v>
      </c>
      <c r="B902" s="13" t="s">
        <v>12228</v>
      </c>
      <c r="C902" s="13" t="s">
        <v>12229</v>
      </c>
      <c r="D902" s="13" t="s">
        <v>12230</v>
      </c>
      <c r="E902" s="13" t="s">
        <v>12231</v>
      </c>
      <c r="F902" s="13" t="s">
        <v>304</v>
      </c>
      <c r="G902" s="13">
        <v>2013</v>
      </c>
      <c r="H902" s="44">
        <v>41380</v>
      </c>
      <c r="K902" s="13" t="s">
        <v>12232</v>
      </c>
    </row>
    <row r="903" spans="1:11" ht="15.75" customHeight="1" x14ac:dyDescent="0.25">
      <c r="A903" s="13">
        <v>23559833</v>
      </c>
      <c r="B903" s="13" t="s">
        <v>12245</v>
      </c>
      <c r="C903" s="13" t="s">
        <v>12246</v>
      </c>
      <c r="D903" s="13" t="s">
        <v>12247</v>
      </c>
      <c r="E903" s="13" t="s">
        <v>12248</v>
      </c>
      <c r="F903" s="13" t="s">
        <v>12249</v>
      </c>
      <c r="G903" s="13">
        <v>2013</v>
      </c>
      <c r="H903" s="44">
        <v>41370</v>
      </c>
      <c r="I903" s="13" t="s">
        <v>12250</v>
      </c>
    </row>
    <row r="904" spans="1:11" ht="15.75" customHeight="1" x14ac:dyDescent="0.25">
      <c r="A904" s="13">
        <v>26602615</v>
      </c>
      <c r="B904" s="13" t="s">
        <v>12277</v>
      </c>
      <c r="C904" s="13" t="s">
        <v>12278</v>
      </c>
      <c r="D904" s="13" t="s">
        <v>12279</v>
      </c>
      <c r="E904" s="13" t="s">
        <v>12280</v>
      </c>
      <c r="F904" s="13" t="s">
        <v>2140</v>
      </c>
      <c r="G904" s="13">
        <v>2015</v>
      </c>
      <c r="H904" s="44">
        <v>42334</v>
      </c>
      <c r="K904" s="13" t="s">
        <v>12281</v>
      </c>
    </row>
    <row r="905" spans="1:11" ht="15.75" customHeight="1" x14ac:dyDescent="0.25">
      <c r="A905" s="13">
        <v>24867819</v>
      </c>
      <c r="B905" s="13" t="s">
        <v>12295</v>
      </c>
      <c r="C905" s="13" t="s">
        <v>12296</v>
      </c>
      <c r="D905" s="13" t="s">
        <v>12297</v>
      </c>
      <c r="E905" s="13" t="s">
        <v>12298</v>
      </c>
      <c r="F905" s="13" t="s">
        <v>735</v>
      </c>
      <c r="G905" s="13">
        <v>2015</v>
      </c>
      <c r="H905" s="44">
        <v>41788</v>
      </c>
      <c r="K905" s="13" t="s">
        <v>12299</v>
      </c>
    </row>
    <row r="906" spans="1:11" ht="15.75" customHeight="1" x14ac:dyDescent="0.25">
      <c r="A906" s="13">
        <v>22534388</v>
      </c>
      <c r="B906" s="13" t="s">
        <v>12306</v>
      </c>
      <c r="C906" s="13" t="s">
        <v>12307</v>
      </c>
      <c r="D906" s="13" t="s">
        <v>12308</v>
      </c>
      <c r="E906" s="13" t="s">
        <v>12309</v>
      </c>
      <c r="F906" s="13" t="s">
        <v>6390</v>
      </c>
      <c r="G906" s="13">
        <v>2012</v>
      </c>
      <c r="H906" s="44">
        <v>41026</v>
      </c>
    </row>
    <row r="907" spans="1:11" ht="15.75" customHeight="1" x14ac:dyDescent="0.25">
      <c r="A907" s="13">
        <v>26089222</v>
      </c>
      <c r="B907" s="13" t="s">
        <v>12311</v>
      </c>
      <c r="C907" s="13" t="s">
        <v>12312</v>
      </c>
      <c r="D907" s="13" t="s">
        <v>12313</v>
      </c>
      <c r="E907" s="13" t="s">
        <v>5415</v>
      </c>
      <c r="F907" s="13" t="s">
        <v>2140</v>
      </c>
      <c r="G907" s="13">
        <v>2015</v>
      </c>
      <c r="H907" s="44">
        <v>42175</v>
      </c>
      <c r="K907" s="13" t="s">
        <v>12314</v>
      </c>
    </row>
    <row r="908" spans="1:11" ht="15.75" customHeight="1" x14ac:dyDescent="0.25">
      <c r="A908" s="13">
        <v>26930148</v>
      </c>
      <c r="B908" s="13" t="s">
        <v>12318</v>
      </c>
      <c r="C908" s="13" t="s">
        <v>12319</v>
      </c>
      <c r="D908" s="13" t="s">
        <v>12320</v>
      </c>
      <c r="E908" s="13" t="s">
        <v>12321</v>
      </c>
      <c r="F908" s="13" t="s">
        <v>12322</v>
      </c>
      <c r="G908" s="13">
        <v>2016</v>
      </c>
      <c r="H908" s="44">
        <v>42431</v>
      </c>
    </row>
    <row r="909" spans="1:11" ht="15.75" customHeight="1" x14ac:dyDescent="0.25">
      <c r="A909" s="13">
        <v>25581808</v>
      </c>
      <c r="B909" s="13" t="s">
        <v>12329</v>
      </c>
      <c r="C909" s="13" t="s">
        <v>12330</v>
      </c>
      <c r="D909" s="13" t="s">
        <v>12331</v>
      </c>
      <c r="E909" s="13" t="s">
        <v>2103</v>
      </c>
      <c r="F909" s="13" t="s">
        <v>304</v>
      </c>
      <c r="G909" s="13">
        <v>2014</v>
      </c>
      <c r="H909" s="44">
        <v>42017</v>
      </c>
      <c r="K909" s="13" t="s">
        <v>12332</v>
      </c>
    </row>
    <row r="910" spans="1:11" ht="15.75" customHeight="1" x14ac:dyDescent="0.25">
      <c r="A910" s="13">
        <v>23461302</v>
      </c>
      <c r="B910" s="13" t="s">
        <v>12335</v>
      </c>
      <c r="C910" s="13" t="s">
        <v>12336</v>
      </c>
      <c r="D910" s="13" t="s">
        <v>12337</v>
      </c>
      <c r="E910" s="13" t="s">
        <v>12338</v>
      </c>
      <c r="F910" s="13" t="s">
        <v>12322</v>
      </c>
      <c r="G910" s="13">
        <v>2013</v>
      </c>
      <c r="H910" s="44">
        <v>41340</v>
      </c>
      <c r="I910" s="13" t="s">
        <v>12339</v>
      </c>
      <c r="J910" s="13" t="s">
        <v>12340</v>
      </c>
    </row>
    <row r="911" spans="1:11" ht="15.75" customHeight="1" x14ac:dyDescent="0.25">
      <c r="A911" s="13">
        <v>28932707</v>
      </c>
      <c r="B911" s="13" t="s">
        <v>12341</v>
      </c>
      <c r="C911" s="13" t="s">
        <v>12342</v>
      </c>
      <c r="D911" s="13" t="s">
        <v>12343</v>
      </c>
      <c r="E911" s="13" t="s">
        <v>12344</v>
      </c>
      <c r="F911" s="13" t="s">
        <v>5193</v>
      </c>
      <c r="G911" s="13">
        <v>2017</v>
      </c>
      <c r="H911" s="44">
        <v>43000</v>
      </c>
      <c r="I911" s="13" t="s">
        <v>12345</v>
      </c>
      <c r="K911" s="13" t="s">
        <v>12346</v>
      </c>
    </row>
    <row r="912" spans="1:11" ht="15.75" customHeight="1" x14ac:dyDescent="0.25">
      <c r="A912" s="13">
        <v>25463970</v>
      </c>
      <c r="B912" s="13" t="s">
        <v>12355</v>
      </c>
      <c r="C912" s="13" t="s">
        <v>12356</v>
      </c>
      <c r="D912" s="13" t="s">
        <v>12357</v>
      </c>
      <c r="E912" s="13" t="s">
        <v>12358</v>
      </c>
      <c r="F912" s="13" t="s">
        <v>424</v>
      </c>
      <c r="G912" s="13">
        <v>2014</v>
      </c>
      <c r="H912" s="44">
        <v>41976</v>
      </c>
      <c r="I912" s="13" t="s">
        <v>12359</v>
      </c>
      <c r="K912" s="13" t="s">
        <v>12360</v>
      </c>
    </row>
    <row r="913" spans="1:11" ht="15.75" customHeight="1" x14ac:dyDescent="0.25">
      <c r="A913" s="13">
        <v>24997675</v>
      </c>
      <c r="B913" s="13" t="s">
        <v>12373</v>
      </c>
      <c r="C913" s="13" t="s">
        <v>12374</v>
      </c>
      <c r="D913" s="13" t="s">
        <v>12375</v>
      </c>
      <c r="E913" s="13" t="s">
        <v>12376</v>
      </c>
      <c r="F913" s="13" t="s">
        <v>3332</v>
      </c>
      <c r="G913" s="13">
        <v>2014</v>
      </c>
      <c r="H913" s="44">
        <v>41827</v>
      </c>
      <c r="I913" s="13" t="s">
        <v>12377</v>
      </c>
      <c r="K913" s="13" t="s">
        <v>12378</v>
      </c>
    </row>
    <row r="914" spans="1:11" ht="15.75" customHeight="1" x14ac:dyDescent="0.25">
      <c r="A914" s="13">
        <v>25695394</v>
      </c>
      <c r="B914" s="13" t="s">
        <v>12380</v>
      </c>
      <c r="C914" s="13" t="s">
        <v>12381</v>
      </c>
      <c r="D914" s="13" t="s">
        <v>12382</v>
      </c>
      <c r="E914" s="13" t="s">
        <v>12383</v>
      </c>
      <c r="F914" s="13" t="s">
        <v>145</v>
      </c>
      <c r="G914" s="13">
        <v>2015</v>
      </c>
      <c r="H914" s="44">
        <v>42055</v>
      </c>
      <c r="I914" s="13" t="s">
        <v>12384</v>
      </c>
      <c r="K914" s="13" t="s">
        <v>12385</v>
      </c>
    </row>
    <row r="915" spans="1:11" ht="15.75" customHeight="1" x14ac:dyDescent="0.25">
      <c r="A915" s="13">
        <v>24918549</v>
      </c>
      <c r="B915" s="13" t="s">
        <v>12393</v>
      </c>
      <c r="C915" s="13" t="s">
        <v>12394</v>
      </c>
      <c r="D915" s="13" t="s">
        <v>12395</v>
      </c>
      <c r="E915" s="13" t="s">
        <v>12396</v>
      </c>
      <c r="F915" s="13" t="s">
        <v>9753</v>
      </c>
      <c r="G915" s="13">
        <v>2014</v>
      </c>
      <c r="H915" s="44">
        <v>41802</v>
      </c>
      <c r="K915" s="13" t="s">
        <v>12397</v>
      </c>
    </row>
    <row r="916" spans="1:11" ht="15.75" customHeight="1" x14ac:dyDescent="0.25">
      <c r="A916" s="13">
        <v>24009500</v>
      </c>
      <c r="B916" s="13" t="s">
        <v>12415</v>
      </c>
      <c r="C916" s="13" t="s">
        <v>12416</v>
      </c>
      <c r="D916" s="13" t="s">
        <v>12417</v>
      </c>
      <c r="E916" s="13" t="s">
        <v>7065</v>
      </c>
      <c r="F916" s="13" t="s">
        <v>1251</v>
      </c>
      <c r="G916" s="13">
        <v>2013</v>
      </c>
      <c r="H916" s="44">
        <v>41524</v>
      </c>
      <c r="I916" s="13" t="s">
        <v>12418</v>
      </c>
      <c r="K916" s="13" t="s">
        <v>12419</v>
      </c>
    </row>
    <row r="917" spans="1:11" ht="15.75" customHeight="1" x14ac:dyDescent="0.25">
      <c r="A917" s="13">
        <v>25157184</v>
      </c>
      <c r="B917" s="13" t="s">
        <v>12436</v>
      </c>
      <c r="C917" s="13" t="s">
        <v>12437</v>
      </c>
      <c r="D917" s="13" t="s">
        <v>12438</v>
      </c>
      <c r="E917" s="13" t="s">
        <v>12439</v>
      </c>
      <c r="F917" s="13" t="s">
        <v>5111</v>
      </c>
      <c r="G917" s="13">
        <v>2014</v>
      </c>
      <c r="H917" s="44">
        <v>41878</v>
      </c>
      <c r="I917" s="13" t="s">
        <v>12440</v>
      </c>
      <c r="K917" s="13" t="s">
        <v>12441</v>
      </c>
    </row>
    <row r="918" spans="1:11" ht="15.75" customHeight="1" x14ac:dyDescent="0.25">
      <c r="A918" s="13">
        <v>25170386</v>
      </c>
      <c r="B918" s="13" t="s">
        <v>12443</v>
      </c>
      <c r="C918" s="13" t="s">
        <v>12444</v>
      </c>
      <c r="D918" s="13" t="s">
        <v>12445</v>
      </c>
      <c r="E918" s="13" t="s">
        <v>12446</v>
      </c>
      <c r="F918" s="13" t="s">
        <v>9184</v>
      </c>
      <c r="G918" s="13">
        <v>2014</v>
      </c>
      <c r="H918" s="44">
        <v>41881</v>
      </c>
      <c r="I918" s="13" t="s">
        <v>12447</v>
      </c>
      <c r="K918" s="13" t="s">
        <v>12448</v>
      </c>
    </row>
    <row r="919" spans="1:11" ht="15.75" customHeight="1" x14ac:dyDescent="0.25">
      <c r="A919" s="13">
        <v>23152483</v>
      </c>
      <c r="B919" s="13" t="s">
        <v>12450</v>
      </c>
      <c r="C919" s="13" t="s">
        <v>12451</v>
      </c>
      <c r="D919" s="13" t="s">
        <v>12452</v>
      </c>
      <c r="E919" s="13" t="s">
        <v>12453</v>
      </c>
      <c r="F919" s="13" t="s">
        <v>493</v>
      </c>
      <c r="G919" s="13">
        <v>2013</v>
      </c>
      <c r="H919" s="44">
        <v>41229</v>
      </c>
      <c r="K919" s="13" t="s">
        <v>12454</v>
      </c>
    </row>
    <row r="920" spans="1:11" ht="15.75" customHeight="1" x14ac:dyDescent="0.25">
      <c r="A920" s="13">
        <v>22349975</v>
      </c>
      <c r="B920" s="13" t="s">
        <v>12457</v>
      </c>
      <c r="C920" s="13" t="s">
        <v>12458</v>
      </c>
      <c r="D920" s="13" t="s">
        <v>12459</v>
      </c>
      <c r="E920" s="13" t="s">
        <v>12460</v>
      </c>
      <c r="F920" s="13" t="s">
        <v>12461</v>
      </c>
      <c r="G920" s="13">
        <v>2012</v>
      </c>
      <c r="H920" s="44">
        <v>40961</v>
      </c>
      <c r="K920" s="13" t="s">
        <v>12462</v>
      </c>
    </row>
    <row r="921" spans="1:11" ht="15.75" customHeight="1" x14ac:dyDescent="0.25">
      <c r="A921" s="13">
        <v>24450867</v>
      </c>
      <c r="B921" s="13" t="s">
        <v>12463</v>
      </c>
      <c r="C921" s="13" t="s">
        <v>12464</v>
      </c>
      <c r="D921" s="13" t="s">
        <v>12465</v>
      </c>
      <c r="E921" s="13" t="s">
        <v>2987</v>
      </c>
      <c r="F921" s="13" t="s">
        <v>2988</v>
      </c>
      <c r="G921" s="13">
        <v>2014</v>
      </c>
      <c r="H921" s="44">
        <v>41663</v>
      </c>
      <c r="I921" s="13" t="s">
        <v>12466</v>
      </c>
      <c r="J921" s="13" t="s">
        <v>12467</v>
      </c>
      <c r="K921" s="13" t="s">
        <v>12468</v>
      </c>
    </row>
    <row r="922" spans="1:11" ht="15.75" customHeight="1" x14ac:dyDescent="0.25">
      <c r="A922" s="13">
        <v>25239090</v>
      </c>
      <c r="B922" s="13" t="s">
        <v>12480</v>
      </c>
      <c r="C922" s="13" t="s">
        <v>12481</v>
      </c>
      <c r="D922" s="13" t="s">
        <v>12482</v>
      </c>
      <c r="E922" s="13" t="s">
        <v>12483</v>
      </c>
      <c r="F922" s="13" t="s">
        <v>10402</v>
      </c>
      <c r="G922" s="13">
        <v>2014</v>
      </c>
      <c r="H922" s="44">
        <v>41903</v>
      </c>
      <c r="I922" s="13" t="s">
        <v>12484</v>
      </c>
      <c r="K922" s="13" t="s">
        <v>12485</v>
      </c>
    </row>
    <row r="923" spans="1:11" ht="15.75" customHeight="1" x14ac:dyDescent="0.25">
      <c r="A923" s="13">
        <v>25267407</v>
      </c>
      <c r="B923" s="13" t="s">
        <v>12499</v>
      </c>
      <c r="C923" s="13" t="s">
        <v>12500</v>
      </c>
      <c r="D923" s="13" t="s">
        <v>12501</v>
      </c>
      <c r="E923" s="13" t="s">
        <v>12502</v>
      </c>
      <c r="F923" s="13" t="s">
        <v>1451</v>
      </c>
      <c r="G923" s="13">
        <v>2014</v>
      </c>
      <c r="H923" s="44">
        <v>41913</v>
      </c>
      <c r="I923" s="13" t="s">
        <v>12503</v>
      </c>
      <c r="K923" s="13" t="s">
        <v>12504</v>
      </c>
    </row>
    <row r="924" spans="1:11" ht="15.75" customHeight="1" x14ac:dyDescent="0.25">
      <c r="A924" s="13">
        <v>25015933</v>
      </c>
      <c r="B924" s="13" t="s">
        <v>12510</v>
      </c>
      <c r="C924" s="13" t="s">
        <v>12511</v>
      </c>
      <c r="D924" s="13" t="s">
        <v>12512</v>
      </c>
      <c r="E924" s="13" t="s">
        <v>7084</v>
      </c>
      <c r="F924" s="13" t="s">
        <v>735</v>
      </c>
      <c r="G924" s="13">
        <v>2015</v>
      </c>
      <c r="H924" s="44">
        <v>41833</v>
      </c>
      <c r="K924" s="13" t="s">
        <v>12513</v>
      </c>
    </row>
    <row r="925" spans="1:11" ht="15.75" customHeight="1" x14ac:dyDescent="0.25">
      <c r="A925" s="13">
        <v>25526018</v>
      </c>
      <c r="B925" s="13" t="s">
        <v>12532</v>
      </c>
      <c r="C925" s="13" t="s">
        <v>12533</v>
      </c>
      <c r="D925" s="13" t="s">
        <v>12534</v>
      </c>
      <c r="E925" s="13" t="s">
        <v>12535</v>
      </c>
      <c r="F925" s="13" t="s">
        <v>12120</v>
      </c>
      <c r="G925" s="13">
        <v>2015</v>
      </c>
      <c r="H925" s="44">
        <v>41993</v>
      </c>
      <c r="K925" s="13" t="s">
        <v>12536</v>
      </c>
    </row>
    <row r="926" spans="1:11" ht="15.75" customHeight="1" x14ac:dyDescent="0.25">
      <c r="A926" s="13">
        <v>27100766</v>
      </c>
      <c r="B926" s="13" t="s">
        <v>12537</v>
      </c>
      <c r="C926" s="13" t="s">
        <v>12538</v>
      </c>
      <c r="D926" s="13" t="s">
        <v>12539</v>
      </c>
      <c r="E926" s="13" t="s">
        <v>12540</v>
      </c>
      <c r="F926" s="13" t="s">
        <v>304</v>
      </c>
      <c r="G926" s="13">
        <v>2016</v>
      </c>
      <c r="H926" s="44">
        <v>42482</v>
      </c>
      <c r="K926" s="13" t="s">
        <v>12541</v>
      </c>
    </row>
    <row r="927" spans="1:11" ht="15.75" customHeight="1" x14ac:dyDescent="0.25">
      <c r="A927" s="13">
        <v>24048962</v>
      </c>
      <c r="B927" s="13" t="s">
        <v>12542</v>
      </c>
      <c r="C927" s="13" t="s">
        <v>12543</v>
      </c>
      <c r="D927" s="13" t="s">
        <v>12544</v>
      </c>
      <c r="E927" s="13" t="s">
        <v>12545</v>
      </c>
      <c r="F927" s="13" t="s">
        <v>195</v>
      </c>
      <c r="G927" s="13">
        <v>2013</v>
      </c>
      <c r="H927" s="44">
        <v>41537</v>
      </c>
      <c r="I927" s="13" t="s">
        <v>12546</v>
      </c>
      <c r="K927" s="13" t="s">
        <v>12547</v>
      </c>
    </row>
    <row r="928" spans="1:11" ht="15.75" customHeight="1" x14ac:dyDescent="0.25">
      <c r="A928" s="13">
        <v>27000449</v>
      </c>
      <c r="B928" s="13" t="s">
        <v>12561</v>
      </c>
      <c r="C928" s="13" t="s">
        <v>12562</v>
      </c>
      <c r="D928" s="13" t="s">
        <v>12563</v>
      </c>
      <c r="E928" s="13" t="s">
        <v>12564</v>
      </c>
      <c r="F928" s="13" t="s">
        <v>1936</v>
      </c>
      <c r="G928" s="13">
        <v>2017</v>
      </c>
      <c r="H928" s="44">
        <v>42452</v>
      </c>
      <c r="K928" s="13" t="s">
        <v>12565</v>
      </c>
    </row>
    <row r="929" spans="1:11" ht="15.75" customHeight="1" x14ac:dyDescent="0.25">
      <c r="A929" s="13">
        <v>22509901</v>
      </c>
      <c r="B929" s="13" t="s">
        <v>12567</v>
      </c>
      <c r="C929" s="13" t="s">
        <v>12568</v>
      </c>
      <c r="D929" s="13" t="s">
        <v>12569</v>
      </c>
      <c r="E929" s="13" t="s">
        <v>12570</v>
      </c>
      <c r="F929" s="13" t="s">
        <v>3711</v>
      </c>
      <c r="G929" s="13">
        <v>2012</v>
      </c>
      <c r="H929" s="44">
        <v>41018</v>
      </c>
      <c r="K929" s="13" t="s">
        <v>12571</v>
      </c>
    </row>
    <row r="930" spans="1:11" ht="15.75" customHeight="1" x14ac:dyDescent="0.25">
      <c r="A930" s="13">
        <v>24921247</v>
      </c>
      <c r="B930" s="13" t="s">
        <v>12600</v>
      </c>
      <c r="C930" s="13" t="s">
        <v>12601</v>
      </c>
      <c r="D930" s="13" t="s">
        <v>12602</v>
      </c>
      <c r="E930" s="13" t="s">
        <v>12603</v>
      </c>
      <c r="F930" s="13" t="s">
        <v>424</v>
      </c>
      <c r="G930" s="13">
        <v>2014</v>
      </c>
      <c r="H930" s="44">
        <v>41803</v>
      </c>
      <c r="I930" s="13" t="s">
        <v>12604</v>
      </c>
      <c r="K930" s="13" t="s">
        <v>12605</v>
      </c>
    </row>
    <row r="931" spans="1:11" ht="15.75" customHeight="1" x14ac:dyDescent="0.25">
      <c r="A931" s="13">
        <v>23407472</v>
      </c>
      <c r="B931" s="13" t="s">
        <v>12618</v>
      </c>
      <c r="C931" s="13" t="s">
        <v>12619</v>
      </c>
      <c r="D931" s="13" t="s">
        <v>12620</v>
      </c>
      <c r="E931" s="13" t="s">
        <v>12621</v>
      </c>
      <c r="F931" s="13" t="s">
        <v>304</v>
      </c>
      <c r="G931" s="13">
        <v>2013</v>
      </c>
      <c r="H931" s="44">
        <v>41320</v>
      </c>
      <c r="K931" s="13" t="s">
        <v>12622</v>
      </c>
    </row>
    <row r="932" spans="1:11" ht="15.75" customHeight="1" x14ac:dyDescent="0.25">
      <c r="A932" s="13">
        <v>24079950</v>
      </c>
      <c r="B932" s="13" t="s">
        <v>12623</v>
      </c>
      <c r="C932" s="13" t="s">
        <v>12624</v>
      </c>
      <c r="D932" s="13" t="s">
        <v>12625</v>
      </c>
      <c r="E932" s="13" t="s">
        <v>12626</v>
      </c>
      <c r="F932" s="13" t="s">
        <v>285</v>
      </c>
      <c r="G932" s="13">
        <v>2013</v>
      </c>
      <c r="H932" s="44">
        <v>41549</v>
      </c>
      <c r="K932" s="13" t="s">
        <v>12627</v>
      </c>
    </row>
    <row r="933" spans="1:11" ht="15.75" customHeight="1" x14ac:dyDescent="0.25">
      <c r="A933" s="13">
        <v>24568221</v>
      </c>
      <c r="B933" s="13" t="s">
        <v>12638</v>
      </c>
      <c r="C933" s="13" t="s">
        <v>12639</v>
      </c>
      <c r="D933" s="13" t="s">
        <v>12640</v>
      </c>
      <c r="E933" s="13" t="s">
        <v>12641</v>
      </c>
      <c r="F933" s="13" t="s">
        <v>1066</v>
      </c>
      <c r="G933" s="13">
        <v>2014</v>
      </c>
      <c r="H933" s="44">
        <v>41697</v>
      </c>
      <c r="I933" s="13" t="s">
        <v>12642</v>
      </c>
      <c r="K933" s="13" t="s">
        <v>12643</v>
      </c>
    </row>
    <row r="934" spans="1:11" ht="15.75" customHeight="1" x14ac:dyDescent="0.25">
      <c r="A934" s="13">
        <v>26765929</v>
      </c>
      <c r="B934" s="13" t="s">
        <v>12659</v>
      </c>
      <c r="C934" s="13" t="s">
        <v>12660</v>
      </c>
      <c r="D934" s="13" t="s">
        <v>12661</v>
      </c>
      <c r="E934" s="13" t="s">
        <v>12662</v>
      </c>
      <c r="F934" s="13" t="s">
        <v>4376</v>
      </c>
      <c r="G934" s="13">
        <v>2016</v>
      </c>
      <c r="H934" s="44">
        <v>42384</v>
      </c>
      <c r="I934" s="13" t="s">
        <v>12663</v>
      </c>
      <c r="K934" s="13" t="s">
        <v>12664</v>
      </c>
    </row>
    <row r="935" spans="1:11" ht="15.75" customHeight="1" x14ac:dyDescent="0.25">
      <c r="A935" s="13">
        <v>25114322</v>
      </c>
      <c r="B935" s="13" t="s">
        <v>12696</v>
      </c>
      <c r="C935" s="13" t="s">
        <v>12697</v>
      </c>
      <c r="D935" s="13" t="s">
        <v>12698</v>
      </c>
      <c r="E935" s="13" t="s">
        <v>12699</v>
      </c>
      <c r="F935" s="13" t="s">
        <v>393</v>
      </c>
      <c r="G935" s="13">
        <v>2014</v>
      </c>
      <c r="H935" s="44">
        <v>41864</v>
      </c>
      <c r="K935" s="13" t="s">
        <v>12700</v>
      </c>
    </row>
    <row r="936" spans="1:11" ht="15.75" customHeight="1" x14ac:dyDescent="0.25">
      <c r="A936" s="13">
        <v>24400344</v>
      </c>
      <c r="B936" s="13" t="s">
        <v>12703</v>
      </c>
      <c r="C936" s="13" t="s">
        <v>12704</v>
      </c>
      <c r="D936" s="13" t="s">
        <v>12705</v>
      </c>
      <c r="E936" s="13" t="s">
        <v>12706</v>
      </c>
      <c r="F936" s="13" t="s">
        <v>735</v>
      </c>
      <c r="G936" s="13">
        <v>2013</v>
      </c>
      <c r="H936" s="44">
        <v>41648</v>
      </c>
      <c r="K936" s="13" t="s">
        <v>12707</v>
      </c>
    </row>
    <row r="937" spans="1:11" ht="15.75" customHeight="1" x14ac:dyDescent="0.25">
      <c r="A937" s="13">
        <v>28745556</v>
      </c>
      <c r="B937" s="13" t="s">
        <v>12710</v>
      </c>
      <c r="C937" s="13" t="s">
        <v>12711</v>
      </c>
      <c r="D937" s="13" t="s">
        <v>12712</v>
      </c>
      <c r="E937" s="13" t="s">
        <v>7985</v>
      </c>
      <c r="F937" s="13" t="s">
        <v>6425</v>
      </c>
      <c r="G937" s="13">
        <v>2017</v>
      </c>
      <c r="H937" s="44">
        <v>42943</v>
      </c>
      <c r="I937" s="13" t="s">
        <v>12713</v>
      </c>
      <c r="K937" s="13" t="s">
        <v>12714</v>
      </c>
    </row>
    <row r="938" spans="1:11" ht="15.75" customHeight="1" x14ac:dyDescent="0.25">
      <c r="A938" s="13">
        <v>23453701</v>
      </c>
      <c r="B938" s="13" t="s">
        <v>12721</v>
      </c>
      <c r="C938" s="13" t="s">
        <v>12722</v>
      </c>
      <c r="D938" s="13" t="s">
        <v>12723</v>
      </c>
      <c r="E938" s="13" t="s">
        <v>12724</v>
      </c>
      <c r="F938" s="13" t="s">
        <v>12725</v>
      </c>
      <c r="G938" s="13">
        <v>2013</v>
      </c>
      <c r="H938" s="44">
        <v>41338</v>
      </c>
      <c r="K938" s="13" t="s">
        <v>12726</v>
      </c>
    </row>
    <row r="939" spans="1:11" ht="15.75" customHeight="1" x14ac:dyDescent="0.25">
      <c r="A939" s="13">
        <v>24885306</v>
      </c>
      <c r="B939" s="13" t="s">
        <v>12727</v>
      </c>
      <c r="C939" s="13" t="s">
        <v>12728</v>
      </c>
      <c r="D939" s="13" t="s">
        <v>12729</v>
      </c>
      <c r="E939" s="13" t="s">
        <v>12730</v>
      </c>
      <c r="F939" s="13" t="s">
        <v>1066</v>
      </c>
      <c r="G939" s="13">
        <v>2014</v>
      </c>
      <c r="H939" s="44">
        <v>41793</v>
      </c>
      <c r="I939" s="13" t="s">
        <v>12731</v>
      </c>
      <c r="K939" s="13" t="s">
        <v>12732</v>
      </c>
    </row>
    <row r="940" spans="1:11" ht="15.75" customHeight="1" x14ac:dyDescent="0.25">
      <c r="A940" s="13">
        <v>28068218</v>
      </c>
      <c r="B940" s="13" t="s">
        <v>12750</v>
      </c>
      <c r="C940" s="13" t="s">
        <v>12751</v>
      </c>
      <c r="D940" s="13" t="s">
        <v>12752</v>
      </c>
      <c r="E940" s="13" t="s">
        <v>12753</v>
      </c>
      <c r="F940" s="13" t="s">
        <v>1312</v>
      </c>
      <c r="G940" s="13">
        <v>2017</v>
      </c>
      <c r="H940" s="44">
        <v>42745</v>
      </c>
      <c r="K940" s="13" t="s">
        <v>12754</v>
      </c>
    </row>
    <row r="941" spans="1:11" ht="15.75" customHeight="1" x14ac:dyDescent="0.25">
      <c r="A941" s="13">
        <v>25901011</v>
      </c>
      <c r="B941" s="13" t="s">
        <v>12761</v>
      </c>
      <c r="C941" s="13" t="s">
        <v>12762</v>
      </c>
      <c r="D941" s="13" t="s">
        <v>12763</v>
      </c>
      <c r="E941" s="13" t="s">
        <v>12764</v>
      </c>
      <c r="F941" s="13" t="s">
        <v>6837</v>
      </c>
      <c r="G941" s="13">
        <v>2015</v>
      </c>
      <c r="H941" s="44">
        <v>42117</v>
      </c>
      <c r="K941" s="13" t="s">
        <v>12765</v>
      </c>
    </row>
    <row r="942" spans="1:11" ht="15.75" customHeight="1" x14ac:dyDescent="0.25">
      <c r="A942" s="13">
        <v>26093189</v>
      </c>
      <c r="B942" s="13" t="s">
        <v>12767</v>
      </c>
      <c r="C942" s="13" t="s">
        <v>12768</v>
      </c>
      <c r="D942" s="13" t="s">
        <v>12769</v>
      </c>
      <c r="E942" s="13" t="s">
        <v>12770</v>
      </c>
      <c r="F942" s="13" t="s">
        <v>12771</v>
      </c>
      <c r="G942" s="13">
        <v>2015</v>
      </c>
      <c r="H942" s="44">
        <v>42176</v>
      </c>
      <c r="I942" s="13" t="s">
        <v>12772</v>
      </c>
      <c r="J942" s="13" t="s">
        <v>12773</v>
      </c>
      <c r="K942" s="13" t="s">
        <v>12774</v>
      </c>
    </row>
    <row r="943" spans="1:11" ht="15.75" customHeight="1" x14ac:dyDescent="0.25">
      <c r="A943" s="13">
        <v>25581812</v>
      </c>
      <c r="B943" s="13" t="s">
        <v>12781</v>
      </c>
      <c r="C943" s="13" t="s">
        <v>12782</v>
      </c>
      <c r="D943" s="13" t="s">
        <v>12783</v>
      </c>
      <c r="E943" s="13" t="s">
        <v>12784</v>
      </c>
      <c r="F943" s="13" t="s">
        <v>304</v>
      </c>
      <c r="G943" s="13">
        <v>2014</v>
      </c>
      <c r="H943" s="44">
        <v>42017</v>
      </c>
      <c r="K943" s="13" t="s">
        <v>12785</v>
      </c>
    </row>
    <row r="944" spans="1:11" ht="15.75" customHeight="1" x14ac:dyDescent="0.25">
      <c r="A944" s="13">
        <v>26165432</v>
      </c>
      <c r="B944" s="13" t="s">
        <v>12803</v>
      </c>
      <c r="C944" s="13" t="s">
        <v>12804</v>
      </c>
      <c r="D944" s="13" t="s">
        <v>12805</v>
      </c>
      <c r="E944" s="13" t="s">
        <v>12806</v>
      </c>
      <c r="F944" s="13" t="s">
        <v>304</v>
      </c>
      <c r="G944" s="13">
        <v>2015</v>
      </c>
      <c r="H944" s="44">
        <v>42199</v>
      </c>
      <c r="K944" s="13" t="s">
        <v>12807</v>
      </c>
    </row>
    <row r="945" spans="1:11" ht="15.75" customHeight="1" x14ac:dyDescent="0.25">
      <c r="A945" s="13">
        <v>23974145</v>
      </c>
      <c r="B945" s="13" t="s">
        <v>12818</v>
      </c>
      <c r="C945" s="13" t="s">
        <v>12819</v>
      </c>
      <c r="D945" s="13" t="s">
        <v>12820</v>
      </c>
      <c r="E945" s="13" t="s">
        <v>12821</v>
      </c>
      <c r="F945" s="13" t="s">
        <v>6267</v>
      </c>
      <c r="G945" s="13">
        <v>2013</v>
      </c>
      <c r="H945" s="44">
        <v>41513</v>
      </c>
      <c r="I945" s="13" t="s">
        <v>12822</v>
      </c>
      <c r="K945" s="13" t="s">
        <v>12823</v>
      </c>
    </row>
    <row r="946" spans="1:11" ht="15.75" customHeight="1" x14ac:dyDescent="0.25">
      <c r="A946" s="13">
        <v>26790015</v>
      </c>
      <c r="B946" s="13" t="s">
        <v>12843</v>
      </c>
      <c r="C946" s="13" t="s">
        <v>12844</v>
      </c>
      <c r="D946" s="13" t="s">
        <v>12845</v>
      </c>
      <c r="E946" s="13" t="s">
        <v>12846</v>
      </c>
      <c r="F946" s="13" t="s">
        <v>11834</v>
      </c>
      <c r="G946" s="13">
        <v>2015</v>
      </c>
      <c r="H946" s="44">
        <v>42390</v>
      </c>
      <c r="K946" s="13" t="s">
        <v>12847</v>
      </c>
    </row>
    <row r="947" spans="1:11" ht="15.75" customHeight="1" x14ac:dyDescent="0.25">
      <c r="A947" s="13">
        <v>28531212</v>
      </c>
      <c r="B947" s="13" t="s">
        <v>12856</v>
      </c>
      <c r="C947" s="13" t="s">
        <v>12857</v>
      </c>
      <c r="D947" s="13" t="s">
        <v>12858</v>
      </c>
      <c r="E947" s="13" t="s">
        <v>12859</v>
      </c>
      <c r="F947" s="13" t="s">
        <v>424</v>
      </c>
      <c r="G947" s="13">
        <v>2017</v>
      </c>
      <c r="H947" s="44">
        <v>42878</v>
      </c>
      <c r="I947" s="13" t="s">
        <v>12860</v>
      </c>
      <c r="K947" s="13" t="s">
        <v>12861</v>
      </c>
    </row>
    <row r="948" spans="1:11" ht="15.75" customHeight="1" x14ac:dyDescent="0.25">
      <c r="A948" s="13">
        <v>23486492</v>
      </c>
      <c r="B948" s="13" t="s">
        <v>12871</v>
      </c>
      <c r="C948" s="13" t="s">
        <v>12872</v>
      </c>
      <c r="D948" s="13" t="s">
        <v>12873</v>
      </c>
      <c r="E948" s="13" t="s">
        <v>12730</v>
      </c>
      <c r="F948" s="13" t="s">
        <v>304</v>
      </c>
      <c r="G948" s="13">
        <v>2013</v>
      </c>
      <c r="H948" s="44">
        <v>41348</v>
      </c>
      <c r="K948" s="13" t="s">
        <v>12874</v>
      </c>
    </row>
    <row r="949" spans="1:11" ht="15.75" customHeight="1" x14ac:dyDescent="0.25">
      <c r="A949" s="13">
        <v>26511740</v>
      </c>
      <c r="B949" s="13" t="s">
        <v>12875</v>
      </c>
      <c r="C949" s="13" t="s">
        <v>12876</v>
      </c>
      <c r="D949" s="13" t="s">
        <v>12877</v>
      </c>
      <c r="E949" s="13" t="s">
        <v>12878</v>
      </c>
      <c r="F949" s="13" t="s">
        <v>502</v>
      </c>
      <c r="G949" s="13">
        <v>2016</v>
      </c>
      <c r="H949" s="44">
        <v>42307</v>
      </c>
      <c r="I949" s="13" t="s">
        <v>12879</v>
      </c>
      <c r="K949" s="13" t="s">
        <v>12880</v>
      </c>
    </row>
    <row r="950" spans="1:11" ht="15.75" customHeight="1" x14ac:dyDescent="0.25">
      <c r="A950" s="13">
        <v>25429977</v>
      </c>
      <c r="B950" s="13" t="s">
        <v>12881</v>
      </c>
      <c r="C950" s="13" t="s">
        <v>12882</v>
      </c>
      <c r="D950" s="13" t="s">
        <v>12883</v>
      </c>
      <c r="E950" s="13" t="s">
        <v>12884</v>
      </c>
      <c r="F950" s="13" t="s">
        <v>648</v>
      </c>
      <c r="G950" s="13">
        <v>2014</v>
      </c>
      <c r="H950" s="44">
        <v>41972</v>
      </c>
      <c r="I950" s="13" t="s">
        <v>12885</v>
      </c>
      <c r="K950" s="13" t="s">
        <v>12886</v>
      </c>
    </row>
    <row r="951" spans="1:11" ht="15.75" customHeight="1" x14ac:dyDescent="0.25">
      <c r="A951" s="13">
        <v>25504299</v>
      </c>
      <c r="B951" s="13" t="s">
        <v>12895</v>
      </c>
      <c r="C951" s="13" t="s">
        <v>12896</v>
      </c>
      <c r="D951" s="13" t="s">
        <v>12897</v>
      </c>
      <c r="E951" s="13" t="s">
        <v>333</v>
      </c>
      <c r="F951" s="13" t="s">
        <v>304</v>
      </c>
      <c r="G951" s="13">
        <v>2015</v>
      </c>
      <c r="H951" s="44">
        <v>41989</v>
      </c>
      <c r="K951" s="13" t="s">
        <v>12898</v>
      </c>
    </row>
    <row r="952" spans="1:11" ht="15.75" customHeight="1" x14ac:dyDescent="0.25">
      <c r="A952" s="13">
        <v>26814891</v>
      </c>
      <c r="B952" s="13" t="s">
        <v>12899</v>
      </c>
      <c r="C952" s="13" t="s">
        <v>12900</v>
      </c>
      <c r="D952" s="13" t="s">
        <v>12901</v>
      </c>
      <c r="E952" s="13" t="s">
        <v>12517</v>
      </c>
      <c r="F952" s="13" t="s">
        <v>424</v>
      </c>
      <c r="G952" s="13">
        <v>2016</v>
      </c>
      <c r="H952" s="44">
        <v>42397</v>
      </c>
      <c r="I952" s="13" t="s">
        <v>12902</v>
      </c>
      <c r="K952" s="13" t="s">
        <v>12903</v>
      </c>
    </row>
    <row r="953" spans="1:11" ht="15.75" customHeight="1" x14ac:dyDescent="0.25">
      <c r="A953" s="13">
        <v>27026347</v>
      </c>
      <c r="B953" s="13" t="s">
        <v>12909</v>
      </c>
      <c r="C953" s="13" t="s">
        <v>12910</v>
      </c>
      <c r="D953" s="13" t="s">
        <v>12911</v>
      </c>
      <c r="E953" s="13" t="s">
        <v>12912</v>
      </c>
      <c r="F953" s="13" t="s">
        <v>3332</v>
      </c>
      <c r="G953" s="13">
        <v>2016</v>
      </c>
      <c r="H953" s="44">
        <v>42460</v>
      </c>
      <c r="I953" s="13" t="s">
        <v>12913</v>
      </c>
      <c r="K953" s="13" t="s">
        <v>12914</v>
      </c>
    </row>
    <row r="954" spans="1:11" ht="15.75" customHeight="1" x14ac:dyDescent="0.25">
      <c r="A954" s="13">
        <v>26846151</v>
      </c>
      <c r="B954" s="13" t="s">
        <v>12936</v>
      </c>
      <c r="C954" s="13" t="s">
        <v>12937</v>
      </c>
      <c r="D954" s="13" t="s">
        <v>12938</v>
      </c>
      <c r="E954" s="13" t="s">
        <v>303</v>
      </c>
      <c r="F954" s="13" t="s">
        <v>735</v>
      </c>
      <c r="G954" s="13">
        <v>2017</v>
      </c>
      <c r="H954" s="44">
        <v>42406</v>
      </c>
      <c r="I954" s="13" t="s">
        <v>12939</v>
      </c>
      <c r="J954" s="13" t="s">
        <v>12940</v>
      </c>
      <c r="K954" s="13" t="s">
        <v>12941</v>
      </c>
    </row>
    <row r="955" spans="1:11" ht="15.75" customHeight="1" x14ac:dyDescent="0.25">
      <c r="A955" s="13">
        <v>24857261</v>
      </c>
      <c r="B955" s="13" t="s">
        <v>12949</v>
      </c>
      <c r="C955" s="13" t="s">
        <v>12950</v>
      </c>
      <c r="D955" s="13" t="s">
        <v>12951</v>
      </c>
      <c r="E955" s="13" t="s">
        <v>6760</v>
      </c>
      <c r="F955" s="13" t="s">
        <v>12952</v>
      </c>
      <c r="G955" s="13">
        <v>2014</v>
      </c>
      <c r="H955" s="44">
        <v>41786</v>
      </c>
      <c r="K955" s="13" t="s">
        <v>12953</v>
      </c>
    </row>
    <row r="956" spans="1:11" ht="15.75" customHeight="1" x14ac:dyDescent="0.25">
      <c r="A956" s="13">
        <v>25934156</v>
      </c>
      <c r="B956" s="13" t="s">
        <v>12954</v>
      </c>
      <c r="C956" s="13" t="s">
        <v>12955</v>
      </c>
      <c r="D956" s="13" t="s">
        <v>12956</v>
      </c>
      <c r="E956" s="13" t="s">
        <v>12957</v>
      </c>
      <c r="F956" s="13" t="s">
        <v>285</v>
      </c>
      <c r="G956" s="13">
        <v>2015</v>
      </c>
      <c r="H956" s="44">
        <v>42127</v>
      </c>
      <c r="K956" s="13" t="s">
        <v>12958</v>
      </c>
    </row>
    <row r="957" spans="1:11" ht="15.75" customHeight="1" x14ac:dyDescent="0.25">
      <c r="A957" s="13">
        <v>26773149</v>
      </c>
      <c r="B957" s="13" t="s">
        <v>12995</v>
      </c>
      <c r="C957" s="13" t="s">
        <v>12996</v>
      </c>
      <c r="D957" s="13" t="s">
        <v>12997</v>
      </c>
      <c r="E957" s="13" t="s">
        <v>5536</v>
      </c>
      <c r="F957" s="13" t="s">
        <v>7066</v>
      </c>
      <c r="G957" s="13">
        <v>2016</v>
      </c>
      <c r="H957" s="44">
        <v>42386</v>
      </c>
      <c r="I957" s="13" t="s">
        <v>12998</v>
      </c>
      <c r="J957" s="13" t="s">
        <v>12999</v>
      </c>
      <c r="K957" s="13" t="s">
        <v>13000</v>
      </c>
    </row>
    <row r="958" spans="1:11" ht="15.75" customHeight="1" x14ac:dyDescent="0.25">
      <c r="A958" s="13">
        <v>26222746</v>
      </c>
      <c r="B958" s="13" t="s">
        <v>13004</v>
      </c>
      <c r="C958" s="13" t="s">
        <v>13005</v>
      </c>
      <c r="D958" s="13" t="s">
        <v>13006</v>
      </c>
      <c r="E958" s="13" t="s">
        <v>13007</v>
      </c>
      <c r="F958" s="13" t="s">
        <v>304</v>
      </c>
      <c r="G958" s="13">
        <v>2015</v>
      </c>
      <c r="H958" s="44">
        <v>42215</v>
      </c>
      <c r="K958" s="13" t="s">
        <v>13008</v>
      </c>
    </row>
    <row r="959" spans="1:11" ht="15.75" customHeight="1" x14ac:dyDescent="0.25">
      <c r="A959" s="13">
        <v>23835188</v>
      </c>
      <c r="B959" s="13" t="s">
        <v>13027</v>
      </c>
      <c r="C959" s="13" t="s">
        <v>13028</v>
      </c>
      <c r="D959" s="13" t="s">
        <v>13029</v>
      </c>
      <c r="E959" s="13" t="s">
        <v>13030</v>
      </c>
      <c r="F959" s="13" t="s">
        <v>2586</v>
      </c>
      <c r="G959" s="13">
        <v>2013</v>
      </c>
      <c r="H959" s="44">
        <v>41465</v>
      </c>
      <c r="K959" s="13" t="s">
        <v>13031</v>
      </c>
    </row>
    <row r="960" spans="1:11" ht="15.75" customHeight="1" x14ac:dyDescent="0.25">
      <c r="A960" s="13">
        <v>24106338</v>
      </c>
      <c r="B960" s="13" t="s">
        <v>13032</v>
      </c>
      <c r="C960" s="13" t="s">
        <v>13033</v>
      </c>
      <c r="D960" s="13" t="s">
        <v>13034</v>
      </c>
      <c r="E960" s="13" t="s">
        <v>12730</v>
      </c>
      <c r="F960" s="13" t="s">
        <v>393</v>
      </c>
      <c r="G960" s="13">
        <v>2014</v>
      </c>
      <c r="H960" s="44">
        <v>41557</v>
      </c>
      <c r="K960" s="13" t="s">
        <v>13035</v>
      </c>
    </row>
    <row r="961" spans="1:11" ht="15.75" customHeight="1" x14ac:dyDescent="0.25">
      <c r="A961" s="13">
        <v>25371420</v>
      </c>
      <c r="B961" s="13" t="s">
        <v>13090</v>
      </c>
      <c r="C961" s="13" t="s">
        <v>13091</v>
      </c>
      <c r="D961" s="13" t="s">
        <v>13092</v>
      </c>
      <c r="E961" s="13" t="s">
        <v>13093</v>
      </c>
      <c r="F961" s="13" t="s">
        <v>393</v>
      </c>
      <c r="G961" s="13">
        <v>2015</v>
      </c>
      <c r="H961" s="44">
        <v>41949</v>
      </c>
      <c r="K961" s="13" t="s">
        <v>13094</v>
      </c>
    </row>
    <row r="962" spans="1:11" ht="15.75" customHeight="1" x14ac:dyDescent="0.25">
      <c r="A962" s="13">
        <v>25352691</v>
      </c>
      <c r="B962" s="13" t="s">
        <v>13103</v>
      </c>
      <c r="C962" s="13" t="s">
        <v>13104</v>
      </c>
      <c r="D962" s="13" t="s">
        <v>13105</v>
      </c>
      <c r="E962" s="13" t="s">
        <v>13106</v>
      </c>
      <c r="F962" s="13" t="s">
        <v>393</v>
      </c>
      <c r="G962" s="13">
        <v>2015</v>
      </c>
      <c r="H962" s="44">
        <v>41942</v>
      </c>
      <c r="K962" s="13" t="s">
        <v>13107</v>
      </c>
    </row>
    <row r="963" spans="1:11" ht="15.75" customHeight="1" x14ac:dyDescent="0.25">
      <c r="A963" s="13">
        <v>24400348</v>
      </c>
      <c r="B963" s="13" t="s">
        <v>13129</v>
      </c>
      <c r="C963" s="13" t="s">
        <v>13130</v>
      </c>
      <c r="D963" s="13" t="s">
        <v>13131</v>
      </c>
      <c r="E963" s="13" t="s">
        <v>6376</v>
      </c>
      <c r="F963" s="13" t="s">
        <v>735</v>
      </c>
      <c r="G963" s="13">
        <v>2013</v>
      </c>
      <c r="H963" s="44">
        <v>41648</v>
      </c>
      <c r="K963" s="13" t="s">
        <v>13132</v>
      </c>
    </row>
    <row r="964" spans="1:11" ht="15.75" customHeight="1" x14ac:dyDescent="0.25">
      <c r="A964" s="13">
        <v>23970602</v>
      </c>
      <c r="B964" s="13" t="s">
        <v>13139</v>
      </c>
      <c r="C964" s="13" t="s">
        <v>13140</v>
      </c>
      <c r="D964" s="13" t="s">
        <v>13141</v>
      </c>
      <c r="E964" s="13" t="s">
        <v>13142</v>
      </c>
      <c r="F964" s="13" t="s">
        <v>735</v>
      </c>
      <c r="G964" s="13">
        <v>2013</v>
      </c>
      <c r="H964" s="44">
        <v>41510</v>
      </c>
      <c r="K964" s="13" t="s">
        <v>13143</v>
      </c>
    </row>
    <row r="965" spans="1:11" ht="15.75" customHeight="1" x14ac:dyDescent="0.25">
      <c r="A965" s="13">
        <v>27689684</v>
      </c>
      <c r="B965" s="13" t="s">
        <v>13144</v>
      </c>
      <c r="C965" s="13" t="s">
        <v>13145</v>
      </c>
      <c r="D965" s="13" t="s">
        <v>13146</v>
      </c>
      <c r="E965" s="13" t="s">
        <v>8644</v>
      </c>
      <c r="F965" s="13" t="s">
        <v>1091</v>
      </c>
      <c r="G965" s="13">
        <v>2017</v>
      </c>
      <c r="H965" s="44">
        <v>42644</v>
      </c>
      <c r="K965" s="13" t="s">
        <v>13147</v>
      </c>
    </row>
    <row r="966" spans="1:11" ht="15.75" customHeight="1" x14ac:dyDescent="0.25">
      <c r="A966" s="13">
        <v>26199286</v>
      </c>
      <c r="B966" s="13" t="s">
        <v>13148</v>
      </c>
      <c r="C966" s="13" t="s">
        <v>13149</v>
      </c>
      <c r="D966" s="13" t="s">
        <v>13150</v>
      </c>
      <c r="E966" s="13" t="s">
        <v>13151</v>
      </c>
      <c r="F966" s="13" t="s">
        <v>735</v>
      </c>
      <c r="G966" s="13">
        <v>2016</v>
      </c>
      <c r="H966" s="44">
        <v>42208</v>
      </c>
      <c r="K966" s="13" t="s">
        <v>13152</v>
      </c>
    </row>
    <row r="967" spans="1:11" ht="15.75" customHeight="1" x14ac:dyDescent="0.25">
      <c r="A967" s="13">
        <v>27200523</v>
      </c>
      <c r="B967" s="13" t="s">
        <v>13159</v>
      </c>
      <c r="C967" s="13" t="s">
        <v>13160</v>
      </c>
      <c r="D967" s="13" t="s">
        <v>13161</v>
      </c>
      <c r="E967" s="13" t="s">
        <v>13162</v>
      </c>
      <c r="F967" s="13" t="s">
        <v>304</v>
      </c>
      <c r="G967" s="13">
        <v>2016</v>
      </c>
      <c r="H967" s="44">
        <v>42511</v>
      </c>
      <c r="I967" s="13" t="s">
        <v>13163</v>
      </c>
      <c r="J967" s="13" t="s">
        <v>13164</v>
      </c>
      <c r="K967" s="13" t="s">
        <v>13165</v>
      </c>
    </row>
    <row r="968" spans="1:11" ht="15.75" customHeight="1" x14ac:dyDescent="0.25">
      <c r="A968" s="13">
        <v>25935930</v>
      </c>
      <c r="B968" s="13" t="s">
        <v>13166</v>
      </c>
      <c r="C968" s="13" t="s">
        <v>13167</v>
      </c>
      <c r="D968" s="13" t="s">
        <v>13168</v>
      </c>
      <c r="E968" s="13" t="s">
        <v>13169</v>
      </c>
      <c r="F968" s="13" t="s">
        <v>393</v>
      </c>
      <c r="G968" s="13">
        <v>2015</v>
      </c>
      <c r="H968" s="44">
        <v>42128</v>
      </c>
      <c r="K968" s="13" t="s">
        <v>13170</v>
      </c>
    </row>
    <row r="969" spans="1:11" ht="15.75" customHeight="1" x14ac:dyDescent="0.25">
      <c r="A969" s="13">
        <v>26125533</v>
      </c>
      <c r="B969" s="13" t="s">
        <v>13184</v>
      </c>
      <c r="C969" s="13" t="s">
        <v>13185</v>
      </c>
      <c r="D969" s="13" t="s">
        <v>13186</v>
      </c>
      <c r="E969" s="13" t="s">
        <v>13187</v>
      </c>
      <c r="F969" s="13" t="s">
        <v>12120</v>
      </c>
      <c r="G969" s="13">
        <v>2015</v>
      </c>
      <c r="H969" s="44">
        <v>42186</v>
      </c>
      <c r="I969" s="13" t="s">
        <v>13188</v>
      </c>
      <c r="J969" s="13" t="s">
        <v>13189</v>
      </c>
      <c r="K969" s="13" t="s">
        <v>13190</v>
      </c>
    </row>
    <row r="970" spans="1:11" ht="15.75" customHeight="1" x14ac:dyDescent="0.25">
      <c r="A970" s="13">
        <v>25504294</v>
      </c>
      <c r="B970" s="13" t="s">
        <v>13191</v>
      </c>
      <c r="C970" s="13" t="s">
        <v>13192</v>
      </c>
      <c r="D970" s="13" t="s">
        <v>13193</v>
      </c>
      <c r="E970" s="13" t="s">
        <v>13194</v>
      </c>
      <c r="F970" s="13" t="s">
        <v>304</v>
      </c>
      <c r="G970" s="13">
        <v>2015</v>
      </c>
      <c r="H970" s="44">
        <v>41989</v>
      </c>
      <c r="K970" s="13" t="s">
        <v>13195</v>
      </c>
    </row>
    <row r="971" spans="1:11" ht="15.75" customHeight="1" x14ac:dyDescent="0.25">
      <c r="A971" s="13">
        <v>24204097</v>
      </c>
      <c r="B971" s="13" t="s">
        <v>13196</v>
      </c>
      <c r="C971" s="13" t="s">
        <v>13197</v>
      </c>
      <c r="D971" s="13" t="s">
        <v>13198</v>
      </c>
      <c r="E971" s="13" t="s">
        <v>7096</v>
      </c>
      <c r="F971" s="13" t="s">
        <v>13199</v>
      </c>
      <c r="G971" s="13">
        <v>2013</v>
      </c>
      <c r="H971" s="44">
        <v>41587</v>
      </c>
      <c r="I971" s="13" t="s">
        <v>13200</v>
      </c>
      <c r="K971" s="13" t="s">
        <v>13201</v>
      </c>
    </row>
    <row r="972" spans="1:11" ht="15.75" customHeight="1" x14ac:dyDescent="0.25">
      <c r="A972" s="13">
        <v>23970594</v>
      </c>
      <c r="B972" s="13" t="s">
        <v>13202</v>
      </c>
      <c r="C972" s="13" t="s">
        <v>13203</v>
      </c>
      <c r="D972" s="13" t="s">
        <v>13204</v>
      </c>
      <c r="E972" s="13" t="s">
        <v>2987</v>
      </c>
      <c r="F972" s="13" t="s">
        <v>735</v>
      </c>
      <c r="G972" s="13">
        <v>2013</v>
      </c>
      <c r="H972" s="44">
        <v>41510</v>
      </c>
      <c r="I972" s="13" t="s">
        <v>13205</v>
      </c>
      <c r="J972" s="13" t="s">
        <v>13206</v>
      </c>
      <c r="K972" s="13" t="s">
        <v>13207</v>
      </c>
    </row>
    <row r="973" spans="1:11" ht="15.75" customHeight="1" x14ac:dyDescent="0.25">
      <c r="A973" s="13">
        <v>23142353</v>
      </c>
      <c r="B973" s="13" t="s">
        <v>13246</v>
      </c>
      <c r="C973" s="13" t="s">
        <v>13247</v>
      </c>
      <c r="D973" s="13" t="s">
        <v>13248</v>
      </c>
      <c r="E973" s="13" t="s">
        <v>13249</v>
      </c>
      <c r="F973" s="13" t="s">
        <v>10333</v>
      </c>
      <c r="G973" s="13">
        <v>2012</v>
      </c>
      <c r="H973" s="44">
        <v>41226</v>
      </c>
      <c r="K973" s="13" t="s">
        <v>13250</v>
      </c>
    </row>
    <row r="974" spans="1:11" ht="15.75" customHeight="1" x14ac:dyDescent="0.25">
      <c r="A974" s="13">
        <v>27771470</v>
      </c>
      <c r="B974" s="13" t="s">
        <v>13251</v>
      </c>
      <c r="C974" s="13" t="s">
        <v>13252</v>
      </c>
      <c r="D974" s="13" t="s">
        <v>13253</v>
      </c>
      <c r="E974" s="13" t="s">
        <v>13254</v>
      </c>
      <c r="F974" s="13" t="s">
        <v>454</v>
      </c>
      <c r="G974" s="13">
        <v>2016</v>
      </c>
      <c r="H974" s="44">
        <v>42680</v>
      </c>
      <c r="K974" s="13" t="s">
        <v>13255</v>
      </c>
    </row>
    <row r="975" spans="1:11" ht="15.75" customHeight="1" x14ac:dyDescent="0.25">
      <c r="A975" s="13">
        <v>25215566</v>
      </c>
      <c r="B975" s="13" t="s">
        <v>13256</v>
      </c>
      <c r="C975" s="13" t="s">
        <v>5957</v>
      </c>
      <c r="D975" s="13" t="s">
        <v>13257</v>
      </c>
      <c r="E975" s="13" t="s">
        <v>5959</v>
      </c>
      <c r="F975" s="13" t="s">
        <v>2838</v>
      </c>
      <c r="G975" s="13">
        <v>2014</v>
      </c>
      <c r="H975" s="44">
        <v>41895</v>
      </c>
      <c r="K975" s="13" t="s">
        <v>13258</v>
      </c>
    </row>
    <row r="976" spans="1:11" ht="15.75" customHeight="1" x14ac:dyDescent="0.25">
      <c r="A976" s="13">
        <v>26190472</v>
      </c>
      <c r="B976" s="13" t="s">
        <v>13265</v>
      </c>
      <c r="C976" s="13" t="s">
        <v>13266</v>
      </c>
      <c r="D976" s="13" t="s">
        <v>13267</v>
      </c>
      <c r="E976" s="13" t="s">
        <v>13268</v>
      </c>
      <c r="F976" s="13" t="s">
        <v>5676</v>
      </c>
      <c r="G976" s="13">
        <v>2015</v>
      </c>
      <c r="H976" s="44">
        <v>42206</v>
      </c>
      <c r="K976" s="13" t="s">
        <v>13269</v>
      </c>
    </row>
    <row r="977" spans="1:11" ht="15.75" customHeight="1" x14ac:dyDescent="0.25">
      <c r="A977" s="13">
        <v>26125939</v>
      </c>
      <c r="B977" s="13" t="s">
        <v>13270</v>
      </c>
      <c r="C977" s="13" t="s">
        <v>13271</v>
      </c>
      <c r="D977" s="13" t="s">
        <v>13272</v>
      </c>
      <c r="E977" s="13" t="s">
        <v>13273</v>
      </c>
      <c r="F977" s="13" t="s">
        <v>424</v>
      </c>
      <c r="G977" s="13">
        <v>2015</v>
      </c>
      <c r="H977" s="44">
        <v>42186</v>
      </c>
      <c r="I977" s="13" t="s">
        <v>13274</v>
      </c>
      <c r="K977" s="13" t="s">
        <v>13275</v>
      </c>
    </row>
    <row r="978" spans="1:11" ht="15.75" customHeight="1" x14ac:dyDescent="0.25">
      <c r="A978" s="13">
        <v>27196299</v>
      </c>
      <c r="B978" s="13" t="s">
        <v>13324</v>
      </c>
      <c r="C978" s="13" t="s">
        <v>13325</v>
      </c>
      <c r="D978" s="13" t="s">
        <v>13326</v>
      </c>
      <c r="E978" s="13" t="s">
        <v>13327</v>
      </c>
      <c r="F978" s="13" t="s">
        <v>1251</v>
      </c>
      <c r="G978" s="13">
        <v>2016</v>
      </c>
      <c r="H978" s="44">
        <v>42510</v>
      </c>
      <c r="I978" s="13" t="s">
        <v>13328</v>
      </c>
      <c r="K978" s="13" t="s">
        <v>13329</v>
      </c>
    </row>
    <row r="979" spans="1:11" ht="15.75" customHeight="1" x14ac:dyDescent="0.25">
      <c r="A979" s="13">
        <v>25980791</v>
      </c>
      <c r="B979" s="13" t="s">
        <v>13338</v>
      </c>
      <c r="C979" s="13" t="s">
        <v>13339</v>
      </c>
      <c r="D979" s="13" t="s">
        <v>13340</v>
      </c>
      <c r="E979" s="13" t="s">
        <v>13341</v>
      </c>
      <c r="F979" s="13" t="s">
        <v>13342</v>
      </c>
      <c r="G979" s="13">
        <v>2015</v>
      </c>
      <c r="H979" s="44">
        <v>42143</v>
      </c>
      <c r="K979" s="13" t="s">
        <v>13343</v>
      </c>
    </row>
    <row r="980" spans="1:11" ht="15.75" customHeight="1" x14ac:dyDescent="0.25">
      <c r="A980" s="13">
        <v>24002555</v>
      </c>
      <c r="B980" s="13" t="s">
        <v>13361</v>
      </c>
      <c r="C980" s="13" t="s">
        <v>13362</v>
      </c>
      <c r="D980" s="13" t="s">
        <v>13363</v>
      </c>
      <c r="E980" s="13" t="s">
        <v>13364</v>
      </c>
      <c r="F980" s="13" t="s">
        <v>13365</v>
      </c>
      <c r="G980" s="13">
        <v>2013</v>
      </c>
      <c r="H980" s="44">
        <v>41522</v>
      </c>
      <c r="K980" s="13" t="s">
        <v>13366</v>
      </c>
    </row>
    <row r="981" spans="1:11" ht="15.75" customHeight="1" x14ac:dyDescent="0.25">
      <c r="A981" s="13">
        <v>25031289</v>
      </c>
      <c r="B981" s="13" t="s">
        <v>13378</v>
      </c>
      <c r="C981" s="13" t="s">
        <v>13379</v>
      </c>
      <c r="D981" s="13" t="s">
        <v>13380</v>
      </c>
      <c r="E981" s="13" t="s">
        <v>1638</v>
      </c>
      <c r="F981" s="13" t="s">
        <v>2140</v>
      </c>
      <c r="G981" s="13">
        <v>2014</v>
      </c>
      <c r="H981" s="44">
        <v>41838</v>
      </c>
      <c r="I981" s="13" t="s">
        <v>13381</v>
      </c>
      <c r="K981" s="13" t="s">
        <v>13382</v>
      </c>
    </row>
    <row r="982" spans="1:11" ht="15.75" customHeight="1" x14ac:dyDescent="0.25">
      <c r="A982" s="13">
        <v>24016806</v>
      </c>
      <c r="B982" s="13" t="s">
        <v>13394</v>
      </c>
      <c r="C982" s="13" t="s">
        <v>13395</v>
      </c>
      <c r="D982" s="13" t="s">
        <v>13396</v>
      </c>
      <c r="E982" s="13" t="s">
        <v>12097</v>
      </c>
      <c r="F982" s="13" t="s">
        <v>8635</v>
      </c>
      <c r="G982" s="13">
        <v>2014</v>
      </c>
      <c r="H982" s="44">
        <v>41528</v>
      </c>
      <c r="I982" s="13" t="s">
        <v>13397</v>
      </c>
      <c r="J982" s="13" t="s">
        <v>13398</v>
      </c>
      <c r="K982" s="13" t="s">
        <v>13399</v>
      </c>
    </row>
    <row r="983" spans="1:11" ht="15.75" customHeight="1" x14ac:dyDescent="0.25">
      <c r="A983" s="13">
        <v>23836824</v>
      </c>
      <c r="B983" s="13" t="s">
        <v>13414</v>
      </c>
      <c r="C983" s="13" t="s">
        <v>13415</v>
      </c>
      <c r="D983" s="13" t="s">
        <v>13416</v>
      </c>
      <c r="E983" s="13" t="s">
        <v>11732</v>
      </c>
      <c r="F983" s="13" t="s">
        <v>624</v>
      </c>
      <c r="G983" s="13">
        <v>2013</v>
      </c>
      <c r="H983" s="44">
        <v>41465</v>
      </c>
      <c r="I983" s="13" t="s">
        <v>13417</v>
      </c>
      <c r="K983" s="13" t="s">
        <v>13418</v>
      </c>
    </row>
    <row r="984" spans="1:11" ht="15.75" customHeight="1" x14ac:dyDescent="0.25">
      <c r="A984" s="13">
        <v>23519414</v>
      </c>
      <c r="B984" s="13" t="s">
        <v>13419</v>
      </c>
      <c r="C984" s="13" t="s">
        <v>13420</v>
      </c>
      <c r="D984" s="13" t="s">
        <v>13421</v>
      </c>
      <c r="E984" s="13" t="s">
        <v>13422</v>
      </c>
      <c r="F984" s="13" t="s">
        <v>3422</v>
      </c>
      <c r="G984" s="13">
        <v>2013</v>
      </c>
      <c r="H984" s="44">
        <v>41356</v>
      </c>
      <c r="K984" s="13" t="s">
        <v>13423</v>
      </c>
    </row>
    <row r="985" spans="1:11" ht="15.75" customHeight="1" x14ac:dyDescent="0.25">
      <c r="A985" s="13">
        <v>25585066</v>
      </c>
      <c r="B985" s="13" t="s">
        <v>13441</v>
      </c>
      <c r="C985" s="13" t="s">
        <v>13442</v>
      </c>
      <c r="D985" s="13" t="s">
        <v>13443</v>
      </c>
      <c r="E985" s="13" t="s">
        <v>4228</v>
      </c>
      <c r="F985" s="13" t="s">
        <v>304</v>
      </c>
      <c r="G985" s="13">
        <v>2015</v>
      </c>
      <c r="H985" s="44">
        <v>42018</v>
      </c>
      <c r="K985" s="13" t="s">
        <v>13444</v>
      </c>
    </row>
    <row r="986" spans="1:11" ht="15.75" customHeight="1" x14ac:dyDescent="0.25">
      <c r="A986" s="13">
        <v>27124470</v>
      </c>
      <c r="B986" s="13" t="s">
        <v>13445</v>
      </c>
      <c r="C986" s="13" t="s">
        <v>13446</v>
      </c>
      <c r="D986" s="13" t="s">
        <v>13447</v>
      </c>
      <c r="E986" s="13" t="s">
        <v>13448</v>
      </c>
      <c r="F986" s="13" t="s">
        <v>424</v>
      </c>
      <c r="G986" s="13">
        <v>2016</v>
      </c>
      <c r="H986" s="44">
        <v>42489</v>
      </c>
      <c r="I986" s="13" t="s">
        <v>13449</v>
      </c>
      <c r="K986" s="13" t="s">
        <v>13450</v>
      </c>
    </row>
    <row r="987" spans="1:11" ht="15.75" customHeight="1" x14ac:dyDescent="0.25">
      <c r="A987" s="13">
        <v>22633246</v>
      </c>
      <c r="B987" s="13" t="s">
        <v>13452</v>
      </c>
      <c r="C987" s="13" t="s">
        <v>13453</v>
      </c>
      <c r="D987" s="13" t="s">
        <v>13454</v>
      </c>
      <c r="E987" s="13" t="s">
        <v>13455</v>
      </c>
      <c r="F987" s="13" t="s">
        <v>12771</v>
      </c>
      <c r="G987" s="13">
        <v>2012</v>
      </c>
      <c r="H987" s="44">
        <v>41058</v>
      </c>
      <c r="K987" s="13" t="s">
        <v>13456</v>
      </c>
    </row>
    <row r="988" spans="1:11" ht="15.75" customHeight="1" x14ac:dyDescent="0.25">
      <c r="A988" s="13">
        <v>22424277</v>
      </c>
      <c r="B988" s="13" t="s">
        <v>13457</v>
      </c>
      <c r="C988" s="13" t="s">
        <v>13458</v>
      </c>
      <c r="D988" s="13" t="s">
        <v>13459</v>
      </c>
      <c r="E988" s="13" t="s">
        <v>13460</v>
      </c>
      <c r="F988" s="13" t="s">
        <v>13461</v>
      </c>
      <c r="G988" s="13">
        <v>2012</v>
      </c>
      <c r="H988" s="44">
        <v>40988</v>
      </c>
      <c r="K988" s="13" t="s">
        <v>13462</v>
      </c>
    </row>
    <row r="989" spans="1:11" ht="15.75" customHeight="1" x14ac:dyDescent="0.25">
      <c r="A989" s="13">
        <v>28006003</v>
      </c>
      <c r="B989" s="13" t="s">
        <v>13464</v>
      </c>
      <c r="C989" s="13" t="s">
        <v>13465</v>
      </c>
      <c r="D989" s="13" t="s">
        <v>13466</v>
      </c>
      <c r="E989" s="13" t="s">
        <v>13467</v>
      </c>
      <c r="F989" s="13" t="s">
        <v>424</v>
      </c>
      <c r="G989" s="13">
        <v>2016</v>
      </c>
      <c r="H989" s="44">
        <v>42727</v>
      </c>
      <c r="I989" s="13" t="s">
        <v>13468</v>
      </c>
      <c r="K989" s="13" t="s">
        <v>13469</v>
      </c>
    </row>
    <row r="990" spans="1:11" ht="15.75" customHeight="1" x14ac:dyDescent="0.25">
      <c r="A990" s="13">
        <v>25313220</v>
      </c>
      <c r="B990" s="13" t="s">
        <v>13471</v>
      </c>
      <c r="C990" s="13" t="s">
        <v>13472</v>
      </c>
      <c r="D990" s="13" t="s">
        <v>13473</v>
      </c>
      <c r="E990" s="13" t="s">
        <v>13474</v>
      </c>
      <c r="F990" s="13" t="s">
        <v>573</v>
      </c>
      <c r="G990" s="13">
        <v>2015</v>
      </c>
      <c r="H990" s="44">
        <v>41927</v>
      </c>
      <c r="I990" s="13" t="s">
        <v>13475</v>
      </c>
      <c r="K990" s="13" t="s">
        <v>13476</v>
      </c>
    </row>
    <row r="991" spans="1:11" ht="15.75" customHeight="1" x14ac:dyDescent="0.25">
      <c r="A991" s="13">
        <v>27885067</v>
      </c>
      <c r="B991" s="13" t="s">
        <v>13477</v>
      </c>
      <c r="C991" s="13" t="s">
        <v>13478</v>
      </c>
      <c r="D991" s="13" t="s">
        <v>13479</v>
      </c>
      <c r="E991" s="13" t="s">
        <v>13480</v>
      </c>
      <c r="F991" s="13" t="s">
        <v>735</v>
      </c>
      <c r="G991" s="13">
        <v>2017</v>
      </c>
      <c r="H991" s="44">
        <v>42700</v>
      </c>
      <c r="I991" s="13" t="s">
        <v>13481</v>
      </c>
      <c r="K991" s="13" t="s">
        <v>13482</v>
      </c>
    </row>
    <row r="992" spans="1:11" ht="15.75" customHeight="1" x14ac:dyDescent="0.25">
      <c r="A992" s="13">
        <v>23884094</v>
      </c>
      <c r="B992" s="13" t="s">
        <v>13489</v>
      </c>
      <c r="C992" s="13" t="s">
        <v>13490</v>
      </c>
      <c r="D992" s="13" t="s">
        <v>13491</v>
      </c>
      <c r="E992" s="13" t="s">
        <v>13492</v>
      </c>
      <c r="F992" s="13" t="s">
        <v>13493</v>
      </c>
      <c r="G992" s="13">
        <v>2014</v>
      </c>
      <c r="H992" s="44">
        <v>41481</v>
      </c>
      <c r="I992" s="13" t="s">
        <v>13494</v>
      </c>
      <c r="J992" s="13" t="s">
        <v>13495</v>
      </c>
      <c r="K992" s="13" t="s">
        <v>13496</v>
      </c>
    </row>
    <row r="993" spans="1:11" ht="15.75" customHeight="1" x14ac:dyDescent="0.25">
      <c r="A993" s="13">
        <v>23472801</v>
      </c>
      <c r="B993" s="13" t="s">
        <v>13505</v>
      </c>
      <c r="C993" s="13" t="s">
        <v>13506</v>
      </c>
      <c r="D993" s="13" t="s">
        <v>13507</v>
      </c>
      <c r="E993" s="13" t="s">
        <v>13508</v>
      </c>
      <c r="F993" s="13" t="s">
        <v>13509</v>
      </c>
      <c r="G993" s="13">
        <v>2013</v>
      </c>
      <c r="H993" s="44">
        <v>41345</v>
      </c>
      <c r="K993" s="13" t="s">
        <v>13510</v>
      </c>
    </row>
    <row r="994" spans="1:11" ht="15.75" customHeight="1" x14ac:dyDescent="0.25">
      <c r="A994" s="13">
        <v>25200263</v>
      </c>
      <c r="B994" s="13" t="s">
        <v>13547</v>
      </c>
      <c r="C994" s="13" t="s">
        <v>13548</v>
      </c>
      <c r="D994" s="13" t="s">
        <v>13549</v>
      </c>
      <c r="E994" s="13" t="s">
        <v>13550</v>
      </c>
      <c r="F994" s="13" t="s">
        <v>11204</v>
      </c>
      <c r="G994" s="13">
        <v>2014</v>
      </c>
      <c r="H994" s="44">
        <v>41892</v>
      </c>
      <c r="I994" s="13" t="s">
        <v>13551</v>
      </c>
      <c r="K994" s="13" t="s">
        <v>13552</v>
      </c>
    </row>
    <row r="995" spans="1:11" ht="15.75" customHeight="1" x14ac:dyDescent="0.25">
      <c r="A995" s="13">
        <v>25107710</v>
      </c>
      <c r="B995" s="13" t="s">
        <v>13566</v>
      </c>
      <c r="C995" s="13" t="s">
        <v>13567</v>
      </c>
      <c r="D995" s="13" t="s">
        <v>13568</v>
      </c>
      <c r="E995" s="13" t="s">
        <v>13569</v>
      </c>
      <c r="F995" s="13" t="s">
        <v>393</v>
      </c>
      <c r="G995" s="13">
        <v>2014</v>
      </c>
      <c r="H995" s="44">
        <v>41861</v>
      </c>
      <c r="K995" s="13" t="s">
        <v>13570</v>
      </c>
    </row>
    <row r="996" spans="1:11" ht="15.75" customHeight="1" x14ac:dyDescent="0.25">
      <c r="A996" s="13">
        <v>23759175</v>
      </c>
      <c r="B996" s="13" t="s">
        <v>13571</v>
      </c>
      <c r="C996" s="13" t="s">
        <v>13572</v>
      </c>
      <c r="D996" s="13" t="s">
        <v>13573</v>
      </c>
      <c r="E996" s="13" t="s">
        <v>13574</v>
      </c>
      <c r="F996" s="13" t="s">
        <v>8730</v>
      </c>
      <c r="G996" s="13">
        <v>2013</v>
      </c>
      <c r="H996" s="44">
        <v>41439</v>
      </c>
    </row>
    <row r="997" spans="1:11" ht="15.75" customHeight="1" x14ac:dyDescent="0.25">
      <c r="A997" s="13">
        <v>24559563</v>
      </c>
      <c r="B997" s="13" t="s">
        <v>13575</v>
      </c>
      <c r="C997" s="13" t="s">
        <v>13576</v>
      </c>
      <c r="D997" s="13" t="s">
        <v>13577</v>
      </c>
      <c r="E997" s="13" t="s">
        <v>13578</v>
      </c>
      <c r="F997" s="13" t="s">
        <v>13579</v>
      </c>
      <c r="G997" s="13">
        <v>2014</v>
      </c>
      <c r="H997" s="44">
        <v>41695</v>
      </c>
      <c r="K997" s="13" t="s">
        <v>13580</v>
      </c>
    </row>
    <row r="998" spans="1:11" ht="15.75" customHeight="1" x14ac:dyDescent="0.25">
      <c r="A998" s="13">
        <v>23920398</v>
      </c>
      <c r="B998" s="13" t="s">
        <v>13582</v>
      </c>
      <c r="C998" s="13" t="s">
        <v>13583</v>
      </c>
      <c r="D998" s="13" t="s">
        <v>13584</v>
      </c>
      <c r="E998" s="13" t="s">
        <v>13585</v>
      </c>
      <c r="F998" s="13" t="s">
        <v>393</v>
      </c>
      <c r="G998" s="13">
        <v>2014</v>
      </c>
      <c r="H998" s="44">
        <v>41494</v>
      </c>
      <c r="K998" s="13" t="s">
        <v>13586</v>
      </c>
    </row>
    <row r="999" spans="1:11" ht="15.75" customHeight="1" x14ac:dyDescent="0.25">
      <c r="A999" s="13">
        <v>24637681</v>
      </c>
      <c r="B999" s="13" t="s">
        <v>13587</v>
      </c>
      <c r="C999" s="13" t="s">
        <v>13588</v>
      </c>
      <c r="D999" s="13" t="s">
        <v>13589</v>
      </c>
      <c r="E999" s="13" t="s">
        <v>7965</v>
      </c>
      <c r="F999" s="13" t="s">
        <v>573</v>
      </c>
      <c r="G999" s="13">
        <v>2014</v>
      </c>
      <c r="H999" s="44">
        <v>41717</v>
      </c>
      <c r="I999" s="13" t="s">
        <v>13590</v>
      </c>
      <c r="K999" s="13" t="s">
        <v>13591</v>
      </c>
    </row>
    <row r="1000" spans="1:11" ht="15.75" customHeight="1" x14ac:dyDescent="0.25">
      <c r="A1000" s="13">
        <v>28134005</v>
      </c>
      <c r="B1000" s="13" t="s">
        <v>13592</v>
      </c>
      <c r="C1000" s="13" t="s">
        <v>13593</v>
      </c>
      <c r="D1000" s="13" t="s">
        <v>13594</v>
      </c>
      <c r="E1000" s="13" t="s">
        <v>711</v>
      </c>
      <c r="F1000" s="13" t="s">
        <v>735</v>
      </c>
      <c r="G1000" s="13">
        <v>2017</v>
      </c>
      <c r="H1000" s="44">
        <v>42766</v>
      </c>
      <c r="I1000" s="13" t="s">
        <v>13595</v>
      </c>
      <c r="J1000" s="13" t="s">
        <v>13596</v>
      </c>
      <c r="K1000" s="13" t="s">
        <v>13597</v>
      </c>
    </row>
    <row r="1001" spans="1:11" ht="15.75" customHeight="1" x14ac:dyDescent="0.25">
      <c r="A1001" s="13">
        <v>25258396</v>
      </c>
      <c r="B1001" s="13" t="s">
        <v>13637</v>
      </c>
      <c r="C1001" s="13" t="s">
        <v>13638</v>
      </c>
      <c r="D1001" s="13" t="s">
        <v>13639</v>
      </c>
      <c r="E1001" s="13" t="s">
        <v>13640</v>
      </c>
      <c r="F1001" s="13" t="s">
        <v>735</v>
      </c>
      <c r="G1001" s="13">
        <v>2015</v>
      </c>
      <c r="H1001" s="44">
        <v>41909</v>
      </c>
      <c r="K1001" s="13" t="s">
        <v>13641</v>
      </c>
    </row>
    <row r="1002" spans="1:11" ht="15.75" customHeight="1" x14ac:dyDescent="0.25">
      <c r="A1002" s="13">
        <v>24047881</v>
      </c>
      <c r="B1002" s="13" t="s">
        <v>13673</v>
      </c>
      <c r="C1002" s="13" t="s">
        <v>13674</v>
      </c>
      <c r="D1002" s="13" t="s">
        <v>13675</v>
      </c>
      <c r="E1002" s="13" t="s">
        <v>13676</v>
      </c>
      <c r="F1002" s="13" t="s">
        <v>735</v>
      </c>
      <c r="G1002" s="13">
        <v>2014</v>
      </c>
      <c r="H1002" s="44">
        <v>41537</v>
      </c>
      <c r="K1002" s="13" t="s">
        <v>13677</v>
      </c>
    </row>
    <row r="1003" spans="1:11" ht="15.75" customHeight="1" x14ac:dyDescent="0.25">
      <c r="A1003" s="13">
        <v>27765579</v>
      </c>
      <c r="B1003" s="13" t="s">
        <v>13678</v>
      </c>
      <c r="C1003" s="13" t="s">
        <v>13679</v>
      </c>
      <c r="D1003" s="13" t="s">
        <v>13680</v>
      </c>
      <c r="E1003" s="13" t="s">
        <v>10394</v>
      </c>
      <c r="F1003" s="13" t="s">
        <v>13681</v>
      </c>
      <c r="G1003" s="13">
        <v>2016</v>
      </c>
      <c r="H1003" s="44">
        <v>42665</v>
      </c>
      <c r="K1003" s="13" t="s">
        <v>13682</v>
      </c>
    </row>
    <row r="1004" spans="1:11" ht="15.75" customHeight="1" x14ac:dyDescent="0.25">
      <c r="A1004" s="13">
        <v>26538552</v>
      </c>
      <c r="B1004" s="13" t="s">
        <v>13699</v>
      </c>
      <c r="C1004" s="13" t="s">
        <v>13700</v>
      </c>
      <c r="D1004" s="13" t="s">
        <v>13701</v>
      </c>
      <c r="E1004" s="13" t="s">
        <v>8665</v>
      </c>
      <c r="F1004" s="13" t="s">
        <v>735</v>
      </c>
      <c r="G1004" s="13">
        <v>2016</v>
      </c>
      <c r="H1004" s="44">
        <v>42314</v>
      </c>
      <c r="K1004" s="13" t="s">
        <v>13702</v>
      </c>
    </row>
    <row r="1005" spans="1:11" ht="15.75" customHeight="1" x14ac:dyDescent="0.25">
      <c r="A1005" s="13">
        <v>22429498</v>
      </c>
      <c r="B1005" s="13" t="s">
        <v>13703</v>
      </c>
      <c r="C1005" s="13" t="s">
        <v>13704</v>
      </c>
      <c r="D1005" s="13" t="s">
        <v>13705</v>
      </c>
      <c r="E1005" s="13" t="s">
        <v>13706</v>
      </c>
      <c r="F1005" s="13" t="s">
        <v>408</v>
      </c>
      <c r="G1005" s="13">
        <v>2013</v>
      </c>
      <c r="H1005" s="44">
        <v>40989</v>
      </c>
      <c r="K1005" s="13" t="s">
        <v>13707</v>
      </c>
    </row>
    <row r="1006" spans="1:11" ht="15.75" customHeight="1" x14ac:dyDescent="0.25">
      <c r="A1006" s="13">
        <v>22354319</v>
      </c>
      <c r="B1006" s="13" t="s">
        <v>13708</v>
      </c>
      <c r="C1006" s="13" t="s">
        <v>13709</v>
      </c>
      <c r="D1006" s="13" t="s">
        <v>13710</v>
      </c>
      <c r="E1006" s="13" t="s">
        <v>12545</v>
      </c>
      <c r="F1006" s="13" t="s">
        <v>9178</v>
      </c>
      <c r="G1006" s="13">
        <v>2012</v>
      </c>
      <c r="H1006" s="44">
        <v>40962</v>
      </c>
      <c r="I1006" s="13" t="s">
        <v>13711</v>
      </c>
      <c r="J1006" s="13" t="s">
        <v>13712</v>
      </c>
      <c r="K1006" s="13" t="s">
        <v>13713</v>
      </c>
    </row>
    <row r="1007" spans="1:11" ht="15.75" customHeight="1" x14ac:dyDescent="0.25">
      <c r="A1007" s="13">
        <v>25211259</v>
      </c>
      <c r="B1007" s="13" t="s">
        <v>13714</v>
      </c>
      <c r="C1007" s="13" t="s">
        <v>13715</v>
      </c>
      <c r="D1007" s="13" t="s">
        <v>13716</v>
      </c>
      <c r="E1007" s="13" t="s">
        <v>13717</v>
      </c>
      <c r="F1007" s="13" t="s">
        <v>304</v>
      </c>
      <c r="G1007" s="13">
        <v>2014</v>
      </c>
      <c r="H1007" s="44">
        <v>41894</v>
      </c>
      <c r="K1007" s="13" t="s">
        <v>13718</v>
      </c>
    </row>
    <row r="1008" spans="1:11" ht="15.75" customHeight="1" x14ac:dyDescent="0.25">
      <c r="A1008" s="13">
        <v>28329470</v>
      </c>
      <c r="B1008" s="13" t="s">
        <v>13719</v>
      </c>
      <c r="C1008" s="13" t="s">
        <v>13720</v>
      </c>
      <c r="D1008" s="13" t="s">
        <v>13721</v>
      </c>
      <c r="E1008" s="13" t="s">
        <v>13722</v>
      </c>
      <c r="F1008" s="13" t="s">
        <v>13723</v>
      </c>
      <c r="G1008" s="13">
        <v>2017</v>
      </c>
      <c r="H1008" s="44">
        <v>42817</v>
      </c>
    </row>
    <row r="1009" spans="1:11" ht="15.75" customHeight="1" x14ac:dyDescent="0.25">
      <c r="A1009" s="13">
        <v>23015673</v>
      </c>
      <c r="B1009" s="13" t="s">
        <v>13725</v>
      </c>
      <c r="C1009" s="13" t="s">
        <v>13726</v>
      </c>
      <c r="D1009" s="13" t="s">
        <v>13727</v>
      </c>
      <c r="E1009" s="13" t="s">
        <v>10907</v>
      </c>
      <c r="F1009" s="13" t="s">
        <v>502</v>
      </c>
      <c r="G1009" s="13">
        <v>2012</v>
      </c>
      <c r="H1009" s="44">
        <v>41180</v>
      </c>
      <c r="I1009" s="13" t="s">
        <v>13728</v>
      </c>
      <c r="K1009" s="13" t="s">
        <v>13729</v>
      </c>
    </row>
    <row r="1010" spans="1:11" ht="15.75" customHeight="1" x14ac:dyDescent="0.25">
      <c r="A1010" s="13">
        <v>24633530</v>
      </c>
      <c r="B1010" s="13" t="s">
        <v>13730</v>
      </c>
      <c r="C1010" s="13" t="s">
        <v>13731</v>
      </c>
      <c r="D1010" s="13" t="s">
        <v>13732</v>
      </c>
      <c r="E1010" s="13" t="s">
        <v>13733</v>
      </c>
      <c r="F1010" s="13" t="s">
        <v>5111</v>
      </c>
      <c r="G1010" s="13">
        <v>2014</v>
      </c>
      <c r="H1010" s="44">
        <v>41716</v>
      </c>
      <c r="I1010" s="13" t="s">
        <v>13734</v>
      </c>
      <c r="K1010" s="13" t="s">
        <v>13735</v>
      </c>
    </row>
    <row r="1011" spans="1:11" ht="15.75" customHeight="1" x14ac:dyDescent="0.25">
      <c r="A1011" s="13">
        <v>26472793</v>
      </c>
      <c r="B1011" s="13" t="s">
        <v>13753</v>
      </c>
      <c r="C1011" s="13" t="s">
        <v>13754</v>
      </c>
      <c r="D1011" s="13" t="s">
        <v>13755</v>
      </c>
      <c r="E1011" s="13" t="s">
        <v>13756</v>
      </c>
      <c r="F1011" s="13" t="s">
        <v>2321</v>
      </c>
      <c r="G1011" s="13">
        <v>2015</v>
      </c>
      <c r="H1011" s="44">
        <v>42294</v>
      </c>
      <c r="I1011" s="13" t="s">
        <v>13757</v>
      </c>
    </row>
    <row r="1012" spans="1:11" ht="15.75" customHeight="1" x14ac:dyDescent="0.25">
      <c r="A1012" s="13">
        <v>26092579</v>
      </c>
      <c r="B1012" s="13" t="s">
        <v>13776</v>
      </c>
      <c r="C1012" s="13" t="s">
        <v>13777</v>
      </c>
      <c r="D1012" s="13" t="s">
        <v>13778</v>
      </c>
      <c r="E1012" s="13" t="s">
        <v>13779</v>
      </c>
      <c r="F1012" s="13" t="s">
        <v>735</v>
      </c>
      <c r="G1012" s="13">
        <v>2016</v>
      </c>
      <c r="H1012" s="44">
        <v>42176</v>
      </c>
      <c r="K1012" s="13" t="s">
        <v>13780</v>
      </c>
    </row>
    <row r="1013" spans="1:11" ht="15.75" customHeight="1" x14ac:dyDescent="0.25">
      <c r="A1013" s="13">
        <v>27322048</v>
      </c>
      <c r="B1013" s="13" t="s">
        <v>13781</v>
      </c>
      <c r="C1013" s="13" t="s">
        <v>13782</v>
      </c>
      <c r="D1013" s="13" t="s">
        <v>13783</v>
      </c>
      <c r="E1013" s="13" t="s">
        <v>13784</v>
      </c>
      <c r="F1013" s="13" t="s">
        <v>304</v>
      </c>
      <c r="G1013" s="13">
        <v>2016</v>
      </c>
      <c r="H1013" s="44">
        <v>42542</v>
      </c>
      <c r="I1013" s="13" t="s">
        <v>13785</v>
      </c>
      <c r="J1013" s="13" t="s">
        <v>13786</v>
      </c>
      <c r="K1013" s="13" t="s">
        <v>13787</v>
      </c>
    </row>
    <row r="1014" spans="1:11" ht="15.75" customHeight="1" x14ac:dyDescent="0.25">
      <c r="A1014" s="13">
        <v>25013220</v>
      </c>
      <c r="B1014" s="13" t="s">
        <v>13793</v>
      </c>
      <c r="C1014" s="13" t="s">
        <v>13794</v>
      </c>
      <c r="D1014" s="13" t="s">
        <v>13795</v>
      </c>
      <c r="E1014" s="13" t="s">
        <v>13796</v>
      </c>
      <c r="F1014" s="13" t="s">
        <v>735</v>
      </c>
      <c r="G1014" s="13">
        <v>2015</v>
      </c>
      <c r="H1014" s="44">
        <v>41832</v>
      </c>
      <c r="K1014" s="13" t="s">
        <v>13797</v>
      </c>
    </row>
    <row r="1015" spans="1:11" ht="15.75" customHeight="1" x14ac:dyDescent="0.25">
      <c r="A1015" s="13">
        <v>23895711</v>
      </c>
      <c r="B1015" s="13" t="s">
        <v>13798</v>
      </c>
      <c r="C1015" s="13" t="s">
        <v>13799</v>
      </c>
      <c r="D1015" s="13" t="s">
        <v>13800</v>
      </c>
      <c r="E1015" s="13" t="s">
        <v>13801</v>
      </c>
      <c r="F1015" s="13" t="s">
        <v>13802</v>
      </c>
      <c r="G1015" s="13">
        <v>2013</v>
      </c>
      <c r="H1015" s="44">
        <v>41486</v>
      </c>
      <c r="K1015" s="13" t="s">
        <v>13803</v>
      </c>
    </row>
    <row r="1016" spans="1:11" ht="15.75" customHeight="1" x14ac:dyDescent="0.25">
      <c r="A1016" s="13">
        <v>26719439</v>
      </c>
      <c r="B1016" s="13" t="s">
        <v>13809</v>
      </c>
      <c r="C1016" s="13" t="s">
        <v>13810</v>
      </c>
      <c r="D1016" s="13" t="s">
        <v>13811</v>
      </c>
      <c r="E1016" s="13" t="s">
        <v>13812</v>
      </c>
      <c r="F1016" s="13" t="s">
        <v>502</v>
      </c>
      <c r="G1016" s="13">
        <v>2016</v>
      </c>
      <c r="H1016" s="44">
        <v>42370</v>
      </c>
      <c r="I1016" s="13" t="s">
        <v>13813</v>
      </c>
      <c r="K1016" s="13" t="s">
        <v>13814</v>
      </c>
    </row>
    <row r="1017" spans="1:11" ht="15.75" customHeight="1" x14ac:dyDescent="0.25">
      <c r="A1017" s="13">
        <v>24521720</v>
      </c>
      <c r="B1017" s="13" t="s">
        <v>13828</v>
      </c>
      <c r="C1017" s="13" t="s">
        <v>13829</v>
      </c>
      <c r="D1017" s="13" t="s">
        <v>13830</v>
      </c>
      <c r="E1017" s="13" t="s">
        <v>13831</v>
      </c>
      <c r="F1017" s="13" t="s">
        <v>304</v>
      </c>
      <c r="G1017" s="13">
        <v>2014</v>
      </c>
      <c r="H1017" s="44">
        <v>41684</v>
      </c>
      <c r="K1017" s="13" t="s">
        <v>13832</v>
      </c>
    </row>
    <row r="1018" spans="1:11" ht="15.75" customHeight="1" x14ac:dyDescent="0.25">
      <c r="A1018" s="13">
        <v>26576538</v>
      </c>
      <c r="B1018" s="13" t="s">
        <v>13833</v>
      </c>
      <c r="C1018" s="13" t="s">
        <v>13834</v>
      </c>
      <c r="D1018" s="13" t="s">
        <v>13835</v>
      </c>
      <c r="E1018" s="13" t="s">
        <v>13474</v>
      </c>
      <c r="F1018" s="13" t="s">
        <v>1066</v>
      </c>
      <c r="G1018" s="13">
        <v>2015</v>
      </c>
      <c r="H1018" s="44">
        <v>42327</v>
      </c>
      <c r="I1018" s="13" t="s">
        <v>13836</v>
      </c>
      <c r="K1018" s="13" t="s">
        <v>13837</v>
      </c>
    </row>
    <row r="1019" spans="1:11" ht="15.75" customHeight="1" x14ac:dyDescent="0.25">
      <c r="A1019" s="13">
        <v>23484614</v>
      </c>
      <c r="B1019" s="13" t="s">
        <v>13857</v>
      </c>
      <c r="C1019" s="13" t="s">
        <v>13858</v>
      </c>
      <c r="D1019" s="13" t="s">
        <v>13859</v>
      </c>
      <c r="E1019" s="13" t="s">
        <v>13860</v>
      </c>
      <c r="F1019" s="13" t="s">
        <v>13861</v>
      </c>
      <c r="G1019" s="13">
        <v>2013</v>
      </c>
      <c r="H1019" s="44">
        <v>41348</v>
      </c>
    </row>
    <row r="1020" spans="1:11" ht="15.75" customHeight="1" x14ac:dyDescent="0.25">
      <c r="A1020" s="13">
        <v>23194411</v>
      </c>
      <c r="B1020" s="13" t="s">
        <v>13874</v>
      </c>
      <c r="C1020" s="13" t="s">
        <v>13875</v>
      </c>
      <c r="D1020" s="13" t="s">
        <v>13876</v>
      </c>
      <c r="E1020" s="13" t="s">
        <v>13877</v>
      </c>
      <c r="F1020" s="13" t="s">
        <v>10296</v>
      </c>
      <c r="G1020" s="13">
        <v>2013</v>
      </c>
      <c r="H1020" s="44">
        <v>41244</v>
      </c>
      <c r="K1020" s="13" t="s">
        <v>13878</v>
      </c>
    </row>
    <row r="1021" spans="1:11" ht="15.75" customHeight="1" x14ac:dyDescent="0.25">
      <c r="A1021" s="13">
        <v>23461308</v>
      </c>
      <c r="B1021" s="13" t="s">
        <v>13902</v>
      </c>
      <c r="C1021" s="13" t="s">
        <v>13903</v>
      </c>
      <c r="D1021" s="13" t="s">
        <v>13904</v>
      </c>
      <c r="E1021" s="13" t="s">
        <v>13905</v>
      </c>
      <c r="F1021" s="13" t="s">
        <v>12322</v>
      </c>
      <c r="G1021" s="13">
        <v>2013</v>
      </c>
      <c r="H1021" s="44">
        <v>41340</v>
      </c>
    </row>
    <row r="1022" spans="1:11" ht="15.75" customHeight="1" x14ac:dyDescent="0.25">
      <c r="A1022" s="13">
        <v>24366777</v>
      </c>
      <c r="B1022" s="13" t="s">
        <v>13906</v>
      </c>
      <c r="C1022" s="13" t="s">
        <v>13907</v>
      </c>
      <c r="D1022" s="13" t="s">
        <v>13908</v>
      </c>
      <c r="E1022" s="13" t="s">
        <v>13909</v>
      </c>
      <c r="F1022" s="13" t="s">
        <v>393</v>
      </c>
      <c r="G1022" s="13">
        <v>2014</v>
      </c>
      <c r="H1022" s="44">
        <v>41633</v>
      </c>
      <c r="K1022" s="13" t="s">
        <v>13910</v>
      </c>
    </row>
    <row r="1023" spans="1:11" ht="15.75" customHeight="1" x14ac:dyDescent="0.25">
      <c r="A1023" s="13">
        <v>24343654</v>
      </c>
      <c r="B1023" s="13" t="s">
        <v>13923</v>
      </c>
      <c r="C1023" s="13" t="s">
        <v>13924</v>
      </c>
      <c r="D1023" s="13" t="s">
        <v>13925</v>
      </c>
      <c r="E1023" s="13" t="s">
        <v>13926</v>
      </c>
      <c r="F1023" s="13" t="s">
        <v>624</v>
      </c>
      <c r="G1023" s="13">
        <v>2014</v>
      </c>
      <c r="H1023" s="44">
        <v>41626</v>
      </c>
      <c r="I1023" s="13" t="s">
        <v>13927</v>
      </c>
      <c r="K1023" s="13" t="s">
        <v>13928</v>
      </c>
    </row>
    <row r="1024" spans="1:11" ht="15.75" customHeight="1" x14ac:dyDescent="0.25">
      <c r="A1024" s="13">
        <v>28129372</v>
      </c>
      <c r="B1024" s="13" t="s">
        <v>13934</v>
      </c>
      <c r="C1024" s="13" t="s">
        <v>13935</v>
      </c>
      <c r="D1024" s="13" t="s">
        <v>13936</v>
      </c>
      <c r="E1024" s="13" t="s">
        <v>13937</v>
      </c>
      <c r="F1024" s="13" t="s">
        <v>424</v>
      </c>
      <c r="G1024" s="13">
        <v>2017</v>
      </c>
      <c r="H1024" s="44">
        <v>42763</v>
      </c>
      <c r="I1024" s="13" t="s">
        <v>13938</v>
      </c>
      <c r="K1024" s="13" t="s">
        <v>13939</v>
      </c>
    </row>
    <row r="1025" spans="1:11" ht="15.75" customHeight="1" x14ac:dyDescent="0.25">
      <c r="A1025" s="13">
        <v>25868133</v>
      </c>
      <c r="B1025" s="13" t="s">
        <v>13962</v>
      </c>
      <c r="C1025" s="13" t="s">
        <v>13963</v>
      </c>
      <c r="D1025" s="13" t="s">
        <v>13964</v>
      </c>
      <c r="E1025" s="13" t="s">
        <v>13965</v>
      </c>
      <c r="F1025" s="13" t="s">
        <v>304</v>
      </c>
      <c r="G1025" s="13">
        <v>2015</v>
      </c>
      <c r="H1025" s="44">
        <v>42108</v>
      </c>
      <c r="I1025" s="13" t="s">
        <v>13966</v>
      </c>
      <c r="J1025" s="13" t="s">
        <v>13967</v>
      </c>
      <c r="K1025" s="13" t="s">
        <v>13968</v>
      </c>
    </row>
    <row r="1026" spans="1:11" ht="15.75" customHeight="1" x14ac:dyDescent="0.25">
      <c r="A1026" s="13">
        <v>23507280</v>
      </c>
      <c r="B1026" s="13" t="s">
        <v>13969</v>
      </c>
      <c r="C1026" s="13" t="s">
        <v>13970</v>
      </c>
      <c r="D1026" s="13" t="s">
        <v>13971</v>
      </c>
      <c r="E1026" s="13" t="s">
        <v>13972</v>
      </c>
      <c r="F1026" s="13" t="s">
        <v>573</v>
      </c>
      <c r="G1026" s="13">
        <v>2013</v>
      </c>
      <c r="H1026" s="44">
        <v>41353</v>
      </c>
      <c r="I1026" s="13" t="s">
        <v>13973</v>
      </c>
      <c r="K1026" s="13" t="s">
        <v>13974</v>
      </c>
    </row>
    <row r="1027" spans="1:11" ht="15.75" customHeight="1" x14ac:dyDescent="0.25">
      <c r="A1027" s="13">
        <v>25637328</v>
      </c>
      <c r="B1027" s="13" t="s">
        <v>13975</v>
      </c>
      <c r="C1027" s="13" t="s">
        <v>13976</v>
      </c>
      <c r="D1027" s="13" t="s">
        <v>13977</v>
      </c>
      <c r="E1027" s="13" t="s">
        <v>13978</v>
      </c>
      <c r="F1027" s="13" t="s">
        <v>393</v>
      </c>
      <c r="G1027" s="13">
        <v>2015</v>
      </c>
      <c r="H1027" s="44">
        <v>42036</v>
      </c>
      <c r="K1027" s="13" t="s">
        <v>13979</v>
      </c>
    </row>
    <row r="1028" spans="1:11" ht="15.75" customHeight="1" x14ac:dyDescent="0.25">
      <c r="A1028" s="13">
        <v>26706364</v>
      </c>
      <c r="B1028" s="13" t="s">
        <v>14025</v>
      </c>
      <c r="C1028" s="13" t="s">
        <v>14026</v>
      </c>
      <c r="D1028" s="13" t="s">
        <v>14027</v>
      </c>
      <c r="E1028" s="13" t="s">
        <v>14028</v>
      </c>
      <c r="F1028" s="13" t="s">
        <v>14029</v>
      </c>
      <c r="G1028" s="13">
        <v>2016</v>
      </c>
      <c r="H1028" s="44">
        <v>42365</v>
      </c>
      <c r="K1028" s="13" t="s">
        <v>14030</v>
      </c>
    </row>
    <row r="1029" spans="1:11" ht="15.75" customHeight="1" x14ac:dyDescent="0.25">
      <c r="A1029" s="13">
        <v>23461304</v>
      </c>
      <c r="B1029" s="13" t="s">
        <v>14031</v>
      </c>
      <c r="C1029" s="13" t="s">
        <v>14032</v>
      </c>
      <c r="D1029" s="13" t="s">
        <v>14033</v>
      </c>
      <c r="E1029" s="13" t="s">
        <v>14034</v>
      </c>
      <c r="F1029" s="13" t="s">
        <v>12322</v>
      </c>
      <c r="G1029" s="13">
        <v>2013</v>
      </c>
      <c r="H1029" s="44">
        <v>41340</v>
      </c>
    </row>
    <row r="1030" spans="1:11" ht="15.75" customHeight="1" x14ac:dyDescent="0.25">
      <c r="A1030" s="13">
        <v>25228665</v>
      </c>
      <c r="B1030" s="13" t="s">
        <v>14041</v>
      </c>
      <c r="C1030" s="13" t="s">
        <v>14042</v>
      </c>
      <c r="D1030" s="13" t="s">
        <v>14043</v>
      </c>
      <c r="E1030" s="13" t="s">
        <v>14044</v>
      </c>
      <c r="F1030" s="13" t="s">
        <v>735</v>
      </c>
      <c r="G1030" s="13">
        <v>2015</v>
      </c>
      <c r="H1030" s="44">
        <v>41900</v>
      </c>
      <c r="K1030" s="13" t="s">
        <v>14045</v>
      </c>
    </row>
    <row r="1031" spans="1:11" ht="15.75" customHeight="1" x14ac:dyDescent="0.25">
      <c r="A1031" s="13">
        <v>26672002</v>
      </c>
      <c r="B1031" s="13" t="s">
        <v>14046</v>
      </c>
      <c r="C1031" s="13" t="s">
        <v>14047</v>
      </c>
      <c r="D1031" s="13" t="s">
        <v>14048</v>
      </c>
      <c r="E1031" s="13" t="s">
        <v>14049</v>
      </c>
      <c r="F1031" s="13" t="s">
        <v>735</v>
      </c>
      <c r="G1031" s="13">
        <v>2016</v>
      </c>
      <c r="H1031" s="44">
        <v>42355</v>
      </c>
      <c r="K1031" s="13" t="s">
        <v>14050</v>
      </c>
    </row>
    <row r="1032" spans="1:11" ht="15.75" customHeight="1" x14ac:dyDescent="0.25">
      <c r="A1032" s="13">
        <v>26165436</v>
      </c>
      <c r="B1032" s="13" t="s">
        <v>14051</v>
      </c>
      <c r="C1032" s="13" t="s">
        <v>14052</v>
      </c>
      <c r="D1032" s="13" t="s">
        <v>14053</v>
      </c>
      <c r="E1032" s="13" t="s">
        <v>14054</v>
      </c>
      <c r="F1032" s="13" t="s">
        <v>304</v>
      </c>
      <c r="G1032" s="13">
        <v>2015</v>
      </c>
      <c r="H1032" s="44">
        <v>42199</v>
      </c>
      <c r="K1032" s="13" t="s">
        <v>14055</v>
      </c>
    </row>
    <row r="1033" spans="1:11" ht="15.75" customHeight="1" x14ac:dyDescent="0.25">
      <c r="A1033" s="13">
        <v>26165433</v>
      </c>
      <c r="B1033" s="13" t="s">
        <v>14067</v>
      </c>
      <c r="C1033" s="13" t="s">
        <v>14068</v>
      </c>
      <c r="D1033" s="13" t="s">
        <v>14069</v>
      </c>
      <c r="E1033" s="13" t="s">
        <v>14070</v>
      </c>
      <c r="F1033" s="13" t="s">
        <v>304</v>
      </c>
      <c r="G1033" s="13">
        <v>2015</v>
      </c>
      <c r="H1033" s="44">
        <v>42199</v>
      </c>
      <c r="K1033" s="13" t="s">
        <v>14071</v>
      </c>
    </row>
    <row r="1034" spans="1:11" ht="15.75" customHeight="1" x14ac:dyDescent="0.25">
      <c r="A1034" s="13">
        <v>25275435</v>
      </c>
      <c r="B1034" s="13" t="s">
        <v>14072</v>
      </c>
      <c r="C1034" s="13" t="s">
        <v>14073</v>
      </c>
      <c r="D1034" s="13" t="s">
        <v>14074</v>
      </c>
      <c r="E1034" s="13" t="s">
        <v>14075</v>
      </c>
      <c r="F1034" s="13" t="s">
        <v>1451</v>
      </c>
      <c r="G1034" s="13">
        <v>2015</v>
      </c>
      <c r="H1034" s="44">
        <v>41915</v>
      </c>
      <c r="I1034" s="13" t="s">
        <v>14076</v>
      </c>
      <c r="K1034" s="13" t="s">
        <v>14077</v>
      </c>
    </row>
    <row r="1035" spans="1:11" ht="15.75" customHeight="1" x14ac:dyDescent="0.25">
      <c r="A1035" s="13">
        <v>26290487</v>
      </c>
      <c r="B1035" s="13" t="s">
        <v>14078</v>
      </c>
      <c r="C1035" s="13" t="s">
        <v>14079</v>
      </c>
      <c r="D1035" s="13" t="s">
        <v>14080</v>
      </c>
      <c r="E1035" s="13" t="s">
        <v>5687</v>
      </c>
      <c r="F1035" s="13" t="s">
        <v>1046</v>
      </c>
      <c r="G1035" s="13">
        <v>2015</v>
      </c>
      <c r="H1035" s="44">
        <v>42237</v>
      </c>
    </row>
    <row r="1036" spans="1:11" ht="15.75" customHeight="1" x14ac:dyDescent="0.25">
      <c r="A1036" s="13">
        <v>27803513</v>
      </c>
      <c r="B1036" s="13" t="s">
        <v>14087</v>
      </c>
      <c r="C1036" s="13" t="s">
        <v>14088</v>
      </c>
      <c r="D1036" s="13" t="s">
        <v>14089</v>
      </c>
      <c r="E1036" s="13" t="s">
        <v>14090</v>
      </c>
      <c r="F1036" s="13" t="s">
        <v>13199</v>
      </c>
      <c r="G1036" s="13">
        <v>2016</v>
      </c>
      <c r="H1036" s="44">
        <v>42677</v>
      </c>
      <c r="I1036" s="13" t="s">
        <v>14091</v>
      </c>
      <c r="K1036" s="13" t="s">
        <v>14092</v>
      </c>
    </row>
    <row r="1037" spans="1:11" ht="15.75" customHeight="1" x14ac:dyDescent="0.25">
      <c r="A1037" s="13">
        <v>26678863</v>
      </c>
      <c r="B1037" s="13" t="s">
        <v>14093</v>
      </c>
      <c r="C1037" s="13" t="s">
        <v>14094</v>
      </c>
      <c r="D1037" s="13" t="s">
        <v>14095</v>
      </c>
      <c r="E1037" s="13" t="s">
        <v>14096</v>
      </c>
      <c r="F1037" s="13" t="s">
        <v>595</v>
      </c>
      <c r="G1037" s="13">
        <v>2016</v>
      </c>
      <c r="H1037" s="44">
        <v>42357</v>
      </c>
      <c r="K1037" s="13" t="s">
        <v>14097</v>
      </c>
    </row>
    <row r="1038" spans="1:11" ht="15.75" customHeight="1" x14ac:dyDescent="0.25">
      <c r="A1038" s="13">
        <v>23007248</v>
      </c>
      <c r="B1038" s="13" t="s">
        <v>14114</v>
      </c>
      <c r="C1038" s="13" t="s">
        <v>14115</v>
      </c>
      <c r="D1038" s="13" t="s">
        <v>14116</v>
      </c>
      <c r="E1038" s="13" t="s">
        <v>14117</v>
      </c>
      <c r="F1038" s="13" t="s">
        <v>14118</v>
      </c>
      <c r="G1038" s="13">
        <v>2012</v>
      </c>
      <c r="H1038" s="44">
        <v>41178</v>
      </c>
    </row>
    <row r="1039" spans="1:11" ht="15.75" customHeight="1" x14ac:dyDescent="0.25">
      <c r="A1039" s="13">
        <v>27797865</v>
      </c>
      <c r="B1039" s="13" t="s">
        <v>14119</v>
      </c>
      <c r="C1039" s="13" t="s">
        <v>14120</v>
      </c>
      <c r="D1039" s="13" t="s">
        <v>14121</v>
      </c>
      <c r="E1039" s="13" t="s">
        <v>8716</v>
      </c>
      <c r="F1039" s="13" t="s">
        <v>1429</v>
      </c>
      <c r="G1039" s="13">
        <v>2016</v>
      </c>
      <c r="H1039" s="44">
        <v>42675</v>
      </c>
      <c r="K1039" s="13" t="s">
        <v>14122</v>
      </c>
    </row>
    <row r="1040" spans="1:11" ht="15.75" customHeight="1" x14ac:dyDescent="0.25">
      <c r="A1040" s="13">
        <v>24138699</v>
      </c>
      <c r="B1040" s="13" t="s">
        <v>14134</v>
      </c>
      <c r="C1040" s="13" t="s">
        <v>14135</v>
      </c>
      <c r="D1040" s="13" t="s">
        <v>14136</v>
      </c>
      <c r="E1040" s="13" t="s">
        <v>3018</v>
      </c>
      <c r="F1040" s="13" t="s">
        <v>1066</v>
      </c>
      <c r="G1040" s="13">
        <v>2013</v>
      </c>
      <c r="H1040" s="44">
        <v>41569</v>
      </c>
      <c r="I1040" s="13" t="s">
        <v>14137</v>
      </c>
      <c r="K1040" s="13" t="s">
        <v>14138</v>
      </c>
    </row>
    <row r="1041" spans="1:11" ht="15.75" customHeight="1" x14ac:dyDescent="0.25">
      <c r="A1041" s="13">
        <v>24273127</v>
      </c>
      <c r="B1041" s="13" t="s">
        <v>14143</v>
      </c>
      <c r="C1041" s="13" t="s">
        <v>14144</v>
      </c>
      <c r="D1041" s="13" t="s">
        <v>14145</v>
      </c>
      <c r="E1041" s="13" t="s">
        <v>5788</v>
      </c>
      <c r="F1041" s="13" t="s">
        <v>393</v>
      </c>
      <c r="G1041" s="13">
        <v>2014</v>
      </c>
      <c r="H1041" s="44">
        <v>41604</v>
      </c>
      <c r="I1041" s="13" t="s">
        <v>14146</v>
      </c>
      <c r="K1041" s="13" t="s">
        <v>14147</v>
      </c>
    </row>
    <row r="1042" spans="1:11" ht="15.75" customHeight="1" x14ac:dyDescent="0.25">
      <c r="A1042" s="13">
        <v>25229376</v>
      </c>
      <c r="B1042" s="13" t="s">
        <v>14172</v>
      </c>
      <c r="C1042" s="13" t="s">
        <v>14173</v>
      </c>
      <c r="D1042" s="13" t="s">
        <v>14174</v>
      </c>
      <c r="E1042" s="13" t="s">
        <v>14175</v>
      </c>
      <c r="F1042" s="13" t="s">
        <v>1132</v>
      </c>
      <c r="G1042" s="13">
        <v>2014</v>
      </c>
      <c r="H1042" s="44">
        <v>41900</v>
      </c>
    </row>
    <row r="1043" spans="1:11" ht="15.75" customHeight="1" x14ac:dyDescent="0.25">
      <c r="A1043" s="13">
        <v>22384840</v>
      </c>
      <c r="B1043" s="13" t="s">
        <v>14192</v>
      </c>
      <c r="C1043" s="13" t="s">
        <v>14193</v>
      </c>
      <c r="D1043" s="13" t="s">
        <v>14194</v>
      </c>
      <c r="E1043" s="13" t="s">
        <v>14195</v>
      </c>
      <c r="F1043" s="13" t="s">
        <v>14196</v>
      </c>
      <c r="G1043" s="13">
        <v>2012</v>
      </c>
      <c r="H1043" s="44">
        <v>40974</v>
      </c>
      <c r="I1043" s="13" t="s">
        <v>14197</v>
      </c>
      <c r="J1043" s="13" t="s">
        <v>14198</v>
      </c>
      <c r="K1043" s="13" t="s">
        <v>14199</v>
      </c>
    </row>
    <row r="1044" spans="1:11" ht="15.75" customHeight="1" x14ac:dyDescent="0.25">
      <c r="A1044" s="13">
        <v>27582306</v>
      </c>
      <c r="B1044" s="13" t="s">
        <v>14200</v>
      </c>
      <c r="C1044" s="13" t="s">
        <v>14201</v>
      </c>
      <c r="D1044" s="13" t="s">
        <v>14202</v>
      </c>
      <c r="E1044" s="13" t="s">
        <v>14203</v>
      </c>
      <c r="F1044" s="13" t="s">
        <v>735</v>
      </c>
      <c r="G1044" s="13">
        <v>2017</v>
      </c>
      <c r="H1044" s="44">
        <v>42615</v>
      </c>
      <c r="K1044" s="13" t="s">
        <v>14204</v>
      </c>
    </row>
    <row r="1045" spans="1:11" ht="15.75" customHeight="1" x14ac:dyDescent="0.25">
      <c r="A1045" s="13">
        <v>24177713</v>
      </c>
      <c r="B1045" s="13" t="s">
        <v>14210</v>
      </c>
      <c r="C1045" s="13" t="s">
        <v>14211</v>
      </c>
      <c r="D1045" s="13" t="s">
        <v>14212</v>
      </c>
      <c r="E1045" s="13" t="s">
        <v>14213</v>
      </c>
      <c r="F1045" s="13" t="s">
        <v>4152</v>
      </c>
      <c r="G1045" s="13">
        <v>2014</v>
      </c>
      <c r="H1045" s="44">
        <v>41580</v>
      </c>
      <c r="I1045" s="13" t="s">
        <v>14214</v>
      </c>
      <c r="K1045" s="13" t="s">
        <v>14215</v>
      </c>
    </row>
    <row r="1046" spans="1:11" ht="15.75" customHeight="1" x14ac:dyDescent="0.25">
      <c r="A1046" s="13">
        <v>23168755</v>
      </c>
      <c r="B1046" s="13" t="s">
        <v>14216</v>
      </c>
      <c r="C1046" s="13" t="s">
        <v>14217</v>
      </c>
      <c r="D1046" s="13" t="s">
        <v>14218</v>
      </c>
      <c r="E1046" s="13" t="s">
        <v>14219</v>
      </c>
      <c r="F1046" s="13" t="s">
        <v>5635</v>
      </c>
      <c r="G1046" s="13">
        <v>2012</v>
      </c>
      <c r="H1046" s="44">
        <v>41235</v>
      </c>
      <c r="K1046" s="13" t="s">
        <v>14220</v>
      </c>
    </row>
    <row r="1047" spans="1:11" ht="15.75" customHeight="1" x14ac:dyDescent="0.25">
      <c r="A1047" s="13">
        <v>28636866</v>
      </c>
      <c r="B1047" s="13" t="s">
        <v>14226</v>
      </c>
      <c r="C1047" s="13" t="s">
        <v>14227</v>
      </c>
      <c r="D1047" s="13" t="s">
        <v>14228</v>
      </c>
      <c r="E1047" s="13" t="s">
        <v>4856</v>
      </c>
      <c r="F1047" s="13" t="s">
        <v>595</v>
      </c>
      <c r="G1047" s="13">
        <v>2016</v>
      </c>
      <c r="H1047" s="44">
        <v>42908</v>
      </c>
      <c r="K1047" s="13" t="s">
        <v>14229</v>
      </c>
    </row>
    <row r="1048" spans="1:11" ht="15.75" customHeight="1" x14ac:dyDescent="0.25">
      <c r="A1048" s="13">
        <v>27861521</v>
      </c>
      <c r="B1048" s="13" t="s">
        <v>14247</v>
      </c>
      <c r="C1048" s="13" t="s">
        <v>14248</v>
      </c>
      <c r="D1048" s="13" t="s">
        <v>14249</v>
      </c>
      <c r="E1048" s="13" t="s">
        <v>6376</v>
      </c>
      <c r="F1048" s="13" t="s">
        <v>424</v>
      </c>
      <c r="G1048" s="13">
        <v>2016</v>
      </c>
      <c r="H1048" s="44">
        <v>42693</v>
      </c>
      <c r="I1048" s="13" t="s">
        <v>14250</v>
      </c>
      <c r="K1048" s="13" t="s">
        <v>14251</v>
      </c>
    </row>
    <row r="1049" spans="1:11" ht="15.75" customHeight="1" x14ac:dyDescent="0.25">
      <c r="A1049" s="13">
        <v>27307460</v>
      </c>
      <c r="B1049" s="13" t="s">
        <v>14277</v>
      </c>
      <c r="C1049" s="13" t="s">
        <v>14278</v>
      </c>
      <c r="D1049" s="13" t="s">
        <v>14279</v>
      </c>
      <c r="E1049" s="13" t="s">
        <v>14280</v>
      </c>
      <c r="F1049" s="13" t="s">
        <v>502</v>
      </c>
      <c r="G1049" s="13">
        <v>2016</v>
      </c>
      <c r="H1049" s="44">
        <v>42538</v>
      </c>
      <c r="I1049" s="13" t="s">
        <v>14281</v>
      </c>
      <c r="K1049" s="13" t="s">
        <v>14282</v>
      </c>
    </row>
    <row r="1050" spans="1:11" ht="15.75" customHeight="1" x14ac:dyDescent="0.25">
      <c r="A1050" s="13">
        <v>27629896</v>
      </c>
      <c r="B1050" s="13" t="s">
        <v>14283</v>
      </c>
      <c r="C1050" s="13" t="s">
        <v>14284</v>
      </c>
      <c r="D1050" s="13" t="s">
        <v>14285</v>
      </c>
      <c r="E1050" s="13" t="s">
        <v>10907</v>
      </c>
      <c r="F1050" s="13" t="s">
        <v>502</v>
      </c>
      <c r="G1050" s="13">
        <v>2016</v>
      </c>
      <c r="H1050" s="44">
        <v>42629</v>
      </c>
      <c r="I1050" s="13" t="s">
        <v>14286</v>
      </c>
      <c r="K1050" s="13" t="s">
        <v>14287</v>
      </c>
    </row>
    <row r="1051" spans="1:11" ht="15.75" customHeight="1" x14ac:dyDescent="0.25">
      <c r="A1051" s="13">
        <v>24129624</v>
      </c>
      <c r="B1051" s="13" t="s">
        <v>14299</v>
      </c>
      <c r="C1051" s="13" t="s">
        <v>14300</v>
      </c>
      <c r="D1051" s="13" t="s">
        <v>14301</v>
      </c>
      <c r="E1051" s="13" t="s">
        <v>14302</v>
      </c>
      <c r="F1051" s="13" t="s">
        <v>4501</v>
      </c>
      <c r="G1051" s="13">
        <v>2013</v>
      </c>
      <c r="H1051" s="44">
        <v>41564</v>
      </c>
      <c r="K1051" s="13" t="s">
        <v>14303</v>
      </c>
    </row>
    <row r="1052" spans="1:11" ht="15.75" customHeight="1" x14ac:dyDescent="0.25">
      <c r="A1052" s="13">
        <v>23965767</v>
      </c>
      <c r="B1052" s="13" t="s">
        <v>14332</v>
      </c>
      <c r="C1052" s="13" t="s">
        <v>14333</v>
      </c>
      <c r="D1052" s="13" t="s">
        <v>14334</v>
      </c>
      <c r="E1052" s="13" t="s">
        <v>14335</v>
      </c>
      <c r="F1052" s="13" t="s">
        <v>304</v>
      </c>
      <c r="G1052" s="13">
        <v>2013</v>
      </c>
      <c r="H1052" s="44">
        <v>41509</v>
      </c>
      <c r="K1052" s="13" t="s">
        <v>14336</v>
      </c>
    </row>
    <row r="1053" spans="1:11" ht="15.75" customHeight="1" x14ac:dyDescent="0.25">
      <c r="A1053" s="13">
        <v>25832159</v>
      </c>
      <c r="B1053" s="13" t="s">
        <v>14341</v>
      </c>
      <c r="C1053" s="13" t="s">
        <v>14342</v>
      </c>
      <c r="D1053" s="13" t="s">
        <v>14343</v>
      </c>
      <c r="E1053" s="13" t="s">
        <v>4228</v>
      </c>
      <c r="F1053" s="13" t="s">
        <v>3845</v>
      </c>
      <c r="G1053" s="13">
        <v>2015</v>
      </c>
      <c r="H1053" s="44">
        <v>42097</v>
      </c>
      <c r="K1053" s="13" t="s">
        <v>14344</v>
      </c>
    </row>
    <row r="1054" spans="1:11" ht="15.75" customHeight="1" x14ac:dyDescent="0.25">
      <c r="A1054" s="13">
        <v>25154560</v>
      </c>
      <c r="B1054" s="13" t="s">
        <v>14351</v>
      </c>
      <c r="C1054" s="13" t="s">
        <v>14352</v>
      </c>
      <c r="D1054" s="13" t="s">
        <v>14353</v>
      </c>
      <c r="E1054" s="13" t="s">
        <v>14354</v>
      </c>
      <c r="F1054" s="13" t="s">
        <v>9091</v>
      </c>
      <c r="G1054" s="13">
        <v>2014</v>
      </c>
      <c r="H1054" s="44">
        <v>41878</v>
      </c>
      <c r="K1054" s="13" t="s">
        <v>14355</v>
      </c>
    </row>
    <row r="1055" spans="1:11" ht="15.75" customHeight="1" x14ac:dyDescent="0.25">
      <c r="A1055" s="13">
        <v>21105823</v>
      </c>
      <c r="B1055" s="13" t="s">
        <v>14377</v>
      </c>
      <c r="C1055" s="13" t="s">
        <v>14378</v>
      </c>
      <c r="D1055" s="13" t="s">
        <v>14379</v>
      </c>
      <c r="E1055" s="13" t="s">
        <v>6376</v>
      </c>
      <c r="F1055" s="13" t="s">
        <v>14380</v>
      </c>
      <c r="G1055" s="13">
        <v>2012</v>
      </c>
      <c r="H1055" s="44">
        <v>40508</v>
      </c>
      <c r="K1055" s="13" t="s">
        <v>14381</v>
      </c>
    </row>
    <row r="1056" spans="1:11" ht="15.75" customHeight="1" x14ac:dyDescent="0.25">
      <c r="A1056" s="13">
        <v>27322042</v>
      </c>
      <c r="B1056" s="13" t="s">
        <v>14425</v>
      </c>
      <c r="C1056" s="13" t="s">
        <v>14426</v>
      </c>
      <c r="D1056" s="13" t="s">
        <v>14427</v>
      </c>
      <c r="E1056" s="13" t="s">
        <v>14428</v>
      </c>
      <c r="F1056" s="13" t="s">
        <v>304</v>
      </c>
      <c r="G1056" s="13">
        <v>2016</v>
      </c>
      <c r="H1056" s="44">
        <v>42542</v>
      </c>
      <c r="K1056" s="13" t="s">
        <v>14429</v>
      </c>
    </row>
    <row r="1057" spans="1:11" ht="15.75" customHeight="1" x14ac:dyDescent="0.25">
      <c r="A1057" s="13">
        <v>26394998</v>
      </c>
      <c r="B1057" s="13" t="s">
        <v>14430</v>
      </c>
      <c r="C1057" s="13" t="s">
        <v>14431</v>
      </c>
      <c r="D1057" s="13" t="s">
        <v>14432</v>
      </c>
      <c r="E1057" s="13" t="s">
        <v>8446</v>
      </c>
      <c r="F1057" s="13" t="s">
        <v>735</v>
      </c>
      <c r="G1057" s="13">
        <v>2016</v>
      </c>
      <c r="H1057" s="44">
        <v>42271</v>
      </c>
      <c r="K1057" s="13" t="s">
        <v>14433</v>
      </c>
    </row>
    <row r="1058" spans="1:11" ht="15.75" customHeight="1" x14ac:dyDescent="0.25">
      <c r="A1058" s="13">
        <v>28745849</v>
      </c>
      <c r="B1058" s="13" t="s">
        <v>14463</v>
      </c>
      <c r="C1058" s="13" t="s">
        <v>14464</v>
      </c>
      <c r="D1058" s="13" t="s">
        <v>14465</v>
      </c>
      <c r="E1058" s="13" t="s">
        <v>14466</v>
      </c>
      <c r="F1058" s="13" t="s">
        <v>14467</v>
      </c>
      <c r="G1058" s="13">
        <v>2016</v>
      </c>
      <c r="H1058" s="44">
        <v>42943</v>
      </c>
    </row>
    <row r="1059" spans="1:11" ht="15.75" customHeight="1" x14ac:dyDescent="0.25">
      <c r="A1059" s="13">
        <v>24861439</v>
      </c>
      <c r="B1059" s="13" t="s">
        <v>14477</v>
      </c>
      <c r="C1059" s="13" t="s">
        <v>14478</v>
      </c>
      <c r="D1059" s="13" t="s">
        <v>14479</v>
      </c>
      <c r="E1059" s="13" t="s">
        <v>14480</v>
      </c>
      <c r="F1059" s="13" t="s">
        <v>14481</v>
      </c>
      <c r="G1059" s="13">
        <v>2014</v>
      </c>
      <c r="H1059" s="44">
        <v>41787</v>
      </c>
      <c r="K1059" s="13" t="s">
        <v>14482</v>
      </c>
    </row>
    <row r="1060" spans="1:11" ht="15.75" customHeight="1" x14ac:dyDescent="0.25">
      <c r="A1060" s="13">
        <v>24327758</v>
      </c>
      <c r="B1060" s="13" t="s">
        <v>14490</v>
      </c>
      <c r="C1060" s="13" t="s">
        <v>14491</v>
      </c>
      <c r="D1060" s="13" t="s">
        <v>14492</v>
      </c>
      <c r="E1060" s="13" t="s">
        <v>14493</v>
      </c>
      <c r="F1060" s="13" t="s">
        <v>393</v>
      </c>
      <c r="G1060" s="13">
        <v>2014</v>
      </c>
      <c r="H1060" s="44">
        <v>41620</v>
      </c>
      <c r="I1060" s="13" t="s">
        <v>14494</v>
      </c>
      <c r="K1060" s="13" t="s">
        <v>14495</v>
      </c>
    </row>
    <row r="1061" spans="1:11" ht="15.75" customHeight="1" x14ac:dyDescent="0.25">
      <c r="A1061" s="13">
        <v>27724878</v>
      </c>
      <c r="B1061" s="13" t="s">
        <v>14496</v>
      </c>
      <c r="C1061" s="13" t="s">
        <v>14497</v>
      </c>
      <c r="D1061" s="13" t="s">
        <v>14498</v>
      </c>
      <c r="E1061" s="13" t="s">
        <v>2184</v>
      </c>
      <c r="F1061" s="13" t="s">
        <v>1066</v>
      </c>
      <c r="G1061" s="13">
        <v>2016</v>
      </c>
      <c r="H1061" s="44">
        <v>42655</v>
      </c>
      <c r="I1061" s="13" t="s">
        <v>14499</v>
      </c>
      <c r="K1061" s="13" t="s">
        <v>14500</v>
      </c>
    </row>
    <row r="1062" spans="1:11" ht="15.75" customHeight="1" x14ac:dyDescent="0.25">
      <c r="A1062" s="13">
        <v>28007229</v>
      </c>
      <c r="B1062" s="13" t="s">
        <v>14509</v>
      </c>
      <c r="C1062" s="13" t="s">
        <v>14510</v>
      </c>
      <c r="D1062" s="13" t="s">
        <v>14511</v>
      </c>
      <c r="E1062" s="13" t="s">
        <v>14512</v>
      </c>
      <c r="F1062" s="13" t="s">
        <v>14513</v>
      </c>
      <c r="G1062" s="13">
        <v>2017</v>
      </c>
      <c r="H1062" s="44">
        <v>42728</v>
      </c>
      <c r="I1062" s="13" t="s">
        <v>14514</v>
      </c>
      <c r="J1062" s="13" t="s">
        <v>14515</v>
      </c>
      <c r="K1062" s="13" t="s">
        <v>14516</v>
      </c>
    </row>
    <row r="1063" spans="1:11" ht="15.75" customHeight="1" x14ac:dyDescent="0.25">
      <c r="A1063" s="13">
        <v>24912535</v>
      </c>
      <c r="B1063" s="13" t="s">
        <v>14546</v>
      </c>
      <c r="C1063" s="13" t="s">
        <v>14547</v>
      </c>
      <c r="D1063" s="13" t="s">
        <v>14548</v>
      </c>
      <c r="E1063" s="13" t="s">
        <v>14549</v>
      </c>
      <c r="F1063" s="13" t="s">
        <v>735</v>
      </c>
      <c r="G1063" s="13">
        <v>2015</v>
      </c>
      <c r="H1063" s="44">
        <v>41801</v>
      </c>
      <c r="K1063" s="13" t="s">
        <v>14550</v>
      </c>
    </row>
    <row r="1064" spans="1:11" ht="15.75" customHeight="1" x14ac:dyDescent="0.25">
      <c r="A1064" s="13">
        <v>28235839</v>
      </c>
      <c r="B1064" s="13" t="s">
        <v>14551</v>
      </c>
      <c r="C1064" s="13" t="s">
        <v>14552</v>
      </c>
      <c r="D1064" s="13" t="s">
        <v>14553</v>
      </c>
      <c r="E1064" s="13" t="s">
        <v>14554</v>
      </c>
      <c r="F1064" s="13" t="s">
        <v>393</v>
      </c>
      <c r="G1064" s="13">
        <v>2017</v>
      </c>
      <c r="H1064" s="44">
        <v>42792</v>
      </c>
      <c r="I1064" s="13" t="s">
        <v>14555</v>
      </c>
      <c r="J1064" s="13" t="s">
        <v>14556</v>
      </c>
      <c r="K1064" s="13" t="s">
        <v>14557</v>
      </c>
    </row>
    <row r="1065" spans="1:11" ht="15.75" customHeight="1" x14ac:dyDescent="0.25">
      <c r="A1065" s="13">
        <v>25211249</v>
      </c>
      <c r="B1065" s="13" t="s">
        <v>14558</v>
      </c>
      <c r="C1065" s="13" t="s">
        <v>14559</v>
      </c>
      <c r="D1065" s="13" t="s">
        <v>14560</v>
      </c>
      <c r="E1065" s="13" t="s">
        <v>14561</v>
      </c>
      <c r="F1065" s="13" t="s">
        <v>304</v>
      </c>
      <c r="G1065" s="13">
        <v>2014</v>
      </c>
      <c r="H1065" s="44">
        <v>41894</v>
      </c>
      <c r="I1065" s="13" t="s">
        <v>14562</v>
      </c>
      <c r="J1065" s="13" t="s">
        <v>14563</v>
      </c>
      <c r="K1065" s="13" t="s">
        <v>14564</v>
      </c>
    </row>
    <row r="1066" spans="1:11" ht="15.75" customHeight="1" x14ac:dyDescent="0.25">
      <c r="A1066" s="13">
        <v>24749920</v>
      </c>
      <c r="B1066" s="13" t="s">
        <v>14565</v>
      </c>
      <c r="C1066" s="13" t="s">
        <v>14566</v>
      </c>
      <c r="D1066" s="13" t="s">
        <v>14567</v>
      </c>
      <c r="E1066" s="13" t="s">
        <v>14568</v>
      </c>
      <c r="F1066" s="13" t="s">
        <v>14569</v>
      </c>
      <c r="G1066" s="13">
        <v>2014</v>
      </c>
      <c r="H1066" s="44">
        <v>41752</v>
      </c>
      <c r="K1066" s="13" t="s">
        <v>14570</v>
      </c>
    </row>
    <row r="1067" spans="1:11" ht="15.75" customHeight="1" x14ac:dyDescent="0.25">
      <c r="A1067" s="13">
        <v>23514834</v>
      </c>
      <c r="B1067" s="13" t="s">
        <v>14583</v>
      </c>
      <c r="C1067" s="13" t="s">
        <v>8320</v>
      </c>
      <c r="D1067" s="13" t="s">
        <v>14584</v>
      </c>
      <c r="E1067" s="13" t="s">
        <v>8322</v>
      </c>
      <c r="F1067" s="13" t="s">
        <v>735</v>
      </c>
      <c r="G1067" s="13">
        <v>2013</v>
      </c>
      <c r="H1067" s="44">
        <v>41355</v>
      </c>
      <c r="K1067" s="13" t="s">
        <v>14585</v>
      </c>
    </row>
    <row r="1068" spans="1:11" ht="15.75" customHeight="1" x14ac:dyDescent="0.25">
      <c r="A1068" s="13">
        <v>23970662</v>
      </c>
      <c r="B1068" s="13" t="s">
        <v>14592</v>
      </c>
      <c r="C1068" s="13" t="s">
        <v>14593</v>
      </c>
      <c r="D1068" s="13" t="s">
        <v>14594</v>
      </c>
      <c r="E1068" s="13" t="s">
        <v>14595</v>
      </c>
      <c r="F1068" s="13" t="s">
        <v>735</v>
      </c>
      <c r="G1068" s="13">
        <v>2013</v>
      </c>
      <c r="H1068" s="44">
        <v>41510</v>
      </c>
      <c r="K1068" s="13" t="s">
        <v>14596</v>
      </c>
    </row>
    <row r="1069" spans="1:11" ht="15.75" customHeight="1" x14ac:dyDescent="0.25">
      <c r="A1069" s="13">
        <v>26931504</v>
      </c>
      <c r="B1069" s="13" t="s">
        <v>14628</v>
      </c>
      <c r="C1069" s="13" t="s">
        <v>14629</v>
      </c>
      <c r="D1069" s="13" t="s">
        <v>14630</v>
      </c>
      <c r="E1069" s="13" t="s">
        <v>14631</v>
      </c>
      <c r="F1069" s="13" t="s">
        <v>14632</v>
      </c>
      <c r="G1069" s="13">
        <v>2016</v>
      </c>
      <c r="H1069" s="44">
        <v>42432</v>
      </c>
      <c r="K1069" s="13" t="s">
        <v>14633</v>
      </c>
    </row>
    <row r="1070" spans="1:11" ht="15.75" customHeight="1" x14ac:dyDescent="0.25">
      <c r="A1070" s="13">
        <v>25504720</v>
      </c>
      <c r="B1070" s="13" t="s">
        <v>14634</v>
      </c>
      <c r="C1070" s="13" t="s">
        <v>14635</v>
      </c>
      <c r="D1070" s="13" t="s">
        <v>14636</v>
      </c>
      <c r="E1070" s="13" t="s">
        <v>14637</v>
      </c>
      <c r="F1070" s="13" t="s">
        <v>14638</v>
      </c>
      <c r="G1070" s="13">
        <v>2014</v>
      </c>
      <c r="H1070" s="44">
        <v>41989</v>
      </c>
      <c r="I1070" s="13" t="s">
        <v>14639</v>
      </c>
      <c r="J1070" s="13" t="s">
        <v>14640</v>
      </c>
      <c r="K1070" s="13" t="s">
        <v>14641</v>
      </c>
    </row>
    <row r="1071" spans="1:11" ht="15.75" customHeight="1" x14ac:dyDescent="0.25">
      <c r="A1071" s="13">
        <v>22968052</v>
      </c>
      <c r="B1071" s="13" t="s">
        <v>14656</v>
      </c>
      <c r="C1071" s="13" t="s">
        <v>14657</v>
      </c>
      <c r="D1071" s="13" t="s">
        <v>14658</v>
      </c>
      <c r="E1071" s="13" t="s">
        <v>14659</v>
      </c>
      <c r="F1071" s="13" t="s">
        <v>8179</v>
      </c>
      <c r="G1071" s="13">
        <v>2012</v>
      </c>
      <c r="H1071" s="44">
        <v>41165</v>
      </c>
      <c r="K1071" s="13" t="s">
        <v>14660</v>
      </c>
    </row>
    <row r="1072" spans="1:11" ht="15.75" customHeight="1" x14ac:dyDescent="0.25">
      <c r="A1072" s="13">
        <v>26904785</v>
      </c>
      <c r="B1072" s="13" t="s">
        <v>14679</v>
      </c>
      <c r="C1072" s="13" t="s">
        <v>14680</v>
      </c>
      <c r="D1072" s="13" t="s">
        <v>14681</v>
      </c>
      <c r="E1072" s="13" t="s">
        <v>14682</v>
      </c>
      <c r="F1072" s="13" t="s">
        <v>14683</v>
      </c>
      <c r="G1072" s="13">
        <v>2016</v>
      </c>
      <c r="H1072" s="44">
        <v>42425</v>
      </c>
    </row>
    <row r="1073" spans="1:11" ht="15.75" customHeight="1" x14ac:dyDescent="0.25">
      <c r="A1073" s="13">
        <v>22983501</v>
      </c>
      <c r="B1073" s="13" t="s">
        <v>14684</v>
      </c>
      <c r="C1073" s="13" t="s">
        <v>14685</v>
      </c>
      <c r="D1073" s="13" t="s">
        <v>14686</v>
      </c>
      <c r="E1073" s="13" t="s">
        <v>14687</v>
      </c>
      <c r="F1073" s="13" t="s">
        <v>14688</v>
      </c>
      <c r="G1073" s="13">
        <v>2013</v>
      </c>
      <c r="H1073" s="44">
        <v>41170</v>
      </c>
      <c r="K1073" s="13" t="s">
        <v>14689</v>
      </c>
    </row>
    <row r="1074" spans="1:11" ht="15.75" customHeight="1" x14ac:dyDescent="0.25">
      <c r="A1074" s="13">
        <v>26908758</v>
      </c>
      <c r="B1074" s="13" t="s">
        <v>14703</v>
      </c>
      <c r="C1074" s="13" t="s">
        <v>14704</v>
      </c>
      <c r="D1074" s="13" t="s">
        <v>14705</v>
      </c>
      <c r="E1074" s="13" t="s">
        <v>14706</v>
      </c>
      <c r="F1074" s="13" t="s">
        <v>195</v>
      </c>
      <c r="G1074" s="13">
        <v>2016</v>
      </c>
      <c r="H1074" s="44">
        <v>42425</v>
      </c>
      <c r="I1074" s="13" t="s">
        <v>14707</v>
      </c>
      <c r="K1074" s="13" t="s">
        <v>14708</v>
      </c>
    </row>
    <row r="1075" spans="1:11" ht="15.75" customHeight="1" x14ac:dyDescent="0.25">
      <c r="A1075" s="13">
        <v>24480850</v>
      </c>
      <c r="B1075" s="13" t="s">
        <v>14710</v>
      </c>
      <c r="C1075" s="13" t="s">
        <v>14711</v>
      </c>
      <c r="D1075" s="13" t="s">
        <v>14712</v>
      </c>
      <c r="E1075" s="13" t="s">
        <v>14713</v>
      </c>
      <c r="F1075" s="13" t="s">
        <v>735</v>
      </c>
      <c r="G1075" s="13">
        <v>2014</v>
      </c>
      <c r="H1075" s="44">
        <v>41671</v>
      </c>
      <c r="K1075" s="13" t="s">
        <v>14714</v>
      </c>
    </row>
    <row r="1076" spans="1:11" ht="15.75" customHeight="1" x14ac:dyDescent="0.25">
      <c r="A1076" s="13">
        <v>26418464</v>
      </c>
      <c r="B1076" s="13" t="s">
        <v>14725</v>
      </c>
      <c r="C1076" s="13" t="s">
        <v>14726</v>
      </c>
      <c r="D1076" s="13" t="s">
        <v>14727</v>
      </c>
      <c r="E1076" s="13" t="s">
        <v>14728</v>
      </c>
      <c r="F1076" s="13" t="s">
        <v>424</v>
      </c>
      <c r="G1076" s="13">
        <v>2015</v>
      </c>
      <c r="H1076" s="44">
        <v>42277</v>
      </c>
      <c r="I1076" s="13" t="s">
        <v>14729</v>
      </c>
      <c r="K1076" s="13" t="s">
        <v>14730</v>
      </c>
    </row>
    <row r="1077" spans="1:11" ht="15.75" customHeight="1" x14ac:dyDescent="0.25">
      <c r="A1077" s="13">
        <v>28166698</v>
      </c>
      <c r="B1077" s="13" t="s">
        <v>14739</v>
      </c>
      <c r="C1077" s="13" t="s">
        <v>14740</v>
      </c>
      <c r="D1077" s="13" t="s">
        <v>14741</v>
      </c>
      <c r="E1077" s="13" t="s">
        <v>14742</v>
      </c>
      <c r="F1077" s="13" t="s">
        <v>735</v>
      </c>
      <c r="G1077" s="13">
        <v>2017</v>
      </c>
      <c r="H1077" s="44">
        <v>42774</v>
      </c>
      <c r="I1077" s="13" t="s">
        <v>14743</v>
      </c>
      <c r="J1077" s="13" t="s">
        <v>14744</v>
      </c>
      <c r="K1077" s="13" t="s">
        <v>14745</v>
      </c>
    </row>
    <row r="1078" spans="1:11" ht="15.75" customHeight="1" x14ac:dyDescent="0.25">
      <c r="A1078" s="13">
        <v>27513379</v>
      </c>
      <c r="B1078" s="13" t="s">
        <v>14746</v>
      </c>
      <c r="C1078" s="13" t="s">
        <v>14747</v>
      </c>
      <c r="D1078" s="13" t="s">
        <v>14748</v>
      </c>
      <c r="E1078" s="13" t="s">
        <v>14075</v>
      </c>
      <c r="F1078" s="13" t="s">
        <v>304</v>
      </c>
      <c r="G1078" s="13">
        <v>2016</v>
      </c>
      <c r="H1078" s="44">
        <v>42594</v>
      </c>
      <c r="K1078" s="13" t="s">
        <v>14749</v>
      </c>
    </row>
    <row r="1079" spans="1:11" ht="15.75" customHeight="1" x14ac:dyDescent="0.25">
      <c r="A1079" s="13">
        <v>23646385</v>
      </c>
      <c r="B1079" s="13" t="s">
        <v>14764</v>
      </c>
      <c r="D1079" s="13" t="s">
        <v>14765</v>
      </c>
      <c r="F1079" s="13" t="s">
        <v>381</v>
      </c>
      <c r="G1079" s="13">
        <v>2012</v>
      </c>
      <c r="H1079" s="44">
        <v>41402</v>
      </c>
    </row>
    <row r="1080" spans="1:11" ht="15.75" customHeight="1" x14ac:dyDescent="0.25">
      <c r="A1080" s="13">
        <v>25330794</v>
      </c>
      <c r="B1080" s="13" t="s">
        <v>14766</v>
      </c>
      <c r="C1080" s="13" t="s">
        <v>14767</v>
      </c>
      <c r="D1080" s="13" t="s">
        <v>14768</v>
      </c>
      <c r="E1080" s="13" t="s">
        <v>12603</v>
      </c>
      <c r="F1080" s="13" t="s">
        <v>218</v>
      </c>
      <c r="G1080" s="13">
        <v>2014</v>
      </c>
      <c r="H1080" s="44">
        <v>41934</v>
      </c>
      <c r="K1080" s="13" t="s">
        <v>14769</v>
      </c>
    </row>
    <row r="1081" spans="1:11" ht="15.75" customHeight="1" x14ac:dyDescent="0.25">
      <c r="A1081" s="13">
        <v>22925125</v>
      </c>
      <c r="B1081" s="13" t="s">
        <v>14770</v>
      </c>
      <c r="C1081" s="13" t="s">
        <v>14771</v>
      </c>
      <c r="D1081" s="13" t="s">
        <v>14772</v>
      </c>
      <c r="E1081" s="13" t="s">
        <v>14773</v>
      </c>
      <c r="F1081" s="13" t="s">
        <v>14774</v>
      </c>
      <c r="G1081" s="13">
        <v>2012</v>
      </c>
      <c r="H1081" s="44">
        <v>41150</v>
      </c>
      <c r="K1081" s="13" t="s">
        <v>14775</v>
      </c>
    </row>
    <row r="1082" spans="1:11" ht="15.75" customHeight="1" x14ac:dyDescent="0.25">
      <c r="A1082" s="13">
        <v>25504300</v>
      </c>
      <c r="B1082" s="13" t="s">
        <v>14804</v>
      </c>
      <c r="C1082" s="13" t="s">
        <v>14805</v>
      </c>
      <c r="D1082" s="13" t="s">
        <v>14806</v>
      </c>
      <c r="E1082" s="13" t="s">
        <v>14807</v>
      </c>
      <c r="F1082" s="13" t="s">
        <v>304</v>
      </c>
      <c r="G1082" s="13">
        <v>2015</v>
      </c>
      <c r="H1082" s="44">
        <v>41989</v>
      </c>
      <c r="K1082" s="13" t="s">
        <v>14808</v>
      </c>
    </row>
    <row r="1083" spans="1:11" ht="15.75" customHeight="1" x14ac:dyDescent="0.25">
      <c r="A1083" s="13">
        <v>23590351</v>
      </c>
      <c r="B1083" s="13" t="s">
        <v>14809</v>
      </c>
      <c r="C1083" s="13" t="s">
        <v>14810</v>
      </c>
      <c r="D1083" s="13" t="s">
        <v>14811</v>
      </c>
      <c r="E1083" s="13" t="s">
        <v>14812</v>
      </c>
      <c r="F1083" s="13" t="s">
        <v>14813</v>
      </c>
      <c r="G1083" s="13">
        <v>2013</v>
      </c>
      <c r="H1083" s="44">
        <v>41382</v>
      </c>
      <c r="K1083" s="13" t="s">
        <v>14814</v>
      </c>
    </row>
    <row r="1084" spans="1:11" ht="15.75" customHeight="1" x14ac:dyDescent="0.25">
      <c r="A1084" s="13">
        <v>25436876</v>
      </c>
      <c r="B1084" s="13" t="s">
        <v>14821</v>
      </c>
      <c r="C1084" s="13" t="s">
        <v>14822</v>
      </c>
      <c r="D1084" s="13" t="s">
        <v>14823</v>
      </c>
      <c r="E1084" s="13" t="s">
        <v>14824</v>
      </c>
      <c r="F1084" s="13" t="s">
        <v>12322</v>
      </c>
      <c r="G1084" s="13">
        <v>2014</v>
      </c>
      <c r="H1084" s="44">
        <v>41975</v>
      </c>
    </row>
    <row r="1085" spans="1:11" ht="15.75" customHeight="1" x14ac:dyDescent="0.25">
      <c r="A1085" s="13">
        <v>23064532</v>
      </c>
      <c r="B1085" s="13" t="s">
        <v>14825</v>
      </c>
      <c r="C1085" s="13" t="s">
        <v>14826</v>
      </c>
      <c r="D1085" s="13" t="s">
        <v>14827</v>
      </c>
      <c r="E1085" s="13" t="s">
        <v>14828</v>
      </c>
      <c r="F1085" s="13" t="s">
        <v>304</v>
      </c>
      <c r="G1085" s="13">
        <v>2012</v>
      </c>
      <c r="H1085" s="44">
        <v>41198</v>
      </c>
      <c r="I1085" s="13" t="s">
        <v>14829</v>
      </c>
      <c r="J1085" s="13" t="s">
        <v>14830</v>
      </c>
      <c r="K1085" s="13" t="s">
        <v>14831</v>
      </c>
    </row>
    <row r="1086" spans="1:11" ht="15.75" customHeight="1" x14ac:dyDescent="0.25">
      <c r="A1086" s="13">
        <v>22427638</v>
      </c>
      <c r="B1086" s="13" t="s">
        <v>14868</v>
      </c>
      <c r="C1086" s="13" t="s">
        <v>14869</v>
      </c>
      <c r="D1086" s="13" t="s">
        <v>14870</v>
      </c>
      <c r="E1086" s="13" t="s">
        <v>14871</v>
      </c>
      <c r="F1086" s="13" t="s">
        <v>7066</v>
      </c>
      <c r="G1086" s="13">
        <v>2012</v>
      </c>
      <c r="H1086" s="44">
        <v>40988</v>
      </c>
      <c r="K1086" s="13" t="s">
        <v>14872</v>
      </c>
    </row>
    <row r="1087" spans="1:11" ht="15.75" customHeight="1" x14ac:dyDescent="0.25">
      <c r="A1087" s="13">
        <v>23970638</v>
      </c>
      <c r="B1087" s="13" t="s">
        <v>14891</v>
      </c>
      <c r="C1087" s="13" t="s">
        <v>14892</v>
      </c>
      <c r="D1087" s="13" t="s">
        <v>14893</v>
      </c>
      <c r="E1087" s="13" t="s">
        <v>14894</v>
      </c>
      <c r="F1087" s="13" t="s">
        <v>735</v>
      </c>
      <c r="G1087" s="13">
        <v>2014</v>
      </c>
      <c r="H1087" s="44">
        <v>41510</v>
      </c>
      <c r="K1087" s="13" t="s">
        <v>14895</v>
      </c>
    </row>
    <row r="1088" spans="1:11" ht="15.75" customHeight="1" x14ac:dyDescent="0.25">
      <c r="A1088" s="13">
        <v>24468054</v>
      </c>
      <c r="B1088" s="13" t="s">
        <v>14921</v>
      </c>
      <c r="C1088" s="13" t="s">
        <v>14922</v>
      </c>
      <c r="D1088" s="13" t="s">
        <v>14923</v>
      </c>
      <c r="E1088" s="13" t="s">
        <v>14924</v>
      </c>
      <c r="F1088" s="13" t="s">
        <v>1066</v>
      </c>
      <c r="G1088" s="13">
        <v>2014</v>
      </c>
      <c r="H1088" s="44">
        <v>41668</v>
      </c>
      <c r="I1088" s="13" t="s">
        <v>14925</v>
      </c>
      <c r="K1088" s="13" t="s">
        <v>14926</v>
      </c>
    </row>
    <row r="1089" spans="1:11" ht="15.75" customHeight="1" x14ac:dyDescent="0.25">
      <c r="A1089" s="13">
        <v>23403604</v>
      </c>
      <c r="B1089" s="13" t="s">
        <v>14935</v>
      </c>
      <c r="C1089" s="13" t="s">
        <v>14936</v>
      </c>
      <c r="D1089" s="13" t="s">
        <v>14937</v>
      </c>
      <c r="E1089" s="13" t="s">
        <v>14938</v>
      </c>
      <c r="F1089" s="13" t="s">
        <v>304</v>
      </c>
      <c r="G1089" s="13">
        <v>2013</v>
      </c>
      <c r="H1089" s="44">
        <v>41319</v>
      </c>
      <c r="K1089" s="13" t="s">
        <v>14939</v>
      </c>
    </row>
    <row r="1090" spans="1:11" ht="15.75" customHeight="1" x14ac:dyDescent="0.25">
      <c r="A1090" s="13">
        <v>22706215</v>
      </c>
      <c r="B1090" s="13" t="s">
        <v>14945</v>
      </c>
      <c r="C1090" s="13" t="s">
        <v>14946</v>
      </c>
      <c r="D1090" s="13" t="s">
        <v>14947</v>
      </c>
      <c r="E1090" s="13" t="s">
        <v>256</v>
      </c>
      <c r="F1090" s="13" t="s">
        <v>304</v>
      </c>
      <c r="G1090" s="13">
        <v>2012</v>
      </c>
      <c r="H1090" s="44">
        <v>41079</v>
      </c>
      <c r="K1090" s="13" t="s">
        <v>14948</v>
      </c>
    </row>
    <row r="1091" spans="1:11" ht="15.75" customHeight="1" x14ac:dyDescent="0.25">
      <c r="A1091" s="13">
        <v>23588125</v>
      </c>
      <c r="B1091" s="13" t="s">
        <v>14955</v>
      </c>
      <c r="C1091" s="13" t="s">
        <v>14956</v>
      </c>
      <c r="D1091" s="13" t="s">
        <v>14957</v>
      </c>
      <c r="E1091" s="13" t="s">
        <v>11849</v>
      </c>
      <c r="F1091" s="13" t="s">
        <v>304</v>
      </c>
      <c r="G1091" s="13">
        <v>2013</v>
      </c>
      <c r="H1091" s="44">
        <v>41381</v>
      </c>
      <c r="I1091" s="13" t="s">
        <v>14958</v>
      </c>
      <c r="J1091" s="13" t="s">
        <v>14959</v>
      </c>
      <c r="K1091" s="13" t="s">
        <v>14960</v>
      </c>
    </row>
    <row r="1092" spans="1:11" ht="15.75" customHeight="1" x14ac:dyDescent="0.25">
      <c r="A1092" s="13">
        <v>23757303</v>
      </c>
      <c r="B1092" s="13" t="s">
        <v>14961</v>
      </c>
      <c r="C1092" s="13" t="s">
        <v>14962</v>
      </c>
      <c r="D1092" s="13" t="s">
        <v>14963</v>
      </c>
      <c r="E1092" s="13" t="s">
        <v>12545</v>
      </c>
      <c r="F1092" s="13" t="s">
        <v>9178</v>
      </c>
      <c r="G1092" s="13">
        <v>2014</v>
      </c>
      <c r="H1092" s="44">
        <v>41438</v>
      </c>
      <c r="I1092" s="13" t="s">
        <v>14964</v>
      </c>
      <c r="J1092" s="13" t="s">
        <v>14965</v>
      </c>
      <c r="K1092" s="13" t="s">
        <v>14966</v>
      </c>
    </row>
    <row r="1093" spans="1:11" ht="15.75" customHeight="1" x14ac:dyDescent="0.25">
      <c r="A1093" s="13">
        <v>24727516</v>
      </c>
      <c r="B1093" s="13" t="s">
        <v>14967</v>
      </c>
      <c r="C1093" s="13" t="s">
        <v>14968</v>
      </c>
      <c r="D1093" s="13" t="s">
        <v>14969</v>
      </c>
      <c r="E1093" s="13" t="s">
        <v>14970</v>
      </c>
      <c r="F1093" s="13" t="s">
        <v>4501</v>
      </c>
      <c r="G1093" s="13">
        <v>2014</v>
      </c>
      <c r="H1093" s="44">
        <v>41744</v>
      </c>
      <c r="K1093" s="13" t="s">
        <v>14971</v>
      </c>
    </row>
    <row r="1094" spans="1:11" ht="15.75" customHeight="1" x14ac:dyDescent="0.25">
      <c r="A1094" s="13">
        <v>23405376</v>
      </c>
      <c r="B1094" s="13" t="s">
        <v>14973</v>
      </c>
      <c r="C1094" s="13" t="s">
        <v>14974</v>
      </c>
      <c r="D1094" s="13" t="s">
        <v>14975</v>
      </c>
      <c r="E1094" s="13" t="s">
        <v>14976</v>
      </c>
      <c r="F1094" s="13" t="s">
        <v>14977</v>
      </c>
      <c r="G1094" s="13">
        <v>2013</v>
      </c>
      <c r="H1094" s="44">
        <v>41319</v>
      </c>
    </row>
    <row r="1095" spans="1:11" ht="15.75" customHeight="1" x14ac:dyDescent="0.25">
      <c r="A1095" s="13">
        <v>25394204</v>
      </c>
      <c r="B1095" s="13" t="s">
        <v>14989</v>
      </c>
      <c r="C1095" s="13" t="s">
        <v>14990</v>
      </c>
      <c r="D1095" s="13" t="s">
        <v>14991</v>
      </c>
      <c r="E1095" s="13" t="s">
        <v>14992</v>
      </c>
      <c r="F1095" s="13" t="s">
        <v>14993</v>
      </c>
      <c r="G1095" s="13">
        <v>2014</v>
      </c>
      <c r="H1095" s="44">
        <v>41957</v>
      </c>
      <c r="I1095" s="13" t="s">
        <v>14994</v>
      </c>
      <c r="J1095" s="13" t="s">
        <v>14995</v>
      </c>
      <c r="K1095" s="13" t="s">
        <v>14996</v>
      </c>
    </row>
    <row r="1096" spans="1:11" ht="15.75" customHeight="1" x14ac:dyDescent="0.25">
      <c r="A1096" s="13">
        <v>23945422</v>
      </c>
      <c r="B1096" s="13" t="s">
        <v>14997</v>
      </c>
      <c r="C1096" s="13" t="s">
        <v>14998</v>
      </c>
      <c r="D1096" s="13" t="s">
        <v>14999</v>
      </c>
      <c r="E1096" s="13" t="s">
        <v>15000</v>
      </c>
      <c r="F1096" s="13" t="s">
        <v>304</v>
      </c>
      <c r="G1096" s="13">
        <v>2013</v>
      </c>
      <c r="H1096" s="44">
        <v>41502</v>
      </c>
      <c r="K1096" s="13" t="s">
        <v>15001</v>
      </c>
    </row>
    <row r="1097" spans="1:11" ht="15.75" customHeight="1" x14ac:dyDescent="0.25">
      <c r="A1097" s="13">
        <v>22149387</v>
      </c>
      <c r="B1097" s="13" t="s">
        <v>15002</v>
      </c>
      <c r="C1097" s="13" t="s">
        <v>15003</v>
      </c>
      <c r="D1097" s="13" t="s">
        <v>15004</v>
      </c>
      <c r="E1097" s="13" t="s">
        <v>15005</v>
      </c>
      <c r="F1097" s="13" t="s">
        <v>15006</v>
      </c>
      <c r="G1097" s="13">
        <v>2012</v>
      </c>
      <c r="H1097" s="44">
        <v>40891</v>
      </c>
      <c r="I1097" s="13" t="s">
        <v>15007</v>
      </c>
      <c r="J1097" s="13" t="s">
        <v>15008</v>
      </c>
      <c r="K1097" s="13" t="s">
        <v>15009</v>
      </c>
    </row>
    <row r="1098" spans="1:11" ht="15.75" customHeight="1" x14ac:dyDescent="0.25">
      <c r="A1098" s="13">
        <v>23391639</v>
      </c>
      <c r="B1098" s="13" t="s">
        <v>15010</v>
      </c>
      <c r="C1098" s="13" t="s">
        <v>15011</v>
      </c>
      <c r="D1098" s="13" t="s">
        <v>15012</v>
      </c>
      <c r="E1098" s="13" t="s">
        <v>14354</v>
      </c>
      <c r="F1098" s="13" t="s">
        <v>8447</v>
      </c>
      <c r="G1098" s="13">
        <v>2013</v>
      </c>
      <c r="H1098" s="44">
        <v>41314</v>
      </c>
      <c r="K1098" s="13" t="s">
        <v>15013</v>
      </c>
    </row>
    <row r="1099" spans="1:11" ht="15.75" customHeight="1" x14ac:dyDescent="0.25">
      <c r="A1099" s="13">
        <v>24337732</v>
      </c>
      <c r="B1099" s="13" t="s">
        <v>15051</v>
      </c>
      <c r="C1099" s="13" t="s">
        <v>15052</v>
      </c>
      <c r="D1099" s="13" t="s">
        <v>15053</v>
      </c>
      <c r="E1099" s="13" t="s">
        <v>15054</v>
      </c>
      <c r="F1099" s="13" t="s">
        <v>393</v>
      </c>
      <c r="G1099" s="13">
        <v>2014</v>
      </c>
      <c r="H1099" s="44">
        <v>41625</v>
      </c>
      <c r="I1099" s="13" t="s">
        <v>15055</v>
      </c>
      <c r="K1099" s="13" t="s">
        <v>15056</v>
      </c>
    </row>
    <row r="1100" spans="1:11" ht="15.75" customHeight="1" x14ac:dyDescent="0.25">
      <c r="A1100" s="13">
        <v>23390952</v>
      </c>
      <c r="B1100" s="13" t="s">
        <v>15057</v>
      </c>
      <c r="C1100" s="13" t="s">
        <v>15058</v>
      </c>
      <c r="D1100" s="13" t="s">
        <v>15059</v>
      </c>
      <c r="E1100" s="13" t="s">
        <v>9783</v>
      </c>
      <c r="F1100" s="13" t="s">
        <v>10470</v>
      </c>
      <c r="G1100" s="13">
        <v>2013</v>
      </c>
      <c r="H1100" s="44">
        <v>41314</v>
      </c>
      <c r="I1100" s="13" t="s">
        <v>15060</v>
      </c>
      <c r="K1100" s="13" t="s">
        <v>15061</v>
      </c>
    </row>
    <row r="1101" spans="1:11" ht="15.75" customHeight="1" x14ac:dyDescent="0.25">
      <c r="A1101" s="13">
        <v>26068852</v>
      </c>
      <c r="B1101" s="13" t="s">
        <v>15070</v>
      </c>
      <c r="C1101" s="13" t="s">
        <v>15071</v>
      </c>
      <c r="D1101" s="13" t="s">
        <v>15072</v>
      </c>
      <c r="E1101" s="13" t="s">
        <v>15073</v>
      </c>
      <c r="F1101" s="13" t="s">
        <v>14638</v>
      </c>
      <c r="G1101" s="13">
        <v>2015</v>
      </c>
      <c r="H1101" s="44">
        <v>42168</v>
      </c>
      <c r="K1101" s="13" t="s">
        <v>15074</v>
      </c>
    </row>
    <row r="1102" spans="1:11" ht="15.75" customHeight="1" x14ac:dyDescent="0.25">
      <c r="A1102" s="13">
        <v>24956111</v>
      </c>
      <c r="B1102" s="13" t="s">
        <v>15076</v>
      </c>
      <c r="C1102" s="13" t="s">
        <v>15077</v>
      </c>
      <c r="D1102" s="13" t="s">
        <v>15078</v>
      </c>
      <c r="E1102" s="13" t="s">
        <v>15079</v>
      </c>
      <c r="F1102" s="13" t="s">
        <v>424</v>
      </c>
      <c r="G1102" s="13">
        <v>2014</v>
      </c>
      <c r="H1102" s="44">
        <v>41814</v>
      </c>
      <c r="I1102" s="13" t="s">
        <v>15080</v>
      </c>
      <c r="K1102" s="13" t="s">
        <v>15081</v>
      </c>
    </row>
    <row r="1103" spans="1:11" ht="15.75" customHeight="1" x14ac:dyDescent="0.25">
      <c r="A1103" s="13">
        <v>26779687</v>
      </c>
      <c r="B1103" s="13" t="s">
        <v>15083</v>
      </c>
      <c r="C1103" s="13" t="s">
        <v>15084</v>
      </c>
      <c r="D1103" s="13" t="s">
        <v>15085</v>
      </c>
      <c r="E1103" s="13" t="s">
        <v>4195</v>
      </c>
      <c r="F1103" s="13" t="s">
        <v>304</v>
      </c>
      <c r="G1103" s="13">
        <v>2016</v>
      </c>
      <c r="H1103" s="44">
        <v>42388</v>
      </c>
      <c r="I1103" s="13" t="s">
        <v>15086</v>
      </c>
      <c r="J1103" s="13" t="s">
        <v>15087</v>
      </c>
      <c r="K1103" s="13" t="s">
        <v>15088</v>
      </c>
    </row>
    <row r="1104" spans="1:11" ht="15.75" customHeight="1" x14ac:dyDescent="0.25">
      <c r="A1104" s="13">
        <v>27776813</v>
      </c>
      <c r="B1104" s="13" t="s">
        <v>15098</v>
      </c>
      <c r="C1104" s="13" t="s">
        <v>15099</v>
      </c>
      <c r="D1104" s="13" t="s">
        <v>15100</v>
      </c>
      <c r="E1104" s="13" t="s">
        <v>15101</v>
      </c>
      <c r="F1104" s="13" t="s">
        <v>1060</v>
      </c>
      <c r="G1104" s="13">
        <v>2016</v>
      </c>
      <c r="H1104" s="44">
        <v>42669</v>
      </c>
      <c r="K1104" s="13" t="s">
        <v>15102</v>
      </c>
    </row>
    <row r="1105" spans="1:11" ht="15.75" customHeight="1" x14ac:dyDescent="0.25">
      <c r="A1105" s="13">
        <v>25590331</v>
      </c>
      <c r="B1105" s="13" t="s">
        <v>15111</v>
      </c>
      <c r="C1105" s="13" t="s">
        <v>15112</v>
      </c>
      <c r="D1105" s="13" t="s">
        <v>15113</v>
      </c>
      <c r="E1105" s="13" t="s">
        <v>13717</v>
      </c>
      <c r="F1105" s="13" t="s">
        <v>3088</v>
      </c>
      <c r="G1105" s="13">
        <v>2015</v>
      </c>
      <c r="H1105" s="44">
        <v>42020</v>
      </c>
      <c r="I1105" s="13" t="s">
        <v>15114</v>
      </c>
      <c r="K1105" s="13" t="s">
        <v>15115</v>
      </c>
    </row>
    <row r="1106" spans="1:11" ht="15.75" customHeight="1" x14ac:dyDescent="0.25">
      <c r="A1106" s="13">
        <v>25886914</v>
      </c>
      <c r="B1106" s="13" t="s">
        <v>15124</v>
      </c>
      <c r="C1106" s="13" t="s">
        <v>15125</v>
      </c>
      <c r="D1106" s="13" t="s">
        <v>15126</v>
      </c>
      <c r="E1106" s="13" t="s">
        <v>15127</v>
      </c>
      <c r="F1106" s="13" t="s">
        <v>1066</v>
      </c>
      <c r="G1106" s="13">
        <v>2015</v>
      </c>
      <c r="H1106" s="44">
        <v>42113</v>
      </c>
      <c r="I1106" s="13" t="s">
        <v>15128</v>
      </c>
      <c r="K1106" s="13" t="s">
        <v>15129</v>
      </c>
    </row>
    <row r="1107" spans="1:11" ht="15.75" customHeight="1" x14ac:dyDescent="0.25">
      <c r="A1107" s="13">
        <v>26907819</v>
      </c>
      <c r="B1107" s="13" t="s">
        <v>15130</v>
      </c>
      <c r="C1107" s="13" t="s">
        <v>15131</v>
      </c>
      <c r="D1107" s="13" t="s">
        <v>15132</v>
      </c>
      <c r="E1107" s="13" t="s">
        <v>15133</v>
      </c>
      <c r="F1107" s="13" t="s">
        <v>9290</v>
      </c>
      <c r="G1107" s="13">
        <v>2016</v>
      </c>
      <c r="H1107" s="44">
        <v>42425</v>
      </c>
      <c r="I1107" s="13" t="s">
        <v>15134</v>
      </c>
      <c r="K1107" s="13" t="s">
        <v>15135</v>
      </c>
    </row>
    <row r="1108" spans="1:11" ht="15.75" customHeight="1" x14ac:dyDescent="0.25">
      <c r="A1108" s="13">
        <v>23800942</v>
      </c>
      <c r="B1108" s="13" t="s">
        <v>15137</v>
      </c>
      <c r="C1108" s="13" t="s">
        <v>15138</v>
      </c>
      <c r="D1108" s="13" t="s">
        <v>15139</v>
      </c>
      <c r="E1108" s="13" t="s">
        <v>15140</v>
      </c>
      <c r="F1108" s="13" t="s">
        <v>2140</v>
      </c>
      <c r="G1108" s="13">
        <v>2013</v>
      </c>
      <c r="H1108" s="44">
        <v>41452</v>
      </c>
      <c r="K1108" s="13" t="s">
        <v>15141</v>
      </c>
    </row>
    <row r="1109" spans="1:11" ht="15.75" customHeight="1" x14ac:dyDescent="0.25">
      <c r="A1109" s="13">
        <v>24417784</v>
      </c>
      <c r="B1109" s="13" t="s">
        <v>15171</v>
      </c>
      <c r="C1109" s="13" t="s">
        <v>15172</v>
      </c>
      <c r="D1109" s="13" t="s">
        <v>15173</v>
      </c>
      <c r="E1109" s="13" t="s">
        <v>15174</v>
      </c>
      <c r="F1109" s="13" t="s">
        <v>15175</v>
      </c>
      <c r="G1109" s="13">
        <v>2014</v>
      </c>
      <c r="H1109" s="44">
        <v>41654</v>
      </c>
      <c r="K1109" s="13" t="s">
        <v>15176</v>
      </c>
    </row>
    <row r="1110" spans="1:11" ht="15.75" customHeight="1" x14ac:dyDescent="0.25">
      <c r="A1110" s="13">
        <v>26841046</v>
      </c>
      <c r="B1110" s="13" t="s">
        <v>15178</v>
      </c>
      <c r="C1110" s="13" t="s">
        <v>15179</v>
      </c>
      <c r="D1110" s="13" t="s">
        <v>15180</v>
      </c>
      <c r="E1110" s="13" t="s">
        <v>15181</v>
      </c>
      <c r="F1110" s="13" t="s">
        <v>1573</v>
      </c>
      <c r="G1110" s="13">
        <v>2016</v>
      </c>
      <c r="H1110" s="44">
        <v>42404</v>
      </c>
      <c r="I1110" s="13" t="s">
        <v>15182</v>
      </c>
      <c r="K1110" s="13" t="s">
        <v>15183</v>
      </c>
    </row>
    <row r="1111" spans="1:11" ht="15.75" customHeight="1" x14ac:dyDescent="0.25">
      <c r="A1111" s="13">
        <v>22727081</v>
      </c>
      <c r="B1111" s="13" t="s">
        <v>15219</v>
      </c>
      <c r="C1111" s="13" t="s">
        <v>15220</v>
      </c>
      <c r="D1111" s="13" t="s">
        <v>15221</v>
      </c>
      <c r="E1111" s="13" t="s">
        <v>12540</v>
      </c>
      <c r="F1111" s="13" t="s">
        <v>14163</v>
      </c>
      <c r="G1111" s="13">
        <v>2012</v>
      </c>
      <c r="H1111" s="44">
        <v>41086</v>
      </c>
      <c r="K1111" s="13" t="s">
        <v>15222</v>
      </c>
    </row>
    <row r="1112" spans="1:11" ht="15.75" customHeight="1" x14ac:dyDescent="0.25">
      <c r="A1112" s="13">
        <v>26203757</v>
      </c>
      <c r="B1112" s="13" t="s">
        <v>15223</v>
      </c>
      <c r="C1112" s="13" t="s">
        <v>15224</v>
      </c>
      <c r="D1112" s="13" t="s">
        <v>15225</v>
      </c>
      <c r="E1112" s="13" t="s">
        <v>15226</v>
      </c>
      <c r="F1112" s="13" t="s">
        <v>15227</v>
      </c>
      <c r="G1112" s="13">
        <v>2015</v>
      </c>
      <c r="H1112" s="44">
        <v>42209</v>
      </c>
      <c r="K1112" s="13" t="s">
        <v>15228</v>
      </c>
    </row>
    <row r="1113" spans="1:11" ht="15.75" customHeight="1" x14ac:dyDescent="0.25">
      <c r="A1113" s="13">
        <v>27764650</v>
      </c>
      <c r="B1113" s="13" t="s">
        <v>15234</v>
      </c>
      <c r="C1113" s="13" t="s">
        <v>15235</v>
      </c>
      <c r="D1113" s="13" t="s">
        <v>15236</v>
      </c>
      <c r="E1113" s="13" t="s">
        <v>15237</v>
      </c>
      <c r="F1113" s="13" t="s">
        <v>595</v>
      </c>
      <c r="G1113" s="13">
        <v>2016</v>
      </c>
      <c r="H1113" s="44">
        <v>42664</v>
      </c>
      <c r="K1113" s="13" t="s">
        <v>15238</v>
      </c>
    </row>
    <row r="1114" spans="1:11" ht="15.75" customHeight="1" x14ac:dyDescent="0.25">
      <c r="A1114" s="13">
        <v>23631602</v>
      </c>
      <c r="B1114" s="13" t="s">
        <v>15262</v>
      </c>
      <c r="C1114" s="13" t="s">
        <v>15263</v>
      </c>
      <c r="D1114" s="13" t="s">
        <v>15264</v>
      </c>
      <c r="E1114" s="13" t="s">
        <v>15265</v>
      </c>
      <c r="F1114" s="13" t="s">
        <v>1066</v>
      </c>
      <c r="G1114" s="13">
        <v>2013</v>
      </c>
      <c r="H1114" s="44">
        <v>41396</v>
      </c>
      <c r="I1114" s="13" t="s">
        <v>15266</v>
      </c>
      <c r="K1114" s="13" t="s">
        <v>15267</v>
      </c>
    </row>
    <row r="1115" spans="1:11" ht="15.75" customHeight="1" x14ac:dyDescent="0.25">
      <c r="A1115" s="13">
        <v>24746423</v>
      </c>
      <c r="B1115" s="13" t="s">
        <v>15269</v>
      </c>
      <c r="C1115" s="13" t="s">
        <v>15270</v>
      </c>
      <c r="D1115" s="13" t="s">
        <v>15271</v>
      </c>
      <c r="E1115" s="13" t="s">
        <v>15272</v>
      </c>
      <c r="F1115" s="13" t="s">
        <v>9562</v>
      </c>
      <c r="G1115" s="13">
        <v>2014</v>
      </c>
      <c r="H1115" s="44">
        <v>41751</v>
      </c>
      <c r="K1115" s="13" t="s">
        <v>15273</v>
      </c>
    </row>
    <row r="1116" spans="1:11" ht="15.75" customHeight="1" x14ac:dyDescent="0.25">
      <c r="A1116" s="13">
        <v>22678036</v>
      </c>
      <c r="B1116" s="13" t="s">
        <v>15274</v>
      </c>
      <c r="C1116" s="13" t="s">
        <v>15275</v>
      </c>
      <c r="D1116" s="13" t="s">
        <v>15276</v>
      </c>
      <c r="E1116" s="13" t="s">
        <v>12231</v>
      </c>
      <c r="F1116" s="13" t="s">
        <v>5635</v>
      </c>
      <c r="G1116" s="13">
        <v>2012</v>
      </c>
      <c r="H1116" s="44">
        <v>41069</v>
      </c>
      <c r="K1116" s="13" t="s">
        <v>15277</v>
      </c>
    </row>
    <row r="1117" spans="1:11" ht="15.75" customHeight="1" x14ac:dyDescent="0.25">
      <c r="A1117" s="13">
        <v>28209713</v>
      </c>
      <c r="B1117" s="13" t="s">
        <v>15301</v>
      </c>
      <c r="C1117" s="13" t="s">
        <v>15302</v>
      </c>
      <c r="D1117" s="13" t="s">
        <v>15303</v>
      </c>
      <c r="E1117" s="13" t="s">
        <v>15304</v>
      </c>
      <c r="F1117" s="13" t="s">
        <v>1038</v>
      </c>
      <c r="G1117" s="13">
        <v>2017</v>
      </c>
      <c r="H1117" s="44">
        <v>42784</v>
      </c>
      <c r="I1117" s="13" t="s">
        <v>15305</v>
      </c>
      <c r="K1117" s="13" t="s">
        <v>15306</v>
      </c>
    </row>
    <row r="1118" spans="1:11" ht="15.75" customHeight="1" x14ac:dyDescent="0.25">
      <c r="A1118" s="13">
        <v>26519942</v>
      </c>
      <c r="B1118" s="13" t="s">
        <v>15308</v>
      </c>
      <c r="C1118" s="13" t="s">
        <v>15309</v>
      </c>
      <c r="D1118" s="13" t="s">
        <v>15310</v>
      </c>
      <c r="E1118" s="13" t="s">
        <v>15311</v>
      </c>
      <c r="F1118" s="13" t="s">
        <v>15312</v>
      </c>
      <c r="G1118" s="13">
        <v>2016</v>
      </c>
      <c r="H1118" s="44">
        <v>42309</v>
      </c>
      <c r="K1118" s="13" t="s">
        <v>15313</v>
      </c>
    </row>
    <row r="1119" spans="1:11" ht="15.75" customHeight="1" x14ac:dyDescent="0.25">
      <c r="A1119" s="13">
        <v>27350659</v>
      </c>
      <c r="B1119" s="13" t="s">
        <v>15330</v>
      </c>
      <c r="C1119" s="13" t="s">
        <v>15331</v>
      </c>
      <c r="D1119" s="13" t="s">
        <v>15332</v>
      </c>
      <c r="E1119" s="13" t="s">
        <v>15333</v>
      </c>
      <c r="F1119" s="13" t="s">
        <v>15334</v>
      </c>
      <c r="G1119" s="13">
        <v>2016</v>
      </c>
      <c r="H1119" s="44">
        <v>42550</v>
      </c>
      <c r="K1119" s="13" t="s">
        <v>15335</v>
      </c>
    </row>
    <row r="1120" spans="1:11" ht="15.75" customHeight="1" x14ac:dyDescent="0.25">
      <c r="A1120" s="13">
        <v>24521722</v>
      </c>
      <c r="B1120" s="13" t="s">
        <v>15342</v>
      </c>
      <c r="C1120" s="13" t="s">
        <v>15343</v>
      </c>
      <c r="D1120" s="13" t="s">
        <v>15344</v>
      </c>
      <c r="E1120" s="13" t="s">
        <v>2564</v>
      </c>
      <c r="F1120" s="13" t="s">
        <v>304</v>
      </c>
      <c r="G1120" s="13">
        <v>2014</v>
      </c>
      <c r="H1120" s="44">
        <v>41684</v>
      </c>
      <c r="K1120" s="13" t="s">
        <v>15345</v>
      </c>
    </row>
    <row r="1121" spans="1:11" ht="15.75" customHeight="1" x14ac:dyDescent="0.25">
      <c r="A1121" s="13">
        <v>25118973</v>
      </c>
      <c r="B1121" s="13" t="s">
        <v>15346</v>
      </c>
      <c r="C1121" s="13" t="s">
        <v>15347</v>
      </c>
      <c r="D1121" s="13" t="s">
        <v>15348</v>
      </c>
      <c r="E1121" s="13" t="s">
        <v>3415</v>
      </c>
      <c r="F1121" s="13" t="s">
        <v>304</v>
      </c>
      <c r="G1121" s="13">
        <v>2014</v>
      </c>
      <c r="H1121" s="44">
        <v>41866</v>
      </c>
      <c r="K1121" s="13" t="s">
        <v>15349</v>
      </c>
    </row>
    <row r="1122" spans="1:11" ht="15.75" customHeight="1" x14ac:dyDescent="0.25">
      <c r="A1122" s="13">
        <v>22169584</v>
      </c>
      <c r="B1122" s="13" t="s">
        <v>15350</v>
      </c>
      <c r="C1122" s="13" t="s">
        <v>15351</v>
      </c>
      <c r="D1122" s="13" t="s">
        <v>15352</v>
      </c>
      <c r="E1122" s="13" t="s">
        <v>15353</v>
      </c>
      <c r="F1122" s="13" t="s">
        <v>8447</v>
      </c>
      <c r="G1122" s="13">
        <v>2012</v>
      </c>
      <c r="H1122" s="44">
        <v>40893</v>
      </c>
      <c r="K1122" s="13" t="s">
        <v>15354</v>
      </c>
    </row>
    <row r="1123" spans="1:11" ht="15.75" customHeight="1" x14ac:dyDescent="0.25">
      <c r="A1123" s="13">
        <v>27931519</v>
      </c>
      <c r="B1123" s="13" t="s">
        <v>15396</v>
      </c>
      <c r="C1123" s="13" t="s">
        <v>15397</v>
      </c>
      <c r="D1123" s="13" t="s">
        <v>15398</v>
      </c>
      <c r="E1123" s="13" t="s">
        <v>15399</v>
      </c>
      <c r="F1123" s="13" t="s">
        <v>13314</v>
      </c>
      <c r="G1123" s="13">
        <v>2016</v>
      </c>
      <c r="H1123" s="44">
        <v>42714</v>
      </c>
      <c r="I1123" s="13" t="s">
        <v>15400</v>
      </c>
      <c r="K1123" s="13" t="s">
        <v>15401</v>
      </c>
    </row>
    <row r="1124" spans="1:11" ht="15.75" customHeight="1" x14ac:dyDescent="0.25">
      <c r="A1124" s="13">
        <v>23064538</v>
      </c>
      <c r="B1124" s="13" t="s">
        <v>15407</v>
      </c>
      <c r="C1124" s="13" t="s">
        <v>15408</v>
      </c>
      <c r="D1124" s="13" t="s">
        <v>15409</v>
      </c>
      <c r="E1124" s="13" t="s">
        <v>256</v>
      </c>
      <c r="F1124" s="13" t="s">
        <v>304</v>
      </c>
      <c r="G1124" s="13">
        <v>2012</v>
      </c>
      <c r="H1124" s="44">
        <v>41198</v>
      </c>
      <c r="K1124" s="13" t="s">
        <v>15410</v>
      </c>
    </row>
    <row r="1125" spans="1:11" ht="15.75" customHeight="1" x14ac:dyDescent="0.25">
      <c r="A1125" s="13">
        <v>27164464</v>
      </c>
      <c r="B1125" s="13" t="s">
        <v>15429</v>
      </c>
      <c r="C1125" s="13" t="s">
        <v>15430</v>
      </c>
      <c r="D1125" s="13" t="s">
        <v>15431</v>
      </c>
      <c r="E1125" s="13" t="s">
        <v>15432</v>
      </c>
      <c r="F1125" s="13" t="s">
        <v>10248</v>
      </c>
      <c r="G1125" s="13">
        <v>2016</v>
      </c>
      <c r="H1125" s="44">
        <v>42501</v>
      </c>
      <c r="I1125" s="13" t="s">
        <v>15433</v>
      </c>
      <c r="J1125" s="13" t="s">
        <v>15434</v>
      </c>
      <c r="K1125" s="13" t="s">
        <v>15435</v>
      </c>
    </row>
    <row r="1126" spans="1:11" ht="15.75" customHeight="1" x14ac:dyDescent="0.25">
      <c r="A1126" s="13">
        <v>25922100</v>
      </c>
      <c r="B1126" s="13" t="s">
        <v>15436</v>
      </c>
      <c r="C1126" s="13" t="s">
        <v>15437</v>
      </c>
      <c r="D1126" s="13" t="s">
        <v>15438</v>
      </c>
      <c r="E1126" s="13" t="s">
        <v>15079</v>
      </c>
      <c r="F1126" s="13" t="s">
        <v>5111</v>
      </c>
      <c r="G1126" s="13">
        <v>2015</v>
      </c>
      <c r="H1126" s="44">
        <v>42124</v>
      </c>
      <c r="I1126" s="13" t="s">
        <v>15439</v>
      </c>
      <c r="K1126" s="13" t="s">
        <v>15440</v>
      </c>
    </row>
    <row r="1127" spans="1:11" ht="15.75" customHeight="1" x14ac:dyDescent="0.25">
      <c r="A1127" s="13">
        <v>26887890</v>
      </c>
      <c r="B1127" s="13" t="s">
        <v>15471</v>
      </c>
      <c r="C1127" s="13" t="s">
        <v>15472</v>
      </c>
      <c r="D1127" s="13" t="s">
        <v>15473</v>
      </c>
      <c r="E1127" s="13" t="s">
        <v>15474</v>
      </c>
      <c r="F1127" s="13" t="s">
        <v>735</v>
      </c>
      <c r="G1127" s="13">
        <v>2017</v>
      </c>
      <c r="H1127" s="44">
        <v>42419</v>
      </c>
      <c r="I1127" s="13" t="s">
        <v>15475</v>
      </c>
      <c r="J1127" s="13" t="s">
        <v>15476</v>
      </c>
      <c r="K1127" s="13" t="s">
        <v>15477</v>
      </c>
    </row>
    <row r="1128" spans="1:11" ht="15.75" customHeight="1" x14ac:dyDescent="0.25">
      <c r="A1128" s="13">
        <v>26846572</v>
      </c>
      <c r="B1128" s="13" t="s">
        <v>15514</v>
      </c>
      <c r="C1128" s="13" t="s">
        <v>15515</v>
      </c>
      <c r="D1128" s="13" t="s">
        <v>15516</v>
      </c>
      <c r="E1128" s="13" t="s">
        <v>15517</v>
      </c>
      <c r="F1128" s="13" t="s">
        <v>15518</v>
      </c>
      <c r="G1128" s="13">
        <v>2016</v>
      </c>
      <c r="H1128" s="44">
        <v>42406</v>
      </c>
      <c r="I1128" s="13" t="s">
        <v>15519</v>
      </c>
      <c r="J1128" s="13" t="s">
        <v>15520</v>
      </c>
      <c r="K1128" s="13" t="s">
        <v>15521</v>
      </c>
    </row>
    <row r="1129" spans="1:11" ht="15.75" customHeight="1" x14ac:dyDescent="0.25">
      <c r="A1129" s="13">
        <v>26195002</v>
      </c>
      <c r="B1129" s="13" t="s">
        <v>15522</v>
      </c>
      <c r="C1129" s="13" t="s">
        <v>15523</v>
      </c>
      <c r="D1129" s="13" t="s">
        <v>15524</v>
      </c>
      <c r="E1129" s="13" t="s">
        <v>15525</v>
      </c>
      <c r="F1129" s="13" t="s">
        <v>10470</v>
      </c>
      <c r="G1129" s="13">
        <v>2015</v>
      </c>
      <c r="H1129" s="44">
        <v>42207</v>
      </c>
      <c r="I1129" s="13" t="s">
        <v>15526</v>
      </c>
      <c r="K1129" s="13" t="s">
        <v>15527</v>
      </c>
    </row>
    <row r="1130" spans="1:11" ht="15.75" customHeight="1" x14ac:dyDescent="0.25">
      <c r="A1130" s="13">
        <v>25289640</v>
      </c>
      <c r="B1130" s="13" t="s">
        <v>15554</v>
      </c>
      <c r="C1130" s="13" t="s">
        <v>15555</v>
      </c>
      <c r="D1130" s="13" t="s">
        <v>15556</v>
      </c>
      <c r="E1130" s="13" t="s">
        <v>15557</v>
      </c>
      <c r="F1130" s="13" t="s">
        <v>424</v>
      </c>
      <c r="G1130" s="13">
        <v>2014</v>
      </c>
      <c r="H1130" s="44">
        <v>41920</v>
      </c>
      <c r="I1130" s="13" t="s">
        <v>15558</v>
      </c>
      <c r="K1130" s="13" t="s">
        <v>15559</v>
      </c>
    </row>
    <row r="1131" spans="1:11" ht="15.75" customHeight="1" x14ac:dyDescent="0.25">
      <c r="A1131" s="13">
        <v>24442429</v>
      </c>
      <c r="B1131" s="13" t="s">
        <v>15566</v>
      </c>
      <c r="C1131" s="13" t="s">
        <v>15567</v>
      </c>
      <c r="D1131" s="13" t="s">
        <v>15568</v>
      </c>
      <c r="E1131" s="13" t="s">
        <v>15569</v>
      </c>
      <c r="F1131" s="13" t="s">
        <v>7066</v>
      </c>
      <c r="G1131" s="13">
        <v>2014</v>
      </c>
      <c r="H1131" s="44">
        <v>41660</v>
      </c>
      <c r="K1131" s="13" t="s">
        <v>15570</v>
      </c>
    </row>
    <row r="1132" spans="1:11" ht="15.75" customHeight="1" x14ac:dyDescent="0.25">
      <c r="A1132" s="13">
        <v>22984986</v>
      </c>
      <c r="B1132" s="13" t="s">
        <v>15572</v>
      </c>
      <c r="C1132" s="13" t="s">
        <v>15573</v>
      </c>
      <c r="D1132" s="13" t="s">
        <v>15574</v>
      </c>
      <c r="E1132" s="13" t="s">
        <v>15575</v>
      </c>
      <c r="F1132" s="13" t="s">
        <v>9137</v>
      </c>
      <c r="G1132" s="13">
        <v>2013</v>
      </c>
      <c r="H1132" s="44">
        <v>41171</v>
      </c>
      <c r="I1132" s="13" t="s">
        <v>15576</v>
      </c>
      <c r="J1132" s="13" t="s">
        <v>15577</v>
      </c>
      <c r="K1132" s="13" t="s">
        <v>15578</v>
      </c>
    </row>
    <row r="1133" spans="1:11" ht="15.75" customHeight="1" x14ac:dyDescent="0.25">
      <c r="A1133" s="13">
        <v>25663246</v>
      </c>
      <c r="B1133" s="13" t="s">
        <v>15610</v>
      </c>
      <c r="C1133" s="13" t="s">
        <v>15611</v>
      </c>
      <c r="D1133" s="13" t="s">
        <v>15612</v>
      </c>
      <c r="E1133" s="13" t="s">
        <v>15613</v>
      </c>
      <c r="F1133" s="13" t="s">
        <v>735</v>
      </c>
      <c r="G1133" s="13">
        <v>2016</v>
      </c>
      <c r="H1133" s="44">
        <v>42045</v>
      </c>
      <c r="K1133" s="13" t="s">
        <v>15614</v>
      </c>
    </row>
    <row r="1134" spans="1:11" ht="15.75" customHeight="1" x14ac:dyDescent="0.25">
      <c r="A1134" s="13">
        <v>26577338</v>
      </c>
      <c r="B1134" s="13" t="s">
        <v>15632</v>
      </c>
      <c r="C1134" s="13" t="s">
        <v>15633</v>
      </c>
      <c r="D1134" s="13" t="s">
        <v>15634</v>
      </c>
      <c r="E1134" s="13" t="s">
        <v>15635</v>
      </c>
      <c r="F1134" s="13" t="s">
        <v>15636</v>
      </c>
      <c r="G1134" s="13">
        <v>2016</v>
      </c>
      <c r="H1134" s="44">
        <v>42327</v>
      </c>
      <c r="K1134" s="13" t="s">
        <v>15637</v>
      </c>
    </row>
    <row r="1135" spans="1:11" ht="15.75" customHeight="1" x14ac:dyDescent="0.25">
      <c r="A1135" s="13">
        <v>25482819</v>
      </c>
      <c r="B1135" s="13" t="s">
        <v>15656</v>
      </c>
      <c r="C1135" s="13" t="s">
        <v>15657</v>
      </c>
      <c r="D1135" s="13" t="s">
        <v>15658</v>
      </c>
      <c r="E1135" s="13" t="s">
        <v>15659</v>
      </c>
      <c r="F1135" s="13" t="s">
        <v>15660</v>
      </c>
      <c r="G1135" s="13">
        <v>2015</v>
      </c>
      <c r="H1135" s="44">
        <v>41982</v>
      </c>
      <c r="I1135" s="13" t="s">
        <v>15661</v>
      </c>
      <c r="J1135" s="13" t="s">
        <v>15662</v>
      </c>
      <c r="K1135" s="13" t="s">
        <v>15663</v>
      </c>
    </row>
    <row r="1136" spans="1:11" ht="15.75" customHeight="1" x14ac:dyDescent="0.25">
      <c r="A1136" s="13">
        <v>27268218</v>
      </c>
      <c r="B1136" s="13" t="s">
        <v>15695</v>
      </c>
      <c r="C1136" s="13" t="s">
        <v>15696</v>
      </c>
      <c r="D1136" s="13" t="s">
        <v>15697</v>
      </c>
      <c r="E1136" s="13" t="s">
        <v>13932</v>
      </c>
      <c r="F1136" s="13" t="s">
        <v>1066</v>
      </c>
      <c r="G1136" s="13">
        <v>2016</v>
      </c>
      <c r="H1136" s="44">
        <v>42530</v>
      </c>
      <c r="I1136" s="13" t="s">
        <v>15698</v>
      </c>
      <c r="K1136" s="13" t="s">
        <v>15699</v>
      </c>
    </row>
    <row r="1137" spans="1:11" ht="15.75" customHeight="1" x14ac:dyDescent="0.25">
      <c r="A1137" s="13">
        <v>27871264</v>
      </c>
      <c r="B1137" s="13" t="s">
        <v>15731</v>
      </c>
      <c r="C1137" s="13" t="s">
        <v>15732</v>
      </c>
      <c r="D1137" s="13" t="s">
        <v>15733</v>
      </c>
      <c r="E1137" s="13" t="s">
        <v>15734</v>
      </c>
      <c r="F1137" s="13" t="s">
        <v>10470</v>
      </c>
      <c r="G1137" s="13">
        <v>2016</v>
      </c>
      <c r="H1137" s="44">
        <v>42697</v>
      </c>
      <c r="I1137" s="13" t="s">
        <v>15735</v>
      </c>
      <c r="K1137" s="13" t="s">
        <v>15736</v>
      </c>
    </row>
    <row r="1138" spans="1:11" ht="15.75" customHeight="1" x14ac:dyDescent="0.25">
      <c r="A1138" s="13">
        <v>27191543</v>
      </c>
      <c r="B1138" s="13" t="s">
        <v>15750</v>
      </c>
      <c r="C1138" s="13" t="s">
        <v>15751</v>
      </c>
      <c r="D1138" s="13" t="s">
        <v>15752</v>
      </c>
      <c r="E1138" s="13" t="s">
        <v>15753</v>
      </c>
      <c r="F1138" s="13" t="s">
        <v>145</v>
      </c>
      <c r="G1138" s="13">
        <v>2016</v>
      </c>
      <c r="H1138" s="44">
        <v>42509</v>
      </c>
      <c r="I1138" s="13" t="s">
        <v>15754</v>
      </c>
      <c r="K1138" s="13" t="s">
        <v>15755</v>
      </c>
    </row>
    <row r="1139" spans="1:11" ht="15.75" customHeight="1" x14ac:dyDescent="0.25">
      <c r="A1139" s="13">
        <v>25356365</v>
      </c>
      <c r="B1139" s="13" t="s">
        <v>15756</v>
      </c>
      <c r="C1139" s="13" t="s">
        <v>15757</v>
      </c>
      <c r="D1139" s="13" t="s">
        <v>15758</v>
      </c>
      <c r="E1139" s="13" t="s">
        <v>863</v>
      </c>
      <c r="F1139" s="13" t="s">
        <v>15759</v>
      </c>
      <c r="G1139" s="13">
        <v>2014</v>
      </c>
      <c r="H1139" s="44">
        <v>41943</v>
      </c>
      <c r="I1139" s="13" t="s">
        <v>15760</v>
      </c>
      <c r="K1139" s="13" t="s">
        <v>15761</v>
      </c>
    </row>
    <row r="1140" spans="1:11" ht="15.75" customHeight="1" x14ac:dyDescent="0.25">
      <c r="A1140" s="13">
        <v>24483056</v>
      </c>
      <c r="B1140" s="13" t="s">
        <v>15778</v>
      </c>
      <c r="C1140" s="13" t="s">
        <v>15779</v>
      </c>
      <c r="D1140" s="13" t="s">
        <v>15780</v>
      </c>
      <c r="E1140" s="13" t="s">
        <v>15781</v>
      </c>
      <c r="F1140" s="13" t="s">
        <v>15782</v>
      </c>
      <c r="G1140" s="13">
        <v>2013</v>
      </c>
      <c r="H1140" s="44">
        <v>41674</v>
      </c>
    </row>
    <row r="1141" spans="1:11" ht="15.75" customHeight="1" x14ac:dyDescent="0.25">
      <c r="A1141" s="13">
        <v>25184348</v>
      </c>
      <c r="B1141" s="13" t="s">
        <v>15812</v>
      </c>
      <c r="C1141" s="13" t="s">
        <v>15813</v>
      </c>
      <c r="D1141" s="13" t="s">
        <v>15814</v>
      </c>
      <c r="E1141" s="13" t="s">
        <v>15815</v>
      </c>
      <c r="F1141" s="13" t="s">
        <v>15816</v>
      </c>
      <c r="G1141" s="13">
        <v>2014</v>
      </c>
      <c r="H1141" s="44">
        <v>41886</v>
      </c>
      <c r="K1141" s="13" t="s">
        <v>15817</v>
      </c>
    </row>
    <row r="1142" spans="1:11" ht="15.75" customHeight="1" x14ac:dyDescent="0.25">
      <c r="A1142" s="13">
        <v>24734149</v>
      </c>
      <c r="B1142" s="13" t="s">
        <v>15878</v>
      </c>
      <c r="C1142" s="13" t="s">
        <v>15879</v>
      </c>
      <c r="D1142" s="13" t="s">
        <v>15880</v>
      </c>
      <c r="E1142" s="13" t="s">
        <v>15881</v>
      </c>
      <c r="F1142" s="13" t="s">
        <v>15882</v>
      </c>
      <c r="G1142" s="13">
        <v>2014</v>
      </c>
      <c r="H1142" s="44">
        <v>41745</v>
      </c>
      <c r="I1142" s="13" t="s">
        <v>15883</v>
      </c>
      <c r="K1142" s="13" t="s">
        <v>15884</v>
      </c>
    </row>
    <row r="1143" spans="1:11" ht="15.75" customHeight="1" x14ac:dyDescent="0.25">
      <c r="A1143" s="13">
        <v>29167794</v>
      </c>
      <c r="B1143" s="13" t="s">
        <v>15898</v>
      </c>
      <c r="C1143" s="13" t="s">
        <v>15899</v>
      </c>
      <c r="D1143" s="13" t="s">
        <v>15900</v>
      </c>
      <c r="E1143" s="13" t="s">
        <v>15901</v>
      </c>
      <c r="F1143" s="13" t="s">
        <v>15902</v>
      </c>
      <c r="G1143" s="13">
        <v>2017</v>
      </c>
      <c r="H1143" s="44">
        <v>43063</v>
      </c>
      <c r="I1143" s="13" t="s">
        <v>15903</v>
      </c>
      <c r="K1143" s="13" t="s">
        <v>15904</v>
      </c>
    </row>
    <row r="1144" spans="1:11" ht="15.75" customHeight="1" x14ac:dyDescent="0.25">
      <c r="A1144" s="13">
        <v>28233287</v>
      </c>
      <c r="B1144" s="13" t="s">
        <v>15913</v>
      </c>
      <c r="C1144" s="13" t="s">
        <v>15914</v>
      </c>
      <c r="D1144" s="13" t="s">
        <v>15915</v>
      </c>
      <c r="E1144" s="13" t="s">
        <v>15916</v>
      </c>
      <c r="F1144" s="13" t="s">
        <v>15917</v>
      </c>
      <c r="G1144" s="13">
        <v>2017</v>
      </c>
      <c r="H1144" s="44">
        <v>42791</v>
      </c>
      <c r="I1144" s="13" t="s">
        <v>15918</v>
      </c>
      <c r="K1144" s="13" t="s">
        <v>15919</v>
      </c>
    </row>
    <row r="1145" spans="1:11" ht="15.75" customHeight="1" x14ac:dyDescent="0.25">
      <c r="A1145" s="13">
        <v>24971225</v>
      </c>
      <c r="B1145" s="13" t="s">
        <v>15920</v>
      </c>
      <c r="C1145" s="13" t="s">
        <v>15921</v>
      </c>
      <c r="D1145" s="13" t="s">
        <v>15922</v>
      </c>
      <c r="E1145" s="13" t="s">
        <v>15923</v>
      </c>
      <c r="F1145" s="13" t="s">
        <v>15924</v>
      </c>
      <c r="G1145" s="13">
        <v>2014</v>
      </c>
      <c r="H1145" s="44">
        <v>41818</v>
      </c>
      <c r="I1145" s="13" t="s">
        <v>15925</v>
      </c>
      <c r="K1145" s="13" t="s">
        <v>15926</v>
      </c>
    </row>
    <row r="1146" spans="1:11" ht="15.75" customHeight="1" x14ac:dyDescent="0.25">
      <c r="A1146" s="13">
        <v>27690121</v>
      </c>
      <c r="B1146" s="13" t="s">
        <v>15937</v>
      </c>
      <c r="C1146" s="13" t="s">
        <v>15938</v>
      </c>
      <c r="D1146" s="13" t="s">
        <v>15939</v>
      </c>
      <c r="E1146" s="13" t="s">
        <v>15940</v>
      </c>
      <c r="F1146" s="13" t="s">
        <v>15834</v>
      </c>
      <c r="G1146" s="13">
        <v>2016</v>
      </c>
      <c r="H1146" s="44">
        <v>42644</v>
      </c>
      <c r="I1146" s="13" t="s">
        <v>15941</v>
      </c>
      <c r="K1146" s="13" t="s">
        <v>15942</v>
      </c>
    </row>
    <row r="1147" spans="1:11" ht="15.75" customHeight="1" x14ac:dyDescent="0.25">
      <c r="A1147" s="13">
        <v>26579097</v>
      </c>
      <c r="B1147" s="13" t="s">
        <v>15951</v>
      </c>
      <c r="C1147" s="13" t="s">
        <v>641</v>
      </c>
      <c r="D1147" s="13" t="s">
        <v>15952</v>
      </c>
      <c r="E1147" s="13" t="s">
        <v>295</v>
      </c>
      <c r="F1147" s="13" t="s">
        <v>15747</v>
      </c>
      <c r="G1147" s="13">
        <v>2015</v>
      </c>
      <c r="H1147" s="44">
        <v>42327</v>
      </c>
      <c r="I1147" s="13" t="s">
        <v>15953</v>
      </c>
      <c r="K1147" s="13" t="s">
        <v>15954</v>
      </c>
    </row>
    <row r="1148" spans="1:11" ht="15.75" customHeight="1" x14ac:dyDescent="0.25">
      <c r="A1148" s="13">
        <v>25870754</v>
      </c>
      <c r="B1148" s="13" t="s">
        <v>15956</v>
      </c>
      <c r="C1148" s="13" t="s">
        <v>15957</v>
      </c>
      <c r="D1148" s="13" t="s">
        <v>15958</v>
      </c>
      <c r="E1148" s="13" t="s">
        <v>15959</v>
      </c>
      <c r="F1148" s="13" t="s">
        <v>15960</v>
      </c>
      <c r="G1148" s="13">
        <v>2014</v>
      </c>
      <c r="H1148" s="44">
        <v>42109</v>
      </c>
      <c r="I1148" s="13" t="s">
        <v>15961</v>
      </c>
    </row>
    <row r="1149" spans="1:11" ht="15.75" customHeight="1" x14ac:dyDescent="0.25">
      <c r="A1149" s="13">
        <v>27888365</v>
      </c>
      <c r="B1149" s="13" t="s">
        <v>15969</v>
      </c>
      <c r="C1149" s="13" t="s">
        <v>15970</v>
      </c>
      <c r="D1149" s="13" t="s">
        <v>15971</v>
      </c>
      <c r="E1149" s="13" t="s">
        <v>15972</v>
      </c>
      <c r="F1149" s="13" t="s">
        <v>15973</v>
      </c>
      <c r="G1149" s="13">
        <v>2017</v>
      </c>
      <c r="H1149" s="44">
        <v>42701</v>
      </c>
      <c r="K1149" s="13" t="s">
        <v>15974</v>
      </c>
    </row>
    <row r="1150" spans="1:11" ht="15.75" customHeight="1" x14ac:dyDescent="0.25">
      <c r="A1150" s="13">
        <v>27609929</v>
      </c>
      <c r="B1150" s="13" t="s">
        <v>16026</v>
      </c>
      <c r="C1150" s="13" t="s">
        <v>16027</v>
      </c>
      <c r="D1150" s="13" t="s">
        <v>16028</v>
      </c>
      <c r="E1150" s="13" t="s">
        <v>2467</v>
      </c>
      <c r="F1150" s="13" t="s">
        <v>16029</v>
      </c>
      <c r="G1150" s="13">
        <v>2016</v>
      </c>
      <c r="H1150" s="44">
        <v>42623</v>
      </c>
      <c r="I1150" s="13" t="s">
        <v>16030</v>
      </c>
      <c r="K1150" s="13" t="s">
        <v>16031</v>
      </c>
    </row>
    <row r="1151" spans="1:11" ht="15.75" customHeight="1" x14ac:dyDescent="0.25">
      <c r="A1151" s="13">
        <v>25383001</v>
      </c>
      <c r="B1151" s="13" t="s">
        <v>16032</v>
      </c>
      <c r="C1151" s="13" t="s">
        <v>16033</v>
      </c>
      <c r="D1151" s="13" t="s">
        <v>16034</v>
      </c>
      <c r="E1151" s="13" t="s">
        <v>16035</v>
      </c>
      <c r="F1151" s="13" t="s">
        <v>16036</v>
      </c>
      <c r="G1151" s="13">
        <v>2014</v>
      </c>
      <c r="H1151" s="44">
        <v>41954</v>
      </c>
      <c r="I1151" s="13" t="s">
        <v>16037</v>
      </c>
    </row>
    <row r="1152" spans="1:11" ht="15.75" customHeight="1" x14ac:dyDescent="0.25">
      <c r="A1152" s="13">
        <v>26078871</v>
      </c>
      <c r="B1152" s="13" t="s">
        <v>16038</v>
      </c>
      <c r="C1152" s="13" t="s">
        <v>16039</v>
      </c>
      <c r="D1152" s="13" t="s">
        <v>16040</v>
      </c>
      <c r="E1152" s="13" t="s">
        <v>16041</v>
      </c>
      <c r="F1152" s="13" t="s">
        <v>15834</v>
      </c>
      <c r="G1152" s="13">
        <v>2015</v>
      </c>
      <c r="H1152" s="44">
        <v>42172</v>
      </c>
      <c r="I1152" s="13" t="s">
        <v>16042</v>
      </c>
      <c r="J1152" s="13" t="s">
        <v>16043</v>
      </c>
      <c r="K1152" s="13" t="s">
        <v>16044</v>
      </c>
    </row>
    <row r="1153" spans="1:11" ht="15.75" customHeight="1" x14ac:dyDescent="0.25">
      <c r="A1153" s="13">
        <v>28098538</v>
      </c>
      <c r="B1153" s="13" t="s">
        <v>16071</v>
      </c>
      <c r="C1153" s="13" t="s">
        <v>16072</v>
      </c>
      <c r="D1153" s="13" t="s">
        <v>16073</v>
      </c>
      <c r="E1153" s="13" t="s">
        <v>11367</v>
      </c>
      <c r="F1153" s="13" t="s">
        <v>145</v>
      </c>
      <c r="G1153" s="13">
        <v>2017</v>
      </c>
      <c r="H1153" s="44">
        <v>42754</v>
      </c>
      <c r="I1153" s="13" t="s">
        <v>16074</v>
      </c>
      <c r="K1153" s="13" t="s">
        <v>16075</v>
      </c>
    </row>
    <row r="1154" spans="1:11" ht="15.75" customHeight="1" x14ac:dyDescent="0.25">
      <c r="A1154" s="13">
        <v>29285017</v>
      </c>
      <c r="B1154" s="13" t="s">
        <v>16089</v>
      </c>
      <c r="C1154" s="13" t="s">
        <v>16090</v>
      </c>
      <c r="D1154" s="13" t="s">
        <v>16091</v>
      </c>
      <c r="E1154" s="13" t="s">
        <v>2517</v>
      </c>
      <c r="F1154" s="13" t="s">
        <v>16061</v>
      </c>
      <c r="G1154" s="13">
        <v>2017</v>
      </c>
      <c r="H1154" s="44">
        <v>43099</v>
      </c>
      <c r="I1154" s="13" t="s">
        <v>16092</v>
      </c>
      <c r="K1154" s="13" t="s">
        <v>16093</v>
      </c>
    </row>
    <row r="1155" spans="1:11" ht="15.75" customHeight="1" x14ac:dyDescent="0.25">
      <c r="A1155" s="13">
        <v>25566225</v>
      </c>
      <c r="B1155" s="13" t="s">
        <v>16126</v>
      </c>
      <c r="C1155" s="13" t="s">
        <v>16127</v>
      </c>
      <c r="D1155" s="13" t="s">
        <v>16128</v>
      </c>
      <c r="E1155" s="13" t="s">
        <v>16129</v>
      </c>
      <c r="F1155" s="13" t="s">
        <v>15747</v>
      </c>
      <c r="G1155" s="13">
        <v>2014</v>
      </c>
      <c r="H1155" s="44">
        <v>42012</v>
      </c>
      <c r="I1155" s="13" t="s">
        <v>16130</v>
      </c>
      <c r="K1155" s="13" t="s">
        <v>16131</v>
      </c>
    </row>
    <row r="1156" spans="1:11" ht="15.75" customHeight="1" x14ac:dyDescent="0.25">
      <c r="A1156" s="13">
        <v>24159315</v>
      </c>
      <c r="B1156" s="13" t="s">
        <v>16165</v>
      </c>
      <c r="C1156" s="13" t="s">
        <v>16166</v>
      </c>
      <c r="D1156" s="13" t="s">
        <v>16167</v>
      </c>
      <c r="E1156" s="13" t="s">
        <v>16168</v>
      </c>
      <c r="F1156" s="13" t="s">
        <v>137</v>
      </c>
      <c r="G1156" s="13">
        <v>2013</v>
      </c>
      <c r="H1156" s="44">
        <v>41573</v>
      </c>
      <c r="I1156" s="13" t="s">
        <v>16169</v>
      </c>
      <c r="K1156" s="13" t="s">
        <v>16170</v>
      </c>
    </row>
    <row r="1157" spans="1:11" ht="15.75" customHeight="1" x14ac:dyDescent="0.25">
      <c r="A1157" s="13">
        <v>27570316</v>
      </c>
      <c r="B1157" s="13" t="s">
        <v>16172</v>
      </c>
      <c r="C1157" s="13" t="s">
        <v>16173</v>
      </c>
      <c r="D1157" s="13" t="s">
        <v>16174</v>
      </c>
      <c r="E1157" s="13" t="s">
        <v>16175</v>
      </c>
      <c r="F1157" s="13" t="s">
        <v>16176</v>
      </c>
      <c r="G1157" s="13">
        <v>2016</v>
      </c>
      <c r="H1157" s="44">
        <v>42612</v>
      </c>
      <c r="I1157" s="13" t="s">
        <v>16177</v>
      </c>
      <c r="K1157" s="13" t="s">
        <v>16178</v>
      </c>
    </row>
    <row r="1158" spans="1:11" ht="15.75" customHeight="1" x14ac:dyDescent="0.25">
      <c r="A1158" s="13">
        <v>26272575</v>
      </c>
      <c r="B1158" s="13" t="s">
        <v>16193</v>
      </c>
      <c r="C1158" s="13" t="s">
        <v>16194</v>
      </c>
      <c r="D1158" s="13" t="s">
        <v>16195</v>
      </c>
      <c r="E1158" s="13" t="s">
        <v>16196</v>
      </c>
      <c r="F1158" s="13" t="s">
        <v>16029</v>
      </c>
      <c r="G1158" s="13">
        <v>2015</v>
      </c>
      <c r="H1158" s="44">
        <v>42231</v>
      </c>
      <c r="I1158" s="13" t="s">
        <v>16197</v>
      </c>
      <c r="K1158" s="13" t="s">
        <v>16198</v>
      </c>
    </row>
    <row r="1159" spans="1:11" ht="15.75" customHeight="1" x14ac:dyDescent="0.25">
      <c r="A1159" s="13">
        <v>27681925</v>
      </c>
      <c r="B1159" s="13" t="s">
        <v>16231</v>
      </c>
      <c r="C1159" s="13" t="s">
        <v>16232</v>
      </c>
      <c r="D1159" s="13" t="s">
        <v>16233</v>
      </c>
      <c r="E1159" s="13" t="s">
        <v>16234</v>
      </c>
      <c r="F1159" s="13" t="s">
        <v>15996</v>
      </c>
      <c r="G1159" s="13">
        <v>2016</v>
      </c>
      <c r="H1159" s="44">
        <v>42643</v>
      </c>
      <c r="I1159" s="13" t="s">
        <v>16235</v>
      </c>
      <c r="K1159" s="13" t="s">
        <v>16236</v>
      </c>
    </row>
    <row r="1160" spans="1:11" ht="15.75" customHeight="1" x14ac:dyDescent="0.25">
      <c r="A1160" s="13">
        <v>24672680</v>
      </c>
      <c r="B1160" s="13" t="s">
        <v>16272</v>
      </c>
      <c r="C1160" s="13" t="s">
        <v>16273</v>
      </c>
      <c r="D1160" s="13" t="s">
        <v>16274</v>
      </c>
      <c r="E1160" s="13" t="s">
        <v>16275</v>
      </c>
      <c r="F1160" s="13" t="s">
        <v>16276</v>
      </c>
      <c r="G1160" s="13">
        <v>2012</v>
      </c>
      <c r="H1160" s="44">
        <v>41726</v>
      </c>
      <c r="I1160" s="13" t="s">
        <v>16277</v>
      </c>
      <c r="K1160" s="13" t="s">
        <v>16278</v>
      </c>
    </row>
    <row r="1161" spans="1:11" ht="15.75" customHeight="1" x14ac:dyDescent="0.25">
      <c r="A1161" s="13">
        <v>25221548</v>
      </c>
      <c r="B1161" s="13" t="s">
        <v>16289</v>
      </c>
      <c r="C1161" s="13" t="s">
        <v>16290</v>
      </c>
      <c r="D1161" s="13" t="s">
        <v>16291</v>
      </c>
      <c r="E1161" s="13" t="s">
        <v>4011</v>
      </c>
      <c r="F1161" s="13" t="s">
        <v>15747</v>
      </c>
      <c r="G1161" s="13">
        <v>2014</v>
      </c>
      <c r="H1161" s="44">
        <v>41898</v>
      </c>
      <c r="I1161" s="13" t="s">
        <v>16292</v>
      </c>
      <c r="K1161" s="13" t="s">
        <v>16293</v>
      </c>
    </row>
    <row r="1162" spans="1:11" ht="15.75" customHeight="1" x14ac:dyDescent="0.25">
      <c r="A1162" s="13">
        <v>26332564</v>
      </c>
      <c r="B1162" s="13" t="s">
        <v>16330</v>
      </c>
      <c r="D1162" s="13" t="s">
        <v>16331</v>
      </c>
      <c r="F1162" s="13" t="s">
        <v>3450</v>
      </c>
      <c r="G1162" s="13">
        <v>2015</v>
      </c>
      <c r="H1162" s="44">
        <v>42250</v>
      </c>
      <c r="K1162" s="13" t="s">
        <v>16332</v>
      </c>
    </row>
    <row r="1163" spans="1:11" ht="15.75" customHeight="1" x14ac:dyDescent="0.25">
      <c r="A1163" s="13">
        <v>27025738</v>
      </c>
      <c r="B1163" s="13" t="s">
        <v>16364</v>
      </c>
      <c r="C1163" s="13" t="s">
        <v>16365</v>
      </c>
      <c r="D1163" s="13" t="s">
        <v>16366</v>
      </c>
      <c r="E1163" s="13" t="s">
        <v>2945</v>
      </c>
      <c r="F1163" s="13" t="s">
        <v>15834</v>
      </c>
      <c r="G1163" s="13">
        <v>2014</v>
      </c>
      <c r="H1163" s="44">
        <v>42460</v>
      </c>
      <c r="I1163" s="13" t="s">
        <v>16367</v>
      </c>
      <c r="K1163" s="13" t="s">
        <v>16368</v>
      </c>
    </row>
    <row r="1164" spans="1:11" ht="15.75" customHeight="1" x14ac:dyDescent="0.25">
      <c r="A1164" s="13">
        <v>23433914</v>
      </c>
      <c r="B1164" s="13" t="s">
        <v>16370</v>
      </c>
      <c r="C1164" s="13" t="s">
        <v>16371</v>
      </c>
      <c r="D1164" s="13" t="s">
        <v>16372</v>
      </c>
      <c r="E1164" s="13" t="s">
        <v>16373</v>
      </c>
      <c r="F1164" s="13" t="s">
        <v>16374</v>
      </c>
      <c r="G1164" s="13">
        <v>2013</v>
      </c>
      <c r="H1164" s="44">
        <v>41331</v>
      </c>
      <c r="K1164" s="13" t="s">
        <v>16375</v>
      </c>
    </row>
    <row r="1165" spans="1:11" ht="15.75" customHeight="1" x14ac:dyDescent="0.25">
      <c r="A1165" s="13">
        <v>28035227</v>
      </c>
      <c r="B1165" s="13" t="s">
        <v>16458</v>
      </c>
      <c r="C1165" s="13" t="s">
        <v>16459</v>
      </c>
      <c r="D1165" s="13" t="s">
        <v>16460</v>
      </c>
      <c r="E1165" s="13" t="s">
        <v>128</v>
      </c>
      <c r="F1165" s="13" t="s">
        <v>15841</v>
      </c>
      <c r="G1165" s="13">
        <v>2016</v>
      </c>
      <c r="H1165" s="44">
        <v>42735</v>
      </c>
      <c r="I1165" s="13" t="s">
        <v>16461</v>
      </c>
      <c r="K1165" s="13" t="s">
        <v>16462</v>
      </c>
    </row>
    <row r="1166" spans="1:11" ht="15.75" customHeight="1" x14ac:dyDescent="0.25">
      <c r="A1166" s="13">
        <v>24564848</v>
      </c>
      <c r="B1166" s="13" t="s">
        <v>16490</v>
      </c>
      <c r="C1166" s="13" t="s">
        <v>16491</v>
      </c>
      <c r="D1166" s="13" t="s">
        <v>16492</v>
      </c>
      <c r="E1166" s="13" t="s">
        <v>16493</v>
      </c>
      <c r="F1166" s="13" t="s">
        <v>16494</v>
      </c>
      <c r="G1166" s="13">
        <v>2013</v>
      </c>
      <c r="H1166" s="44">
        <v>41696</v>
      </c>
      <c r="I1166" s="13" t="s">
        <v>16495</v>
      </c>
      <c r="K1166" s="13" t="s">
        <v>16496</v>
      </c>
    </row>
    <row r="1167" spans="1:11" ht="15.75" customHeight="1" x14ac:dyDescent="0.25">
      <c r="A1167" s="13">
        <v>23390207</v>
      </c>
      <c r="B1167" s="13" t="s">
        <v>16498</v>
      </c>
      <c r="C1167" s="13" t="s">
        <v>16499</v>
      </c>
      <c r="D1167" s="13" t="s">
        <v>16500</v>
      </c>
      <c r="E1167" s="13" t="s">
        <v>16501</v>
      </c>
      <c r="F1167" s="13" t="s">
        <v>493</v>
      </c>
      <c r="G1167" s="13">
        <v>2013</v>
      </c>
      <c r="H1167" s="44">
        <v>41313</v>
      </c>
      <c r="K1167" s="13" t="s">
        <v>16502</v>
      </c>
    </row>
    <row r="1168" spans="1:11" ht="15.75" customHeight="1" x14ac:dyDescent="0.25">
      <c r="A1168" s="13">
        <v>23847609</v>
      </c>
      <c r="B1168" s="13" t="s">
        <v>16503</v>
      </c>
      <c r="C1168" s="13" t="s">
        <v>16504</v>
      </c>
      <c r="D1168" s="13" t="s">
        <v>16505</v>
      </c>
      <c r="E1168" s="13" t="s">
        <v>16506</v>
      </c>
      <c r="F1168" s="13" t="s">
        <v>15747</v>
      </c>
      <c r="G1168" s="13">
        <v>2013</v>
      </c>
      <c r="H1168" s="44">
        <v>41468</v>
      </c>
      <c r="I1168" s="13" t="s">
        <v>16507</v>
      </c>
      <c r="K1168" s="13" t="s">
        <v>16508</v>
      </c>
    </row>
    <row r="1169" spans="1:11" ht="15.75" customHeight="1" x14ac:dyDescent="0.25">
      <c r="A1169" s="13">
        <v>26733970</v>
      </c>
      <c r="B1169" s="13" t="s">
        <v>16510</v>
      </c>
      <c r="C1169" s="13" t="s">
        <v>16511</v>
      </c>
      <c r="D1169" s="13" t="s">
        <v>16512</v>
      </c>
      <c r="E1169" s="13" t="s">
        <v>16129</v>
      </c>
      <c r="F1169" s="13" t="s">
        <v>15747</v>
      </c>
      <c r="G1169" s="13">
        <v>2015</v>
      </c>
      <c r="H1169" s="44">
        <v>42376</v>
      </c>
      <c r="I1169" s="13" t="s">
        <v>16513</v>
      </c>
      <c r="K1169" s="13" t="s">
        <v>16514</v>
      </c>
    </row>
    <row r="1170" spans="1:11" ht="15.75" customHeight="1" x14ac:dyDescent="0.25">
      <c r="A1170" s="13">
        <v>25844265</v>
      </c>
      <c r="B1170" s="13" t="s">
        <v>16568</v>
      </c>
      <c r="C1170" s="13" t="s">
        <v>16569</v>
      </c>
      <c r="D1170" s="13" t="s">
        <v>16570</v>
      </c>
      <c r="E1170" s="13" t="s">
        <v>16571</v>
      </c>
      <c r="F1170" s="13" t="s">
        <v>16572</v>
      </c>
      <c r="G1170" s="13">
        <v>2015</v>
      </c>
      <c r="H1170" s="44">
        <v>42101</v>
      </c>
      <c r="I1170" s="13" t="s">
        <v>16573</v>
      </c>
      <c r="K1170" s="13" t="s">
        <v>16574</v>
      </c>
    </row>
    <row r="1171" spans="1:11" ht="15.75" customHeight="1" x14ac:dyDescent="0.25">
      <c r="A1171" s="13">
        <v>25031290</v>
      </c>
      <c r="B1171" s="13" t="s">
        <v>16588</v>
      </c>
      <c r="C1171" s="13" t="s">
        <v>16589</v>
      </c>
      <c r="D1171" s="13" t="s">
        <v>16590</v>
      </c>
      <c r="E1171" s="13" t="s">
        <v>5098</v>
      </c>
      <c r="F1171" s="13" t="s">
        <v>2140</v>
      </c>
      <c r="G1171" s="13">
        <v>2014</v>
      </c>
      <c r="H1171" s="44">
        <v>41838</v>
      </c>
      <c r="K1171" s="13" t="s">
        <v>16591</v>
      </c>
    </row>
    <row r="1172" spans="1:11" ht="15.75" customHeight="1" x14ac:dyDescent="0.25">
      <c r="A1172" s="13">
        <v>31435621</v>
      </c>
      <c r="B1172" s="13" t="s">
        <v>16659</v>
      </c>
      <c r="C1172" s="13" t="s">
        <v>16660</v>
      </c>
      <c r="D1172" s="13" t="s">
        <v>16661</v>
      </c>
      <c r="E1172" s="13" t="s">
        <v>362</v>
      </c>
      <c r="F1172" s="13" t="s">
        <v>16662</v>
      </c>
      <c r="G1172" s="13">
        <v>2017</v>
      </c>
      <c r="H1172" s="44">
        <v>43700</v>
      </c>
      <c r="I1172" s="13" t="s">
        <v>16663</v>
      </c>
      <c r="J1172" s="13" t="s">
        <v>16664</v>
      </c>
      <c r="K1172" s="13" t="s">
        <v>16665</v>
      </c>
    </row>
    <row r="1173" spans="1:11" ht="15.75" customHeight="1" x14ac:dyDescent="0.25">
      <c r="A1173" s="13">
        <v>27902415</v>
      </c>
      <c r="B1173" s="13" t="s">
        <v>16666</v>
      </c>
      <c r="C1173" s="13" t="s">
        <v>16667</v>
      </c>
      <c r="D1173" s="13" t="s">
        <v>16668</v>
      </c>
      <c r="E1173" s="13" t="s">
        <v>16669</v>
      </c>
      <c r="F1173" s="13" t="s">
        <v>2015</v>
      </c>
      <c r="G1173" s="13">
        <v>2017</v>
      </c>
      <c r="H1173" s="44">
        <v>42705</v>
      </c>
      <c r="K1173" s="13" t="s">
        <v>16670</v>
      </c>
    </row>
    <row r="1174" spans="1:11" ht="15.75" customHeight="1" x14ac:dyDescent="0.25">
      <c r="A1174" s="13">
        <v>26475265</v>
      </c>
      <c r="B1174" s="13" t="s">
        <v>16674</v>
      </c>
      <c r="C1174" s="13" t="s">
        <v>16675</v>
      </c>
      <c r="D1174" s="13" t="s">
        <v>16676</v>
      </c>
      <c r="E1174" s="13" t="s">
        <v>16677</v>
      </c>
      <c r="F1174" s="13" t="s">
        <v>3332</v>
      </c>
      <c r="G1174" s="13">
        <v>2015</v>
      </c>
      <c r="H1174" s="44">
        <v>42295</v>
      </c>
      <c r="I1174" s="13" t="s">
        <v>16678</v>
      </c>
      <c r="K1174" s="13" t="s">
        <v>16679</v>
      </c>
    </row>
    <row r="1175" spans="1:11" ht="15.75" customHeight="1" x14ac:dyDescent="0.25">
      <c r="A1175" s="13">
        <v>26358608</v>
      </c>
      <c r="B1175" s="13" t="s">
        <v>16692</v>
      </c>
      <c r="C1175" s="13" t="s">
        <v>16693</v>
      </c>
      <c r="D1175" s="13" t="s">
        <v>16694</v>
      </c>
      <c r="E1175" s="13" t="s">
        <v>233</v>
      </c>
      <c r="F1175" s="13" t="s">
        <v>16029</v>
      </c>
      <c r="G1175" s="13">
        <v>2015</v>
      </c>
      <c r="H1175" s="44">
        <v>42259</v>
      </c>
      <c r="I1175" s="13" t="s">
        <v>16695</v>
      </c>
      <c r="K1175" s="13" t="s">
        <v>16696</v>
      </c>
    </row>
    <row r="1176" spans="1:11" ht="15.75" customHeight="1" x14ac:dyDescent="0.25">
      <c r="A1176" s="13">
        <v>25322708</v>
      </c>
      <c r="B1176" s="13" t="s">
        <v>16697</v>
      </c>
      <c r="C1176" s="13" t="s">
        <v>16698</v>
      </c>
      <c r="D1176" s="13" t="s">
        <v>16699</v>
      </c>
      <c r="E1176" s="13" t="s">
        <v>16700</v>
      </c>
      <c r="F1176" s="13" t="s">
        <v>16701</v>
      </c>
      <c r="G1176" s="13">
        <v>2014</v>
      </c>
      <c r="H1176" s="44">
        <v>41930</v>
      </c>
      <c r="K1176" s="13" t="s">
        <v>16702</v>
      </c>
    </row>
    <row r="1177" spans="1:11" ht="15.75" customHeight="1" x14ac:dyDescent="0.25">
      <c r="A1177" s="13">
        <v>25659837</v>
      </c>
      <c r="B1177" s="13" t="s">
        <v>16718</v>
      </c>
      <c r="C1177" s="13" t="s">
        <v>16719</v>
      </c>
      <c r="D1177" s="13" t="s">
        <v>16720</v>
      </c>
      <c r="E1177" s="13" t="s">
        <v>16721</v>
      </c>
      <c r="F1177" s="13" t="s">
        <v>595</v>
      </c>
      <c r="G1177" s="13">
        <v>2015</v>
      </c>
      <c r="H1177" s="44">
        <v>42045</v>
      </c>
      <c r="K1177" s="13" t="s">
        <v>16722</v>
      </c>
    </row>
    <row r="1178" spans="1:11" ht="15.75" customHeight="1" x14ac:dyDescent="0.25">
      <c r="A1178" s="13">
        <v>30108750</v>
      </c>
      <c r="B1178" s="13" t="s">
        <v>16757</v>
      </c>
      <c r="C1178" s="13" t="s">
        <v>16758</v>
      </c>
      <c r="D1178" s="13" t="s">
        <v>16759</v>
      </c>
      <c r="E1178" s="13" t="s">
        <v>16760</v>
      </c>
      <c r="F1178" s="13" t="s">
        <v>16761</v>
      </c>
      <c r="G1178" s="13">
        <v>2016</v>
      </c>
      <c r="H1178" s="44">
        <v>43328</v>
      </c>
      <c r="I1178" s="13" t="s">
        <v>16762</v>
      </c>
      <c r="K1178" s="13" t="s">
        <v>16763</v>
      </c>
    </row>
    <row r="1179" spans="1:11" ht="15.75" customHeight="1" x14ac:dyDescent="0.25">
      <c r="A1179" s="13">
        <v>26528045</v>
      </c>
      <c r="B1179" s="13" t="s">
        <v>16764</v>
      </c>
      <c r="C1179" s="13" t="s">
        <v>16765</v>
      </c>
      <c r="D1179" s="13" t="s">
        <v>16766</v>
      </c>
      <c r="E1179" s="13" t="s">
        <v>16767</v>
      </c>
      <c r="F1179" s="13" t="s">
        <v>16768</v>
      </c>
      <c r="G1179" s="13">
        <v>2015</v>
      </c>
      <c r="H1179" s="44">
        <v>42312</v>
      </c>
      <c r="I1179" s="13" t="s">
        <v>16769</v>
      </c>
      <c r="K1179" s="13" t="s">
        <v>16770</v>
      </c>
    </row>
    <row r="1180" spans="1:11" ht="15.75" customHeight="1" x14ac:dyDescent="0.25">
      <c r="A1180" s="13">
        <v>29769930</v>
      </c>
      <c r="B1180" s="13" t="s">
        <v>16789</v>
      </c>
      <c r="C1180" s="13" t="s">
        <v>16790</v>
      </c>
      <c r="D1180" s="13" t="s">
        <v>16791</v>
      </c>
      <c r="E1180" s="13" t="s">
        <v>2639</v>
      </c>
      <c r="F1180" s="13" t="s">
        <v>16136</v>
      </c>
      <c r="G1180" s="13">
        <v>2015</v>
      </c>
      <c r="H1180" s="44">
        <v>43238</v>
      </c>
      <c r="I1180" s="13" t="s">
        <v>16792</v>
      </c>
      <c r="K1180" s="13" t="s">
        <v>16793</v>
      </c>
    </row>
    <row r="1181" spans="1:11" ht="15.75" customHeight="1" x14ac:dyDescent="0.25">
      <c r="A1181" s="13">
        <v>26488526</v>
      </c>
      <c r="B1181" s="13" t="s">
        <v>16831</v>
      </c>
      <c r="C1181" s="13" t="s">
        <v>16832</v>
      </c>
      <c r="D1181" s="13" t="s">
        <v>16833</v>
      </c>
      <c r="E1181" s="13" t="s">
        <v>16834</v>
      </c>
      <c r="F1181" s="13" t="s">
        <v>5635</v>
      </c>
      <c r="G1181" s="13">
        <v>2015</v>
      </c>
      <c r="H1181" s="44">
        <v>42299</v>
      </c>
      <c r="K1181" s="13" t="s">
        <v>16835</v>
      </c>
    </row>
    <row r="1182" spans="1:11" ht="15.75" customHeight="1" x14ac:dyDescent="0.25">
      <c r="A1182" s="13">
        <v>26488518</v>
      </c>
      <c r="B1182" s="13" t="s">
        <v>16836</v>
      </c>
      <c r="C1182" s="13" t="s">
        <v>16832</v>
      </c>
      <c r="D1182" s="13" t="s">
        <v>16837</v>
      </c>
      <c r="E1182" s="13" t="s">
        <v>16834</v>
      </c>
      <c r="F1182" s="13" t="s">
        <v>5635</v>
      </c>
      <c r="G1182" s="13">
        <v>2015</v>
      </c>
      <c r="H1182" s="44">
        <v>42299</v>
      </c>
      <c r="K1182" s="13" t="s">
        <v>16838</v>
      </c>
    </row>
    <row r="1183" spans="1:11" ht="15.75" customHeight="1" x14ac:dyDescent="0.25">
      <c r="A1183" s="13">
        <v>27548417</v>
      </c>
      <c r="B1183" s="13" t="s">
        <v>16852</v>
      </c>
      <c r="D1183" s="13" t="s">
        <v>16853</v>
      </c>
      <c r="F1183" s="13" t="s">
        <v>5635</v>
      </c>
      <c r="G1183" s="13">
        <v>2016</v>
      </c>
      <c r="H1183" s="44">
        <v>42605</v>
      </c>
      <c r="K1183" s="13" t="s">
        <v>16838</v>
      </c>
    </row>
    <row r="1184" spans="1:11" ht="15.75" customHeight="1" x14ac:dyDescent="0.25">
      <c r="A1184" s="13">
        <v>27904747</v>
      </c>
      <c r="B1184" s="13" t="s">
        <v>16867</v>
      </c>
      <c r="C1184" s="13" t="s">
        <v>16868</v>
      </c>
      <c r="D1184" s="13" t="s">
        <v>16869</v>
      </c>
      <c r="E1184" s="13" t="s">
        <v>2748</v>
      </c>
      <c r="F1184" s="13" t="s">
        <v>2604</v>
      </c>
      <c r="G1184" s="13">
        <v>2016</v>
      </c>
      <c r="H1184" s="44">
        <v>42706</v>
      </c>
      <c r="I1184" s="13" t="s">
        <v>16870</v>
      </c>
      <c r="K1184" s="13" t="s">
        <v>16871</v>
      </c>
    </row>
    <row r="1185" spans="1:11" ht="15.75" customHeight="1" x14ac:dyDescent="0.25">
      <c r="A1185" s="13">
        <v>27547739</v>
      </c>
      <c r="B1185" s="13" t="s">
        <v>16879</v>
      </c>
      <c r="C1185" s="13" t="s">
        <v>16880</v>
      </c>
      <c r="D1185" s="13" t="s">
        <v>16881</v>
      </c>
      <c r="E1185" s="13" t="s">
        <v>16882</v>
      </c>
      <c r="F1185" s="13" t="s">
        <v>16883</v>
      </c>
      <c r="G1185" s="13">
        <v>2016</v>
      </c>
      <c r="H1185" s="44">
        <v>42605</v>
      </c>
      <c r="I1185" s="13" t="s">
        <v>16884</v>
      </c>
      <c r="K1185" s="13" t="s">
        <v>16885</v>
      </c>
    </row>
    <row r="1186" spans="1:11" ht="15.75" customHeight="1" x14ac:dyDescent="0.25">
      <c r="A1186" s="13">
        <v>26696986</v>
      </c>
      <c r="B1186" s="13" t="s">
        <v>16927</v>
      </c>
      <c r="C1186" s="13" t="s">
        <v>16928</v>
      </c>
      <c r="D1186" s="13" t="s">
        <v>16929</v>
      </c>
      <c r="E1186" s="13" t="s">
        <v>6283</v>
      </c>
      <c r="F1186" s="13" t="s">
        <v>15747</v>
      </c>
      <c r="G1186" s="13">
        <v>2015</v>
      </c>
      <c r="H1186" s="44">
        <v>42362</v>
      </c>
      <c r="I1186" s="13" t="s">
        <v>16930</v>
      </c>
      <c r="K1186" s="13" t="s">
        <v>16931</v>
      </c>
    </row>
    <row r="1187" spans="1:11" ht="15.75" customHeight="1" x14ac:dyDescent="0.25">
      <c r="A1187" s="13">
        <v>24046809</v>
      </c>
      <c r="B1187" s="13" t="s">
        <v>17006</v>
      </c>
      <c r="C1187" s="13" t="s">
        <v>17007</v>
      </c>
      <c r="D1187" s="13" t="s">
        <v>17008</v>
      </c>
      <c r="E1187" s="13" t="s">
        <v>17009</v>
      </c>
      <c r="F1187" s="13" t="s">
        <v>17010</v>
      </c>
      <c r="G1187" s="13">
        <v>2013</v>
      </c>
      <c r="H1187" s="44">
        <v>41536</v>
      </c>
      <c r="I1187" s="13" t="s">
        <v>17011</v>
      </c>
    </row>
    <row r="1188" spans="1:11" ht="15.75" customHeight="1" x14ac:dyDescent="0.25">
      <c r="A1188" s="13">
        <v>25159333</v>
      </c>
      <c r="B1188" s="13" t="s">
        <v>17028</v>
      </c>
      <c r="C1188" s="13" t="s">
        <v>17029</v>
      </c>
      <c r="D1188" s="13" t="s">
        <v>17030</v>
      </c>
      <c r="E1188" s="13" t="s">
        <v>17031</v>
      </c>
      <c r="F1188" s="13" t="s">
        <v>17032</v>
      </c>
      <c r="G1188" s="13">
        <v>2014</v>
      </c>
      <c r="H1188" s="44">
        <v>41879</v>
      </c>
      <c r="K1188" s="13" t="s">
        <v>17033</v>
      </c>
    </row>
    <row r="1189" spans="1:11" ht="15.75" customHeight="1" x14ac:dyDescent="0.25">
      <c r="A1189" s="13">
        <v>27013259</v>
      </c>
      <c r="B1189" s="13" t="s">
        <v>17036</v>
      </c>
      <c r="C1189" s="13" t="s">
        <v>17037</v>
      </c>
      <c r="D1189" s="13" t="s">
        <v>17038</v>
      </c>
      <c r="E1189" s="13" t="s">
        <v>17039</v>
      </c>
      <c r="F1189" s="13" t="s">
        <v>7267</v>
      </c>
      <c r="G1189" s="13">
        <v>2016</v>
      </c>
      <c r="H1189" s="44">
        <v>42455</v>
      </c>
      <c r="K1189" s="13" t="s">
        <v>17040</v>
      </c>
    </row>
    <row r="1190" spans="1:11" ht="15.75" customHeight="1" x14ac:dyDescent="0.25">
      <c r="A1190" s="13">
        <v>25969541</v>
      </c>
      <c r="B1190" s="13" t="s">
        <v>17049</v>
      </c>
      <c r="C1190" s="13" t="s">
        <v>17050</v>
      </c>
      <c r="D1190" s="13" t="s">
        <v>17051</v>
      </c>
      <c r="E1190" s="13" t="s">
        <v>17052</v>
      </c>
      <c r="F1190" s="13" t="s">
        <v>393</v>
      </c>
      <c r="G1190" s="13">
        <v>2016</v>
      </c>
      <c r="H1190" s="44">
        <v>42138</v>
      </c>
      <c r="K1190" s="13" t="s">
        <v>17053</v>
      </c>
    </row>
    <row r="1191" spans="1:11" ht="15.75" customHeight="1" x14ac:dyDescent="0.25">
      <c r="A1191" s="13">
        <v>26294142</v>
      </c>
      <c r="B1191" s="13" t="s">
        <v>17077</v>
      </c>
      <c r="C1191" s="13" t="s">
        <v>17078</v>
      </c>
      <c r="D1191" s="13" t="s">
        <v>17079</v>
      </c>
      <c r="E1191" s="13" t="s">
        <v>17080</v>
      </c>
      <c r="F1191" s="13" t="s">
        <v>15810</v>
      </c>
      <c r="G1191" s="13">
        <v>2015</v>
      </c>
      <c r="H1191" s="44">
        <v>42238</v>
      </c>
      <c r="K1191" s="13" t="s">
        <v>17081</v>
      </c>
    </row>
    <row r="1192" spans="1:11" ht="15.75" customHeight="1" x14ac:dyDescent="0.25">
      <c r="A1192" s="13">
        <v>25083897</v>
      </c>
      <c r="B1192" s="13" t="s">
        <v>17108</v>
      </c>
      <c r="C1192" s="13" t="s">
        <v>4164</v>
      </c>
      <c r="D1192" s="13" t="s">
        <v>17109</v>
      </c>
      <c r="E1192" s="13" t="s">
        <v>4166</v>
      </c>
      <c r="F1192" s="13" t="s">
        <v>17110</v>
      </c>
      <c r="G1192" s="13">
        <v>2014</v>
      </c>
      <c r="H1192" s="44">
        <v>41853</v>
      </c>
      <c r="K1192" s="13" t="s">
        <v>17111</v>
      </c>
    </row>
    <row r="1193" spans="1:11" ht="15.75" customHeight="1" x14ac:dyDescent="0.25">
      <c r="A1193" s="13">
        <v>22761285</v>
      </c>
      <c r="B1193" s="13" t="s">
        <v>17113</v>
      </c>
      <c r="C1193" s="13" t="s">
        <v>17114</v>
      </c>
      <c r="D1193" s="13" t="s">
        <v>17115</v>
      </c>
      <c r="E1193" s="13" t="s">
        <v>8008</v>
      </c>
      <c r="F1193" s="13" t="s">
        <v>5111</v>
      </c>
      <c r="G1193" s="13">
        <v>2012</v>
      </c>
      <c r="H1193" s="44">
        <v>41095</v>
      </c>
      <c r="I1193" s="13" t="s">
        <v>17116</v>
      </c>
      <c r="K1193" s="13" t="s">
        <v>17117</v>
      </c>
    </row>
    <row r="1194" spans="1:11" ht="15.75" customHeight="1" x14ac:dyDescent="0.25">
      <c r="A1194" s="13">
        <v>24088850</v>
      </c>
      <c r="B1194" s="13" t="s">
        <v>17119</v>
      </c>
      <c r="C1194" s="13" t="s">
        <v>17120</v>
      </c>
      <c r="D1194" s="13" t="s">
        <v>17121</v>
      </c>
      <c r="E1194" s="13" t="s">
        <v>17122</v>
      </c>
      <c r="F1194" s="13" t="s">
        <v>502</v>
      </c>
      <c r="G1194" s="13">
        <v>2013</v>
      </c>
      <c r="H1194" s="44">
        <v>41551</v>
      </c>
      <c r="I1194" s="13" t="s">
        <v>17123</v>
      </c>
      <c r="K1194" s="13" t="s">
        <v>17124</v>
      </c>
    </row>
    <row r="1195" spans="1:11" ht="15.75" customHeight="1" x14ac:dyDescent="0.25">
      <c r="A1195" s="13">
        <v>23320468</v>
      </c>
      <c r="B1195" s="13" t="s">
        <v>17125</v>
      </c>
      <c r="C1195" s="13" t="s">
        <v>17126</v>
      </c>
      <c r="D1195" s="13" t="s">
        <v>17127</v>
      </c>
      <c r="E1195" s="13" t="s">
        <v>3744</v>
      </c>
      <c r="F1195" s="13" t="s">
        <v>1845</v>
      </c>
      <c r="G1195" s="13">
        <v>2013</v>
      </c>
      <c r="H1195" s="44">
        <v>41291</v>
      </c>
      <c r="K1195" s="13" t="s">
        <v>17128</v>
      </c>
    </row>
    <row r="1196" spans="1:11" ht="15.75" customHeight="1" x14ac:dyDescent="0.25">
      <c r="A1196" s="13">
        <v>27548425</v>
      </c>
      <c r="B1196" s="13" t="s">
        <v>17129</v>
      </c>
      <c r="D1196" s="13" t="s">
        <v>17130</v>
      </c>
      <c r="F1196" s="13" t="s">
        <v>5635</v>
      </c>
      <c r="G1196" s="13">
        <v>2016</v>
      </c>
      <c r="H1196" s="44">
        <v>42605</v>
      </c>
      <c r="K1196" s="13" t="s">
        <v>16835</v>
      </c>
    </row>
    <row r="1197" spans="1:11" ht="15.75" customHeight="1" x14ac:dyDescent="0.25">
      <c r="A1197" s="13">
        <v>25344841</v>
      </c>
      <c r="B1197" s="13" t="s">
        <v>17186</v>
      </c>
      <c r="C1197" s="13" t="s">
        <v>17187</v>
      </c>
      <c r="D1197" s="13" t="s">
        <v>17188</v>
      </c>
      <c r="E1197" s="13" t="s">
        <v>2517</v>
      </c>
      <c r="F1197" s="13" t="s">
        <v>17189</v>
      </c>
      <c r="G1197" s="13">
        <v>2015</v>
      </c>
      <c r="H1197" s="44">
        <v>41939</v>
      </c>
      <c r="K1197" s="13" t="s">
        <v>17190</v>
      </c>
    </row>
    <row r="1198" spans="1:11" ht="15.75" customHeight="1" x14ac:dyDescent="0.25">
      <c r="A1198" s="13">
        <v>25814039</v>
      </c>
      <c r="B1198" s="13" t="s">
        <v>17209</v>
      </c>
      <c r="C1198" s="13" t="s">
        <v>17210</v>
      </c>
      <c r="D1198" s="13" t="s">
        <v>17211</v>
      </c>
      <c r="E1198" s="13" t="s">
        <v>17212</v>
      </c>
      <c r="F1198" s="13" t="s">
        <v>2015</v>
      </c>
      <c r="G1198" s="13">
        <v>2015</v>
      </c>
      <c r="H1198" s="44">
        <v>42091</v>
      </c>
      <c r="K1198" s="13" t="s">
        <v>17213</v>
      </c>
    </row>
    <row r="1199" spans="1:11" ht="15.75" customHeight="1" x14ac:dyDescent="0.25">
      <c r="A1199" s="13">
        <v>24717166</v>
      </c>
      <c r="B1199" s="13" t="s">
        <v>17226</v>
      </c>
      <c r="C1199" s="13" t="s">
        <v>17227</v>
      </c>
      <c r="D1199" s="13" t="s">
        <v>17228</v>
      </c>
      <c r="E1199" s="13" t="s">
        <v>17229</v>
      </c>
      <c r="F1199" s="13" t="s">
        <v>595</v>
      </c>
      <c r="G1199" s="13">
        <v>2014</v>
      </c>
      <c r="H1199" s="44">
        <v>41740</v>
      </c>
      <c r="K1199" s="13" t="s">
        <v>17230</v>
      </c>
    </row>
    <row r="1200" spans="1:11" ht="15.75" customHeight="1" x14ac:dyDescent="0.25">
      <c r="A1200" s="13">
        <v>22877601</v>
      </c>
      <c r="B1200" s="13" t="s">
        <v>17231</v>
      </c>
      <c r="C1200" s="13" t="s">
        <v>17232</v>
      </c>
      <c r="D1200" s="13" t="s">
        <v>17233</v>
      </c>
      <c r="E1200" s="13" t="s">
        <v>17234</v>
      </c>
      <c r="F1200" s="13" t="s">
        <v>595</v>
      </c>
      <c r="G1200" s="13">
        <v>2012</v>
      </c>
      <c r="H1200" s="44">
        <v>41132</v>
      </c>
      <c r="K1200" s="13" t="s">
        <v>17235</v>
      </c>
    </row>
    <row r="1201" spans="1:11" ht="15.75" customHeight="1" x14ac:dyDescent="0.25">
      <c r="A1201" s="13">
        <v>26237608</v>
      </c>
      <c r="B1201" s="13" t="s">
        <v>17241</v>
      </c>
      <c r="C1201" s="13" t="s">
        <v>17242</v>
      </c>
      <c r="D1201" s="13" t="s">
        <v>17243</v>
      </c>
      <c r="E1201" s="13" t="s">
        <v>17244</v>
      </c>
      <c r="F1201" s="13" t="s">
        <v>17245</v>
      </c>
      <c r="G1201" s="13">
        <v>2014</v>
      </c>
      <c r="H1201" s="44">
        <v>42220</v>
      </c>
      <c r="I1201" s="13" t="s">
        <v>17246</v>
      </c>
      <c r="K1201" s="13" t="s">
        <v>17247</v>
      </c>
    </row>
    <row r="1202" spans="1:11" ht="15.75" customHeight="1" x14ac:dyDescent="0.25">
      <c r="A1202" s="13">
        <v>34017216</v>
      </c>
      <c r="B1202" s="13" t="s">
        <v>17258</v>
      </c>
      <c r="C1202" s="13" t="s">
        <v>17259</v>
      </c>
      <c r="D1202" s="13" t="s">
        <v>17260</v>
      </c>
      <c r="E1202" s="13" t="s">
        <v>3138</v>
      </c>
      <c r="F1202" s="13" t="s">
        <v>17261</v>
      </c>
      <c r="G1202" s="13">
        <v>2017</v>
      </c>
      <c r="H1202" s="44">
        <v>44337</v>
      </c>
      <c r="I1202" s="13" t="s">
        <v>17262</v>
      </c>
      <c r="J1202" s="13" t="s">
        <v>17263</v>
      </c>
      <c r="K1202" s="13" t="s">
        <v>17264</v>
      </c>
    </row>
    <row r="1203" spans="1:11" ht="15.75" customHeight="1" x14ac:dyDescent="0.25">
      <c r="A1203" s="13">
        <v>26114001</v>
      </c>
      <c r="B1203" s="13" t="s">
        <v>17305</v>
      </c>
      <c r="C1203" s="13" t="s">
        <v>17306</v>
      </c>
      <c r="D1203" s="13" t="s">
        <v>17307</v>
      </c>
      <c r="E1203" s="13" t="s">
        <v>17308</v>
      </c>
      <c r="F1203" s="13" t="s">
        <v>17309</v>
      </c>
      <c r="G1203" s="13">
        <v>2015</v>
      </c>
      <c r="H1203" s="44">
        <v>42182</v>
      </c>
      <c r="I1203" s="13" t="s">
        <v>17310</v>
      </c>
      <c r="K1203" s="13" t="s">
        <v>17311</v>
      </c>
    </row>
    <row r="1204" spans="1:11" ht="15.75" customHeight="1" x14ac:dyDescent="0.25">
      <c r="A1204" s="13">
        <v>25435192</v>
      </c>
      <c r="B1204" s="13" t="s">
        <v>17319</v>
      </c>
      <c r="C1204" s="13" t="s">
        <v>17320</v>
      </c>
      <c r="D1204" s="13" t="s">
        <v>17321</v>
      </c>
      <c r="E1204" s="13" t="s">
        <v>17322</v>
      </c>
      <c r="F1204" s="13" t="s">
        <v>595</v>
      </c>
      <c r="G1204" s="13">
        <v>2014</v>
      </c>
      <c r="H1204" s="44">
        <v>41975</v>
      </c>
      <c r="K1204" s="13" t="s">
        <v>17323</v>
      </c>
    </row>
    <row r="1205" spans="1:11" ht="15.75" customHeight="1" x14ac:dyDescent="0.25">
      <c r="A1205" s="13">
        <v>26150848</v>
      </c>
      <c r="B1205" s="13" t="s">
        <v>17329</v>
      </c>
      <c r="C1205" s="13" t="s">
        <v>17330</v>
      </c>
      <c r="D1205" s="13" t="s">
        <v>17331</v>
      </c>
      <c r="E1205" s="13" t="s">
        <v>17332</v>
      </c>
      <c r="F1205" s="13" t="s">
        <v>17333</v>
      </c>
      <c r="G1205" s="13">
        <v>2015</v>
      </c>
      <c r="H1205" s="44">
        <v>42193</v>
      </c>
      <c r="I1205" s="13" t="s">
        <v>17334</v>
      </c>
      <c r="K1205" s="13" t="s">
        <v>17335</v>
      </c>
    </row>
    <row r="1206" spans="1:11" ht="15.75" customHeight="1" x14ac:dyDescent="0.25">
      <c r="A1206" s="13">
        <v>26255890</v>
      </c>
      <c r="B1206" s="13" t="s">
        <v>17341</v>
      </c>
      <c r="C1206" s="13" t="s">
        <v>17342</v>
      </c>
      <c r="D1206" s="13" t="s">
        <v>17343</v>
      </c>
      <c r="E1206" s="13" t="s">
        <v>8327</v>
      </c>
      <c r="F1206" s="13" t="s">
        <v>454</v>
      </c>
      <c r="G1206" s="13">
        <v>2015</v>
      </c>
      <c r="H1206" s="44">
        <v>42227</v>
      </c>
      <c r="I1206" s="13" t="s">
        <v>17344</v>
      </c>
      <c r="J1206" s="13" t="s">
        <v>17345</v>
      </c>
      <c r="K1206" s="13" t="s">
        <v>17346</v>
      </c>
    </row>
    <row r="1207" spans="1:11" ht="15.75" customHeight="1" x14ac:dyDescent="0.25">
      <c r="A1207" s="13">
        <v>23158843</v>
      </c>
      <c r="B1207" s="13" t="s">
        <v>17367</v>
      </c>
      <c r="C1207" s="13" t="s">
        <v>17368</v>
      </c>
      <c r="D1207" s="13" t="s">
        <v>17369</v>
      </c>
      <c r="E1207" s="13" t="s">
        <v>17370</v>
      </c>
      <c r="F1207" s="13" t="s">
        <v>595</v>
      </c>
      <c r="G1207" s="13">
        <v>2013</v>
      </c>
      <c r="H1207" s="44">
        <v>41233</v>
      </c>
      <c r="K1207" s="13" t="s">
        <v>17371</v>
      </c>
    </row>
    <row r="1208" spans="1:11" ht="15.75" customHeight="1" x14ac:dyDescent="0.25">
      <c r="A1208" s="13">
        <v>24787738</v>
      </c>
      <c r="B1208" s="13" t="s">
        <v>17372</v>
      </c>
      <c r="C1208" s="13" t="s">
        <v>17373</v>
      </c>
      <c r="D1208" s="13" t="s">
        <v>17374</v>
      </c>
      <c r="E1208" s="13" t="s">
        <v>17375</v>
      </c>
      <c r="F1208" s="13" t="s">
        <v>1328</v>
      </c>
      <c r="G1208" s="13">
        <v>2014</v>
      </c>
      <c r="H1208" s="44">
        <v>41762</v>
      </c>
      <c r="K1208" s="13" t="s">
        <v>17376</v>
      </c>
    </row>
    <row r="1209" spans="1:11" ht="15.75" customHeight="1" x14ac:dyDescent="0.25">
      <c r="A1209" s="13">
        <v>23274496</v>
      </c>
      <c r="B1209" s="13" t="s">
        <v>17383</v>
      </c>
      <c r="C1209" s="13" t="s">
        <v>17384</v>
      </c>
      <c r="D1209" s="13" t="s">
        <v>17385</v>
      </c>
      <c r="E1209" s="13" t="s">
        <v>459</v>
      </c>
      <c r="F1209" s="13" t="s">
        <v>6008</v>
      </c>
      <c r="G1209" s="13">
        <v>2013</v>
      </c>
      <c r="H1209" s="44">
        <v>41275</v>
      </c>
      <c r="K1209" s="13" t="s">
        <v>17386</v>
      </c>
    </row>
    <row r="1210" spans="1:11" ht="15.75" customHeight="1" x14ac:dyDescent="0.25">
      <c r="A1210" s="13">
        <v>24982675</v>
      </c>
      <c r="B1210" s="13" t="s">
        <v>17426</v>
      </c>
      <c r="C1210" s="13" t="s">
        <v>17427</v>
      </c>
      <c r="D1210" s="13" t="s">
        <v>17428</v>
      </c>
      <c r="E1210" s="13" t="s">
        <v>17429</v>
      </c>
      <c r="F1210" s="13" t="s">
        <v>17430</v>
      </c>
      <c r="G1210" s="13">
        <v>2014</v>
      </c>
      <c r="H1210" s="44">
        <v>41822</v>
      </c>
      <c r="I1210" s="13" t="s">
        <v>17431</v>
      </c>
      <c r="K1210" s="13" t="s">
        <v>17432</v>
      </c>
    </row>
    <row r="1211" spans="1:11" ht="15.75" customHeight="1" x14ac:dyDescent="0.25">
      <c r="A1211" s="13">
        <v>26443496</v>
      </c>
      <c r="B1211" s="13" t="s">
        <v>17453</v>
      </c>
      <c r="C1211" s="13" t="s">
        <v>17454</v>
      </c>
      <c r="D1211" s="13" t="s">
        <v>17455</v>
      </c>
      <c r="E1211" s="13" t="s">
        <v>17456</v>
      </c>
      <c r="F1211" s="13" t="s">
        <v>6906</v>
      </c>
      <c r="G1211" s="13">
        <v>2016</v>
      </c>
      <c r="H1211" s="44">
        <v>42285</v>
      </c>
      <c r="I1211" s="13" t="s">
        <v>17457</v>
      </c>
      <c r="K1211" s="13" t="s">
        <v>17458</v>
      </c>
    </row>
    <row r="1212" spans="1:11" ht="15.75" customHeight="1" x14ac:dyDescent="0.25">
      <c r="A1212" s="13">
        <v>26850150</v>
      </c>
      <c r="B1212" s="13" t="s">
        <v>17459</v>
      </c>
      <c r="C1212" s="13" t="s">
        <v>17460</v>
      </c>
      <c r="D1212" s="13" t="s">
        <v>17461</v>
      </c>
      <c r="E1212" s="13" t="s">
        <v>17462</v>
      </c>
      <c r="F1212" s="13" t="s">
        <v>10005</v>
      </c>
      <c r="G1212" s="13">
        <v>2016</v>
      </c>
      <c r="H1212" s="44">
        <v>42407</v>
      </c>
      <c r="K1212" s="13" t="s">
        <v>17463</v>
      </c>
    </row>
    <row r="1213" spans="1:11" ht="15.75" customHeight="1" x14ac:dyDescent="0.25">
      <c r="A1213" s="13">
        <v>25237598</v>
      </c>
      <c r="B1213" s="13" t="s">
        <v>17488</v>
      </c>
      <c r="C1213" s="13" t="s">
        <v>17489</v>
      </c>
      <c r="D1213" s="13" t="s">
        <v>17490</v>
      </c>
      <c r="E1213" s="13" t="s">
        <v>17491</v>
      </c>
      <c r="F1213" s="13" t="s">
        <v>16708</v>
      </c>
      <c r="G1213" s="13">
        <v>2014</v>
      </c>
      <c r="H1213" s="44">
        <v>41902</v>
      </c>
      <c r="I1213" s="13" t="s">
        <v>17492</v>
      </c>
      <c r="K1213" s="13" t="s">
        <v>17493</v>
      </c>
    </row>
    <row r="1214" spans="1:11" ht="15.75" customHeight="1" x14ac:dyDescent="0.25">
      <c r="A1214" s="13">
        <v>24381252</v>
      </c>
      <c r="B1214" s="13" t="s">
        <v>17500</v>
      </c>
      <c r="C1214" s="13" t="s">
        <v>17501</v>
      </c>
      <c r="D1214" s="13" t="s">
        <v>17502</v>
      </c>
      <c r="E1214" s="13" t="s">
        <v>17503</v>
      </c>
      <c r="F1214" s="13" t="s">
        <v>5111</v>
      </c>
      <c r="G1214" s="13">
        <v>2013</v>
      </c>
      <c r="H1214" s="44">
        <v>41641</v>
      </c>
      <c r="I1214" s="13" t="s">
        <v>17504</v>
      </c>
      <c r="K1214" s="13" t="s">
        <v>17505</v>
      </c>
    </row>
    <row r="1215" spans="1:11" ht="15.75" customHeight="1" x14ac:dyDescent="0.25">
      <c r="A1215" s="13">
        <v>28216070</v>
      </c>
      <c r="B1215" s="13" t="s">
        <v>17532</v>
      </c>
      <c r="C1215" s="13" t="s">
        <v>5242</v>
      </c>
      <c r="D1215" s="13" t="s">
        <v>17533</v>
      </c>
      <c r="E1215" s="13" t="s">
        <v>5244</v>
      </c>
      <c r="F1215" s="13" t="s">
        <v>5245</v>
      </c>
      <c r="G1215" s="13">
        <v>2018</v>
      </c>
      <c r="H1215" s="44">
        <v>42787</v>
      </c>
      <c r="K1215" s="13" t="s">
        <v>17534</v>
      </c>
    </row>
    <row r="1216" spans="1:11" ht="15.75" customHeight="1" x14ac:dyDescent="0.25">
      <c r="A1216" s="13">
        <v>25768859</v>
      </c>
      <c r="B1216" s="13" t="s">
        <v>17535</v>
      </c>
      <c r="C1216" s="13" t="s">
        <v>17536</v>
      </c>
      <c r="D1216" s="13" t="s">
        <v>17537</v>
      </c>
      <c r="E1216" s="13" t="s">
        <v>17538</v>
      </c>
      <c r="F1216" s="13" t="s">
        <v>304</v>
      </c>
      <c r="G1216" s="13">
        <v>2015</v>
      </c>
      <c r="H1216" s="44">
        <v>42077</v>
      </c>
      <c r="I1216" s="13" t="s">
        <v>17539</v>
      </c>
      <c r="K1216" s="13" t="s">
        <v>17540</v>
      </c>
    </row>
    <row r="1217" spans="1:11" ht="15.75" customHeight="1" x14ac:dyDescent="0.25">
      <c r="A1217" s="13">
        <v>25331311</v>
      </c>
      <c r="B1217" s="13" t="s">
        <v>17564</v>
      </c>
      <c r="C1217" s="13" t="s">
        <v>17565</v>
      </c>
      <c r="D1217" s="13" t="s">
        <v>17566</v>
      </c>
      <c r="E1217" s="13" t="s">
        <v>17567</v>
      </c>
      <c r="F1217" s="13" t="s">
        <v>2708</v>
      </c>
      <c r="G1217" s="13">
        <v>2014</v>
      </c>
      <c r="H1217" s="44">
        <v>41934</v>
      </c>
    </row>
    <row r="1218" spans="1:11" ht="15.75" customHeight="1" x14ac:dyDescent="0.25">
      <c r="A1218" s="13">
        <v>25253912</v>
      </c>
      <c r="B1218" s="13" t="s">
        <v>17569</v>
      </c>
      <c r="C1218" s="13" t="s">
        <v>17570</v>
      </c>
      <c r="D1218" s="13" t="s">
        <v>17571</v>
      </c>
      <c r="E1218" s="13" t="s">
        <v>17572</v>
      </c>
      <c r="F1218" s="13" t="s">
        <v>17573</v>
      </c>
      <c r="G1218" s="13">
        <v>2014</v>
      </c>
      <c r="H1218" s="44">
        <v>41908</v>
      </c>
      <c r="I1218" s="13" t="s">
        <v>17574</v>
      </c>
      <c r="K1218" s="13" t="s">
        <v>17575</v>
      </c>
    </row>
    <row r="1219" spans="1:11" ht="15.75" customHeight="1" x14ac:dyDescent="0.25">
      <c r="A1219" s="13">
        <v>23796936</v>
      </c>
      <c r="B1219" s="13" t="s">
        <v>17576</v>
      </c>
      <c r="C1219" s="13" t="s">
        <v>17577</v>
      </c>
      <c r="D1219" s="13" t="s">
        <v>17578</v>
      </c>
      <c r="E1219" s="13" t="s">
        <v>17579</v>
      </c>
      <c r="F1219" s="13" t="s">
        <v>573</v>
      </c>
      <c r="G1219" s="13">
        <v>2013</v>
      </c>
      <c r="H1219" s="44">
        <v>41451</v>
      </c>
      <c r="I1219" s="13" t="s">
        <v>17580</v>
      </c>
      <c r="K1219" s="13" t="s">
        <v>17581</v>
      </c>
    </row>
    <row r="1220" spans="1:11" ht="15.75" customHeight="1" x14ac:dyDescent="0.25">
      <c r="A1220" s="13">
        <v>26392654</v>
      </c>
      <c r="B1220" s="13" t="s">
        <v>17582</v>
      </c>
      <c r="C1220" s="13" t="s">
        <v>17583</v>
      </c>
      <c r="D1220" s="13" t="s">
        <v>17584</v>
      </c>
      <c r="E1220" s="13" t="s">
        <v>17585</v>
      </c>
      <c r="F1220" s="13" t="s">
        <v>16326</v>
      </c>
      <c r="G1220" s="13">
        <v>2015</v>
      </c>
      <c r="H1220" s="44">
        <v>42270</v>
      </c>
      <c r="I1220" s="13" t="s">
        <v>17586</v>
      </c>
      <c r="K1220" s="13" t="s">
        <v>17587</v>
      </c>
    </row>
    <row r="1221" spans="1:11" ht="15.75" customHeight="1" x14ac:dyDescent="0.25">
      <c r="A1221" s="13">
        <v>22578237</v>
      </c>
      <c r="B1221" s="13" t="s">
        <v>17589</v>
      </c>
      <c r="C1221" s="13" t="s">
        <v>17590</v>
      </c>
      <c r="D1221" s="13" t="s">
        <v>17591</v>
      </c>
      <c r="E1221" s="13" t="s">
        <v>17592</v>
      </c>
      <c r="F1221" s="13" t="s">
        <v>17593</v>
      </c>
      <c r="G1221" s="13">
        <v>2012</v>
      </c>
      <c r="H1221" s="44">
        <v>41044</v>
      </c>
      <c r="K1221" s="13" t="s">
        <v>17594</v>
      </c>
    </row>
    <row r="1222" spans="1:11" ht="15.75" customHeight="1" x14ac:dyDescent="0.25">
      <c r="A1222" s="13">
        <v>24275271</v>
      </c>
      <c r="B1222" s="13" t="s">
        <v>17595</v>
      </c>
      <c r="C1222" s="13" t="s">
        <v>17596</v>
      </c>
      <c r="D1222" s="13" t="s">
        <v>17597</v>
      </c>
      <c r="E1222" s="13" t="s">
        <v>17598</v>
      </c>
      <c r="F1222" s="13" t="s">
        <v>7518</v>
      </c>
      <c r="G1222" s="13">
        <v>2013</v>
      </c>
      <c r="H1222" s="44">
        <v>41605</v>
      </c>
      <c r="I1222" s="13" t="s">
        <v>17599</v>
      </c>
      <c r="J1222" s="13" t="s">
        <v>17600</v>
      </c>
      <c r="K1222" s="13" t="s">
        <v>17601</v>
      </c>
    </row>
    <row r="1223" spans="1:11" ht="15.75" customHeight="1" x14ac:dyDescent="0.25">
      <c r="A1223" s="13">
        <v>24655615</v>
      </c>
      <c r="B1223" s="13" t="s">
        <v>17609</v>
      </c>
      <c r="C1223" s="13" t="s">
        <v>11847</v>
      </c>
      <c r="D1223" s="13" t="s">
        <v>17610</v>
      </c>
      <c r="E1223" s="13" t="s">
        <v>11849</v>
      </c>
      <c r="F1223" s="13" t="s">
        <v>145</v>
      </c>
      <c r="G1223" s="13">
        <v>2014</v>
      </c>
      <c r="H1223" s="44">
        <v>41723</v>
      </c>
      <c r="I1223" s="13" t="s">
        <v>17611</v>
      </c>
      <c r="K1223" s="13" t="s">
        <v>17612</v>
      </c>
    </row>
    <row r="1224" spans="1:11" ht="15.75" customHeight="1" x14ac:dyDescent="0.25">
      <c r="A1224" s="13">
        <v>25866700</v>
      </c>
      <c r="B1224" s="13" t="s">
        <v>17613</v>
      </c>
      <c r="C1224" s="13" t="s">
        <v>5843</v>
      </c>
      <c r="D1224" s="13" t="s">
        <v>17614</v>
      </c>
      <c r="E1224" s="13" t="s">
        <v>5845</v>
      </c>
      <c r="F1224" s="13" t="s">
        <v>312</v>
      </c>
      <c r="G1224" s="13">
        <v>2015</v>
      </c>
      <c r="H1224" s="44">
        <v>42108</v>
      </c>
      <c r="I1224" s="13" t="s">
        <v>17615</v>
      </c>
      <c r="J1224" s="13" t="s">
        <v>17616</v>
      </c>
      <c r="K1224" s="13" t="s">
        <v>10465</v>
      </c>
    </row>
    <row r="1225" spans="1:11" ht="15.75" customHeight="1" x14ac:dyDescent="0.25">
      <c r="A1225" s="13">
        <v>24593108</v>
      </c>
      <c r="B1225" s="13" t="s">
        <v>17648</v>
      </c>
      <c r="C1225" s="13" t="s">
        <v>17649</v>
      </c>
      <c r="D1225" s="13" t="s">
        <v>17650</v>
      </c>
      <c r="E1225" s="13" t="s">
        <v>17651</v>
      </c>
      <c r="F1225" s="13" t="s">
        <v>17652</v>
      </c>
      <c r="G1225" s="13">
        <v>2014</v>
      </c>
      <c r="H1225" s="44">
        <v>41704</v>
      </c>
      <c r="K1225" s="13" t="s">
        <v>17653</v>
      </c>
    </row>
    <row r="1226" spans="1:11" ht="15.75" customHeight="1" x14ac:dyDescent="0.25">
      <c r="A1226" s="13">
        <v>26442504</v>
      </c>
      <c r="B1226" s="13" t="s">
        <v>17655</v>
      </c>
      <c r="C1226" s="13" t="s">
        <v>17656</v>
      </c>
      <c r="D1226" s="13" t="s">
        <v>17657</v>
      </c>
      <c r="E1226" s="13" t="s">
        <v>17658</v>
      </c>
      <c r="F1226" s="13" t="s">
        <v>17659</v>
      </c>
      <c r="G1226" s="13">
        <v>2016</v>
      </c>
      <c r="H1226" s="44">
        <v>42285</v>
      </c>
      <c r="K1226" s="13" t="s">
        <v>17660</v>
      </c>
    </row>
    <row r="1227" spans="1:11" ht="15.75" customHeight="1" x14ac:dyDescent="0.25">
      <c r="A1227" s="13">
        <v>23970745</v>
      </c>
      <c r="B1227" s="13" t="s">
        <v>17661</v>
      </c>
      <c r="C1227" s="13" t="s">
        <v>17662</v>
      </c>
      <c r="D1227" s="13" t="s">
        <v>17663</v>
      </c>
      <c r="E1227" s="13" t="s">
        <v>7272</v>
      </c>
      <c r="F1227" s="13" t="s">
        <v>735</v>
      </c>
      <c r="G1227" s="13">
        <v>2013</v>
      </c>
      <c r="H1227" s="44">
        <v>41510</v>
      </c>
      <c r="K1227" s="13" t="s">
        <v>17664</v>
      </c>
    </row>
    <row r="1228" spans="1:11" ht="15.75" customHeight="1" x14ac:dyDescent="0.25">
      <c r="A1228" s="13">
        <v>23409129</v>
      </c>
      <c r="B1228" s="13" t="s">
        <v>17684</v>
      </c>
      <c r="C1228" s="13" t="s">
        <v>17685</v>
      </c>
      <c r="D1228" s="13" t="s">
        <v>17686</v>
      </c>
      <c r="E1228" s="13" t="s">
        <v>17687</v>
      </c>
      <c r="F1228" s="13" t="s">
        <v>424</v>
      </c>
      <c r="G1228" s="13">
        <v>2013</v>
      </c>
      <c r="H1228" s="44">
        <v>41320</v>
      </c>
      <c r="I1228" s="13" t="s">
        <v>17688</v>
      </c>
      <c r="K1228" s="13" t="s">
        <v>17689</v>
      </c>
    </row>
    <row r="1229" spans="1:11" ht="15.75" customHeight="1" x14ac:dyDescent="0.25">
      <c r="A1229" s="13">
        <v>22970467</v>
      </c>
      <c r="B1229" s="13" t="s">
        <v>17690</v>
      </c>
      <c r="C1229" s="13" t="s">
        <v>17691</v>
      </c>
      <c r="D1229" s="13" t="s">
        <v>17692</v>
      </c>
      <c r="E1229" s="13" t="s">
        <v>9273</v>
      </c>
      <c r="F1229" s="13" t="s">
        <v>17693</v>
      </c>
      <c r="G1229" s="13">
        <v>2012</v>
      </c>
      <c r="H1229" s="44">
        <v>41166</v>
      </c>
      <c r="I1229" s="13" t="s">
        <v>17694</v>
      </c>
      <c r="J1229" s="13" t="s">
        <v>17695</v>
      </c>
    </row>
    <row r="1230" spans="1:11" ht="15.75" customHeight="1" x14ac:dyDescent="0.25">
      <c r="A1230" s="13">
        <v>24466206</v>
      </c>
      <c r="B1230" s="13" t="s">
        <v>17696</v>
      </c>
      <c r="C1230" s="13" t="s">
        <v>17697</v>
      </c>
      <c r="D1230" s="13" t="s">
        <v>17698</v>
      </c>
      <c r="E1230" s="13" t="s">
        <v>17699</v>
      </c>
      <c r="F1230" s="13" t="s">
        <v>424</v>
      </c>
      <c r="G1230" s="13">
        <v>2014</v>
      </c>
      <c r="H1230" s="44">
        <v>41667</v>
      </c>
      <c r="I1230" s="13" t="s">
        <v>17700</v>
      </c>
      <c r="K1230" s="13" t="s">
        <v>17701</v>
      </c>
    </row>
    <row r="1231" spans="1:11" ht="15.75" customHeight="1" x14ac:dyDescent="0.25">
      <c r="A1231" s="13">
        <v>25780762</v>
      </c>
      <c r="B1231" s="13" t="s">
        <v>17703</v>
      </c>
      <c r="C1231" s="13" t="s">
        <v>17704</v>
      </c>
      <c r="D1231" s="13" t="s">
        <v>17705</v>
      </c>
      <c r="E1231" s="13" t="s">
        <v>17706</v>
      </c>
      <c r="F1231" s="13" t="s">
        <v>16708</v>
      </c>
      <c r="G1231" s="13">
        <v>2015</v>
      </c>
      <c r="H1231" s="44">
        <v>42081</v>
      </c>
      <c r="I1231" s="13" t="s">
        <v>17707</v>
      </c>
      <c r="K1231" s="13" t="s">
        <v>17708</v>
      </c>
    </row>
    <row r="1232" spans="1:11" ht="15.75" customHeight="1" x14ac:dyDescent="0.25">
      <c r="A1232" s="13">
        <v>30023502</v>
      </c>
      <c r="B1232" s="13" t="s">
        <v>17715</v>
      </c>
      <c r="C1232" s="13" t="s">
        <v>17716</v>
      </c>
      <c r="D1232" s="13" t="s">
        <v>17717</v>
      </c>
      <c r="E1232" s="13" t="s">
        <v>17718</v>
      </c>
      <c r="F1232" s="13" t="s">
        <v>17363</v>
      </c>
      <c r="G1232" s="13">
        <v>2016</v>
      </c>
      <c r="H1232" s="44">
        <v>43301</v>
      </c>
      <c r="I1232" s="13" t="s">
        <v>17719</v>
      </c>
      <c r="K1232" s="13" t="s">
        <v>17720</v>
      </c>
    </row>
    <row r="1233" spans="1:11" ht="15.75" customHeight="1" x14ac:dyDescent="0.25">
      <c r="A1233" s="13">
        <v>24690473</v>
      </c>
      <c r="B1233" s="13" t="s">
        <v>17722</v>
      </c>
      <c r="C1233" s="13" t="s">
        <v>17723</v>
      </c>
      <c r="D1233" s="13" t="s">
        <v>17724</v>
      </c>
      <c r="E1233" s="13" t="s">
        <v>17234</v>
      </c>
      <c r="F1233" s="13" t="s">
        <v>595</v>
      </c>
      <c r="G1233" s="13">
        <v>2014</v>
      </c>
      <c r="H1233" s="44">
        <v>41732</v>
      </c>
      <c r="K1233" s="13" t="s">
        <v>17725</v>
      </c>
    </row>
    <row r="1234" spans="1:11" ht="15.75" customHeight="1" x14ac:dyDescent="0.25">
      <c r="A1234" s="13">
        <v>23257061</v>
      </c>
      <c r="B1234" s="13" t="s">
        <v>17744</v>
      </c>
      <c r="C1234" s="13" t="s">
        <v>17745</v>
      </c>
      <c r="D1234" s="13" t="s">
        <v>17746</v>
      </c>
      <c r="E1234" s="13" t="s">
        <v>17747</v>
      </c>
      <c r="F1234" s="13" t="s">
        <v>595</v>
      </c>
      <c r="G1234" s="13">
        <v>2013</v>
      </c>
      <c r="H1234" s="44">
        <v>41265</v>
      </c>
      <c r="K1234" s="13" t="s">
        <v>17748</v>
      </c>
    </row>
    <row r="1235" spans="1:11" ht="15.75" customHeight="1" x14ac:dyDescent="0.25">
      <c r="A1235" s="13">
        <v>22145868</v>
      </c>
      <c r="B1235" s="13" t="s">
        <v>17768</v>
      </c>
      <c r="C1235" s="13" t="s">
        <v>17769</v>
      </c>
      <c r="D1235" s="13" t="s">
        <v>17770</v>
      </c>
      <c r="E1235" s="13" t="s">
        <v>17771</v>
      </c>
      <c r="F1235" s="13" t="s">
        <v>17772</v>
      </c>
      <c r="G1235" s="13">
        <v>2012</v>
      </c>
      <c r="H1235" s="44">
        <v>40885</v>
      </c>
      <c r="K1235" s="13" t="s">
        <v>17773</v>
      </c>
    </row>
    <row r="1236" spans="1:11" ht="15.75" customHeight="1" x14ac:dyDescent="0.25">
      <c r="A1236" s="13">
        <v>25808340</v>
      </c>
      <c r="B1236" s="13" t="s">
        <v>17787</v>
      </c>
      <c r="C1236" s="13" t="s">
        <v>17788</v>
      </c>
      <c r="D1236" s="13" t="s">
        <v>17789</v>
      </c>
      <c r="E1236" s="13" t="s">
        <v>12502</v>
      </c>
      <c r="F1236" s="13" t="s">
        <v>17790</v>
      </c>
      <c r="G1236" s="13">
        <v>2015</v>
      </c>
      <c r="H1236" s="44">
        <v>42090</v>
      </c>
      <c r="I1236" s="13" t="s">
        <v>17791</v>
      </c>
      <c r="K1236" s="13" t="s">
        <v>17792</v>
      </c>
    </row>
    <row r="1237" spans="1:11" ht="15.75" customHeight="1" x14ac:dyDescent="0.25">
      <c r="A1237" s="13">
        <v>27512795</v>
      </c>
      <c r="B1237" s="13" t="s">
        <v>17794</v>
      </c>
      <c r="D1237" s="13" t="s">
        <v>17795</v>
      </c>
      <c r="F1237" s="13" t="s">
        <v>17794</v>
      </c>
      <c r="G1237" s="13">
        <v>2016</v>
      </c>
      <c r="H1237" s="44">
        <v>42370</v>
      </c>
    </row>
    <row r="1238" spans="1:11" ht="15.75" customHeight="1" x14ac:dyDescent="0.25">
      <c r="A1238" s="13">
        <v>26210107</v>
      </c>
      <c r="B1238" s="13" t="s">
        <v>17814</v>
      </c>
      <c r="C1238" s="13" t="s">
        <v>17815</v>
      </c>
      <c r="D1238" s="13" t="s">
        <v>17816</v>
      </c>
      <c r="E1238" s="13" t="s">
        <v>17817</v>
      </c>
      <c r="F1238" s="13" t="s">
        <v>5480</v>
      </c>
      <c r="G1238" s="13">
        <v>2015</v>
      </c>
      <c r="H1238" s="44">
        <v>42212</v>
      </c>
      <c r="K1238" s="13" t="s">
        <v>17818</v>
      </c>
    </row>
    <row r="1239" spans="1:11" ht="15.75" customHeight="1" x14ac:dyDescent="0.25">
      <c r="A1239" s="13">
        <v>25282115</v>
      </c>
      <c r="B1239" s="13" t="s">
        <v>17819</v>
      </c>
      <c r="C1239" s="13" t="s">
        <v>17820</v>
      </c>
      <c r="D1239" s="13" t="s">
        <v>17821</v>
      </c>
      <c r="E1239" s="13" t="s">
        <v>13909</v>
      </c>
      <c r="F1239" s="13" t="s">
        <v>9091</v>
      </c>
      <c r="G1239" s="13">
        <v>2015</v>
      </c>
      <c r="H1239" s="44">
        <v>41918</v>
      </c>
      <c r="K1239" s="13" t="s">
        <v>17822</v>
      </c>
    </row>
    <row r="1240" spans="1:11" ht="15.75" customHeight="1" x14ac:dyDescent="0.25">
      <c r="A1240" s="13">
        <v>27254649</v>
      </c>
      <c r="B1240" s="13" t="s">
        <v>17828</v>
      </c>
      <c r="C1240" s="13" t="s">
        <v>17829</v>
      </c>
      <c r="D1240" s="13" t="s">
        <v>17830</v>
      </c>
      <c r="E1240" s="13" t="s">
        <v>6948</v>
      </c>
      <c r="F1240" s="13" t="s">
        <v>2808</v>
      </c>
      <c r="G1240" s="13">
        <v>2016</v>
      </c>
      <c r="H1240" s="44">
        <v>42524</v>
      </c>
      <c r="I1240" s="13" t="s">
        <v>17831</v>
      </c>
      <c r="J1240" s="13" t="s">
        <v>17832</v>
      </c>
      <c r="K1240" s="13" t="s">
        <v>17833</v>
      </c>
    </row>
    <row r="1241" spans="1:11" ht="15.75" customHeight="1" x14ac:dyDescent="0.25">
      <c r="A1241" s="13">
        <v>26353867</v>
      </c>
      <c r="B1241" s="13" t="s">
        <v>17841</v>
      </c>
      <c r="C1241" s="13" t="s">
        <v>17842</v>
      </c>
      <c r="D1241" s="13" t="s">
        <v>17843</v>
      </c>
      <c r="E1241" s="13" t="s">
        <v>17844</v>
      </c>
      <c r="F1241" s="13" t="s">
        <v>5111</v>
      </c>
      <c r="G1241" s="13">
        <v>2015</v>
      </c>
      <c r="H1241" s="44">
        <v>42258</v>
      </c>
      <c r="I1241" s="13" t="s">
        <v>17845</v>
      </c>
      <c r="K1241" s="13" t="s">
        <v>17846</v>
      </c>
    </row>
    <row r="1242" spans="1:11" ht="15.75" customHeight="1" x14ac:dyDescent="0.25">
      <c r="A1242" s="13">
        <v>27429850</v>
      </c>
      <c r="B1242" s="13" t="s">
        <v>17848</v>
      </c>
      <c r="C1242" s="13" t="s">
        <v>17849</v>
      </c>
      <c r="D1242" s="13" t="s">
        <v>17850</v>
      </c>
      <c r="E1242" s="13" t="s">
        <v>17851</v>
      </c>
      <c r="F1242" s="13" t="s">
        <v>17852</v>
      </c>
      <c r="G1242" s="13">
        <v>2016</v>
      </c>
      <c r="H1242" s="44">
        <v>42570</v>
      </c>
      <c r="I1242" s="13" t="s">
        <v>17853</v>
      </c>
    </row>
    <row r="1243" spans="1:11" ht="15.75" customHeight="1" x14ac:dyDescent="0.25">
      <c r="A1243" s="13">
        <v>25840968</v>
      </c>
      <c r="B1243" s="13" t="s">
        <v>17868</v>
      </c>
      <c r="C1243" s="13" t="s">
        <v>17869</v>
      </c>
      <c r="D1243" s="13" t="s">
        <v>17870</v>
      </c>
      <c r="E1243" s="13" t="s">
        <v>17871</v>
      </c>
      <c r="F1243" s="13" t="s">
        <v>4217</v>
      </c>
      <c r="G1243" s="13">
        <v>2015</v>
      </c>
      <c r="H1243" s="44">
        <v>42099</v>
      </c>
      <c r="K1243" s="13" t="s">
        <v>17872</v>
      </c>
    </row>
    <row r="1244" spans="1:11" ht="15.75" customHeight="1" x14ac:dyDescent="0.25">
      <c r="A1244" s="13">
        <v>23899162</v>
      </c>
      <c r="B1244" s="13" t="s">
        <v>17884</v>
      </c>
      <c r="C1244" s="13" t="s">
        <v>17885</v>
      </c>
      <c r="D1244" s="13" t="s">
        <v>17886</v>
      </c>
      <c r="E1244" s="13" t="s">
        <v>17887</v>
      </c>
      <c r="F1244" s="13" t="s">
        <v>2293</v>
      </c>
      <c r="G1244" s="13">
        <v>2013</v>
      </c>
      <c r="H1244" s="44">
        <v>41487</v>
      </c>
      <c r="I1244" s="13" t="s">
        <v>17888</v>
      </c>
      <c r="J1244" s="13" t="s">
        <v>17889</v>
      </c>
      <c r="K1244" s="13" t="s">
        <v>17890</v>
      </c>
    </row>
    <row r="1245" spans="1:11" ht="15.75" customHeight="1" x14ac:dyDescent="0.25">
      <c r="A1245" s="13">
        <v>29276602</v>
      </c>
      <c r="B1245" s="13" t="s">
        <v>17891</v>
      </c>
      <c r="C1245" s="13" t="s">
        <v>17892</v>
      </c>
      <c r="D1245" s="13" t="s">
        <v>17893</v>
      </c>
      <c r="E1245" s="13" t="s">
        <v>17894</v>
      </c>
      <c r="F1245" s="13" t="s">
        <v>17895</v>
      </c>
      <c r="G1245" s="13">
        <v>2017</v>
      </c>
      <c r="H1245" s="44">
        <v>43095</v>
      </c>
      <c r="I1245" s="13" t="s">
        <v>17896</v>
      </c>
      <c r="K1245" s="13" t="s">
        <v>17897</v>
      </c>
    </row>
    <row r="1246" spans="1:11" ht="15.75" customHeight="1" x14ac:dyDescent="0.25">
      <c r="A1246" s="13">
        <v>28192236</v>
      </c>
      <c r="B1246" s="13" t="s">
        <v>17911</v>
      </c>
      <c r="C1246" s="13" t="s">
        <v>17912</v>
      </c>
      <c r="D1246" s="13" t="s">
        <v>17913</v>
      </c>
      <c r="E1246" s="13" t="s">
        <v>17914</v>
      </c>
      <c r="F1246" s="13" t="s">
        <v>1845</v>
      </c>
      <c r="G1246" s="13">
        <v>2017</v>
      </c>
      <c r="H1246" s="44">
        <v>42780</v>
      </c>
      <c r="K1246" s="13" t="s">
        <v>17915</v>
      </c>
    </row>
    <row r="1247" spans="1:11" ht="15.75" customHeight="1" x14ac:dyDescent="0.25">
      <c r="A1247" s="13">
        <v>24618039</v>
      </c>
      <c r="B1247" s="13" t="s">
        <v>17922</v>
      </c>
      <c r="C1247" s="13" t="s">
        <v>17923</v>
      </c>
      <c r="D1247" s="13" t="s">
        <v>17924</v>
      </c>
      <c r="E1247" s="13" t="s">
        <v>17925</v>
      </c>
      <c r="F1247" s="13" t="s">
        <v>595</v>
      </c>
      <c r="G1247" s="13">
        <v>2014</v>
      </c>
      <c r="H1247" s="44">
        <v>41711</v>
      </c>
      <c r="K1247" s="13" t="s">
        <v>17926</v>
      </c>
    </row>
    <row r="1248" spans="1:11" ht="15.75" customHeight="1" x14ac:dyDescent="0.25">
      <c r="A1248" s="13">
        <v>24618022</v>
      </c>
      <c r="B1248" s="13" t="s">
        <v>17927</v>
      </c>
      <c r="C1248" s="13" t="s">
        <v>17928</v>
      </c>
      <c r="D1248" s="13" t="s">
        <v>17929</v>
      </c>
      <c r="E1248" s="13" t="s">
        <v>17930</v>
      </c>
      <c r="F1248" s="13" t="s">
        <v>595</v>
      </c>
      <c r="G1248" s="13">
        <v>2014</v>
      </c>
      <c r="H1248" s="44">
        <v>41711</v>
      </c>
      <c r="K1248" s="13" t="s">
        <v>17931</v>
      </c>
    </row>
    <row r="1249" spans="1:11" ht="15.75" customHeight="1" x14ac:dyDescent="0.25">
      <c r="A1249" s="13">
        <v>23914292</v>
      </c>
      <c r="B1249" s="13" t="s">
        <v>17932</v>
      </c>
      <c r="C1249" s="13" t="s">
        <v>17933</v>
      </c>
      <c r="D1249" s="13" t="s">
        <v>17934</v>
      </c>
      <c r="E1249" s="13" t="s">
        <v>17935</v>
      </c>
      <c r="F1249" s="13" t="s">
        <v>17936</v>
      </c>
      <c r="G1249" s="13">
        <v>2013</v>
      </c>
      <c r="H1249" s="44">
        <v>41492</v>
      </c>
      <c r="I1249" s="13" t="s">
        <v>17937</v>
      </c>
      <c r="K1249" s="13" t="s">
        <v>17938</v>
      </c>
    </row>
    <row r="1250" spans="1:11" ht="15.75" customHeight="1" x14ac:dyDescent="0.25">
      <c r="A1250" s="13">
        <v>26483525</v>
      </c>
      <c r="B1250" s="13" t="s">
        <v>17939</v>
      </c>
      <c r="C1250" s="13" t="s">
        <v>17940</v>
      </c>
      <c r="D1250" s="13" t="s">
        <v>17941</v>
      </c>
      <c r="E1250" s="13" t="s">
        <v>4216</v>
      </c>
      <c r="F1250" s="13" t="s">
        <v>373</v>
      </c>
      <c r="G1250" s="13">
        <v>2015</v>
      </c>
      <c r="H1250" s="44">
        <v>42298</v>
      </c>
      <c r="I1250" s="13" t="s">
        <v>17942</v>
      </c>
      <c r="K1250" s="13" t="s">
        <v>17943</v>
      </c>
    </row>
    <row r="1251" spans="1:11" ht="15.75" customHeight="1" x14ac:dyDescent="0.25">
      <c r="A1251" s="13">
        <v>26743574</v>
      </c>
      <c r="B1251" s="13" t="s">
        <v>17949</v>
      </c>
      <c r="C1251" s="13" t="s">
        <v>17950</v>
      </c>
      <c r="D1251" s="13" t="s">
        <v>17951</v>
      </c>
      <c r="E1251" s="13" t="s">
        <v>17952</v>
      </c>
      <c r="F1251" s="13" t="s">
        <v>11512</v>
      </c>
      <c r="G1251" s="13">
        <v>2015</v>
      </c>
      <c r="H1251" s="44">
        <v>42378</v>
      </c>
      <c r="K1251" s="13" t="s">
        <v>17953</v>
      </c>
    </row>
    <row r="1252" spans="1:11" ht="15.75" customHeight="1" x14ac:dyDescent="0.25">
      <c r="A1252" s="13">
        <v>24050075</v>
      </c>
      <c r="B1252" s="13" t="s">
        <v>17971</v>
      </c>
      <c r="C1252" s="13" t="s">
        <v>17972</v>
      </c>
      <c r="D1252" s="13" t="s">
        <v>17973</v>
      </c>
      <c r="E1252" s="13" t="s">
        <v>17974</v>
      </c>
      <c r="F1252" s="13" t="s">
        <v>17975</v>
      </c>
      <c r="G1252" s="13">
        <v>2013</v>
      </c>
      <c r="H1252" s="44">
        <v>41538</v>
      </c>
    </row>
    <row r="1253" spans="1:11" ht="15.75" customHeight="1" x14ac:dyDescent="0.25">
      <c r="A1253" s="13">
        <v>23650596</v>
      </c>
      <c r="B1253" s="13" t="s">
        <v>17998</v>
      </c>
      <c r="C1253" s="13" t="s">
        <v>17999</v>
      </c>
      <c r="D1253" s="13" t="s">
        <v>18000</v>
      </c>
      <c r="E1253" s="13" t="s">
        <v>18001</v>
      </c>
      <c r="F1253" s="13" t="s">
        <v>16962</v>
      </c>
      <c r="G1253" s="13">
        <v>2012</v>
      </c>
      <c r="H1253" s="44">
        <v>41402</v>
      </c>
      <c r="I1253" s="13" t="s">
        <v>18002</v>
      </c>
      <c r="K1253" s="13" t="s">
        <v>18003</v>
      </c>
    </row>
    <row r="1254" spans="1:11" ht="15.75" customHeight="1" x14ac:dyDescent="0.25">
      <c r="A1254" s="13">
        <v>24857868</v>
      </c>
      <c r="B1254" s="13" t="s">
        <v>18010</v>
      </c>
      <c r="C1254" s="13" t="s">
        <v>18011</v>
      </c>
      <c r="D1254" s="13" t="s">
        <v>18012</v>
      </c>
      <c r="E1254" s="13" t="s">
        <v>18013</v>
      </c>
      <c r="F1254" s="13" t="s">
        <v>18014</v>
      </c>
      <c r="G1254" s="13">
        <v>2014</v>
      </c>
      <c r="H1254" s="44">
        <v>41786</v>
      </c>
      <c r="K1254" s="13" t="s">
        <v>18015</v>
      </c>
    </row>
    <row r="1255" spans="1:11" ht="15.75" customHeight="1" x14ac:dyDescent="0.25">
      <c r="A1255" s="13">
        <v>24859465</v>
      </c>
      <c r="B1255" s="13" t="s">
        <v>18025</v>
      </c>
      <c r="C1255" s="13" t="s">
        <v>18026</v>
      </c>
      <c r="D1255" s="13" t="s">
        <v>18027</v>
      </c>
      <c r="E1255" s="13" t="s">
        <v>7813</v>
      </c>
      <c r="F1255" s="13" t="s">
        <v>18028</v>
      </c>
      <c r="G1255" s="13">
        <v>2014</v>
      </c>
      <c r="H1255" s="44">
        <v>41786</v>
      </c>
      <c r="K1255" s="13" t="s">
        <v>18029</v>
      </c>
    </row>
    <row r="1256" spans="1:11" ht="15.75" customHeight="1" x14ac:dyDescent="0.25">
      <c r="A1256" s="13">
        <v>26246922</v>
      </c>
      <c r="B1256" s="13" t="s">
        <v>18034</v>
      </c>
      <c r="C1256" s="13" t="s">
        <v>18035</v>
      </c>
      <c r="D1256" s="13" t="s">
        <v>18036</v>
      </c>
      <c r="E1256" s="13" t="s">
        <v>18037</v>
      </c>
      <c r="F1256" s="13" t="s">
        <v>16520</v>
      </c>
      <c r="G1256" s="13">
        <v>2015</v>
      </c>
      <c r="H1256" s="44">
        <v>42223</v>
      </c>
      <c r="I1256" s="13" t="s">
        <v>18038</v>
      </c>
      <c r="K1256" s="13" t="s">
        <v>18039</v>
      </c>
    </row>
    <row r="1257" spans="1:11" ht="15.75" customHeight="1" x14ac:dyDescent="0.25">
      <c r="A1257" s="13">
        <v>25100316</v>
      </c>
      <c r="B1257" s="13" t="s">
        <v>18054</v>
      </c>
      <c r="C1257" s="13" t="s">
        <v>18055</v>
      </c>
      <c r="D1257" s="13" t="s">
        <v>18056</v>
      </c>
      <c r="E1257" s="13" t="s">
        <v>18057</v>
      </c>
      <c r="F1257" s="13" t="s">
        <v>17790</v>
      </c>
      <c r="G1257" s="13">
        <v>2014</v>
      </c>
      <c r="H1257" s="44">
        <v>41859</v>
      </c>
      <c r="I1257" s="13" t="s">
        <v>18058</v>
      </c>
      <c r="K1257" s="13" t="s">
        <v>18059</v>
      </c>
    </row>
    <row r="1258" spans="1:11" ht="15.75" customHeight="1" x14ac:dyDescent="0.25">
      <c r="A1258" s="13">
        <v>26313289</v>
      </c>
      <c r="B1258" s="13" t="s">
        <v>18061</v>
      </c>
      <c r="C1258" s="13" t="s">
        <v>18062</v>
      </c>
      <c r="D1258" s="13" t="s">
        <v>18063</v>
      </c>
      <c r="E1258" s="13" t="s">
        <v>18064</v>
      </c>
      <c r="F1258" s="13" t="s">
        <v>12060</v>
      </c>
      <c r="G1258" s="13">
        <v>2015</v>
      </c>
      <c r="H1258" s="44">
        <v>42244</v>
      </c>
      <c r="K1258" s="13" t="s">
        <v>18065</v>
      </c>
    </row>
    <row r="1259" spans="1:11" ht="15.75" customHeight="1" x14ac:dyDescent="0.25">
      <c r="A1259" s="13">
        <v>26787639</v>
      </c>
      <c r="B1259" s="13" t="s">
        <v>18072</v>
      </c>
      <c r="C1259" s="13" t="s">
        <v>18073</v>
      </c>
      <c r="D1259" s="13" t="s">
        <v>18074</v>
      </c>
      <c r="E1259" s="13" t="s">
        <v>18075</v>
      </c>
      <c r="F1259" s="13" t="s">
        <v>735</v>
      </c>
      <c r="G1259" s="13">
        <v>2016</v>
      </c>
      <c r="H1259" s="44">
        <v>42390</v>
      </c>
      <c r="K1259" s="13" t="s">
        <v>18076</v>
      </c>
    </row>
    <row r="1260" spans="1:11" ht="15.75" customHeight="1" x14ac:dyDescent="0.25">
      <c r="A1260" s="13">
        <v>27313440</v>
      </c>
      <c r="B1260" s="13" t="s">
        <v>18099</v>
      </c>
      <c r="C1260" s="13" t="s">
        <v>18100</v>
      </c>
      <c r="D1260" s="13" t="s">
        <v>18101</v>
      </c>
      <c r="E1260" s="13" t="s">
        <v>18102</v>
      </c>
      <c r="F1260" s="13" t="s">
        <v>5548</v>
      </c>
      <c r="G1260" s="13">
        <v>2016</v>
      </c>
      <c r="H1260" s="44">
        <v>42539</v>
      </c>
      <c r="I1260" s="13" t="s">
        <v>18103</v>
      </c>
      <c r="K1260" s="13" t="s">
        <v>18104</v>
      </c>
    </row>
    <row r="1261" spans="1:11" ht="15.75" customHeight="1" x14ac:dyDescent="0.25">
      <c r="A1261" s="13">
        <v>23168304</v>
      </c>
      <c r="B1261" s="13" t="s">
        <v>18105</v>
      </c>
      <c r="C1261" s="13" t="s">
        <v>18106</v>
      </c>
      <c r="D1261" s="13" t="s">
        <v>18107</v>
      </c>
      <c r="E1261" s="13" t="s">
        <v>11816</v>
      </c>
      <c r="F1261" s="13" t="s">
        <v>11817</v>
      </c>
      <c r="G1261" s="13">
        <v>2012</v>
      </c>
      <c r="H1261" s="44">
        <v>41235</v>
      </c>
      <c r="K1261" s="13" t="s">
        <v>18108</v>
      </c>
    </row>
    <row r="1262" spans="1:11" ht="15.75" customHeight="1" x14ac:dyDescent="0.25">
      <c r="A1262" s="13">
        <v>22877599</v>
      </c>
      <c r="B1262" s="13" t="s">
        <v>18122</v>
      </c>
      <c r="C1262" s="13" t="s">
        <v>18123</v>
      </c>
      <c r="D1262" s="13" t="s">
        <v>18124</v>
      </c>
      <c r="E1262" s="13" t="s">
        <v>18125</v>
      </c>
      <c r="F1262" s="13" t="s">
        <v>595</v>
      </c>
      <c r="G1262" s="13">
        <v>2012</v>
      </c>
      <c r="H1262" s="44">
        <v>41132</v>
      </c>
      <c r="K1262" s="13" t="s">
        <v>18126</v>
      </c>
    </row>
    <row r="1263" spans="1:11" ht="15.75" customHeight="1" x14ac:dyDescent="0.25">
      <c r="A1263" s="13">
        <v>23642399</v>
      </c>
      <c r="B1263" s="13" t="s">
        <v>18127</v>
      </c>
      <c r="C1263" s="13" t="s">
        <v>18128</v>
      </c>
      <c r="D1263" s="13" t="s">
        <v>18129</v>
      </c>
      <c r="E1263" s="13" t="s">
        <v>18130</v>
      </c>
      <c r="F1263" s="13" t="s">
        <v>12952</v>
      </c>
      <c r="G1263" s="13">
        <v>2013</v>
      </c>
      <c r="H1263" s="44">
        <v>41401</v>
      </c>
      <c r="K1263" s="13" t="s">
        <v>18131</v>
      </c>
    </row>
    <row r="1264" spans="1:11" ht="15.75" customHeight="1" x14ac:dyDescent="0.25">
      <c r="A1264" s="13">
        <v>23189457</v>
      </c>
      <c r="B1264" s="13" t="s">
        <v>18132</v>
      </c>
      <c r="C1264" s="13" t="s">
        <v>18133</v>
      </c>
      <c r="D1264" s="13" t="s">
        <v>18134</v>
      </c>
      <c r="E1264" s="13" t="s">
        <v>10907</v>
      </c>
      <c r="F1264" s="13" t="s">
        <v>18135</v>
      </c>
      <c r="G1264" s="13">
        <v>2012</v>
      </c>
      <c r="H1264" s="44">
        <v>41243</v>
      </c>
    </row>
    <row r="1265" spans="1:11" ht="15.75" customHeight="1" x14ac:dyDescent="0.25">
      <c r="A1265" s="13">
        <v>27898567</v>
      </c>
      <c r="B1265" s="13" t="s">
        <v>18143</v>
      </c>
      <c r="C1265" s="13" t="s">
        <v>18144</v>
      </c>
      <c r="D1265" s="13" t="s">
        <v>18145</v>
      </c>
      <c r="E1265" s="13" t="s">
        <v>7853</v>
      </c>
      <c r="F1265" s="13" t="s">
        <v>304</v>
      </c>
      <c r="G1265" s="13">
        <v>2017</v>
      </c>
      <c r="H1265" s="44">
        <v>42704</v>
      </c>
      <c r="I1265" s="13" t="s">
        <v>18146</v>
      </c>
      <c r="J1265" s="13" t="s">
        <v>18147</v>
      </c>
      <c r="K1265" s="13" t="s">
        <v>18148</v>
      </c>
    </row>
    <row r="1266" spans="1:11" ht="15.75" customHeight="1" x14ac:dyDescent="0.25">
      <c r="A1266" s="13">
        <v>29769969</v>
      </c>
      <c r="B1266" s="13" t="s">
        <v>18149</v>
      </c>
      <c r="C1266" s="13" t="s">
        <v>18150</v>
      </c>
      <c r="D1266" s="13" t="s">
        <v>18151</v>
      </c>
      <c r="E1266" s="13" t="s">
        <v>18152</v>
      </c>
      <c r="F1266" s="13" t="s">
        <v>16136</v>
      </c>
      <c r="G1266" s="13">
        <v>2015</v>
      </c>
      <c r="H1266" s="44">
        <v>43238</v>
      </c>
      <c r="I1266" s="13" t="s">
        <v>18153</v>
      </c>
      <c r="K1266" s="13" t="s">
        <v>18154</v>
      </c>
    </row>
    <row r="1267" spans="1:11" ht="15.75" customHeight="1" x14ac:dyDescent="0.25">
      <c r="A1267" s="13">
        <v>27875039</v>
      </c>
      <c r="B1267" s="13" t="s">
        <v>18162</v>
      </c>
      <c r="D1267" s="13" t="s">
        <v>17795</v>
      </c>
      <c r="F1267" s="13" t="s">
        <v>18162</v>
      </c>
      <c r="G1267" s="13">
        <v>2016</v>
      </c>
      <c r="H1267" s="44">
        <v>42370</v>
      </c>
    </row>
    <row r="1268" spans="1:11" ht="15.75" customHeight="1" x14ac:dyDescent="0.25">
      <c r="A1268" s="13">
        <v>23768092</v>
      </c>
      <c r="B1268" s="13" t="s">
        <v>18163</v>
      </c>
      <c r="C1268" s="13" t="s">
        <v>18164</v>
      </c>
      <c r="D1268" s="13" t="s">
        <v>18165</v>
      </c>
      <c r="E1268" s="13" t="s">
        <v>18166</v>
      </c>
      <c r="F1268" s="13" t="s">
        <v>18167</v>
      </c>
      <c r="G1268" s="13">
        <v>2013</v>
      </c>
      <c r="H1268" s="44">
        <v>41443</v>
      </c>
    </row>
    <row r="1269" spans="1:11" ht="15.75" customHeight="1" x14ac:dyDescent="0.25">
      <c r="A1269" s="13">
        <v>27631046</v>
      </c>
      <c r="B1269" s="13" t="s">
        <v>18173</v>
      </c>
      <c r="D1269" s="13" t="s">
        <v>17795</v>
      </c>
      <c r="F1269" s="13" t="s">
        <v>18173</v>
      </c>
      <c r="G1269" s="13">
        <v>2016</v>
      </c>
      <c r="H1269" s="44">
        <v>42370</v>
      </c>
    </row>
    <row r="1270" spans="1:11" ht="15.75" customHeight="1" x14ac:dyDescent="0.25">
      <c r="A1270" s="13">
        <v>27559553</v>
      </c>
      <c r="B1270" s="13" t="s">
        <v>18174</v>
      </c>
      <c r="D1270" s="13" t="s">
        <v>17795</v>
      </c>
      <c r="F1270" s="13" t="s">
        <v>18174</v>
      </c>
      <c r="G1270" s="13">
        <v>2016</v>
      </c>
      <c r="H1270" s="44">
        <v>42370</v>
      </c>
    </row>
    <row r="1271" spans="1:11" ht="15.75" customHeight="1" x14ac:dyDescent="0.25">
      <c r="A1271" s="13">
        <v>26704163</v>
      </c>
      <c r="B1271" s="13" t="s">
        <v>18175</v>
      </c>
      <c r="C1271" s="13" t="s">
        <v>18176</v>
      </c>
      <c r="D1271" s="13" t="s">
        <v>18177</v>
      </c>
      <c r="E1271" s="13" t="s">
        <v>18178</v>
      </c>
      <c r="F1271" s="13" t="s">
        <v>3035</v>
      </c>
      <c r="G1271" s="13">
        <v>2015</v>
      </c>
      <c r="H1271" s="44">
        <v>42364</v>
      </c>
    </row>
    <row r="1272" spans="1:11" ht="15.75" customHeight="1" x14ac:dyDescent="0.25">
      <c r="A1272" s="13">
        <v>26362744</v>
      </c>
      <c r="B1272" s="13" t="s">
        <v>18185</v>
      </c>
      <c r="C1272" s="13" t="s">
        <v>18186</v>
      </c>
      <c r="D1272" s="13" t="s">
        <v>18187</v>
      </c>
      <c r="E1272" s="13" t="s">
        <v>18188</v>
      </c>
      <c r="F1272" s="13" t="s">
        <v>18189</v>
      </c>
      <c r="G1272" s="13">
        <v>2015</v>
      </c>
      <c r="H1272" s="44">
        <v>42260</v>
      </c>
      <c r="K1272" s="13" t="s">
        <v>18190</v>
      </c>
    </row>
    <row r="1273" spans="1:11" ht="15.75" customHeight="1" x14ac:dyDescent="0.25">
      <c r="A1273" s="13">
        <v>25720061</v>
      </c>
      <c r="B1273" s="13" t="s">
        <v>18191</v>
      </c>
      <c r="C1273" s="13" t="s">
        <v>18192</v>
      </c>
      <c r="D1273" s="13" t="s">
        <v>18193</v>
      </c>
      <c r="E1273" s="13" t="s">
        <v>18194</v>
      </c>
      <c r="F1273" s="13" t="s">
        <v>18195</v>
      </c>
      <c r="G1273" s="13">
        <v>2015</v>
      </c>
      <c r="H1273" s="44">
        <v>42062</v>
      </c>
      <c r="K1273" s="13" t="s">
        <v>18196</v>
      </c>
    </row>
    <row r="1274" spans="1:11" ht="15.75" customHeight="1" x14ac:dyDescent="0.25">
      <c r="A1274" s="13">
        <v>28432206</v>
      </c>
      <c r="B1274" s="13" t="s">
        <v>18217</v>
      </c>
      <c r="C1274" s="13" t="s">
        <v>18218</v>
      </c>
      <c r="D1274" s="13" t="s">
        <v>18219</v>
      </c>
      <c r="E1274" s="13" t="s">
        <v>5522</v>
      </c>
      <c r="F1274" s="13" t="s">
        <v>393</v>
      </c>
      <c r="G1274" s="13">
        <v>2017</v>
      </c>
      <c r="H1274" s="44">
        <v>42848</v>
      </c>
      <c r="K1274" s="13" t="s">
        <v>18220</v>
      </c>
    </row>
    <row r="1275" spans="1:11" ht="15.75" customHeight="1" x14ac:dyDescent="0.25">
      <c r="A1275" s="13">
        <v>24218946</v>
      </c>
      <c r="B1275" s="13" t="s">
        <v>18250</v>
      </c>
      <c r="C1275" s="13" t="s">
        <v>18251</v>
      </c>
      <c r="D1275" s="13" t="s">
        <v>18252</v>
      </c>
      <c r="E1275" s="13" t="s">
        <v>18253</v>
      </c>
      <c r="F1275" s="13" t="s">
        <v>10121</v>
      </c>
      <c r="G1275" s="13">
        <v>2013</v>
      </c>
      <c r="H1275" s="44">
        <v>41592</v>
      </c>
    </row>
    <row r="1276" spans="1:11" ht="15.75" customHeight="1" x14ac:dyDescent="0.25">
      <c r="A1276" s="13">
        <v>25397411</v>
      </c>
      <c r="B1276" s="13" t="s">
        <v>18254</v>
      </c>
      <c r="C1276" s="13" t="s">
        <v>18255</v>
      </c>
      <c r="D1276" s="13" t="s">
        <v>18256</v>
      </c>
      <c r="E1276" s="13" t="s">
        <v>18257</v>
      </c>
      <c r="F1276" s="13" t="s">
        <v>13314</v>
      </c>
      <c r="G1276" s="13">
        <v>2014</v>
      </c>
      <c r="H1276" s="44">
        <v>41958</v>
      </c>
      <c r="I1276" s="13" t="s">
        <v>18258</v>
      </c>
      <c r="K1276" s="13" t="s">
        <v>18259</v>
      </c>
    </row>
    <row r="1277" spans="1:11" ht="15.75" customHeight="1" x14ac:dyDescent="0.25">
      <c r="A1277" s="13">
        <v>22351512</v>
      </c>
      <c r="B1277" s="13" t="s">
        <v>18274</v>
      </c>
      <c r="C1277" s="13" t="s">
        <v>18275</v>
      </c>
      <c r="D1277" s="13" t="s">
        <v>18276</v>
      </c>
      <c r="E1277" s="13" t="s">
        <v>8819</v>
      </c>
      <c r="F1277" s="13" t="s">
        <v>8338</v>
      </c>
      <c r="G1277" s="13">
        <v>2012</v>
      </c>
      <c r="H1277" s="44">
        <v>40961</v>
      </c>
      <c r="K1277" s="13" t="s">
        <v>18277</v>
      </c>
    </row>
    <row r="1278" spans="1:11" ht="15.75" customHeight="1" x14ac:dyDescent="0.25">
      <c r="A1278" s="13">
        <v>24376896</v>
      </c>
      <c r="B1278" s="13" t="s">
        <v>18279</v>
      </c>
      <c r="C1278" s="13" t="s">
        <v>18280</v>
      </c>
      <c r="D1278" s="13" t="s">
        <v>18281</v>
      </c>
      <c r="E1278" s="13" t="s">
        <v>18282</v>
      </c>
      <c r="F1278" s="13" t="s">
        <v>424</v>
      </c>
      <c r="G1278" s="13">
        <v>2013</v>
      </c>
      <c r="H1278" s="44">
        <v>41639</v>
      </c>
      <c r="I1278" s="13" t="s">
        <v>18283</v>
      </c>
      <c r="K1278" s="13" t="s">
        <v>18284</v>
      </c>
    </row>
    <row r="1279" spans="1:11" ht="15.75" customHeight="1" x14ac:dyDescent="0.25">
      <c r="A1279" s="13">
        <v>23849061</v>
      </c>
      <c r="B1279" s="13" t="s">
        <v>18285</v>
      </c>
      <c r="C1279" s="13" t="s">
        <v>18286</v>
      </c>
      <c r="D1279" s="13" t="s">
        <v>18287</v>
      </c>
      <c r="E1279" s="13" t="s">
        <v>18288</v>
      </c>
      <c r="F1279" s="13" t="s">
        <v>595</v>
      </c>
      <c r="G1279" s="13">
        <v>2013</v>
      </c>
      <c r="H1279" s="44">
        <v>41471</v>
      </c>
      <c r="K1279" s="13" t="s">
        <v>18289</v>
      </c>
    </row>
    <row r="1280" spans="1:11" ht="15.75" customHeight="1" x14ac:dyDescent="0.25">
      <c r="A1280" s="13">
        <v>25838784</v>
      </c>
      <c r="B1280" s="13" t="s">
        <v>18297</v>
      </c>
      <c r="C1280" s="13" t="s">
        <v>18298</v>
      </c>
      <c r="D1280" s="13" t="s">
        <v>18299</v>
      </c>
      <c r="E1280" s="13" t="s">
        <v>18300</v>
      </c>
      <c r="F1280" s="13" t="s">
        <v>16036</v>
      </c>
      <c r="G1280" s="13">
        <v>2015</v>
      </c>
      <c r="H1280" s="44">
        <v>42098</v>
      </c>
      <c r="I1280" s="13" t="s">
        <v>18301</v>
      </c>
    </row>
    <row r="1281" spans="1:11" ht="15.75" customHeight="1" x14ac:dyDescent="0.25">
      <c r="A1281" s="13">
        <v>23850694</v>
      </c>
      <c r="B1281" s="13" t="s">
        <v>18328</v>
      </c>
      <c r="C1281" s="13" t="s">
        <v>18329</v>
      </c>
      <c r="D1281" s="13" t="s">
        <v>18330</v>
      </c>
      <c r="E1281" s="13" t="s">
        <v>8196</v>
      </c>
      <c r="F1281" s="13" t="s">
        <v>6008</v>
      </c>
      <c r="G1281" s="13">
        <v>2013</v>
      </c>
      <c r="H1281" s="44">
        <v>41471</v>
      </c>
      <c r="I1281" s="13" t="s">
        <v>18331</v>
      </c>
      <c r="J1281" s="13" t="s">
        <v>18332</v>
      </c>
      <c r="K1281" s="13" t="s">
        <v>18333</v>
      </c>
    </row>
    <row r="1282" spans="1:11" ht="15.75" customHeight="1" x14ac:dyDescent="0.25">
      <c r="A1282" s="13">
        <v>28241458</v>
      </c>
      <c r="B1282" s="13" t="s">
        <v>18350</v>
      </c>
      <c r="C1282" s="13" t="s">
        <v>18351</v>
      </c>
      <c r="D1282" s="13" t="s">
        <v>18352</v>
      </c>
      <c r="E1282" s="13" t="s">
        <v>18353</v>
      </c>
      <c r="F1282" s="13" t="s">
        <v>15834</v>
      </c>
      <c r="G1282" s="13">
        <v>2017</v>
      </c>
      <c r="H1282" s="44">
        <v>42795</v>
      </c>
      <c r="I1282" s="13" t="s">
        <v>18354</v>
      </c>
      <c r="K1282" s="13" t="s">
        <v>18355</v>
      </c>
    </row>
    <row r="1283" spans="1:11" ht="15.75" customHeight="1" x14ac:dyDescent="0.25">
      <c r="A1283" s="13">
        <v>22436137</v>
      </c>
      <c r="B1283" s="13" t="s">
        <v>18357</v>
      </c>
      <c r="C1283" s="13" t="s">
        <v>18358</v>
      </c>
      <c r="D1283" s="13" t="s">
        <v>18359</v>
      </c>
      <c r="E1283" s="13" t="s">
        <v>1366</v>
      </c>
      <c r="F1283" s="13" t="s">
        <v>5111</v>
      </c>
      <c r="G1283" s="13">
        <v>2012</v>
      </c>
      <c r="H1283" s="44">
        <v>40991</v>
      </c>
      <c r="I1283" s="13" t="s">
        <v>18360</v>
      </c>
      <c r="K1283" s="13" t="s">
        <v>18361</v>
      </c>
    </row>
    <row r="1284" spans="1:11" ht="15.75" customHeight="1" x14ac:dyDescent="0.25">
      <c r="A1284" s="13">
        <v>22621817</v>
      </c>
      <c r="B1284" s="13" t="s">
        <v>18363</v>
      </c>
      <c r="C1284" s="13" t="s">
        <v>18364</v>
      </c>
      <c r="D1284" s="13" t="s">
        <v>18365</v>
      </c>
      <c r="E1284" s="13" t="s">
        <v>18366</v>
      </c>
      <c r="F1284" s="13" t="s">
        <v>14513</v>
      </c>
      <c r="G1284" s="13">
        <v>2012</v>
      </c>
      <c r="H1284" s="44">
        <v>41054</v>
      </c>
      <c r="K1284" s="13" t="s">
        <v>18367</v>
      </c>
    </row>
    <row r="1285" spans="1:11" ht="15.75" customHeight="1" x14ac:dyDescent="0.25">
      <c r="A1285" s="13">
        <v>24352129</v>
      </c>
      <c r="B1285" s="13" t="s">
        <v>18374</v>
      </c>
      <c r="C1285" s="13" t="s">
        <v>18375</v>
      </c>
      <c r="D1285" s="13" t="s">
        <v>18376</v>
      </c>
      <c r="E1285" s="13" t="s">
        <v>18377</v>
      </c>
      <c r="F1285" s="13" t="s">
        <v>735</v>
      </c>
      <c r="G1285" s="13">
        <v>2014</v>
      </c>
      <c r="H1285" s="44">
        <v>41628</v>
      </c>
      <c r="K1285" s="13" t="s">
        <v>18378</v>
      </c>
    </row>
    <row r="1286" spans="1:11" ht="15.75" customHeight="1" x14ac:dyDescent="0.25">
      <c r="A1286" s="13">
        <v>22646654</v>
      </c>
      <c r="B1286" s="13" t="s">
        <v>18379</v>
      </c>
      <c r="C1286" s="13" t="s">
        <v>18380</v>
      </c>
      <c r="D1286" s="13" t="s">
        <v>18381</v>
      </c>
      <c r="E1286" s="13" t="s">
        <v>18382</v>
      </c>
      <c r="F1286" s="13" t="s">
        <v>18383</v>
      </c>
      <c r="G1286" s="13">
        <v>2012</v>
      </c>
      <c r="H1286" s="44">
        <v>41061</v>
      </c>
      <c r="I1286" s="13" t="s">
        <v>18384</v>
      </c>
      <c r="J1286" s="13" t="s">
        <v>18385</v>
      </c>
      <c r="K1286" s="13" t="s">
        <v>18386</v>
      </c>
    </row>
    <row r="1287" spans="1:11" ht="15.75" customHeight="1" x14ac:dyDescent="0.25">
      <c r="A1287" s="13">
        <v>23970630</v>
      </c>
      <c r="B1287" s="13" t="s">
        <v>18399</v>
      </c>
      <c r="C1287" s="13" t="s">
        <v>18400</v>
      </c>
      <c r="D1287" s="13" t="s">
        <v>18401</v>
      </c>
      <c r="E1287" s="13" t="s">
        <v>18402</v>
      </c>
      <c r="F1287" s="13" t="s">
        <v>735</v>
      </c>
      <c r="G1287" s="13">
        <v>2014</v>
      </c>
      <c r="H1287" s="44">
        <v>41510</v>
      </c>
      <c r="K1287" s="13" t="s">
        <v>18403</v>
      </c>
    </row>
    <row r="1288" spans="1:11" ht="15.75" customHeight="1" x14ac:dyDescent="0.25">
      <c r="A1288" s="13">
        <v>25511465</v>
      </c>
      <c r="B1288" s="13" t="s">
        <v>18423</v>
      </c>
      <c r="C1288" s="13" t="s">
        <v>18424</v>
      </c>
      <c r="D1288" s="13" t="s">
        <v>18425</v>
      </c>
      <c r="E1288" s="13" t="s">
        <v>18426</v>
      </c>
      <c r="F1288" s="13" t="s">
        <v>9091</v>
      </c>
      <c r="G1288" s="13">
        <v>2015</v>
      </c>
      <c r="H1288" s="44">
        <v>41990</v>
      </c>
      <c r="K1288" s="13" t="s">
        <v>18427</v>
      </c>
    </row>
    <row r="1289" spans="1:11" ht="15.75" customHeight="1" x14ac:dyDescent="0.25">
      <c r="A1289" s="13">
        <v>25846515</v>
      </c>
      <c r="B1289" s="13" t="s">
        <v>18428</v>
      </c>
      <c r="C1289" s="13" t="s">
        <v>18429</v>
      </c>
      <c r="D1289" s="13" t="s">
        <v>18430</v>
      </c>
      <c r="E1289" s="13" t="s">
        <v>18431</v>
      </c>
      <c r="F1289" s="13" t="s">
        <v>1429</v>
      </c>
      <c r="G1289" s="13">
        <v>2015</v>
      </c>
      <c r="H1289" s="44">
        <v>42102</v>
      </c>
      <c r="K1289" s="13" t="s">
        <v>18432</v>
      </c>
    </row>
    <row r="1290" spans="1:11" ht="15.75" customHeight="1" x14ac:dyDescent="0.25">
      <c r="A1290" s="13">
        <v>23844520</v>
      </c>
      <c r="B1290" s="13" t="s">
        <v>18451</v>
      </c>
      <c r="C1290" s="13" t="s">
        <v>18452</v>
      </c>
      <c r="D1290" s="13" t="s">
        <v>18453</v>
      </c>
      <c r="E1290" s="13" t="s">
        <v>18454</v>
      </c>
      <c r="F1290" s="13" t="s">
        <v>18455</v>
      </c>
      <c r="G1290" s="13">
        <v>2013</v>
      </c>
      <c r="H1290" s="44">
        <v>41468</v>
      </c>
    </row>
    <row r="1291" spans="1:11" ht="15.75" customHeight="1" x14ac:dyDescent="0.25">
      <c r="A1291" s="13">
        <v>25426337</v>
      </c>
      <c r="B1291" s="13" t="s">
        <v>18474</v>
      </c>
      <c r="C1291" s="13" t="s">
        <v>18475</v>
      </c>
      <c r="D1291" s="13" t="s">
        <v>18476</v>
      </c>
      <c r="E1291" s="13" t="s">
        <v>18477</v>
      </c>
      <c r="F1291" s="13" t="s">
        <v>16708</v>
      </c>
      <c r="G1291" s="13">
        <v>2014</v>
      </c>
      <c r="H1291" s="44">
        <v>41970</v>
      </c>
      <c r="I1291" s="13" t="s">
        <v>18478</v>
      </c>
      <c r="K1291" s="13" t="s">
        <v>18479</v>
      </c>
    </row>
    <row r="1292" spans="1:11" ht="15.75" customHeight="1" x14ac:dyDescent="0.25">
      <c r="A1292" s="13">
        <v>27112831</v>
      </c>
      <c r="B1292" s="13" t="s">
        <v>18481</v>
      </c>
      <c r="C1292" s="13" t="s">
        <v>18482</v>
      </c>
      <c r="D1292" s="13" t="s">
        <v>18483</v>
      </c>
      <c r="E1292" s="13" t="s">
        <v>8781</v>
      </c>
      <c r="F1292" s="13" t="s">
        <v>285</v>
      </c>
      <c r="G1292" s="13">
        <v>2016</v>
      </c>
      <c r="H1292" s="44">
        <v>42487</v>
      </c>
      <c r="K1292" s="13" t="s">
        <v>18484</v>
      </c>
    </row>
    <row r="1293" spans="1:11" ht="15.75" customHeight="1" x14ac:dyDescent="0.25">
      <c r="A1293" s="13">
        <v>25714587</v>
      </c>
      <c r="B1293" s="13" t="s">
        <v>18491</v>
      </c>
      <c r="C1293" s="13" t="s">
        <v>18492</v>
      </c>
      <c r="D1293" s="13" t="s">
        <v>18493</v>
      </c>
      <c r="E1293" s="13" t="s">
        <v>1311</v>
      </c>
      <c r="F1293" s="13" t="s">
        <v>10570</v>
      </c>
      <c r="G1293" s="13">
        <v>2015</v>
      </c>
      <c r="H1293" s="44">
        <v>42061</v>
      </c>
      <c r="K1293" s="13" t="s">
        <v>18494</v>
      </c>
    </row>
    <row r="1294" spans="1:11" ht="15.75" customHeight="1" x14ac:dyDescent="0.25">
      <c r="A1294" s="13">
        <v>25254623</v>
      </c>
      <c r="B1294" s="13" t="s">
        <v>18495</v>
      </c>
      <c r="C1294" s="13" t="s">
        <v>18496</v>
      </c>
      <c r="D1294" s="13" t="s">
        <v>18497</v>
      </c>
      <c r="E1294" s="13" t="s">
        <v>18498</v>
      </c>
      <c r="F1294" s="13" t="s">
        <v>18499</v>
      </c>
      <c r="G1294" s="13">
        <v>2014</v>
      </c>
      <c r="H1294" s="44">
        <v>41908</v>
      </c>
      <c r="K1294" s="13" t="s">
        <v>18500</v>
      </c>
    </row>
    <row r="1295" spans="1:11" ht="15.75" customHeight="1" x14ac:dyDescent="0.25">
      <c r="A1295" s="13">
        <v>26730366</v>
      </c>
      <c r="B1295" s="13" t="s">
        <v>18521</v>
      </c>
      <c r="C1295" s="13" t="s">
        <v>18522</v>
      </c>
      <c r="D1295" s="13" t="s">
        <v>18523</v>
      </c>
      <c r="E1295" s="13" t="s">
        <v>18524</v>
      </c>
      <c r="F1295" s="13" t="s">
        <v>18525</v>
      </c>
      <c r="G1295" s="13">
        <v>2015</v>
      </c>
      <c r="H1295" s="44">
        <v>42375</v>
      </c>
      <c r="I1295" s="13" t="s">
        <v>18526</v>
      </c>
      <c r="K1295" s="13" t="s">
        <v>18527</v>
      </c>
    </row>
    <row r="1296" spans="1:11" ht="15.75" customHeight="1" x14ac:dyDescent="0.25">
      <c r="A1296" s="13">
        <v>24566724</v>
      </c>
      <c r="B1296" s="13" t="s">
        <v>18528</v>
      </c>
      <c r="C1296" s="13" t="s">
        <v>18529</v>
      </c>
      <c r="D1296" s="13" t="s">
        <v>18530</v>
      </c>
      <c r="E1296" s="13" t="s">
        <v>18531</v>
      </c>
      <c r="F1296" s="13" t="s">
        <v>18532</v>
      </c>
      <c r="G1296" s="13">
        <v>2014</v>
      </c>
      <c r="H1296" s="44">
        <v>41696</v>
      </c>
      <c r="K1296" s="13" t="s">
        <v>18533</v>
      </c>
    </row>
    <row r="1297" spans="1:11" ht="15.75" customHeight="1" x14ac:dyDescent="0.25">
      <c r="A1297" s="13">
        <v>23327247</v>
      </c>
      <c r="B1297" s="13" t="s">
        <v>18534</v>
      </c>
      <c r="C1297" s="13" t="s">
        <v>18535</v>
      </c>
      <c r="D1297" s="13" t="s">
        <v>18536</v>
      </c>
      <c r="E1297" s="13" t="s">
        <v>18537</v>
      </c>
      <c r="F1297" s="13" t="s">
        <v>18538</v>
      </c>
      <c r="G1297" s="13">
        <v>2013</v>
      </c>
      <c r="H1297" s="44">
        <v>41293</v>
      </c>
      <c r="I1297" s="13" t="s">
        <v>18539</v>
      </c>
      <c r="K1297" s="13" t="s">
        <v>18540</v>
      </c>
    </row>
    <row r="1298" spans="1:11" ht="15.75" customHeight="1" x14ac:dyDescent="0.25">
      <c r="A1298" s="13">
        <v>26236350</v>
      </c>
      <c r="B1298" s="13" t="s">
        <v>18297</v>
      </c>
      <c r="C1298" s="13" t="s">
        <v>18298</v>
      </c>
      <c r="D1298" s="13" t="s">
        <v>18548</v>
      </c>
      <c r="E1298" s="13" t="s">
        <v>18300</v>
      </c>
      <c r="F1298" s="13" t="s">
        <v>17045</v>
      </c>
      <c r="G1298" s="13">
        <v>2015</v>
      </c>
      <c r="H1298" s="44">
        <v>42220</v>
      </c>
      <c r="I1298" s="13" t="s">
        <v>18549</v>
      </c>
      <c r="K1298" s="13" t="s">
        <v>18550</v>
      </c>
    </row>
    <row r="1299" spans="1:11" ht="15.75" customHeight="1" x14ac:dyDescent="0.25">
      <c r="A1299" s="13">
        <v>27872553</v>
      </c>
      <c r="B1299" s="13" t="s">
        <v>18552</v>
      </c>
      <c r="C1299" s="13" t="s">
        <v>18553</v>
      </c>
      <c r="D1299" s="13" t="s">
        <v>18554</v>
      </c>
      <c r="E1299" s="13" t="s">
        <v>18555</v>
      </c>
      <c r="F1299" s="13" t="s">
        <v>5548</v>
      </c>
      <c r="G1299" s="13">
        <v>2016</v>
      </c>
      <c r="H1299" s="44">
        <v>42697</v>
      </c>
      <c r="I1299" s="13" t="s">
        <v>18556</v>
      </c>
      <c r="K1299" s="13" t="s">
        <v>18557</v>
      </c>
    </row>
    <row r="1300" spans="1:11" ht="15.75" customHeight="1" x14ac:dyDescent="0.25">
      <c r="A1300" s="13">
        <v>26145099</v>
      </c>
      <c r="B1300" s="13" t="s">
        <v>18558</v>
      </c>
      <c r="C1300" s="13" t="s">
        <v>18559</v>
      </c>
      <c r="D1300" s="13" t="s">
        <v>18560</v>
      </c>
      <c r="E1300" s="13" t="s">
        <v>1311</v>
      </c>
      <c r="F1300" s="13" t="s">
        <v>595</v>
      </c>
      <c r="G1300" s="13">
        <v>2015</v>
      </c>
      <c r="H1300" s="44">
        <v>42192</v>
      </c>
      <c r="K1300" s="13" t="s">
        <v>18561</v>
      </c>
    </row>
    <row r="1301" spans="1:11" ht="15.75" customHeight="1" x14ac:dyDescent="0.25">
      <c r="A1301" s="13">
        <v>27468642</v>
      </c>
      <c r="B1301" s="13" t="s">
        <v>18567</v>
      </c>
      <c r="C1301" s="13" t="s">
        <v>18568</v>
      </c>
      <c r="D1301" s="13" t="s">
        <v>18569</v>
      </c>
      <c r="E1301" s="13" t="s">
        <v>11321</v>
      </c>
      <c r="F1301" s="13" t="s">
        <v>595</v>
      </c>
      <c r="G1301" s="13">
        <v>2015</v>
      </c>
      <c r="H1301" s="44">
        <v>42581</v>
      </c>
      <c r="K1301" s="13" t="s">
        <v>18570</v>
      </c>
    </row>
    <row r="1302" spans="1:11" ht="15.75" customHeight="1" x14ac:dyDescent="0.25">
      <c r="A1302" s="13">
        <v>22113463</v>
      </c>
      <c r="B1302" s="13" t="s">
        <v>18571</v>
      </c>
      <c r="C1302" s="13" t="s">
        <v>18572</v>
      </c>
      <c r="D1302" s="13" t="s">
        <v>18573</v>
      </c>
      <c r="E1302" s="13" t="s">
        <v>14213</v>
      </c>
      <c r="F1302" s="13" t="s">
        <v>7109</v>
      </c>
      <c r="G1302" s="13">
        <v>2012</v>
      </c>
      <c r="H1302" s="44">
        <v>40872</v>
      </c>
      <c r="K1302" s="13" t="s">
        <v>18574</v>
      </c>
    </row>
    <row r="1303" spans="1:11" ht="15.75" customHeight="1" x14ac:dyDescent="0.25">
      <c r="A1303" s="13">
        <v>21797933</v>
      </c>
      <c r="B1303" s="13" t="s">
        <v>18575</v>
      </c>
      <c r="C1303" s="13" t="s">
        <v>18576</v>
      </c>
      <c r="D1303" s="13" t="s">
        <v>18577</v>
      </c>
      <c r="E1303" s="13" t="s">
        <v>18578</v>
      </c>
      <c r="F1303" s="13" t="s">
        <v>408</v>
      </c>
      <c r="G1303" s="13">
        <v>2012</v>
      </c>
      <c r="H1303" s="44">
        <v>40754</v>
      </c>
      <c r="K1303" s="13" t="s">
        <v>18579</v>
      </c>
    </row>
    <row r="1304" spans="1:11" ht="15.75" customHeight="1" x14ac:dyDescent="0.25">
      <c r="A1304" s="13">
        <v>24618046</v>
      </c>
      <c r="B1304" s="13" t="s">
        <v>18580</v>
      </c>
      <c r="C1304" s="13" t="s">
        <v>18581</v>
      </c>
      <c r="D1304" s="13" t="s">
        <v>18582</v>
      </c>
      <c r="E1304" s="13" t="s">
        <v>18583</v>
      </c>
      <c r="F1304" s="13" t="s">
        <v>595</v>
      </c>
      <c r="G1304" s="13">
        <v>2014</v>
      </c>
      <c r="H1304" s="44">
        <v>41711</v>
      </c>
      <c r="K1304" s="13" t="s">
        <v>18584</v>
      </c>
    </row>
    <row r="1305" spans="1:11" ht="15.75" customHeight="1" x14ac:dyDescent="0.25">
      <c r="A1305" s="13">
        <v>23369293</v>
      </c>
      <c r="B1305" s="13" t="s">
        <v>18585</v>
      </c>
      <c r="C1305" s="13" t="s">
        <v>18586</v>
      </c>
      <c r="D1305" s="13" t="s">
        <v>18587</v>
      </c>
      <c r="E1305" s="13" t="s">
        <v>18588</v>
      </c>
      <c r="F1305" s="13" t="s">
        <v>595</v>
      </c>
      <c r="G1305" s="13">
        <v>2013</v>
      </c>
      <c r="H1305" s="44">
        <v>41307</v>
      </c>
      <c r="K1305" s="13" t="s">
        <v>18589</v>
      </c>
    </row>
    <row r="1306" spans="1:11" ht="15.75" customHeight="1" x14ac:dyDescent="0.25">
      <c r="A1306" s="13">
        <v>26513072</v>
      </c>
      <c r="B1306" s="13" t="s">
        <v>18602</v>
      </c>
      <c r="C1306" s="13" t="s">
        <v>18603</v>
      </c>
      <c r="D1306" s="13" t="s">
        <v>18604</v>
      </c>
      <c r="E1306" s="13" t="s">
        <v>18605</v>
      </c>
      <c r="F1306" s="13" t="s">
        <v>10296</v>
      </c>
      <c r="G1306" s="13">
        <v>2015</v>
      </c>
      <c r="H1306" s="44">
        <v>42307</v>
      </c>
      <c r="K1306" s="13" t="s">
        <v>18606</v>
      </c>
    </row>
    <row r="1307" spans="1:11" ht="15.75" customHeight="1" x14ac:dyDescent="0.25">
      <c r="A1307" s="13">
        <v>22877592</v>
      </c>
      <c r="B1307" s="13" t="s">
        <v>18607</v>
      </c>
      <c r="C1307" s="13" t="s">
        <v>18608</v>
      </c>
      <c r="D1307" s="13" t="s">
        <v>18609</v>
      </c>
      <c r="E1307" s="13" t="s">
        <v>18288</v>
      </c>
      <c r="F1307" s="13" t="s">
        <v>595</v>
      </c>
      <c r="G1307" s="13">
        <v>2012</v>
      </c>
      <c r="H1307" s="44">
        <v>41132</v>
      </c>
      <c r="K1307" s="13" t="s">
        <v>18610</v>
      </c>
    </row>
    <row r="1308" spans="1:11" ht="15.75" customHeight="1" x14ac:dyDescent="0.25">
      <c r="A1308" s="13">
        <v>24160747</v>
      </c>
      <c r="B1308" s="13" t="s">
        <v>18611</v>
      </c>
      <c r="C1308" s="13" t="s">
        <v>18612</v>
      </c>
      <c r="D1308" s="13" t="s">
        <v>18613</v>
      </c>
      <c r="E1308" s="13" t="s">
        <v>18614</v>
      </c>
      <c r="F1308" s="13" t="s">
        <v>595</v>
      </c>
      <c r="G1308" s="13">
        <v>2013</v>
      </c>
      <c r="H1308" s="44">
        <v>41576</v>
      </c>
      <c r="K1308" s="13" t="s">
        <v>18615</v>
      </c>
    </row>
    <row r="1309" spans="1:11" ht="15.75" customHeight="1" x14ac:dyDescent="0.25">
      <c r="A1309" s="13">
        <v>23987728</v>
      </c>
      <c r="B1309" s="13" t="s">
        <v>18616</v>
      </c>
      <c r="C1309" s="13" t="s">
        <v>18617</v>
      </c>
      <c r="D1309" s="13" t="s">
        <v>18618</v>
      </c>
      <c r="E1309" s="13" t="s">
        <v>11849</v>
      </c>
      <c r="F1309" s="13" t="s">
        <v>595</v>
      </c>
      <c r="G1309" s="13">
        <v>2013</v>
      </c>
      <c r="H1309" s="44">
        <v>41517</v>
      </c>
      <c r="I1309" s="13" t="s">
        <v>18619</v>
      </c>
      <c r="J1309" s="13" t="s">
        <v>18620</v>
      </c>
      <c r="K1309" s="13" t="s">
        <v>18621</v>
      </c>
    </row>
    <row r="1310" spans="1:11" ht="15.75" customHeight="1" x14ac:dyDescent="0.25">
      <c r="A1310" s="13">
        <v>24361688</v>
      </c>
      <c r="B1310" s="13" t="s">
        <v>18628</v>
      </c>
      <c r="C1310" s="13" t="s">
        <v>18629</v>
      </c>
      <c r="D1310" s="13" t="s">
        <v>18630</v>
      </c>
      <c r="E1310" s="13" t="s">
        <v>18631</v>
      </c>
      <c r="F1310" s="13" t="s">
        <v>4158</v>
      </c>
      <c r="G1310" s="13">
        <v>2014</v>
      </c>
      <c r="H1310" s="44">
        <v>41632</v>
      </c>
      <c r="I1310" s="13" t="s">
        <v>18632</v>
      </c>
      <c r="J1310" s="13" t="s">
        <v>18633</v>
      </c>
      <c r="K1310" s="13" t="s">
        <v>18634</v>
      </c>
    </row>
    <row r="1311" spans="1:11" ht="15.75" customHeight="1" x14ac:dyDescent="0.25">
      <c r="A1311" s="13">
        <v>23813677</v>
      </c>
      <c r="B1311" s="13" t="s">
        <v>18652</v>
      </c>
      <c r="C1311" s="13" t="s">
        <v>18653</v>
      </c>
      <c r="D1311" s="13" t="s">
        <v>18654</v>
      </c>
      <c r="E1311" s="13" t="s">
        <v>1553</v>
      </c>
      <c r="F1311" s="13" t="s">
        <v>2015</v>
      </c>
      <c r="G1311" s="13">
        <v>2013</v>
      </c>
      <c r="H1311" s="44">
        <v>41457</v>
      </c>
      <c r="I1311" s="13" t="s">
        <v>18655</v>
      </c>
      <c r="K1311" s="13" t="s">
        <v>18656</v>
      </c>
    </row>
    <row r="1312" spans="1:11" ht="15.75" customHeight="1" x14ac:dyDescent="0.25">
      <c r="A1312" s="13">
        <v>23819400</v>
      </c>
      <c r="B1312" s="13" t="s">
        <v>18663</v>
      </c>
      <c r="C1312" s="13" t="s">
        <v>18664</v>
      </c>
      <c r="D1312" s="13" t="s">
        <v>18665</v>
      </c>
      <c r="E1312" s="13" t="s">
        <v>18666</v>
      </c>
      <c r="F1312" s="13" t="s">
        <v>18667</v>
      </c>
      <c r="G1312" s="13">
        <v>2013</v>
      </c>
      <c r="H1312" s="44">
        <v>41459</v>
      </c>
      <c r="K1312" s="13" t="s">
        <v>18668</v>
      </c>
    </row>
    <row r="1313" spans="1:11" ht="15.75" customHeight="1" x14ac:dyDescent="0.25">
      <c r="A1313" s="13">
        <v>25581302</v>
      </c>
      <c r="B1313" s="13" t="s">
        <v>18676</v>
      </c>
      <c r="C1313" s="13" t="s">
        <v>18677</v>
      </c>
      <c r="D1313" s="13" t="s">
        <v>18678</v>
      </c>
      <c r="E1313" s="13" t="s">
        <v>18679</v>
      </c>
      <c r="F1313" s="13" t="s">
        <v>424</v>
      </c>
      <c r="G1313" s="13">
        <v>2015</v>
      </c>
      <c r="H1313" s="44">
        <v>42017</v>
      </c>
      <c r="I1313" s="13" t="s">
        <v>18680</v>
      </c>
      <c r="K1313" s="13" t="s">
        <v>18681</v>
      </c>
    </row>
    <row r="1314" spans="1:11" ht="15.75" customHeight="1" x14ac:dyDescent="0.25">
      <c r="A1314" s="13">
        <v>26010772</v>
      </c>
      <c r="B1314" s="13" t="s">
        <v>18683</v>
      </c>
      <c r="C1314" s="13" t="s">
        <v>18684</v>
      </c>
      <c r="D1314" s="13" t="s">
        <v>18685</v>
      </c>
      <c r="E1314" s="13" t="s">
        <v>18686</v>
      </c>
      <c r="F1314" s="13" t="s">
        <v>424</v>
      </c>
      <c r="G1314" s="13">
        <v>2015</v>
      </c>
      <c r="H1314" s="44">
        <v>42151</v>
      </c>
      <c r="I1314" s="13" t="s">
        <v>18687</v>
      </c>
      <c r="K1314" s="13" t="s">
        <v>18688</v>
      </c>
    </row>
    <row r="1315" spans="1:11" ht="15.75" customHeight="1" x14ac:dyDescent="0.25">
      <c r="A1315" s="13">
        <v>23970635</v>
      </c>
      <c r="B1315" s="13" t="s">
        <v>18690</v>
      </c>
      <c r="C1315" s="13" t="s">
        <v>18691</v>
      </c>
      <c r="D1315" s="13" t="s">
        <v>18692</v>
      </c>
      <c r="E1315" s="13" t="s">
        <v>18693</v>
      </c>
      <c r="F1315" s="13" t="s">
        <v>735</v>
      </c>
      <c r="G1315" s="13">
        <v>2014</v>
      </c>
      <c r="H1315" s="44">
        <v>41510</v>
      </c>
      <c r="K1315" s="13" t="s">
        <v>18694</v>
      </c>
    </row>
    <row r="1316" spans="1:11" ht="15.75" customHeight="1" x14ac:dyDescent="0.25">
      <c r="A1316" s="13">
        <v>28186463</v>
      </c>
      <c r="B1316" s="13" t="s">
        <v>18705</v>
      </c>
      <c r="C1316" s="13" t="s">
        <v>18706</v>
      </c>
      <c r="D1316" s="13" t="s">
        <v>18707</v>
      </c>
      <c r="E1316" s="13" t="s">
        <v>8603</v>
      </c>
      <c r="F1316" s="13" t="s">
        <v>735</v>
      </c>
      <c r="G1316" s="13">
        <v>2017</v>
      </c>
      <c r="H1316" s="44">
        <v>42777</v>
      </c>
      <c r="K1316" s="13" t="s">
        <v>18708</v>
      </c>
    </row>
    <row r="1317" spans="1:11" ht="15.75" customHeight="1" x14ac:dyDescent="0.25">
      <c r="A1317" s="13">
        <v>27583786</v>
      </c>
      <c r="B1317" s="13" t="s">
        <v>18709</v>
      </c>
      <c r="C1317" s="13" t="s">
        <v>18710</v>
      </c>
      <c r="D1317" s="13" t="s">
        <v>18711</v>
      </c>
      <c r="E1317" s="13" t="s">
        <v>18712</v>
      </c>
      <c r="F1317" s="13" t="s">
        <v>2808</v>
      </c>
      <c r="G1317" s="13">
        <v>2016</v>
      </c>
      <c r="H1317" s="44">
        <v>42615</v>
      </c>
      <c r="K1317" s="13" t="s">
        <v>18713</v>
      </c>
    </row>
    <row r="1318" spans="1:11" ht="15.75" customHeight="1" x14ac:dyDescent="0.25">
      <c r="A1318" s="13">
        <v>22762232</v>
      </c>
      <c r="B1318" s="13" t="s">
        <v>18725</v>
      </c>
      <c r="C1318" s="13" t="s">
        <v>18726</v>
      </c>
      <c r="D1318" s="13" t="s">
        <v>18727</v>
      </c>
      <c r="E1318" s="13" t="s">
        <v>18728</v>
      </c>
      <c r="F1318" s="13" t="s">
        <v>3845</v>
      </c>
      <c r="G1318" s="13">
        <v>2012</v>
      </c>
      <c r="H1318" s="44">
        <v>41096</v>
      </c>
      <c r="K1318" s="13" t="s">
        <v>18729</v>
      </c>
    </row>
    <row r="1319" spans="1:11" ht="15.75" customHeight="1" x14ac:dyDescent="0.25">
      <c r="A1319" s="13">
        <v>24026408</v>
      </c>
      <c r="B1319" s="13" t="s">
        <v>18730</v>
      </c>
      <c r="C1319" s="13" t="s">
        <v>18731</v>
      </c>
      <c r="D1319" s="13" t="s">
        <v>18732</v>
      </c>
      <c r="E1319" s="13" t="s">
        <v>18733</v>
      </c>
      <c r="F1319" s="13" t="s">
        <v>735</v>
      </c>
      <c r="G1319" s="13">
        <v>2014</v>
      </c>
      <c r="H1319" s="44">
        <v>41530</v>
      </c>
      <c r="K1319" s="13" t="s">
        <v>18734</v>
      </c>
    </row>
    <row r="1320" spans="1:11" ht="15.75" customHeight="1" x14ac:dyDescent="0.25">
      <c r="A1320" s="13">
        <v>22594866</v>
      </c>
      <c r="B1320" s="13" t="s">
        <v>18735</v>
      </c>
      <c r="C1320" s="13" t="s">
        <v>18736</v>
      </c>
      <c r="D1320" s="13" t="s">
        <v>18737</v>
      </c>
      <c r="E1320" s="13" t="s">
        <v>18738</v>
      </c>
      <c r="F1320" s="13" t="s">
        <v>16877</v>
      </c>
      <c r="G1320" s="13">
        <v>2012</v>
      </c>
      <c r="H1320" s="44">
        <v>41048</v>
      </c>
      <c r="K1320" s="13" t="s">
        <v>18739</v>
      </c>
    </row>
    <row r="1321" spans="1:11" ht="15.75" customHeight="1" x14ac:dyDescent="0.25">
      <c r="A1321" s="13">
        <v>25180857</v>
      </c>
      <c r="B1321" s="13" t="s">
        <v>18741</v>
      </c>
      <c r="C1321" s="13" t="s">
        <v>18742</v>
      </c>
      <c r="D1321" s="13" t="s">
        <v>18743</v>
      </c>
      <c r="E1321" s="13" t="s">
        <v>1238</v>
      </c>
      <c r="F1321" s="13" t="s">
        <v>1239</v>
      </c>
      <c r="G1321" s="13">
        <v>2014</v>
      </c>
      <c r="H1321" s="44">
        <v>41885</v>
      </c>
    </row>
    <row r="1322" spans="1:11" ht="15.75" customHeight="1" x14ac:dyDescent="0.25">
      <c r="A1322" s="13">
        <v>23939010</v>
      </c>
      <c r="B1322" s="13" t="s">
        <v>18744</v>
      </c>
      <c r="C1322" s="13" t="s">
        <v>18745</v>
      </c>
      <c r="D1322" s="13" t="s">
        <v>18746</v>
      </c>
      <c r="E1322" s="13" t="s">
        <v>6376</v>
      </c>
      <c r="F1322" s="13" t="s">
        <v>393</v>
      </c>
      <c r="G1322" s="13">
        <v>2014</v>
      </c>
      <c r="H1322" s="44">
        <v>41500</v>
      </c>
      <c r="K1322" s="13" t="s">
        <v>18747</v>
      </c>
    </row>
    <row r="1323" spans="1:11" ht="15.75" customHeight="1" x14ac:dyDescent="0.25">
      <c r="A1323" s="13">
        <v>23007214</v>
      </c>
      <c r="B1323" s="13" t="s">
        <v>18748</v>
      </c>
      <c r="C1323" s="13" t="s">
        <v>18749</v>
      </c>
      <c r="D1323" s="13" t="s">
        <v>18750</v>
      </c>
      <c r="E1323" s="13" t="s">
        <v>18751</v>
      </c>
      <c r="F1323" s="13" t="s">
        <v>14118</v>
      </c>
      <c r="G1323" s="13">
        <v>2012</v>
      </c>
      <c r="H1323" s="44">
        <v>41178</v>
      </c>
    </row>
    <row r="1324" spans="1:11" ht="15.75" customHeight="1" x14ac:dyDescent="0.25">
      <c r="A1324" s="13">
        <v>29662365</v>
      </c>
      <c r="B1324" s="13" t="s">
        <v>18752</v>
      </c>
      <c r="C1324" s="13" t="s">
        <v>18753</v>
      </c>
      <c r="D1324" s="13" t="s">
        <v>18754</v>
      </c>
      <c r="E1324" s="13" t="s">
        <v>18755</v>
      </c>
      <c r="F1324" s="13" t="s">
        <v>18756</v>
      </c>
      <c r="G1324" s="13">
        <v>2012</v>
      </c>
      <c r="H1324" s="44">
        <v>43208</v>
      </c>
      <c r="I1324" s="13" t="s">
        <v>18757</v>
      </c>
      <c r="K1324" s="13" t="s">
        <v>18758</v>
      </c>
    </row>
    <row r="1325" spans="1:11" ht="15.75" customHeight="1" x14ac:dyDescent="0.25">
      <c r="A1325" s="13">
        <v>24390919</v>
      </c>
      <c r="B1325" s="13" t="s">
        <v>18777</v>
      </c>
      <c r="C1325" s="13" t="s">
        <v>18778</v>
      </c>
      <c r="D1325" s="13" t="s">
        <v>18779</v>
      </c>
      <c r="E1325" s="13" t="s">
        <v>18780</v>
      </c>
      <c r="F1325" s="13" t="s">
        <v>18781</v>
      </c>
      <c r="G1325" s="13">
        <v>2014</v>
      </c>
      <c r="H1325" s="44">
        <v>41646</v>
      </c>
      <c r="I1325" s="13" t="s">
        <v>18782</v>
      </c>
      <c r="J1325" s="13" t="s">
        <v>18783</v>
      </c>
      <c r="K1325" s="13" t="s">
        <v>18784</v>
      </c>
    </row>
    <row r="1326" spans="1:11" ht="15.75" customHeight="1" x14ac:dyDescent="0.25">
      <c r="A1326" s="13">
        <v>23940811</v>
      </c>
      <c r="B1326" s="13" t="s">
        <v>18785</v>
      </c>
      <c r="C1326" s="13" t="s">
        <v>18786</v>
      </c>
      <c r="D1326" s="13" t="s">
        <v>18787</v>
      </c>
      <c r="E1326" s="13" t="s">
        <v>18788</v>
      </c>
      <c r="F1326" s="13" t="s">
        <v>424</v>
      </c>
      <c r="G1326" s="13">
        <v>2013</v>
      </c>
      <c r="H1326" s="44">
        <v>41500</v>
      </c>
      <c r="I1326" s="13" t="s">
        <v>18789</v>
      </c>
      <c r="K1326" s="13" t="s">
        <v>18790</v>
      </c>
    </row>
    <row r="1327" spans="1:11" ht="15.75" customHeight="1" x14ac:dyDescent="0.25">
      <c r="A1327" s="13">
        <v>27032228</v>
      </c>
      <c r="B1327" s="13" t="s">
        <v>18807</v>
      </c>
      <c r="C1327" s="13" t="s">
        <v>18808</v>
      </c>
      <c r="D1327" s="13" t="s">
        <v>18809</v>
      </c>
      <c r="E1327" s="13" t="s">
        <v>18810</v>
      </c>
      <c r="F1327" s="13" t="s">
        <v>18811</v>
      </c>
      <c r="G1327" s="13">
        <v>2015</v>
      </c>
      <c r="H1327" s="44">
        <v>42462</v>
      </c>
    </row>
    <row r="1328" spans="1:11" ht="15.75" customHeight="1" x14ac:dyDescent="0.25">
      <c r="A1328" s="13">
        <v>27176080</v>
      </c>
      <c r="B1328" s="13" t="s">
        <v>18827</v>
      </c>
      <c r="C1328" s="13" t="s">
        <v>18828</v>
      </c>
      <c r="D1328" s="13" t="s">
        <v>18829</v>
      </c>
      <c r="E1328" s="13" t="s">
        <v>18830</v>
      </c>
      <c r="F1328" s="13" t="s">
        <v>14118</v>
      </c>
      <c r="G1328" s="13">
        <v>2016</v>
      </c>
      <c r="H1328" s="44">
        <v>42504</v>
      </c>
    </row>
    <row r="1329" spans="1:11" ht="15.75" customHeight="1" x14ac:dyDescent="0.25">
      <c r="A1329" s="13">
        <v>24523487</v>
      </c>
      <c r="B1329" s="13" t="s">
        <v>18831</v>
      </c>
      <c r="C1329" s="13" t="s">
        <v>18832</v>
      </c>
      <c r="D1329" s="13" t="s">
        <v>18833</v>
      </c>
      <c r="E1329" s="13" t="s">
        <v>18834</v>
      </c>
      <c r="F1329" s="13" t="s">
        <v>18835</v>
      </c>
      <c r="G1329" s="13">
        <v>2015</v>
      </c>
      <c r="H1329" s="44">
        <v>41684</v>
      </c>
      <c r="K1329" s="13" t="s">
        <v>18836</v>
      </c>
    </row>
    <row r="1330" spans="1:11" ht="15.75" customHeight="1" x14ac:dyDescent="0.25">
      <c r="A1330" s="13">
        <v>24028864</v>
      </c>
      <c r="B1330" s="13" t="s">
        <v>18837</v>
      </c>
      <c r="C1330" s="13" t="s">
        <v>18838</v>
      </c>
      <c r="D1330" s="13" t="s">
        <v>18839</v>
      </c>
      <c r="E1330" s="13" t="s">
        <v>18840</v>
      </c>
      <c r="F1330" s="13" t="s">
        <v>595</v>
      </c>
      <c r="G1330" s="13">
        <v>2013</v>
      </c>
      <c r="H1330" s="44">
        <v>41531</v>
      </c>
      <c r="K1330" s="13" t="s">
        <v>18841</v>
      </c>
    </row>
    <row r="1331" spans="1:11" ht="15.75" customHeight="1" x14ac:dyDescent="0.25">
      <c r="A1331" s="13">
        <v>22668947</v>
      </c>
      <c r="B1331" s="13" t="s">
        <v>18842</v>
      </c>
      <c r="C1331" s="13" t="s">
        <v>18843</v>
      </c>
      <c r="D1331" s="13" t="s">
        <v>18844</v>
      </c>
      <c r="E1331" s="13" t="s">
        <v>18845</v>
      </c>
      <c r="F1331" s="13" t="s">
        <v>4882</v>
      </c>
      <c r="G1331" s="13">
        <v>2012</v>
      </c>
      <c r="H1331" s="44">
        <v>41067</v>
      </c>
      <c r="K1331" s="13" t="s">
        <v>18846</v>
      </c>
    </row>
    <row r="1332" spans="1:11" ht="15.75" customHeight="1" x14ac:dyDescent="0.25">
      <c r="A1332" s="13">
        <v>22419642</v>
      </c>
      <c r="B1332" s="13" t="s">
        <v>18848</v>
      </c>
      <c r="C1332" s="13" t="s">
        <v>18849</v>
      </c>
      <c r="D1332" s="13" t="s">
        <v>18850</v>
      </c>
      <c r="E1332" s="13" t="s">
        <v>18851</v>
      </c>
      <c r="F1332" s="13" t="s">
        <v>18852</v>
      </c>
      <c r="G1332" s="13">
        <v>2012</v>
      </c>
      <c r="H1332" s="44">
        <v>40984</v>
      </c>
      <c r="K1332" s="13" t="s">
        <v>18853</v>
      </c>
    </row>
    <row r="1333" spans="1:11" ht="15.75" customHeight="1" x14ac:dyDescent="0.25">
      <c r="A1333" s="13">
        <v>22371042</v>
      </c>
      <c r="B1333" s="13" t="s">
        <v>18854</v>
      </c>
      <c r="C1333" s="13" t="s">
        <v>18855</v>
      </c>
      <c r="D1333" s="13" t="s">
        <v>18856</v>
      </c>
      <c r="E1333" s="13" t="s">
        <v>18857</v>
      </c>
      <c r="F1333" s="13" t="s">
        <v>8179</v>
      </c>
      <c r="G1333" s="13">
        <v>2012</v>
      </c>
      <c r="H1333" s="44">
        <v>40968</v>
      </c>
      <c r="K1333" s="13" t="s">
        <v>18858</v>
      </c>
    </row>
    <row r="1334" spans="1:11" ht="15.75" customHeight="1" x14ac:dyDescent="0.25">
      <c r="A1334" s="13">
        <v>24092836</v>
      </c>
      <c r="B1334" s="13" t="s">
        <v>18859</v>
      </c>
      <c r="C1334" s="13" t="s">
        <v>18860</v>
      </c>
      <c r="D1334" s="13" t="s">
        <v>18861</v>
      </c>
      <c r="E1334" s="13" t="s">
        <v>18862</v>
      </c>
      <c r="F1334" s="13" t="s">
        <v>4217</v>
      </c>
      <c r="G1334" s="13">
        <v>2014</v>
      </c>
      <c r="H1334" s="44">
        <v>41552</v>
      </c>
      <c r="K1334" s="13" t="s">
        <v>18863</v>
      </c>
    </row>
    <row r="1335" spans="1:11" ht="15.75" customHeight="1" x14ac:dyDescent="0.25">
      <c r="A1335" s="13">
        <v>26023576</v>
      </c>
      <c r="B1335" s="13" t="s">
        <v>18864</v>
      </c>
      <c r="C1335" s="13" t="s">
        <v>18865</v>
      </c>
      <c r="D1335" s="13" t="s">
        <v>18866</v>
      </c>
      <c r="E1335" s="13" t="s">
        <v>18867</v>
      </c>
      <c r="F1335" s="13" t="s">
        <v>18868</v>
      </c>
      <c r="G1335" s="13">
        <v>2015</v>
      </c>
      <c r="H1335" s="44">
        <v>42154</v>
      </c>
      <c r="I1335" s="13" t="s">
        <v>18869</v>
      </c>
      <c r="K1335" s="13" t="s">
        <v>18870</v>
      </c>
    </row>
    <row r="1336" spans="1:11" ht="15.75" customHeight="1" x14ac:dyDescent="0.25">
      <c r="A1336" s="13">
        <v>26888658</v>
      </c>
      <c r="B1336" s="13" t="s">
        <v>18882</v>
      </c>
      <c r="C1336" s="13" t="s">
        <v>18883</v>
      </c>
      <c r="D1336" s="13" t="s">
        <v>18884</v>
      </c>
      <c r="E1336" s="13" t="s">
        <v>7993</v>
      </c>
      <c r="F1336" s="13" t="s">
        <v>393</v>
      </c>
      <c r="G1336" s="13">
        <v>2016</v>
      </c>
      <c r="H1336" s="44">
        <v>42419</v>
      </c>
      <c r="I1336" s="13" t="s">
        <v>18885</v>
      </c>
      <c r="K1336" s="13" t="s">
        <v>18886</v>
      </c>
    </row>
    <row r="1337" spans="1:11" ht="15.75" customHeight="1" x14ac:dyDescent="0.25">
      <c r="A1337" s="13">
        <v>26527219</v>
      </c>
      <c r="B1337" s="13" t="s">
        <v>18893</v>
      </c>
      <c r="C1337" s="13" t="s">
        <v>18894</v>
      </c>
      <c r="D1337" s="13" t="s">
        <v>18895</v>
      </c>
      <c r="E1337" s="13" t="s">
        <v>18896</v>
      </c>
      <c r="F1337" s="13" t="s">
        <v>18897</v>
      </c>
      <c r="G1337" s="13">
        <v>2017</v>
      </c>
      <c r="H1337" s="44">
        <v>42312</v>
      </c>
      <c r="K1337" s="13" t="s">
        <v>18898</v>
      </c>
    </row>
    <row r="1338" spans="1:11" ht="15.75" customHeight="1" x14ac:dyDescent="0.25">
      <c r="A1338" s="13">
        <v>27599076</v>
      </c>
      <c r="B1338" s="13" t="s">
        <v>18905</v>
      </c>
      <c r="C1338" s="13" t="s">
        <v>18906</v>
      </c>
      <c r="D1338" s="13" t="s">
        <v>18907</v>
      </c>
      <c r="E1338" s="13" t="s">
        <v>18908</v>
      </c>
      <c r="F1338" s="13" t="s">
        <v>18909</v>
      </c>
      <c r="G1338" s="13">
        <v>2016</v>
      </c>
      <c r="H1338" s="44">
        <v>42620</v>
      </c>
      <c r="K1338" s="13" t="s">
        <v>18910</v>
      </c>
    </row>
    <row r="1339" spans="1:11" ht="15.75" customHeight="1" x14ac:dyDescent="0.25">
      <c r="A1339" s="13">
        <v>23425506</v>
      </c>
      <c r="B1339" s="13" t="s">
        <v>18918</v>
      </c>
      <c r="C1339" s="13" t="s">
        <v>18919</v>
      </c>
      <c r="D1339" s="13" t="s">
        <v>18920</v>
      </c>
      <c r="E1339" s="13" t="s">
        <v>18921</v>
      </c>
      <c r="F1339" s="13" t="s">
        <v>6710</v>
      </c>
      <c r="G1339" s="13">
        <v>2013</v>
      </c>
      <c r="H1339" s="44">
        <v>41327</v>
      </c>
      <c r="K1339" s="13" t="s">
        <v>18922</v>
      </c>
    </row>
    <row r="1340" spans="1:11" ht="15.75" customHeight="1" x14ac:dyDescent="0.25">
      <c r="A1340" s="13">
        <v>25829624</v>
      </c>
      <c r="B1340" s="13" t="s">
        <v>18928</v>
      </c>
      <c r="C1340" s="13" t="s">
        <v>18929</v>
      </c>
      <c r="D1340" s="13" t="s">
        <v>18930</v>
      </c>
      <c r="E1340" s="13" t="s">
        <v>18931</v>
      </c>
      <c r="F1340" s="13" t="s">
        <v>18932</v>
      </c>
      <c r="G1340" s="13">
        <v>2015</v>
      </c>
      <c r="H1340" s="44">
        <v>42096</v>
      </c>
      <c r="I1340" s="13" t="s">
        <v>18933</v>
      </c>
      <c r="K1340" s="13" t="s">
        <v>18934</v>
      </c>
    </row>
    <row r="1341" spans="1:11" ht="15.75" customHeight="1" x14ac:dyDescent="0.25">
      <c r="A1341" s="13">
        <v>22895675</v>
      </c>
      <c r="B1341" s="13" t="s">
        <v>18939</v>
      </c>
      <c r="C1341" s="13" t="s">
        <v>18940</v>
      </c>
      <c r="D1341" s="13" t="s">
        <v>18941</v>
      </c>
      <c r="E1341" s="13" t="s">
        <v>18942</v>
      </c>
      <c r="F1341" s="13" t="s">
        <v>6079</v>
      </c>
      <c r="G1341" s="13">
        <v>2012</v>
      </c>
      <c r="H1341" s="44">
        <v>41138</v>
      </c>
      <c r="K1341" s="13" t="s">
        <v>18943</v>
      </c>
    </row>
    <row r="1342" spans="1:11" ht="15.75" customHeight="1" x14ac:dyDescent="0.25">
      <c r="A1342" s="13">
        <v>23529298</v>
      </c>
      <c r="B1342" s="13" t="s">
        <v>18944</v>
      </c>
      <c r="C1342" s="13" t="s">
        <v>18945</v>
      </c>
      <c r="D1342" s="13" t="s">
        <v>18946</v>
      </c>
      <c r="E1342" s="13" t="s">
        <v>18947</v>
      </c>
      <c r="F1342" s="13" t="s">
        <v>2409</v>
      </c>
      <c r="G1342" s="13">
        <v>2013</v>
      </c>
      <c r="H1342" s="44">
        <v>41360</v>
      </c>
      <c r="K1342" s="13" t="s">
        <v>18948</v>
      </c>
    </row>
    <row r="1343" spans="1:11" ht="15.75" customHeight="1" x14ac:dyDescent="0.25">
      <c r="A1343" s="13">
        <v>28373867</v>
      </c>
      <c r="B1343" s="13" t="s">
        <v>18954</v>
      </c>
      <c r="C1343" s="13" t="s">
        <v>18955</v>
      </c>
      <c r="D1343" s="13" t="s">
        <v>18956</v>
      </c>
      <c r="E1343" s="13" t="s">
        <v>18957</v>
      </c>
      <c r="F1343" s="13" t="s">
        <v>15747</v>
      </c>
      <c r="G1343" s="13">
        <v>2017</v>
      </c>
      <c r="H1343" s="44">
        <v>42830</v>
      </c>
      <c r="I1343" s="13" t="s">
        <v>18958</v>
      </c>
      <c r="K1343" s="13" t="s">
        <v>18959</v>
      </c>
    </row>
    <row r="1344" spans="1:11" ht="15.75" customHeight="1" x14ac:dyDescent="0.25">
      <c r="A1344" s="13">
        <v>28116187</v>
      </c>
      <c r="B1344" s="13" t="s">
        <v>18961</v>
      </c>
      <c r="C1344" s="13" t="s">
        <v>18962</v>
      </c>
      <c r="D1344" s="13" t="s">
        <v>18963</v>
      </c>
      <c r="E1344" s="13" t="s">
        <v>18964</v>
      </c>
      <c r="F1344" s="13" t="s">
        <v>16520</v>
      </c>
      <c r="G1344" s="13">
        <v>2016</v>
      </c>
      <c r="H1344" s="44">
        <v>42760</v>
      </c>
      <c r="I1344" s="13" t="s">
        <v>18965</v>
      </c>
      <c r="K1344" s="13" t="s">
        <v>18966</v>
      </c>
    </row>
    <row r="1345" spans="1:11" ht="15.75" customHeight="1" x14ac:dyDescent="0.25">
      <c r="A1345" s="13">
        <v>27314179</v>
      </c>
      <c r="B1345" s="13" t="s">
        <v>18967</v>
      </c>
      <c r="C1345" s="13" t="s">
        <v>18968</v>
      </c>
      <c r="D1345" s="13" t="s">
        <v>18969</v>
      </c>
      <c r="E1345" s="13" t="s">
        <v>7350</v>
      </c>
      <c r="F1345" s="13" t="s">
        <v>12412</v>
      </c>
      <c r="G1345" s="13">
        <v>2016</v>
      </c>
      <c r="H1345" s="44">
        <v>42539</v>
      </c>
      <c r="K1345" s="13" t="s">
        <v>18970</v>
      </c>
    </row>
    <row r="1346" spans="1:11" ht="15.75" customHeight="1" x14ac:dyDescent="0.25">
      <c r="A1346" s="13">
        <v>24134626</v>
      </c>
      <c r="B1346" s="13" t="s">
        <v>18972</v>
      </c>
      <c r="C1346" s="13" t="s">
        <v>18973</v>
      </c>
      <c r="D1346" s="13" t="s">
        <v>18974</v>
      </c>
      <c r="E1346" s="13" t="s">
        <v>18975</v>
      </c>
      <c r="F1346" s="13" t="s">
        <v>2988</v>
      </c>
      <c r="G1346" s="13">
        <v>2013</v>
      </c>
      <c r="H1346" s="44">
        <v>41566</v>
      </c>
      <c r="K1346" s="13" t="s">
        <v>18976</v>
      </c>
    </row>
    <row r="1347" spans="1:11" ht="15.75" customHeight="1" x14ac:dyDescent="0.25">
      <c r="A1347" s="13">
        <v>26658657</v>
      </c>
      <c r="B1347" s="13" t="s">
        <v>19040</v>
      </c>
      <c r="C1347" s="13" t="s">
        <v>19041</v>
      </c>
      <c r="D1347" s="13" t="s">
        <v>19042</v>
      </c>
      <c r="E1347" s="13" t="s">
        <v>19043</v>
      </c>
      <c r="F1347" s="13" t="s">
        <v>257</v>
      </c>
      <c r="G1347" s="13">
        <v>2016</v>
      </c>
      <c r="H1347" s="44">
        <v>42353</v>
      </c>
      <c r="K1347" s="13" t="s">
        <v>19044</v>
      </c>
    </row>
    <row r="1348" spans="1:11" ht="15.75" customHeight="1" x14ac:dyDescent="0.25">
      <c r="A1348" s="13">
        <v>24728243</v>
      </c>
      <c r="B1348" s="13" t="s">
        <v>19045</v>
      </c>
      <c r="C1348" s="13" t="s">
        <v>19046</v>
      </c>
      <c r="D1348" s="13" t="s">
        <v>19047</v>
      </c>
      <c r="E1348" s="13" t="s">
        <v>19048</v>
      </c>
      <c r="F1348" s="13" t="s">
        <v>19049</v>
      </c>
      <c r="G1348" s="13">
        <v>2014</v>
      </c>
      <c r="H1348" s="44">
        <v>41744</v>
      </c>
      <c r="I1348" s="13" t="s">
        <v>19050</v>
      </c>
      <c r="K1348" s="13" t="s">
        <v>19051</v>
      </c>
    </row>
    <row r="1349" spans="1:11" ht="15.75" customHeight="1" x14ac:dyDescent="0.25">
      <c r="A1349" s="13">
        <v>26880101</v>
      </c>
      <c r="B1349" s="13" t="s">
        <v>19060</v>
      </c>
      <c r="C1349" s="13" t="s">
        <v>19061</v>
      </c>
      <c r="D1349" s="13" t="s">
        <v>19062</v>
      </c>
      <c r="E1349" s="13" t="s">
        <v>19063</v>
      </c>
      <c r="F1349" s="13" t="s">
        <v>1066</v>
      </c>
      <c r="G1349" s="13">
        <v>2016</v>
      </c>
      <c r="H1349" s="44">
        <v>42417</v>
      </c>
      <c r="I1349" s="13" t="s">
        <v>19064</v>
      </c>
      <c r="K1349" s="13" t="s">
        <v>19065</v>
      </c>
    </row>
    <row r="1350" spans="1:11" ht="15.75" customHeight="1" x14ac:dyDescent="0.25">
      <c r="A1350" s="13">
        <v>28072403</v>
      </c>
      <c r="B1350" s="13" t="s">
        <v>19089</v>
      </c>
      <c r="C1350" s="13" t="s">
        <v>19090</v>
      </c>
      <c r="D1350" s="13" t="s">
        <v>19091</v>
      </c>
      <c r="E1350" s="13" t="s">
        <v>119</v>
      </c>
      <c r="F1350" s="13" t="s">
        <v>218</v>
      </c>
      <c r="G1350" s="13">
        <v>2017</v>
      </c>
      <c r="H1350" s="44">
        <v>42746</v>
      </c>
      <c r="K1350" s="13" t="s">
        <v>19092</v>
      </c>
    </row>
    <row r="1351" spans="1:11" ht="15.75" customHeight="1" x14ac:dyDescent="0.25">
      <c r="A1351" s="13">
        <v>25290498</v>
      </c>
      <c r="B1351" s="13" t="s">
        <v>19109</v>
      </c>
      <c r="C1351" s="13" t="s">
        <v>19110</v>
      </c>
      <c r="D1351" s="13" t="s">
        <v>19111</v>
      </c>
      <c r="E1351" s="13" t="s">
        <v>3561</v>
      </c>
      <c r="F1351" s="13" t="s">
        <v>2708</v>
      </c>
      <c r="G1351" s="13">
        <v>2014</v>
      </c>
      <c r="H1351" s="44">
        <v>41920</v>
      </c>
    </row>
    <row r="1352" spans="1:11" ht="15.75" customHeight="1" x14ac:dyDescent="0.25">
      <c r="A1352" s="13">
        <v>23163048</v>
      </c>
      <c r="B1352" s="13" t="s">
        <v>19113</v>
      </c>
      <c r="C1352" s="13" t="s">
        <v>19114</v>
      </c>
      <c r="D1352" s="13" t="s">
        <v>19115</v>
      </c>
      <c r="E1352" s="13" t="s">
        <v>19116</v>
      </c>
      <c r="F1352" s="13" t="s">
        <v>19117</v>
      </c>
      <c r="G1352" s="13">
        <v>2012</v>
      </c>
      <c r="H1352" s="44">
        <v>41234</v>
      </c>
    </row>
    <row r="1353" spans="1:11" ht="15.75" customHeight="1" x14ac:dyDescent="0.25">
      <c r="A1353" s="13">
        <v>28462398</v>
      </c>
      <c r="B1353" s="13" t="s">
        <v>19140</v>
      </c>
      <c r="C1353" s="13" t="s">
        <v>19141</v>
      </c>
      <c r="D1353" s="13" t="s">
        <v>19142</v>
      </c>
      <c r="E1353" s="13" t="s">
        <v>19143</v>
      </c>
      <c r="F1353" s="13" t="s">
        <v>17164</v>
      </c>
      <c r="G1353" s="13">
        <v>2017</v>
      </c>
      <c r="H1353" s="44">
        <v>42858</v>
      </c>
      <c r="I1353" s="13" t="s">
        <v>19144</v>
      </c>
    </row>
    <row r="1354" spans="1:11" ht="15.75" customHeight="1" x14ac:dyDescent="0.25">
      <c r="A1354" s="13">
        <v>28167140</v>
      </c>
      <c r="B1354" s="13" t="s">
        <v>19145</v>
      </c>
      <c r="C1354" s="13" t="s">
        <v>19146</v>
      </c>
      <c r="D1354" s="13" t="s">
        <v>19147</v>
      </c>
      <c r="E1354" s="13" t="s">
        <v>18139</v>
      </c>
      <c r="F1354" s="13" t="s">
        <v>8997</v>
      </c>
      <c r="G1354" s="13">
        <v>2017</v>
      </c>
      <c r="H1354" s="44">
        <v>42774</v>
      </c>
      <c r="K1354" s="13" t="s">
        <v>19148</v>
      </c>
    </row>
    <row r="1355" spans="1:11" ht="15.75" customHeight="1" x14ac:dyDescent="0.25">
      <c r="A1355" s="13">
        <v>27821049</v>
      </c>
      <c r="B1355" s="13" t="s">
        <v>19149</v>
      </c>
      <c r="C1355" s="13" t="s">
        <v>19150</v>
      </c>
      <c r="D1355" s="13" t="s">
        <v>19151</v>
      </c>
      <c r="E1355" s="13" t="s">
        <v>19152</v>
      </c>
      <c r="F1355" s="13" t="s">
        <v>3703</v>
      </c>
      <c r="G1355" s="13">
        <v>2016</v>
      </c>
      <c r="H1355" s="44">
        <v>42683</v>
      </c>
      <c r="I1355" s="13" t="s">
        <v>19153</v>
      </c>
      <c r="K1355" s="13" t="s">
        <v>19154</v>
      </c>
    </row>
    <row r="1356" spans="1:11" ht="15.75" customHeight="1" x14ac:dyDescent="0.25">
      <c r="A1356" s="13">
        <v>25981754</v>
      </c>
      <c r="B1356" s="13" t="s">
        <v>19156</v>
      </c>
      <c r="C1356" s="13" t="s">
        <v>19157</v>
      </c>
      <c r="D1356" s="13" t="s">
        <v>19158</v>
      </c>
      <c r="E1356" s="13" t="s">
        <v>19159</v>
      </c>
      <c r="F1356" s="13" t="s">
        <v>19160</v>
      </c>
      <c r="G1356" s="13">
        <v>2015</v>
      </c>
      <c r="H1356" s="44">
        <v>42143</v>
      </c>
      <c r="K1356" s="13" t="s">
        <v>19161</v>
      </c>
    </row>
    <row r="1357" spans="1:11" ht="15.75" customHeight="1" x14ac:dyDescent="0.25">
      <c r="A1357" s="13">
        <v>28357376</v>
      </c>
      <c r="B1357" s="13" t="s">
        <v>19200</v>
      </c>
      <c r="C1357" s="13" t="s">
        <v>19201</v>
      </c>
      <c r="D1357" s="13" t="s">
        <v>19202</v>
      </c>
      <c r="E1357" s="13" t="s">
        <v>19203</v>
      </c>
      <c r="F1357" s="13" t="s">
        <v>15795</v>
      </c>
      <c r="G1357" s="13">
        <v>2016</v>
      </c>
      <c r="H1357" s="44">
        <v>42825</v>
      </c>
      <c r="I1357" s="13" t="s">
        <v>19204</v>
      </c>
      <c r="K1357" s="13" t="s">
        <v>19205</v>
      </c>
    </row>
    <row r="1358" spans="1:11" ht="15.75" customHeight="1" x14ac:dyDescent="0.25">
      <c r="A1358" s="13">
        <v>26396445</v>
      </c>
      <c r="B1358" s="13" t="s">
        <v>19207</v>
      </c>
      <c r="C1358" s="13" t="s">
        <v>17583</v>
      </c>
      <c r="D1358" s="13" t="s">
        <v>19208</v>
      </c>
      <c r="E1358" s="13" t="s">
        <v>17585</v>
      </c>
      <c r="F1358" s="13" t="s">
        <v>16326</v>
      </c>
      <c r="G1358" s="13">
        <v>2014</v>
      </c>
      <c r="H1358" s="44">
        <v>42271</v>
      </c>
      <c r="I1358" s="13" t="s">
        <v>19209</v>
      </c>
      <c r="K1358" s="13" t="s">
        <v>19210</v>
      </c>
    </row>
    <row r="1359" spans="1:11" ht="15.75" customHeight="1" x14ac:dyDescent="0.25">
      <c r="A1359" s="13">
        <v>23221768</v>
      </c>
      <c r="B1359" s="13" t="s">
        <v>19212</v>
      </c>
      <c r="C1359" s="13" t="s">
        <v>19213</v>
      </c>
      <c r="D1359" s="13" t="s">
        <v>19214</v>
      </c>
      <c r="E1359" s="13" t="s">
        <v>19215</v>
      </c>
      <c r="F1359" s="13" t="s">
        <v>257</v>
      </c>
      <c r="G1359" s="13">
        <v>2013</v>
      </c>
      <c r="H1359" s="44">
        <v>41254</v>
      </c>
      <c r="K1359" s="13" t="s">
        <v>19216</v>
      </c>
    </row>
    <row r="1360" spans="1:11" ht="15.75" customHeight="1" x14ac:dyDescent="0.25">
      <c r="A1360" s="13">
        <v>22794785</v>
      </c>
      <c r="B1360" s="13" t="s">
        <v>19217</v>
      </c>
      <c r="C1360" s="13" t="s">
        <v>19218</v>
      </c>
      <c r="D1360" s="13" t="s">
        <v>19219</v>
      </c>
      <c r="E1360" s="13" t="s">
        <v>19220</v>
      </c>
      <c r="F1360" s="13" t="s">
        <v>19221</v>
      </c>
      <c r="G1360" s="13">
        <v>2012</v>
      </c>
      <c r="H1360" s="44">
        <v>41107</v>
      </c>
      <c r="K1360" s="13" t="s">
        <v>19222</v>
      </c>
    </row>
    <row r="1361" spans="1:11" ht="15.75" customHeight="1" x14ac:dyDescent="0.25">
      <c r="A1361" s="13">
        <v>25785190</v>
      </c>
      <c r="B1361" s="13" t="s">
        <v>19231</v>
      </c>
      <c r="C1361" s="13" t="s">
        <v>19232</v>
      </c>
      <c r="D1361" s="13" t="s">
        <v>19233</v>
      </c>
      <c r="E1361" s="13" t="s">
        <v>19234</v>
      </c>
      <c r="F1361" s="13" t="s">
        <v>19235</v>
      </c>
      <c r="G1361" s="13">
        <v>2015</v>
      </c>
      <c r="H1361" s="44">
        <v>42082</v>
      </c>
      <c r="I1361" s="13" t="s">
        <v>19236</v>
      </c>
      <c r="K1361" s="13" t="s">
        <v>19237</v>
      </c>
    </row>
    <row r="1362" spans="1:11" ht="15.75" customHeight="1" x14ac:dyDescent="0.25">
      <c r="A1362" s="13">
        <v>26208181</v>
      </c>
      <c r="B1362" s="13" t="s">
        <v>19246</v>
      </c>
      <c r="C1362" s="13" t="s">
        <v>19247</v>
      </c>
      <c r="D1362" s="13" t="s">
        <v>19248</v>
      </c>
      <c r="E1362" s="13" t="s">
        <v>19249</v>
      </c>
      <c r="F1362" s="13" t="s">
        <v>424</v>
      </c>
      <c r="G1362" s="13">
        <v>2015</v>
      </c>
      <c r="H1362" s="44">
        <v>42210</v>
      </c>
      <c r="I1362" s="13" t="s">
        <v>19250</v>
      </c>
      <c r="K1362" s="13" t="s">
        <v>19251</v>
      </c>
    </row>
    <row r="1363" spans="1:11" ht="15.75" customHeight="1" x14ac:dyDescent="0.25">
      <c r="A1363" s="13">
        <v>25922103</v>
      </c>
      <c r="B1363" s="13" t="s">
        <v>19256</v>
      </c>
      <c r="C1363" s="13" t="s">
        <v>19257</v>
      </c>
      <c r="D1363" s="13" t="s">
        <v>19258</v>
      </c>
      <c r="E1363" s="13" t="s">
        <v>7993</v>
      </c>
      <c r="F1363" s="13" t="s">
        <v>5111</v>
      </c>
      <c r="G1363" s="13">
        <v>2015</v>
      </c>
      <c r="H1363" s="44">
        <v>42124</v>
      </c>
      <c r="I1363" s="13" t="s">
        <v>19259</v>
      </c>
      <c r="K1363" s="13" t="s">
        <v>19260</v>
      </c>
    </row>
    <row r="1364" spans="1:11" ht="15.75" customHeight="1" x14ac:dyDescent="0.25">
      <c r="A1364" s="13">
        <v>23554208</v>
      </c>
      <c r="B1364" s="13" t="s">
        <v>19261</v>
      </c>
      <c r="C1364" s="13" t="s">
        <v>19262</v>
      </c>
      <c r="D1364" s="13" t="s">
        <v>19263</v>
      </c>
      <c r="E1364" s="13" t="s">
        <v>10907</v>
      </c>
      <c r="F1364" s="13" t="s">
        <v>502</v>
      </c>
      <c r="G1364" s="13">
        <v>2013</v>
      </c>
      <c r="H1364" s="44">
        <v>41369</v>
      </c>
      <c r="I1364" s="13" t="s">
        <v>19264</v>
      </c>
      <c r="K1364" s="13" t="s">
        <v>19265</v>
      </c>
    </row>
    <row r="1365" spans="1:11" ht="15.75" customHeight="1" x14ac:dyDescent="0.25">
      <c r="A1365" s="13">
        <v>26733496</v>
      </c>
      <c r="B1365" s="13" t="s">
        <v>19266</v>
      </c>
      <c r="C1365" s="13" t="s">
        <v>19267</v>
      </c>
      <c r="D1365" s="13" t="s">
        <v>19268</v>
      </c>
      <c r="E1365" s="13" t="s">
        <v>4572</v>
      </c>
      <c r="F1365" s="13" t="s">
        <v>188</v>
      </c>
      <c r="G1365" s="13">
        <v>2016</v>
      </c>
      <c r="H1365" s="44">
        <v>42376</v>
      </c>
      <c r="K1365" s="13" t="s">
        <v>19269</v>
      </c>
    </row>
    <row r="1366" spans="1:11" ht="15.75" customHeight="1" x14ac:dyDescent="0.25">
      <c r="A1366" s="13">
        <v>28117765</v>
      </c>
      <c r="B1366" s="13" t="s">
        <v>19270</v>
      </c>
      <c r="C1366" s="13" t="s">
        <v>19271</v>
      </c>
      <c r="D1366" s="13" t="s">
        <v>19272</v>
      </c>
      <c r="E1366" s="13" t="s">
        <v>19273</v>
      </c>
      <c r="F1366" s="13" t="s">
        <v>9684</v>
      </c>
      <c r="G1366" s="13">
        <v>2017</v>
      </c>
      <c r="H1366" s="44">
        <v>42760</v>
      </c>
    </row>
    <row r="1367" spans="1:11" ht="15.75" customHeight="1" x14ac:dyDescent="0.25">
      <c r="A1367" s="13">
        <v>26810921</v>
      </c>
      <c r="B1367" s="13" t="s">
        <v>19275</v>
      </c>
      <c r="C1367" s="13" t="s">
        <v>19276</v>
      </c>
      <c r="D1367" s="13" t="s">
        <v>19277</v>
      </c>
      <c r="E1367" s="13" t="s">
        <v>19278</v>
      </c>
      <c r="F1367" s="13" t="s">
        <v>19279</v>
      </c>
      <c r="G1367" s="13">
        <v>2016</v>
      </c>
      <c r="H1367" s="44">
        <v>42396</v>
      </c>
      <c r="K1367" s="13" t="s">
        <v>19280</v>
      </c>
    </row>
    <row r="1368" spans="1:11" ht="15.75" customHeight="1" x14ac:dyDescent="0.25">
      <c r="A1368" s="13">
        <v>24262217</v>
      </c>
      <c r="B1368" s="13" t="s">
        <v>19313</v>
      </c>
      <c r="C1368" s="13" t="s">
        <v>19314</v>
      </c>
      <c r="D1368" s="13" t="s">
        <v>19315</v>
      </c>
      <c r="E1368" s="13" t="s">
        <v>19316</v>
      </c>
      <c r="F1368" s="13" t="s">
        <v>595</v>
      </c>
      <c r="G1368" s="13">
        <v>2013</v>
      </c>
      <c r="H1368" s="44">
        <v>41601</v>
      </c>
      <c r="K1368" s="13" t="s">
        <v>19317</v>
      </c>
    </row>
    <row r="1369" spans="1:11" ht="15.75" customHeight="1" x14ac:dyDescent="0.25">
      <c r="A1369" s="13">
        <v>24216036</v>
      </c>
      <c r="B1369" s="13" t="s">
        <v>19326</v>
      </c>
      <c r="C1369" s="13" t="s">
        <v>19327</v>
      </c>
      <c r="D1369" s="13" t="s">
        <v>19328</v>
      </c>
      <c r="E1369" s="13" t="s">
        <v>19329</v>
      </c>
      <c r="F1369" s="13" t="s">
        <v>735</v>
      </c>
      <c r="G1369" s="13">
        <v>2014</v>
      </c>
      <c r="H1369" s="44">
        <v>41591</v>
      </c>
      <c r="K1369" s="13" t="s">
        <v>19330</v>
      </c>
    </row>
    <row r="1370" spans="1:11" ht="15.75" customHeight="1" x14ac:dyDescent="0.25">
      <c r="A1370" s="13">
        <v>23082591</v>
      </c>
      <c r="B1370" s="13" t="s">
        <v>19357</v>
      </c>
      <c r="C1370" s="13" t="s">
        <v>19358</v>
      </c>
      <c r="D1370" s="13" t="s">
        <v>19359</v>
      </c>
      <c r="E1370" s="13" t="s">
        <v>19360</v>
      </c>
      <c r="F1370" s="13" t="s">
        <v>17975</v>
      </c>
      <c r="G1370" s="13">
        <v>2012</v>
      </c>
      <c r="H1370" s="44">
        <v>41205</v>
      </c>
    </row>
    <row r="1371" spans="1:11" ht="15.75" customHeight="1" x14ac:dyDescent="0.25">
      <c r="A1371" s="13">
        <v>23716638</v>
      </c>
      <c r="B1371" s="13" t="s">
        <v>19384</v>
      </c>
      <c r="C1371" s="13" t="s">
        <v>19385</v>
      </c>
      <c r="D1371" s="13" t="s">
        <v>19386</v>
      </c>
      <c r="E1371" s="13" t="s">
        <v>4011</v>
      </c>
      <c r="F1371" s="13" t="s">
        <v>648</v>
      </c>
      <c r="G1371" s="13">
        <v>2013</v>
      </c>
      <c r="H1371" s="44">
        <v>41424</v>
      </c>
      <c r="I1371" s="13" t="s">
        <v>19387</v>
      </c>
      <c r="K1371" s="13" t="s">
        <v>19388</v>
      </c>
    </row>
    <row r="1372" spans="1:11" ht="15.75" customHeight="1" x14ac:dyDescent="0.25">
      <c r="A1372" s="13">
        <v>23512512</v>
      </c>
      <c r="B1372" s="13" t="s">
        <v>19389</v>
      </c>
      <c r="C1372" s="13" t="s">
        <v>19390</v>
      </c>
      <c r="D1372" s="13" t="s">
        <v>19391</v>
      </c>
      <c r="E1372" s="13" t="s">
        <v>19392</v>
      </c>
      <c r="F1372" s="13" t="s">
        <v>735</v>
      </c>
      <c r="G1372" s="13">
        <v>2013</v>
      </c>
      <c r="H1372" s="44">
        <v>41354</v>
      </c>
      <c r="I1372" s="13" t="s">
        <v>19393</v>
      </c>
      <c r="J1372" s="13" t="s">
        <v>19394</v>
      </c>
      <c r="K1372" s="13" t="s">
        <v>19395</v>
      </c>
    </row>
    <row r="1373" spans="1:11" ht="15.75" customHeight="1" x14ac:dyDescent="0.25">
      <c r="A1373" s="13">
        <v>23419460</v>
      </c>
      <c r="B1373" s="13" t="s">
        <v>19417</v>
      </c>
      <c r="C1373" s="13" t="s">
        <v>19418</v>
      </c>
      <c r="D1373" s="13" t="s">
        <v>19419</v>
      </c>
      <c r="E1373" s="13" t="s">
        <v>19420</v>
      </c>
      <c r="F1373" s="13" t="s">
        <v>16374</v>
      </c>
      <c r="G1373" s="13">
        <v>2013</v>
      </c>
      <c r="H1373" s="44">
        <v>41325</v>
      </c>
      <c r="K1373" s="13" t="s">
        <v>19421</v>
      </c>
    </row>
    <row r="1374" spans="1:11" ht="15.75" customHeight="1" x14ac:dyDescent="0.25">
      <c r="A1374" s="13">
        <v>25385112</v>
      </c>
      <c r="B1374" s="13" t="s">
        <v>19434</v>
      </c>
      <c r="C1374" s="13" t="s">
        <v>19435</v>
      </c>
      <c r="D1374" s="13" t="s">
        <v>19436</v>
      </c>
      <c r="E1374" s="13" t="s">
        <v>19437</v>
      </c>
      <c r="F1374" s="13" t="s">
        <v>573</v>
      </c>
      <c r="G1374" s="13">
        <v>2015</v>
      </c>
      <c r="H1374" s="44">
        <v>41955</v>
      </c>
      <c r="I1374" s="13" t="s">
        <v>19438</v>
      </c>
      <c r="K1374" s="13" t="s">
        <v>19439</v>
      </c>
    </row>
    <row r="1375" spans="1:11" ht="15.75" customHeight="1" x14ac:dyDescent="0.25">
      <c r="A1375" s="13">
        <v>25156010</v>
      </c>
      <c r="B1375" s="13" t="s">
        <v>19440</v>
      </c>
      <c r="C1375" s="13" t="s">
        <v>19441</v>
      </c>
      <c r="D1375" s="13" t="s">
        <v>19442</v>
      </c>
      <c r="E1375" s="13" t="s">
        <v>10204</v>
      </c>
      <c r="F1375" s="13" t="s">
        <v>1328</v>
      </c>
      <c r="G1375" s="13">
        <v>2014</v>
      </c>
      <c r="H1375" s="44">
        <v>41878</v>
      </c>
      <c r="K1375" s="13" t="s">
        <v>19443</v>
      </c>
    </row>
    <row r="1376" spans="1:11" ht="15.75" customHeight="1" x14ac:dyDescent="0.25">
      <c r="A1376" s="13">
        <v>23157146</v>
      </c>
      <c r="B1376" s="13" t="s">
        <v>19444</v>
      </c>
      <c r="C1376" s="13" t="s">
        <v>19445</v>
      </c>
      <c r="D1376" s="13" t="s">
        <v>19446</v>
      </c>
      <c r="E1376" s="13" t="s">
        <v>19447</v>
      </c>
      <c r="F1376" s="13" t="s">
        <v>6390</v>
      </c>
      <c r="G1376" s="13">
        <v>2012</v>
      </c>
      <c r="H1376" s="44">
        <v>41233</v>
      </c>
    </row>
    <row r="1377" spans="1:11" ht="15.75" customHeight="1" x14ac:dyDescent="0.25">
      <c r="A1377" s="13">
        <v>23100348</v>
      </c>
      <c r="B1377" s="13" t="s">
        <v>19449</v>
      </c>
      <c r="C1377" s="13" t="s">
        <v>19450</v>
      </c>
      <c r="D1377" s="13" t="s">
        <v>19451</v>
      </c>
      <c r="E1377" s="13" t="s">
        <v>19452</v>
      </c>
      <c r="F1377" s="13" t="s">
        <v>502</v>
      </c>
      <c r="G1377" s="13">
        <v>2013</v>
      </c>
      <c r="H1377" s="44">
        <v>41209</v>
      </c>
      <c r="I1377" s="13" t="s">
        <v>19453</v>
      </c>
      <c r="K1377" s="13" t="s">
        <v>19454</v>
      </c>
    </row>
    <row r="1378" spans="1:11" ht="15.75" customHeight="1" x14ac:dyDescent="0.25">
      <c r="A1378" s="13">
        <v>24508691</v>
      </c>
      <c r="B1378" s="13" t="s">
        <v>19465</v>
      </c>
      <c r="C1378" s="13" t="s">
        <v>19466</v>
      </c>
      <c r="D1378" s="13" t="s">
        <v>19467</v>
      </c>
      <c r="E1378" s="13" t="s">
        <v>19468</v>
      </c>
      <c r="F1378" s="13" t="s">
        <v>19469</v>
      </c>
      <c r="G1378" s="13">
        <v>2014</v>
      </c>
      <c r="H1378" s="44">
        <v>41681</v>
      </c>
      <c r="K1378" s="13" t="s">
        <v>19470</v>
      </c>
    </row>
    <row r="1379" spans="1:11" ht="15.75" customHeight="1" x14ac:dyDescent="0.25">
      <c r="A1379" s="13">
        <v>23680906</v>
      </c>
      <c r="B1379" s="13" t="s">
        <v>19500</v>
      </c>
      <c r="C1379" s="13" t="s">
        <v>19501</v>
      </c>
      <c r="D1379" s="13" t="s">
        <v>19502</v>
      </c>
      <c r="E1379" s="13" t="s">
        <v>5329</v>
      </c>
      <c r="F1379" s="13" t="s">
        <v>304</v>
      </c>
      <c r="G1379" s="13">
        <v>2013</v>
      </c>
      <c r="H1379" s="44">
        <v>41412</v>
      </c>
      <c r="K1379" s="13" t="s">
        <v>19503</v>
      </c>
    </row>
    <row r="1380" spans="1:11" ht="15.75" customHeight="1" x14ac:dyDescent="0.25">
      <c r="A1380" s="13">
        <v>22729196</v>
      </c>
      <c r="B1380" s="13" t="s">
        <v>19504</v>
      </c>
      <c r="C1380" s="13" t="s">
        <v>19505</v>
      </c>
      <c r="D1380" s="13" t="s">
        <v>19506</v>
      </c>
      <c r="E1380" s="13" t="s">
        <v>19507</v>
      </c>
      <c r="F1380" s="13" t="s">
        <v>11817</v>
      </c>
      <c r="G1380" s="13">
        <v>2012</v>
      </c>
      <c r="H1380" s="44">
        <v>41086</v>
      </c>
    </row>
    <row r="1381" spans="1:11" ht="15.75" customHeight="1" x14ac:dyDescent="0.25">
      <c r="A1381" s="13">
        <v>26538551</v>
      </c>
      <c r="B1381" s="13" t="s">
        <v>19529</v>
      </c>
      <c r="C1381" s="13" t="s">
        <v>19530</v>
      </c>
      <c r="D1381" s="13" t="s">
        <v>19531</v>
      </c>
      <c r="E1381" s="13" t="s">
        <v>19532</v>
      </c>
      <c r="F1381" s="13" t="s">
        <v>735</v>
      </c>
      <c r="G1381" s="13">
        <v>2016</v>
      </c>
      <c r="H1381" s="44">
        <v>42314</v>
      </c>
      <c r="K1381" s="13" t="s">
        <v>19533</v>
      </c>
    </row>
    <row r="1382" spans="1:11" ht="15.75" customHeight="1" x14ac:dyDescent="0.25">
      <c r="A1382" s="13">
        <v>24759719</v>
      </c>
      <c r="B1382" s="13" t="s">
        <v>19534</v>
      </c>
      <c r="C1382" s="13" t="s">
        <v>19535</v>
      </c>
      <c r="D1382" s="13" t="s">
        <v>19536</v>
      </c>
      <c r="E1382" s="13" t="s">
        <v>19537</v>
      </c>
      <c r="F1382" s="13" t="s">
        <v>502</v>
      </c>
      <c r="G1382" s="13">
        <v>2014</v>
      </c>
      <c r="H1382" s="44">
        <v>41754</v>
      </c>
      <c r="I1382" s="13" t="s">
        <v>19538</v>
      </c>
      <c r="K1382" s="13" t="s">
        <v>19539</v>
      </c>
    </row>
    <row r="1383" spans="1:11" ht="15.75" customHeight="1" x14ac:dyDescent="0.25">
      <c r="A1383" s="13">
        <v>26136508</v>
      </c>
      <c r="B1383" s="13" t="s">
        <v>19545</v>
      </c>
      <c r="C1383" s="13" t="s">
        <v>19546</v>
      </c>
      <c r="D1383" s="13" t="s">
        <v>19547</v>
      </c>
      <c r="E1383" s="13" t="s">
        <v>19548</v>
      </c>
      <c r="F1383" s="13" t="s">
        <v>393</v>
      </c>
      <c r="G1383" s="13">
        <v>2016</v>
      </c>
      <c r="H1383" s="44">
        <v>42188</v>
      </c>
      <c r="K1383" s="13" t="s">
        <v>19549</v>
      </c>
    </row>
    <row r="1384" spans="1:11" ht="15.75" customHeight="1" x14ac:dyDescent="0.25">
      <c r="A1384" s="13">
        <v>25342812</v>
      </c>
      <c r="B1384" s="13" t="s">
        <v>19550</v>
      </c>
      <c r="C1384" s="13" t="s">
        <v>19551</v>
      </c>
      <c r="D1384" s="13" t="s">
        <v>19552</v>
      </c>
      <c r="E1384" s="13" t="s">
        <v>19553</v>
      </c>
      <c r="F1384" s="13" t="s">
        <v>393</v>
      </c>
      <c r="G1384" s="13">
        <v>2015</v>
      </c>
      <c r="H1384" s="44">
        <v>41937</v>
      </c>
      <c r="K1384" s="13" t="s">
        <v>19554</v>
      </c>
    </row>
    <row r="1385" spans="1:11" ht="15.75" customHeight="1" x14ac:dyDescent="0.25">
      <c r="A1385" s="13">
        <v>25585069</v>
      </c>
      <c r="B1385" s="13" t="s">
        <v>19564</v>
      </c>
      <c r="C1385" s="13" t="s">
        <v>19565</v>
      </c>
      <c r="D1385" s="13" t="s">
        <v>19566</v>
      </c>
      <c r="E1385" s="13" t="s">
        <v>19567</v>
      </c>
      <c r="F1385" s="13" t="s">
        <v>304</v>
      </c>
      <c r="G1385" s="13">
        <v>2015</v>
      </c>
      <c r="H1385" s="44">
        <v>42018</v>
      </c>
      <c r="I1385" s="13" t="s">
        <v>19568</v>
      </c>
      <c r="J1385" s="13" t="s">
        <v>19569</v>
      </c>
      <c r="K1385" s="13" t="s">
        <v>19570</v>
      </c>
    </row>
    <row r="1386" spans="1:11" ht="15.75" customHeight="1" x14ac:dyDescent="0.25">
      <c r="A1386" s="13">
        <v>26793265</v>
      </c>
      <c r="B1386" s="13" t="s">
        <v>19612</v>
      </c>
      <c r="C1386" s="13" t="s">
        <v>19613</v>
      </c>
      <c r="D1386" s="13" t="s">
        <v>19614</v>
      </c>
      <c r="E1386" s="13" t="s">
        <v>19615</v>
      </c>
      <c r="F1386" s="13" t="s">
        <v>19616</v>
      </c>
      <c r="G1386" s="13">
        <v>2016</v>
      </c>
      <c r="H1386" s="44">
        <v>42391</v>
      </c>
      <c r="I1386" s="13" t="s">
        <v>19617</v>
      </c>
      <c r="K1386" s="13" t="s">
        <v>19618</v>
      </c>
    </row>
    <row r="1387" spans="1:11" ht="15.75" customHeight="1" x14ac:dyDescent="0.25">
      <c r="A1387" s="13">
        <v>24552584</v>
      </c>
      <c r="B1387" s="13" t="s">
        <v>19620</v>
      </c>
      <c r="C1387" s="13" t="s">
        <v>19621</v>
      </c>
      <c r="D1387" s="13" t="s">
        <v>19622</v>
      </c>
      <c r="E1387" s="13" t="s">
        <v>19623</v>
      </c>
      <c r="F1387" s="13" t="s">
        <v>19624</v>
      </c>
      <c r="G1387" s="13">
        <v>2014</v>
      </c>
      <c r="H1387" s="44">
        <v>41691</v>
      </c>
      <c r="K1387" s="13" t="s">
        <v>19625</v>
      </c>
    </row>
    <row r="1388" spans="1:11" ht="15.75" customHeight="1" x14ac:dyDescent="0.25">
      <c r="A1388" s="13">
        <v>24383882</v>
      </c>
      <c r="B1388" s="13" t="s">
        <v>19626</v>
      </c>
      <c r="C1388" s="13" t="s">
        <v>10059</v>
      </c>
      <c r="D1388" s="13" t="s">
        <v>19627</v>
      </c>
      <c r="E1388" s="13" t="s">
        <v>10061</v>
      </c>
      <c r="F1388" s="13" t="s">
        <v>2838</v>
      </c>
      <c r="G1388" s="13">
        <v>2014</v>
      </c>
      <c r="H1388" s="44">
        <v>41643</v>
      </c>
      <c r="I1388" s="13" t="s">
        <v>19628</v>
      </c>
      <c r="J1388" s="13" t="s">
        <v>19629</v>
      </c>
      <c r="K1388" s="13" t="s">
        <v>19630</v>
      </c>
    </row>
    <row r="1389" spans="1:11" ht="15.75" customHeight="1" x14ac:dyDescent="0.25">
      <c r="A1389" s="13">
        <v>23861986</v>
      </c>
      <c r="B1389" s="13" t="s">
        <v>19631</v>
      </c>
      <c r="C1389" s="13" t="s">
        <v>19632</v>
      </c>
      <c r="D1389" s="13" t="s">
        <v>19633</v>
      </c>
      <c r="E1389" s="13" t="s">
        <v>19634</v>
      </c>
      <c r="F1389" s="13" t="s">
        <v>19635</v>
      </c>
      <c r="G1389" s="13">
        <v>2013</v>
      </c>
      <c r="H1389" s="44">
        <v>41473</v>
      </c>
      <c r="I1389" s="13" t="s">
        <v>19636</v>
      </c>
      <c r="K1389" s="13" t="s">
        <v>19637</v>
      </c>
    </row>
    <row r="1390" spans="1:11" ht="15.75" customHeight="1" x14ac:dyDescent="0.25">
      <c r="A1390" s="13">
        <v>23198910</v>
      </c>
      <c r="B1390" s="13" t="s">
        <v>19639</v>
      </c>
      <c r="C1390" s="13" t="s">
        <v>19640</v>
      </c>
      <c r="D1390" s="13" t="s">
        <v>19641</v>
      </c>
      <c r="E1390" s="13" t="s">
        <v>19642</v>
      </c>
      <c r="F1390" s="13" t="s">
        <v>1066</v>
      </c>
      <c r="G1390" s="13">
        <v>2012</v>
      </c>
      <c r="H1390" s="44">
        <v>41247</v>
      </c>
      <c r="I1390" s="13" t="s">
        <v>19643</v>
      </c>
      <c r="K1390" s="13" t="s">
        <v>19644</v>
      </c>
    </row>
    <row r="1391" spans="1:11" ht="15.75" customHeight="1" x14ac:dyDescent="0.25">
      <c r="A1391" s="13">
        <v>28723470</v>
      </c>
      <c r="B1391" s="13" t="s">
        <v>19683</v>
      </c>
      <c r="C1391" s="13" t="s">
        <v>19684</v>
      </c>
      <c r="D1391" s="13" t="s">
        <v>19685</v>
      </c>
      <c r="E1391" s="13" t="s">
        <v>19686</v>
      </c>
      <c r="F1391" s="13" t="s">
        <v>15583</v>
      </c>
      <c r="G1391" s="13">
        <v>2016</v>
      </c>
      <c r="H1391" s="44">
        <v>42937</v>
      </c>
      <c r="K1391" s="13" t="s">
        <v>19687</v>
      </c>
    </row>
    <row r="1392" spans="1:11" ht="15.75" customHeight="1" x14ac:dyDescent="0.25">
      <c r="A1392" s="13">
        <v>27058117</v>
      </c>
      <c r="B1392" s="13" t="s">
        <v>19695</v>
      </c>
      <c r="C1392" s="13" t="s">
        <v>19696</v>
      </c>
      <c r="D1392" s="13" t="s">
        <v>19697</v>
      </c>
      <c r="E1392" s="13" t="s">
        <v>19698</v>
      </c>
      <c r="F1392" s="13" t="s">
        <v>19699</v>
      </c>
      <c r="G1392" s="13">
        <v>2016</v>
      </c>
      <c r="H1392" s="44">
        <v>42469</v>
      </c>
      <c r="K1392" s="13" t="s">
        <v>19700</v>
      </c>
    </row>
    <row r="1393" spans="1:11" ht="15.75" customHeight="1" x14ac:dyDescent="0.25">
      <c r="A1393" s="13">
        <v>25796031</v>
      </c>
      <c r="B1393" s="13" t="s">
        <v>19701</v>
      </c>
      <c r="C1393" s="13" t="s">
        <v>19702</v>
      </c>
      <c r="D1393" s="13" t="s">
        <v>19703</v>
      </c>
      <c r="E1393" s="13" t="s">
        <v>11765</v>
      </c>
      <c r="F1393" s="13" t="s">
        <v>19704</v>
      </c>
      <c r="G1393" s="13">
        <v>2015</v>
      </c>
      <c r="H1393" s="44">
        <v>42085</v>
      </c>
      <c r="I1393" s="13" t="s">
        <v>19705</v>
      </c>
      <c r="J1393" s="13" t="s">
        <v>19706</v>
      </c>
      <c r="K1393" s="13" t="s">
        <v>19707</v>
      </c>
    </row>
    <row r="1394" spans="1:11" ht="15.75" customHeight="1" x14ac:dyDescent="0.25">
      <c r="A1394" s="13">
        <v>23417685</v>
      </c>
      <c r="B1394" s="13" t="s">
        <v>19708</v>
      </c>
      <c r="C1394" s="13" t="s">
        <v>19709</v>
      </c>
      <c r="D1394" s="13" t="s">
        <v>19710</v>
      </c>
      <c r="E1394" s="13" t="s">
        <v>19711</v>
      </c>
      <c r="F1394" s="13" t="s">
        <v>19712</v>
      </c>
      <c r="G1394" s="13">
        <v>2013</v>
      </c>
      <c r="H1394" s="44">
        <v>41324</v>
      </c>
      <c r="K1394" s="13" t="s">
        <v>19713</v>
      </c>
    </row>
    <row r="1395" spans="1:11" ht="15.75" customHeight="1" x14ac:dyDescent="0.25">
      <c r="A1395" s="13">
        <v>27243142</v>
      </c>
      <c r="B1395" s="13" t="s">
        <v>19748</v>
      </c>
      <c r="C1395" s="13" t="s">
        <v>19749</v>
      </c>
      <c r="D1395" s="13" t="s">
        <v>19750</v>
      </c>
      <c r="E1395" s="13" t="s">
        <v>19751</v>
      </c>
      <c r="F1395" s="13" t="s">
        <v>8179</v>
      </c>
      <c r="G1395" s="13">
        <v>2016</v>
      </c>
      <c r="H1395" s="44">
        <v>42522</v>
      </c>
      <c r="K1395" s="13" t="s">
        <v>19752</v>
      </c>
    </row>
    <row r="1396" spans="1:11" ht="15.75" customHeight="1" x14ac:dyDescent="0.25">
      <c r="A1396" s="13">
        <v>26947776</v>
      </c>
      <c r="B1396" s="13" t="s">
        <v>19753</v>
      </c>
      <c r="C1396" s="13" t="s">
        <v>19754</v>
      </c>
      <c r="D1396" s="13" t="s">
        <v>19755</v>
      </c>
      <c r="E1396" s="13" t="s">
        <v>19756</v>
      </c>
      <c r="F1396" s="13" t="s">
        <v>19757</v>
      </c>
      <c r="G1396" s="13">
        <v>2016</v>
      </c>
      <c r="H1396" s="44">
        <v>42437</v>
      </c>
      <c r="I1396" s="13" t="s">
        <v>19758</v>
      </c>
      <c r="K1396" s="13" t="s">
        <v>19759</v>
      </c>
    </row>
    <row r="1397" spans="1:11" ht="15.75" customHeight="1" x14ac:dyDescent="0.25">
      <c r="A1397" s="13">
        <v>25532465</v>
      </c>
      <c r="B1397" s="13" t="s">
        <v>19760</v>
      </c>
      <c r="C1397" s="13" t="s">
        <v>19761</v>
      </c>
      <c r="D1397" s="13" t="s">
        <v>19762</v>
      </c>
      <c r="E1397" s="13" t="s">
        <v>19763</v>
      </c>
      <c r="F1397" s="13" t="s">
        <v>19764</v>
      </c>
      <c r="G1397" s="13">
        <v>2014</v>
      </c>
      <c r="H1397" s="44">
        <v>41997</v>
      </c>
      <c r="K1397" s="13" t="s">
        <v>19765</v>
      </c>
    </row>
    <row r="1398" spans="1:11" ht="15.75" customHeight="1" x14ac:dyDescent="0.25">
      <c r="A1398" s="13">
        <v>24341208</v>
      </c>
      <c r="B1398" s="13" t="s">
        <v>19767</v>
      </c>
      <c r="C1398" s="13" t="s">
        <v>19768</v>
      </c>
      <c r="D1398" s="13" t="s">
        <v>19769</v>
      </c>
      <c r="E1398" s="13" t="s">
        <v>19770</v>
      </c>
      <c r="F1398" s="13" t="s">
        <v>19117</v>
      </c>
      <c r="G1398" s="13">
        <v>2013</v>
      </c>
      <c r="H1398" s="44">
        <v>41626</v>
      </c>
    </row>
    <row r="1399" spans="1:11" ht="15.75" customHeight="1" x14ac:dyDescent="0.25">
      <c r="A1399" s="13">
        <v>22454816</v>
      </c>
      <c r="B1399" s="13" t="s">
        <v>19772</v>
      </c>
      <c r="C1399" s="13" t="s">
        <v>19773</v>
      </c>
      <c r="D1399" s="13" t="s">
        <v>19774</v>
      </c>
      <c r="E1399" s="13" t="s">
        <v>2139</v>
      </c>
      <c r="F1399" s="13" t="s">
        <v>19775</v>
      </c>
      <c r="G1399" s="13">
        <v>2012</v>
      </c>
      <c r="H1399" s="44">
        <v>40997</v>
      </c>
      <c r="I1399" s="13" t="s">
        <v>19776</v>
      </c>
    </row>
    <row r="1400" spans="1:11" ht="15.75" customHeight="1" x14ac:dyDescent="0.25">
      <c r="A1400" s="13">
        <v>27000091</v>
      </c>
      <c r="B1400" s="13" t="s">
        <v>19813</v>
      </c>
      <c r="C1400" s="13" t="s">
        <v>19814</v>
      </c>
      <c r="D1400" s="13" t="s">
        <v>19815</v>
      </c>
      <c r="E1400" s="13" t="s">
        <v>19816</v>
      </c>
      <c r="F1400" s="13" t="s">
        <v>7437</v>
      </c>
      <c r="G1400" s="13">
        <v>2016</v>
      </c>
      <c r="H1400" s="44">
        <v>42452</v>
      </c>
      <c r="K1400" s="13" t="s">
        <v>19817</v>
      </c>
    </row>
    <row r="1401" spans="1:11" ht="15.75" customHeight="1" x14ac:dyDescent="0.25">
      <c r="A1401" s="13">
        <v>26322229</v>
      </c>
      <c r="B1401" s="13" t="s">
        <v>19818</v>
      </c>
      <c r="C1401" s="13" t="s">
        <v>19819</v>
      </c>
      <c r="D1401" s="13" t="s">
        <v>19820</v>
      </c>
      <c r="E1401" s="13" t="s">
        <v>19821</v>
      </c>
      <c r="F1401" s="13" t="s">
        <v>18999</v>
      </c>
      <c r="G1401" s="13">
        <v>2015</v>
      </c>
      <c r="H1401" s="44">
        <v>42248</v>
      </c>
      <c r="I1401" s="13" t="s">
        <v>19822</v>
      </c>
      <c r="K1401" s="13" t="s">
        <v>19823</v>
      </c>
    </row>
    <row r="1402" spans="1:11" ht="15.75" customHeight="1" x14ac:dyDescent="0.25">
      <c r="A1402" s="13">
        <v>24925897</v>
      </c>
      <c r="B1402" s="13" t="s">
        <v>19824</v>
      </c>
      <c r="C1402" s="13" t="s">
        <v>19825</v>
      </c>
      <c r="D1402" s="13" t="s">
        <v>19826</v>
      </c>
      <c r="E1402" s="13" t="s">
        <v>19827</v>
      </c>
      <c r="F1402" s="13" t="s">
        <v>735</v>
      </c>
      <c r="G1402" s="13">
        <v>2015</v>
      </c>
      <c r="H1402" s="44">
        <v>41804</v>
      </c>
      <c r="K1402" s="13" t="s">
        <v>19828</v>
      </c>
    </row>
    <row r="1403" spans="1:11" ht="15.75" customHeight="1" x14ac:dyDescent="0.25">
      <c r="A1403" s="13">
        <v>24379204</v>
      </c>
      <c r="B1403" s="13" t="s">
        <v>19829</v>
      </c>
      <c r="C1403" s="13" t="s">
        <v>19830</v>
      </c>
      <c r="D1403" s="13" t="s">
        <v>19831</v>
      </c>
      <c r="E1403" s="13" t="s">
        <v>4904</v>
      </c>
      <c r="F1403" s="13" t="s">
        <v>573</v>
      </c>
      <c r="G1403" s="13">
        <v>2014</v>
      </c>
      <c r="H1403" s="44">
        <v>41640</v>
      </c>
      <c r="I1403" s="13" t="s">
        <v>19832</v>
      </c>
      <c r="K1403" s="13" t="s">
        <v>19833</v>
      </c>
    </row>
    <row r="1404" spans="1:11" ht="15.75" customHeight="1" x14ac:dyDescent="0.25">
      <c r="A1404" s="13">
        <v>23970658</v>
      </c>
      <c r="B1404" s="13" t="s">
        <v>19834</v>
      </c>
      <c r="C1404" s="13" t="s">
        <v>19835</v>
      </c>
      <c r="D1404" s="13" t="s">
        <v>19836</v>
      </c>
      <c r="E1404" s="13" t="s">
        <v>19837</v>
      </c>
      <c r="F1404" s="13" t="s">
        <v>735</v>
      </c>
      <c r="G1404" s="13">
        <v>2013</v>
      </c>
      <c r="H1404" s="44">
        <v>41510</v>
      </c>
      <c r="K1404" s="13" t="s">
        <v>19838</v>
      </c>
    </row>
    <row r="1405" spans="1:11" ht="15.75" customHeight="1" x14ac:dyDescent="0.25">
      <c r="A1405" s="13">
        <v>23586346</v>
      </c>
      <c r="B1405" s="13" t="s">
        <v>19839</v>
      </c>
      <c r="C1405" s="13" t="s">
        <v>19840</v>
      </c>
      <c r="D1405" s="13" t="s">
        <v>19841</v>
      </c>
      <c r="E1405" s="13" t="s">
        <v>2035</v>
      </c>
      <c r="F1405" s="13" t="s">
        <v>10205</v>
      </c>
      <c r="G1405" s="13">
        <v>2013</v>
      </c>
      <c r="H1405" s="44">
        <v>41381</v>
      </c>
      <c r="K1405" s="13" t="s">
        <v>19842</v>
      </c>
    </row>
    <row r="1406" spans="1:11" ht="15.75" customHeight="1" x14ac:dyDescent="0.25">
      <c r="A1406" s="13">
        <v>23548214</v>
      </c>
      <c r="B1406" s="13" t="s">
        <v>19843</v>
      </c>
      <c r="C1406" s="13" t="s">
        <v>19844</v>
      </c>
      <c r="D1406" s="13" t="s">
        <v>19845</v>
      </c>
      <c r="E1406" s="13" t="s">
        <v>19846</v>
      </c>
      <c r="F1406" s="13" t="s">
        <v>19847</v>
      </c>
      <c r="G1406" s="13">
        <v>2013</v>
      </c>
      <c r="H1406" s="44">
        <v>41368</v>
      </c>
      <c r="K1406" s="13" t="s">
        <v>19848</v>
      </c>
    </row>
    <row r="1407" spans="1:11" ht="15.75" customHeight="1" x14ac:dyDescent="0.25">
      <c r="A1407" s="13">
        <v>22337879</v>
      </c>
      <c r="B1407" s="13" t="s">
        <v>19849</v>
      </c>
      <c r="C1407" s="13" t="s">
        <v>19850</v>
      </c>
      <c r="D1407" s="13" t="s">
        <v>19851</v>
      </c>
      <c r="E1407" s="13" t="s">
        <v>19852</v>
      </c>
      <c r="F1407" s="13" t="s">
        <v>1038</v>
      </c>
      <c r="G1407" s="13">
        <v>2012</v>
      </c>
      <c r="H1407" s="44">
        <v>40956</v>
      </c>
      <c r="I1407" s="13" t="s">
        <v>19853</v>
      </c>
      <c r="K1407" s="13" t="s">
        <v>19854</v>
      </c>
    </row>
    <row r="1408" spans="1:11" ht="15.75" customHeight="1" x14ac:dyDescent="0.25">
      <c r="A1408" s="13">
        <v>23380197</v>
      </c>
      <c r="B1408" s="13" t="s">
        <v>19855</v>
      </c>
      <c r="C1408" s="13" t="s">
        <v>19856</v>
      </c>
      <c r="D1408" s="13" t="s">
        <v>19857</v>
      </c>
      <c r="E1408" s="13" t="s">
        <v>19858</v>
      </c>
      <c r="F1408" s="13" t="s">
        <v>595</v>
      </c>
      <c r="G1408" s="13">
        <v>2012</v>
      </c>
      <c r="H1408" s="44">
        <v>41311</v>
      </c>
      <c r="K1408" s="13" t="s">
        <v>19859</v>
      </c>
    </row>
    <row r="1409" spans="1:11" ht="15.75" customHeight="1" x14ac:dyDescent="0.25">
      <c r="A1409" s="13">
        <v>22930291</v>
      </c>
      <c r="B1409" s="13" t="s">
        <v>19867</v>
      </c>
      <c r="C1409" s="13" t="s">
        <v>19868</v>
      </c>
      <c r="D1409" s="13" t="s">
        <v>19869</v>
      </c>
      <c r="E1409" s="13" t="s">
        <v>19870</v>
      </c>
      <c r="F1409" s="13" t="s">
        <v>735</v>
      </c>
      <c r="G1409" s="13">
        <v>2012</v>
      </c>
      <c r="H1409" s="44">
        <v>41151</v>
      </c>
      <c r="K1409" s="13" t="s">
        <v>19871</v>
      </c>
    </row>
    <row r="1410" spans="1:11" ht="15.75" customHeight="1" x14ac:dyDescent="0.25">
      <c r="A1410" s="13">
        <v>28652937</v>
      </c>
      <c r="B1410" s="13" t="s">
        <v>19882</v>
      </c>
      <c r="C1410" s="13" t="s">
        <v>19883</v>
      </c>
      <c r="D1410" s="13" t="s">
        <v>19884</v>
      </c>
      <c r="E1410" s="13" t="s">
        <v>19885</v>
      </c>
      <c r="F1410" s="13" t="s">
        <v>16708</v>
      </c>
      <c r="G1410" s="13">
        <v>2017</v>
      </c>
      <c r="H1410" s="44">
        <v>42914</v>
      </c>
      <c r="I1410" s="13" t="s">
        <v>19886</v>
      </c>
      <c r="K1410" s="13" t="s">
        <v>19887</v>
      </c>
    </row>
    <row r="1411" spans="1:11" ht="15.75" customHeight="1" x14ac:dyDescent="0.25">
      <c r="A1411" s="13">
        <v>24206645</v>
      </c>
      <c r="B1411" s="13" t="s">
        <v>19895</v>
      </c>
      <c r="C1411" s="13" t="s">
        <v>19896</v>
      </c>
      <c r="D1411" s="13" t="s">
        <v>19897</v>
      </c>
      <c r="E1411" s="13" t="s">
        <v>19898</v>
      </c>
      <c r="F1411" s="13" t="s">
        <v>1066</v>
      </c>
      <c r="G1411" s="13">
        <v>2013</v>
      </c>
      <c r="H1411" s="44">
        <v>41590</v>
      </c>
      <c r="I1411" s="13" t="s">
        <v>19899</v>
      </c>
      <c r="K1411" s="13" t="s">
        <v>19900</v>
      </c>
    </row>
    <row r="1412" spans="1:11" ht="15.75" customHeight="1" x14ac:dyDescent="0.25">
      <c r="A1412" s="13">
        <v>22328644</v>
      </c>
      <c r="B1412" s="13" t="s">
        <v>19901</v>
      </c>
      <c r="C1412" s="13" t="s">
        <v>19902</v>
      </c>
      <c r="D1412" s="13" t="s">
        <v>19903</v>
      </c>
      <c r="E1412" s="13" t="s">
        <v>19904</v>
      </c>
      <c r="F1412" s="13" t="s">
        <v>393</v>
      </c>
      <c r="G1412" s="13">
        <v>2012</v>
      </c>
      <c r="H1412" s="44">
        <v>40953</v>
      </c>
      <c r="I1412" s="13" t="s">
        <v>19905</v>
      </c>
      <c r="K1412" s="13" t="s">
        <v>19906</v>
      </c>
    </row>
    <row r="1413" spans="1:11" ht="15.75" customHeight="1" x14ac:dyDescent="0.25">
      <c r="A1413" s="13">
        <v>26942354</v>
      </c>
      <c r="B1413" s="13" t="s">
        <v>19907</v>
      </c>
      <c r="C1413" s="13" t="s">
        <v>19908</v>
      </c>
      <c r="D1413" s="13" t="s">
        <v>19909</v>
      </c>
      <c r="E1413" s="13" t="s">
        <v>19910</v>
      </c>
      <c r="F1413" s="13" t="s">
        <v>5635</v>
      </c>
      <c r="G1413" s="13">
        <v>2016</v>
      </c>
      <c r="H1413" s="44">
        <v>42434</v>
      </c>
      <c r="K1413" s="13" t="s">
        <v>19911</v>
      </c>
    </row>
    <row r="1414" spans="1:11" ht="15.75" customHeight="1" x14ac:dyDescent="0.25">
      <c r="A1414" s="13">
        <v>24095619</v>
      </c>
      <c r="B1414" s="13" t="s">
        <v>19912</v>
      </c>
      <c r="C1414" s="13" t="s">
        <v>19913</v>
      </c>
      <c r="D1414" s="13" t="s">
        <v>19914</v>
      </c>
      <c r="E1414" s="13" t="s">
        <v>19915</v>
      </c>
      <c r="F1414" s="13" t="s">
        <v>454</v>
      </c>
      <c r="G1414" s="13">
        <v>2013</v>
      </c>
      <c r="H1414" s="44">
        <v>41555</v>
      </c>
      <c r="K1414" s="13" t="s">
        <v>19916</v>
      </c>
    </row>
    <row r="1415" spans="1:11" ht="15.75" customHeight="1" x14ac:dyDescent="0.25">
      <c r="A1415" s="13">
        <v>24917067</v>
      </c>
      <c r="B1415" s="13" t="s">
        <v>19922</v>
      </c>
      <c r="C1415" s="13" t="s">
        <v>19923</v>
      </c>
      <c r="D1415" s="13" t="s">
        <v>19924</v>
      </c>
      <c r="E1415" s="13" t="s">
        <v>19925</v>
      </c>
      <c r="F1415" s="13" t="s">
        <v>3332</v>
      </c>
      <c r="G1415" s="13">
        <v>2014</v>
      </c>
      <c r="H1415" s="44">
        <v>41802</v>
      </c>
      <c r="I1415" s="13" t="s">
        <v>19926</v>
      </c>
      <c r="K1415" s="13" t="s">
        <v>19927</v>
      </c>
    </row>
    <row r="1416" spans="1:11" ht="15.75" customHeight="1" x14ac:dyDescent="0.25">
      <c r="A1416" s="13">
        <v>23413032</v>
      </c>
      <c r="B1416" s="13" t="s">
        <v>19929</v>
      </c>
      <c r="C1416" s="13" t="s">
        <v>19930</v>
      </c>
      <c r="D1416" s="13" t="s">
        <v>19931</v>
      </c>
      <c r="E1416" s="13" t="s">
        <v>19932</v>
      </c>
      <c r="F1416" s="13" t="s">
        <v>1038</v>
      </c>
      <c r="G1416" s="13">
        <v>2013</v>
      </c>
      <c r="H1416" s="44">
        <v>41321</v>
      </c>
      <c r="I1416" s="13" t="s">
        <v>19933</v>
      </c>
      <c r="K1416" s="13" t="s">
        <v>19934</v>
      </c>
    </row>
    <row r="1417" spans="1:11" ht="15.75" customHeight="1" x14ac:dyDescent="0.25">
      <c r="A1417" s="13">
        <v>27922851</v>
      </c>
      <c r="B1417" s="13" t="s">
        <v>19953</v>
      </c>
      <c r="C1417" s="13" t="s">
        <v>19954</v>
      </c>
      <c r="D1417" s="13" t="s">
        <v>19955</v>
      </c>
      <c r="E1417" s="13" t="s">
        <v>9230</v>
      </c>
      <c r="F1417" s="13" t="s">
        <v>257</v>
      </c>
      <c r="G1417" s="13">
        <v>2017</v>
      </c>
      <c r="H1417" s="44">
        <v>42711</v>
      </c>
      <c r="I1417" s="13" t="s">
        <v>19956</v>
      </c>
      <c r="K1417" s="13" t="s">
        <v>19957</v>
      </c>
    </row>
    <row r="1418" spans="1:11" ht="15.75" customHeight="1" x14ac:dyDescent="0.25">
      <c r="A1418" s="13">
        <v>27147267</v>
      </c>
      <c r="B1418" s="13" t="s">
        <v>19958</v>
      </c>
      <c r="C1418" s="13" t="s">
        <v>19959</v>
      </c>
      <c r="D1418" s="13" t="s">
        <v>19960</v>
      </c>
      <c r="E1418" s="13" t="s">
        <v>19961</v>
      </c>
      <c r="F1418" s="13" t="s">
        <v>735</v>
      </c>
      <c r="G1418" s="13">
        <v>2016</v>
      </c>
      <c r="H1418" s="44">
        <v>42496</v>
      </c>
      <c r="K1418" s="13" t="s">
        <v>19962</v>
      </c>
    </row>
    <row r="1419" spans="1:11" ht="15.75" customHeight="1" x14ac:dyDescent="0.25">
      <c r="A1419" s="13">
        <v>26333806</v>
      </c>
      <c r="B1419" s="13" t="s">
        <v>19963</v>
      </c>
      <c r="C1419" s="13" t="s">
        <v>19964</v>
      </c>
      <c r="D1419" s="13" t="s">
        <v>19965</v>
      </c>
      <c r="E1419" s="13" t="s">
        <v>19966</v>
      </c>
      <c r="F1419" s="13" t="s">
        <v>2202</v>
      </c>
      <c r="G1419" s="13">
        <v>2015</v>
      </c>
      <c r="H1419" s="44">
        <v>42251</v>
      </c>
      <c r="I1419" s="13" t="s">
        <v>19967</v>
      </c>
      <c r="K1419" s="13" t="s">
        <v>19968</v>
      </c>
    </row>
    <row r="1420" spans="1:11" ht="15.75" customHeight="1" x14ac:dyDescent="0.25">
      <c r="A1420" s="13">
        <v>25529577</v>
      </c>
      <c r="B1420" s="13" t="s">
        <v>19969</v>
      </c>
      <c r="C1420" s="13" t="s">
        <v>19970</v>
      </c>
      <c r="D1420" s="13" t="s">
        <v>19971</v>
      </c>
      <c r="E1420" s="13" t="s">
        <v>19972</v>
      </c>
      <c r="F1420" s="13" t="s">
        <v>18383</v>
      </c>
      <c r="G1420" s="13">
        <v>2015</v>
      </c>
      <c r="H1420" s="44">
        <v>41996</v>
      </c>
      <c r="K1420" s="13" t="s">
        <v>19973</v>
      </c>
    </row>
    <row r="1421" spans="1:11" ht="15.75" customHeight="1" x14ac:dyDescent="0.25">
      <c r="A1421" s="13">
        <v>25349693</v>
      </c>
      <c r="B1421" s="13" t="s">
        <v>19974</v>
      </c>
      <c r="C1421" s="13" t="s">
        <v>19975</v>
      </c>
      <c r="D1421" s="13" t="s">
        <v>19976</v>
      </c>
      <c r="E1421" s="13" t="s">
        <v>19977</v>
      </c>
      <c r="F1421" s="13" t="s">
        <v>3655</v>
      </c>
      <c r="G1421" s="13">
        <v>2014</v>
      </c>
      <c r="H1421" s="44">
        <v>41941</v>
      </c>
      <c r="I1421" s="13" t="s">
        <v>19978</v>
      </c>
      <c r="K1421" s="13" t="s">
        <v>19979</v>
      </c>
    </row>
    <row r="1422" spans="1:11" ht="15.75" customHeight="1" x14ac:dyDescent="0.25">
      <c r="A1422" s="13">
        <v>23983235</v>
      </c>
      <c r="B1422" s="13" t="s">
        <v>19980</v>
      </c>
      <c r="C1422" s="13" t="s">
        <v>19981</v>
      </c>
      <c r="D1422" s="13" t="s">
        <v>19982</v>
      </c>
      <c r="E1422" s="13" t="s">
        <v>19983</v>
      </c>
      <c r="F1422" s="13" t="s">
        <v>18852</v>
      </c>
      <c r="G1422" s="13">
        <v>2013</v>
      </c>
      <c r="H1422" s="44">
        <v>41515</v>
      </c>
      <c r="I1422" s="13" t="s">
        <v>19984</v>
      </c>
      <c r="J1422" s="13" t="s">
        <v>19985</v>
      </c>
      <c r="K1422" s="13" t="s">
        <v>19986</v>
      </c>
    </row>
    <row r="1423" spans="1:11" ht="15.75" customHeight="1" x14ac:dyDescent="0.25">
      <c r="A1423" s="13">
        <v>23965997</v>
      </c>
      <c r="B1423" s="13" t="s">
        <v>19987</v>
      </c>
      <c r="C1423" s="13" t="s">
        <v>19988</v>
      </c>
      <c r="D1423" s="13" t="s">
        <v>19989</v>
      </c>
      <c r="E1423" s="13" t="s">
        <v>19990</v>
      </c>
      <c r="F1423" s="13" t="s">
        <v>1038</v>
      </c>
      <c r="G1423" s="13">
        <v>2013</v>
      </c>
      <c r="H1423" s="44">
        <v>41509</v>
      </c>
      <c r="I1423" s="13" t="s">
        <v>19991</v>
      </c>
      <c r="K1423" s="13" t="s">
        <v>19992</v>
      </c>
    </row>
    <row r="1424" spans="1:11" ht="15.75" customHeight="1" x14ac:dyDescent="0.25">
      <c r="A1424" s="13">
        <v>26607860</v>
      </c>
      <c r="B1424" s="13" t="s">
        <v>20053</v>
      </c>
      <c r="C1424" s="13" t="s">
        <v>20054</v>
      </c>
      <c r="D1424" s="13" t="s">
        <v>20055</v>
      </c>
      <c r="E1424" s="13" t="s">
        <v>20056</v>
      </c>
      <c r="F1424" s="13" t="s">
        <v>20057</v>
      </c>
      <c r="G1424" s="13">
        <v>2017</v>
      </c>
      <c r="H1424" s="44">
        <v>42335</v>
      </c>
      <c r="K1424" s="13" t="s">
        <v>20058</v>
      </c>
    </row>
    <row r="1425" spans="1:11" ht="15.75" customHeight="1" x14ac:dyDescent="0.25">
      <c r="A1425" s="13">
        <v>26117082</v>
      </c>
      <c r="B1425" s="13" t="s">
        <v>20059</v>
      </c>
      <c r="C1425" s="13" t="s">
        <v>20060</v>
      </c>
      <c r="D1425" s="13" t="s">
        <v>20061</v>
      </c>
      <c r="E1425" s="13" t="s">
        <v>20062</v>
      </c>
      <c r="F1425" s="13" t="s">
        <v>595</v>
      </c>
      <c r="G1425" s="13">
        <v>2015</v>
      </c>
      <c r="H1425" s="44">
        <v>42184</v>
      </c>
      <c r="K1425" s="13" t="s">
        <v>20063</v>
      </c>
    </row>
    <row r="1426" spans="1:11" ht="15.75" customHeight="1" x14ac:dyDescent="0.25">
      <c r="A1426" s="13">
        <v>25426655</v>
      </c>
      <c r="B1426" s="13" t="s">
        <v>20064</v>
      </c>
      <c r="C1426" s="13" t="s">
        <v>20065</v>
      </c>
      <c r="D1426" s="13" t="s">
        <v>20066</v>
      </c>
      <c r="E1426" s="13" t="s">
        <v>9220</v>
      </c>
      <c r="F1426" s="13" t="s">
        <v>595</v>
      </c>
      <c r="G1426" s="13">
        <v>2015</v>
      </c>
      <c r="H1426" s="44">
        <v>41970</v>
      </c>
      <c r="K1426" s="13" t="s">
        <v>20067</v>
      </c>
    </row>
    <row r="1427" spans="1:11" ht="15.75" customHeight="1" x14ac:dyDescent="0.25">
      <c r="A1427" s="13">
        <v>24131550</v>
      </c>
      <c r="B1427" s="13" t="s">
        <v>20068</v>
      </c>
      <c r="C1427" s="13" t="s">
        <v>20069</v>
      </c>
      <c r="D1427" s="13" t="s">
        <v>20070</v>
      </c>
      <c r="E1427" s="13" t="s">
        <v>20071</v>
      </c>
      <c r="F1427" s="13" t="s">
        <v>1066</v>
      </c>
      <c r="G1427" s="13">
        <v>2013</v>
      </c>
      <c r="H1427" s="44">
        <v>41565</v>
      </c>
      <c r="I1427" s="13" t="s">
        <v>20072</v>
      </c>
      <c r="K1427" s="13" t="s">
        <v>20073</v>
      </c>
    </row>
    <row r="1428" spans="1:11" ht="15.75" customHeight="1" x14ac:dyDescent="0.25">
      <c r="A1428" s="13">
        <v>23731506</v>
      </c>
      <c r="B1428" s="13" t="s">
        <v>20075</v>
      </c>
      <c r="C1428" s="13" t="s">
        <v>20076</v>
      </c>
      <c r="D1428" s="13" t="s">
        <v>20077</v>
      </c>
      <c r="E1428" s="13" t="s">
        <v>20078</v>
      </c>
      <c r="F1428" s="13" t="s">
        <v>20079</v>
      </c>
      <c r="G1428" s="13">
        <v>2013</v>
      </c>
      <c r="H1428" s="44">
        <v>41430</v>
      </c>
      <c r="K1428" s="13" t="s">
        <v>20080</v>
      </c>
    </row>
    <row r="1429" spans="1:11" ht="15.75" customHeight="1" x14ac:dyDescent="0.25">
      <c r="A1429" s="13">
        <v>23702105</v>
      </c>
      <c r="B1429" s="13" t="s">
        <v>20081</v>
      </c>
      <c r="C1429" s="13" t="s">
        <v>20082</v>
      </c>
      <c r="D1429" s="13" t="s">
        <v>20083</v>
      </c>
      <c r="E1429" s="13" t="s">
        <v>20084</v>
      </c>
      <c r="F1429" s="13" t="s">
        <v>595</v>
      </c>
      <c r="G1429" s="13">
        <v>2013</v>
      </c>
      <c r="H1429" s="44">
        <v>41419</v>
      </c>
      <c r="K1429" s="13" t="s">
        <v>20085</v>
      </c>
    </row>
    <row r="1430" spans="1:11" ht="15.75" customHeight="1" x14ac:dyDescent="0.25">
      <c r="A1430" s="13">
        <v>23678058</v>
      </c>
      <c r="B1430" s="13" t="s">
        <v>20086</v>
      </c>
      <c r="C1430" s="13" t="s">
        <v>20087</v>
      </c>
      <c r="D1430" s="13" t="s">
        <v>20088</v>
      </c>
      <c r="E1430" s="13" t="s">
        <v>15174</v>
      </c>
      <c r="F1430" s="13" t="s">
        <v>502</v>
      </c>
      <c r="G1430" s="13">
        <v>2013</v>
      </c>
      <c r="H1430" s="44">
        <v>41411</v>
      </c>
      <c r="I1430" s="13" t="s">
        <v>20089</v>
      </c>
      <c r="K1430" s="13" t="s">
        <v>20090</v>
      </c>
    </row>
    <row r="1431" spans="1:11" ht="15.75" customHeight="1" x14ac:dyDescent="0.25">
      <c r="A1431" s="13">
        <v>23355254</v>
      </c>
      <c r="B1431" s="13" t="s">
        <v>20091</v>
      </c>
      <c r="C1431" s="13" t="s">
        <v>20092</v>
      </c>
      <c r="D1431" s="13" t="s">
        <v>20093</v>
      </c>
      <c r="E1431" s="13" t="s">
        <v>20094</v>
      </c>
      <c r="F1431" s="13" t="s">
        <v>20095</v>
      </c>
      <c r="G1431" s="13">
        <v>2013</v>
      </c>
      <c r="H1431" s="44">
        <v>41303</v>
      </c>
      <c r="K1431" s="13" t="s">
        <v>20096</v>
      </c>
    </row>
    <row r="1432" spans="1:11" ht="15.75" customHeight="1" x14ac:dyDescent="0.25">
      <c r="A1432" s="13">
        <v>27105564</v>
      </c>
      <c r="B1432" s="13" t="s">
        <v>20138</v>
      </c>
      <c r="C1432" s="13" t="s">
        <v>20139</v>
      </c>
      <c r="D1432" s="13" t="s">
        <v>20140</v>
      </c>
      <c r="E1432" s="13" t="s">
        <v>9230</v>
      </c>
      <c r="F1432" s="13" t="s">
        <v>8635</v>
      </c>
      <c r="G1432" s="13">
        <v>2016</v>
      </c>
      <c r="H1432" s="44">
        <v>42484</v>
      </c>
      <c r="I1432" s="13" t="s">
        <v>20141</v>
      </c>
      <c r="J1432" s="13" t="s">
        <v>20142</v>
      </c>
      <c r="K1432" s="13" t="s">
        <v>20143</v>
      </c>
    </row>
    <row r="1433" spans="1:11" ht="15.75" customHeight="1" x14ac:dyDescent="0.25">
      <c r="A1433" s="13">
        <v>26971582</v>
      </c>
      <c r="B1433" s="13" t="s">
        <v>20144</v>
      </c>
      <c r="C1433" s="13" t="s">
        <v>20145</v>
      </c>
      <c r="D1433" s="13" t="s">
        <v>20146</v>
      </c>
      <c r="E1433" s="13" t="s">
        <v>20147</v>
      </c>
      <c r="F1433" s="13" t="s">
        <v>16877</v>
      </c>
      <c r="G1433" s="13">
        <v>2016</v>
      </c>
      <c r="H1433" s="44">
        <v>42444</v>
      </c>
      <c r="K1433" s="13" t="s">
        <v>20148</v>
      </c>
    </row>
    <row r="1434" spans="1:11" ht="15.75" customHeight="1" x14ac:dyDescent="0.25">
      <c r="A1434" s="13">
        <v>26547264</v>
      </c>
      <c r="B1434" s="13" t="s">
        <v>20149</v>
      </c>
      <c r="C1434" s="13" t="s">
        <v>20082</v>
      </c>
      <c r="D1434" s="13" t="s">
        <v>20150</v>
      </c>
      <c r="E1434" s="13" t="s">
        <v>20084</v>
      </c>
      <c r="F1434" s="13" t="s">
        <v>595</v>
      </c>
      <c r="G1434" s="13">
        <v>2016</v>
      </c>
      <c r="H1434" s="44">
        <v>42317</v>
      </c>
      <c r="K1434" s="13" t="s">
        <v>20151</v>
      </c>
    </row>
    <row r="1435" spans="1:11" ht="15.75" customHeight="1" x14ac:dyDescent="0.25">
      <c r="A1435" s="13">
        <v>26474600</v>
      </c>
      <c r="B1435" s="13" t="s">
        <v>20152</v>
      </c>
      <c r="C1435" s="13" t="s">
        <v>20153</v>
      </c>
      <c r="D1435" s="13" t="s">
        <v>20154</v>
      </c>
      <c r="E1435" s="13" t="s">
        <v>11511</v>
      </c>
      <c r="F1435" s="13" t="s">
        <v>393</v>
      </c>
      <c r="G1435" s="13">
        <v>2016</v>
      </c>
      <c r="H1435" s="44">
        <v>42295</v>
      </c>
      <c r="K1435" s="13" t="s">
        <v>20155</v>
      </c>
    </row>
    <row r="1436" spans="1:11" ht="15.75" customHeight="1" x14ac:dyDescent="0.25">
      <c r="A1436" s="13">
        <v>24914988</v>
      </c>
      <c r="B1436" s="13" t="s">
        <v>20156</v>
      </c>
      <c r="C1436" s="13" t="s">
        <v>20157</v>
      </c>
      <c r="D1436" s="13" t="s">
        <v>20158</v>
      </c>
      <c r="E1436" s="13" t="s">
        <v>20159</v>
      </c>
      <c r="F1436" s="13" t="s">
        <v>3422</v>
      </c>
      <c r="G1436" s="13">
        <v>2014</v>
      </c>
      <c r="H1436" s="44">
        <v>41801</v>
      </c>
      <c r="K1436" s="13" t="s">
        <v>20160</v>
      </c>
    </row>
    <row r="1437" spans="1:11" ht="15.75" customHeight="1" x14ac:dyDescent="0.25">
      <c r="A1437" s="13">
        <v>23102593</v>
      </c>
      <c r="B1437" s="13" t="s">
        <v>20161</v>
      </c>
      <c r="C1437" s="13" t="s">
        <v>20162</v>
      </c>
      <c r="D1437" s="13" t="s">
        <v>20163</v>
      </c>
      <c r="E1437" s="13" t="s">
        <v>13909</v>
      </c>
      <c r="F1437" s="13" t="s">
        <v>9091</v>
      </c>
      <c r="G1437" s="13">
        <v>2013</v>
      </c>
      <c r="H1437" s="44">
        <v>41212</v>
      </c>
      <c r="K1437" s="13" t="s">
        <v>20164</v>
      </c>
    </row>
    <row r="1438" spans="1:11" ht="15.75" customHeight="1" x14ac:dyDescent="0.25">
      <c r="A1438" s="13">
        <v>22917693</v>
      </c>
      <c r="B1438" s="13" t="s">
        <v>19708</v>
      </c>
      <c r="C1438" s="13" t="s">
        <v>19709</v>
      </c>
      <c r="D1438" s="13" t="s">
        <v>20165</v>
      </c>
      <c r="E1438" s="13" t="s">
        <v>19711</v>
      </c>
      <c r="F1438" s="13" t="s">
        <v>393</v>
      </c>
      <c r="G1438" s="13">
        <v>2012</v>
      </c>
      <c r="H1438" s="44">
        <v>41146</v>
      </c>
      <c r="K1438" s="13" t="s">
        <v>20166</v>
      </c>
    </row>
    <row r="1439" spans="1:11" ht="15.75" customHeight="1" x14ac:dyDescent="0.25">
      <c r="A1439" s="13">
        <v>27122100</v>
      </c>
      <c r="B1439" s="13" t="s">
        <v>20197</v>
      </c>
      <c r="C1439" s="13" t="s">
        <v>20198</v>
      </c>
      <c r="D1439" s="13" t="s">
        <v>20199</v>
      </c>
      <c r="E1439" s="13" t="s">
        <v>20200</v>
      </c>
      <c r="F1439" s="13" t="s">
        <v>20201</v>
      </c>
      <c r="G1439" s="13">
        <v>2017</v>
      </c>
      <c r="H1439" s="44">
        <v>42489</v>
      </c>
      <c r="K1439" s="13" t="s">
        <v>20202</v>
      </c>
    </row>
    <row r="1440" spans="1:11" ht="15.75" customHeight="1" x14ac:dyDescent="0.25">
      <c r="A1440" s="13">
        <v>26409733</v>
      </c>
      <c r="B1440" s="13" t="s">
        <v>20203</v>
      </c>
      <c r="C1440" s="13" t="s">
        <v>20204</v>
      </c>
      <c r="D1440" s="13" t="s">
        <v>20205</v>
      </c>
      <c r="E1440" s="13" t="s">
        <v>20206</v>
      </c>
      <c r="F1440" s="13" t="s">
        <v>4501</v>
      </c>
      <c r="G1440" s="13">
        <v>2015</v>
      </c>
      <c r="H1440" s="44">
        <v>42275</v>
      </c>
      <c r="K1440" s="13" t="s">
        <v>20207</v>
      </c>
    </row>
    <row r="1441" spans="1:11" ht="15.75" customHeight="1" x14ac:dyDescent="0.25">
      <c r="A1441" s="13">
        <v>25967947</v>
      </c>
      <c r="B1441" s="13" t="s">
        <v>20209</v>
      </c>
      <c r="C1441" s="13" t="s">
        <v>19182</v>
      </c>
      <c r="D1441" s="13" t="s">
        <v>20210</v>
      </c>
      <c r="E1441" s="13" t="s">
        <v>13926</v>
      </c>
      <c r="F1441" s="13" t="s">
        <v>20211</v>
      </c>
      <c r="G1441" s="13">
        <v>2015</v>
      </c>
      <c r="H1441" s="44">
        <v>42138</v>
      </c>
      <c r="I1441" s="13" t="s">
        <v>20212</v>
      </c>
      <c r="J1441" s="13" t="s">
        <v>20213</v>
      </c>
      <c r="K1441" s="13" t="s">
        <v>20214</v>
      </c>
    </row>
    <row r="1442" spans="1:11" ht="15.75" customHeight="1" x14ac:dyDescent="0.25">
      <c r="A1442" s="13">
        <v>24908687</v>
      </c>
      <c r="B1442" s="13" t="s">
        <v>20215</v>
      </c>
      <c r="C1442" s="13" t="s">
        <v>20216</v>
      </c>
      <c r="D1442" s="13" t="s">
        <v>20217</v>
      </c>
      <c r="E1442" s="13" t="s">
        <v>20218</v>
      </c>
      <c r="F1442" s="13" t="s">
        <v>20219</v>
      </c>
      <c r="G1442" s="13">
        <v>2014</v>
      </c>
      <c r="H1442" s="44">
        <v>41800</v>
      </c>
    </row>
    <row r="1443" spans="1:11" ht="15.75" customHeight="1" x14ac:dyDescent="0.25">
      <c r="A1443" s="13">
        <v>23315098</v>
      </c>
      <c r="B1443" s="13" t="s">
        <v>20220</v>
      </c>
      <c r="C1443" s="13" t="s">
        <v>20221</v>
      </c>
      <c r="D1443" s="13" t="s">
        <v>20222</v>
      </c>
      <c r="E1443" s="13" t="s">
        <v>20223</v>
      </c>
      <c r="F1443" s="13" t="s">
        <v>7109</v>
      </c>
      <c r="G1443" s="13">
        <v>2013</v>
      </c>
      <c r="H1443" s="44">
        <v>41289</v>
      </c>
      <c r="K1443" s="13" t="s">
        <v>20224</v>
      </c>
    </row>
    <row r="1444" spans="1:11" ht="15.75" customHeight="1" x14ac:dyDescent="0.25">
      <c r="A1444" s="13">
        <v>23104293</v>
      </c>
      <c r="B1444" s="13" t="s">
        <v>20225</v>
      </c>
      <c r="C1444" s="13" t="s">
        <v>20226</v>
      </c>
      <c r="D1444" s="13" t="s">
        <v>20227</v>
      </c>
      <c r="E1444" s="13" t="s">
        <v>20228</v>
      </c>
      <c r="F1444" s="13" t="s">
        <v>120</v>
      </c>
      <c r="G1444" s="13">
        <v>2013</v>
      </c>
      <c r="H1444" s="44">
        <v>41212</v>
      </c>
      <c r="K1444" s="13" t="s">
        <v>20229</v>
      </c>
    </row>
    <row r="1445" spans="1:11" ht="15.75" customHeight="1" x14ac:dyDescent="0.25">
      <c r="A1445" s="13">
        <v>26659209</v>
      </c>
      <c r="B1445" s="13" t="s">
        <v>20243</v>
      </c>
      <c r="C1445" s="13" t="s">
        <v>20244</v>
      </c>
      <c r="D1445" s="13" t="s">
        <v>20245</v>
      </c>
      <c r="E1445" s="13" t="s">
        <v>10907</v>
      </c>
      <c r="F1445" s="13" t="s">
        <v>502</v>
      </c>
      <c r="G1445" s="13">
        <v>2016</v>
      </c>
      <c r="H1445" s="44">
        <v>42353</v>
      </c>
      <c r="I1445" s="13" t="s">
        <v>20246</v>
      </c>
      <c r="K1445" s="13" t="s">
        <v>20247</v>
      </c>
    </row>
    <row r="1446" spans="1:11" ht="15.75" customHeight="1" x14ac:dyDescent="0.25">
      <c r="A1446" s="13">
        <v>26067934</v>
      </c>
      <c r="B1446" s="13" t="s">
        <v>20248</v>
      </c>
      <c r="C1446" s="13" t="s">
        <v>20249</v>
      </c>
      <c r="D1446" s="13" t="s">
        <v>20250</v>
      </c>
      <c r="E1446" s="13" t="s">
        <v>20251</v>
      </c>
      <c r="F1446" s="13" t="s">
        <v>20252</v>
      </c>
      <c r="G1446" s="13">
        <v>2015</v>
      </c>
      <c r="H1446" s="44">
        <v>42168</v>
      </c>
      <c r="K1446" s="13" t="s">
        <v>20253</v>
      </c>
    </row>
    <row r="1447" spans="1:11" ht="15.75" customHeight="1" x14ac:dyDescent="0.25">
      <c r="A1447" s="13">
        <v>24387885</v>
      </c>
      <c r="B1447" s="13" t="s">
        <v>20277</v>
      </c>
      <c r="C1447" s="13" t="s">
        <v>20278</v>
      </c>
      <c r="D1447" s="13" t="s">
        <v>20279</v>
      </c>
      <c r="E1447" s="13" t="s">
        <v>20280</v>
      </c>
      <c r="F1447" s="13" t="s">
        <v>5245</v>
      </c>
      <c r="G1447" s="13">
        <v>2014</v>
      </c>
      <c r="H1447" s="44">
        <v>41646</v>
      </c>
      <c r="K1447" s="13" t="s">
        <v>20281</v>
      </c>
    </row>
    <row r="1448" spans="1:11" ht="15.75" customHeight="1" x14ac:dyDescent="0.25">
      <c r="A1448" s="13">
        <v>24604333</v>
      </c>
      <c r="B1448" s="13" t="s">
        <v>20293</v>
      </c>
      <c r="C1448" s="13" t="s">
        <v>20294</v>
      </c>
      <c r="D1448" s="13" t="s">
        <v>20295</v>
      </c>
      <c r="E1448" s="13" t="s">
        <v>20296</v>
      </c>
      <c r="F1448" s="13" t="s">
        <v>393</v>
      </c>
      <c r="G1448" s="13">
        <v>2014</v>
      </c>
      <c r="H1448" s="44">
        <v>41706</v>
      </c>
      <c r="I1448" s="13" t="s">
        <v>20297</v>
      </c>
      <c r="J1448" s="13" t="s">
        <v>20298</v>
      </c>
      <c r="K1448" s="13" t="s">
        <v>20299</v>
      </c>
    </row>
    <row r="1449" spans="1:11" ht="15.75" customHeight="1" x14ac:dyDescent="0.25">
      <c r="A1449" s="13">
        <v>27297292</v>
      </c>
      <c r="B1449" s="13" t="s">
        <v>20303</v>
      </c>
      <c r="C1449" s="13" t="s">
        <v>20304</v>
      </c>
      <c r="D1449" s="13" t="s">
        <v>20305</v>
      </c>
      <c r="E1449" s="13" t="s">
        <v>1872</v>
      </c>
      <c r="F1449" s="13" t="s">
        <v>20306</v>
      </c>
      <c r="G1449" s="13">
        <v>2016</v>
      </c>
      <c r="H1449" s="44">
        <v>42536</v>
      </c>
      <c r="I1449" s="13" t="s">
        <v>20307</v>
      </c>
      <c r="J1449" s="13" t="s">
        <v>20308</v>
      </c>
      <c r="K1449" s="13" t="s">
        <v>20309</v>
      </c>
    </row>
    <row r="1450" spans="1:11" ht="15.75" customHeight="1" x14ac:dyDescent="0.25">
      <c r="A1450" s="13">
        <v>26720306</v>
      </c>
      <c r="B1450" s="13" t="s">
        <v>20310</v>
      </c>
      <c r="C1450" s="13" t="s">
        <v>20311</v>
      </c>
      <c r="D1450" s="13" t="s">
        <v>20312</v>
      </c>
      <c r="E1450" s="13" t="s">
        <v>20313</v>
      </c>
      <c r="F1450" s="13" t="s">
        <v>9753</v>
      </c>
      <c r="G1450" s="13">
        <v>2016</v>
      </c>
      <c r="H1450" s="44">
        <v>42370</v>
      </c>
      <c r="K1450" s="13" t="s">
        <v>20314</v>
      </c>
    </row>
    <row r="1451" spans="1:11" ht="15.75" customHeight="1" x14ac:dyDescent="0.25">
      <c r="A1451" s="13">
        <v>24818991</v>
      </c>
      <c r="B1451" s="13" t="s">
        <v>20315</v>
      </c>
      <c r="C1451" s="13" t="s">
        <v>20316</v>
      </c>
      <c r="D1451" s="13" t="s">
        <v>20317</v>
      </c>
      <c r="E1451" s="13" t="s">
        <v>20318</v>
      </c>
      <c r="F1451" s="13" t="s">
        <v>454</v>
      </c>
      <c r="G1451" s="13">
        <v>2014</v>
      </c>
      <c r="H1451" s="44">
        <v>41773</v>
      </c>
      <c r="K1451" s="13" t="s">
        <v>20319</v>
      </c>
    </row>
    <row r="1452" spans="1:11" ht="15.75" customHeight="1" x14ac:dyDescent="0.25">
      <c r="A1452" s="13">
        <v>27290827</v>
      </c>
      <c r="B1452" s="13" t="s">
        <v>20331</v>
      </c>
      <c r="C1452" s="13" t="s">
        <v>20332</v>
      </c>
      <c r="D1452" s="13" t="s">
        <v>20333</v>
      </c>
      <c r="E1452" s="13" t="s">
        <v>20334</v>
      </c>
      <c r="F1452" s="13" t="s">
        <v>2261</v>
      </c>
      <c r="G1452" s="13">
        <v>2016</v>
      </c>
      <c r="H1452" s="44">
        <v>42535</v>
      </c>
    </row>
    <row r="1453" spans="1:11" ht="15.75" customHeight="1" x14ac:dyDescent="0.25">
      <c r="A1453" s="13">
        <v>29769991</v>
      </c>
      <c r="B1453" s="13" t="s">
        <v>20335</v>
      </c>
      <c r="C1453" s="13" t="s">
        <v>20336</v>
      </c>
      <c r="D1453" s="13" t="s">
        <v>20337</v>
      </c>
      <c r="E1453" s="13" t="s">
        <v>20338</v>
      </c>
      <c r="F1453" s="13" t="s">
        <v>16136</v>
      </c>
      <c r="G1453" s="13">
        <v>2016</v>
      </c>
      <c r="H1453" s="44">
        <v>43238</v>
      </c>
      <c r="I1453" s="13" t="s">
        <v>20339</v>
      </c>
      <c r="K1453" s="13" t="s">
        <v>20340</v>
      </c>
    </row>
    <row r="1454" spans="1:11" ht="15.75" customHeight="1" x14ac:dyDescent="0.25">
      <c r="A1454" s="13">
        <v>24969456</v>
      </c>
      <c r="B1454" s="13" t="s">
        <v>20347</v>
      </c>
      <c r="C1454" s="13" t="s">
        <v>20348</v>
      </c>
      <c r="D1454" s="13" t="s">
        <v>20349</v>
      </c>
      <c r="E1454" s="13" t="s">
        <v>20350</v>
      </c>
      <c r="F1454" s="13" t="s">
        <v>2363</v>
      </c>
      <c r="G1454" s="13">
        <v>2014</v>
      </c>
      <c r="H1454" s="44">
        <v>41818</v>
      </c>
    </row>
    <row r="1455" spans="1:11" ht="15.75" customHeight="1" x14ac:dyDescent="0.25">
      <c r="A1455" s="13">
        <v>23407469</v>
      </c>
      <c r="B1455" s="13" t="s">
        <v>20364</v>
      </c>
      <c r="C1455" s="13" t="s">
        <v>20365</v>
      </c>
      <c r="D1455" s="13" t="s">
        <v>20366</v>
      </c>
      <c r="E1455" s="13" t="s">
        <v>20367</v>
      </c>
      <c r="F1455" s="13" t="s">
        <v>304</v>
      </c>
      <c r="G1455" s="13">
        <v>2013</v>
      </c>
      <c r="H1455" s="44">
        <v>41320</v>
      </c>
      <c r="K1455" s="13" t="s">
        <v>20368</v>
      </c>
    </row>
    <row r="1456" spans="1:11" ht="15.75" customHeight="1" x14ac:dyDescent="0.25">
      <c r="A1456" s="13">
        <v>27171273</v>
      </c>
      <c r="B1456" s="13" t="s">
        <v>20428</v>
      </c>
      <c r="C1456" s="13" t="s">
        <v>20429</v>
      </c>
      <c r="D1456" s="13" t="s">
        <v>20430</v>
      </c>
      <c r="E1456" s="13" t="s">
        <v>7125</v>
      </c>
      <c r="F1456" s="13" t="s">
        <v>1251</v>
      </c>
      <c r="G1456" s="13">
        <v>2016</v>
      </c>
      <c r="H1456" s="44">
        <v>42503</v>
      </c>
      <c r="I1456" s="13" t="s">
        <v>20431</v>
      </c>
      <c r="K1456" s="13" t="s">
        <v>20432</v>
      </c>
    </row>
    <row r="1457" spans="1:11" ht="15.75" customHeight="1" x14ac:dyDescent="0.25">
      <c r="A1457" s="13">
        <v>26280325</v>
      </c>
      <c r="B1457" s="13" t="s">
        <v>20434</v>
      </c>
      <c r="C1457" s="13" t="s">
        <v>20435</v>
      </c>
      <c r="D1457" s="13" t="s">
        <v>20436</v>
      </c>
      <c r="E1457" s="13" t="s">
        <v>6205</v>
      </c>
      <c r="F1457" s="13" t="s">
        <v>7109</v>
      </c>
      <c r="G1457" s="13">
        <v>2016</v>
      </c>
      <c r="H1457" s="44">
        <v>42234</v>
      </c>
      <c r="K1457" s="13" t="s">
        <v>20437</v>
      </c>
    </row>
    <row r="1458" spans="1:11" ht="15.75" customHeight="1" x14ac:dyDescent="0.25">
      <c r="A1458" s="13">
        <v>24454950</v>
      </c>
      <c r="B1458" s="13" t="s">
        <v>20438</v>
      </c>
      <c r="C1458" s="13" t="s">
        <v>20439</v>
      </c>
      <c r="D1458" s="13" t="s">
        <v>20440</v>
      </c>
      <c r="E1458" s="13" t="s">
        <v>7652</v>
      </c>
      <c r="F1458" s="13" t="s">
        <v>424</v>
      </c>
      <c r="G1458" s="13">
        <v>2014</v>
      </c>
      <c r="H1458" s="44">
        <v>41663</v>
      </c>
      <c r="I1458" s="13" t="s">
        <v>20441</v>
      </c>
      <c r="K1458" s="13" t="s">
        <v>20442</v>
      </c>
    </row>
    <row r="1459" spans="1:11" ht="15.75" customHeight="1" x14ac:dyDescent="0.25">
      <c r="A1459" s="13">
        <v>23747578</v>
      </c>
      <c r="B1459" s="13" t="s">
        <v>20444</v>
      </c>
      <c r="C1459" s="13" t="s">
        <v>10059</v>
      </c>
      <c r="D1459" s="13" t="s">
        <v>20445</v>
      </c>
      <c r="E1459" s="13" t="s">
        <v>10061</v>
      </c>
      <c r="F1459" s="13" t="s">
        <v>20446</v>
      </c>
      <c r="G1459" s="13">
        <v>2013</v>
      </c>
      <c r="H1459" s="44">
        <v>41436</v>
      </c>
      <c r="I1459" s="13" t="s">
        <v>20447</v>
      </c>
      <c r="J1459" s="13" t="s">
        <v>20448</v>
      </c>
      <c r="K1459" s="13" t="s">
        <v>20449</v>
      </c>
    </row>
    <row r="1460" spans="1:11" ht="15.75" customHeight="1" x14ac:dyDescent="0.25">
      <c r="A1460" s="13">
        <v>23362449</v>
      </c>
      <c r="B1460" s="13" t="s">
        <v>20451</v>
      </c>
      <c r="C1460" s="13" t="s">
        <v>20452</v>
      </c>
      <c r="D1460" s="13" t="s">
        <v>20453</v>
      </c>
      <c r="E1460" s="13" t="s">
        <v>20454</v>
      </c>
      <c r="F1460" s="13" t="s">
        <v>20455</v>
      </c>
      <c r="G1460" s="13">
        <v>2013</v>
      </c>
      <c r="H1460" s="44">
        <v>41305</v>
      </c>
      <c r="I1460" s="13" t="s">
        <v>20456</v>
      </c>
      <c r="K1460" s="13" t="s">
        <v>20457</v>
      </c>
    </row>
    <row r="1461" spans="1:11" ht="15.75" customHeight="1" x14ac:dyDescent="0.25">
      <c r="A1461" s="13">
        <v>28120644</v>
      </c>
      <c r="B1461" s="13" t="s">
        <v>20508</v>
      </c>
      <c r="C1461" s="13" t="s">
        <v>20509</v>
      </c>
      <c r="D1461" s="13" t="s">
        <v>20510</v>
      </c>
      <c r="E1461" s="13" t="s">
        <v>20350</v>
      </c>
      <c r="F1461" s="13" t="s">
        <v>735</v>
      </c>
      <c r="G1461" s="13">
        <v>2017</v>
      </c>
      <c r="H1461" s="44">
        <v>42761</v>
      </c>
      <c r="K1461" s="13" t="s">
        <v>20511</v>
      </c>
    </row>
    <row r="1462" spans="1:11" ht="15.75" customHeight="1" x14ac:dyDescent="0.25">
      <c r="A1462" s="13">
        <v>27511901</v>
      </c>
      <c r="B1462" s="13" t="s">
        <v>20512</v>
      </c>
      <c r="C1462" s="13" t="s">
        <v>20513</v>
      </c>
      <c r="D1462" s="13" t="s">
        <v>20514</v>
      </c>
      <c r="E1462" s="13" t="s">
        <v>20515</v>
      </c>
      <c r="F1462" s="13" t="s">
        <v>13493</v>
      </c>
      <c r="G1462" s="13">
        <v>2016</v>
      </c>
      <c r="H1462" s="44">
        <v>42594</v>
      </c>
      <c r="K1462" s="13" t="s">
        <v>20516</v>
      </c>
    </row>
    <row r="1463" spans="1:11" ht="15.75" customHeight="1" x14ac:dyDescent="0.25">
      <c r="A1463" s="13">
        <v>23830869</v>
      </c>
      <c r="B1463" s="13" t="s">
        <v>20517</v>
      </c>
      <c r="C1463" s="13" t="s">
        <v>20518</v>
      </c>
      <c r="D1463" s="13" t="s">
        <v>20519</v>
      </c>
      <c r="E1463" s="13" t="s">
        <v>20520</v>
      </c>
      <c r="F1463" s="13" t="s">
        <v>20079</v>
      </c>
      <c r="G1463" s="13">
        <v>2013</v>
      </c>
      <c r="H1463" s="44">
        <v>41464</v>
      </c>
      <c r="K1463" s="13" t="s">
        <v>20521</v>
      </c>
    </row>
    <row r="1464" spans="1:11" ht="15.75" customHeight="1" x14ac:dyDescent="0.25">
      <c r="A1464" s="13">
        <v>23613823</v>
      </c>
      <c r="B1464" s="13" t="s">
        <v>20522</v>
      </c>
      <c r="C1464" s="13" t="s">
        <v>20523</v>
      </c>
      <c r="D1464" s="13" t="s">
        <v>20524</v>
      </c>
      <c r="E1464" s="13" t="s">
        <v>20525</v>
      </c>
      <c r="F1464" s="13" t="s">
        <v>424</v>
      </c>
      <c r="G1464" s="13">
        <v>2013</v>
      </c>
      <c r="H1464" s="44">
        <v>41389</v>
      </c>
      <c r="I1464" s="13" t="s">
        <v>20526</v>
      </c>
      <c r="K1464" s="13" t="s">
        <v>20527</v>
      </c>
    </row>
    <row r="1465" spans="1:11" ht="15.75" customHeight="1" x14ac:dyDescent="0.25">
      <c r="A1465" s="13">
        <v>23601556</v>
      </c>
      <c r="B1465" s="13" t="s">
        <v>20529</v>
      </c>
      <c r="C1465" s="13" t="s">
        <v>20530</v>
      </c>
      <c r="D1465" s="13" t="s">
        <v>20531</v>
      </c>
      <c r="E1465" s="13" t="s">
        <v>20532</v>
      </c>
      <c r="F1465" s="13" t="s">
        <v>10470</v>
      </c>
      <c r="G1465" s="13">
        <v>2013</v>
      </c>
      <c r="H1465" s="44">
        <v>41387</v>
      </c>
      <c r="I1465" s="13" t="s">
        <v>20533</v>
      </c>
      <c r="K1465" s="13" t="s">
        <v>20534</v>
      </c>
    </row>
    <row r="1466" spans="1:11" ht="15.75" customHeight="1" x14ac:dyDescent="0.25">
      <c r="A1466" s="13">
        <v>23197282</v>
      </c>
      <c r="B1466" s="13" t="s">
        <v>20535</v>
      </c>
      <c r="C1466" s="13" t="s">
        <v>20536</v>
      </c>
      <c r="D1466" s="13" t="s">
        <v>20537</v>
      </c>
      <c r="E1466" s="13" t="s">
        <v>20538</v>
      </c>
      <c r="F1466" s="13" t="s">
        <v>15816</v>
      </c>
      <c r="G1466" s="13">
        <v>2012</v>
      </c>
      <c r="H1466" s="44">
        <v>41244</v>
      </c>
      <c r="K1466" s="13" t="s">
        <v>20539</v>
      </c>
    </row>
    <row r="1467" spans="1:11" ht="15.75" customHeight="1" x14ac:dyDescent="0.25">
      <c r="A1467" s="13">
        <v>23158750</v>
      </c>
      <c r="B1467" s="13" t="s">
        <v>20540</v>
      </c>
      <c r="C1467" s="13" t="s">
        <v>20541</v>
      </c>
      <c r="D1467" s="13" t="s">
        <v>20542</v>
      </c>
      <c r="E1467" s="13" t="s">
        <v>20543</v>
      </c>
      <c r="F1467" s="13" t="s">
        <v>8997</v>
      </c>
      <c r="G1467" s="13">
        <v>2013</v>
      </c>
      <c r="H1467" s="44">
        <v>41233</v>
      </c>
      <c r="I1467" s="13" t="s">
        <v>20544</v>
      </c>
      <c r="J1467" s="13" t="s">
        <v>20545</v>
      </c>
      <c r="K1467" s="13" t="s">
        <v>20546</v>
      </c>
    </row>
    <row r="1468" spans="1:11" ht="15.75" customHeight="1" x14ac:dyDescent="0.25">
      <c r="A1468" s="13">
        <v>22791716</v>
      </c>
      <c r="B1468" s="13" t="s">
        <v>20547</v>
      </c>
      <c r="C1468" s="13" t="s">
        <v>20548</v>
      </c>
      <c r="D1468" s="13" t="s">
        <v>20549</v>
      </c>
      <c r="E1468" s="13" t="s">
        <v>890</v>
      </c>
      <c r="F1468" s="13" t="s">
        <v>1038</v>
      </c>
      <c r="G1468" s="13">
        <v>2012</v>
      </c>
      <c r="H1468" s="44">
        <v>41104</v>
      </c>
      <c r="I1468" s="13" t="s">
        <v>20550</v>
      </c>
      <c r="K1468" s="13" t="s">
        <v>20551</v>
      </c>
    </row>
    <row r="1469" spans="1:11" ht="15.75" customHeight="1" x14ac:dyDescent="0.25">
      <c r="A1469" s="13">
        <v>22308534</v>
      </c>
      <c r="B1469" s="13" t="s">
        <v>20553</v>
      </c>
      <c r="C1469" s="13" t="s">
        <v>20554</v>
      </c>
      <c r="D1469" s="13" t="s">
        <v>20555</v>
      </c>
      <c r="E1469" s="13" t="s">
        <v>20556</v>
      </c>
      <c r="F1469" s="13" t="s">
        <v>393</v>
      </c>
      <c r="G1469" s="13">
        <v>2012</v>
      </c>
      <c r="H1469" s="44">
        <v>40946</v>
      </c>
      <c r="K1469" s="13" t="s">
        <v>20557</v>
      </c>
    </row>
    <row r="1470" spans="1:11" ht="15.75" customHeight="1" x14ac:dyDescent="0.25">
      <c r="A1470" s="13">
        <v>28638824</v>
      </c>
      <c r="B1470" s="13" t="s">
        <v>20587</v>
      </c>
      <c r="C1470" s="13" t="s">
        <v>20588</v>
      </c>
      <c r="D1470" s="13" t="s">
        <v>20589</v>
      </c>
      <c r="E1470" s="13" t="s">
        <v>7084</v>
      </c>
      <c r="F1470" s="13" t="s">
        <v>5164</v>
      </c>
      <c r="G1470" s="13">
        <v>2017</v>
      </c>
      <c r="H1470" s="44">
        <v>42909</v>
      </c>
      <c r="I1470" s="13" t="s">
        <v>20590</v>
      </c>
      <c r="K1470" s="13" t="s">
        <v>20591</v>
      </c>
    </row>
    <row r="1471" spans="1:11" ht="15.75" customHeight="1" x14ac:dyDescent="0.25">
      <c r="A1471" s="13">
        <v>28913082</v>
      </c>
      <c r="B1471" s="13" t="s">
        <v>20592</v>
      </c>
      <c r="C1471" s="13" t="s">
        <v>20593</v>
      </c>
      <c r="D1471" s="13" t="s">
        <v>20594</v>
      </c>
      <c r="E1471" s="13" t="s">
        <v>20595</v>
      </c>
      <c r="F1471" s="13" t="s">
        <v>20596</v>
      </c>
      <c r="G1471" s="13">
        <v>2016</v>
      </c>
      <c r="H1471" s="44">
        <v>42994</v>
      </c>
      <c r="I1471" s="13" t="s">
        <v>20597</v>
      </c>
      <c r="K1471" s="13" t="s">
        <v>20598</v>
      </c>
    </row>
    <row r="1472" spans="1:11" ht="15.75" customHeight="1" x14ac:dyDescent="0.25">
      <c r="A1472" s="13">
        <v>26429895</v>
      </c>
      <c r="B1472" s="13" t="s">
        <v>20599</v>
      </c>
      <c r="C1472" s="13" t="s">
        <v>20600</v>
      </c>
      <c r="D1472" s="13" t="s">
        <v>20601</v>
      </c>
      <c r="E1472" s="13" t="s">
        <v>20602</v>
      </c>
      <c r="F1472" s="13" t="s">
        <v>735</v>
      </c>
      <c r="G1472" s="13">
        <v>2016</v>
      </c>
      <c r="H1472" s="44">
        <v>42280</v>
      </c>
      <c r="K1472" s="13" t="s">
        <v>20603</v>
      </c>
    </row>
    <row r="1473" spans="1:11" ht="15.75" customHeight="1" x14ac:dyDescent="0.25">
      <c r="A1473" s="13">
        <v>26119905</v>
      </c>
      <c r="B1473" s="13" t="s">
        <v>20604</v>
      </c>
      <c r="C1473" s="13" t="s">
        <v>20605</v>
      </c>
      <c r="D1473" s="13" t="s">
        <v>20606</v>
      </c>
      <c r="E1473" s="13" t="s">
        <v>20607</v>
      </c>
      <c r="F1473" s="13" t="s">
        <v>8447</v>
      </c>
      <c r="G1473" s="13">
        <v>2015</v>
      </c>
      <c r="H1473" s="44">
        <v>42185</v>
      </c>
      <c r="K1473" s="13" t="s">
        <v>20608</v>
      </c>
    </row>
    <row r="1474" spans="1:11" ht="15.75" customHeight="1" x14ac:dyDescent="0.25">
      <c r="A1474" s="13">
        <v>26047498</v>
      </c>
      <c r="B1474" s="13" t="s">
        <v>20609</v>
      </c>
      <c r="C1474" s="13" t="s">
        <v>20610</v>
      </c>
      <c r="D1474" s="13" t="s">
        <v>20611</v>
      </c>
      <c r="E1474" s="13" t="s">
        <v>20612</v>
      </c>
      <c r="F1474" s="13" t="s">
        <v>4376</v>
      </c>
      <c r="G1474" s="13">
        <v>2015</v>
      </c>
      <c r="H1474" s="44">
        <v>42161</v>
      </c>
      <c r="I1474" s="13" t="s">
        <v>20613</v>
      </c>
      <c r="K1474" s="13" t="s">
        <v>20614</v>
      </c>
    </row>
    <row r="1475" spans="1:11" ht="15.75" customHeight="1" x14ac:dyDescent="0.25">
      <c r="A1475" s="13">
        <v>25324326</v>
      </c>
      <c r="B1475" s="13" t="s">
        <v>20616</v>
      </c>
      <c r="C1475" s="13" t="s">
        <v>20617</v>
      </c>
      <c r="D1475" s="13" t="s">
        <v>20618</v>
      </c>
      <c r="E1475" s="13" t="s">
        <v>9283</v>
      </c>
      <c r="F1475" s="13" t="s">
        <v>5111</v>
      </c>
      <c r="G1475" s="13">
        <v>2014</v>
      </c>
      <c r="H1475" s="44">
        <v>41930</v>
      </c>
      <c r="I1475" s="13" t="s">
        <v>20619</v>
      </c>
      <c r="K1475" s="13" t="s">
        <v>20620</v>
      </c>
    </row>
    <row r="1476" spans="1:11" ht="15.75" customHeight="1" x14ac:dyDescent="0.25">
      <c r="A1476" s="13">
        <v>22317841</v>
      </c>
      <c r="B1476" s="13" t="s">
        <v>20622</v>
      </c>
      <c r="C1476" s="13" t="s">
        <v>20623</v>
      </c>
      <c r="D1476" s="13" t="s">
        <v>20624</v>
      </c>
      <c r="E1476" s="13" t="s">
        <v>20625</v>
      </c>
      <c r="F1476" s="13" t="s">
        <v>393</v>
      </c>
      <c r="G1476" s="13">
        <v>2012</v>
      </c>
      <c r="H1476" s="44">
        <v>40949</v>
      </c>
      <c r="K1476" s="13" t="s">
        <v>20626</v>
      </c>
    </row>
    <row r="1477" spans="1:11" ht="15.75" customHeight="1" x14ac:dyDescent="0.25">
      <c r="A1477" s="13">
        <v>27384828</v>
      </c>
      <c r="B1477" s="13" t="s">
        <v>20657</v>
      </c>
      <c r="C1477" s="13" t="s">
        <v>20658</v>
      </c>
      <c r="D1477" s="13" t="s">
        <v>20659</v>
      </c>
      <c r="E1477" s="13" t="s">
        <v>20660</v>
      </c>
      <c r="F1477" s="13" t="s">
        <v>2194</v>
      </c>
      <c r="G1477" s="13">
        <v>2016</v>
      </c>
      <c r="H1477" s="44">
        <v>42559</v>
      </c>
      <c r="K1477" s="13" t="s">
        <v>20661</v>
      </c>
    </row>
    <row r="1478" spans="1:11" ht="15.75" customHeight="1" x14ac:dyDescent="0.25">
      <c r="A1478" s="13">
        <v>26708458</v>
      </c>
      <c r="B1478" s="13" t="s">
        <v>20663</v>
      </c>
      <c r="C1478" s="13" t="s">
        <v>20664</v>
      </c>
      <c r="D1478" s="13" t="s">
        <v>20665</v>
      </c>
      <c r="E1478" s="13" t="s">
        <v>20666</v>
      </c>
      <c r="F1478" s="13" t="s">
        <v>20011</v>
      </c>
      <c r="G1478" s="13">
        <v>2016</v>
      </c>
      <c r="H1478" s="44">
        <v>42367</v>
      </c>
      <c r="K1478" s="13" t="s">
        <v>20667</v>
      </c>
    </row>
    <row r="1479" spans="1:11" ht="15.75" customHeight="1" x14ac:dyDescent="0.25">
      <c r="A1479" s="13">
        <v>25900920</v>
      </c>
      <c r="B1479" s="13" t="s">
        <v>20668</v>
      </c>
      <c r="C1479" s="13" t="s">
        <v>20669</v>
      </c>
      <c r="D1479" s="13" t="s">
        <v>20670</v>
      </c>
      <c r="E1479" s="13" t="s">
        <v>20671</v>
      </c>
      <c r="F1479" s="13" t="s">
        <v>20672</v>
      </c>
      <c r="G1479" s="13">
        <v>2015</v>
      </c>
      <c r="H1479" s="44">
        <v>42117</v>
      </c>
      <c r="I1479" s="13" t="s">
        <v>20673</v>
      </c>
      <c r="J1479" s="13" t="s">
        <v>20674</v>
      </c>
      <c r="K1479" s="13" t="s">
        <v>20675</v>
      </c>
    </row>
    <row r="1480" spans="1:11" ht="15.75" customHeight="1" x14ac:dyDescent="0.25">
      <c r="A1480" s="13">
        <v>24814157</v>
      </c>
      <c r="B1480" s="13" t="s">
        <v>20676</v>
      </c>
      <c r="C1480" s="13" t="s">
        <v>20677</v>
      </c>
      <c r="D1480" s="13" t="s">
        <v>20678</v>
      </c>
      <c r="E1480" s="13" t="s">
        <v>20679</v>
      </c>
      <c r="F1480" s="13" t="s">
        <v>587</v>
      </c>
      <c r="G1480" s="13">
        <v>2014</v>
      </c>
      <c r="H1480" s="44">
        <v>41772</v>
      </c>
      <c r="K1480" s="13" t="s">
        <v>20680</v>
      </c>
    </row>
    <row r="1481" spans="1:11" ht="15.75" customHeight="1" x14ac:dyDescent="0.25">
      <c r="A1481" s="13">
        <v>22252417</v>
      </c>
      <c r="B1481" s="13" t="s">
        <v>20681</v>
      </c>
      <c r="C1481" s="13" t="s">
        <v>20682</v>
      </c>
      <c r="D1481" s="13" t="s">
        <v>20683</v>
      </c>
      <c r="E1481" s="13" t="s">
        <v>9283</v>
      </c>
      <c r="F1481" s="13" t="s">
        <v>20684</v>
      </c>
      <c r="G1481" s="13">
        <v>2012</v>
      </c>
      <c r="H1481" s="44">
        <v>40927</v>
      </c>
      <c r="I1481" s="13" t="s">
        <v>20685</v>
      </c>
      <c r="K1481" s="13" t="s">
        <v>20686</v>
      </c>
    </row>
    <row r="1482" spans="1:11" ht="15.75" customHeight="1" x14ac:dyDescent="0.25">
      <c r="A1482" s="13">
        <v>26845624</v>
      </c>
      <c r="B1482" s="13" t="s">
        <v>20700</v>
      </c>
      <c r="C1482" s="13" t="s">
        <v>20701</v>
      </c>
      <c r="D1482" s="13" t="s">
        <v>20702</v>
      </c>
      <c r="E1482" s="13" t="s">
        <v>10204</v>
      </c>
      <c r="F1482" s="13" t="s">
        <v>10205</v>
      </c>
      <c r="G1482" s="13">
        <v>2016</v>
      </c>
      <c r="H1482" s="44">
        <v>42405</v>
      </c>
      <c r="K1482" s="13" t="s">
        <v>20703</v>
      </c>
    </row>
    <row r="1483" spans="1:11" ht="15.75" customHeight="1" x14ac:dyDescent="0.25">
      <c r="A1483" s="13">
        <v>24616119</v>
      </c>
      <c r="B1483" s="13" t="s">
        <v>20704</v>
      </c>
      <c r="C1483" s="13" t="s">
        <v>20705</v>
      </c>
      <c r="D1483" s="13" t="s">
        <v>20706</v>
      </c>
      <c r="E1483" s="13" t="s">
        <v>20707</v>
      </c>
      <c r="F1483" s="13" t="s">
        <v>735</v>
      </c>
      <c r="G1483" s="13">
        <v>2014</v>
      </c>
      <c r="H1483" s="44">
        <v>41710</v>
      </c>
      <c r="I1483" s="13" t="s">
        <v>20708</v>
      </c>
      <c r="J1483" s="13" t="s">
        <v>20709</v>
      </c>
      <c r="K1483" s="13" t="s">
        <v>20710</v>
      </c>
    </row>
    <row r="1484" spans="1:11" ht="15.75" customHeight="1" x14ac:dyDescent="0.25">
      <c r="A1484" s="13">
        <v>24516558</v>
      </c>
      <c r="B1484" s="13" t="s">
        <v>20711</v>
      </c>
      <c r="C1484" s="13" t="s">
        <v>20712</v>
      </c>
      <c r="D1484" s="13" t="s">
        <v>20713</v>
      </c>
      <c r="E1484" s="13" t="s">
        <v>20714</v>
      </c>
      <c r="F1484" s="13" t="s">
        <v>424</v>
      </c>
      <c r="G1484" s="13">
        <v>2014</v>
      </c>
      <c r="H1484" s="44">
        <v>41682</v>
      </c>
      <c r="I1484" s="13" t="s">
        <v>20715</v>
      </c>
      <c r="K1484" s="13" t="s">
        <v>20716</v>
      </c>
    </row>
    <row r="1485" spans="1:11" ht="15.75" customHeight="1" x14ac:dyDescent="0.25">
      <c r="A1485" s="13">
        <v>26285773</v>
      </c>
      <c r="B1485" s="13" t="s">
        <v>20717</v>
      </c>
      <c r="C1485" s="13" t="s">
        <v>20718</v>
      </c>
      <c r="D1485" s="13" t="s">
        <v>20719</v>
      </c>
      <c r="E1485" s="13" t="s">
        <v>2987</v>
      </c>
      <c r="F1485" s="13" t="s">
        <v>393</v>
      </c>
      <c r="G1485" s="13">
        <v>2016</v>
      </c>
      <c r="H1485" s="44">
        <v>42236</v>
      </c>
      <c r="I1485" s="13" t="s">
        <v>20720</v>
      </c>
      <c r="J1485" s="13" t="s">
        <v>20721</v>
      </c>
      <c r="K1485" s="13" t="s">
        <v>20722</v>
      </c>
    </row>
    <row r="1486" spans="1:11" ht="15.75" customHeight="1" x14ac:dyDescent="0.25">
      <c r="A1486" s="13">
        <v>23605850</v>
      </c>
      <c r="B1486" s="13" t="s">
        <v>20729</v>
      </c>
      <c r="C1486" s="13" t="s">
        <v>20730</v>
      </c>
      <c r="D1486" s="13" t="s">
        <v>20731</v>
      </c>
      <c r="E1486" s="13" t="s">
        <v>256</v>
      </c>
      <c r="F1486" s="13" t="s">
        <v>393</v>
      </c>
      <c r="G1486" s="13">
        <v>2013</v>
      </c>
      <c r="H1486" s="44">
        <v>41387</v>
      </c>
      <c r="K1486" s="13" t="s">
        <v>20732</v>
      </c>
    </row>
    <row r="1487" spans="1:11" ht="15.75" customHeight="1" x14ac:dyDescent="0.25">
      <c r="A1487" s="13">
        <v>25180194</v>
      </c>
      <c r="B1487" s="13" t="s">
        <v>20733</v>
      </c>
      <c r="C1487" s="13" t="s">
        <v>20734</v>
      </c>
      <c r="D1487" s="13" t="s">
        <v>20735</v>
      </c>
      <c r="E1487" s="13" t="s">
        <v>20736</v>
      </c>
      <c r="F1487" s="13" t="s">
        <v>5164</v>
      </c>
      <c r="G1487" s="13">
        <v>2014</v>
      </c>
      <c r="H1487" s="44">
        <v>41885</v>
      </c>
      <c r="I1487" s="13" t="s">
        <v>20737</v>
      </c>
      <c r="K1487" s="13" t="s">
        <v>20738</v>
      </c>
    </row>
    <row r="1488" spans="1:11" ht="15.75" customHeight="1" x14ac:dyDescent="0.25">
      <c r="A1488" s="13">
        <v>24622635</v>
      </c>
      <c r="B1488" s="13" t="s">
        <v>20748</v>
      </c>
      <c r="C1488" s="13" t="s">
        <v>20749</v>
      </c>
      <c r="D1488" s="13" t="s">
        <v>20750</v>
      </c>
      <c r="E1488" s="13" t="s">
        <v>10054</v>
      </c>
      <c r="F1488" s="13" t="s">
        <v>304</v>
      </c>
      <c r="G1488" s="13">
        <v>2014</v>
      </c>
      <c r="H1488" s="44">
        <v>41712</v>
      </c>
      <c r="I1488" s="13" t="s">
        <v>20751</v>
      </c>
      <c r="J1488" s="13" t="s">
        <v>20752</v>
      </c>
      <c r="K1488" s="13" t="s">
        <v>20753</v>
      </c>
    </row>
    <row r="1489" spans="1:11" ht="15.75" customHeight="1" x14ac:dyDescent="0.25">
      <c r="A1489" s="13">
        <v>28362869</v>
      </c>
      <c r="B1489" s="13" t="s">
        <v>20763</v>
      </c>
      <c r="C1489" s="13" t="s">
        <v>20764</v>
      </c>
      <c r="D1489" s="13" t="s">
        <v>20765</v>
      </c>
      <c r="E1489" s="13" t="s">
        <v>14753</v>
      </c>
      <c r="F1489" s="13" t="s">
        <v>424</v>
      </c>
      <c r="G1489" s="13">
        <v>2017</v>
      </c>
      <c r="H1489" s="44">
        <v>42826</v>
      </c>
      <c r="I1489" s="13" t="s">
        <v>20766</v>
      </c>
      <c r="K1489" s="13" t="s">
        <v>20767</v>
      </c>
    </row>
    <row r="1490" spans="1:11" ht="15.75" customHeight="1" x14ac:dyDescent="0.25">
      <c r="A1490" s="13">
        <v>22665107</v>
      </c>
      <c r="B1490" s="13" t="s">
        <v>20768</v>
      </c>
      <c r="C1490" s="13" t="s">
        <v>20769</v>
      </c>
      <c r="D1490" s="13" t="s">
        <v>20770</v>
      </c>
      <c r="E1490" s="13" t="s">
        <v>20771</v>
      </c>
      <c r="F1490" s="13" t="s">
        <v>4413</v>
      </c>
      <c r="G1490" s="13">
        <v>2012</v>
      </c>
      <c r="H1490" s="44">
        <v>41066</v>
      </c>
      <c r="K1490" s="13" t="s">
        <v>20772</v>
      </c>
    </row>
    <row r="1491" spans="1:11" ht="15.75" customHeight="1" x14ac:dyDescent="0.25">
      <c r="A1491" s="13">
        <v>27881151</v>
      </c>
      <c r="B1491" s="13" t="s">
        <v>20781</v>
      </c>
      <c r="C1491" s="13" t="s">
        <v>20782</v>
      </c>
      <c r="D1491" s="13" t="s">
        <v>20783</v>
      </c>
      <c r="E1491" s="13" t="s">
        <v>20784</v>
      </c>
      <c r="F1491" s="13" t="s">
        <v>20785</v>
      </c>
      <c r="G1491" s="13">
        <v>2016</v>
      </c>
      <c r="H1491" s="44">
        <v>42699</v>
      </c>
      <c r="I1491" s="13" t="s">
        <v>20786</v>
      </c>
      <c r="K1491" s="13" t="s">
        <v>20787</v>
      </c>
    </row>
    <row r="1492" spans="1:11" ht="15.75" customHeight="1" x14ac:dyDescent="0.25">
      <c r="A1492" s="13">
        <v>25025338</v>
      </c>
      <c r="B1492" s="13" t="s">
        <v>20788</v>
      </c>
      <c r="C1492" s="13" t="s">
        <v>20789</v>
      </c>
      <c r="D1492" s="13" t="s">
        <v>20790</v>
      </c>
      <c r="E1492" s="13" t="s">
        <v>12517</v>
      </c>
      <c r="F1492" s="13" t="s">
        <v>424</v>
      </c>
      <c r="G1492" s="13">
        <v>2014</v>
      </c>
      <c r="H1492" s="44">
        <v>41836</v>
      </c>
      <c r="I1492" s="13" t="s">
        <v>20791</v>
      </c>
      <c r="K1492" s="13" t="s">
        <v>20792</v>
      </c>
    </row>
    <row r="1493" spans="1:11" ht="15.75" customHeight="1" x14ac:dyDescent="0.25">
      <c r="A1493" s="13">
        <v>25019616</v>
      </c>
      <c r="B1493" s="13" t="s">
        <v>20793</v>
      </c>
      <c r="C1493" s="13" t="s">
        <v>20794</v>
      </c>
      <c r="D1493" s="13" t="s">
        <v>20795</v>
      </c>
      <c r="E1493" s="13" t="s">
        <v>20796</v>
      </c>
      <c r="F1493" s="13" t="s">
        <v>424</v>
      </c>
      <c r="G1493" s="13">
        <v>2014</v>
      </c>
      <c r="H1493" s="44">
        <v>41835</v>
      </c>
      <c r="I1493" s="13" t="s">
        <v>20797</v>
      </c>
      <c r="K1493" s="13" t="s">
        <v>20798</v>
      </c>
    </row>
    <row r="1494" spans="1:11" ht="15.75" customHeight="1" x14ac:dyDescent="0.25">
      <c r="A1494" s="13">
        <v>29769992</v>
      </c>
      <c r="B1494" s="13" t="s">
        <v>20819</v>
      </c>
      <c r="C1494" s="13" t="s">
        <v>20820</v>
      </c>
      <c r="D1494" s="13" t="s">
        <v>20821</v>
      </c>
      <c r="E1494" s="13" t="s">
        <v>20822</v>
      </c>
      <c r="F1494" s="13" t="s">
        <v>16136</v>
      </c>
      <c r="G1494" s="13">
        <v>2016</v>
      </c>
      <c r="H1494" s="44">
        <v>43238</v>
      </c>
      <c r="I1494" s="13" t="s">
        <v>20823</v>
      </c>
      <c r="K1494" s="13" t="s">
        <v>20824</v>
      </c>
    </row>
    <row r="1495" spans="1:11" ht="15.75" customHeight="1" x14ac:dyDescent="0.25">
      <c r="A1495" s="13">
        <v>23805209</v>
      </c>
      <c r="B1495" s="13" t="s">
        <v>20825</v>
      </c>
      <c r="C1495" s="13" t="s">
        <v>20826</v>
      </c>
      <c r="D1495" s="13" t="s">
        <v>20827</v>
      </c>
      <c r="E1495" s="13" t="s">
        <v>20828</v>
      </c>
      <c r="F1495" s="13" t="s">
        <v>424</v>
      </c>
      <c r="G1495" s="13">
        <v>2013</v>
      </c>
      <c r="H1495" s="44">
        <v>41453</v>
      </c>
      <c r="I1495" s="13" t="s">
        <v>20829</v>
      </c>
      <c r="K1495" s="13" t="s">
        <v>20830</v>
      </c>
    </row>
    <row r="1496" spans="1:11" ht="15.75" customHeight="1" x14ac:dyDescent="0.25">
      <c r="A1496" s="13">
        <v>25929200</v>
      </c>
      <c r="B1496" s="13" t="s">
        <v>20849</v>
      </c>
      <c r="C1496" s="13" t="s">
        <v>20850</v>
      </c>
      <c r="D1496" s="13" t="s">
        <v>20851</v>
      </c>
      <c r="E1496" s="13" t="s">
        <v>10054</v>
      </c>
      <c r="F1496" s="13" t="s">
        <v>20852</v>
      </c>
      <c r="G1496" s="13">
        <v>2016</v>
      </c>
      <c r="H1496" s="44">
        <v>42126</v>
      </c>
      <c r="K1496" s="13" t="s">
        <v>20853</v>
      </c>
    </row>
    <row r="1497" spans="1:11" ht="15.75" customHeight="1" x14ac:dyDescent="0.25">
      <c r="A1497" s="13">
        <v>23793671</v>
      </c>
      <c r="B1497" s="13" t="s">
        <v>20854</v>
      </c>
      <c r="C1497" s="13" t="s">
        <v>20855</v>
      </c>
      <c r="D1497" s="13" t="s">
        <v>20856</v>
      </c>
      <c r="E1497" s="13" t="s">
        <v>20857</v>
      </c>
      <c r="F1497" s="13" t="s">
        <v>5111</v>
      </c>
      <c r="G1497" s="13">
        <v>2013</v>
      </c>
      <c r="H1497" s="44">
        <v>41450</v>
      </c>
      <c r="I1497" s="13" t="s">
        <v>20858</v>
      </c>
      <c r="K1497" s="13" t="s">
        <v>20859</v>
      </c>
    </row>
    <row r="1498" spans="1:11" ht="15.75" customHeight="1" x14ac:dyDescent="0.25">
      <c r="A1498" s="13">
        <v>23050734</v>
      </c>
      <c r="B1498" s="13" t="s">
        <v>20861</v>
      </c>
      <c r="C1498" s="13" t="s">
        <v>20862</v>
      </c>
      <c r="D1498" s="13" t="s">
        <v>20863</v>
      </c>
      <c r="E1498" s="13" t="s">
        <v>20864</v>
      </c>
      <c r="F1498" s="13" t="s">
        <v>16877</v>
      </c>
      <c r="G1498" s="13">
        <v>2012</v>
      </c>
      <c r="H1498" s="44">
        <v>41194</v>
      </c>
      <c r="I1498" s="13" t="s">
        <v>20865</v>
      </c>
      <c r="J1498" s="13" t="s">
        <v>20866</v>
      </c>
      <c r="K1498" s="13" t="s">
        <v>20867</v>
      </c>
    </row>
    <row r="1499" spans="1:11" ht="15.75" customHeight="1" x14ac:dyDescent="0.25">
      <c r="A1499" s="13">
        <v>22819150</v>
      </c>
      <c r="B1499" s="13" t="s">
        <v>20868</v>
      </c>
      <c r="C1499" s="13" t="s">
        <v>20869</v>
      </c>
      <c r="D1499" s="13" t="s">
        <v>20870</v>
      </c>
      <c r="E1499" s="13" t="s">
        <v>20871</v>
      </c>
      <c r="F1499" s="13" t="s">
        <v>949</v>
      </c>
      <c r="G1499" s="13">
        <v>2012</v>
      </c>
      <c r="H1499" s="44">
        <v>41114</v>
      </c>
      <c r="I1499" s="13" t="s">
        <v>20872</v>
      </c>
      <c r="J1499" s="13" t="s">
        <v>20873</v>
      </c>
      <c r="K1499" s="13" t="s">
        <v>20874</v>
      </c>
    </row>
    <row r="1500" spans="1:11" ht="15.75" customHeight="1" x14ac:dyDescent="0.25">
      <c r="A1500" s="13">
        <v>25927024</v>
      </c>
      <c r="B1500" s="13" t="s">
        <v>20923</v>
      </c>
      <c r="C1500" s="13" t="s">
        <v>20924</v>
      </c>
      <c r="D1500" s="13" t="s">
        <v>20925</v>
      </c>
      <c r="E1500" s="13" t="s">
        <v>20926</v>
      </c>
      <c r="F1500" s="13" t="s">
        <v>20927</v>
      </c>
      <c r="G1500" s="13">
        <v>2015</v>
      </c>
      <c r="H1500" s="44">
        <v>42125</v>
      </c>
      <c r="I1500" s="13" t="s">
        <v>20928</v>
      </c>
    </row>
    <row r="1501" spans="1:11" ht="15.75" customHeight="1" x14ac:dyDescent="0.25">
      <c r="A1501" s="13">
        <v>25492382</v>
      </c>
      <c r="B1501" s="13" t="s">
        <v>20929</v>
      </c>
      <c r="C1501" s="13" t="s">
        <v>18940</v>
      </c>
      <c r="D1501" s="13" t="s">
        <v>20930</v>
      </c>
      <c r="E1501" s="13" t="s">
        <v>18942</v>
      </c>
      <c r="F1501" s="13" t="s">
        <v>6079</v>
      </c>
      <c r="G1501" s="13">
        <v>2015</v>
      </c>
      <c r="H1501" s="44">
        <v>41984</v>
      </c>
      <c r="K1501" s="13" t="s">
        <v>20931</v>
      </c>
    </row>
    <row r="1502" spans="1:11" ht="15.75" customHeight="1" x14ac:dyDescent="0.25">
      <c r="A1502" s="13">
        <v>25369774</v>
      </c>
      <c r="B1502" s="13" t="s">
        <v>20932</v>
      </c>
      <c r="C1502" s="13" t="s">
        <v>20933</v>
      </c>
      <c r="D1502" s="13" t="s">
        <v>20934</v>
      </c>
      <c r="E1502" s="13" t="s">
        <v>20935</v>
      </c>
      <c r="F1502" s="13" t="s">
        <v>3332</v>
      </c>
      <c r="G1502" s="13">
        <v>2014</v>
      </c>
      <c r="H1502" s="44">
        <v>41949</v>
      </c>
      <c r="I1502" s="13" t="s">
        <v>20936</v>
      </c>
      <c r="K1502" s="13" t="s">
        <v>20937</v>
      </c>
    </row>
    <row r="1503" spans="1:11" ht="15.75" customHeight="1" x14ac:dyDescent="0.25">
      <c r="A1503" s="13">
        <v>25239276</v>
      </c>
      <c r="B1503" s="13" t="s">
        <v>20939</v>
      </c>
      <c r="C1503" s="13" t="s">
        <v>20940</v>
      </c>
      <c r="D1503" s="13" t="s">
        <v>20941</v>
      </c>
      <c r="E1503" s="13" t="s">
        <v>20942</v>
      </c>
      <c r="F1503" s="13" t="s">
        <v>949</v>
      </c>
      <c r="G1503" s="13">
        <v>2014</v>
      </c>
      <c r="H1503" s="44">
        <v>41903</v>
      </c>
      <c r="K1503" s="13" t="s">
        <v>20943</v>
      </c>
    </row>
    <row r="1504" spans="1:11" ht="15.75" customHeight="1" x14ac:dyDescent="0.25">
      <c r="A1504" s="13">
        <v>24086683</v>
      </c>
      <c r="B1504" s="13" t="s">
        <v>20944</v>
      </c>
      <c r="C1504" s="13" t="s">
        <v>20945</v>
      </c>
      <c r="D1504" s="13" t="s">
        <v>20946</v>
      </c>
      <c r="E1504" s="13" t="s">
        <v>20947</v>
      </c>
      <c r="F1504" s="13" t="s">
        <v>424</v>
      </c>
      <c r="G1504" s="13">
        <v>2013</v>
      </c>
      <c r="H1504" s="44">
        <v>41550</v>
      </c>
      <c r="I1504" s="13" t="s">
        <v>20948</v>
      </c>
      <c r="K1504" s="13" t="s">
        <v>20949</v>
      </c>
    </row>
    <row r="1505" spans="1:11" ht="15.75" customHeight="1" x14ac:dyDescent="0.25">
      <c r="A1505" s="13">
        <v>23228841</v>
      </c>
      <c r="B1505" s="13" t="s">
        <v>20951</v>
      </c>
      <c r="C1505" s="13" t="s">
        <v>20952</v>
      </c>
      <c r="D1505" s="13" t="s">
        <v>20953</v>
      </c>
      <c r="E1505" s="13" t="s">
        <v>20954</v>
      </c>
      <c r="F1505" s="13" t="s">
        <v>13802</v>
      </c>
      <c r="G1505" s="13">
        <v>2012</v>
      </c>
      <c r="H1505" s="44">
        <v>41255</v>
      </c>
      <c r="I1505" s="13" t="s">
        <v>20955</v>
      </c>
      <c r="J1505" s="13" t="s">
        <v>20956</v>
      </c>
      <c r="K1505" s="13" t="s">
        <v>20957</v>
      </c>
    </row>
    <row r="1506" spans="1:11" ht="15.75" customHeight="1" x14ac:dyDescent="0.25">
      <c r="A1506" s="13">
        <v>27816380</v>
      </c>
      <c r="B1506" s="13" t="s">
        <v>21002</v>
      </c>
      <c r="C1506" s="13" t="s">
        <v>13478</v>
      </c>
      <c r="D1506" s="13" t="s">
        <v>21003</v>
      </c>
      <c r="E1506" s="13" t="s">
        <v>13480</v>
      </c>
      <c r="F1506" s="13" t="s">
        <v>12207</v>
      </c>
      <c r="G1506" s="13">
        <v>2017</v>
      </c>
      <c r="H1506" s="44">
        <v>42681</v>
      </c>
      <c r="K1506" s="13" t="s">
        <v>21004</v>
      </c>
    </row>
    <row r="1507" spans="1:11" ht="15.75" customHeight="1" x14ac:dyDescent="0.25">
      <c r="A1507" s="13">
        <v>26771402</v>
      </c>
      <c r="B1507" s="13" t="s">
        <v>21005</v>
      </c>
      <c r="C1507" s="13" t="s">
        <v>21006</v>
      </c>
      <c r="D1507" s="13" t="s">
        <v>21007</v>
      </c>
      <c r="E1507" s="13" t="s">
        <v>21008</v>
      </c>
      <c r="F1507" s="13" t="s">
        <v>304</v>
      </c>
      <c r="G1507" s="13">
        <v>2016</v>
      </c>
      <c r="H1507" s="44">
        <v>42385</v>
      </c>
      <c r="K1507" s="13" t="s">
        <v>21009</v>
      </c>
    </row>
    <row r="1508" spans="1:11" ht="15.75" customHeight="1" x14ac:dyDescent="0.25">
      <c r="A1508" s="13">
        <v>26378187</v>
      </c>
      <c r="B1508" s="13" t="s">
        <v>21010</v>
      </c>
      <c r="C1508" s="13" t="s">
        <v>21011</v>
      </c>
      <c r="D1508" s="13" t="s">
        <v>21012</v>
      </c>
      <c r="E1508" s="13" t="s">
        <v>21013</v>
      </c>
      <c r="F1508" s="13" t="s">
        <v>735</v>
      </c>
      <c r="G1508" s="13">
        <v>2016</v>
      </c>
      <c r="H1508" s="44">
        <v>42265</v>
      </c>
      <c r="K1508" s="13" t="s">
        <v>21014</v>
      </c>
    </row>
    <row r="1509" spans="1:11" ht="15.75" customHeight="1" x14ac:dyDescent="0.25">
      <c r="A1509" s="13">
        <v>26222748</v>
      </c>
      <c r="B1509" s="13" t="s">
        <v>21015</v>
      </c>
      <c r="C1509" s="13" t="s">
        <v>21016</v>
      </c>
      <c r="D1509" s="13" t="s">
        <v>21017</v>
      </c>
      <c r="E1509" s="13" t="s">
        <v>21018</v>
      </c>
      <c r="F1509" s="13" t="s">
        <v>304</v>
      </c>
      <c r="G1509" s="13">
        <v>2015</v>
      </c>
      <c r="H1509" s="44">
        <v>42215</v>
      </c>
      <c r="K1509" s="13" t="s">
        <v>21019</v>
      </c>
    </row>
    <row r="1510" spans="1:11" ht="15.75" customHeight="1" x14ac:dyDescent="0.25">
      <c r="A1510" s="13">
        <v>25733268</v>
      </c>
      <c r="B1510" s="13" t="s">
        <v>21020</v>
      </c>
      <c r="C1510" s="13" t="s">
        <v>21021</v>
      </c>
      <c r="D1510" s="13" t="s">
        <v>21022</v>
      </c>
      <c r="E1510" s="13" t="s">
        <v>21023</v>
      </c>
      <c r="F1510" s="13" t="s">
        <v>21024</v>
      </c>
      <c r="G1510" s="13">
        <v>2015</v>
      </c>
      <c r="H1510" s="44">
        <v>42067</v>
      </c>
      <c r="K1510" s="13" t="s">
        <v>21025</v>
      </c>
    </row>
    <row r="1511" spans="1:11" ht="15.75" customHeight="1" x14ac:dyDescent="0.25">
      <c r="A1511" s="13">
        <v>23588214</v>
      </c>
      <c r="B1511" s="13" t="s">
        <v>21026</v>
      </c>
      <c r="C1511" s="13" t="s">
        <v>21027</v>
      </c>
      <c r="D1511" s="13" t="s">
        <v>21028</v>
      </c>
      <c r="E1511" s="13" t="s">
        <v>21029</v>
      </c>
      <c r="F1511" s="13" t="s">
        <v>21030</v>
      </c>
      <c r="G1511" s="13">
        <v>2013</v>
      </c>
      <c r="H1511" s="44">
        <v>41381</v>
      </c>
      <c r="K1511" s="13" t="s">
        <v>21031</v>
      </c>
    </row>
    <row r="1512" spans="1:11" ht="15.75" customHeight="1" x14ac:dyDescent="0.25">
      <c r="A1512" s="13">
        <v>23496833</v>
      </c>
      <c r="B1512" s="13" t="s">
        <v>21032</v>
      </c>
      <c r="C1512" s="13" t="s">
        <v>21033</v>
      </c>
      <c r="D1512" s="13" t="s">
        <v>21034</v>
      </c>
      <c r="E1512" s="13" t="s">
        <v>21035</v>
      </c>
      <c r="F1512" s="13" t="s">
        <v>10470</v>
      </c>
      <c r="G1512" s="13">
        <v>2013</v>
      </c>
      <c r="H1512" s="44">
        <v>41352</v>
      </c>
      <c r="I1512" s="13" t="s">
        <v>21036</v>
      </c>
      <c r="K1512" s="13" t="s">
        <v>21037</v>
      </c>
    </row>
    <row r="1513" spans="1:11" ht="15.75" customHeight="1" x14ac:dyDescent="0.25">
      <c r="A1513" s="13">
        <v>23155096</v>
      </c>
      <c r="B1513" s="13" t="s">
        <v>21039</v>
      </c>
      <c r="C1513" s="13" t="s">
        <v>21040</v>
      </c>
      <c r="D1513" s="13" t="s">
        <v>21041</v>
      </c>
      <c r="E1513" s="13" t="s">
        <v>21042</v>
      </c>
      <c r="F1513" s="13" t="s">
        <v>735</v>
      </c>
      <c r="G1513" s="13">
        <v>2012</v>
      </c>
      <c r="H1513" s="44">
        <v>41230</v>
      </c>
      <c r="I1513" s="13" t="s">
        <v>21043</v>
      </c>
      <c r="J1513" s="13" t="s">
        <v>21044</v>
      </c>
      <c r="K1513" s="13" t="s">
        <v>21045</v>
      </c>
    </row>
    <row r="1514" spans="1:11" ht="15.75" customHeight="1" x14ac:dyDescent="0.25">
      <c r="A1514" s="13">
        <v>22917694</v>
      </c>
      <c r="B1514" s="13" t="s">
        <v>21046</v>
      </c>
      <c r="C1514" s="13" t="s">
        <v>21047</v>
      </c>
      <c r="D1514" s="13" t="s">
        <v>21048</v>
      </c>
      <c r="E1514" s="13" t="s">
        <v>21049</v>
      </c>
      <c r="F1514" s="13" t="s">
        <v>393</v>
      </c>
      <c r="G1514" s="13">
        <v>2012</v>
      </c>
      <c r="H1514" s="44">
        <v>41146</v>
      </c>
      <c r="K1514" s="13" t="s">
        <v>21050</v>
      </c>
    </row>
    <row r="1515" spans="1:11" ht="15.75" customHeight="1" x14ac:dyDescent="0.25">
      <c r="A1515" s="13">
        <v>22729926</v>
      </c>
      <c r="B1515" s="13" t="s">
        <v>21051</v>
      </c>
      <c r="C1515" s="13" t="s">
        <v>21052</v>
      </c>
      <c r="D1515" s="13" t="s">
        <v>21053</v>
      </c>
      <c r="E1515" s="13" t="s">
        <v>21054</v>
      </c>
      <c r="F1515" s="13" t="s">
        <v>493</v>
      </c>
      <c r="G1515" s="13">
        <v>2012</v>
      </c>
      <c r="H1515" s="44">
        <v>41086</v>
      </c>
      <c r="K1515" s="13" t="s">
        <v>21055</v>
      </c>
    </row>
    <row r="1516" spans="1:11" ht="15.75" customHeight="1" x14ac:dyDescent="0.25">
      <c r="A1516" s="13">
        <v>22717470</v>
      </c>
      <c r="B1516" s="13" t="s">
        <v>21056</v>
      </c>
      <c r="C1516" s="13" t="s">
        <v>21057</v>
      </c>
      <c r="D1516" s="13" t="s">
        <v>21058</v>
      </c>
      <c r="E1516" s="13" t="s">
        <v>21059</v>
      </c>
      <c r="F1516" s="13" t="s">
        <v>393</v>
      </c>
      <c r="G1516" s="13">
        <v>2012</v>
      </c>
      <c r="H1516" s="44">
        <v>41082</v>
      </c>
      <c r="K1516" s="13" t="s">
        <v>21060</v>
      </c>
    </row>
    <row r="1517" spans="1:11" ht="15.75" customHeight="1" x14ac:dyDescent="0.25">
      <c r="A1517" s="13">
        <v>22421690</v>
      </c>
      <c r="B1517" s="13" t="s">
        <v>21061</v>
      </c>
      <c r="C1517" s="13" t="s">
        <v>21062</v>
      </c>
      <c r="D1517" s="13" t="s">
        <v>21063</v>
      </c>
      <c r="E1517" s="13" t="s">
        <v>21064</v>
      </c>
      <c r="F1517" s="13" t="s">
        <v>304</v>
      </c>
      <c r="G1517" s="13">
        <v>2012</v>
      </c>
      <c r="H1517" s="44">
        <v>40985</v>
      </c>
      <c r="K1517" s="13" t="s">
        <v>21065</v>
      </c>
    </row>
    <row r="1518" spans="1:11" ht="15.75" customHeight="1" x14ac:dyDescent="0.25">
      <c r="A1518" s="13">
        <v>28529540</v>
      </c>
      <c r="B1518" s="13" t="s">
        <v>21090</v>
      </c>
      <c r="C1518" s="13" t="s">
        <v>21091</v>
      </c>
      <c r="D1518" s="13" t="s">
        <v>21092</v>
      </c>
      <c r="E1518" s="13" t="s">
        <v>21093</v>
      </c>
      <c r="F1518" s="13" t="s">
        <v>21094</v>
      </c>
      <c r="G1518" s="13">
        <v>2017</v>
      </c>
      <c r="H1518" s="44">
        <v>42878</v>
      </c>
      <c r="I1518" s="13" t="s">
        <v>21095</v>
      </c>
      <c r="K1518" s="13" t="s">
        <v>21096</v>
      </c>
    </row>
    <row r="1519" spans="1:11" ht="15.75" customHeight="1" x14ac:dyDescent="0.25">
      <c r="A1519" s="13">
        <v>27833605</v>
      </c>
      <c r="B1519" s="13" t="s">
        <v>21102</v>
      </c>
      <c r="C1519" s="13" t="s">
        <v>21103</v>
      </c>
      <c r="D1519" s="13" t="s">
        <v>21104</v>
      </c>
      <c r="E1519" s="13" t="s">
        <v>21105</v>
      </c>
      <c r="F1519" s="13" t="s">
        <v>15747</v>
      </c>
      <c r="G1519" s="13">
        <v>2016</v>
      </c>
      <c r="H1519" s="44">
        <v>42686</v>
      </c>
      <c r="I1519" s="13" t="s">
        <v>21106</v>
      </c>
      <c r="K1519" s="13" t="s">
        <v>21107</v>
      </c>
    </row>
    <row r="1520" spans="1:11" ht="15.75" customHeight="1" x14ac:dyDescent="0.25">
      <c r="A1520" s="13">
        <v>26732001</v>
      </c>
      <c r="B1520" s="13" t="s">
        <v>21109</v>
      </c>
      <c r="C1520" s="13" t="s">
        <v>21110</v>
      </c>
      <c r="D1520" s="13" t="s">
        <v>21111</v>
      </c>
      <c r="E1520" s="13" t="s">
        <v>21112</v>
      </c>
      <c r="F1520" s="13" t="s">
        <v>7286</v>
      </c>
      <c r="G1520" s="13">
        <v>2015</v>
      </c>
      <c r="H1520" s="44">
        <v>42376</v>
      </c>
      <c r="K1520" s="13" t="s">
        <v>21113</v>
      </c>
    </row>
    <row r="1521" spans="1:11" ht="15.75" customHeight="1" x14ac:dyDescent="0.25">
      <c r="A1521" s="13">
        <v>25533217</v>
      </c>
      <c r="B1521" s="13" t="s">
        <v>21114</v>
      </c>
      <c r="C1521" s="13" t="s">
        <v>21115</v>
      </c>
      <c r="D1521" s="13" t="s">
        <v>21116</v>
      </c>
      <c r="E1521" s="13" t="s">
        <v>21117</v>
      </c>
      <c r="F1521" s="13" t="s">
        <v>728</v>
      </c>
      <c r="G1521" s="13">
        <v>2015</v>
      </c>
      <c r="H1521" s="44">
        <v>41997</v>
      </c>
      <c r="K1521" s="13" t="s">
        <v>21118</v>
      </c>
    </row>
    <row r="1522" spans="1:11" ht="15.75" customHeight="1" x14ac:dyDescent="0.25">
      <c r="A1522" s="13">
        <v>25051930</v>
      </c>
      <c r="B1522" s="13" t="s">
        <v>21119</v>
      </c>
      <c r="C1522" s="13" t="s">
        <v>21120</v>
      </c>
      <c r="D1522" s="13" t="s">
        <v>21121</v>
      </c>
      <c r="E1522" s="13" t="s">
        <v>21122</v>
      </c>
      <c r="F1522" s="13" t="s">
        <v>21123</v>
      </c>
      <c r="G1522" s="13">
        <v>2014</v>
      </c>
      <c r="H1522" s="44">
        <v>41844</v>
      </c>
      <c r="K1522" s="13" t="s">
        <v>21124</v>
      </c>
    </row>
    <row r="1523" spans="1:11" ht="15.75" customHeight="1" x14ac:dyDescent="0.25">
      <c r="A1523" s="13">
        <v>24188541</v>
      </c>
      <c r="B1523" s="13" t="s">
        <v>21126</v>
      </c>
      <c r="C1523" s="13" t="s">
        <v>21127</v>
      </c>
      <c r="D1523" s="13" t="s">
        <v>21128</v>
      </c>
      <c r="E1523" s="13" t="s">
        <v>21129</v>
      </c>
      <c r="F1523" s="13" t="s">
        <v>10470</v>
      </c>
      <c r="G1523" s="13">
        <v>2013</v>
      </c>
      <c r="H1523" s="44">
        <v>41584</v>
      </c>
      <c r="I1523" s="13" t="s">
        <v>21130</v>
      </c>
      <c r="K1523" s="13" t="s">
        <v>21131</v>
      </c>
    </row>
    <row r="1524" spans="1:11" ht="15.75" customHeight="1" x14ac:dyDescent="0.25">
      <c r="A1524" s="13">
        <v>23447088</v>
      </c>
      <c r="B1524" s="13" t="s">
        <v>21133</v>
      </c>
      <c r="C1524" s="13" t="s">
        <v>21134</v>
      </c>
      <c r="D1524" s="13" t="s">
        <v>21135</v>
      </c>
      <c r="E1524" s="13" t="s">
        <v>8644</v>
      </c>
      <c r="F1524" s="13" t="s">
        <v>21136</v>
      </c>
      <c r="G1524" s="13">
        <v>2013</v>
      </c>
      <c r="H1524" s="44">
        <v>41334</v>
      </c>
      <c r="I1524" s="13" t="s">
        <v>21137</v>
      </c>
      <c r="J1524" s="13" t="s">
        <v>21138</v>
      </c>
      <c r="K1524" s="13" t="s">
        <v>21139</v>
      </c>
    </row>
    <row r="1525" spans="1:11" ht="15.75" customHeight="1" x14ac:dyDescent="0.25">
      <c r="A1525" s="13">
        <v>23258823</v>
      </c>
      <c r="B1525" s="13" t="s">
        <v>21140</v>
      </c>
      <c r="C1525" s="13" t="s">
        <v>21141</v>
      </c>
      <c r="D1525" s="13" t="s">
        <v>21142</v>
      </c>
      <c r="E1525" s="13" t="s">
        <v>21143</v>
      </c>
      <c r="F1525" s="13" t="s">
        <v>735</v>
      </c>
      <c r="G1525" s="13">
        <v>2012</v>
      </c>
      <c r="H1525" s="44">
        <v>41265</v>
      </c>
      <c r="I1525" s="13" t="s">
        <v>21144</v>
      </c>
      <c r="J1525" s="13" t="s">
        <v>21145</v>
      </c>
      <c r="K1525" s="13" t="s">
        <v>21146</v>
      </c>
    </row>
    <row r="1526" spans="1:11" ht="15.75" customHeight="1" x14ac:dyDescent="0.25">
      <c r="A1526" s="13">
        <v>26877884</v>
      </c>
      <c r="B1526" s="13" t="s">
        <v>21243</v>
      </c>
      <c r="C1526" s="13" t="s">
        <v>21244</v>
      </c>
      <c r="D1526" s="13" t="s">
        <v>21245</v>
      </c>
      <c r="E1526" s="13" t="s">
        <v>13480</v>
      </c>
      <c r="F1526" s="13" t="s">
        <v>21246</v>
      </c>
      <c r="G1526" s="13">
        <v>2016</v>
      </c>
      <c r="H1526" s="44">
        <v>42416</v>
      </c>
      <c r="I1526" s="13" t="s">
        <v>21247</v>
      </c>
      <c r="K1526" s="13" t="s">
        <v>21248</v>
      </c>
    </row>
    <row r="1527" spans="1:11" ht="15.75" customHeight="1" x14ac:dyDescent="0.25">
      <c r="A1527" s="13">
        <v>27898572</v>
      </c>
      <c r="B1527" s="13" t="s">
        <v>21274</v>
      </c>
      <c r="C1527" s="13" t="s">
        <v>21275</v>
      </c>
      <c r="D1527" s="13" t="s">
        <v>21276</v>
      </c>
      <c r="E1527" s="13" t="s">
        <v>781</v>
      </c>
      <c r="F1527" s="13" t="s">
        <v>304</v>
      </c>
      <c r="G1527" s="13">
        <v>2017</v>
      </c>
      <c r="H1527" s="44">
        <v>42704</v>
      </c>
      <c r="K1527" s="13" t="s">
        <v>21277</v>
      </c>
    </row>
    <row r="1528" spans="1:11" ht="15.75" customHeight="1" x14ac:dyDescent="0.25">
      <c r="A1528" s="13">
        <v>27536736</v>
      </c>
      <c r="B1528" s="13" t="s">
        <v>21278</v>
      </c>
      <c r="C1528" s="13" t="s">
        <v>21279</v>
      </c>
      <c r="D1528" s="13" t="s">
        <v>21280</v>
      </c>
      <c r="E1528" s="13" t="s">
        <v>21281</v>
      </c>
      <c r="F1528" s="13" t="s">
        <v>21282</v>
      </c>
      <c r="G1528" s="13">
        <v>2016</v>
      </c>
      <c r="H1528" s="44">
        <v>42601</v>
      </c>
      <c r="I1528" s="13" t="s">
        <v>21283</v>
      </c>
      <c r="J1528" s="13" t="s">
        <v>21284</v>
      </c>
    </row>
    <row r="1529" spans="1:11" ht="15.75" customHeight="1" x14ac:dyDescent="0.25">
      <c r="A1529" s="13">
        <v>26906904</v>
      </c>
      <c r="B1529" s="13" t="s">
        <v>21285</v>
      </c>
      <c r="C1529" s="13" t="s">
        <v>21286</v>
      </c>
      <c r="D1529" s="13" t="s">
        <v>21287</v>
      </c>
      <c r="E1529" s="13" t="s">
        <v>21288</v>
      </c>
      <c r="F1529" s="13" t="s">
        <v>916</v>
      </c>
      <c r="G1529" s="13">
        <v>2016</v>
      </c>
      <c r="H1529" s="44">
        <v>42425</v>
      </c>
      <c r="I1529" s="13" t="s">
        <v>21289</v>
      </c>
      <c r="J1529" s="13" t="s">
        <v>21290</v>
      </c>
      <c r="K1529" s="13" t="s">
        <v>21291</v>
      </c>
    </row>
    <row r="1530" spans="1:11" ht="15.75" customHeight="1" x14ac:dyDescent="0.25">
      <c r="A1530" s="13">
        <v>26465813</v>
      </c>
      <c r="B1530" s="13" t="s">
        <v>21292</v>
      </c>
      <c r="C1530" s="13" t="s">
        <v>21293</v>
      </c>
      <c r="D1530" s="13" t="s">
        <v>21294</v>
      </c>
      <c r="E1530" s="13" t="s">
        <v>21295</v>
      </c>
      <c r="F1530" s="13" t="s">
        <v>21296</v>
      </c>
      <c r="G1530" s="13">
        <v>2015</v>
      </c>
      <c r="H1530" s="44">
        <v>42292</v>
      </c>
      <c r="K1530" s="13" t="s">
        <v>21297</v>
      </c>
    </row>
    <row r="1531" spans="1:11" ht="15.75" customHeight="1" x14ac:dyDescent="0.25">
      <c r="A1531" s="13">
        <v>25465668</v>
      </c>
      <c r="B1531" s="13" t="s">
        <v>21299</v>
      </c>
      <c r="C1531" s="13" t="s">
        <v>21300</v>
      </c>
      <c r="D1531" s="13" t="s">
        <v>21301</v>
      </c>
      <c r="E1531" s="13" t="s">
        <v>21302</v>
      </c>
      <c r="F1531" s="13" t="s">
        <v>21303</v>
      </c>
      <c r="G1531" s="13">
        <v>2014</v>
      </c>
      <c r="H1531" s="44">
        <v>41977</v>
      </c>
      <c r="K1531" s="13" t="s">
        <v>21304</v>
      </c>
    </row>
    <row r="1532" spans="1:11" ht="15.75" customHeight="1" x14ac:dyDescent="0.25">
      <c r="A1532" s="13">
        <v>25252727</v>
      </c>
      <c r="B1532" s="13" t="s">
        <v>21306</v>
      </c>
      <c r="C1532" s="13" t="s">
        <v>21307</v>
      </c>
      <c r="D1532" s="13" t="s">
        <v>21308</v>
      </c>
      <c r="E1532" s="13" t="s">
        <v>21309</v>
      </c>
      <c r="F1532" s="13" t="s">
        <v>2177</v>
      </c>
      <c r="G1532" s="13">
        <v>2016</v>
      </c>
      <c r="H1532" s="44">
        <v>41908</v>
      </c>
      <c r="K1532" s="13" t="s">
        <v>21310</v>
      </c>
    </row>
    <row r="1533" spans="1:11" ht="15.75" customHeight="1" x14ac:dyDescent="0.25">
      <c r="A1533" s="13">
        <v>25100823</v>
      </c>
      <c r="B1533" s="13" t="s">
        <v>21311</v>
      </c>
      <c r="C1533" s="13" t="s">
        <v>21312</v>
      </c>
      <c r="D1533" s="13" t="s">
        <v>21313</v>
      </c>
      <c r="E1533" s="13" t="s">
        <v>21314</v>
      </c>
      <c r="F1533" s="13" t="s">
        <v>502</v>
      </c>
      <c r="G1533" s="13">
        <v>2014</v>
      </c>
      <c r="H1533" s="44">
        <v>41859</v>
      </c>
      <c r="I1533" s="13" t="s">
        <v>21315</v>
      </c>
      <c r="K1533" s="13" t="s">
        <v>21316</v>
      </c>
    </row>
    <row r="1534" spans="1:11" ht="15.75" customHeight="1" x14ac:dyDescent="0.25">
      <c r="A1534" s="13">
        <v>23677015</v>
      </c>
      <c r="B1534" s="13" t="s">
        <v>21317</v>
      </c>
      <c r="C1534" s="13" t="s">
        <v>21318</v>
      </c>
      <c r="D1534" s="13" t="s">
        <v>21319</v>
      </c>
      <c r="E1534" s="13" t="s">
        <v>21320</v>
      </c>
      <c r="F1534" s="13" t="s">
        <v>304</v>
      </c>
      <c r="G1534" s="13">
        <v>2013</v>
      </c>
      <c r="H1534" s="44">
        <v>41411</v>
      </c>
      <c r="I1534" s="13" t="s">
        <v>21321</v>
      </c>
      <c r="J1534" s="13" t="s">
        <v>21322</v>
      </c>
      <c r="K1534" s="13" t="s">
        <v>21323</v>
      </c>
    </row>
    <row r="1535" spans="1:11" ht="15.75" customHeight="1" x14ac:dyDescent="0.25">
      <c r="A1535" s="13">
        <v>28120646</v>
      </c>
      <c r="B1535" s="13" t="s">
        <v>21365</v>
      </c>
      <c r="C1535" s="13" t="s">
        <v>21366</v>
      </c>
      <c r="D1535" s="13" t="s">
        <v>21367</v>
      </c>
      <c r="E1535" s="13" t="s">
        <v>21368</v>
      </c>
      <c r="F1535" s="13" t="s">
        <v>735</v>
      </c>
      <c r="G1535" s="13">
        <v>2017</v>
      </c>
      <c r="H1535" s="44">
        <v>42761</v>
      </c>
      <c r="K1535" s="13" t="s">
        <v>21369</v>
      </c>
    </row>
    <row r="1536" spans="1:11" ht="15.75" customHeight="1" x14ac:dyDescent="0.25">
      <c r="A1536" s="13">
        <v>26859803</v>
      </c>
      <c r="B1536" s="13" t="s">
        <v>21370</v>
      </c>
      <c r="C1536" s="13" t="s">
        <v>21371</v>
      </c>
      <c r="D1536" s="13" t="s">
        <v>21372</v>
      </c>
      <c r="E1536" s="13" t="s">
        <v>21373</v>
      </c>
      <c r="F1536" s="13" t="s">
        <v>304</v>
      </c>
      <c r="G1536" s="13">
        <v>2016</v>
      </c>
      <c r="H1536" s="44">
        <v>42410</v>
      </c>
      <c r="I1536" s="13" t="s">
        <v>21374</v>
      </c>
      <c r="J1536" s="13" t="s">
        <v>21375</v>
      </c>
      <c r="K1536" s="13" t="s">
        <v>21376</v>
      </c>
    </row>
    <row r="1537" spans="1:11" ht="15.75" customHeight="1" x14ac:dyDescent="0.25">
      <c r="A1537" s="13">
        <v>26411663</v>
      </c>
      <c r="B1537" s="13" t="s">
        <v>21377</v>
      </c>
      <c r="C1537" s="13" t="s">
        <v>21378</v>
      </c>
      <c r="D1537" s="13" t="s">
        <v>21379</v>
      </c>
      <c r="E1537" s="13" t="s">
        <v>20361</v>
      </c>
      <c r="F1537" s="13" t="s">
        <v>21380</v>
      </c>
      <c r="G1537" s="13">
        <v>2015</v>
      </c>
      <c r="H1537" s="44">
        <v>42276</v>
      </c>
    </row>
    <row r="1538" spans="1:11" ht="15.75" customHeight="1" x14ac:dyDescent="0.25">
      <c r="A1538" s="13">
        <v>26220178</v>
      </c>
      <c r="B1538" s="13" t="s">
        <v>21382</v>
      </c>
      <c r="C1538" s="13" t="s">
        <v>21383</v>
      </c>
      <c r="D1538" s="13" t="s">
        <v>21384</v>
      </c>
      <c r="E1538" s="13" t="s">
        <v>21385</v>
      </c>
      <c r="F1538" s="13" t="s">
        <v>1066</v>
      </c>
      <c r="G1538" s="13">
        <v>2015</v>
      </c>
      <c r="H1538" s="44">
        <v>42215</v>
      </c>
      <c r="I1538" s="13" t="s">
        <v>21386</v>
      </c>
      <c r="K1538" s="13" t="s">
        <v>21387</v>
      </c>
    </row>
    <row r="1539" spans="1:11" ht="15.75" customHeight="1" x14ac:dyDescent="0.25">
      <c r="A1539" s="13">
        <v>24762640</v>
      </c>
      <c r="B1539" s="13" t="s">
        <v>21389</v>
      </c>
      <c r="C1539" s="13" t="s">
        <v>21390</v>
      </c>
      <c r="D1539" s="13" t="s">
        <v>21391</v>
      </c>
      <c r="E1539" s="13" t="s">
        <v>21392</v>
      </c>
      <c r="F1539" s="13" t="s">
        <v>12929</v>
      </c>
      <c r="G1539" s="13">
        <v>2014</v>
      </c>
      <c r="H1539" s="44">
        <v>41755</v>
      </c>
      <c r="K1539" s="13" t="s">
        <v>21393</v>
      </c>
    </row>
    <row r="1540" spans="1:11" ht="15.75" customHeight="1" x14ac:dyDescent="0.25">
      <c r="A1540" s="13">
        <v>27836808</v>
      </c>
      <c r="B1540" s="13" t="s">
        <v>21450</v>
      </c>
      <c r="C1540" s="13" t="s">
        <v>21451</v>
      </c>
      <c r="D1540" s="13" t="s">
        <v>21452</v>
      </c>
      <c r="E1540" s="13" t="s">
        <v>9974</v>
      </c>
      <c r="F1540" s="13" t="s">
        <v>1845</v>
      </c>
      <c r="G1540" s="13">
        <v>2017</v>
      </c>
      <c r="H1540" s="44">
        <v>42687</v>
      </c>
      <c r="K1540" s="13" t="s">
        <v>21453</v>
      </c>
    </row>
    <row r="1541" spans="1:11" ht="15.75" customHeight="1" x14ac:dyDescent="0.25">
      <c r="A1541" s="13">
        <v>27031891</v>
      </c>
      <c r="B1541" s="13" t="s">
        <v>21454</v>
      </c>
      <c r="C1541" s="13" t="s">
        <v>21455</v>
      </c>
      <c r="D1541" s="13" t="s">
        <v>21456</v>
      </c>
      <c r="E1541" s="13" t="s">
        <v>21457</v>
      </c>
      <c r="F1541" s="13" t="s">
        <v>13112</v>
      </c>
      <c r="G1541" s="13">
        <v>2016</v>
      </c>
      <c r="H1541" s="44">
        <v>42461</v>
      </c>
    </row>
    <row r="1542" spans="1:11" ht="15.75" customHeight="1" x14ac:dyDescent="0.25">
      <c r="A1542" s="13">
        <v>25856395</v>
      </c>
      <c r="B1542" s="13" t="s">
        <v>21458</v>
      </c>
      <c r="C1542" s="13" t="s">
        <v>21459</v>
      </c>
      <c r="D1542" s="13" t="s">
        <v>21460</v>
      </c>
      <c r="E1542" s="13" t="s">
        <v>21461</v>
      </c>
      <c r="F1542" s="13" t="s">
        <v>424</v>
      </c>
      <c r="G1542" s="13">
        <v>2015</v>
      </c>
      <c r="H1542" s="44">
        <v>42104</v>
      </c>
      <c r="I1542" s="13" t="s">
        <v>21462</v>
      </c>
      <c r="K1542" s="13" t="s">
        <v>21463</v>
      </c>
    </row>
    <row r="1543" spans="1:11" ht="15.75" customHeight="1" x14ac:dyDescent="0.25">
      <c r="A1543" s="13">
        <v>25736881</v>
      </c>
      <c r="B1543" s="13" t="s">
        <v>21465</v>
      </c>
      <c r="C1543" s="13" t="s">
        <v>21466</v>
      </c>
      <c r="D1543" s="13" t="s">
        <v>21467</v>
      </c>
      <c r="E1543" s="13" t="s">
        <v>21468</v>
      </c>
      <c r="F1543" s="13" t="s">
        <v>277</v>
      </c>
      <c r="G1543" s="13">
        <v>2015</v>
      </c>
      <c r="H1543" s="44">
        <v>42068</v>
      </c>
      <c r="I1543" s="13" t="s">
        <v>21469</v>
      </c>
      <c r="K1543" s="13" t="s">
        <v>21470</v>
      </c>
    </row>
    <row r="1544" spans="1:11" ht="15.75" customHeight="1" x14ac:dyDescent="0.25">
      <c r="A1544" s="13">
        <v>25375642</v>
      </c>
      <c r="B1544" s="13" t="s">
        <v>21472</v>
      </c>
      <c r="C1544" s="13" t="s">
        <v>21473</v>
      </c>
      <c r="D1544" s="13" t="s">
        <v>21474</v>
      </c>
      <c r="E1544" s="13" t="s">
        <v>21475</v>
      </c>
      <c r="F1544" s="13" t="s">
        <v>424</v>
      </c>
      <c r="G1544" s="13">
        <v>2014</v>
      </c>
      <c r="H1544" s="44">
        <v>41950</v>
      </c>
      <c r="I1544" s="13" t="s">
        <v>21476</v>
      </c>
      <c r="K1544" s="13" t="s">
        <v>21477</v>
      </c>
    </row>
    <row r="1545" spans="1:11" ht="15.75" customHeight="1" x14ac:dyDescent="0.25">
      <c r="A1545" s="13">
        <v>24983680</v>
      </c>
      <c r="B1545" s="13" t="s">
        <v>21478</v>
      </c>
      <c r="C1545" s="13" t="s">
        <v>21479</v>
      </c>
      <c r="D1545" s="13" t="s">
        <v>21480</v>
      </c>
      <c r="E1545" s="13" t="s">
        <v>21481</v>
      </c>
      <c r="F1545" s="13" t="s">
        <v>14513</v>
      </c>
      <c r="G1545" s="13">
        <v>2015</v>
      </c>
      <c r="H1545" s="44">
        <v>41822</v>
      </c>
      <c r="K1545" s="13" t="s">
        <v>21482</v>
      </c>
    </row>
    <row r="1546" spans="1:11" ht="15.75" customHeight="1" x14ac:dyDescent="0.25">
      <c r="A1546" s="13">
        <v>24282565</v>
      </c>
      <c r="B1546" s="13" t="s">
        <v>21483</v>
      </c>
      <c r="C1546" s="13" t="s">
        <v>21484</v>
      </c>
      <c r="D1546" s="13" t="s">
        <v>21485</v>
      </c>
      <c r="E1546" s="13" t="s">
        <v>21486</v>
      </c>
      <c r="F1546" s="13" t="s">
        <v>424</v>
      </c>
      <c r="G1546" s="13">
        <v>2013</v>
      </c>
      <c r="H1546" s="44">
        <v>41606</v>
      </c>
      <c r="I1546" s="13" t="s">
        <v>21487</v>
      </c>
      <c r="K1546" s="13" t="s">
        <v>21488</v>
      </c>
    </row>
    <row r="1547" spans="1:11" ht="15.75" customHeight="1" x14ac:dyDescent="0.25">
      <c r="A1547" s="13">
        <v>23260839</v>
      </c>
      <c r="B1547" s="13" t="s">
        <v>21490</v>
      </c>
      <c r="C1547" s="13" t="s">
        <v>21491</v>
      </c>
      <c r="D1547" s="13" t="s">
        <v>21492</v>
      </c>
      <c r="E1547" s="13" t="s">
        <v>21493</v>
      </c>
      <c r="F1547" s="13" t="s">
        <v>14163</v>
      </c>
      <c r="G1547" s="13">
        <v>2013</v>
      </c>
      <c r="H1547" s="44">
        <v>41268</v>
      </c>
      <c r="I1547" s="13" t="s">
        <v>21494</v>
      </c>
      <c r="J1547" s="13" t="s">
        <v>21495</v>
      </c>
      <c r="K1547" s="13" t="s">
        <v>21496</v>
      </c>
    </row>
    <row r="1548" spans="1:11" ht="15.75" customHeight="1" x14ac:dyDescent="0.25">
      <c r="A1548" s="13">
        <v>26125141</v>
      </c>
      <c r="B1548" s="13" t="s">
        <v>21503</v>
      </c>
      <c r="C1548" s="13" t="s">
        <v>21504</v>
      </c>
      <c r="D1548" s="13" t="s">
        <v>21505</v>
      </c>
      <c r="E1548" s="13" t="s">
        <v>21506</v>
      </c>
      <c r="F1548" s="13" t="s">
        <v>12412</v>
      </c>
      <c r="G1548" s="13">
        <v>2015</v>
      </c>
      <c r="H1548" s="44">
        <v>42186</v>
      </c>
      <c r="I1548" s="13" t="s">
        <v>21507</v>
      </c>
      <c r="J1548" s="13" t="s">
        <v>21508</v>
      </c>
      <c r="K1548" s="13" t="s">
        <v>21509</v>
      </c>
    </row>
    <row r="1549" spans="1:11" ht="15.75" customHeight="1" x14ac:dyDescent="0.25">
      <c r="A1549" s="13">
        <v>22421693</v>
      </c>
      <c r="B1549" s="13" t="s">
        <v>21511</v>
      </c>
      <c r="C1549" s="13" t="s">
        <v>21512</v>
      </c>
      <c r="D1549" s="13" t="s">
        <v>21513</v>
      </c>
      <c r="E1549" s="13" t="s">
        <v>21514</v>
      </c>
      <c r="F1549" s="13" t="s">
        <v>304</v>
      </c>
      <c r="G1549" s="13">
        <v>2012</v>
      </c>
      <c r="H1549" s="44">
        <v>40985</v>
      </c>
      <c r="I1549" s="13" t="s">
        <v>21515</v>
      </c>
      <c r="J1549" s="13" t="s">
        <v>21516</v>
      </c>
      <c r="K1549" s="13" t="s">
        <v>21517</v>
      </c>
    </row>
    <row r="1550" spans="1:11" ht="15.75" customHeight="1" x14ac:dyDescent="0.25">
      <c r="A1550" s="13">
        <v>23462098</v>
      </c>
      <c r="B1550" s="13" t="s">
        <v>21530</v>
      </c>
      <c r="C1550" s="13" t="s">
        <v>21531</v>
      </c>
      <c r="D1550" s="13" t="s">
        <v>21532</v>
      </c>
      <c r="E1550" s="13" t="s">
        <v>11765</v>
      </c>
      <c r="F1550" s="13" t="s">
        <v>4158</v>
      </c>
      <c r="G1550" s="13">
        <v>2013</v>
      </c>
      <c r="H1550" s="44">
        <v>41340</v>
      </c>
      <c r="I1550" s="13" t="s">
        <v>21533</v>
      </c>
      <c r="J1550" s="13" t="s">
        <v>21534</v>
      </c>
      <c r="K1550" s="13" t="s">
        <v>21535</v>
      </c>
    </row>
    <row r="1551" spans="1:11" ht="15.75" customHeight="1" x14ac:dyDescent="0.25">
      <c r="A1551" s="13">
        <v>28357281</v>
      </c>
      <c r="B1551" s="13" t="s">
        <v>21542</v>
      </c>
      <c r="C1551" s="13" t="s">
        <v>21543</v>
      </c>
      <c r="D1551" s="13" t="s">
        <v>21544</v>
      </c>
      <c r="E1551" s="13" t="s">
        <v>21545</v>
      </c>
      <c r="F1551" s="13" t="s">
        <v>15795</v>
      </c>
      <c r="G1551" s="13">
        <v>2015</v>
      </c>
      <c r="H1551" s="44">
        <v>42825</v>
      </c>
      <c r="I1551" s="13" t="s">
        <v>21546</v>
      </c>
      <c r="K1551" s="13" t="s">
        <v>21547</v>
      </c>
    </row>
    <row r="1552" spans="1:11" ht="15.75" customHeight="1" x14ac:dyDescent="0.25">
      <c r="A1552" s="13">
        <v>26602623</v>
      </c>
      <c r="B1552" s="13" t="s">
        <v>21549</v>
      </c>
      <c r="C1552" s="13" t="s">
        <v>21550</v>
      </c>
      <c r="D1552" s="13" t="s">
        <v>21551</v>
      </c>
      <c r="E1552" s="13" t="s">
        <v>20902</v>
      </c>
      <c r="F1552" s="13" t="s">
        <v>2140</v>
      </c>
      <c r="G1552" s="13">
        <v>2015</v>
      </c>
      <c r="H1552" s="44">
        <v>42334</v>
      </c>
      <c r="K1552" s="13" t="s">
        <v>21552</v>
      </c>
    </row>
    <row r="1553" spans="1:11" ht="15.75" customHeight="1" x14ac:dyDescent="0.25">
      <c r="A1553" s="13">
        <v>25569427</v>
      </c>
      <c r="B1553" s="13" t="s">
        <v>21562</v>
      </c>
      <c r="C1553" s="13" t="s">
        <v>21563</v>
      </c>
      <c r="D1553" s="13" t="s">
        <v>21564</v>
      </c>
      <c r="E1553" s="13" t="s">
        <v>21545</v>
      </c>
      <c r="F1553" s="13" t="s">
        <v>1251</v>
      </c>
      <c r="G1553" s="13">
        <v>2015</v>
      </c>
      <c r="H1553" s="44">
        <v>42013</v>
      </c>
      <c r="I1553" s="13" t="s">
        <v>21565</v>
      </c>
      <c r="K1553" s="13" t="s">
        <v>21566</v>
      </c>
    </row>
    <row r="1554" spans="1:11" ht="15.75" customHeight="1" x14ac:dyDescent="0.25">
      <c r="A1554" s="13">
        <v>27297882</v>
      </c>
      <c r="B1554" s="13" t="s">
        <v>21602</v>
      </c>
      <c r="C1554" s="13" t="s">
        <v>21603</v>
      </c>
      <c r="D1554" s="13" t="s">
        <v>21604</v>
      </c>
      <c r="E1554" s="13" t="s">
        <v>21605</v>
      </c>
      <c r="F1554" s="13" t="s">
        <v>373</v>
      </c>
      <c r="G1554" s="13">
        <v>2016</v>
      </c>
      <c r="H1554" s="44">
        <v>42536</v>
      </c>
      <c r="I1554" s="13" t="s">
        <v>21606</v>
      </c>
      <c r="K1554" s="13" t="s">
        <v>21607</v>
      </c>
    </row>
    <row r="1555" spans="1:11" ht="15.75" customHeight="1" x14ac:dyDescent="0.25">
      <c r="A1555" s="13">
        <v>26951818</v>
      </c>
      <c r="B1555" s="13" t="s">
        <v>21609</v>
      </c>
      <c r="C1555" s="13" t="s">
        <v>21610</v>
      </c>
      <c r="D1555" s="13" t="s">
        <v>21611</v>
      </c>
      <c r="E1555" s="13" t="s">
        <v>21612</v>
      </c>
      <c r="F1555" s="13" t="s">
        <v>195</v>
      </c>
      <c r="G1555" s="13">
        <v>2016</v>
      </c>
      <c r="H1555" s="44">
        <v>42438</v>
      </c>
      <c r="I1555" s="13" t="s">
        <v>21613</v>
      </c>
      <c r="K1555" s="13" t="s">
        <v>21614</v>
      </c>
    </row>
    <row r="1556" spans="1:11" ht="15.75" customHeight="1" x14ac:dyDescent="0.25">
      <c r="A1556" s="13">
        <v>26644436</v>
      </c>
      <c r="B1556" s="13" t="s">
        <v>21616</v>
      </c>
      <c r="C1556" s="13" t="s">
        <v>21617</v>
      </c>
      <c r="D1556" s="13" t="s">
        <v>21618</v>
      </c>
      <c r="E1556" s="13" t="s">
        <v>21619</v>
      </c>
      <c r="F1556" s="13" t="s">
        <v>373</v>
      </c>
      <c r="G1556" s="13">
        <v>2015</v>
      </c>
      <c r="H1556" s="44">
        <v>42347</v>
      </c>
      <c r="I1556" s="13" t="s">
        <v>21620</v>
      </c>
      <c r="K1556" s="13" t="s">
        <v>21621</v>
      </c>
    </row>
    <row r="1557" spans="1:11" ht="15.75" customHeight="1" x14ac:dyDescent="0.25">
      <c r="A1557" s="13">
        <v>24612901</v>
      </c>
      <c r="B1557" s="13" t="s">
        <v>21622</v>
      </c>
      <c r="C1557" s="13" t="s">
        <v>21623</v>
      </c>
      <c r="D1557" s="13" t="s">
        <v>21624</v>
      </c>
      <c r="E1557" s="13" t="s">
        <v>21625</v>
      </c>
      <c r="F1557" s="13" t="s">
        <v>9562</v>
      </c>
      <c r="G1557" s="13">
        <v>2014</v>
      </c>
      <c r="H1557" s="44">
        <v>41710</v>
      </c>
      <c r="I1557" s="13" t="s">
        <v>21626</v>
      </c>
      <c r="J1557" s="13" t="s">
        <v>21627</v>
      </c>
      <c r="K1557" s="13" t="s">
        <v>21628</v>
      </c>
    </row>
    <row r="1558" spans="1:11" ht="15.75" customHeight="1" x14ac:dyDescent="0.25">
      <c r="A1558" s="13">
        <v>25013975</v>
      </c>
      <c r="B1558" s="13" t="s">
        <v>21664</v>
      </c>
      <c r="C1558" s="13" t="s">
        <v>21665</v>
      </c>
      <c r="D1558" s="13" t="s">
        <v>21666</v>
      </c>
      <c r="E1558" s="13" t="s">
        <v>21667</v>
      </c>
      <c r="F1558" s="13" t="s">
        <v>304</v>
      </c>
      <c r="G1558" s="13">
        <v>2014</v>
      </c>
      <c r="H1558" s="44">
        <v>41832</v>
      </c>
      <c r="K1558" s="13" t="s">
        <v>21668</v>
      </c>
    </row>
    <row r="1559" spans="1:11" ht="15.75" customHeight="1" x14ac:dyDescent="0.25">
      <c r="A1559" s="13">
        <v>23258645</v>
      </c>
      <c r="B1559" s="13" t="s">
        <v>21669</v>
      </c>
      <c r="C1559" s="13" t="s">
        <v>21670</v>
      </c>
      <c r="D1559" s="13" t="s">
        <v>21671</v>
      </c>
      <c r="E1559" s="13" t="s">
        <v>21672</v>
      </c>
      <c r="F1559" s="13" t="s">
        <v>20241</v>
      </c>
      <c r="G1559" s="13">
        <v>2013</v>
      </c>
      <c r="H1559" s="44">
        <v>41265</v>
      </c>
      <c r="K1559" s="13" t="s">
        <v>21673</v>
      </c>
    </row>
    <row r="1560" spans="1:11" ht="15.75" customHeight="1" x14ac:dyDescent="0.25">
      <c r="A1560" s="13">
        <v>27706174</v>
      </c>
      <c r="B1560" s="13" t="s">
        <v>21702</v>
      </c>
      <c r="C1560" s="13" t="s">
        <v>21703</v>
      </c>
      <c r="D1560" s="13" t="s">
        <v>21704</v>
      </c>
      <c r="E1560" s="13" t="s">
        <v>21705</v>
      </c>
      <c r="F1560" s="13" t="s">
        <v>424</v>
      </c>
      <c r="G1560" s="13">
        <v>2016</v>
      </c>
      <c r="H1560" s="44">
        <v>42649</v>
      </c>
      <c r="I1560" s="13" t="s">
        <v>21706</v>
      </c>
      <c r="K1560" s="13" t="s">
        <v>21707</v>
      </c>
    </row>
    <row r="1561" spans="1:11" ht="15.75" customHeight="1" x14ac:dyDescent="0.25">
      <c r="A1561" s="13">
        <v>23187982</v>
      </c>
      <c r="B1561" s="13" t="s">
        <v>21709</v>
      </c>
      <c r="C1561" s="13" t="s">
        <v>21710</v>
      </c>
      <c r="D1561" s="13" t="s">
        <v>21711</v>
      </c>
      <c r="E1561" s="13" t="s">
        <v>21712</v>
      </c>
      <c r="F1561" s="13" t="s">
        <v>12120</v>
      </c>
      <c r="G1561" s="13">
        <v>2012</v>
      </c>
      <c r="H1561" s="44">
        <v>41242</v>
      </c>
      <c r="K1561" s="13" t="s">
        <v>21713</v>
      </c>
    </row>
    <row r="1562" spans="1:11" ht="15.75" customHeight="1" x14ac:dyDescent="0.25">
      <c r="A1562" s="13">
        <v>23147735</v>
      </c>
      <c r="B1562" s="13" t="s">
        <v>21714</v>
      </c>
      <c r="C1562" s="13" t="s">
        <v>21715</v>
      </c>
      <c r="D1562" s="13" t="s">
        <v>21716</v>
      </c>
      <c r="E1562" s="13" t="s">
        <v>21717</v>
      </c>
      <c r="F1562" s="13" t="s">
        <v>573</v>
      </c>
      <c r="G1562" s="13">
        <v>2013</v>
      </c>
      <c r="H1562" s="44">
        <v>41227</v>
      </c>
      <c r="I1562" s="13" t="s">
        <v>21718</v>
      </c>
      <c r="K1562" s="13" t="s">
        <v>21719</v>
      </c>
    </row>
    <row r="1563" spans="1:11" ht="15.75" customHeight="1" x14ac:dyDescent="0.25">
      <c r="A1563" s="13">
        <v>23053434</v>
      </c>
      <c r="B1563" s="13" t="s">
        <v>21720</v>
      </c>
      <c r="C1563" s="13" t="s">
        <v>21721</v>
      </c>
      <c r="D1563" s="13" t="s">
        <v>21722</v>
      </c>
      <c r="E1563" s="13" t="s">
        <v>21723</v>
      </c>
      <c r="F1563" s="13" t="s">
        <v>21724</v>
      </c>
      <c r="G1563" s="13">
        <v>2012</v>
      </c>
      <c r="H1563" s="44">
        <v>41194</v>
      </c>
      <c r="I1563" s="13" t="s">
        <v>21725</v>
      </c>
      <c r="K1563" s="13" t="s">
        <v>21726</v>
      </c>
    </row>
    <row r="1564" spans="1:11" ht="15.75" customHeight="1" x14ac:dyDescent="0.25">
      <c r="A1564" s="13">
        <v>22563554</v>
      </c>
      <c r="B1564" s="13" t="s">
        <v>21728</v>
      </c>
      <c r="C1564" s="13" t="s">
        <v>21729</v>
      </c>
      <c r="D1564" s="13" t="s">
        <v>21730</v>
      </c>
      <c r="E1564" s="13" t="s">
        <v>21731</v>
      </c>
      <c r="F1564" s="13" t="s">
        <v>1532</v>
      </c>
      <c r="G1564" s="13">
        <v>2012</v>
      </c>
      <c r="H1564" s="44">
        <v>41037</v>
      </c>
      <c r="I1564" s="13" t="s">
        <v>21732</v>
      </c>
      <c r="K1564" s="13" t="s">
        <v>21733</v>
      </c>
    </row>
    <row r="1565" spans="1:11" ht="15.75" customHeight="1" x14ac:dyDescent="0.25">
      <c r="A1565" s="13">
        <v>27542698</v>
      </c>
      <c r="B1565" s="13" t="s">
        <v>21776</v>
      </c>
      <c r="C1565" s="13" t="s">
        <v>21777</v>
      </c>
      <c r="D1565" s="13" t="s">
        <v>21778</v>
      </c>
      <c r="E1565" s="13" t="s">
        <v>21013</v>
      </c>
      <c r="F1565" s="13" t="s">
        <v>735</v>
      </c>
      <c r="G1565" s="13">
        <v>2017</v>
      </c>
      <c r="H1565" s="44">
        <v>42603</v>
      </c>
      <c r="K1565" s="13" t="s">
        <v>21779</v>
      </c>
    </row>
    <row r="1566" spans="1:11" ht="15.75" customHeight="1" x14ac:dyDescent="0.25">
      <c r="A1566" s="13">
        <v>22878023</v>
      </c>
      <c r="B1566" s="13" t="s">
        <v>21780</v>
      </c>
      <c r="C1566" s="13" t="s">
        <v>21781</v>
      </c>
      <c r="D1566" s="13" t="s">
        <v>21782</v>
      </c>
      <c r="E1566" s="13" t="s">
        <v>21783</v>
      </c>
      <c r="F1566" s="13" t="s">
        <v>679</v>
      </c>
      <c r="G1566" s="13">
        <v>2012</v>
      </c>
      <c r="H1566" s="44">
        <v>41132</v>
      </c>
      <c r="I1566" s="13" t="s">
        <v>21784</v>
      </c>
      <c r="K1566" s="13" t="s">
        <v>21785</v>
      </c>
    </row>
    <row r="1567" spans="1:11" ht="15.75" customHeight="1" x14ac:dyDescent="0.25">
      <c r="A1567" s="13">
        <v>25296566</v>
      </c>
      <c r="B1567" s="13" t="s">
        <v>21786</v>
      </c>
      <c r="C1567" s="13" t="s">
        <v>21787</v>
      </c>
      <c r="D1567" s="13" t="s">
        <v>21788</v>
      </c>
      <c r="E1567" s="13" t="s">
        <v>21789</v>
      </c>
      <c r="F1567" s="13" t="s">
        <v>2202</v>
      </c>
      <c r="G1567" s="13">
        <v>2014</v>
      </c>
      <c r="H1567" s="44">
        <v>41922</v>
      </c>
      <c r="I1567" s="13" t="s">
        <v>21790</v>
      </c>
      <c r="K1567" s="13" t="s">
        <v>21791</v>
      </c>
    </row>
    <row r="1568" spans="1:11" ht="15.75" customHeight="1" x14ac:dyDescent="0.25">
      <c r="A1568" s="13">
        <v>22957710</v>
      </c>
      <c r="B1568" s="13" t="s">
        <v>21832</v>
      </c>
      <c r="C1568" s="13" t="s">
        <v>21833</v>
      </c>
      <c r="D1568" s="13" t="s">
        <v>21834</v>
      </c>
      <c r="E1568" s="13" t="s">
        <v>11765</v>
      </c>
      <c r="F1568" s="13" t="s">
        <v>2293</v>
      </c>
      <c r="G1568" s="13">
        <v>2012</v>
      </c>
      <c r="H1568" s="44">
        <v>41163</v>
      </c>
      <c r="I1568" s="13" t="s">
        <v>21835</v>
      </c>
      <c r="J1568" s="13" t="s">
        <v>21836</v>
      </c>
      <c r="K1568" s="13" t="s">
        <v>21837</v>
      </c>
    </row>
    <row r="1569" spans="1:11" ht="15.75" customHeight="1" x14ac:dyDescent="0.25">
      <c r="A1569" s="13">
        <v>26462189</v>
      </c>
      <c r="B1569" s="13" t="s">
        <v>21877</v>
      </c>
      <c r="C1569" s="13" t="s">
        <v>21878</v>
      </c>
      <c r="D1569" s="13" t="s">
        <v>21879</v>
      </c>
      <c r="E1569" s="13" t="s">
        <v>21880</v>
      </c>
      <c r="F1569" s="13" t="s">
        <v>304</v>
      </c>
      <c r="G1569" s="13">
        <v>2015</v>
      </c>
      <c r="H1569" s="44">
        <v>42291</v>
      </c>
      <c r="I1569" s="13" t="s">
        <v>21881</v>
      </c>
      <c r="J1569" s="13" t="s">
        <v>21882</v>
      </c>
      <c r="K1569" s="13" t="s">
        <v>21883</v>
      </c>
    </row>
    <row r="1570" spans="1:11" ht="15.75" customHeight="1" x14ac:dyDescent="0.25">
      <c r="A1570" s="13">
        <v>22943919</v>
      </c>
      <c r="B1570" s="13" t="s">
        <v>21884</v>
      </c>
      <c r="C1570" s="13" t="s">
        <v>21885</v>
      </c>
      <c r="D1570" s="13" t="s">
        <v>21886</v>
      </c>
      <c r="E1570" s="13" t="s">
        <v>21887</v>
      </c>
      <c r="F1570" s="13" t="s">
        <v>2363</v>
      </c>
      <c r="G1570" s="13">
        <v>2012</v>
      </c>
      <c r="H1570" s="44">
        <v>41157</v>
      </c>
    </row>
    <row r="1571" spans="1:11" ht="15.75" customHeight="1" x14ac:dyDescent="0.25">
      <c r="A1571" s="13">
        <v>26819339</v>
      </c>
      <c r="B1571" s="13" t="s">
        <v>21897</v>
      </c>
      <c r="C1571" s="13" t="s">
        <v>21898</v>
      </c>
      <c r="D1571" s="13" t="s">
        <v>21899</v>
      </c>
      <c r="E1571" s="13" t="s">
        <v>21900</v>
      </c>
      <c r="F1571" s="13" t="s">
        <v>393</v>
      </c>
      <c r="G1571" s="13">
        <v>2016</v>
      </c>
      <c r="H1571" s="44">
        <v>42398</v>
      </c>
      <c r="I1571" s="13" t="s">
        <v>21901</v>
      </c>
      <c r="K1571" s="13" t="s">
        <v>21902</v>
      </c>
    </row>
    <row r="1572" spans="1:11" ht="15.75" customHeight="1" x14ac:dyDescent="0.25">
      <c r="A1572" s="13">
        <v>25211256</v>
      </c>
      <c r="B1572" s="13" t="s">
        <v>21933</v>
      </c>
      <c r="C1572" s="13" t="s">
        <v>21934</v>
      </c>
      <c r="D1572" s="13" t="s">
        <v>21935</v>
      </c>
      <c r="E1572" s="13" t="s">
        <v>21936</v>
      </c>
      <c r="F1572" s="13" t="s">
        <v>304</v>
      </c>
      <c r="G1572" s="13">
        <v>2014</v>
      </c>
      <c r="H1572" s="44">
        <v>41894</v>
      </c>
      <c r="I1572" s="13" t="s">
        <v>21937</v>
      </c>
      <c r="J1572" s="13" t="s">
        <v>21938</v>
      </c>
      <c r="K1572" s="13" t="s">
        <v>21939</v>
      </c>
    </row>
    <row r="1573" spans="1:11" ht="15.75" customHeight="1" x14ac:dyDescent="0.25">
      <c r="A1573" s="13">
        <v>26042815</v>
      </c>
      <c r="B1573" s="13" t="s">
        <v>21969</v>
      </c>
      <c r="C1573" s="13" t="s">
        <v>21970</v>
      </c>
      <c r="D1573" s="13" t="s">
        <v>21971</v>
      </c>
      <c r="E1573" s="13" t="s">
        <v>19662</v>
      </c>
      <c r="F1573" s="13" t="s">
        <v>6607</v>
      </c>
      <c r="G1573" s="13">
        <v>2015</v>
      </c>
      <c r="H1573" s="44">
        <v>42160</v>
      </c>
      <c r="I1573" s="13" t="s">
        <v>21972</v>
      </c>
      <c r="J1573" s="13" t="s">
        <v>21973</v>
      </c>
    </row>
    <row r="1574" spans="1:11" ht="15.75" customHeight="1" x14ac:dyDescent="0.25">
      <c r="A1574" s="13">
        <v>26586777</v>
      </c>
      <c r="B1574" s="13" t="s">
        <v>22016</v>
      </c>
      <c r="C1574" s="13" t="s">
        <v>22017</v>
      </c>
      <c r="D1574" s="13" t="s">
        <v>22018</v>
      </c>
      <c r="E1574" s="13" t="s">
        <v>22019</v>
      </c>
      <c r="F1574" s="13" t="s">
        <v>393</v>
      </c>
      <c r="G1574" s="13">
        <v>2016</v>
      </c>
      <c r="H1574" s="44">
        <v>42329</v>
      </c>
      <c r="K1574" s="13" t="s">
        <v>22020</v>
      </c>
    </row>
    <row r="1575" spans="1:11" ht="15.75" customHeight="1" x14ac:dyDescent="0.25">
      <c r="A1575" s="13">
        <v>24521723</v>
      </c>
      <c r="B1575" s="13" t="s">
        <v>22021</v>
      </c>
      <c r="C1575" s="13" t="s">
        <v>22022</v>
      </c>
      <c r="D1575" s="13" t="s">
        <v>22023</v>
      </c>
      <c r="E1575" s="13" t="s">
        <v>22024</v>
      </c>
      <c r="F1575" s="13" t="s">
        <v>304</v>
      </c>
      <c r="G1575" s="13">
        <v>2014</v>
      </c>
      <c r="H1575" s="44">
        <v>41684</v>
      </c>
      <c r="K1575" s="13" t="s">
        <v>22025</v>
      </c>
    </row>
    <row r="1576" spans="1:11" ht="15.75" customHeight="1" x14ac:dyDescent="0.25">
      <c r="A1576" s="13">
        <v>24291713</v>
      </c>
      <c r="B1576" s="13" t="s">
        <v>22037</v>
      </c>
      <c r="C1576" s="13" t="s">
        <v>22038</v>
      </c>
      <c r="D1576" s="13" t="s">
        <v>22039</v>
      </c>
      <c r="E1576" s="13" t="s">
        <v>22040</v>
      </c>
      <c r="F1576" s="13" t="s">
        <v>2586</v>
      </c>
      <c r="G1576" s="13">
        <v>2014</v>
      </c>
      <c r="H1576" s="44">
        <v>41611</v>
      </c>
      <c r="I1576" s="13" t="s">
        <v>22041</v>
      </c>
      <c r="J1576" s="13" t="s">
        <v>22042</v>
      </c>
      <c r="K1576" s="13" t="s">
        <v>22043</v>
      </c>
    </row>
    <row r="1577" spans="1:11" ht="15.75" customHeight="1" x14ac:dyDescent="0.25">
      <c r="A1577" s="13">
        <v>24462432</v>
      </c>
      <c r="B1577" s="13" t="s">
        <v>22072</v>
      </c>
      <c r="C1577" s="13" t="s">
        <v>21110</v>
      </c>
      <c r="D1577" s="13" t="s">
        <v>22073</v>
      </c>
      <c r="E1577" s="13" t="s">
        <v>21112</v>
      </c>
      <c r="F1577" s="13" t="s">
        <v>1328</v>
      </c>
      <c r="G1577" s="13">
        <v>2014</v>
      </c>
      <c r="H1577" s="44">
        <v>41667</v>
      </c>
      <c r="K1577" s="13" t="s">
        <v>22074</v>
      </c>
    </row>
    <row r="1578" spans="1:11" ht="15.75" customHeight="1" x14ac:dyDescent="0.25">
      <c r="A1578" s="13">
        <v>24220356</v>
      </c>
      <c r="B1578" s="13" t="s">
        <v>22075</v>
      </c>
      <c r="C1578" s="13" t="s">
        <v>22076</v>
      </c>
      <c r="D1578" s="13" t="s">
        <v>22077</v>
      </c>
      <c r="E1578" s="13" t="s">
        <v>22078</v>
      </c>
      <c r="F1578" s="13" t="s">
        <v>304</v>
      </c>
      <c r="G1578" s="13">
        <v>2013</v>
      </c>
      <c r="H1578" s="44">
        <v>41592</v>
      </c>
      <c r="I1578" s="13" t="s">
        <v>22079</v>
      </c>
      <c r="J1578" s="13" t="s">
        <v>22080</v>
      </c>
      <c r="K1578" s="13" t="s">
        <v>22081</v>
      </c>
    </row>
    <row r="1579" spans="1:11" ht="15.75" customHeight="1" x14ac:dyDescent="0.25">
      <c r="A1579" s="13">
        <v>26165434</v>
      </c>
      <c r="B1579" s="13" t="s">
        <v>22088</v>
      </c>
      <c r="C1579" s="13" t="s">
        <v>22089</v>
      </c>
      <c r="D1579" s="13" t="s">
        <v>22090</v>
      </c>
      <c r="E1579" s="13" t="s">
        <v>6232</v>
      </c>
      <c r="F1579" s="13" t="s">
        <v>304</v>
      </c>
      <c r="G1579" s="13">
        <v>2015</v>
      </c>
      <c r="H1579" s="44">
        <v>42199</v>
      </c>
      <c r="I1579" s="13" t="s">
        <v>22091</v>
      </c>
      <c r="J1579" s="13" t="s">
        <v>22092</v>
      </c>
      <c r="K1579" s="13" t="s">
        <v>22093</v>
      </c>
    </row>
    <row r="1580" spans="1:11" ht="15.75" customHeight="1" x14ac:dyDescent="0.25">
      <c r="A1580" s="13">
        <v>23173294</v>
      </c>
      <c r="B1580" s="13" t="s">
        <v>22099</v>
      </c>
      <c r="C1580" s="13" t="s">
        <v>22100</v>
      </c>
      <c r="D1580" s="13" t="s">
        <v>22101</v>
      </c>
      <c r="E1580" s="13" t="s">
        <v>20334</v>
      </c>
      <c r="F1580" s="13" t="s">
        <v>2261</v>
      </c>
      <c r="G1580" s="13">
        <v>2012</v>
      </c>
      <c r="H1580" s="44">
        <v>41237</v>
      </c>
    </row>
    <row r="1581" spans="1:11" ht="15.75" customHeight="1" x14ac:dyDescent="0.25">
      <c r="A1581" s="13">
        <v>23892192</v>
      </c>
      <c r="B1581" s="13" t="s">
        <v>22111</v>
      </c>
      <c r="C1581" s="13" t="s">
        <v>22112</v>
      </c>
      <c r="D1581" s="13" t="s">
        <v>22113</v>
      </c>
      <c r="E1581" s="13" t="s">
        <v>22114</v>
      </c>
      <c r="F1581" s="13" t="s">
        <v>22115</v>
      </c>
      <c r="G1581" s="13">
        <v>2013</v>
      </c>
      <c r="H1581" s="44">
        <v>41485</v>
      </c>
      <c r="K1581" s="13" t="s">
        <v>22116</v>
      </c>
    </row>
    <row r="1582" spans="1:11" ht="15.75" customHeight="1" x14ac:dyDescent="0.25">
      <c r="A1582" s="13">
        <v>23716675</v>
      </c>
      <c r="B1582" s="13" t="s">
        <v>22140</v>
      </c>
      <c r="C1582" s="13" t="s">
        <v>22141</v>
      </c>
      <c r="D1582" s="13" t="s">
        <v>22142</v>
      </c>
      <c r="E1582" s="13" t="s">
        <v>22143</v>
      </c>
      <c r="F1582" s="13" t="s">
        <v>5294</v>
      </c>
      <c r="G1582" s="13">
        <v>2013</v>
      </c>
      <c r="H1582" s="44">
        <v>41424</v>
      </c>
      <c r="I1582" s="13" t="s">
        <v>22144</v>
      </c>
      <c r="K1582" s="13" t="s">
        <v>22145</v>
      </c>
    </row>
    <row r="1583" spans="1:11" ht="15.75" customHeight="1" x14ac:dyDescent="0.25">
      <c r="A1583" s="13">
        <v>24898857</v>
      </c>
      <c r="B1583" s="13" t="s">
        <v>22147</v>
      </c>
      <c r="C1583" s="13" t="s">
        <v>22148</v>
      </c>
      <c r="D1583" s="13" t="s">
        <v>22149</v>
      </c>
      <c r="E1583" s="13" t="s">
        <v>22150</v>
      </c>
      <c r="F1583" s="13" t="s">
        <v>393</v>
      </c>
      <c r="G1583" s="13">
        <v>2014</v>
      </c>
      <c r="H1583" s="44">
        <v>41796</v>
      </c>
      <c r="I1583" s="13" t="s">
        <v>22151</v>
      </c>
      <c r="J1583" s="13" t="s">
        <v>22152</v>
      </c>
      <c r="K1583" s="13" t="s">
        <v>22153</v>
      </c>
    </row>
    <row r="1584" spans="1:11" ht="15.75" customHeight="1" x14ac:dyDescent="0.25">
      <c r="A1584" s="13">
        <v>28159916</v>
      </c>
      <c r="B1584" s="13" t="s">
        <v>22227</v>
      </c>
      <c r="C1584" s="13" t="s">
        <v>22228</v>
      </c>
      <c r="D1584" s="13" t="s">
        <v>22229</v>
      </c>
      <c r="E1584" s="13" t="s">
        <v>9319</v>
      </c>
      <c r="F1584" s="13" t="s">
        <v>393</v>
      </c>
      <c r="G1584" s="13">
        <v>2017</v>
      </c>
      <c r="H1584" s="44">
        <v>42771</v>
      </c>
      <c r="I1584" s="13" t="s">
        <v>22230</v>
      </c>
      <c r="K1584" s="13" t="s">
        <v>22231</v>
      </c>
    </row>
    <row r="1585" spans="1:11" ht="15.75" customHeight="1" x14ac:dyDescent="0.25">
      <c r="A1585" s="13">
        <v>27146362</v>
      </c>
      <c r="B1585" s="13" t="s">
        <v>22276</v>
      </c>
      <c r="C1585" s="13" t="s">
        <v>22277</v>
      </c>
      <c r="D1585" s="13" t="s">
        <v>22278</v>
      </c>
      <c r="E1585" s="13" t="s">
        <v>12065</v>
      </c>
      <c r="F1585" s="13" t="s">
        <v>22279</v>
      </c>
      <c r="G1585" s="13">
        <v>2016</v>
      </c>
      <c r="H1585" s="44">
        <v>42496</v>
      </c>
      <c r="I1585" s="13" t="s">
        <v>22280</v>
      </c>
      <c r="K1585" s="13" t="s">
        <v>22281</v>
      </c>
    </row>
    <row r="1586" spans="1:11" ht="15.75" customHeight="1" x14ac:dyDescent="0.25">
      <c r="A1586" s="13">
        <v>25995221</v>
      </c>
      <c r="B1586" s="13" t="s">
        <v>22283</v>
      </c>
      <c r="C1586" s="13" t="s">
        <v>22284</v>
      </c>
      <c r="D1586" s="13" t="s">
        <v>22285</v>
      </c>
      <c r="E1586" s="13" t="s">
        <v>22286</v>
      </c>
      <c r="F1586" s="13" t="s">
        <v>11243</v>
      </c>
      <c r="G1586" s="13">
        <v>2015</v>
      </c>
      <c r="H1586" s="44">
        <v>42146</v>
      </c>
      <c r="I1586" s="13" t="s">
        <v>22287</v>
      </c>
      <c r="J1586" s="13" t="s">
        <v>22288</v>
      </c>
      <c r="K1586" s="13" t="s">
        <v>22289</v>
      </c>
    </row>
    <row r="1587" spans="1:11" ht="15.75" customHeight="1" x14ac:dyDescent="0.25">
      <c r="A1587" s="13">
        <v>23478318</v>
      </c>
      <c r="B1587" s="13" t="s">
        <v>22291</v>
      </c>
      <c r="C1587" s="13" t="s">
        <v>22292</v>
      </c>
      <c r="D1587" s="13" t="s">
        <v>22293</v>
      </c>
      <c r="E1587" s="13" t="s">
        <v>22294</v>
      </c>
      <c r="F1587" s="13" t="s">
        <v>624</v>
      </c>
      <c r="G1587" s="13">
        <v>2013</v>
      </c>
      <c r="H1587" s="44">
        <v>41346</v>
      </c>
      <c r="I1587" s="13" t="s">
        <v>22295</v>
      </c>
      <c r="K1587" s="13" t="s">
        <v>22296</v>
      </c>
    </row>
    <row r="1588" spans="1:11" ht="15.75" customHeight="1" x14ac:dyDescent="0.25">
      <c r="A1588" s="13">
        <v>29053737</v>
      </c>
      <c r="B1588" s="13" t="s">
        <v>22327</v>
      </c>
      <c r="C1588" s="13" t="s">
        <v>22328</v>
      </c>
      <c r="D1588" s="13" t="s">
        <v>22329</v>
      </c>
      <c r="E1588" s="13" t="s">
        <v>22330</v>
      </c>
      <c r="F1588" s="13" t="s">
        <v>424</v>
      </c>
      <c r="G1588" s="13">
        <v>2017</v>
      </c>
      <c r="H1588" s="44">
        <v>43029</v>
      </c>
      <c r="I1588" s="13" t="s">
        <v>22331</v>
      </c>
      <c r="K1588" s="13" t="s">
        <v>22332</v>
      </c>
    </row>
    <row r="1589" spans="1:11" ht="15.75" customHeight="1" x14ac:dyDescent="0.25">
      <c r="A1589" s="13">
        <v>23407467</v>
      </c>
      <c r="B1589" s="13" t="s">
        <v>22339</v>
      </c>
      <c r="C1589" s="13" t="s">
        <v>22340</v>
      </c>
      <c r="D1589" s="13" t="s">
        <v>22341</v>
      </c>
      <c r="E1589" s="13" t="s">
        <v>21506</v>
      </c>
      <c r="F1589" s="13" t="s">
        <v>304</v>
      </c>
      <c r="G1589" s="13">
        <v>2013</v>
      </c>
      <c r="H1589" s="44">
        <v>41320</v>
      </c>
      <c r="I1589" s="13" t="s">
        <v>22342</v>
      </c>
      <c r="J1589" s="13" t="s">
        <v>22343</v>
      </c>
      <c r="K1589" s="13" t="s">
        <v>22344</v>
      </c>
    </row>
    <row r="1590" spans="1:11" ht="15.75" customHeight="1" x14ac:dyDescent="0.25">
      <c r="A1590" s="13">
        <v>24367766</v>
      </c>
      <c r="B1590" s="13" t="s">
        <v>22378</v>
      </c>
      <c r="C1590" s="13" t="s">
        <v>22379</v>
      </c>
      <c r="D1590" s="13" t="s">
        <v>22380</v>
      </c>
      <c r="E1590" s="13" t="s">
        <v>948</v>
      </c>
      <c r="F1590" s="13" t="s">
        <v>5193</v>
      </c>
      <c r="G1590" s="13">
        <v>2013</v>
      </c>
      <c r="H1590" s="44">
        <v>41633</v>
      </c>
      <c r="I1590" s="13" t="s">
        <v>22381</v>
      </c>
      <c r="K1590" s="13" t="s">
        <v>22382</v>
      </c>
    </row>
    <row r="1591" spans="1:11" ht="15.75" customHeight="1" x14ac:dyDescent="0.25">
      <c r="A1591" s="13">
        <v>28350843</v>
      </c>
      <c r="B1591" s="13" t="s">
        <v>22398</v>
      </c>
      <c r="C1591" s="13" t="s">
        <v>22399</v>
      </c>
      <c r="D1591" s="13" t="s">
        <v>22400</v>
      </c>
      <c r="E1591" s="13" t="s">
        <v>22401</v>
      </c>
      <c r="F1591" s="13" t="s">
        <v>424</v>
      </c>
      <c r="G1591" s="13">
        <v>2017</v>
      </c>
      <c r="H1591" s="44">
        <v>42823</v>
      </c>
      <c r="I1591" s="13" t="s">
        <v>22402</v>
      </c>
      <c r="K1591" s="13" t="s">
        <v>22403</v>
      </c>
    </row>
    <row r="1592" spans="1:11" ht="15.75" customHeight="1" x14ac:dyDescent="0.25">
      <c r="A1592" s="13">
        <v>25825429</v>
      </c>
      <c r="B1592" s="13" t="s">
        <v>22405</v>
      </c>
      <c r="C1592" s="13" t="s">
        <v>22406</v>
      </c>
      <c r="D1592" s="13" t="s">
        <v>22407</v>
      </c>
      <c r="E1592" s="13" t="s">
        <v>22408</v>
      </c>
      <c r="F1592" s="13" t="s">
        <v>373</v>
      </c>
      <c r="G1592" s="13">
        <v>2015</v>
      </c>
      <c r="H1592" s="44">
        <v>42095</v>
      </c>
      <c r="I1592" s="13" t="s">
        <v>22409</v>
      </c>
      <c r="K1592" s="13" t="s">
        <v>22410</v>
      </c>
    </row>
    <row r="1593" spans="1:11" ht="15.75" customHeight="1" x14ac:dyDescent="0.25">
      <c r="A1593" s="13">
        <v>24974317</v>
      </c>
      <c r="B1593" s="13" t="s">
        <v>22411</v>
      </c>
      <c r="C1593" s="13" t="s">
        <v>22412</v>
      </c>
      <c r="D1593" s="13" t="s">
        <v>22413</v>
      </c>
      <c r="E1593" s="13" t="s">
        <v>22414</v>
      </c>
      <c r="F1593" s="13" t="s">
        <v>14163</v>
      </c>
      <c r="G1593" s="13">
        <v>2014</v>
      </c>
      <c r="H1593" s="44">
        <v>41820</v>
      </c>
      <c r="I1593" s="13" t="s">
        <v>22415</v>
      </c>
      <c r="J1593" s="13" t="s">
        <v>22416</v>
      </c>
      <c r="K1593" s="13" t="s">
        <v>22417</v>
      </c>
    </row>
    <row r="1594" spans="1:11" ht="15.75" customHeight="1" x14ac:dyDescent="0.25">
      <c r="A1594" s="13">
        <v>22341824</v>
      </c>
      <c r="B1594" s="13" t="s">
        <v>22418</v>
      </c>
      <c r="C1594" s="13" t="s">
        <v>22419</v>
      </c>
      <c r="D1594" s="13" t="s">
        <v>22420</v>
      </c>
      <c r="E1594" s="13" t="s">
        <v>22421</v>
      </c>
      <c r="F1594" s="13" t="s">
        <v>19086</v>
      </c>
      <c r="G1594" s="13">
        <v>2012</v>
      </c>
      <c r="H1594" s="44">
        <v>40960</v>
      </c>
      <c r="I1594" s="13" t="s">
        <v>22422</v>
      </c>
      <c r="K1594" s="13" t="s">
        <v>22423</v>
      </c>
    </row>
    <row r="1595" spans="1:11" ht="15.75" customHeight="1" x14ac:dyDescent="0.25">
      <c r="A1595" s="13">
        <v>25714102</v>
      </c>
      <c r="B1595" s="13" t="s">
        <v>22437</v>
      </c>
      <c r="C1595" s="13" t="s">
        <v>22438</v>
      </c>
      <c r="D1595" s="13" t="s">
        <v>22439</v>
      </c>
      <c r="E1595" s="13" t="s">
        <v>22440</v>
      </c>
      <c r="F1595" s="13" t="s">
        <v>393</v>
      </c>
      <c r="G1595" s="13">
        <v>2015</v>
      </c>
      <c r="H1595" s="44">
        <v>42061</v>
      </c>
      <c r="I1595" s="13" t="s">
        <v>22441</v>
      </c>
      <c r="K1595" s="13" t="s">
        <v>22442</v>
      </c>
    </row>
    <row r="1596" spans="1:11" ht="15.75" customHeight="1" x14ac:dyDescent="0.25">
      <c r="A1596" s="13">
        <v>24150466</v>
      </c>
      <c r="B1596" s="13" t="s">
        <v>22443</v>
      </c>
      <c r="C1596" s="13" t="s">
        <v>22444</v>
      </c>
      <c r="D1596" s="13" t="s">
        <v>22445</v>
      </c>
      <c r="E1596" s="13" t="s">
        <v>22446</v>
      </c>
      <c r="F1596" s="13" t="s">
        <v>4413</v>
      </c>
      <c r="G1596" s="13">
        <v>2013</v>
      </c>
      <c r="H1596" s="44">
        <v>41571</v>
      </c>
      <c r="I1596" s="13" t="s">
        <v>22447</v>
      </c>
      <c r="J1596" s="13" t="s">
        <v>22448</v>
      </c>
      <c r="K1596" s="13" t="s">
        <v>22449</v>
      </c>
    </row>
    <row r="1597" spans="1:11" ht="15.75" customHeight="1" x14ac:dyDescent="0.25">
      <c r="A1597" s="13">
        <v>23880127</v>
      </c>
      <c r="B1597" s="13" t="s">
        <v>22451</v>
      </c>
      <c r="C1597" s="13" t="s">
        <v>22452</v>
      </c>
      <c r="D1597" s="13" t="s">
        <v>22453</v>
      </c>
      <c r="E1597" s="13" t="s">
        <v>22454</v>
      </c>
      <c r="F1597" s="13" t="s">
        <v>22455</v>
      </c>
      <c r="G1597" s="13">
        <v>2013</v>
      </c>
      <c r="H1597" s="44">
        <v>41480</v>
      </c>
      <c r="K1597" s="13" t="s">
        <v>22456</v>
      </c>
    </row>
    <row r="1598" spans="1:11" ht="15.75" customHeight="1" x14ac:dyDescent="0.25">
      <c r="A1598" s="13">
        <v>26302175</v>
      </c>
      <c r="B1598" s="13" t="s">
        <v>22458</v>
      </c>
      <c r="C1598" s="13" t="s">
        <v>22459</v>
      </c>
      <c r="D1598" s="13" t="s">
        <v>22460</v>
      </c>
      <c r="E1598" s="13" t="s">
        <v>13569</v>
      </c>
      <c r="F1598" s="13" t="s">
        <v>22461</v>
      </c>
      <c r="G1598" s="13">
        <v>2015</v>
      </c>
      <c r="H1598" s="44">
        <v>42241</v>
      </c>
      <c r="I1598" s="13" t="s">
        <v>22462</v>
      </c>
      <c r="K1598" s="13" t="s">
        <v>22463</v>
      </c>
    </row>
    <row r="1599" spans="1:11" ht="15.75" customHeight="1" x14ac:dyDescent="0.25">
      <c r="A1599" s="13">
        <v>26061040</v>
      </c>
      <c r="B1599" s="13" t="s">
        <v>22464</v>
      </c>
      <c r="C1599" s="13" t="s">
        <v>22465</v>
      </c>
      <c r="D1599" s="13" t="s">
        <v>22466</v>
      </c>
      <c r="E1599" s="13" t="s">
        <v>22467</v>
      </c>
      <c r="F1599" s="13" t="s">
        <v>424</v>
      </c>
      <c r="G1599" s="13">
        <v>2015</v>
      </c>
      <c r="H1599" s="44">
        <v>42166</v>
      </c>
      <c r="I1599" s="13" t="s">
        <v>22468</v>
      </c>
      <c r="K1599" s="13" t="s">
        <v>22469</v>
      </c>
    </row>
    <row r="1600" spans="1:11" ht="15.75" customHeight="1" x14ac:dyDescent="0.25">
      <c r="A1600" s="13">
        <v>28559923</v>
      </c>
      <c r="B1600" s="13" t="s">
        <v>22528</v>
      </c>
      <c r="C1600" s="13" t="s">
        <v>22529</v>
      </c>
      <c r="D1600" s="13" t="s">
        <v>22530</v>
      </c>
      <c r="E1600" s="13" t="s">
        <v>22531</v>
      </c>
      <c r="F1600" s="13" t="s">
        <v>21094</v>
      </c>
      <c r="G1600" s="13">
        <v>2017</v>
      </c>
      <c r="H1600" s="44">
        <v>42887</v>
      </c>
      <c r="I1600" s="13" t="s">
        <v>22532</v>
      </c>
      <c r="K1600" s="13" t="s">
        <v>22533</v>
      </c>
    </row>
    <row r="1601" spans="1:11" ht="15.75" customHeight="1" x14ac:dyDescent="0.25">
      <c r="A1601" s="13">
        <v>24286785</v>
      </c>
      <c r="B1601" s="13" t="s">
        <v>22534</v>
      </c>
      <c r="C1601" s="13" t="s">
        <v>22535</v>
      </c>
      <c r="D1601" s="13" t="s">
        <v>22536</v>
      </c>
      <c r="E1601" s="13" t="s">
        <v>22537</v>
      </c>
      <c r="F1601" s="13" t="s">
        <v>19086</v>
      </c>
      <c r="G1601" s="13">
        <v>2013</v>
      </c>
      <c r="H1601" s="44">
        <v>41608</v>
      </c>
      <c r="I1601" s="13" t="s">
        <v>22538</v>
      </c>
      <c r="K1601" s="13" t="s">
        <v>22539</v>
      </c>
    </row>
    <row r="1602" spans="1:11" ht="15.75" customHeight="1" x14ac:dyDescent="0.25">
      <c r="A1602" s="13">
        <v>26372927</v>
      </c>
      <c r="B1602" s="13" t="s">
        <v>22546</v>
      </c>
      <c r="C1602" s="13" t="s">
        <v>22547</v>
      </c>
      <c r="D1602" s="13" t="s">
        <v>22548</v>
      </c>
      <c r="E1602" s="13" t="s">
        <v>15432</v>
      </c>
      <c r="F1602" s="13" t="s">
        <v>304</v>
      </c>
      <c r="G1602" s="13">
        <v>2015</v>
      </c>
      <c r="H1602" s="44">
        <v>42263</v>
      </c>
      <c r="I1602" s="13" t="s">
        <v>22549</v>
      </c>
      <c r="J1602" s="13" t="s">
        <v>22550</v>
      </c>
      <c r="K1602" s="13" t="s">
        <v>22551</v>
      </c>
    </row>
    <row r="1603" spans="1:11" ht="15.75" customHeight="1" x14ac:dyDescent="0.25">
      <c r="A1603" s="13">
        <v>24771307</v>
      </c>
      <c r="B1603" s="13" t="s">
        <v>22566</v>
      </c>
      <c r="C1603" s="13" t="s">
        <v>22567</v>
      </c>
      <c r="D1603" s="13" t="s">
        <v>22568</v>
      </c>
      <c r="E1603" s="13" t="s">
        <v>22569</v>
      </c>
      <c r="F1603" s="13" t="s">
        <v>22570</v>
      </c>
      <c r="G1603" s="13">
        <v>2014</v>
      </c>
      <c r="H1603" s="44">
        <v>41758</v>
      </c>
      <c r="K1603" s="13" t="s">
        <v>22571</v>
      </c>
    </row>
    <row r="1604" spans="1:11" ht="15.75" customHeight="1" x14ac:dyDescent="0.25">
      <c r="H1604" s="44"/>
    </row>
    <row r="1605" spans="1:11" ht="15.75" customHeight="1" x14ac:dyDescent="0.25">
      <c r="H1605" s="44"/>
    </row>
    <row r="1606" spans="1:11" ht="15.75" customHeight="1" x14ac:dyDescent="0.25">
      <c r="H1606" s="44"/>
    </row>
    <row r="1607" spans="1:11" ht="15.75" customHeight="1" x14ac:dyDescent="0.25">
      <c r="H1607" s="44"/>
    </row>
    <row r="1608" spans="1:11" ht="15.75" customHeight="1" x14ac:dyDescent="0.25">
      <c r="H1608" s="44"/>
    </row>
    <row r="1609" spans="1:11" ht="15.75" customHeight="1" x14ac:dyDescent="0.25">
      <c r="H1609" s="44"/>
    </row>
    <row r="1610" spans="1:11" ht="15.75" customHeight="1" x14ac:dyDescent="0.25">
      <c r="H1610" s="44"/>
    </row>
    <row r="1611" spans="1:11" ht="15.75" customHeight="1" x14ac:dyDescent="0.25">
      <c r="H1611" s="44"/>
    </row>
    <row r="1612" spans="1:11" ht="15.75" customHeight="1" x14ac:dyDescent="0.25">
      <c r="H1612" s="44"/>
    </row>
    <row r="1613" spans="1:11" ht="15.75" customHeight="1" x14ac:dyDescent="0.25">
      <c r="H1613" s="44"/>
    </row>
    <row r="1614" spans="1:11" ht="15.75" customHeight="1" x14ac:dyDescent="0.25">
      <c r="H1614" s="44"/>
    </row>
    <row r="1615" spans="1:11" ht="15.75" customHeight="1" x14ac:dyDescent="0.25">
      <c r="H1615" s="44"/>
    </row>
    <row r="1616" spans="1:11" ht="15.75" customHeight="1" x14ac:dyDescent="0.25">
      <c r="H1616" s="44"/>
    </row>
    <row r="1617" spans="8:8" ht="15.75" customHeight="1" x14ac:dyDescent="0.25">
      <c r="H1617" s="44"/>
    </row>
    <row r="1618" spans="8:8" ht="15.75" customHeight="1" x14ac:dyDescent="0.25">
      <c r="H1618" s="44"/>
    </row>
    <row r="1619" spans="8:8" ht="15.75" customHeight="1" x14ac:dyDescent="0.25">
      <c r="H1619" s="44"/>
    </row>
    <row r="1620" spans="8:8" ht="15.75" customHeight="1" x14ac:dyDescent="0.25">
      <c r="H1620" s="44"/>
    </row>
    <row r="1621" spans="8:8" ht="15.75" customHeight="1" x14ac:dyDescent="0.25">
      <c r="H1621" s="44"/>
    </row>
    <row r="1622" spans="8:8" ht="15.75" customHeight="1" x14ac:dyDescent="0.25">
      <c r="H1622" s="44"/>
    </row>
    <row r="1623" spans="8:8" ht="15.75" customHeight="1" x14ac:dyDescent="0.25">
      <c r="H1623" s="44"/>
    </row>
    <row r="1624" spans="8:8" ht="15.75" customHeight="1" x14ac:dyDescent="0.25">
      <c r="H1624" s="44"/>
    </row>
    <row r="1625" spans="8:8" ht="15.75" customHeight="1" x14ac:dyDescent="0.25">
      <c r="H1625" s="44"/>
    </row>
    <row r="1626" spans="8:8" ht="15.75" customHeight="1" x14ac:dyDescent="0.25">
      <c r="H1626" s="44"/>
    </row>
    <row r="1627" spans="8:8" ht="15.75" customHeight="1" x14ac:dyDescent="0.25">
      <c r="H1627" s="44"/>
    </row>
    <row r="1628" spans="8:8" ht="15.75" customHeight="1" x14ac:dyDescent="0.25">
      <c r="H1628" s="44"/>
    </row>
    <row r="1629" spans="8:8" ht="15.75" customHeight="1" x14ac:dyDescent="0.25">
      <c r="H1629" s="44"/>
    </row>
    <row r="1630" spans="8:8" ht="15.75" customHeight="1" x14ac:dyDescent="0.25">
      <c r="H1630" s="44"/>
    </row>
    <row r="1631" spans="8:8" ht="15.75" customHeight="1" x14ac:dyDescent="0.25">
      <c r="H1631" s="44"/>
    </row>
    <row r="1632" spans="8:8" ht="15.75" customHeight="1" x14ac:dyDescent="0.25">
      <c r="H1632" s="44"/>
    </row>
    <row r="1633" spans="8:8" ht="15.75" customHeight="1" x14ac:dyDescent="0.25">
      <c r="H1633" s="44"/>
    </row>
    <row r="1634" spans="8:8" ht="15.75" customHeight="1" x14ac:dyDescent="0.25">
      <c r="H1634" s="44"/>
    </row>
    <row r="1635" spans="8:8" ht="15.75" customHeight="1" x14ac:dyDescent="0.25">
      <c r="H1635" s="44"/>
    </row>
    <row r="1636" spans="8:8" ht="15.75" customHeight="1" x14ac:dyDescent="0.25">
      <c r="H1636" s="44"/>
    </row>
    <row r="1637" spans="8:8" ht="15.75" customHeight="1" x14ac:dyDescent="0.25">
      <c r="H1637" s="44"/>
    </row>
    <row r="1638" spans="8:8" ht="15.75" customHeight="1" x14ac:dyDescent="0.25">
      <c r="H1638" s="44"/>
    </row>
    <row r="1639" spans="8:8" ht="15.75" customHeight="1" x14ac:dyDescent="0.25">
      <c r="H1639" s="44"/>
    </row>
    <row r="1640" spans="8:8" ht="15.75" customHeight="1" x14ac:dyDescent="0.25">
      <c r="H1640" s="44"/>
    </row>
    <row r="1641" spans="8:8" ht="15.75" customHeight="1" x14ac:dyDescent="0.25">
      <c r="H1641" s="44"/>
    </row>
    <row r="1642" spans="8:8" ht="15.75" customHeight="1" x14ac:dyDescent="0.25">
      <c r="H1642" s="44"/>
    </row>
    <row r="1643" spans="8:8" ht="15.75" customHeight="1" x14ac:dyDescent="0.25">
      <c r="H1643" s="44"/>
    </row>
    <row r="1644" spans="8:8" ht="15.75" customHeight="1" x14ac:dyDescent="0.25">
      <c r="H1644" s="44"/>
    </row>
    <row r="1645" spans="8:8" ht="15.75" customHeight="1" x14ac:dyDescent="0.25">
      <c r="H1645" s="44"/>
    </row>
    <row r="1646" spans="8:8" ht="15.75" customHeight="1" x14ac:dyDescent="0.25">
      <c r="H1646" s="44"/>
    </row>
    <row r="1647" spans="8:8" ht="15.75" customHeight="1" x14ac:dyDescent="0.25">
      <c r="H1647" s="44"/>
    </row>
    <row r="1648" spans="8:8" ht="15.75" customHeight="1" x14ac:dyDescent="0.25">
      <c r="H1648" s="44"/>
    </row>
    <row r="1649" spans="8:8" ht="15.75" customHeight="1" x14ac:dyDescent="0.25">
      <c r="H1649" s="44"/>
    </row>
    <row r="1650" spans="8:8" ht="15.75" customHeight="1" x14ac:dyDescent="0.25">
      <c r="H1650" s="44"/>
    </row>
    <row r="1651" spans="8:8" ht="15.75" customHeight="1" x14ac:dyDescent="0.25">
      <c r="H1651" s="44"/>
    </row>
    <row r="1652" spans="8:8" ht="15.75" customHeight="1" x14ac:dyDescent="0.25">
      <c r="H1652" s="44"/>
    </row>
    <row r="1653" spans="8:8" ht="15.75" customHeight="1" x14ac:dyDescent="0.25">
      <c r="H1653" s="44"/>
    </row>
    <row r="1654" spans="8:8" ht="15.75" customHeight="1" x14ac:dyDescent="0.25">
      <c r="H1654" s="44"/>
    </row>
    <row r="1655" spans="8:8" ht="15.75" customHeight="1" x14ac:dyDescent="0.25">
      <c r="H1655" s="44"/>
    </row>
    <row r="1656" spans="8:8" ht="15.75" customHeight="1" x14ac:dyDescent="0.25">
      <c r="H1656" s="44"/>
    </row>
    <row r="1657" spans="8:8" ht="15.75" customHeight="1" x14ac:dyDescent="0.25">
      <c r="H1657" s="44"/>
    </row>
    <row r="1658" spans="8:8" ht="15.75" customHeight="1" x14ac:dyDescent="0.25">
      <c r="H1658" s="44"/>
    </row>
    <row r="1659" spans="8:8" ht="15.75" customHeight="1" x14ac:dyDescent="0.25">
      <c r="H1659" s="44"/>
    </row>
    <row r="1660" spans="8:8" ht="15.75" customHeight="1" x14ac:dyDescent="0.25">
      <c r="H1660" s="44"/>
    </row>
    <row r="1661" spans="8:8" ht="15.75" customHeight="1" x14ac:dyDescent="0.25">
      <c r="H1661" s="44"/>
    </row>
    <row r="1662" spans="8:8" ht="15.75" customHeight="1" x14ac:dyDescent="0.25">
      <c r="H1662" s="44"/>
    </row>
    <row r="1663" spans="8:8" ht="15.75" customHeight="1" x14ac:dyDescent="0.25">
      <c r="H1663" s="44"/>
    </row>
    <row r="1664" spans="8:8" ht="15.75" customHeight="1" x14ac:dyDescent="0.25">
      <c r="H1664" s="44"/>
    </row>
    <row r="1665" spans="8:8" ht="15.75" customHeight="1" x14ac:dyDescent="0.25">
      <c r="H1665" s="44"/>
    </row>
    <row r="1666" spans="8:8" ht="15.75" customHeight="1" x14ac:dyDescent="0.25">
      <c r="H1666" s="44"/>
    </row>
    <row r="1667" spans="8:8" ht="15.75" customHeight="1" x14ac:dyDescent="0.25">
      <c r="H1667" s="44"/>
    </row>
    <row r="1668" spans="8:8" ht="15.75" customHeight="1" x14ac:dyDescent="0.25">
      <c r="H1668" s="44"/>
    </row>
    <row r="1669" spans="8:8" ht="15.75" customHeight="1" x14ac:dyDescent="0.25">
      <c r="H1669" s="44"/>
    </row>
    <row r="1670" spans="8:8" ht="15.75" customHeight="1" x14ac:dyDescent="0.25">
      <c r="H1670" s="44"/>
    </row>
    <row r="1671" spans="8:8" ht="15.75" customHeight="1" x14ac:dyDescent="0.25">
      <c r="H1671" s="44"/>
    </row>
    <row r="1672" spans="8:8" ht="15.75" customHeight="1" x14ac:dyDescent="0.25">
      <c r="H1672" s="44"/>
    </row>
    <row r="1673" spans="8:8" ht="15.75" customHeight="1" x14ac:dyDescent="0.25">
      <c r="H1673" s="44"/>
    </row>
    <row r="1674" spans="8:8" ht="15.75" customHeight="1" x14ac:dyDescent="0.25">
      <c r="H1674" s="44"/>
    </row>
    <row r="1675" spans="8:8" ht="15.75" customHeight="1" x14ac:dyDescent="0.25">
      <c r="H1675" s="44"/>
    </row>
    <row r="1676" spans="8:8" ht="15.75" customHeight="1" x14ac:dyDescent="0.25">
      <c r="H1676" s="44"/>
    </row>
    <row r="1677" spans="8:8" ht="15.75" customHeight="1" x14ac:dyDescent="0.25">
      <c r="H1677" s="44"/>
    </row>
    <row r="1678" spans="8:8" ht="15.75" customHeight="1" x14ac:dyDescent="0.25">
      <c r="H1678" s="44"/>
    </row>
    <row r="1679" spans="8:8" ht="15.75" customHeight="1" x14ac:dyDescent="0.25">
      <c r="H1679" s="44"/>
    </row>
    <row r="1680" spans="8:8" ht="15.75" customHeight="1" x14ac:dyDescent="0.25">
      <c r="H1680" s="44"/>
    </row>
    <row r="1681" spans="8:8" ht="15.75" customHeight="1" x14ac:dyDescent="0.25">
      <c r="H1681" s="44"/>
    </row>
    <row r="1682" spans="8:8" ht="15.75" customHeight="1" x14ac:dyDescent="0.25">
      <c r="H1682" s="44"/>
    </row>
    <row r="1683" spans="8:8" ht="15.75" customHeight="1" x14ac:dyDescent="0.25">
      <c r="H1683" s="44"/>
    </row>
    <row r="1684" spans="8:8" ht="15.75" customHeight="1" x14ac:dyDescent="0.25">
      <c r="H1684" s="44"/>
    </row>
    <row r="1685" spans="8:8" ht="15.75" customHeight="1" x14ac:dyDescent="0.25">
      <c r="H1685" s="44"/>
    </row>
    <row r="1686" spans="8:8" ht="15.75" customHeight="1" x14ac:dyDescent="0.25">
      <c r="H1686" s="44"/>
    </row>
    <row r="1687" spans="8:8" ht="15.75" customHeight="1" x14ac:dyDescent="0.25">
      <c r="H1687" s="44"/>
    </row>
    <row r="1688" spans="8:8" ht="15.75" customHeight="1" x14ac:dyDescent="0.25">
      <c r="H1688" s="44"/>
    </row>
    <row r="1689" spans="8:8" ht="15.75" customHeight="1" x14ac:dyDescent="0.25">
      <c r="H1689" s="44"/>
    </row>
    <row r="1690" spans="8:8" ht="15.75" customHeight="1" x14ac:dyDescent="0.25">
      <c r="H1690" s="44"/>
    </row>
    <row r="1691" spans="8:8" ht="15.75" customHeight="1" x14ac:dyDescent="0.25">
      <c r="H1691" s="44"/>
    </row>
    <row r="1692" spans="8:8" ht="15.75" customHeight="1" x14ac:dyDescent="0.25">
      <c r="H1692" s="44"/>
    </row>
    <row r="1693" spans="8:8" ht="15.75" customHeight="1" x14ac:dyDescent="0.25">
      <c r="H1693" s="44"/>
    </row>
    <row r="1694" spans="8:8" ht="15.75" customHeight="1" x14ac:dyDescent="0.25">
      <c r="H1694" s="44"/>
    </row>
    <row r="1695" spans="8:8" ht="15.75" customHeight="1" x14ac:dyDescent="0.25">
      <c r="H1695" s="44"/>
    </row>
    <row r="1696" spans="8:8" ht="15.75" customHeight="1" x14ac:dyDescent="0.25">
      <c r="H1696" s="44"/>
    </row>
    <row r="1697" spans="8:8" ht="15.75" customHeight="1" x14ac:dyDescent="0.25">
      <c r="H1697" s="44"/>
    </row>
    <row r="1698" spans="8:8" ht="15.75" customHeight="1" x14ac:dyDescent="0.25">
      <c r="H1698" s="44"/>
    </row>
    <row r="1699" spans="8:8" ht="15.75" customHeight="1" x14ac:dyDescent="0.25">
      <c r="H1699" s="44"/>
    </row>
    <row r="1700" spans="8:8" ht="15.75" customHeight="1" x14ac:dyDescent="0.25">
      <c r="H1700" s="44"/>
    </row>
    <row r="1701" spans="8:8" ht="15.75" customHeight="1" x14ac:dyDescent="0.25">
      <c r="H1701" s="44"/>
    </row>
    <row r="1702" spans="8:8" ht="15.75" customHeight="1" x14ac:dyDescent="0.25">
      <c r="H1702" s="44"/>
    </row>
    <row r="1703" spans="8:8" ht="15.75" customHeight="1" x14ac:dyDescent="0.25">
      <c r="H1703" s="44"/>
    </row>
    <row r="1704" spans="8:8" ht="15.75" customHeight="1" x14ac:dyDescent="0.25">
      <c r="H1704" s="44"/>
    </row>
    <row r="1705" spans="8:8" ht="15.75" customHeight="1" x14ac:dyDescent="0.25">
      <c r="H1705" s="44"/>
    </row>
    <row r="1706" spans="8:8" ht="15.75" customHeight="1" x14ac:dyDescent="0.25">
      <c r="H1706" s="44"/>
    </row>
    <row r="1707" spans="8:8" ht="15.75" customHeight="1" x14ac:dyDescent="0.25">
      <c r="H1707" s="44"/>
    </row>
    <row r="1708" spans="8:8" ht="15.75" customHeight="1" x14ac:dyDescent="0.25">
      <c r="H1708" s="44"/>
    </row>
    <row r="1709" spans="8:8" ht="15.75" customHeight="1" x14ac:dyDescent="0.25">
      <c r="H1709" s="44"/>
    </row>
    <row r="1710" spans="8:8" ht="15.75" customHeight="1" x14ac:dyDescent="0.25">
      <c r="H1710" s="44"/>
    </row>
    <row r="1711" spans="8:8" ht="15.75" customHeight="1" x14ac:dyDescent="0.25">
      <c r="H1711" s="44"/>
    </row>
    <row r="1712" spans="8:8" ht="15.75" customHeight="1" x14ac:dyDescent="0.25">
      <c r="H1712" s="44"/>
    </row>
    <row r="1713" spans="8:8" ht="15.75" customHeight="1" x14ac:dyDescent="0.25">
      <c r="H1713" s="44"/>
    </row>
    <row r="1714" spans="8:8" ht="15.75" customHeight="1" x14ac:dyDescent="0.25">
      <c r="H1714" s="44"/>
    </row>
    <row r="1715" spans="8:8" ht="15.75" customHeight="1" x14ac:dyDescent="0.25">
      <c r="H1715" s="44"/>
    </row>
    <row r="1716" spans="8:8" ht="15.75" customHeight="1" x14ac:dyDescent="0.25">
      <c r="H1716" s="44"/>
    </row>
    <row r="1717" spans="8:8" ht="15.75" customHeight="1" x14ac:dyDescent="0.25">
      <c r="H1717" s="44"/>
    </row>
    <row r="1718" spans="8:8" ht="15.75" customHeight="1" x14ac:dyDescent="0.25">
      <c r="H1718" s="44"/>
    </row>
    <row r="1719" spans="8:8" ht="15.75" customHeight="1" x14ac:dyDescent="0.25">
      <c r="H1719" s="44"/>
    </row>
    <row r="1720" spans="8:8" ht="15.75" customHeight="1" x14ac:dyDescent="0.25">
      <c r="H1720" s="44"/>
    </row>
    <row r="1721" spans="8:8" ht="15.75" customHeight="1" x14ac:dyDescent="0.25">
      <c r="H1721" s="44"/>
    </row>
    <row r="1722" spans="8:8" ht="15.75" customHeight="1" x14ac:dyDescent="0.25">
      <c r="H1722" s="44"/>
    </row>
    <row r="1723" spans="8:8" ht="15.75" customHeight="1" x14ac:dyDescent="0.25">
      <c r="H1723" s="44"/>
    </row>
    <row r="1724" spans="8:8" ht="15.75" customHeight="1" x14ac:dyDescent="0.25">
      <c r="H1724" s="44"/>
    </row>
    <row r="1725" spans="8:8" ht="15.75" customHeight="1" x14ac:dyDescent="0.25">
      <c r="H1725" s="44"/>
    </row>
    <row r="1726" spans="8:8" ht="15.75" customHeight="1" x14ac:dyDescent="0.25">
      <c r="H1726" s="44"/>
    </row>
    <row r="1727" spans="8:8" ht="15.75" customHeight="1" x14ac:dyDescent="0.25">
      <c r="H1727" s="44"/>
    </row>
    <row r="1728" spans="8:8" ht="15.75" customHeight="1" x14ac:dyDescent="0.25">
      <c r="H1728" s="44"/>
    </row>
    <row r="1729" spans="8:8" ht="15.75" customHeight="1" x14ac:dyDescent="0.25">
      <c r="H1729" s="44"/>
    </row>
    <row r="1730" spans="8:8" ht="15.75" customHeight="1" x14ac:dyDescent="0.25">
      <c r="H1730" s="44"/>
    </row>
    <row r="1731" spans="8:8" ht="15.75" customHeight="1" x14ac:dyDescent="0.25">
      <c r="H1731" s="44"/>
    </row>
    <row r="1732" spans="8:8" ht="15.75" customHeight="1" x14ac:dyDescent="0.25">
      <c r="H1732" s="44"/>
    </row>
    <row r="1733" spans="8:8" ht="15.75" customHeight="1" x14ac:dyDescent="0.25">
      <c r="H1733" s="44"/>
    </row>
    <row r="1734" spans="8:8" ht="15.75" customHeight="1" x14ac:dyDescent="0.25">
      <c r="H1734" s="44"/>
    </row>
    <row r="1735" spans="8:8" ht="15.75" customHeight="1" x14ac:dyDescent="0.25">
      <c r="H1735" s="44"/>
    </row>
    <row r="1736" spans="8:8" ht="15.75" customHeight="1" x14ac:dyDescent="0.25">
      <c r="H1736" s="44"/>
    </row>
    <row r="1737" spans="8:8" ht="15.75" customHeight="1" x14ac:dyDescent="0.25">
      <c r="H1737" s="44"/>
    </row>
    <row r="1738" spans="8:8" ht="15.75" customHeight="1" x14ac:dyDescent="0.25">
      <c r="H1738" s="44"/>
    </row>
    <row r="1739" spans="8:8" ht="15.75" customHeight="1" x14ac:dyDescent="0.25">
      <c r="H1739" s="44"/>
    </row>
    <row r="1740" spans="8:8" ht="15.75" customHeight="1" x14ac:dyDescent="0.25">
      <c r="H1740" s="44"/>
    </row>
    <row r="1741" spans="8:8" ht="15.75" customHeight="1" x14ac:dyDescent="0.25">
      <c r="H1741" s="44"/>
    </row>
    <row r="1742" spans="8:8" ht="15.75" customHeight="1" x14ac:dyDescent="0.25">
      <c r="H1742" s="44"/>
    </row>
    <row r="1743" spans="8:8" ht="15.75" customHeight="1" x14ac:dyDescent="0.25">
      <c r="H1743" s="44"/>
    </row>
    <row r="1744" spans="8:8" ht="15.75" customHeight="1" x14ac:dyDescent="0.25">
      <c r="H1744" s="44"/>
    </row>
    <row r="1745" spans="8:8" ht="15.75" customHeight="1" x14ac:dyDescent="0.25">
      <c r="H1745" s="44"/>
    </row>
    <row r="1746" spans="8:8" ht="15.75" customHeight="1" x14ac:dyDescent="0.25">
      <c r="H1746" s="44"/>
    </row>
    <row r="1747" spans="8:8" ht="15.75" customHeight="1" x14ac:dyDescent="0.25">
      <c r="H1747" s="44"/>
    </row>
    <row r="1748" spans="8:8" ht="15.75" customHeight="1" x14ac:dyDescent="0.25">
      <c r="H1748" s="44"/>
    </row>
    <row r="1749" spans="8:8" ht="15.75" customHeight="1" x14ac:dyDescent="0.25">
      <c r="H1749" s="44"/>
    </row>
    <row r="1750" spans="8:8" ht="15.75" customHeight="1" x14ac:dyDescent="0.25">
      <c r="H1750" s="44"/>
    </row>
    <row r="1751" spans="8:8" ht="15.75" customHeight="1" x14ac:dyDescent="0.25">
      <c r="H1751" s="44"/>
    </row>
    <row r="1752" spans="8:8" ht="15.75" customHeight="1" x14ac:dyDescent="0.25">
      <c r="H1752" s="44"/>
    </row>
    <row r="1753" spans="8:8" ht="15.75" customHeight="1" x14ac:dyDescent="0.25">
      <c r="H1753" s="44"/>
    </row>
    <row r="1754" spans="8:8" ht="15.75" customHeight="1" x14ac:dyDescent="0.25">
      <c r="H1754" s="44"/>
    </row>
    <row r="1755" spans="8:8" ht="15.75" customHeight="1" x14ac:dyDescent="0.25">
      <c r="H1755" s="44"/>
    </row>
    <row r="1756" spans="8:8" ht="15.75" customHeight="1" x14ac:dyDescent="0.25">
      <c r="H1756" s="44"/>
    </row>
    <row r="1757" spans="8:8" ht="15.75" customHeight="1" x14ac:dyDescent="0.25">
      <c r="H1757" s="44"/>
    </row>
    <row r="1758" spans="8:8" ht="15.75" customHeight="1" x14ac:dyDescent="0.25">
      <c r="H1758" s="44"/>
    </row>
    <row r="1759" spans="8:8" ht="15.75" customHeight="1" x14ac:dyDescent="0.25">
      <c r="H1759" s="44"/>
    </row>
    <row r="1760" spans="8:8" ht="15.75" customHeight="1" x14ac:dyDescent="0.25">
      <c r="H1760" s="44"/>
    </row>
    <row r="1761" spans="8:8" ht="15.75" customHeight="1" x14ac:dyDescent="0.25">
      <c r="H1761" s="44"/>
    </row>
    <row r="1762" spans="8:8" ht="15.75" customHeight="1" x14ac:dyDescent="0.25">
      <c r="H1762" s="44"/>
    </row>
    <row r="1763" spans="8:8" ht="15.75" customHeight="1" x14ac:dyDescent="0.25">
      <c r="H1763" s="44"/>
    </row>
    <row r="1764" spans="8:8" ht="15.75" customHeight="1" x14ac:dyDescent="0.25">
      <c r="H1764" s="44"/>
    </row>
    <row r="1765" spans="8:8" ht="15.75" customHeight="1" x14ac:dyDescent="0.25">
      <c r="H1765" s="44"/>
    </row>
    <row r="1766" spans="8:8" ht="15.75" customHeight="1" x14ac:dyDescent="0.25">
      <c r="H1766" s="44"/>
    </row>
    <row r="1767" spans="8:8" ht="15.75" customHeight="1" x14ac:dyDescent="0.25">
      <c r="H1767" s="44"/>
    </row>
    <row r="1768" spans="8:8" ht="15.75" customHeight="1" x14ac:dyDescent="0.25">
      <c r="H1768" s="44"/>
    </row>
    <row r="1769" spans="8:8" ht="15.75" customHeight="1" x14ac:dyDescent="0.25">
      <c r="H1769" s="44"/>
    </row>
    <row r="1770" spans="8:8" ht="15.75" customHeight="1" x14ac:dyDescent="0.25">
      <c r="H1770" s="44"/>
    </row>
    <row r="1771" spans="8:8" ht="15.75" customHeight="1" x14ac:dyDescent="0.25">
      <c r="H1771" s="44"/>
    </row>
    <row r="1772" spans="8:8" ht="15.75" customHeight="1" x14ac:dyDescent="0.25">
      <c r="H1772" s="44"/>
    </row>
    <row r="1773" spans="8:8" ht="15.75" customHeight="1" x14ac:dyDescent="0.25">
      <c r="H1773" s="44"/>
    </row>
    <row r="1774" spans="8:8" ht="15.75" customHeight="1" x14ac:dyDescent="0.25">
      <c r="H1774" s="44"/>
    </row>
    <row r="1775" spans="8:8" ht="15.75" customHeight="1" x14ac:dyDescent="0.25">
      <c r="H1775" s="44"/>
    </row>
    <row r="1776" spans="8:8" ht="15.75" customHeight="1" x14ac:dyDescent="0.25">
      <c r="H1776" s="44"/>
    </row>
    <row r="1777" spans="8:8" ht="15.75" customHeight="1" x14ac:dyDescent="0.25">
      <c r="H1777" s="44"/>
    </row>
    <row r="1778" spans="8:8" ht="15.75" customHeight="1" x14ac:dyDescent="0.25">
      <c r="H1778" s="44"/>
    </row>
    <row r="1779" spans="8:8" ht="15.75" customHeight="1" x14ac:dyDescent="0.25">
      <c r="H1779" s="44"/>
    </row>
    <row r="1780" spans="8:8" ht="15.75" customHeight="1" x14ac:dyDescent="0.25">
      <c r="H1780" s="44"/>
    </row>
    <row r="1781" spans="8:8" ht="15.75" customHeight="1" x14ac:dyDescent="0.25">
      <c r="H1781" s="44"/>
    </row>
    <row r="1782" spans="8:8" ht="15.75" customHeight="1" x14ac:dyDescent="0.25">
      <c r="H1782" s="44"/>
    </row>
    <row r="1783" spans="8:8" ht="15.75" customHeight="1" x14ac:dyDescent="0.25">
      <c r="H1783" s="44"/>
    </row>
    <row r="1784" spans="8:8" ht="15.75" customHeight="1" x14ac:dyDescent="0.25">
      <c r="H1784" s="44"/>
    </row>
    <row r="1785" spans="8:8" ht="15.75" customHeight="1" x14ac:dyDescent="0.25">
      <c r="H1785" s="44"/>
    </row>
    <row r="1786" spans="8:8" ht="15.75" customHeight="1" x14ac:dyDescent="0.25">
      <c r="H1786" s="44"/>
    </row>
    <row r="1787" spans="8:8" ht="15.75" customHeight="1" x14ac:dyDescent="0.25">
      <c r="H1787" s="44"/>
    </row>
    <row r="1788" spans="8:8" ht="15.75" customHeight="1" x14ac:dyDescent="0.25">
      <c r="H1788" s="44"/>
    </row>
    <row r="1789" spans="8:8" ht="15.75" customHeight="1" x14ac:dyDescent="0.25">
      <c r="H1789" s="44"/>
    </row>
    <row r="1790" spans="8:8" ht="15.75" customHeight="1" x14ac:dyDescent="0.25">
      <c r="H1790" s="44"/>
    </row>
    <row r="1791" spans="8:8" ht="15.75" customHeight="1" x14ac:dyDescent="0.25">
      <c r="H1791" s="44"/>
    </row>
    <row r="1792" spans="8:8" ht="15.75" customHeight="1" x14ac:dyDescent="0.25">
      <c r="H1792" s="44"/>
    </row>
    <row r="1793" spans="8:8" ht="15.75" customHeight="1" x14ac:dyDescent="0.25">
      <c r="H1793" s="44"/>
    </row>
    <row r="1794" spans="8:8" ht="15.75" customHeight="1" x14ac:dyDescent="0.25">
      <c r="H1794" s="44"/>
    </row>
    <row r="1795" spans="8:8" ht="15.75" customHeight="1" x14ac:dyDescent="0.25">
      <c r="H1795" s="44"/>
    </row>
    <row r="1796" spans="8:8" ht="15.75" customHeight="1" x14ac:dyDescent="0.25">
      <c r="H1796" s="44"/>
    </row>
    <row r="1797" spans="8:8" ht="15.75" customHeight="1" x14ac:dyDescent="0.25">
      <c r="H1797" s="44"/>
    </row>
    <row r="1798" spans="8:8" ht="15.75" customHeight="1" x14ac:dyDescent="0.25">
      <c r="H1798" s="44"/>
    </row>
    <row r="1799" spans="8:8" ht="15.75" customHeight="1" x14ac:dyDescent="0.25">
      <c r="H1799" s="44"/>
    </row>
    <row r="1800" spans="8:8" ht="15.75" customHeight="1" x14ac:dyDescent="0.25">
      <c r="H1800" s="44"/>
    </row>
    <row r="1801" spans="8:8" ht="15.75" customHeight="1" x14ac:dyDescent="0.25">
      <c r="H1801" s="44"/>
    </row>
    <row r="1802" spans="8:8" ht="15.75" customHeight="1" x14ac:dyDescent="0.25">
      <c r="H1802" s="44"/>
    </row>
    <row r="1803" spans="8:8" ht="15.75" customHeight="1" x14ac:dyDescent="0.25">
      <c r="H1803" s="44"/>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EAADB"/>
  </sheetPr>
  <dimension ref="A1:K2404"/>
  <sheetViews>
    <sheetView workbookViewId="0">
      <pane ySplit="1" topLeftCell="A2" activePane="bottomLeft" state="frozen"/>
      <selection pane="bottomLeft" activeCell="B3" sqref="B3"/>
    </sheetView>
  </sheetViews>
  <sheetFormatPr baseColWidth="10" defaultColWidth="14.42578125" defaultRowHeight="15" customHeight="1" x14ac:dyDescent="0.25"/>
  <cols>
    <col min="1" max="11" width="10.7109375" customWidth="1"/>
  </cols>
  <sheetData>
    <row r="1" spans="1:11" x14ac:dyDescent="0.25">
      <c r="A1" s="13" t="s">
        <v>80</v>
      </c>
      <c r="B1" s="13" t="s">
        <v>81</v>
      </c>
      <c r="C1" s="13" t="s">
        <v>82</v>
      </c>
      <c r="D1" s="13" t="s">
        <v>83</v>
      </c>
      <c r="E1" s="13" t="s">
        <v>84</v>
      </c>
      <c r="F1" s="13" t="s">
        <v>85</v>
      </c>
      <c r="G1" s="13" t="s">
        <v>86</v>
      </c>
      <c r="H1" s="13" t="s">
        <v>87</v>
      </c>
      <c r="I1" s="13" t="s">
        <v>88</v>
      </c>
      <c r="J1" s="13" t="s">
        <v>89</v>
      </c>
      <c r="K1" s="13" t="s">
        <v>90</v>
      </c>
    </row>
    <row r="2" spans="1:11" x14ac:dyDescent="0.25">
      <c r="A2" s="13">
        <v>29430011</v>
      </c>
      <c r="B2" s="13" t="s">
        <v>100</v>
      </c>
      <c r="C2" s="13" t="s">
        <v>22606</v>
      </c>
      <c r="D2" s="13" t="s">
        <v>102</v>
      </c>
      <c r="E2" s="13" t="s">
        <v>103</v>
      </c>
      <c r="F2" s="13" t="s">
        <v>104</v>
      </c>
      <c r="G2" s="13">
        <v>2018</v>
      </c>
      <c r="H2" s="44">
        <v>43144</v>
      </c>
      <c r="I2" s="13" t="s">
        <v>105</v>
      </c>
      <c r="J2" s="13" t="s">
        <v>106</v>
      </c>
      <c r="K2" s="13" t="s">
        <v>107</v>
      </c>
    </row>
    <row r="3" spans="1:11" x14ac:dyDescent="0.25">
      <c r="A3" s="13">
        <v>28991324</v>
      </c>
      <c r="B3" s="13" t="s">
        <v>109</v>
      </c>
      <c r="C3" s="13" t="s">
        <v>110</v>
      </c>
      <c r="D3" s="13" t="s">
        <v>111</v>
      </c>
      <c r="E3" s="13" t="s">
        <v>112</v>
      </c>
      <c r="F3" s="13" t="s">
        <v>113</v>
      </c>
      <c r="G3" s="13">
        <v>2017</v>
      </c>
      <c r="H3" s="44">
        <v>43018</v>
      </c>
      <c r="K3" s="13" t="s">
        <v>114</v>
      </c>
    </row>
    <row r="4" spans="1:11" x14ac:dyDescent="0.25">
      <c r="A4" s="13">
        <v>31119616</v>
      </c>
      <c r="B4" s="13" t="s">
        <v>116</v>
      </c>
      <c r="C4" s="13" t="s">
        <v>117</v>
      </c>
      <c r="D4" s="13" t="s">
        <v>118</v>
      </c>
      <c r="E4" s="13" t="s">
        <v>119</v>
      </c>
      <c r="F4" s="13" t="s">
        <v>120</v>
      </c>
      <c r="G4" s="13">
        <v>2019</v>
      </c>
      <c r="H4" s="44">
        <v>43609</v>
      </c>
      <c r="K4" s="13" t="s">
        <v>121</v>
      </c>
    </row>
    <row r="5" spans="1:11" x14ac:dyDescent="0.25">
      <c r="A5" s="13">
        <v>31802195</v>
      </c>
      <c r="B5" s="13" t="s">
        <v>125</v>
      </c>
      <c r="C5" s="13" t="s">
        <v>126</v>
      </c>
      <c r="D5" s="13" t="s">
        <v>127</v>
      </c>
      <c r="E5" s="13" t="s">
        <v>128</v>
      </c>
      <c r="F5" s="13" t="s">
        <v>129</v>
      </c>
      <c r="G5" s="13">
        <v>2020</v>
      </c>
      <c r="H5" s="44">
        <v>43805</v>
      </c>
      <c r="I5" s="13" t="s">
        <v>130</v>
      </c>
      <c r="K5" s="13" t="s">
        <v>131</v>
      </c>
    </row>
    <row r="6" spans="1:11" x14ac:dyDescent="0.25">
      <c r="A6" s="13">
        <v>28754299</v>
      </c>
      <c r="B6" s="13" t="s">
        <v>133</v>
      </c>
      <c r="C6" s="13" t="s">
        <v>134</v>
      </c>
      <c r="D6" s="13" t="s">
        <v>135</v>
      </c>
      <c r="E6" s="13" t="s">
        <v>136</v>
      </c>
      <c r="F6" s="13" t="s">
        <v>137</v>
      </c>
      <c r="G6" s="13">
        <v>2017</v>
      </c>
      <c r="H6" s="44">
        <v>42946</v>
      </c>
      <c r="I6" s="13" t="s">
        <v>138</v>
      </c>
      <c r="K6" s="13" t="s">
        <v>139</v>
      </c>
    </row>
    <row r="7" spans="1:11" x14ac:dyDescent="0.25">
      <c r="A7" s="13">
        <v>33528603</v>
      </c>
      <c r="B7" s="13" t="s">
        <v>6247</v>
      </c>
      <c r="C7" s="13" t="s">
        <v>6248</v>
      </c>
      <c r="D7" s="13" t="s">
        <v>6249</v>
      </c>
      <c r="E7" s="13" t="s">
        <v>6250</v>
      </c>
      <c r="F7" s="13" t="s">
        <v>2531</v>
      </c>
      <c r="G7" s="13">
        <v>2021</v>
      </c>
      <c r="H7" s="44">
        <v>44229</v>
      </c>
      <c r="K7" s="13" t="s">
        <v>6251</v>
      </c>
    </row>
    <row r="8" spans="1:11" x14ac:dyDescent="0.25">
      <c r="A8" s="13">
        <v>32714334</v>
      </c>
      <c r="B8" s="13" t="s">
        <v>3993</v>
      </c>
      <c r="C8" s="13" t="s">
        <v>3994</v>
      </c>
      <c r="D8" s="13" t="s">
        <v>3995</v>
      </c>
      <c r="E8" s="13" t="s">
        <v>3968</v>
      </c>
      <c r="F8" s="13" t="s">
        <v>460</v>
      </c>
      <c r="G8" s="13">
        <v>2020</v>
      </c>
      <c r="H8" s="44">
        <v>44040</v>
      </c>
      <c r="I8" s="13" t="s">
        <v>3996</v>
      </c>
      <c r="K8" s="13" t="s">
        <v>3997</v>
      </c>
    </row>
    <row r="9" spans="1:11" x14ac:dyDescent="0.25">
      <c r="A9" s="13">
        <v>31754194</v>
      </c>
      <c r="B9" s="13" t="s">
        <v>5619</v>
      </c>
      <c r="C9" s="13" t="s">
        <v>5620</v>
      </c>
      <c r="D9" s="13" t="s">
        <v>5621</v>
      </c>
      <c r="E9" s="13" t="s">
        <v>119</v>
      </c>
      <c r="F9" s="13" t="s">
        <v>5622</v>
      </c>
      <c r="G9" s="13">
        <v>2019</v>
      </c>
      <c r="H9" s="44">
        <v>43792</v>
      </c>
      <c r="K9" s="13" t="s">
        <v>5623</v>
      </c>
    </row>
    <row r="10" spans="1:11" x14ac:dyDescent="0.25">
      <c r="A10" s="13">
        <v>35223556</v>
      </c>
      <c r="B10" s="13" t="s">
        <v>5298</v>
      </c>
      <c r="C10" s="13" t="s">
        <v>5299</v>
      </c>
      <c r="D10" s="13" t="s">
        <v>5300</v>
      </c>
      <c r="E10" s="13" t="s">
        <v>5301</v>
      </c>
      <c r="F10" s="13" t="s">
        <v>5193</v>
      </c>
      <c r="G10" s="13">
        <v>2022</v>
      </c>
      <c r="H10" s="44">
        <v>44620</v>
      </c>
      <c r="I10" s="13" t="s">
        <v>5302</v>
      </c>
      <c r="K10" s="13" t="s">
        <v>5303</v>
      </c>
    </row>
    <row r="11" spans="1:11" x14ac:dyDescent="0.25">
      <c r="A11" s="13">
        <v>30900979</v>
      </c>
      <c r="B11" s="13" t="s">
        <v>141</v>
      </c>
      <c r="C11" s="13" t="s">
        <v>142</v>
      </c>
      <c r="D11" s="13" t="s">
        <v>143</v>
      </c>
      <c r="E11" s="13" t="s">
        <v>144</v>
      </c>
      <c r="F11" s="13" t="s">
        <v>145</v>
      </c>
      <c r="G11" s="13">
        <v>2019</v>
      </c>
      <c r="H11" s="44">
        <v>43547</v>
      </c>
      <c r="I11" s="13" t="s">
        <v>146</v>
      </c>
      <c r="K11" s="13" t="s">
        <v>147</v>
      </c>
    </row>
    <row r="12" spans="1:11" x14ac:dyDescent="0.25">
      <c r="A12" s="13">
        <v>35489793</v>
      </c>
      <c r="B12" s="13" t="s">
        <v>5476</v>
      </c>
      <c r="C12" s="13" t="s">
        <v>5477</v>
      </c>
      <c r="D12" s="13" t="s">
        <v>5478</v>
      </c>
      <c r="E12" s="13" t="s">
        <v>5479</v>
      </c>
      <c r="F12" s="13" t="s">
        <v>5480</v>
      </c>
      <c r="G12" s="13">
        <v>2022</v>
      </c>
      <c r="H12" s="44">
        <v>44681</v>
      </c>
      <c r="K12" s="13" t="s">
        <v>5481</v>
      </c>
    </row>
    <row r="13" spans="1:11" x14ac:dyDescent="0.25">
      <c r="A13" s="13">
        <v>34913662</v>
      </c>
      <c r="B13" s="13" t="s">
        <v>6386</v>
      </c>
      <c r="C13" s="13" t="s">
        <v>6387</v>
      </c>
      <c r="D13" s="13" t="s">
        <v>6388</v>
      </c>
      <c r="E13" s="13" t="s">
        <v>6389</v>
      </c>
      <c r="F13" s="13" t="s">
        <v>6390</v>
      </c>
      <c r="G13" s="13">
        <v>2021</v>
      </c>
      <c r="H13" s="44">
        <v>44546</v>
      </c>
    </row>
    <row r="14" spans="1:11" x14ac:dyDescent="0.25">
      <c r="A14" s="13">
        <v>28886683</v>
      </c>
      <c r="B14" s="13" t="s">
        <v>5095</v>
      </c>
      <c r="C14" s="13" t="s">
        <v>5096</v>
      </c>
      <c r="D14" s="13" t="s">
        <v>5097</v>
      </c>
      <c r="E14" s="13" t="s">
        <v>5098</v>
      </c>
      <c r="F14" s="13" t="s">
        <v>5099</v>
      </c>
      <c r="G14" s="13">
        <v>2017</v>
      </c>
      <c r="H14" s="44">
        <v>42988</v>
      </c>
      <c r="K14" s="13" t="s">
        <v>5100</v>
      </c>
    </row>
    <row r="15" spans="1:11" x14ac:dyDescent="0.25">
      <c r="A15" s="13">
        <v>31661379</v>
      </c>
      <c r="B15" s="13" t="s">
        <v>151</v>
      </c>
      <c r="C15" s="13" t="s">
        <v>152</v>
      </c>
      <c r="D15" s="13" t="s">
        <v>153</v>
      </c>
      <c r="E15" s="13" t="s">
        <v>154</v>
      </c>
      <c r="F15" s="13" t="s">
        <v>155</v>
      </c>
      <c r="G15" s="13">
        <v>2019</v>
      </c>
      <c r="H15" s="44">
        <v>43768</v>
      </c>
      <c r="I15" s="13" t="s">
        <v>156</v>
      </c>
      <c r="K15" s="13" t="s">
        <v>157</v>
      </c>
    </row>
    <row r="16" spans="1:11" x14ac:dyDescent="0.25">
      <c r="A16" s="13">
        <v>28210887</v>
      </c>
      <c r="B16" s="13" t="s">
        <v>160</v>
      </c>
      <c r="C16" s="13" t="s">
        <v>161</v>
      </c>
      <c r="D16" s="13" t="s">
        <v>162</v>
      </c>
      <c r="E16" s="13" t="s">
        <v>163</v>
      </c>
      <c r="F16" s="13" t="s">
        <v>164</v>
      </c>
      <c r="G16" s="13">
        <v>2017</v>
      </c>
      <c r="H16" s="44">
        <v>42784</v>
      </c>
      <c r="K16" s="13" t="s">
        <v>165</v>
      </c>
    </row>
    <row r="17" spans="1:11" x14ac:dyDescent="0.25">
      <c r="A17" s="13">
        <v>32119845</v>
      </c>
      <c r="B17" s="13" t="s">
        <v>167</v>
      </c>
      <c r="C17" s="13" t="s">
        <v>168</v>
      </c>
      <c r="D17" s="13" t="s">
        <v>169</v>
      </c>
      <c r="E17" s="13" t="s">
        <v>170</v>
      </c>
      <c r="F17" s="13" t="s">
        <v>171</v>
      </c>
      <c r="G17" s="13">
        <v>2020</v>
      </c>
      <c r="H17" s="44">
        <v>43893</v>
      </c>
      <c r="I17" s="13" t="s">
        <v>172</v>
      </c>
      <c r="J17" s="13" t="s">
        <v>173</v>
      </c>
      <c r="K17" s="13" t="s">
        <v>174</v>
      </c>
    </row>
    <row r="18" spans="1:11" x14ac:dyDescent="0.25">
      <c r="A18" s="13">
        <v>29517283</v>
      </c>
      <c r="B18" s="13" t="s">
        <v>3965</v>
      </c>
      <c r="C18" s="13" t="s">
        <v>3966</v>
      </c>
      <c r="D18" s="13" t="s">
        <v>3967</v>
      </c>
      <c r="E18" s="13" t="s">
        <v>3968</v>
      </c>
      <c r="F18" s="13" t="s">
        <v>1091</v>
      </c>
      <c r="G18" s="13">
        <v>2018</v>
      </c>
      <c r="H18" s="44">
        <v>43168</v>
      </c>
      <c r="K18" s="13" t="s">
        <v>3969</v>
      </c>
    </row>
    <row r="19" spans="1:11" x14ac:dyDescent="0.25">
      <c r="A19" s="13">
        <v>33720324</v>
      </c>
      <c r="B19" s="13" t="s">
        <v>176</v>
      </c>
      <c r="C19" s="13" t="s">
        <v>177</v>
      </c>
      <c r="D19" s="13" t="s">
        <v>178</v>
      </c>
      <c r="E19" s="13" t="s">
        <v>179</v>
      </c>
      <c r="F19" s="13" t="s">
        <v>180</v>
      </c>
      <c r="G19" s="13">
        <v>2021</v>
      </c>
      <c r="H19" s="44">
        <v>44270</v>
      </c>
      <c r="K19" s="13" t="s">
        <v>181</v>
      </c>
    </row>
    <row r="20" spans="1:11" x14ac:dyDescent="0.25">
      <c r="A20" s="13">
        <v>29876934</v>
      </c>
      <c r="B20" s="13" t="s">
        <v>3665</v>
      </c>
      <c r="C20" s="13" t="s">
        <v>3666</v>
      </c>
      <c r="D20" s="13" t="s">
        <v>3667</v>
      </c>
      <c r="E20" s="13" t="s">
        <v>3668</v>
      </c>
      <c r="F20" s="13" t="s">
        <v>3669</v>
      </c>
      <c r="G20" s="13">
        <v>2019</v>
      </c>
      <c r="H20" s="44">
        <v>43259</v>
      </c>
      <c r="I20" s="13" t="s">
        <v>3670</v>
      </c>
      <c r="J20" s="13" t="s">
        <v>3671</v>
      </c>
      <c r="K20" s="13" t="s">
        <v>3672</v>
      </c>
    </row>
    <row r="21" spans="1:11" ht="15.75" customHeight="1" x14ac:dyDescent="0.25">
      <c r="A21" s="13">
        <v>28645177</v>
      </c>
      <c r="B21" s="13" t="s">
        <v>184</v>
      </c>
      <c r="C21" s="13" t="s">
        <v>185</v>
      </c>
      <c r="D21" s="13" t="s">
        <v>186</v>
      </c>
      <c r="E21" s="13" t="s">
        <v>187</v>
      </c>
      <c r="F21" s="13" t="s">
        <v>188</v>
      </c>
      <c r="G21" s="13">
        <v>2017</v>
      </c>
      <c r="H21" s="44">
        <v>42911</v>
      </c>
      <c r="K21" s="13" t="s">
        <v>189</v>
      </c>
    </row>
    <row r="22" spans="1:11" ht="15.75" customHeight="1" x14ac:dyDescent="0.25">
      <c r="A22" s="13">
        <v>30838004</v>
      </c>
      <c r="B22" s="13" t="s">
        <v>6649</v>
      </c>
      <c r="C22" s="13" t="s">
        <v>6650</v>
      </c>
      <c r="D22" s="13" t="s">
        <v>6651</v>
      </c>
      <c r="E22" s="13" t="s">
        <v>6652</v>
      </c>
      <c r="F22" s="13" t="s">
        <v>460</v>
      </c>
      <c r="G22" s="13">
        <v>2019</v>
      </c>
      <c r="H22" s="44">
        <v>43531</v>
      </c>
      <c r="I22" s="13" t="s">
        <v>6653</v>
      </c>
      <c r="K22" s="13" t="s">
        <v>6654</v>
      </c>
    </row>
    <row r="23" spans="1:11" ht="15.75" customHeight="1" x14ac:dyDescent="0.25">
      <c r="A23" s="13">
        <v>31119623</v>
      </c>
      <c r="B23" s="13" t="s">
        <v>4841</v>
      </c>
      <c r="C23" s="13" t="s">
        <v>4842</v>
      </c>
      <c r="D23" s="13" t="s">
        <v>4843</v>
      </c>
      <c r="E23" s="13" t="s">
        <v>4844</v>
      </c>
      <c r="F23" s="13" t="s">
        <v>120</v>
      </c>
      <c r="G23" s="13">
        <v>2019</v>
      </c>
      <c r="H23" s="44">
        <v>43609</v>
      </c>
      <c r="K23" s="13" t="s">
        <v>4845</v>
      </c>
    </row>
    <row r="24" spans="1:11" ht="15.75" customHeight="1" x14ac:dyDescent="0.25">
      <c r="A24" s="13">
        <v>29517285</v>
      </c>
      <c r="B24" s="13" t="s">
        <v>4106</v>
      </c>
      <c r="C24" s="13" t="s">
        <v>429</v>
      </c>
      <c r="D24" s="13" t="s">
        <v>4107</v>
      </c>
      <c r="E24" s="13" t="s">
        <v>431</v>
      </c>
      <c r="F24" s="13" t="s">
        <v>1091</v>
      </c>
      <c r="G24" s="13">
        <v>2018</v>
      </c>
      <c r="H24" s="44">
        <v>43168</v>
      </c>
      <c r="K24" s="13" t="s">
        <v>4108</v>
      </c>
    </row>
    <row r="25" spans="1:11" ht="15.75" customHeight="1" x14ac:dyDescent="0.25">
      <c r="A25" s="13">
        <v>32779717</v>
      </c>
      <c r="B25" s="13" t="s">
        <v>191</v>
      </c>
      <c r="C25" s="13" t="s">
        <v>192</v>
      </c>
      <c r="D25" s="13" t="s">
        <v>193</v>
      </c>
      <c r="E25" s="13" t="s">
        <v>194</v>
      </c>
      <c r="F25" s="13" t="s">
        <v>195</v>
      </c>
      <c r="G25" s="13">
        <v>2021</v>
      </c>
      <c r="H25" s="44">
        <v>44055</v>
      </c>
      <c r="I25" s="13" t="s">
        <v>196</v>
      </c>
      <c r="K25" s="13" t="s">
        <v>197</v>
      </c>
    </row>
    <row r="26" spans="1:11" ht="15.75" customHeight="1" x14ac:dyDescent="0.25">
      <c r="A26" s="13">
        <v>30698520</v>
      </c>
      <c r="B26" s="13" t="s">
        <v>3567</v>
      </c>
      <c r="C26" s="13" t="s">
        <v>3074</v>
      </c>
      <c r="D26" s="13" t="s">
        <v>3568</v>
      </c>
      <c r="E26" s="13" t="s">
        <v>2679</v>
      </c>
      <c r="F26" s="13" t="s">
        <v>249</v>
      </c>
      <c r="G26" s="13">
        <v>2019</v>
      </c>
      <c r="H26" s="44">
        <v>43496</v>
      </c>
      <c r="I26" s="13" t="s">
        <v>3569</v>
      </c>
      <c r="K26" s="13" t="s">
        <v>3570</v>
      </c>
    </row>
    <row r="27" spans="1:11" ht="15.75" customHeight="1" x14ac:dyDescent="0.25">
      <c r="A27" s="13">
        <v>29016383</v>
      </c>
      <c r="B27" s="13" t="s">
        <v>4116</v>
      </c>
      <c r="C27" s="13" t="s">
        <v>4117</v>
      </c>
      <c r="D27" s="13" t="s">
        <v>4118</v>
      </c>
      <c r="E27" s="13" t="s">
        <v>4119</v>
      </c>
      <c r="F27" s="13" t="s">
        <v>4120</v>
      </c>
      <c r="G27" s="13">
        <v>2018</v>
      </c>
      <c r="H27" s="44">
        <v>43019</v>
      </c>
      <c r="I27" s="13" t="s">
        <v>4121</v>
      </c>
      <c r="J27" s="13" t="s">
        <v>4122</v>
      </c>
      <c r="K27" s="13" t="s">
        <v>4123</v>
      </c>
    </row>
    <row r="28" spans="1:11" ht="15.75" customHeight="1" x14ac:dyDescent="0.25">
      <c r="A28" s="13">
        <v>31366421</v>
      </c>
      <c r="B28" s="13" t="s">
        <v>5386</v>
      </c>
      <c r="C28" s="13" t="s">
        <v>5387</v>
      </c>
      <c r="D28" s="13" t="s">
        <v>5388</v>
      </c>
      <c r="E28" s="13" t="s">
        <v>5389</v>
      </c>
      <c r="F28" s="13" t="s">
        <v>595</v>
      </c>
      <c r="G28" s="13">
        <v>2019</v>
      </c>
      <c r="H28" s="44">
        <v>43679</v>
      </c>
      <c r="K28" s="13" t="s">
        <v>5390</v>
      </c>
    </row>
    <row r="29" spans="1:11" ht="15.75" customHeight="1" x14ac:dyDescent="0.25">
      <c r="A29" s="13">
        <v>34402689</v>
      </c>
      <c r="B29" s="13" t="s">
        <v>205</v>
      </c>
      <c r="C29" s="13" t="s">
        <v>206</v>
      </c>
      <c r="D29" s="13" t="s">
        <v>207</v>
      </c>
      <c r="E29" s="13" t="s">
        <v>208</v>
      </c>
      <c r="F29" s="13" t="s">
        <v>209</v>
      </c>
      <c r="G29" s="13">
        <v>2022</v>
      </c>
      <c r="H29" s="44">
        <v>44425</v>
      </c>
      <c r="K29" s="13" t="s">
        <v>210</v>
      </c>
    </row>
    <row r="30" spans="1:11" ht="15.75" customHeight="1" x14ac:dyDescent="0.25">
      <c r="A30" s="13">
        <v>31182853</v>
      </c>
      <c r="B30" s="13" t="s">
        <v>214</v>
      </c>
      <c r="C30" s="13" t="s">
        <v>215</v>
      </c>
      <c r="D30" s="13" t="s">
        <v>216</v>
      </c>
      <c r="E30" s="13" t="s">
        <v>217</v>
      </c>
      <c r="F30" s="13" t="s">
        <v>218</v>
      </c>
      <c r="G30" s="13">
        <v>2019</v>
      </c>
      <c r="H30" s="44">
        <v>43628</v>
      </c>
      <c r="K30" s="13" t="s">
        <v>219</v>
      </c>
    </row>
    <row r="31" spans="1:11" ht="15.75" customHeight="1" x14ac:dyDescent="0.25">
      <c r="A31" s="13">
        <v>31378677</v>
      </c>
      <c r="B31" s="13" t="s">
        <v>221</v>
      </c>
      <c r="C31" s="13" t="s">
        <v>222</v>
      </c>
      <c r="D31" s="13" t="s">
        <v>223</v>
      </c>
      <c r="E31" s="13" t="s">
        <v>224</v>
      </c>
      <c r="F31" s="13" t="s">
        <v>225</v>
      </c>
      <c r="G31" s="13">
        <v>2019</v>
      </c>
      <c r="H31" s="44">
        <v>43683</v>
      </c>
      <c r="I31" s="13" t="s">
        <v>226</v>
      </c>
      <c r="J31" s="13" t="s">
        <v>227</v>
      </c>
      <c r="K31" s="13" t="s">
        <v>228</v>
      </c>
    </row>
    <row r="32" spans="1:11" ht="15.75" customHeight="1" x14ac:dyDescent="0.25">
      <c r="A32" s="13">
        <v>28387837</v>
      </c>
      <c r="B32" s="13" t="s">
        <v>230</v>
      </c>
      <c r="C32" s="13" t="s">
        <v>231</v>
      </c>
      <c r="D32" s="13" t="s">
        <v>232</v>
      </c>
      <c r="E32" s="13" t="s">
        <v>233</v>
      </c>
      <c r="F32" s="13" t="s">
        <v>188</v>
      </c>
      <c r="G32" s="13">
        <v>2017</v>
      </c>
      <c r="H32" s="44">
        <v>42833</v>
      </c>
      <c r="I32" s="13" t="s">
        <v>234</v>
      </c>
      <c r="J32" s="13" t="s">
        <v>235</v>
      </c>
      <c r="K32" s="13" t="s">
        <v>236</v>
      </c>
    </row>
    <row r="33" spans="1:11" ht="15.75" customHeight="1" x14ac:dyDescent="0.25">
      <c r="A33" s="13">
        <v>29553336</v>
      </c>
      <c r="B33" s="13" t="s">
        <v>238</v>
      </c>
      <c r="C33" s="13" t="s">
        <v>239</v>
      </c>
      <c r="D33" s="13" t="s">
        <v>240</v>
      </c>
      <c r="E33" s="13" t="s">
        <v>144</v>
      </c>
      <c r="F33" s="13" t="s">
        <v>145</v>
      </c>
      <c r="G33" s="13">
        <v>2018</v>
      </c>
      <c r="H33" s="44">
        <v>43179</v>
      </c>
      <c r="I33" s="13" t="s">
        <v>241</v>
      </c>
      <c r="K33" s="13" t="s">
        <v>242</v>
      </c>
    </row>
    <row r="34" spans="1:11" ht="15.75" customHeight="1" x14ac:dyDescent="0.25">
      <c r="A34" s="13">
        <v>31697892</v>
      </c>
      <c r="B34" s="13" t="s">
        <v>5946</v>
      </c>
      <c r="C34" s="13" t="s">
        <v>5947</v>
      </c>
      <c r="D34" s="13" t="s">
        <v>5948</v>
      </c>
      <c r="E34" s="13" t="s">
        <v>459</v>
      </c>
      <c r="F34" s="13" t="s">
        <v>959</v>
      </c>
      <c r="G34" s="13">
        <v>2020</v>
      </c>
      <c r="H34" s="44">
        <v>43777</v>
      </c>
      <c r="K34" s="13" t="s">
        <v>5949</v>
      </c>
    </row>
    <row r="35" spans="1:11" ht="15.75" customHeight="1" x14ac:dyDescent="0.25">
      <c r="A35" s="13">
        <v>31137965</v>
      </c>
      <c r="B35" s="13" t="s">
        <v>3525</v>
      </c>
      <c r="C35" s="13" t="s">
        <v>3526</v>
      </c>
      <c r="D35" s="13" t="s">
        <v>3527</v>
      </c>
      <c r="E35" s="13" t="s">
        <v>3528</v>
      </c>
      <c r="F35" s="13" t="s">
        <v>1091</v>
      </c>
      <c r="G35" s="13">
        <v>2019</v>
      </c>
      <c r="H35" s="44">
        <v>43615</v>
      </c>
      <c r="K35" s="13" t="s">
        <v>3529</v>
      </c>
    </row>
    <row r="36" spans="1:11" ht="15.75" customHeight="1" x14ac:dyDescent="0.25">
      <c r="A36" s="13">
        <v>34999997</v>
      </c>
      <c r="B36" s="13" t="s">
        <v>4135</v>
      </c>
      <c r="C36" s="13" t="s">
        <v>4136</v>
      </c>
      <c r="D36" s="13" t="s">
        <v>4137</v>
      </c>
      <c r="E36" s="13" t="s">
        <v>4138</v>
      </c>
      <c r="F36" s="13" t="s">
        <v>4139</v>
      </c>
      <c r="G36" s="13">
        <v>2022</v>
      </c>
      <c r="H36" s="44">
        <v>44570</v>
      </c>
      <c r="I36" s="13" t="s">
        <v>4140</v>
      </c>
      <c r="K36" s="13" t="s">
        <v>4141</v>
      </c>
    </row>
    <row r="37" spans="1:11" ht="15.75" customHeight="1" x14ac:dyDescent="0.25">
      <c r="A37" s="13">
        <v>33245688</v>
      </c>
      <c r="B37" s="13" t="s">
        <v>245</v>
      </c>
      <c r="C37" s="13" t="s">
        <v>246</v>
      </c>
      <c r="D37" s="13" t="s">
        <v>247</v>
      </c>
      <c r="E37" s="13" t="s">
        <v>248</v>
      </c>
      <c r="F37" s="13" t="s">
        <v>249</v>
      </c>
      <c r="G37" s="13">
        <v>2021</v>
      </c>
      <c r="H37" s="44">
        <v>44162</v>
      </c>
      <c r="I37" s="13" t="s">
        <v>250</v>
      </c>
      <c r="K37" s="13" t="s">
        <v>251</v>
      </c>
    </row>
    <row r="38" spans="1:11" ht="15.75" customHeight="1" x14ac:dyDescent="0.25">
      <c r="A38" s="13">
        <v>29190210</v>
      </c>
      <c r="B38" s="13" t="s">
        <v>344</v>
      </c>
      <c r="C38" s="13" t="s">
        <v>6225</v>
      </c>
      <c r="D38" s="13" t="s">
        <v>6226</v>
      </c>
      <c r="E38" s="13" t="s">
        <v>2139</v>
      </c>
      <c r="F38" s="13" t="s">
        <v>145</v>
      </c>
      <c r="G38" s="13">
        <v>2018</v>
      </c>
      <c r="H38" s="44">
        <v>43070</v>
      </c>
      <c r="I38" s="13" t="s">
        <v>6227</v>
      </c>
      <c r="K38" s="13" t="s">
        <v>6228</v>
      </c>
    </row>
    <row r="39" spans="1:11" ht="15.75" customHeight="1" x14ac:dyDescent="0.25">
      <c r="A39" s="13">
        <v>34094619</v>
      </c>
      <c r="B39" s="13" t="s">
        <v>260</v>
      </c>
      <c r="C39" s="13" t="s">
        <v>261</v>
      </c>
      <c r="D39" s="13" t="s">
        <v>262</v>
      </c>
      <c r="E39" s="13" t="s">
        <v>263</v>
      </c>
      <c r="F39" s="13" t="s">
        <v>264</v>
      </c>
      <c r="G39" s="13">
        <v>2021</v>
      </c>
      <c r="H39" s="44">
        <v>44354</v>
      </c>
      <c r="I39" s="13" t="s">
        <v>265</v>
      </c>
      <c r="K39" s="13" t="s">
        <v>266</v>
      </c>
    </row>
    <row r="40" spans="1:11" ht="15.75" customHeight="1" x14ac:dyDescent="0.25">
      <c r="A40" s="13">
        <v>34424175</v>
      </c>
      <c r="B40" s="13" t="s">
        <v>3543</v>
      </c>
      <c r="C40" s="13" t="s">
        <v>3544</v>
      </c>
      <c r="D40" s="13" t="s">
        <v>3545</v>
      </c>
      <c r="E40" s="13" t="s">
        <v>3546</v>
      </c>
      <c r="F40" s="13" t="s">
        <v>145</v>
      </c>
      <c r="G40" s="13">
        <v>2021</v>
      </c>
      <c r="H40" s="44">
        <v>44431</v>
      </c>
      <c r="I40" s="13" t="s">
        <v>3547</v>
      </c>
      <c r="K40" s="13" t="s">
        <v>3548</v>
      </c>
    </row>
    <row r="41" spans="1:11" ht="15.75" customHeight="1" x14ac:dyDescent="0.25">
      <c r="A41" s="13">
        <v>31119637</v>
      </c>
      <c r="B41" s="13" t="s">
        <v>268</v>
      </c>
      <c r="C41" s="13" t="s">
        <v>269</v>
      </c>
      <c r="D41" s="13" t="s">
        <v>270</v>
      </c>
      <c r="E41" s="13" t="s">
        <v>271</v>
      </c>
      <c r="F41" s="13" t="s">
        <v>120</v>
      </c>
      <c r="G41" s="13">
        <v>2019</v>
      </c>
      <c r="H41" s="44">
        <v>43609</v>
      </c>
      <c r="K41" s="13" t="s">
        <v>272</v>
      </c>
    </row>
    <row r="42" spans="1:11" ht="15.75" customHeight="1" x14ac:dyDescent="0.25">
      <c r="A42" s="13">
        <v>34060328</v>
      </c>
      <c r="B42" s="13" t="s">
        <v>273</v>
      </c>
      <c r="C42" s="13" t="s">
        <v>274</v>
      </c>
      <c r="D42" s="13" t="s">
        <v>275</v>
      </c>
      <c r="E42" s="13" t="s">
        <v>276</v>
      </c>
      <c r="F42" s="13" t="s">
        <v>277</v>
      </c>
      <c r="G42" s="13">
        <v>2021</v>
      </c>
      <c r="H42" s="44">
        <v>44348</v>
      </c>
      <c r="I42" s="13" t="s">
        <v>278</v>
      </c>
      <c r="K42" s="13" t="s">
        <v>279</v>
      </c>
    </row>
    <row r="43" spans="1:11" ht="15.75" customHeight="1" x14ac:dyDescent="0.25">
      <c r="A43" s="13">
        <v>34871932</v>
      </c>
      <c r="B43" s="13" t="s">
        <v>281</v>
      </c>
      <c r="C43" s="13" t="s">
        <v>282</v>
      </c>
      <c r="D43" s="13" t="s">
        <v>283</v>
      </c>
      <c r="E43" s="13" t="s">
        <v>284</v>
      </c>
      <c r="F43" s="13" t="s">
        <v>285</v>
      </c>
      <c r="G43" s="13">
        <v>2022</v>
      </c>
      <c r="H43" s="44">
        <v>44536</v>
      </c>
      <c r="I43" s="13" t="s">
        <v>286</v>
      </c>
      <c r="J43" s="13" t="s">
        <v>287</v>
      </c>
      <c r="K43" s="13" t="s">
        <v>288</v>
      </c>
    </row>
    <row r="44" spans="1:11" ht="15.75" customHeight="1" x14ac:dyDescent="0.25">
      <c r="A44" s="13">
        <v>31899504</v>
      </c>
      <c r="B44" s="13" t="s">
        <v>6158</v>
      </c>
      <c r="C44" s="13" t="s">
        <v>6159</v>
      </c>
      <c r="D44" s="13" t="s">
        <v>6160</v>
      </c>
      <c r="E44" s="13" t="s">
        <v>2071</v>
      </c>
      <c r="F44" s="13" t="s">
        <v>493</v>
      </c>
      <c r="G44" s="13">
        <v>2020</v>
      </c>
      <c r="H44" s="44">
        <v>43834</v>
      </c>
      <c r="K44" s="13" t="s">
        <v>6161</v>
      </c>
    </row>
    <row r="45" spans="1:11" ht="15.75" customHeight="1" x14ac:dyDescent="0.25">
      <c r="A45" s="13">
        <v>33536323</v>
      </c>
      <c r="B45" s="13" t="s">
        <v>292</v>
      </c>
      <c r="C45" s="13" t="s">
        <v>293</v>
      </c>
      <c r="D45" s="13" t="s">
        <v>294</v>
      </c>
      <c r="E45" s="13" t="s">
        <v>295</v>
      </c>
      <c r="F45" s="13" t="s">
        <v>296</v>
      </c>
      <c r="G45" s="13">
        <v>2021</v>
      </c>
      <c r="H45" s="44">
        <v>44231</v>
      </c>
      <c r="I45" s="13" t="s">
        <v>297</v>
      </c>
      <c r="K45" s="13" t="s">
        <v>298</v>
      </c>
    </row>
    <row r="46" spans="1:11" ht="15.75" customHeight="1" x14ac:dyDescent="0.25">
      <c r="A46" s="13">
        <v>28407640</v>
      </c>
      <c r="B46" s="13" t="s">
        <v>300</v>
      </c>
      <c r="C46" s="13" t="s">
        <v>301</v>
      </c>
      <c r="D46" s="13" t="s">
        <v>302</v>
      </c>
      <c r="E46" s="13" t="s">
        <v>303</v>
      </c>
      <c r="F46" s="13" t="s">
        <v>304</v>
      </c>
      <c r="G46" s="13">
        <v>2017</v>
      </c>
      <c r="H46" s="44">
        <v>42839</v>
      </c>
      <c r="I46" s="13" t="s">
        <v>305</v>
      </c>
      <c r="J46" s="13" t="s">
        <v>306</v>
      </c>
      <c r="K46" s="13" t="s">
        <v>307</v>
      </c>
    </row>
    <row r="47" spans="1:11" ht="15.75" customHeight="1" x14ac:dyDescent="0.25">
      <c r="A47" s="13">
        <v>35873173</v>
      </c>
      <c r="B47" s="13" t="s">
        <v>5189</v>
      </c>
      <c r="C47" s="13" t="s">
        <v>5190</v>
      </c>
      <c r="D47" s="13" t="s">
        <v>5191</v>
      </c>
      <c r="E47" s="13" t="s">
        <v>5192</v>
      </c>
      <c r="F47" s="13" t="s">
        <v>5193</v>
      </c>
      <c r="G47" s="13">
        <v>2022</v>
      </c>
      <c r="H47" s="44">
        <v>44767</v>
      </c>
      <c r="I47" s="13" t="s">
        <v>5194</v>
      </c>
      <c r="K47" s="13" t="s">
        <v>5195</v>
      </c>
    </row>
    <row r="48" spans="1:11" ht="15.75" customHeight="1" x14ac:dyDescent="0.25">
      <c r="A48" s="13">
        <v>30845186</v>
      </c>
      <c r="B48" s="13" t="s">
        <v>4290</v>
      </c>
      <c r="C48" s="13" t="s">
        <v>4291</v>
      </c>
      <c r="D48" s="13" t="s">
        <v>4292</v>
      </c>
      <c r="E48" s="13" t="s">
        <v>295</v>
      </c>
      <c r="F48" s="13" t="s">
        <v>1251</v>
      </c>
      <c r="G48" s="13">
        <v>2019</v>
      </c>
      <c r="H48" s="44">
        <v>43532</v>
      </c>
      <c r="I48" s="13" t="s">
        <v>4293</v>
      </c>
      <c r="K48" s="13" t="s">
        <v>4294</v>
      </c>
    </row>
    <row r="49" spans="1:11" ht="15.75" customHeight="1" x14ac:dyDescent="0.25">
      <c r="A49" s="13">
        <v>29581318</v>
      </c>
      <c r="B49" s="13" t="s">
        <v>5570</v>
      </c>
      <c r="C49" s="13" t="s">
        <v>499</v>
      </c>
      <c r="D49" s="13" t="s">
        <v>5571</v>
      </c>
      <c r="E49" s="13" t="s">
        <v>501</v>
      </c>
      <c r="F49" s="13" t="s">
        <v>502</v>
      </c>
      <c r="G49" s="13">
        <v>2018</v>
      </c>
      <c r="H49" s="44">
        <v>43187</v>
      </c>
      <c r="I49" s="13" t="s">
        <v>5572</v>
      </c>
      <c r="K49" s="13" t="s">
        <v>5573</v>
      </c>
    </row>
    <row r="50" spans="1:11" ht="15.75" customHeight="1" x14ac:dyDescent="0.25">
      <c r="A50" s="13">
        <v>32149957</v>
      </c>
      <c r="B50" s="13" t="s">
        <v>317</v>
      </c>
      <c r="C50" s="13" t="s">
        <v>318</v>
      </c>
      <c r="D50" s="13" t="s">
        <v>319</v>
      </c>
      <c r="E50" s="13" t="s">
        <v>320</v>
      </c>
      <c r="F50" s="13" t="s">
        <v>304</v>
      </c>
      <c r="G50" s="13">
        <v>2020</v>
      </c>
      <c r="H50" s="44">
        <v>43900</v>
      </c>
      <c r="K50" s="13" t="s">
        <v>321</v>
      </c>
    </row>
    <row r="51" spans="1:11" ht="15.75" customHeight="1" x14ac:dyDescent="0.25">
      <c r="A51" s="13">
        <v>31119619</v>
      </c>
      <c r="B51" s="13" t="s">
        <v>325</v>
      </c>
      <c r="C51" s="13" t="s">
        <v>326</v>
      </c>
      <c r="D51" s="13" t="s">
        <v>327</v>
      </c>
      <c r="E51" s="13" t="s">
        <v>328</v>
      </c>
      <c r="F51" s="13" t="s">
        <v>120</v>
      </c>
      <c r="G51" s="13">
        <v>2019</v>
      </c>
      <c r="H51" s="44">
        <v>43609</v>
      </c>
      <c r="K51" s="13" t="s">
        <v>329</v>
      </c>
    </row>
    <row r="52" spans="1:11" ht="15.75" customHeight="1" x14ac:dyDescent="0.25">
      <c r="A52" s="13">
        <v>32091356</v>
      </c>
      <c r="B52" s="13" t="s">
        <v>330</v>
      </c>
      <c r="C52" s="13" t="s">
        <v>331</v>
      </c>
      <c r="D52" s="13" t="s">
        <v>332</v>
      </c>
      <c r="E52" s="13" t="s">
        <v>333</v>
      </c>
      <c r="F52" s="13" t="s">
        <v>145</v>
      </c>
      <c r="G52" s="13">
        <v>2020</v>
      </c>
      <c r="H52" s="44">
        <v>43886</v>
      </c>
      <c r="I52" s="13" t="s">
        <v>334</v>
      </c>
      <c r="K52" s="13" t="s">
        <v>335</v>
      </c>
    </row>
    <row r="53" spans="1:11" ht="15.75" customHeight="1" x14ac:dyDescent="0.25">
      <c r="A53" s="13">
        <v>32530860</v>
      </c>
      <c r="B53" s="13" t="s">
        <v>337</v>
      </c>
      <c r="C53" s="13" t="s">
        <v>338</v>
      </c>
      <c r="D53" s="13" t="s">
        <v>339</v>
      </c>
      <c r="E53" s="13" t="s">
        <v>248</v>
      </c>
      <c r="F53" s="13" t="s">
        <v>304</v>
      </c>
      <c r="G53" s="13">
        <v>2020</v>
      </c>
      <c r="H53" s="44">
        <v>43995</v>
      </c>
      <c r="K53" s="13" t="s">
        <v>340</v>
      </c>
    </row>
    <row r="54" spans="1:11" ht="15.75" customHeight="1" x14ac:dyDescent="0.25">
      <c r="A54" s="13">
        <v>29131780</v>
      </c>
      <c r="B54" s="13" t="s">
        <v>344</v>
      </c>
      <c r="C54" s="13" t="s">
        <v>345</v>
      </c>
      <c r="D54" s="13" t="s">
        <v>346</v>
      </c>
      <c r="E54" s="13" t="s">
        <v>347</v>
      </c>
      <c r="F54" s="13" t="s">
        <v>145</v>
      </c>
      <c r="G54" s="13">
        <v>2018</v>
      </c>
      <c r="H54" s="44">
        <v>43053</v>
      </c>
      <c r="I54" s="13" t="s">
        <v>348</v>
      </c>
      <c r="K54" s="13" t="s">
        <v>349</v>
      </c>
    </row>
    <row r="55" spans="1:11" ht="15.75" customHeight="1" x14ac:dyDescent="0.25">
      <c r="A55" s="13">
        <v>33807121</v>
      </c>
      <c r="B55" s="13" t="s">
        <v>351</v>
      </c>
      <c r="C55" s="13" t="s">
        <v>352</v>
      </c>
      <c r="D55" s="13" t="s">
        <v>353</v>
      </c>
      <c r="E55" s="13" t="s">
        <v>354</v>
      </c>
      <c r="F55" s="13" t="s">
        <v>355</v>
      </c>
      <c r="G55" s="13">
        <v>2021</v>
      </c>
      <c r="H55" s="44">
        <v>44289</v>
      </c>
      <c r="I55" s="13" t="s">
        <v>356</v>
      </c>
      <c r="K55" s="13" t="s">
        <v>357</v>
      </c>
    </row>
    <row r="56" spans="1:11" ht="15.75" customHeight="1" x14ac:dyDescent="0.25">
      <c r="A56" s="13">
        <v>30629196</v>
      </c>
      <c r="B56" s="13" t="s">
        <v>359</v>
      </c>
      <c r="C56" s="13" t="s">
        <v>360</v>
      </c>
      <c r="D56" s="13" t="s">
        <v>361</v>
      </c>
      <c r="E56" s="13" t="s">
        <v>362</v>
      </c>
      <c r="F56" s="13" t="s">
        <v>195</v>
      </c>
      <c r="G56" s="13">
        <v>2019</v>
      </c>
      <c r="H56" s="44">
        <v>43476</v>
      </c>
      <c r="I56" s="13" t="s">
        <v>363</v>
      </c>
      <c r="K56" s="13" t="s">
        <v>364</v>
      </c>
    </row>
    <row r="57" spans="1:11" ht="15.75" customHeight="1" x14ac:dyDescent="0.25">
      <c r="A57" s="13">
        <v>34878109</v>
      </c>
      <c r="B57" s="13" t="s">
        <v>4470</v>
      </c>
      <c r="C57" s="13" t="s">
        <v>4471</v>
      </c>
      <c r="D57" s="13" t="s">
        <v>4472</v>
      </c>
      <c r="E57" s="13" t="s">
        <v>3210</v>
      </c>
      <c r="F57" s="13" t="s">
        <v>493</v>
      </c>
      <c r="G57" s="13">
        <v>2022</v>
      </c>
      <c r="H57" s="44">
        <v>44538</v>
      </c>
      <c r="K57" s="13" t="s">
        <v>4473</v>
      </c>
    </row>
    <row r="58" spans="1:11" ht="15.75" customHeight="1" x14ac:dyDescent="0.25">
      <c r="A58" s="13">
        <v>30957162</v>
      </c>
      <c r="B58" s="13" t="s">
        <v>4321</v>
      </c>
      <c r="C58" s="13" t="s">
        <v>4322</v>
      </c>
      <c r="D58" s="13" t="s">
        <v>4323</v>
      </c>
      <c r="E58" s="13" t="s">
        <v>483</v>
      </c>
      <c r="F58" s="13" t="s">
        <v>195</v>
      </c>
      <c r="G58" s="13">
        <v>2020</v>
      </c>
      <c r="H58" s="44">
        <v>43564</v>
      </c>
      <c r="I58" s="13" t="s">
        <v>4324</v>
      </c>
      <c r="K58" s="13" t="s">
        <v>4325</v>
      </c>
    </row>
    <row r="59" spans="1:11" ht="15.75" customHeight="1" x14ac:dyDescent="0.25">
      <c r="A59" s="13">
        <v>31289109</v>
      </c>
      <c r="B59" s="13" t="s">
        <v>391</v>
      </c>
      <c r="C59" s="13" t="s">
        <v>254</v>
      </c>
      <c r="D59" s="13" t="s">
        <v>392</v>
      </c>
      <c r="E59" s="13" t="s">
        <v>256</v>
      </c>
      <c r="F59" s="13" t="s">
        <v>393</v>
      </c>
      <c r="G59" s="13">
        <v>2019</v>
      </c>
      <c r="H59" s="44">
        <v>43657</v>
      </c>
      <c r="K59" s="13" t="s">
        <v>394</v>
      </c>
    </row>
    <row r="60" spans="1:11" ht="15.75" customHeight="1" x14ac:dyDescent="0.25">
      <c r="A60" s="13">
        <v>34927774</v>
      </c>
      <c r="B60" s="13" t="s">
        <v>404</v>
      </c>
      <c r="C60" s="13" t="s">
        <v>405</v>
      </c>
      <c r="D60" s="13" t="s">
        <v>406</v>
      </c>
      <c r="E60" s="13" t="s">
        <v>407</v>
      </c>
      <c r="F60" s="13" t="s">
        <v>408</v>
      </c>
      <c r="G60" s="13">
        <v>2022</v>
      </c>
      <c r="H60" s="44">
        <v>44550</v>
      </c>
      <c r="K60" s="13" t="s">
        <v>409</v>
      </c>
    </row>
    <row r="61" spans="1:11" ht="15.75" customHeight="1" x14ac:dyDescent="0.25">
      <c r="A61" s="13">
        <v>29883770</v>
      </c>
      <c r="B61" s="13" t="s">
        <v>411</v>
      </c>
      <c r="C61" s="13" t="s">
        <v>412</v>
      </c>
      <c r="D61" s="13" t="s">
        <v>413</v>
      </c>
      <c r="E61" s="13" t="s">
        <v>414</v>
      </c>
      <c r="F61" s="13" t="s">
        <v>415</v>
      </c>
      <c r="G61" s="13">
        <v>2018</v>
      </c>
      <c r="H61" s="44">
        <v>43260</v>
      </c>
      <c r="K61" s="13" t="s">
        <v>416</v>
      </c>
    </row>
    <row r="62" spans="1:11" ht="15.75" customHeight="1" x14ac:dyDescent="0.25">
      <c r="A62" s="13">
        <v>32163574</v>
      </c>
      <c r="B62" s="13" t="s">
        <v>428</v>
      </c>
      <c r="C62" s="13" t="s">
        <v>429</v>
      </c>
      <c r="D62" s="13" t="s">
        <v>430</v>
      </c>
      <c r="E62" s="13" t="s">
        <v>431</v>
      </c>
      <c r="F62" s="13" t="s">
        <v>195</v>
      </c>
      <c r="G62" s="13">
        <v>2020</v>
      </c>
      <c r="H62" s="44">
        <v>43903</v>
      </c>
      <c r="K62" s="13" t="s">
        <v>432</v>
      </c>
    </row>
    <row r="63" spans="1:11" ht="15.75" customHeight="1" x14ac:dyDescent="0.25">
      <c r="A63" s="13">
        <v>30753248</v>
      </c>
      <c r="B63" s="13" t="s">
        <v>5986</v>
      </c>
      <c r="C63" s="13" t="s">
        <v>5987</v>
      </c>
      <c r="D63" s="13" t="s">
        <v>5988</v>
      </c>
      <c r="E63" s="13" t="s">
        <v>224</v>
      </c>
      <c r="F63" s="13" t="s">
        <v>1251</v>
      </c>
      <c r="G63" s="13">
        <v>2019</v>
      </c>
      <c r="H63" s="44">
        <v>43509</v>
      </c>
      <c r="I63" s="13" t="s">
        <v>5989</v>
      </c>
      <c r="K63" s="13" t="s">
        <v>5990</v>
      </c>
    </row>
    <row r="64" spans="1:11" ht="15.75" customHeight="1" x14ac:dyDescent="0.25">
      <c r="A64" s="13">
        <v>30917979</v>
      </c>
      <c r="B64" s="13" t="s">
        <v>5202</v>
      </c>
      <c r="C64" s="13" t="s">
        <v>5203</v>
      </c>
      <c r="D64" s="13" t="s">
        <v>5204</v>
      </c>
      <c r="E64" s="13" t="s">
        <v>5205</v>
      </c>
      <c r="F64" s="13" t="s">
        <v>573</v>
      </c>
      <c r="G64" s="13">
        <v>2019</v>
      </c>
      <c r="H64" s="44">
        <v>43553</v>
      </c>
      <c r="I64" s="13" t="s">
        <v>5206</v>
      </c>
      <c r="K64" s="13" t="s">
        <v>5207</v>
      </c>
    </row>
    <row r="65" spans="1:11" ht="15.75" customHeight="1" x14ac:dyDescent="0.25">
      <c r="A65" s="13">
        <v>34391903</v>
      </c>
      <c r="B65" s="13" t="s">
        <v>5077</v>
      </c>
      <c r="C65" s="13" t="s">
        <v>5078</v>
      </c>
      <c r="D65" s="13" t="s">
        <v>5079</v>
      </c>
      <c r="E65" s="13" t="s">
        <v>5080</v>
      </c>
      <c r="F65" s="13" t="s">
        <v>949</v>
      </c>
      <c r="G65" s="13">
        <v>2021</v>
      </c>
      <c r="H65" s="44">
        <v>44423</v>
      </c>
      <c r="K65" s="13" t="s">
        <v>5081</v>
      </c>
    </row>
    <row r="66" spans="1:11" ht="15.75" customHeight="1" x14ac:dyDescent="0.25">
      <c r="A66" s="13">
        <v>33109763</v>
      </c>
      <c r="B66" s="13" t="s">
        <v>434</v>
      </c>
      <c r="C66" s="13" t="s">
        <v>435</v>
      </c>
      <c r="D66" s="13" t="s">
        <v>436</v>
      </c>
      <c r="E66" s="13" t="s">
        <v>437</v>
      </c>
      <c r="F66" s="13" t="s">
        <v>277</v>
      </c>
      <c r="G66" s="13">
        <v>2020</v>
      </c>
      <c r="H66" s="44">
        <v>44132</v>
      </c>
      <c r="I66" s="13" t="s">
        <v>438</v>
      </c>
      <c r="K66" s="13" t="s">
        <v>439</v>
      </c>
    </row>
    <row r="67" spans="1:11" ht="15.75" customHeight="1" x14ac:dyDescent="0.25">
      <c r="A67" s="13">
        <v>34633841</v>
      </c>
      <c r="B67" s="13" t="s">
        <v>5643</v>
      </c>
      <c r="C67" s="13" t="s">
        <v>5644</v>
      </c>
      <c r="D67" s="13" t="s">
        <v>5645</v>
      </c>
      <c r="E67" s="13" t="s">
        <v>5646</v>
      </c>
      <c r="F67" s="13" t="s">
        <v>573</v>
      </c>
      <c r="G67" s="13">
        <v>2022</v>
      </c>
      <c r="H67" s="44">
        <v>44480</v>
      </c>
      <c r="I67" s="13" t="s">
        <v>5647</v>
      </c>
      <c r="K67" s="13" t="s">
        <v>5648</v>
      </c>
    </row>
    <row r="68" spans="1:11" ht="15.75" customHeight="1" x14ac:dyDescent="0.25">
      <c r="A68" s="13">
        <v>31972174</v>
      </c>
      <c r="B68" s="13" t="s">
        <v>441</v>
      </c>
      <c r="C68" s="13" t="s">
        <v>442</v>
      </c>
      <c r="D68" s="13" t="s">
        <v>443</v>
      </c>
      <c r="E68" s="13" t="s">
        <v>444</v>
      </c>
      <c r="F68" s="13" t="s">
        <v>445</v>
      </c>
      <c r="G68" s="13">
        <v>2020</v>
      </c>
      <c r="H68" s="44">
        <v>43854</v>
      </c>
      <c r="K68" s="13" t="s">
        <v>446</v>
      </c>
    </row>
    <row r="69" spans="1:11" ht="15.75" customHeight="1" x14ac:dyDescent="0.25">
      <c r="A69" s="13">
        <v>31978578</v>
      </c>
      <c r="B69" s="13" t="s">
        <v>451</v>
      </c>
      <c r="C69" s="13" t="s">
        <v>452</v>
      </c>
      <c r="D69" s="13" t="s">
        <v>453</v>
      </c>
      <c r="E69" s="13" t="s">
        <v>414</v>
      </c>
      <c r="F69" s="13" t="s">
        <v>454</v>
      </c>
      <c r="G69" s="13">
        <v>2020</v>
      </c>
      <c r="H69" s="44">
        <v>43855</v>
      </c>
      <c r="K69" s="13" t="s">
        <v>455</v>
      </c>
    </row>
    <row r="70" spans="1:11" ht="15.75" customHeight="1" x14ac:dyDescent="0.25">
      <c r="A70" s="13">
        <v>30787927</v>
      </c>
      <c r="B70" s="13" t="s">
        <v>456</v>
      </c>
      <c r="C70" s="13" t="s">
        <v>457</v>
      </c>
      <c r="D70" s="13" t="s">
        <v>458</v>
      </c>
      <c r="E70" s="13" t="s">
        <v>459</v>
      </c>
      <c r="F70" s="13" t="s">
        <v>460</v>
      </c>
      <c r="G70" s="13">
        <v>2019</v>
      </c>
      <c r="H70" s="44">
        <v>43518</v>
      </c>
      <c r="I70" s="13" t="s">
        <v>461</v>
      </c>
      <c r="K70" s="13" t="s">
        <v>462</v>
      </c>
    </row>
    <row r="71" spans="1:11" ht="15.75" customHeight="1" x14ac:dyDescent="0.25">
      <c r="A71" s="13">
        <v>32873606</v>
      </c>
      <c r="B71" s="13" t="s">
        <v>466</v>
      </c>
      <c r="C71" s="13" t="s">
        <v>467</v>
      </c>
      <c r="D71" s="13" t="s">
        <v>468</v>
      </c>
      <c r="E71" s="13" t="s">
        <v>469</v>
      </c>
      <c r="F71" s="13" t="s">
        <v>470</v>
      </c>
      <c r="G71" s="13">
        <v>2020</v>
      </c>
      <c r="H71" s="44">
        <v>44077</v>
      </c>
      <c r="I71" s="13" t="s">
        <v>471</v>
      </c>
      <c r="K71" s="13" t="s">
        <v>472</v>
      </c>
    </row>
    <row r="72" spans="1:11" ht="15.75" customHeight="1" x14ac:dyDescent="0.25">
      <c r="A72" s="13">
        <v>28741392</v>
      </c>
      <c r="B72" s="13" t="s">
        <v>3902</v>
      </c>
      <c r="C72" s="13" t="s">
        <v>3903</v>
      </c>
      <c r="D72" s="13" t="s">
        <v>3904</v>
      </c>
      <c r="E72" s="13" t="s">
        <v>1968</v>
      </c>
      <c r="F72" s="13" t="s">
        <v>2988</v>
      </c>
      <c r="G72" s="13">
        <v>2017</v>
      </c>
      <c r="H72" s="44">
        <v>42942</v>
      </c>
      <c r="K72" s="13" t="s">
        <v>3905</v>
      </c>
    </row>
    <row r="73" spans="1:11" ht="15.75" customHeight="1" x14ac:dyDescent="0.25">
      <c r="A73" s="13">
        <v>28585815</v>
      </c>
      <c r="B73" s="13" t="s">
        <v>5819</v>
      </c>
      <c r="C73" s="13" t="s">
        <v>5820</v>
      </c>
      <c r="D73" s="13" t="s">
        <v>5821</v>
      </c>
      <c r="E73" s="13" t="s">
        <v>5822</v>
      </c>
      <c r="F73" s="13" t="s">
        <v>959</v>
      </c>
      <c r="G73" s="13">
        <v>2017</v>
      </c>
      <c r="H73" s="44">
        <v>42893</v>
      </c>
      <c r="I73" s="13" t="s">
        <v>5823</v>
      </c>
      <c r="J73" s="13" t="s">
        <v>5824</v>
      </c>
      <c r="K73" s="13" t="s">
        <v>5825</v>
      </c>
    </row>
    <row r="74" spans="1:11" ht="15.75" customHeight="1" x14ac:dyDescent="0.25">
      <c r="A74" s="13">
        <v>30239814</v>
      </c>
      <c r="B74" s="13" t="s">
        <v>480</v>
      </c>
      <c r="C74" s="13" t="s">
        <v>481</v>
      </c>
      <c r="D74" s="13" t="s">
        <v>482</v>
      </c>
      <c r="E74" s="13" t="s">
        <v>483</v>
      </c>
      <c r="F74" s="13" t="s">
        <v>195</v>
      </c>
      <c r="G74" s="13">
        <v>2019</v>
      </c>
      <c r="H74" s="44">
        <v>43365</v>
      </c>
      <c r="I74" s="13" t="s">
        <v>484</v>
      </c>
      <c r="K74" s="13" t="s">
        <v>485</v>
      </c>
    </row>
    <row r="75" spans="1:11" ht="15.75" customHeight="1" x14ac:dyDescent="0.25">
      <c r="A75" s="13">
        <v>32964934</v>
      </c>
      <c r="B75" s="13" t="s">
        <v>3651</v>
      </c>
      <c r="C75" s="13" t="s">
        <v>3652</v>
      </c>
      <c r="D75" s="13" t="s">
        <v>3653</v>
      </c>
      <c r="E75" s="13" t="s">
        <v>3654</v>
      </c>
      <c r="F75" s="13" t="s">
        <v>3655</v>
      </c>
      <c r="G75" s="13">
        <v>2021</v>
      </c>
      <c r="H75" s="44">
        <v>44097</v>
      </c>
      <c r="K75" s="13" t="s">
        <v>3656</v>
      </c>
    </row>
    <row r="76" spans="1:11" ht="15.75" customHeight="1" x14ac:dyDescent="0.25">
      <c r="A76" s="13">
        <v>29581317</v>
      </c>
      <c r="B76" s="13" t="s">
        <v>498</v>
      </c>
      <c r="C76" s="13" t="s">
        <v>499</v>
      </c>
      <c r="D76" s="13" t="s">
        <v>500</v>
      </c>
      <c r="E76" s="13" t="s">
        <v>501</v>
      </c>
      <c r="F76" s="13" t="s">
        <v>502</v>
      </c>
      <c r="G76" s="13">
        <v>2018</v>
      </c>
      <c r="H76" s="44">
        <v>43187</v>
      </c>
      <c r="I76" s="13" t="s">
        <v>503</v>
      </c>
      <c r="K76" s="13" t="s">
        <v>504</v>
      </c>
    </row>
    <row r="77" spans="1:11" ht="15.75" customHeight="1" x14ac:dyDescent="0.25">
      <c r="A77" s="13">
        <v>33153450</v>
      </c>
      <c r="B77" s="13" t="s">
        <v>5178</v>
      </c>
      <c r="C77" s="13" t="s">
        <v>5179</v>
      </c>
      <c r="D77" s="13" t="s">
        <v>5180</v>
      </c>
      <c r="E77" s="13" t="s">
        <v>529</v>
      </c>
      <c r="F77" s="13" t="s">
        <v>1066</v>
      </c>
      <c r="G77" s="13">
        <v>2020</v>
      </c>
      <c r="H77" s="44">
        <v>44141</v>
      </c>
      <c r="I77" s="13" t="s">
        <v>5181</v>
      </c>
      <c r="K77" s="13" t="s">
        <v>5182</v>
      </c>
    </row>
    <row r="78" spans="1:11" ht="15.75" customHeight="1" x14ac:dyDescent="0.25">
      <c r="A78" s="13">
        <v>28520925</v>
      </c>
      <c r="B78" s="13" t="s">
        <v>506</v>
      </c>
      <c r="C78" s="13" t="s">
        <v>507</v>
      </c>
      <c r="D78" s="13" t="s">
        <v>508</v>
      </c>
      <c r="E78" s="13" t="s">
        <v>509</v>
      </c>
      <c r="F78" s="13" t="s">
        <v>188</v>
      </c>
      <c r="G78" s="13">
        <v>2017</v>
      </c>
      <c r="H78" s="44">
        <v>42874</v>
      </c>
      <c r="I78" s="13" t="s">
        <v>510</v>
      </c>
      <c r="K78" s="13" t="s">
        <v>511</v>
      </c>
    </row>
    <row r="79" spans="1:11" ht="15.75" customHeight="1" x14ac:dyDescent="0.25">
      <c r="A79" s="13">
        <v>32366604</v>
      </c>
      <c r="B79" s="13" t="s">
        <v>513</v>
      </c>
      <c r="C79" s="13" t="s">
        <v>514</v>
      </c>
      <c r="D79" s="13" t="s">
        <v>515</v>
      </c>
      <c r="E79" s="13" t="s">
        <v>516</v>
      </c>
      <c r="F79" s="13" t="s">
        <v>393</v>
      </c>
      <c r="G79" s="13">
        <v>2020</v>
      </c>
      <c r="H79" s="44">
        <v>43957</v>
      </c>
      <c r="K79" s="13" t="s">
        <v>517</v>
      </c>
    </row>
    <row r="80" spans="1:11" ht="15.75" customHeight="1" x14ac:dyDescent="0.25">
      <c r="A80" s="13">
        <v>28591853</v>
      </c>
      <c r="B80" s="13" t="s">
        <v>5321</v>
      </c>
      <c r="C80" s="13" t="s">
        <v>5322</v>
      </c>
      <c r="D80" s="13" t="s">
        <v>5323</v>
      </c>
      <c r="E80" s="13" t="s">
        <v>1553</v>
      </c>
      <c r="F80" s="13" t="s">
        <v>188</v>
      </c>
      <c r="G80" s="13">
        <v>2017</v>
      </c>
      <c r="H80" s="44">
        <v>42894</v>
      </c>
      <c r="I80" s="13" t="s">
        <v>5324</v>
      </c>
      <c r="K80" s="13" t="s">
        <v>5325</v>
      </c>
    </row>
    <row r="81" spans="1:11" ht="15.75" customHeight="1" x14ac:dyDescent="0.25">
      <c r="A81" s="13">
        <v>31356532</v>
      </c>
      <c r="B81" s="13" t="s">
        <v>526</v>
      </c>
      <c r="C81" s="13" t="s">
        <v>527</v>
      </c>
      <c r="D81" s="13" t="s">
        <v>528</v>
      </c>
      <c r="E81" s="13" t="s">
        <v>529</v>
      </c>
      <c r="F81" s="13" t="s">
        <v>304</v>
      </c>
      <c r="G81" s="13">
        <v>2019</v>
      </c>
      <c r="H81" s="44">
        <v>43676</v>
      </c>
      <c r="I81" s="13" t="s">
        <v>530</v>
      </c>
      <c r="J81" s="13" t="s">
        <v>531</v>
      </c>
      <c r="K81" s="13" t="s">
        <v>532</v>
      </c>
    </row>
    <row r="82" spans="1:11" ht="15.75" customHeight="1" x14ac:dyDescent="0.25">
      <c r="A82" s="13">
        <v>35061686</v>
      </c>
      <c r="B82" s="13" t="s">
        <v>534</v>
      </c>
      <c r="C82" s="13" t="s">
        <v>535</v>
      </c>
      <c r="D82" s="13" t="s">
        <v>536</v>
      </c>
      <c r="E82" s="13" t="s">
        <v>537</v>
      </c>
      <c r="F82" s="13" t="s">
        <v>424</v>
      </c>
      <c r="G82" s="13">
        <v>2022</v>
      </c>
      <c r="H82" s="44">
        <v>44582</v>
      </c>
      <c r="I82" s="13" t="s">
        <v>538</v>
      </c>
      <c r="K82" s="13" t="s">
        <v>539</v>
      </c>
    </row>
    <row r="83" spans="1:11" ht="15.75" customHeight="1" x14ac:dyDescent="0.25">
      <c r="A83" s="13">
        <v>32163580</v>
      </c>
      <c r="B83" s="13" t="s">
        <v>5346</v>
      </c>
      <c r="C83" s="13" t="s">
        <v>5347</v>
      </c>
      <c r="D83" s="13" t="s">
        <v>5348</v>
      </c>
      <c r="E83" s="13" t="s">
        <v>1553</v>
      </c>
      <c r="F83" s="13" t="s">
        <v>195</v>
      </c>
      <c r="G83" s="13">
        <v>2020</v>
      </c>
      <c r="H83" s="44">
        <v>43903</v>
      </c>
      <c r="I83" s="13" t="s">
        <v>5349</v>
      </c>
      <c r="K83" s="13" t="s">
        <v>5350</v>
      </c>
    </row>
    <row r="84" spans="1:11" ht="15.75" customHeight="1" x14ac:dyDescent="0.25">
      <c r="A84" s="13">
        <v>29688440</v>
      </c>
      <c r="B84" s="13" t="s">
        <v>4873</v>
      </c>
      <c r="C84" s="13" t="s">
        <v>4874</v>
      </c>
      <c r="D84" s="13" t="s">
        <v>4875</v>
      </c>
      <c r="E84" s="13" t="s">
        <v>4876</v>
      </c>
      <c r="F84" s="13" t="s">
        <v>195</v>
      </c>
      <c r="G84" s="13">
        <v>2019</v>
      </c>
      <c r="H84" s="44">
        <v>43215</v>
      </c>
      <c r="K84" s="13" t="s">
        <v>4877</v>
      </c>
    </row>
    <row r="85" spans="1:11" ht="15.75" customHeight="1" x14ac:dyDescent="0.25">
      <c r="A85" s="13">
        <v>34078300</v>
      </c>
      <c r="B85" s="13" t="s">
        <v>4962</v>
      </c>
      <c r="C85" s="13" t="s">
        <v>4963</v>
      </c>
      <c r="D85" s="13" t="s">
        <v>4964</v>
      </c>
      <c r="E85" s="13" t="s">
        <v>4965</v>
      </c>
      <c r="F85" s="13" t="s">
        <v>1066</v>
      </c>
      <c r="G85" s="13">
        <v>2021</v>
      </c>
      <c r="H85" s="44">
        <v>44350</v>
      </c>
      <c r="I85" s="13" t="s">
        <v>4966</v>
      </c>
      <c r="K85" s="13" t="s">
        <v>4967</v>
      </c>
    </row>
    <row r="86" spans="1:11" ht="15.75" customHeight="1" x14ac:dyDescent="0.25">
      <c r="A86" s="13">
        <v>34030562</v>
      </c>
      <c r="B86" s="13" t="s">
        <v>3970</v>
      </c>
      <c r="C86" s="13" t="s">
        <v>3971</v>
      </c>
      <c r="D86" s="13" t="s">
        <v>3972</v>
      </c>
      <c r="E86" s="13" t="s">
        <v>3973</v>
      </c>
      <c r="F86" s="13" t="s">
        <v>3974</v>
      </c>
      <c r="G86" s="13">
        <v>2021</v>
      </c>
      <c r="H86" s="44">
        <v>44341</v>
      </c>
      <c r="I86" s="13" t="s">
        <v>3975</v>
      </c>
      <c r="K86" s="13" t="s">
        <v>3976</v>
      </c>
    </row>
    <row r="87" spans="1:11" ht="15.75" customHeight="1" x14ac:dyDescent="0.25">
      <c r="A87" s="13">
        <v>29292202</v>
      </c>
      <c r="B87" s="13" t="s">
        <v>4782</v>
      </c>
      <c r="C87" s="13" t="s">
        <v>4783</v>
      </c>
      <c r="D87" s="13" t="s">
        <v>4784</v>
      </c>
      <c r="E87" s="13" t="s">
        <v>1053</v>
      </c>
      <c r="F87" s="13" t="s">
        <v>728</v>
      </c>
      <c r="G87" s="13">
        <v>2018</v>
      </c>
      <c r="H87" s="44">
        <v>43103</v>
      </c>
      <c r="K87" s="13" t="s">
        <v>4785</v>
      </c>
    </row>
    <row r="88" spans="1:11" ht="15.75" customHeight="1" x14ac:dyDescent="0.25">
      <c r="A88" s="13">
        <v>29975775</v>
      </c>
      <c r="B88" s="13" t="s">
        <v>3857</v>
      </c>
      <c r="C88" s="13" t="s">
        <v>3858</v>
      </c>
      <c r="D88" s="13" t="s">
        <v>3859</v>
      </c>
      <c r="E88" s="13" t="s">
        <v>832</v>
      </c>
      <c r="F88" s="13" t="s">
        <v>1251</v>
      </c>
      <c r="G88" s="13">
        <v>2018</v>
      </c>
      <c r="H88" s="44">
        <v>43287</v>
      </c>
      <c r="I88" s="13" t="s">
        <v>3860</v>
      </c>
      <c r="K88" s="13" t="s">
        <v>3861</v>
      </c>
    </row>
    <row r="89" spans="1:11" ht="15.75" customHeight="1" x14ac:dyDescent="0.25">
      <c r="A89" s="13">
        <v>34138928</v>
      </c>
      <c r="B89" s="13" t="s">
        <v>548</v>
      </c>
      <c r="C89" s="13" t="s">
        <v>549</v>
      </c>
      <c r="D89" s="13" t="s">
        <v>550</v>
      </c>
      <c r="E89" s="13" t="s">
        <v>551</v>
      </c>
      <c r="F89" s="13" t="s">
        <v>424</v>
      </c>
      <c r="G89" s="13">
        <v>2021</v>
      </c>
      <c r="H89" s="44">
        <v>44364</v>
      </c>
      <c r="I89" s="13" t="s">
        <v>552</v>
      </c>
      <c r="K89" s="13" t="s">
        <v>553</v>
      </c>
    </row>
    <row r="90" spans="1:11" ht="15.75" customHeight="1" x14ac:dyDescent="0.25">
      <c r="A90" s="13">
        <v>32845194</v>
      </c>
      <c r="B90" s="13" t="s">
        <v>6451</v>
      </c>
      <c r="C90" s="13" t="s">
        <v>6452</v>
      </c>
      <c r="D90" s="13" t="s">
        <v>6453</v>
      </c>
      <c r="E90" s="13" t="s">
        <v>6454</v>
      </c>
      <c r="F90" s="13" t="s">
        <v>6455</v>
      </c>
      <c r="G90" s="13">
        <v>2020</v>
      </c>
      <c r="H90" s="44">
        <v>44070</v>
      </c>
      <c r="K90" s="13" t="s">
        <v>6456</v>
      </c>
    </row>
    <row r="91" spans="1:11" ht="15.75" customHeight="1" x14ac:dyDescent="0.25">
      <c r="A91" s="13">
        <v>34747462</v>
      </c>
      <c r="B91" s="13" t="s">
        <v>4696</v>
      </c>
      <c r="C91" s="13" t="s">
        <v>4697</v>
      </c>
      <c r="D91" s="13" t="s">
        <v>4698</v>
      </c>
      <c r="E91" s="13" t="s">
        <v>4699</v>
      </c>
      <c r="F91" s="13" t="s">
        <v>493</v>
      </c>
      <c r="G91" s="13">
        <v>2022</v>
      </c>
      <c r="H91" s="44">
        <v>44508</v>
      </c>
      <c r="K91" s="13" t="s">
        <v>4700</v>
      </c>
    </row>
    <row r="92" spans="1:11" ht="15.75" customHeight="1" x14ac:dyDescent="0.25">
      <c r="A92" s="13">
        <v>34949296</v>
      </c>
      <c r="B92" s="13" t="s">
        <v>4878</v>
      </c>
      <c r="C92" s="13" t="s">
        <v>4879</v>
      </c>
      <c r="D92" s="13" t="s">
        <v>4880</v>
      </c>
      <c r="E92" s="13" t="s">
        <v>4881</v>
      </c>
      <c r="F92" s="13" t="s">
        <v>4882</v>
      </c>
      <c r="G92" s="13">
        <v>2021</v>
      </c>
      <c r="H92" s="44">
        <v>44554</v>
      </c>
      <c r="K92" s="13" t="s">
        <v>4883</v>
      </c>
    </row>
    <row r="93" spans="1:11" ht="15.75" customHeight="1" x14ac:dyDescent="0.25">
      <c r="A93" s="13">
        <v>31740492</v>
      </c>
      <c r="B93" s="13" t="s">
        <v>555</v>
      </c>
      <c r="C93" s="13" t="s">
        <v>556</v>
      </c>
      <c r="D93" s="13" t="s">
        <v>557</v>
      </c>
      <c r="E93" s="13" t="s">
        <v>558</v>
      </c>
      <c r="F93" s="13" t="s">
        <v>373</v>
      </c>
      <c r="G93" s="13">
        <v>2020</v>
      </c>
      <c r="H93" s="44">
        <v>43789</v>
      </c>
      <c r="I93" s="13" t="s">
        <v>559</v>
      </c>
      <c r="K93" s="13" t="s">
        <v>560</v>
      </c>
    </row>
    <row r="94" spans="1:11" ht="15.75" customHeight="1" x14ac:dyDescent="0.25">
      <c r="A94" s="13">
        <v>33590810</v>
      </c>
      <c r="B94" s="13" t="s">
        <v>562</v>
      </c>
      <c r="C94" s="13" t="s">
        <v>563</v>
      </c>
      <c r="D94" s="13" t="s">
        <v>564</v>
      </c>
      <c r="E94" s="13" t="s">
        <v>565</v>
      </c>
      <c r="F94" s="13" t="s">
        <v>566</v>
      </c>
      <c r="G94" s="13">
        <v>2022</v>
      </c>
      <c r="H94" s="44">
        <v>44243</v>
      </c>
      <c r="K94" s="13" t="s">
        <v>567</v>
      </c>
    </row>
    <row r="95" spans="1:11" ht="15.75" customHeight="1" x14ac:dyDescent="0.25">
      <c r="A95" s="13">
        <v>31658968</v>
      </c>
      <c r="B95" s="13" t="s">
        <v>569</v>
      </c>
      <c r="C95" s="13" t="s">
        <v>570</v>
      </c>
      <c r="D95" s="13" t="s">
        <v>571</v>
      </c>
      <c r="E95" s="13" t="s">
        <v>572</v>
      </c>
      <c r="F95" s="13" t="s">
        <v>573</v>
      </c>
      <c r="G95" s="13">
        <v>2019</v>
      </c>
      <c r="H95" s="44">
        <v>43768</v>
      </c>
      <c r="I95" s="13" t="s">
        <v>574</v>
      </c>
      <c r="K95" s="13" t="s">
        <v>575</v>
      </c>
    </row>
    <row r="96" spans="1:11" ht="15.75" customHeight="1" x14ac:dyDescent="0.25">
      <c r="A96" s="13">
        <v>31119628</v>
      </c>
      <c r="B96" s="13" t="s">
        <v>4095</v>
      </c>
      <c r="C96" s="13" t="s">
        <v>4096</v>
      </c>
      <c r="D96" s="13" t="s">
        <v>4097</v>
      </c>
      <c r="E96" s="13" t="s">
        <v>4098</v>
      </c>
      <c r="F96" s="13" t="s">
        <v>120</v>
      </c>
      <c r="G96" s="13">
        <v>2019</v>
      </c>
      <c r="H96" s="44">
        <v>43609</v>
      </c>
      <c r="K96" s="13" t="s">
        <v>4099</v>
      </c>
    </row>
    <row r="97" spans="1:11" ht="15.75" customHeight="1" x14ac:dyDescent="0.25">
      <c r="A97" s="13">
        <v>31289181</v>
      </c>
      <c r="B97" s="13" t="s">
        <v>577</v>
      </c>
      <c r="C97" s="13" t="s">
        <v>578</v>
      </c>
      <c r="D97" s="13" t="s">
        <v>579</v>
      </c>
      <c r="E97" s="13" t="s">
        <v>580</v>
      </c>
      <c r="F97" s="13" t="s">
        <v>277</v>
      </c>
      <c r="G97" s="13">
        <v>2019</v>
      </c>
      <c r="H97" s="44">
        <v>43657</v>
      </c>
      <c r="I97" s="13" t="s">
        <v>581</v>
      </c>
      <c r="K97" s="13" t="s">
        <v>582</v>
      </c>
    </row>
    <row r="98" spans="1:11" ht="15.75" customHeight="1" x14ac:dyDescent="0.25">
      <c r="A98" s="13">
        <v>29324629</v>
      </c>
      <c r="B98" s="13" t="s">
        <v>6328</v>
      </c>
      <c r="C98" s="13" t="s">
        <v>6329</v>
      </c>
      <c r="D98" s="13" t="s">
        <v>6330</v>
      </c>
      <c r="E98" s="13" t="s">
        <v>6331</v>
      </c>
      <c r="F98" s="13" t="s">
        <v>304</v>
      </c>
      <c r="G98" s="13">
        <v>2018</v>
      </c>
      <c r="H98" s="44">
        <v>43112</v>
      </c>
      <c r="I98" s="13" t="s">
        <v>6332</v>
      </c>
      <c r="J98" s="13" t="s">
        <v>6333</v>
      </c>
      <c r="K98" s="13" t="s">
        <v>6334</v>
      </c>
    </row>
    <row r="99" spans="1:11" ht="15.75" customHeight="1" x14ac:dyDescent="0.25">
      <c r="A99" s="13">
        <v>29698633</v>
      </c>
      <c r="B99" s="13" t="s">
        <v>584</v>
      </c>
      <c r="C99" s="13" t="s">
        <v>585</v>
      </c>
      <c r="D99" s="13" t="s">
        <v>586</v>
      </c>
      <c r="E99" s="13" t="s">
        <v>333</v>
      </c>
      <c r="F99" s="13" t="s">
        <v>587</v>
      </c>
      <c r="G99" s="13">
        <v>2018</v>
      </c>
      <c r="H99" s="44">
        <v>43217</v>
      </c>
      <c r="I99" s="13" t="s">
        <v>588</v>
      </c>
      <c r="K99" s="13" t="s">
        <v>589</v>
      </c>
    </row>
    <row r="100" spans="1:11" ht="15.75" customHeight="1" x14ac:dyDescent="0.25">
      <c r="A100" s="13">
        <v>29229280</v>
      </c>
      <c r="B100" s="13" t="s">
        <v>4613</v>
      </c>
      <c r="C100" s="13" t="s">
        <v>4614</v>
      </c>
      <c r="D100" s="13" t="s">
        <v>4615</v>
      </c>
      <c r="E100" s="13" t="s">
        <v>4616</v>
      </c>
      <c r="F100" s="13" t="s">
        <v>977</v>
      </c>
      <c r="G100" s="13">
        <v>2018</v>
      </c>
      <c r="H100" s="44">
        <v>43082</v>
      </c>
      <c r="I100" s="13" t="s">
        <v>4617</v>
      </c>
      <c r="K100" s="13" t="s">
        <v>4618</v>
      </c>
    </row>
    <row r="101" spans="1:11" ht="15.75" customHeight="1" x14ac:dyDescent="0.25">
      <c r="A101" s="13">
        <v>32477967</v>
      </c>
      <c r="B101" s="13" t="s">
        <v>6507</v>
      </c>
      <c r="C101" s="13" t="s">
        <v>6508</v>
      </c>
      <c r="D101" s="13" t="s">
        <v>6509</v>
      </c>
      <c r="E101" s="13" t="s">
        <v>6510</v>
      </c>
      <c r="F101" s="13" t="s">
        <v>5193</v>
      </c>
      <c r="G101" s="13">
        <v>2020</v>
      </c>
      <c r="H101" s="44">
        <v>43984</v>
      </c>
      <c r="I101" s="13" t="s">
        <v>6511</v>
      </c>
      <c r="K101" s="13" t="s">
        <v>6512</v>
      </c>
    </row>
    <row r="102" spans="1:11" ht="15.75" customHeight="1" x14ac:dyDescent="0.25">
      <c r="A102" s="13">
        <v>30944196</v>
      </c>
      <c r="B102" s="13" t="s">
        <v>4526</v>
      </c>
      <c r="C102" s="13" t="s">
        <v>4527</v>
      </c>
      <c r="D102" s="13" t="s">
        <v>4528</v>
      </c>
      <c r="E102" s="13" t="s">
        <v>4529</v>
      </c>
      <c r="F102" s="13" t="s">
        <v>502</v>
      </c>
      <c r="G102" s="13">
        <v>2019</v>
      </c>
      <c r="H102" s="44">
        <v>43560</v>
      </c>
      <c r="I102" s="13" t="s">
        <v>4530</v>
      </c>
      <c r="K102" s="13" t="s">
        <v>4531</v>
      </c>
    </row>
    <row r="103" spans="1:11" ht="15.75" customHeight="1" x14ac:dyDescent="0.25">
      <c r="A103" s="13">
        <v>30858209</v>
      </c>
      <c r="B103" s="13" t="s">
        <v>598</v>
      </c>
      <c r="C103" s="13" t="s">
        <v>599</v>
      </c>
      <c r="D103" s="13" t="s">
        <v>600</v>
      </c>
      <c r="E103" s="13" t="s">
        <v>601</v>
      </c>
      <c r="F103" s="13" t="s">
        <v>573</v>
      </c>
      <c r="G103" s="13">
        <v>2019</v>
      </c>
      <c r="H103" s="44">
        <v>43537</v>
      </c>
      <c r="I103" s="13" t="s">
        <v>602</v>
      </c>
      <c r="K103" s="13" t="s">
        <v>603</v>
      </c>
    </row>
    <row r="104" spans="1:11" ht="15.75" customHeight="1" x14ac:dyDescent="0.25">
      <c r="A104" s="13">
        <v>31760050</v>
      </c>
      <c r="B104" s="13" t="s">
        <v>4436</v>
      </c>
      <c r="C104" s="13" t="s">
        <v>4437</v>
      </c>
      <c r="D104" s="13" t="s">
        <v>4438</v>
      </c>
      <c r="E104" s="13" t="s">
        <v>4439</v>
      </c>
      <c r="F104" s="13" t="s">
        <v>728</v>
      </c>
      <c r="G104" s="13">
        <v>2020</v>
      </c>
      <c r="H104" s="44">
        <v>43794</v>
      </c>
      <c r="K104" s="13" t="s">
        <v>4440</v>
      </c>
    </row>
    <row r="105" spans="1:11" ht="15.75" customHeight="1" x14ac:dyDescent="0.25">
      <c r="A105" s="13">
        <v>30552033</v>
      </c>
      <c r="B105" s="13" t="s">
        <v>605</v>
      </c>
      <c r="C105" s="13" t="s">
        <v>606</v>
      </c>
      <c r="D105" s="13" t="s">
        <v>607</v>
      </c>
      <c r="E105" s="13" t="s">
        <v>608</v>
      </c>
      <c r="F105" s="13" t="s">
        <v>285</v>
      </c>
      <c r="G105" s="13">
        <v>2019</v>
      </c>
      <c r="H105" s="44">
        <v>43450</v>
      </c>
      <c r="I105" s="13" t="s">
        <v>609</v>
      </c>
      <c r="J105" s="13" t="s">
        <v>610</v>
      </c>
      <c r="K105" s="13" t="s">
        <v>611</v>
      </c>
    </row>
    <row r="106" spans="1:11" ht="15.75" customHeight="1" x14ac:dyDescent="0.25">
      <c r="A106" s="13">
        <v>32163577</v>
      </c>
      <c r="B106" s="13" t="s">
        <v>615</v>
      </c>
      <c r="C106" s="13" t="s">
        <v>616</v>
      </c>
      <c r="D106" s="13" t="s">
        <v>617</v>
      </c>
      <c r="E106" s="13" t="s">
        <v>187</v>
      </c>
      <c r="F106" s="13" t="s">
        <v>195</v>
      </c>
      <c r="G106" s="13">
        <v>2020</v>
      </c>
      <c r="H106" s="44">
        <v>43903</v>
      </c>
      <c r="I106" s="13" t="s">
        <v>618</v>
      </c>
      <c r="K106" s="13" t="s">
        <v>619</v>
      </c>
    </row>
    <row r="107" spans="1:11" ht="15.75" customHeight="1" x14ac:dyDescent="0.25">
      <c r="A107" s="13">
        <v>29581189</v>
      </c>
      <c r="B107" s="13" t="s">
        <v>620</v>
      </c>
      <c r="C107" s="13" t="s">
        <v>621</v>
      </c>
      <c r="D107" s="13" t="s">
        <v>622</v>
      </c>
      <c r="E107" s="13" t="s">
        <v>623</v>
      </c>
      <c r="F107" s="13" t="s">
        <v>624</v>
      </c>
      <c r="G107" s="13">
        <v>2018</v>
      </c>
      <c r="H107" s="44">
        <v>43187</v>
      </c>
      <c r="I107" s="13" t="s">
        <v>625</v>
      </c>
      <c r="K107" s="13" t="s">
        <v>626</v>
      </c>
    </row>
    <row r="108" spans="1:11" ht="15.75" customHeight="1" x14ac:dyDescent="0.25">
      <c r="A108" s="13">
        <v>31225605</v>
      </c>
      <c r="B108" s="13" t="s">
        <v>628</v>
      </c>
      <c r="C108" s="13" t="s">
        <v>629</v>
      </c>
      <c r="D108" s="13" t="s">
        <v>630</v>
      </c>
      <c r="E108" s="13" t="s">
        <v>631</v>
      </c>
      <c r="F108" s="13" t="s">
        <v>493</v>
      </c>
      <c r="G108" s="13">
        <v>2019</v>
      </c>
      <c r="H108" s="44">
        <v>43638</v>
      </c>
      <c r="K108" s="13" t="s">
        <v>632</v>
      </c>
    </row>
    <row r="109" spans="1:11" ht="15.75" customHeight="1" x14ac:dyDescent="0.25">
      <c r="A109" s="13">
        <v>31340021</v>
      </c>
      <c r="B109" s="13" t="s">
        <v>634</v>
      </c>
      <c r="C109" s="13" t="s">
        <v>635</v>
      </c>
      <c r="D109" s="13" t="s">
        <v>636</v>
      </c>
      <c r="E109" s="13" t="s">
        <v>303</v>
      </c>
      <c r="F109" s="13" t="s">
        <v>493</v>
      </c>
      <c r="G109" s="13">
        <v>2019</v>
      </c>
      <c r="H109" s="44">
        <v>43671</v>
      </c>
      <c r="I109" s="13" t="s">
        <v>637</v>
      </c>
      <c r="K109" s="13" t="s">
        <v>638</v>
      </c>
    </row>
    <row r="110" spans="1:11" ht="15.75" customHeight="1" x14ac:dyDescent="0.25">
      <c r="A110" s="13">
        <v>31119626</v>
      </c>
      <c r="B110" s="13" t="s">
        <v>640</v>
      </c>
      <c r="C110" s="13" t="s">
        <v>641</v>
      </c>
      <c r="D110" s="13" t="s">
        <v>642</v>
      </c>
      <c r="E110" s="13" t="s">
        <v>295</v>
      </c>
      <c r="F110" s="13" t="s">
        <v>120</v>
      </c>
      <c r="G110" s="13">
        <v>2019</v>
      </c>
      <c r="H110" s="44">
        <v>43609</v>
      </c>
      <c r="K110" s="13" t="s">
        <v>643</v>
      </c>
    </row>
    <row r="111" spans="1:11" ht="15.75" customHeight="1" x14ac:dyDescent="0.25">
      <c r="A111" s="13">
        <v>33784401</v>
      </c>
      <c r="B111" s="13" t="s">
        <v>644</v>
      </c>
      <c r="C111" s="13" t="s">
        <v>645</v>
      </c>
      <c r="D111" s="13" t="s">
        <v>646</v>
      </c>
      <c r="E111" s="13" t="s">
        <v>647</v>
      </c>
      <c r="F111" s="13" t="s">
        <v>648</v>
      </c>
      <c r="G111" s="13">
        <v>2021</v>
      </c>
      <c r="H111" s="44">
        <v>44285</v>
      </c>
      <c r="I111" s="13" t="s">
        <v>649</v>
      </c>
      <c r="K111" s="13" t="s">
        <v>650</v>
      </c>
    </row>
    <row r="112" spans="1:11" ht="15.75" customHeight="1" x14ac:dyDescent="0.25">
      <c r="A112" s="13">
        <v>30510100</v>
      </c>
      <c r="B112" s="13" t="s">
        <v>5705</v>
      </c>
      <c r="C112" s="13" t="s">
        <v>5706</v>
      </c>
      <c r="D112" s="13" t="s">
        <v>5707</v>
      </c>
      <c r="E112" s="13" t="s">
        <v>890</v>
      </c>
      <c r="F112" s="13" t="s">
        <v>624</v>
      </c>
      <c r="G112" s="13">
        <v>2019</v>
      </c>
      <c r="H112" s="44">
        <v>43439</v>
      </c>
      <c r="I112" s="13" t="s">
        <v>5708</v>
      </c>
      <c r="K112" s="13" t="s">
        <v>5709</v>
      </c>
    </row>
    <row r="113" spans="1:11" ht="15.75" customHeight="1" x14ac:dyDescent="0.25">
      <c r="A113" s="13">
        <v>29553335</v>
      </c>
      <c r="B113" s="13" t="s">
        <v>652</v>
      </c>
      <c r="C113" s="13" t="s">
        <v>653</v>
      </c>
      <c r="D113" s="13" t="s">
        <v>654</v>
      </c>
      <c r="E113" s="13" t="s">
        <v>655</v>
      </c>
      <c r="F113" s="13" t="s">
        <v>145</v>
      </c>
      <c r="G113" s="13">
        <v>2018</v>
      </c>
      <c r="H113" s="44">
        <v>43179</v>
      </c>
      <c r="I113" s="13" t="s">
        <v>656</v>
      </c>
      <c r="K113" s="13" t="s">
        <v>657</v>
      </c>
    </row>
    <row r="114" spans="1:11" ht="15.75" customHeight="1" x14ac:dyDescent="0.25">
      <c r="A114" s="13">
        <v>32071056</v>
      </c>
      <c r="B114" s="13" t="s">
        <v>4864</v>
      </c>
      <c r="C114" s="13" t="s">
        <v>4865</v>
      </c>
      <c r="D114" s="13" t="s">
        <v>4866</v>
      </c>
      <c r="E114" s="13" t="s">
        <v>4867</v>
      </c>
      <c r="F114" s="13" t="s">
        <v>573</v>
      </c>
      <c r="G114" s="13">
        <v>2020</v>
      </c>
      <c r="H114" s="44">
        <v>43881</v>
      </c>
      <c r="I114" s="13" t="s">
        <v>4868</v>
      </c>
      <c r="K114" s="13" t="s">
        <v>4869</v>
      </c>
    </row>
    <row r="115" spans="1:11" ht="15.75" customHeight="1" x14ac:dyDescent="0.25">
      <c r="A115" s="13">
        <v>30275084</v>
      </c>
      <c r="B115" s="13" t="s">
        <v>3772</v>
      </c>
      <c r="C115" s="13" t="s">
        <v>3773</v>
      </c>
      <c r="D115" s="13" t="s">
        <v>3774</v>
      </c>
      <c r="E115" s="13" t="s">
        <v>2536</v>
      </c>
      <c r="F115" s="13" t="s">
        <v>573</v>
      </c>
      <c r="G115" s="13">
        <v>2018</v>
      </c>
      <c r="H115" s="44">
        <v>43376</v>
      </c>
      <c r="I115" s="13" t="s">
        <v>3775</v>
      </c>
      <c r="K115" s="13" t="s">
        <v>3776</v>
      </c>
    </row>
    <row r="116" spans="1:11" ht="15.75" customHeight="1" x14ac:dyDescent="0.25">
      <c r="A116" s="13">
        <v>30376120</v>
      </c>
      <c r="B116" s="13" t="s">
        <v>5235</v>
      </c>
      <c r="C116" s="13" t="s">
        <v>5236</v>
      </c>
      <c r="D116" s="13" t="s">
        <v>5237</v>
      </c>
      <c r="E116" s="13" t="s">
        <v>5238</v>
      </c>
      <c r="F116" s="13" t="s">
        <v>493</v>
      </c>
      <c r="G116" s="13">
        <v>2019</v>
      </c>
      <c r="H116" s="44">
        <v>43404</v>
      </c>
      <c r="K116" s="13" t="s">
        <v>5239</v>
      </c>
    </row>
    <row r="117" spans="1:11" ht="15.75" customHeight="1" x14ac:dyDescent="0.25">
      <c r="A117" s="13">
        <v>32078293</v>
      </c>
      <c r="B117" s="13" t="s">
        <v>5596</v>
      </c>
      <c r="C117" s="13" t="s">
        <v>5597</v>
      </c>
      <c r="D117" s="13" t="s">
        <v>5598</v>
      </c>
      <c r="E117" s="13" t="s">
        <v>5599</v>
      </c>
      <c r="F117" s="13" t="s">
        <v>2838</v>
      </c>
      <c r="G117" s="13">
        <v>2020</v>
      </c>
      <c r="H117" s="44">
        <v>43882</v>
      </c>
      <c r="I117" s="13" t="s">
        <v>5600</v>
      </c>
      <c r="J117" s="13" t="s">
        <v>5601</v>
      </c>
      <c r="K117" s="13" t="s">
        <v>5602</v>
      </c>
    </row>
    <row r="118" spans="1:11" ht="15.75" customHeight="1" x14ac:dyDescent="0.25">
      <c r="A118" s="13">
        <v>29924264</v>
      </c>
      <c r="B118" s="13" t="s">
        <v>660</v>
      </c>
      <c r="C118" s="13" t="s">
        <v>661</v>
      </c>
      <c r="D118" s="13" t="s">
        <v>662</v>
      </c>
      <c r="E118" s="13" t="s">
        <v>663</v>
      </c>
      <c r="F118" s="13" t="s">
        <v>664</v>
      </c>
      <c r="G118" s="13">
        <v>2018</v>
      </c>
      <c r="H118" s="44">
        <v>43272</v>
      </c>
      <c r="K118" s="13" t="s">
        <v>665</v>
      </c>
    </row>
    <row r="119" spans="1:11" ht="15.75" customHeight="1" x14ac:dyDescent="0.25">
      <c r="A119" s="13">
        <v>30084426</v>
      </c>
      <c r="B119" s="13" t="s">
        <v>4621</v>
      </c>
      <c r="C119" s="13" t="s">
        <v>4622</v>
      </c>
      <c r="D119" s="13" t="s">
        <v>4623</v>
      </c>
      <c r="E119" s="13" t="s">
        <v>4624</v>
      </c>
      <c r="F119" s="13" t="s">
        <v>1560</v>
      </c>
      <c r="G119" s="13">
        <v>2018</v>
      </c>
      <c r="H119" s="44">
        <v>43320</v>
      </c>
      <c r="K119" s="13" t="s">
        <v>4625</v>
      </c>
    </row>
    <row r="120" spans="1:11" ht="15.75" customHeight="1" x14ac:dyDescent="0.25">
      <c r="A120" s="13">
        <v>28540875</v>
      </c>
      <c r="B120" s="13" t="s">
        <v>669</v>
      </c>
      <c r="C120" s="13" t="s">
        <v>670</v>
      </c>
      <c r="D120" s="13" t="s">
        <v>671</v>
      </c>
      <c r="E120" s="13" t="s">
        <v>672</v>
      </c>
      <c r="F120" s="13" t="s">
        <v>673</v>
      </c>
      <c r="G120" s="13">
        <v>2017</v>
      </c>
      <c r="H120" s="44">
        <v>42881</v>
      </c>
      <c r="K120" s="13" t="s">
        <v>674</v>
      </c>
    </row>
    <row r="121" spans="1:11" ht="15.75" customHeight="1" x14ac:dyDescent="0.25">
      <c r="A121" s="13">
        <v>28178112</v>
      </c>
      <c r="B121" s="13" t="s">
        <v>3813</v>
      </c>
      <c r="C121" s="13" t="s">
        <v>3814</v>
      </c>
      <c r="D121" s="13" t="s">
        <v>3815</v>
      </c>
      <c r="E121" s="13" t="s">
        <v>3816</v>
      </c>
      <c r="F121" s="13" t="s">
        <v>304</v>
      </c>
      <c r="G121" s="13">
        <v>2017</v>
      </c>
      <c r="H121" s="44">
        <v>42775</v>
      </c>
      <c r="K121" s="13" t="s">
        <v>3817</v>
      </c>
    </row>
    <row r="122" spans="1:11" ht="15.75" customHeight="1" x14ac:dyDescent="0.25">
      <c r="A122" s="13">
        <v>30825697</v>
      </c>
      <c r="B122" s="13" t="s">
        <v>5121</v>
      </c>
      <c r="C122" s="13" t="s">
        <v>5122</v>
      </c>
      <c r="D122" s="13" t="s">
        <v>5123</v>
      </c>
      <c r="E122" s="13" t="s">
        <v>572</v>
      </c>
      <c r="F122" s="13" t="s">
        <v>977</v>
      </c>
      <c r="G122" s="13">
        <v>2019</v>
      </c>
      <c r="H122" s="44">
        <v>43527</v>
      </c>
      <c r="K122" s="13" t="s">
        <v>5124</v>
      </c>
    </row>
    <row r="123" spans="1:11" ht="15.75" customHeight="1" x14ac:dyDescent="0.25">
      <c r="A123" s="13">
        <v>29976521</v>
      </c>
      <c r="B123" s="13" t="s">
        <v>676</v>
      </c>
      <c r="C123" s="13" t="s">
        <v>677</v>
      </c>
      <c r="D123" s="13" t="s">
        <v>678</v>
      </c>
      <c r="E123" s="13" t="s">
        <v>380</v>
      </c>
      <c r="F123" s="13" t="s">
        <v>679</v>
      </c>
      <c r="G123" s="13">
        <v>2018</v>
      </c>
      <c r="H123" s="44">
        <v>43288</v>
      </c>
      <c r="K123" s="13" t="s">
        <v>680</v>
      </c>
    </row>
    <row r="124" spans="1:11" ht="15.75" customHeight="1" x14ac:dyDescent="0.25">
      <c r="A124" s="13">
        <v>29665008</v>
      </c>
      <c r="B124" s="13" t="s">
        <v>5317</v>
      </c>
      <c r="C124" s="13" t="s">
        <v>5318</v>
      </c>
      <c r="D124" s="13" t="s">
        <v>5319</v>
      </c>
      <c r="E124" s="13" t="s">
        <v>3865</v>
      </c>
      <c r="F124" s="13" t="s">
        <v>3770</v>
      </c>
      <c r="G124" s="13">
        <v>2018</v>
      </c>
      <c r="H124" s="44">
        <v>43208</v>
      </c>
      <c r="K124" s="13" t="s">
        <v>5320</v>
      </c>
    </row>
    <row r="125" spans="1:11" ht="15.75" customHeight="1" x14ac:dyDescent="0.25">
      <c r="A125" s="13">
        <v>33367585</v>
      </c>
      <c r="B125" s="13" t="s">
        <v>703</v>
      </c>
      <c r="C125" s="13" t="s">
        <v>704</v>
      </c>
      <c r="D125" s="13" t="s">
        <v>705</v>
      </c>
      <c r="E125" s="13" t="s">
        <v>706</v>
      </c>
      <c r="F125" s="13" t="s">
        <v>180</v>
      </c>
      <c r="G125" s="13">
        <v>2021</v>
      </c>
      <c r="H125" s="44">
        <v>44193</v>
      </c>
      <c r="K125" s="13" t="s">
        <v>707</v>
      </c>
    </row>
    <row r="126" spans="1:11" ht="15.75" customHeight="1" x14ac:dyDescent="0.25">
      <c r="A126" s="13">
        <v>28069643</v>
      </c>
      <c r="B126" s="13" t="s">
        <v>715</v>
      </c>
      <c r="C126" s="13" t="s">
        <v>716</v>
      </c>
      <c r="D126" s="13" t="s">
        <v>717</v>
      </c>
      <c r="E126" s="13" t="s">
        <v>718</v>
      </c>
      <c r="F126" s="13" t="s">
        <v>573</v>
      </c>
      <c r="G126" s="13">
        <v>2017</v>
      </c>
      <c r="H126" s="44">
        <v>42746</v>
      </c>
      <c r="I126" s="13" t="s">
        <v>719</v>
      </c>
      <c r="K126" s="13" t="s">
        <v>720</v>
      </c>
    </row>
    <row r="127" spans="1:11" ht="15.75" customHeight="1" x14ac:dyDescent="0.25">
      <c r="A127" s="13">
        <v>30629964</v>
      </c>
      <c r="B127" s="13" t="s">
        <v>724</v>
      </c>
      <c r="C127" s="13" t="s">
        <v>725</v>
      </c>
      <c r="D127" s="13" t="s">
        <v>726</v>
      </c>
      <c r="E127" s="13" t="s">
        <v>727</v>
      </c>
      <c r="F127" s="13" t="s">
        <v>728</v>
      </c>
      <c r="G127" s="13">
        <v>2019</v>
      </c>
      <c r="H127" s="44">
        <v>43476</v>
      </c>
      <c r="K127" s="13" t="s">
        <v>729</v>
      </c>
    </row>
    <row r="128" spans="1:11" ht="15.75" customHeight="1" x14ac:dyDescent="0.25">
      <c r="A128" s="13">
        <v>29798752</v>
      </c>
      <c r="B128" s="13" t="s">
        <v>5167</v>
      </c>
      <c r="C128" s="13" t="s">
        <v>5168</v>
      </c>
      <c r="D128" s="13" t="s">
        <v>5169</v>
      </c>
      <c r="E128" s="13" t="s">
        <v>5170</v>
      </c>
      <c r="F128" s="13" t="s">
        <v>5171</v>
      </c>
      <c r="G128" s="13">
        <v>2018</v>
      </c>
      <c r="H128" s="44">
        <v>43246</v>
      </c>
    </row>
    <row r="129" spans="1:11" ht="15.75" customHeight="1" x14ac:dyDescent="0.25">
      <c r="A129" s="13">
        <v>28820375</v>
      </c>
      <c r="B129" s="13" t="s">
        <v>4050</v>
      </c>
      <c r="C129" s="13" t="s">
        <v>4051</v>
      </c>
      <c r="D129" s="13" t="s">
        <v>4052</v>
      </c>
      <c r="E129" s="13" t="s">
        <v>4053</v>
      </c>
      <c r="F129" s="13" t="s">
        <v>145</v>
      </c>
      <c r="G129" s="13">
        <v>2017</v>
      </c>
      <c r="H129" s="44">
        <v>42966</v>
      </c>
      <c r="I129" s="13" t="s">
        <v>4054</v>
      </c>
      <c r="K129" s="13" t="s">
        <v>4055</v>
      </c>
    </row>
    <row r="130" spans="1:11" ht="15.75" customHeight="1" x14ac:dyDescent="0.25">
      <c r="A130" s="13">
        <v>28820128</v>
      </c>
      <c r="B130" s="13" t="s">
        <v>4791</v>
      </c>
      <c r="C130" s="13" t="s">
        <v>4792</v>
      </c>
      <c r="D130" s="13" t="s">
        <v>4793</v>
      </c>
      <c r="E130" s="13" t="s">
        <v>380</v>
      </c>
      <c r="F130" s="13" t="s">
        <v>145</v>
      </c>
      <c r="G130" s="13">
        <v>2017</v>
      </c>
      <c r="H130" s="44">
        <v>42966</v>
      </c>
      <c r="I130" s="13" t="s">
        <v>4794</v>
      </c>
      <c r="K130" s="13" t="s">
        <v>4795</v>
      </c>
    </row>
    <row r="131" spans="1:11" ht="15.75" customHeight="1" x14ac:dyDescent="0.25">
      <c r="A131" s="13">
        <v>32228159</v>
      </c>
      <c r="B131" s="13" t="s">
        <v>731</v>
      </c>
      <c r="C131" s="13" t="s">
        <v>732</v>
      </c>
      <c r="D131" s="13" t="s">
        <v>733</v>
      </c>
      <c r="E131" s="13" t="s">
        <v>734</v>
      </c>
      <c r="F131" s="13" t="s">
        <v>735</v>
      </c>
      <c r="G131" s="13">
        <v>2020</v>
      </c>
      <c r="H131" s="44">
        <v>43923</v>
      </c>
      <c r="K131" s="13" t="s">
        <v>736</v>
      </c>
    </row>
    <row r="132" spans="1:11" ht="15.75" customHeight="1" x14ac:dyDescent="0.25">
      <c r="A132" s="13">
        <v>31383663</v>
      </c>
      <c r="B132" s="13" t="s">
        <v>3558</v>
      </c>
      <c r="C132" s="13" t="s">
        <v>3559</v>
      </c>
      <c r="D132" s="13" t="s">
        <v>3560</v>
      </c>
      <c r="E132" s="13" t="s">
        <v>3561</v>
      </c>
      <c r="F132" s="13" t="s">
        <v>573</v>
      </c>
      <c r="G132" s="13">
        <v>2019</v>
      </c>
      <c r="H132" s="44">
        <v>43684</v>
      </c>
      <c r="I132" s="13" t="s">
        <v>3562</v>
      </c>
      <c r="K132" s="13" t="s">
        <v>3563</v>
      </c>
    </row>
    <row r="133" spans="1:11" ht="15.75" customHeight="1" x14ac:dyDescent="0.25">
      <c r="A133" s="13">
        <v>28930001</v>
      </c>
      <c r="B133" s="13" t="s">
        <v>4640</v>
      </c>
      <c r="C133" s="13" t="s">
        <v>4641</v>
      </c>
      <c r="D133" s="13" t="s">
        <v>4642</v>
      </c>
      <c r="E133" s="13" t="s">
        <v>1638</v>
      </c>
      <c r="F133" s="13" t="s">
        <v>145</v>
      </c>
      <c r="G133" s="13">
        <v>2017</v>
      </c>
      <c r="H133" s="44">
        <v>42999</v>
      </c>
      <c r="I133" s="13" t="s">
        <v>4643</v>
      </c>
      <c r="K133" s="13" t="s">
        <v>4644</v>
      </c>
    </row>
    <row r="134" spans="1:11" ht="15.75" customHeight="1" x14ac:dyDescent="0.25">
      <c r="A134" s="13">
        <v>29528994</v>
      </c>
      <c r="B134" s="13" t="s">
        <v>3609</v>
      </c>
      <c r="C134" s="13" t="s">
        <v>3610</v>
      </c>
      <c r="D134" s="13" t="s">
        <v>3611</v>
      </c>
      <c r="E134" s="13" t="s">
        <v>813</v>
      </c>
      <c r="F134" s="13" t="s">
        <v>304</v>
      </c>
      <c r="G134" s="13">
        <v>2018</v>
      </c>
      <c r="H134" s="44">
        <v>43172</v>
      </c>
      <c r="K134" s="13" t="s">
        <v>3612</v>
      </c>
    </row>
    <row r="135" spans="1:11" ht="15.75" customHeight="1" x14ac:dyDescent="0.25">
      <c r="A135" s="13">
        <v>29233095</v>
      </c>
      <c r="B135" s="13" t="s">
        <v>755</v>
      </c>
      <c r="C135" s="13" t="s">
        <v>756</v>
      </c>
      <c r="D135" s="13" t="s">
        <v>757</v>
      </c>
      <c r="E135" s="13" t="s">
        <v>758</v>
      </c>
      <c r="F135" s="13" t="s">
        <v>759</v>
      </c>
      <c r="G135" s="13">
        <v>2017</v>
      </c>
      <c r="H135" s="44">
        <v>43083</v>
      </c>
      <c r="I135" s="13" t="s">
        <v>760</v>
      </c>
      <c r="K135" s="13" t="s">
        <v>761</v>
      </c>
    </row>
    <row r="136" spans="1:11" ht="15.75" customHeight="1" x14ac:dyDescent="0.25">
      <c r="A136" s="13">
        <v>33785063</v>
      </c>
      <c r="B136" s="13" t="s">
        <v>763</v>
      </c>
      <c r="C136" s="13" t="s">
        <v>764</v>
      </c>
      <c r="D136" s="13" t="s">
        <v>765</v>
      </c>
      <c r="E136" s="13" t="s">
        <v>766</v>
      </c>
      <c r="F136" s="13" t="s">
        <v>767</v>
      </c>
      <c r="G136" s="13">
        <v>2021</v>
      </c>
      <c r="H136" s="44">
        <v>44286</v>
      </c>
      <c r="I136" s="13" t="s">
        <v>768</v>
      </c>
      <c r="K136" s="13" t="s">
        <v>769</v>
      </c>
    </row>
    <row r="137" spans="1:11" ht="15.75" customHeight="1" x14ac:dyDescent="0.25">
      <c r="A137" s="13">
        <v>29021407</v>
      </c>
      <c r="B137" s="13" t="s">
        <v>6562</v>
      </c>
      <c r="C137" s="13" t="s">
        <v>6563</v>
      </c>
      <c r="D137" s="13" t="s">
        <v>6564</v>
      </c>
      <c r="E137" s="13" t="s">
        <v>6565</v>
      </c>
      <c r="F137" s="13" t="s">
        <v>393</v>
      </c>
      <c r="G137" s="13">
        <v>2018</v>
      </c>
      <c r="H137" s="44">
        <v>43021</v>
      </c>
      <c r="K137" s="13" t="s">
        <v>6566</v>
      </c>
    </row>
    <row r="138" spans="1:11" ht="15.75" customHeight="1" x14ac:dyDescent="0.25">
      <c r="A138" s="13">
        <v>32457249</v>
      </c>
      <c r="B138" s="13" t="s">
        <v>787</v>
      </c>
      <c r="C138" s="13" t="s">
        <v>788</v>
      </c>
      <c r="D138" s="13" t="s">
        <v>789</v>
      </c>
      <c r="E138" s="13" t="s">
        <v>790</v>
      </c>
      <c r="F138" s="13" t="s">
        <v>277</v>
      </c>
      <c r="G138" s="13">
        <v>2020</v>
      </c>
      <c r="H138" s="44">
        <v>43979</v>
      </c>
      <c r="I138" s="13" t="s">
        <v>791</v>
      </c>
      <c r="K138" s="13" t="s">
        <v>792</v>
      </c>
    </row>
    <row r="139" spans="1:11" ht="15.75" customHeight="1" x14ac:dyDescent="0.25">
      <c r="A139" s="13">
        <v>31744915</v>
      </c>
      <c r="B139" s="13" t="s">
        <v>3937</v>
      </c>
      <c r="C139" s="13" t="s">
        <v>3938</v>
      </c>
      <c r="D139" s="13" t="s">
        <v>3939</v>
      </c>
      <c r="E139" s="13" t="s">
        <v>1436</v>
      </c>
      <c r="F139" s="13" t="s">
        <v>277</v>
      </c>
      <c r="G139" s="13">
        <v>2019</v>
      </c>
      <c r="H139" s="44">
        <v>43790</v>
      </c>
      <c r="I139" s="13" t="s">
        <v>3940</v>
      </c>
      <c r="K139" s="13" t="s">
        <v>3941</v>
      </c>
    </row>
    <row r="140" spans="1:11" ht="15.75" customHeight="1" x14ac:dyDescent="0.25">
      <c r="A140" s="13">
        <v>31235631</v>
      </c>
      <c r="B140" s="13" t="s">
        <v>6013</v>
      </c>
      <c r="C140" s="13" t="s">
        <v>6014</v>
      </c>
      <c r="D140" s="13" t="s">
        <v>6015</v>
      </c>
      <c r="E140" s="13" t="s">
        <v>1669</v>
      </c>
      <c r="F140" s="13" t="s">
        <v>573</v>
      </c>
      <c r="G140" s="13">
        <v>2019</v>
      </c>
      <c r="H140" s="44">
        <v>43642</v>
      </c>
      <c r="I140" s="13" t="s">
        <v>6016</v>
      </c>
      <c r="K140" s="13" t="s">
        <v>6017</v>
      </c>
    </row>
    <row r="141" spans="1:11" ht="15.75" customHeight="1" x14ac:dyDescent="0.25">
      <c r="A141" s="13">
        <v>29950382</v>
      </c>
      <c r="B141" s="13" t="s">
        <v>5864</v>
      </c>
      <c r="C141" s="13" t="s">
        <v>5865</v>
      </c>
      <c r="D141" s="13" t="s">
        <v>5866</v>
      </c>
      <c r="E141" s="13" t="s">
        <v>5867</v>
      </c>
      <c r="F141" s="13" t="s">
        <v>296</v>
      </c>
      <c r="G141" s="13">
        <v>2018</v>
      </c>
      <c r="H141" s="44">
        <v>43280</v>
      </c>
      <c r="I141" s="13" t="s">
        <v>5868</v>
      </c>
      <c r="K141" s="13" t="s">
        <v>5869</v>
      </c>
    </row>
    <row r="142" spans="1:11" ht="15.75" customHeight="1" x14ac:dyDescent="0.25">
      <c r="A142" s="13">
        <v>33200978</v>
      </c>
      <c r="B142" s="13" t="s">
        <v>794</v>
      </c>
      <c r="C142" s="13" t="s">
        <v>795</v>
      </c>
      <c r="D142" s="13" t="s">
        <v>796</v>
      </c>
      <c r="E142" s="13" t="s">
        <v>797</v>
      </c>
      <c r="F142" s="13" t="s">
        <v>249</v>
      </c>
      <c r="G142" s="13">
        <v>2020</v>
      </c>
      <c r="H142" s="44">
        <v>44152</v>
      </c>
      <c r="I142" s="13" t="s">
        <v>798</v>
      </c>
      <c r="K142" s="13" t="s">
        <v>799</v>
      </c>
    </row>
    <row r="143" spans="1:11" ht="15.75" customHeight="1" x14ac:dyDescent="0.25">
      <c r="A143" s="13">
        <v>28584144</v>
      </c>
      <c r="B143" s="13" t="s">
        <v>3571</v>
      </c>
      <c r="C143" s="13" t="s">
        <v>3572</v>
      </c>
      <c r="D143" s="13" t="s">
        <v>3573</v>
      </c>
      <c r="E143" s="13" t="s">
        <v>2161</v>
      </c>
      <c r="F143" s="13" t="s">
        <v>573</v>
      </c>
      <c r="G143" s="13">
        <v>2017</v>
      </c>
      <c r="H143" s="44">
        <v>42893</v>
      </c>
      <c r="I143" s="13" t="s">
        <v>3574</v>
      </c>
      <c r="K143" s="13" t="s">
        <v>3575</v>
      </c>
    </row>
    <row r="144" spans="1:11" ht="15.75" customHeight="1" x14ac:dyDescent="0.25">
      <c r="A144" s="13">
        <v>30909866</v>
      </c>
      <c r="B144" s="13" t="s">
        <v>810</v>
      </c>
      <c r="C144" s="13" t="s">
        <v>811</v>
      </c>
      <c r="D144" s="13" t="s">
        <v>812</v>
      </c>
      <c r="E144" s="13" t="s">
        <v>813</v>
      </c>
      <c r="F144" s="13" t="s">
        <v>759</v>
      </c>
      <c r="G144" s="13">
        <v>2019</v>
      </c>
      <c r="H144" s="44">
        <v>43551</v>
      </c>
      <c r="I144" s="13" t="s">
        <v>814</v>
      </c>
      <c r="K144" s="13" t="s">
        <v>815</v>
      </c>
    </row>
    <row r="145" spans="1:11" ht="15.75" customHeight="1" x14ac:dyDescent="0.25">
      <c r="A145" s="13">
        <v>32732336</v>
      </c>
      <c r="B145" s="13" t="s">
        <v>3800</v>
      </c>
      <c r="C145" s="13" t="s">
        <v>3801</v>
      </c>
      <c r="D145" s="13" t="s">
        <v>3802</v>
      </c>
      <c r="E145" s="13" t="s">
        <v>3803</v>
      </c>
      <c r="F145" s="13" t="s">
        <v>393</v>
      </c>
      <c r="G145" s="13">
        <v>2020</v>
      </c>
      <c r="H145" s="44">
        <v>44044</v>
      </c>
      <c r="K145" s="13" t="s">
        <v>3804</v>
      </c>
    </row>
    <row r="146" spans="1:11" ht="15.75" customHeight="1" x14ac:dyDescent="0.25">
      <c r="A146" s="13">
        <v>28633281</v>
      </c>
      <c r="B146" s="13" t="s">
        <v>823</v>
      </c>
      <c r="C146" s="13" t="s">
        <v>824</v>
      </c>
      <c r="D146" s="13" t="s">
        <v>825</v>
      </c>
      <c r="E146" s="13" t="s">
        <v>826</v>
      </c>
      <c r="F146" s="13" t="s">
        <v>188</v>
      </c>
      <c r="G146" s="13">
        <v>2017</v>
      </c>
      <c r="H146" s="44">
        <v>42908</v>
      </c>
      <c r="I146" s="13" t="s">
        <v>827</v>
      </c>
      <c r="K146" s="13" t="s">
        <v>828</v>
      </c>
    </row>
    <row r="147" spans="1:11" ht="15.75" customHeight="1" x14ac:dyDescent="0.25">
      <c r="A147" s="13">
        <v>31119632</v>
      </c>
      <c r="B147" s="13" t="s">
        <v>829</v>
      </c>
      <c r="C147" s="13" t="s">
        <v>830</v>
      </c>
      <c r="D147" s="13" t="s">
        <v>831</v>
      </c>
      <c r="E147" s="13" t="s">
        <v>832</v>
      </c>
      <c r="F147" s="13" t="s">
        <v>120</v>
      </c>
      <c r="G147" s="13">
        <v>2019</v>
      </c>
      <c r="H147" s="44">
        <v>43609</v>
      </c>
      <c r="I147" s="13" t="s">
        <v>833</v>
      </c>
      <c r="J147" s="13" t="s">
        <v>834</v>
      </c>
      <c r="K147" s="13" t="s">
        <v>835</v>
      </c>
    </row>
    <row r="148" spans="1:11" ht="15.75" customHeight="1" x14ac:dyDescent="0.25">
      <c r="A148" s="13">
        <v>36105928</v>
      </c>
      <c r="B148" s="13" t="s">
        <v>5305</v>
      </c>
      <c r="C148" s="13" t="s">
        <v>5306</v>
      </c>
      <c r="D148" s="13" t="s">
        <v>5307</v>
      </c>
      <c r="E148" s="13" t="s">
        <v>5308</v>
      </c>
      <c r="F148" s="13" t="s">
        <v>5164</v>
      </c>
      <c r="G148" s="13">
        <v>2022</v>
      </c>
      <c r="H148" s="44">
        <v>44819</v>
      </c>
      <c r="I148" s="13" t="s">
        <v>5309</v>
      </c>
      <c r="K148" s="13" t="s">
        <v>5310</v>
      </c>
    </row>
    <row r="149" spans="1:11" ht="15.75" customHeight="1" x14ac:dyDescent="0.25">
      <c r="A149" s="13">
        <v>32889143</v>
      </c>
      <c r="B149" s="13" t="s">
        <v>6184</v>
      </c>
      <c r="C149" s="13" t="s">
        <v>6185</v>
      </c>
      <c r="D149" s="13" t="s">
        <v>6186</v>
      </c>
      <c r="E149" s="13" t="s">
        <v>4444</v>
      </c>
      <c r="F149" s="13" t="s">
        <v>977</v>
      </c>
      <c r="G149" s="13">
        <v>2020</v>
      </c>
      <c r="H149" s="44">
        <v>44079</v>
      </c>
      <c r="K149" s="13" t="s">
        <v>6187</v>
      </c>
    </row>
    <row r="150" spans="1:11" ht="15.75" customHeight="1" x14ac:dyDescent="0.25">
      <c r="A150" s="13">
        <v>32762194</v>
      </c>
      <c r="B150" s="13" t="s">
        <v>836</v>
      </c>
      <c r="C150" s="13" t="s">
        <v>837</v>
      </c>
      <c r="D150" s="13" t="s">
        <v>838</v>
      </c>
      <c r="E150" s="13" t="s">
        <v>839</v>
      </c>
      <c r="F150" s="13" t="s">
        <v>840</v>
      </c>
      <c r="G150" s="13">
        <v>2020</v>
      </c>
      <c r="H150" s="44">
        <v>44051</v>
      </c>
      <c r="K150" s="13" t="s">
        <v>841</v>
      </c>
    </row>
    <row r="151" spans="1:11" ht="15.75" customHeight="1" x14ac:dyDescent="0.25">
      <c r="A151" s="13">
        <v>31385268</v>
      </c>
      <c r="B151" s="13" t="s">
        <v>4981</v>
      </c>
      <c r="C151" s="13" t="s">
        <v>4286</v>
      </c>
      <c r="D151" s="13" t="s">
        <v>4982</v>
      </c>
      <c r="E151" s="13" t="s">
        <v>4288</v>
      </c>
      <c r="F151" s="13" t="s">
        <v>120</v>
      </c>
      <c r="G151" s="13">
        <v>2019</v>
      </c>
      <c r="H151" s="44">
        <v>43684</v>
      </c>
      <c r="K151" s="13" t="s">
        <v>4983</v>
      </c>
    </row>
    <row r="152" spans="1:11" ht="15.75" customHeight="1" x14ac:dyDescent="0.25">
      <c r="A152" s="13">
        <v>30584266</v>
      </c>
      <c r="B152" s="13" t="s">
        <v>5544</v>
      </c>
      <c r="C152" s="13" t="s">
        <v>5545</v>
      </c>
      <c r="D152" s="13" t="s">
        <v>5546</v>
      </c>
      <c r="E152" s="13" t="s">
        <v>5547</v>
      </c>
      <c r="F152" s="13" t="s">
        <v>5548</v>
      </c>
      <c r="G152" s="13">
        <v>2018</v>
      </c>
      <c r="H152" s="44">
        <v>43460</v>
      </c>
      <c r="I152" s="13" t="s">
        <v>5549</v>
      </c>
      <c r="K152" s="13" t="s">
        <v>5550</v>
      </c>
    </row>
    <row r="153" spans="1:11" ht="15.75" customHeight="1" x14ac:dyDescent="0.25">
      <c r="A153" s="13">
        <v>31157931</v>
      </c>
      <c r="B153" s="13" t="s">
        <v>843</v>
      </c>
      <c r="C153" s="13" t="s">
        <v>844</v>
      </c>
      <c r="D153" s="13" t="s">
        <v>845</v>
      </c>
      <c r="E153" s="13" t="s">
        <v>362</v>
      </c>
      <c r="F153" s="13" t="s">
        <v>846</v>
      </c>
      <c r="G153" s="13">
        <v>2019</v>
      </c>
      <c r="H153" s="44">
        <v>43620</v>
      </c>
      <c r="I153" s="13" t="s">
        <v>847</v>
      </c>
      <c r="J153" s="13" t="s">
        <v>848</v>
      </c>
      <c r="K153" s="13" t="s">
        <v>849</v>
      </c>
    </row>
    <row r="154" spans="1:11" ht="15.75" customHeight="1" x14ac:dyDescent="0.25">
      <c r="A154" s="13">
        <v>28723967</v>
      </c>
      <c r="B154" s="13" t="s">
        <v>5284</v>
      </c>
      <c r="C154" s="13" t="s">
        <v>5285</v>
      </c>
      <c r="D154" s="13" t="s">
        <v>5286</v>
      </c>
      <c r="E154" s="13" t="s">
        <v>4330</v>
      </c>
      <c r="F154" s="13" t="s">
        <v>424</v>
      </c>
      <c r="G154" s="13">
        <v>2017</v>
      </c>
      <c r="H154" s="44">
        <v>42937</v>
      </c>
      <c r="I154" s="13" t="s">
        <v>5287</v>
      </c>
      <c r="K154" s="13" t="s">
        <v>5288</v>
      </c>
    </row>
    <row r="155" spans="1:11" ht="15.75" customHeight="1" x14ac:dyDescent="0.25">
      <c r="A155" s="13">
        <v>32013864</v>
      </c>
      <c r="B155" s="13" t="s">
        <v>860</v>
      </c>
      <c r="C155" s="13" t="s">
        <v>861</v>
      </c>
      <c r="D155" s="13" t="s">
        <v>862</v>
      </c>
      <c r="E155" s="13" t="s">
        <v>863</v>
      </c>
      <c r="F155" s="13" t="s">
        <v>864</v>
      </c>
      <c r="G155" s="13">
        <v>2020</v>
      </c>
      <c r="H155" s="44">
        <v>43866</v>
      </c>
      <c r="I155" s="13" t="s">
        <v>865</v>
      </c>
      <c r="K155" s="13" t="s">
        <v>866</v>
      </c>
    </row>
    <row r="156" spans="1:11" ht="15.75" customHeight="1" x14ac:dyDescent="0.25">
      <c r="A156" s="13">
        <v>28893183</v>
      </c>
      <c r="B156" s="13" t="s">
        <v>5129</v>
      </c>
      <c r="C156" s="13" t="s">
        <v>5130</v>
      </c>
      <c r="D156" s="13" t="s">
        <v>5131</v>
      </c>
      <c r="E156" s="13" t="s">
        <v>5132</v>
      </c>
      <c r="F156" s="13" t="s">
        <v>1066</v>
      </c>
      <c r="G156" s="13">
        <v>2017</v>
      </c>
      <c r="H156" s="44">
        <v>42991</v>
      </c>
      <c r="I156" s="13" t="s">
        <v>5133</v>
      </c>
      <c r="K156" s="13" t="s">
        <v>5134</v>
      </c>
    </row>
    <row r="157" spans="1:11" ht="15.75" customHeight="1" x14ac:dyDescent="0.25">
      <c r="A157" s="13">
        <v>32011233</v>
      </c>
      <c r="B157" s="13" t="s">
        <v>869</v>
      </c>
      <c r="C157" s="13" t="s">
        <v>870</v>
      </c>
      <c r="D157" s="13" t="s">
        <v>871</v>
      </c>
      <c r="E157" s="13" t="s">
        <v>872</v>
      </c>
      <c r="F157" s="13" t="s">
        <v>873</v>
      </c>
      <c r="G157" s="13">
        <v>2020</v>
      </c>
      <c r="H157" s="44">
        <v>43865</v>
      </c>
      <c r="I157" s="13" t="s">
        <v>874</v>
      </c>
      <c r="K157" s="13" t="s">
        <v>875</v>
      </c>
    </row>
    <row r="158" spans="1:11" ht="15.75" customHeight="1" x14ac:dyDescent="0.25">
      <c r="A158" s="13">
        <v>29621310</v>
      </c>
      <c r="B158" s="13" t="s">
        <v>5652</v>
      </c>
      <c r="C158" s="13" t="s">
        <v>5653</v>
      </c>
      <c r="D158" s="13" t="s">
        <v>5654</v>
      </c>
      <c r="E158" s="13" t="s">
        <v>4959</v>
      </c>
      <c r="F158" s="13" t="s">
        <v>424</v>
      </c>
      <c r="G158" s="13">
        <v>2018</v>
      </c>
      <c r="H158" s="44">
        <v>43196</v>
      </c>
      <c r="I158" s="13" t="s">
        <v>5655</v>
      </c>
      <c r="K158" s="13" t="s">
        <v>5656</v>
      </c>
    </row>
    <row r="159" spans="1:11" ht="15.75" customHeight="1" x14ac:dyDescent="0.25">
      <c r="A159" s="13">
        <v>32213251</v>
      </c>
      <c r="B159" s="13" t="s">
        <v>5014</v>
      </c>
      <c r="C159" s="13" t="s">
        <v>5015</v>
      </c>
      <c r="D159" s="13" t="s">
        <v>5016</v>
      </c>
      <c r="E159" s="13" t="s">
        <v>5017</v>
      </c>
      <c r="F159" s="13" t="s">
        <v>249</v>
      </c>
      <c r="G159" s="13">
        <v>2020</v>
      </c>
      <c r="H159" s="44">
        <v>43918</v>
      </c>
      <c r="I159" s="13" t="s">
        <v>5018</v>
      </c>
      <c r="K159" s="13" t="s">
        <v>5019</v>
      </c>
    </row>
    <row r="160" spans="1:11" ht="15.75" customHeight="1" x14ac:dyDescent="0.25">
      <c r="A160" s="13">
        <v>31871081</v>
      </c>
      <c r="B160" s="13" t="s">
        <v>5625</v>
      </c>
      <c r="C160" s="13" t="s">
        <v>5626</v>
      </c>
      <c r="D160" s="13" t="s">
        <v>5627</v>
      </c>
      <c r="E160" s="13" t="s">
        <v>1579</v>
      </c>
      <c r="F160" s="13" t="s">
        <v>573</v>
      </c>
      <c r="G160" s="13">
        <v>2020</v>
      </c>
      <c r="H160" s="44">
        <v>43824</v>
      </c>
      <c r="I160" s="13" t="s">
        <v>5628</v>
      </c>
      <c r="K160" s="13" t="s">
        <v>5629</v>
      </c>
    </row>
    <row r="161" spans="1:11" ht="15.75" customHeight="1" x14ac:dyDescent="0.25">
      <c r="A161" s="13">
        <v>32494956</v>
      </c>
      <c r="B161" s="13" t="s">
        <v>883</v>
      </c>
      <c r="C161" s="13" t="s">
        <v>884</v>
      </c>
      <c r="D161" s="13" t="s">
        <v>885</v>
      </c>
      <c r="E161" s="13" t="s">
        <v>248</v>
      </c>
      <c r="F161" s="13" t="s">
        <v>164</v>
      </c>
      <c r="G161" s="13">
        <v>2020</v>
      </c>
      <c r="H161" s="44">
        <v>43987</v>
      </c>
      <c r="K161" s="13" t="s">
        <v>886</v>
      </c>
    </row>
    <row r="162" spans="1:11" ht="15.75" customHeight="1" x14ac:dyDescent="0.25">
      <c r="A162" s="13">
        <v>33875000</v>
      </c>
      <c r="B162" s="13" t="s">
        <v>4424</v>
      </c>
      <c r="C162" s="13" t="s">
        <v>4425</v>
      </c>
      <c r="D162" s="13" t="s">
        <v>4426</v>
      </c>
      <c r="E162" s="13" t="s">
        <v>2679</v>
      </c>
      <c r="F162" s="13" t="s">
        <v>767</v>
      </c>
      <c r="G162" s="13">
        <v>2021</v>
      </c>
      <c r="H162" s="44">
        <v>44306</v>
      </c>
      <c r="I162" s="13" t="s">
        <v>4427</v>
      </c>
      <c r="K162" s="13" t="s">
        <v>4428</v>
      </c>
    </row>
    <row r="163" spans="1:11" ht="15.75" customHeight="1" x14ac:dyDescent="0.25">
      <c r="A163" s="13">
        <v>31119621</v>
      </c>
      <c r="B163" s="13" t="s">
        <v>887</v>
      </c>
      <c r="C163" s="13" t="s">
        <v>888</v>
      </c>
      <c r="D163" s="13" t="s">
        <v>889</v>
      </c>
      <c r="E163" s="13" t="s">
        <v>890</v>
      </c>
      <c r="F163" s="13" t="s">
        <v>120</v>
      </c>
      <c r="G163" s="13">
        <v>2019</v>
      </c>
      <c r="H163" s="44">
        <v>43609</v>
      </c>
      <c r="I163" s="13" t="s">
        <v>891</v>
      </c>
      <c r="J163" s="13" t="s">
        <v>892</v>
      </c>
      <c r="K163" s="13" t="s">
        <v>893</v>
      </c>
    </row>
    <row r="164" spans="1:11" ht="15.75" customHeight="1" x14ac:dyDescent="0.25">
      <c r="A164" s="13">
        <v>32661900</v>
      </c>
      <c r="B164" s="13" t="s">
        <v>894</v>
      </c>
      <c r="C164" s="13" t="s">
        <v>895</v>
      </c>
      <c r="D164" s="13" t="s">
        <v>896</v>
      </c>
      <c r="E164" s="13" t="s">
        <v>897</v>
      </c>
      <c r="F164" s="13" t="s">
        <v>898</v>
      </c>
      <c r="G164" s="13">
        <v>2020</v>
      </c>
      <c r="H164" s="44">
        <v>44027</v>
      </c>
      <c r="I164" s="13" t="s">
        <v>899</v>
      </c>
      <c r="J164" s="13" t="s">
        <v>900</v>
      </c>
      <c r="K164" s="13" t="s">
        <v>901</v>
      </c>
    </row>
    <row r="165" spans="1:11" ht="15.75" customHeight="1" x14ac:dyDescent="0.25">
      <c r="A165" s="13">
        <v>31778198</v>
      </c>
      <c r="B165" s="13" t="s">
        <v>5803</v>
      </c>
      <c r="C165" s="13" t="s">
        <v>5804</v>
      </c>
      <c r="D165" s="13" t="s">
        <v>5805</v>
      </c>
      <c r="E165" s="13" t="s">
        <v>5806</v>
      </c>
      <c r="F165" s="13" t="s">
        <v>4778</v>
      </c>
      <c r="G165" s="13">
        <v>2019</v>
      </c>
      <c r="H165" s="44">
        <v>43798</v>
      </c>
      <c r="K165" s="13" t="s">
        <v>5807</v>
      </c>
    </row>
    <row r="166" spans="1:11" ht="15.75" customHeight="1" x14ac:dyDescent="0.25">
      <c r="A166" s="13">
        <v>29644437</v>
      </c>
      <c r="B166" s="13" t="s">
        <v>912</v>
      </c>
      <c r="C166" s="13" t="s">
        <v>913</v>
      </c>
      <c r="D166" s="13" t="s">
        <v>914</v>
      </c>
      <c r="E166" s="13" t="s">
        <v>915</v>
      </c>
      <c r="F166" s="13" t="s">
        <v>916</v>
      </c>
      <c r="G166" s="13">
        <v>2018</v>
      </c>
      <c r="H166" s="44">
        <v>43203</v>
      </c>
      <c r="I166" s="13" t="s">
        <v>917</v>
      </c>
      <c r="J166" s="13" t="s">
        <v>918</v>
      </c>
      <c r="K166" s="13" t="s">
        <v>919</v>
      </c>
    </row>
    <row r="167" spans="1:11" ht="15.75" customHeight="1" x14ac:dyDescent="0.25">
      <c r="A167" s="13">
        <v>31852766</v>
      </c>
      <c r="B167" s="13" t="s">
        <v>5997</v>
      </c>
      <c r="C167" s="13" t="s">
        <v>5998</v>
      </c>
      <c r="D167" s="13" t="s">
        <v>5999</v>
      </c>
      <c r="E167" s="13" t="s">
        <v>6000</v>
      </c>
      <c r="F167" s="13" t="s">
        <v>502</v>
      </c>
      <c r="G167" s="13">
        <v>2020</v>
      </c>
      <c r="H167" s="44">
        <v>43819</v>
      </c>
      <c r="I167" s="13" t="s">
        <v>6001</v>
      </c>
      <c r="K167" s="13" t="s">
        <v>6002</v>
      </c>
    </row>
    <row r="168" spans="1:11" ht="15.75" customHeight="1" x14ac:dyDescent="0.25">
      <c r="A168" s="13">
        <v>33436505</v>
      </c>
      <c r="B168" s="13" t="s">
        <v>4853</v>
      </c>
      <c r="C168" s="13" t="s">
        <v>4854</v>
      </c>
      <c r="D168" s="13" t="s">
        <v>4855</v>
      </c>
      <c r="E168" s="13" t="s">
        <v>4856</v>
      </c>
      <c r="F168" s="13" t="s">
        <v>393</v>
      </c>
      <c r="G168" s="13">
        <v>2021</v>
      </c>
      <c r="H168" s="44">
        <v>44209</v>
      </c>
      <c r="I168" s="13" t="s">
        <v>4857</v>
      </c>
      <c r="K168" s="13" t="s">
        <v>4858</v>
      </c>
    </row>
    <row r="169" spans="1:11" ht="15.75" customHeight="1" x14ac:dyDescent="0.25">
      <c r="A169" s="13">
        <v>28729124</v>
      </c>
      <c r="B169" s="13" t="s">
        <v>3604</v>
      </c>
      <c r="C169" s="13" t="s">
        <v>1502</v>
      </c>
      <c r="D169" s="13" t="s">
        <v>3605</v>
      </c>
      <c r="E169" s="13" t="s">
        <v>1504</v>
      </c>
      <c r="F169" s="13" t="s">
        <v>949</v>
      </c>
      <c r="G169" s="13">
        <v>2018</v>
      </c>
      <c r="H169" s="44">
        <v>42938</v>
      </c>
      <c r="K169" s="13" t="s">
        <v>3606</v>
      </c>
    </row>
    <row r="170" spans="1:11" ht="15.75" customHeight="1" x14ac:dyDescent="0.25">
      <c r="A170" s="13">
        <v>31119627</v>
      </c>
      <c r="B170" s="13" t="s">
        <v>921</v>
      </c>
      <c r="C170" s="13" t="s">
        <v>922</v>
      </c>
      <c r="D170" s="13" t="s">
        <v>923</v>
      </c>
      <c r="E170" s="13" t="s">
        <v>924</v>
      </c>
      <c r="F170" s="13" t="s">
        <v>120</v>
      </c>
      <c r="G170" s="13">
        <v>2019</v>
      </c>
      <c r="H170" s="44">
        <v>43609</v>
      </c>
      <c r="I170" s="13" t="s">
        <v>925</v>
      </c>
      <c r="J170" s="13" t="s">
        <v>926</v>
      </c>
      <c r="K170" s="13" t="s">
        <v>927</v>
      </c>
    </row>
    <row r="171" spans="1:11" ht="15.75" customHeight="1" x14ac:dyDescent="0.25">
      <c r="A171" s="13">
        <v>32966677</v>
      </c>
      <c r="B171" s="13" t="s">
        <v>928</v>
      </c>
      <c r="C171" s="13" t="s">
        <v>929</v>
      </c>
      <c r="D171" s="13" t="s">
        <v>930</v>
      </c>
      <c r="E171" s="13" t="s">
        <v>931</v>
      </c>
      <c r="F171" s="13" t="s">
        <v>932</v>
      </c>
      <c r="G171" s="13">
        <v>2021</v>
      </c>
      <c r="H171" s="44">
        <v>44097</v>
      </c>
      <c r="K171" s="13" t="s">
        <v>933</v>
      </c>
    </row>
    <row r="172" spans="1:11" ht="15.75" customHeight="1" x14ac:dyDescent="0.25">
      <c r="A172" s="13">
        <v>30234796</v>
      </c>
      <c r="B172" s="13" t="s">
        <v>937</v>
      </c>
      <c r="C172" s="13" t="s">
        <v>938</v>
      </c>
      <c r="D172" s="13" t="s">
        <v>939</v>
      </c>
      <c r="E172" s="13" t="s">
        <v>940</v>
      </c>
      <c r="F172" s="13" t="s">
        <v>304</v>
      </c>
      <c r="G172" s="13">
        <v>2018</v>
      </c>
      <c r="H172" s="44">
        <v>43364</v>
      </c>
      <c r="K172" s="13" t="s">
        <v>941</v>
      </c>
    </row>
    <row r="173" spans="1:11" ht="15.75" customHeight="1" x14ac:dyDescent="0.25">
      <c r="A173" s="13">
        <v>31801897</v>
      </c>
      <c r="B173" s="13" t="s">
        <v>5951</v>
      </c>
      <c r="C173" s="13" t="s">
        <v>5952</v>
      </c>
      <c r="D173" s="13" t="s">
        <v>5953</v>
      </c>
      <c r="E173" s="13" t="s">
        <v>5954</v>
      </c>
      <c r="F173" s="13" t="s">
        <v>393</v>
      </c>
      <c r="G173" s="13">
        <v>2020</v>
      </c>
      <c r="H173" s="44">
        <v>43805</v>
      </c>
      <c r="K173" s="13" t="s">
        <v>5955</v>
      </c>
    </row>
    <row r="174" spans="1:11" ht="15.75" customHeight="1" x14ac:dyDescent="0.25">
      <c r="A174" s="13">
        <v>29999304</v>
      </c>
      <c r="B174" s="13" t="s">
        <v>955</v>
      </c>
      <c r="C174" s="13" t="s">
        <v>956</v>
      </c>
      <c r="D174" s="13" t="s">
        <v>957</v>
      </c>
      <c r="E174" s="13" t="s">
        <v>958</v>
      </c>
      <c r="F174" s="13" t="s">
        <v>959</v>
      </c>
      <c r="G174" s="13">
        <v>2018</v>
      </c>
      <c r="H174" s="44">
        <v>43294</v>
      </c>
      <c r="I174" s="13" t="s">
        <v>960</v>
      </c>
      <c r="J174" s="13" t="s">
        <v>961</v>
      </c>
      <c r="K174" s="13" t="s">
        <v>962</v>
      </c>
    </row>
    <row r="175" spans="1:11" ht="15.75" customHeight="1" x14ac:dyDescent="0.25">
      <c r="A175" s="13">
        <v>34668731</v>
      </c>
      <c r="B175" s="13" t="s">
        <v>964</v>
      </c>
      <c r="C175" s="13" t="s">
        <v>965</v>
      </c>
      <c r="D175" s="13" t="s">
        <v>966</v>
      </c>
      <c r="E175" s="13" t="s">
        <v>967</v>
      </c>
      <c r="F175" s="13" t="s">
        <v>312</v>
      </c>
      <c r="G175" s="13">
        <v>2021</v>
      </c>
      <c r="H175" s="44">
        <v>44489</v>
      </c>
      <c r="I175" s="13" t="s">
        <v>968</v>
      </c>
      <c r="K175" s="13" t="s">
        <v>969</v>
      </c>
    </row>
    <row r="176" spans="1:11" ht="15.75" customHeight="1" x14ac:dyDescent="0.25">
      <c r="A176" s="13">
        <v>32022739</v>
      </c>
      <c r="B176" s="13" t="s">
        <v>4919</v>
      </c>
      <c r="C176" s="13" t="s">
        <v>4920</v>
      </c>
      <c r="D176" s="13" t="s">
        <v>4921</v>
      </c>
      <c r="E176" s="13" t="s">
        <v>4922</v>
      </c>
      <c r="F176" s="13" t="s">
        <v>304</v>
      </c>
      <c r="G176" s="13">
        <v>2020</v>
      </c>
      <c r="H176" s="44">
        <v>43867</v>
      </c>
      <c r="I176" s="13" t="s">
        <v>4923</v>
      </c>
      <c r="K176" s="13" t="s">
        <v>4924</v>
      </c>
    </row>
    <row r="177" spans="1:11" ht="15.75" customHeight="1" x14ac:dyDescent="0.25">
      <c r="A177" s="13">
        <v>30448519</v>
      </c>
      <c r="B177" s="13" t="s">
        <v>973</v>
      </c>
      <c r="C177" s="13" t="s">
        <v>974</v>
      </c>
      <c r="D177" s="13" t="s">
        <v>975</v>
      </c>
      <c r="E177" s="13" t="s">
        <v>976</v>
      </c>
      <c r="F177" s="13" t="s">
        <v>977</v>
      </c>
      <c r="G177" s="13">
        <v>2019</v>
      </c>
      <c r="H177" s="44">
        <v>43423</v>
      </c>
      <c r="K177" s="13" t="s">
        <v>978</v>
      </c>
    </row>
    <row r="178" spans="1:11" ht="15.75" customHeight="1" x14ac:dyDescent="0.25">
      <c r="A178" s="13">
        <v>28545411</v>
      </c>
      <c r="B178" s="13" t="s">
        <v>4647</v>
      </c>
      <c r="C178" s="13" t="s">
        <v>4648</v>
      </c>
      <c r="D178" s="13" t="s">
        <v>4649</v>
      </c>
      <c r="E178" s="13" t="s">
        <v>4650</v>
      </c>
      <c r="F178" s="13" t="s">
        <v>1066</v>
      </c>
      <c r="G178" s="13">
        <v>2017</v>
      </c>
      <c r="H178" s="44">
        <v>42882</v>
      </c>
      <c r="I178" s="13" t="s">
        <v>4651</v>
      </c>
      <c r="K178" s="13" t="s">
        <v>4652</v>
      </c>
    </row>
    <row r="179" spans="1:11" ht="15.75" customHeight="1" x14ac:dyDescent="0.25">
      <c r="A179" s="13">
        <v>31992068</v>
      </c>
      <c r="B179" s="13" t="s">
        <v>4201</v>
      </c>
      <c r="C179" s="13" t="s">
        <v>4202</v>
      </c>
      <c r="D179" s="13" t="s">
        <v>4203</v>
      </c>
      <c r="E179" s="13" t="s">
        <v>4204</v>
      </c>
      <c r="F179" s="13" t="s">
        <v>1091</v>
      </c>
      <c r="G179" s="13">
        <v>2019</v>
      </c>
      <c r="H179" s="44">
        <v>43860</v>
      </c>
      <c r="K179" s="13" t="s">
        <v>4205</v>
      </c>
    </row>
    <row r="180" spans="1:11" ht="15.75" customHeight="1" x14ac:dyDescent="0.25">
      <c r="A180" s="13">
        <v>29701830</v>
      </c>
      <c r="B180" s="13" t="s">
        <v>990</v>
      </c>
      <c r="C180" s="13" t="s">
        <v>991</v>
      </c>
      <c r="D180" s="13" t="s">
        <v>992</v>
      </c>
      <c r="E180" s="13" t="s">
        <v>187</v>
      </c>
      <c r="F180" s="13" t="s">
        <v>195</v>
      </c>
      <c r="G180" s="13">
        <v>2018</v>
      </c>
      <c r="H180" s="44">
        <v>43218</v>
      </c>
      <c r="I180" s="13" t="s">
        <v>993</v>
      </c>
      <c r="K180" s="13" t="s">
        <v>994</v>
      </c>
    </row>
    <row r="181" spans="1:11" ht="15.75" customHeight="1" x14ac:dyDescent="0.25">
      <c r="A181" s="13">
        <v>35480233</v>
      </c>
      <c r="B181" s="13" t="s">
        <v>6218</v>
      </c>
      <c r="C181" s="13" t="s">
        <v>6219</v>
      </c>
      <c r="D181" s="13" t="s">
        <v>6220</v>
      </c>
      <c r="E181" s="13" t="s">
        <v>6221</v>
      </c>
      <c r="F181" s="13" t="s">
        <v>5193</v>
      </c>
      <c r="G181" s="13">
        <v>2022</v>
      </c>
      <c r="H181" s="44">
        <v>44679</v>
      </c>
      <c r="I181" s="13" t="s">
        <v>6222</v>
      </c>
      <c r="K181" s="13" t="s">
        <v>6223</v>
      </c>
    </row>
    <row r="182" spans="1:11" ht="15.75" customHeight="1" x14ac:dyDescent="0.25">
      <c r="A182" s="13">
        <v>30412735</v>
      </c>
      <c r="B182" s="13" t="s">
        <v>996</v>
      </c>
      <c r="C182" s="13" t="s">
        <v>997</v>
      </c>
      <c r="D182" s="13" t="s">
        <v>998</v>
      </c>
      <c r="E182" s="13" t="s">
        <v>999</v>
      </c>
      <c r="F182" s="13" t="s">
        <v>454</v>
      </c>
      <c r="G182" s="13">
        <v>2019</v>
      </c>
      <c r="H182" s="44">
        <v>43414</v>
      </c>
      <c r="K182" s="13" t="s">
        <v>1000</v>
      </c>
    </row>
    <row r="183" spans="1:11" ht="15.75" customHeight="1" x14ac:dyDescent="0.25">
      <c r="A183" s="13">
        <v>31870236</v>
      </c>
      <c r="B183" s="13" t="s">
        <v>1001</v>
      </c>
      <c r="C183" s="13" t="s">
        <v>1002</v>
      </c>
      <c r="D183" s="13" t="s">
        <v>1003</v>
      </c>
      <c r="E183" s="13" t="s">
        <v>1004</v>
      </c>
      <c r="F183" s="13" t="s">
        <v>735</v>
      </c>
      <c r="G183" s="13">
        <v>2020</v>
      </c>
      <c r="H183" s="44">
        <v>43824</v>
      </c>
      <c r="K183" s="13" t="s">
        <v>1005</v>
      </c>
    </row>
    <row r="184" spans="1:11" ht="15.75" customHeight="1" x14ac:dyDescent="0.25">
      <c r="A184" s="13">
        <v>34529975</v>
      </c>
      <c r="B184" s="13" t="s">
        <v>1034</v>
      </c>
      <c r="C184" s="13" t="s">
        <v>1035</v>
      </c>
      <c r="D184" s="13" t="s">
        <v>1036</v>
      </c>
      <c r="E184" s="13" t="s">
        <v>1037</v>
      </c>
      <c r="F184" s="13" t="s">
        <v>1038</v>
      </c>
      <c r="G184" s="13">
        <v>2021</v>
      </c>
      <c r="H184" s="44">
        <v>44455</v>
      </c>
      <c r="I184" s="13" t="s">
        <v>1039</v>
      </c>
      <c r="K184" s="13" t="s">
        <v>1040</v>
      </c>
    </row>
    <row r="185" spans="1:11" ht="15.75" customHeight="1" x14ac:dyDescent="0.25">
      <c r="A185" s="13">
        <v>31581294</v>
      </c>
      <c r="B185" s="13" t="s">
        <v>5445</v>
      </c>
      <c r="C185" s="13" t="s">
        <v>5446</v>
      </c>
      <c r="D185" s="13" t="s">
        <v>5447</v>
      </c>
      <c r="E185" s="13" t="s">
        <v>4554</v>
      </c>
      <c r="F185" s="13" t="s">
        <v>195</v>
      </c>
      <c r="G185" s="13">
        <v>2020</v>
      </c>
      <c r="H185" s="44">
        <v>43742</v>
      </c>
      <c r="I185" s="13" t="s">
        <v>5448</v>
      </c>
      <c r="K185" s="13" t="s">
        <v>5449</v>
      </c>
    </row>
    <row r="186" spans="1:11" ht="15.75" customHeight="1" x14ac:dyDescent="0.25">
      <c r="A186" s="13">
        <v>33063655</v>
      </c>
      <c r="B186" s="13" t="s">
        <v>1042</v>
      </c>
      <c r="C186" s="13" t="s">
        <v>1043</v>
      </c>
      <c r="D186" s="13" t="s">
        <v>1044</v>
      </c>
      <c r="E186" s="13" t="s">
        <v>1045</v>
      </c>
      <c r="F186" s="13" t="s">
        <v>1046</v>
      </c>
      <c r="G186" s="13">
        <v>2020</v>
      </c>
      <c r="H186" s="44">
        <v>44120</v>
      </c>
      <c r="I186" s="13" t="s">
        <v>1047</v>
      </c>
      <c r="K186" s="13" t="s">
        <v>1048</v>
      </c>
    </row>
    <row r="187" spans="1:11" ht="15.75" customHeight="1" x14ac:dyDescent="0.25">
      <c r="A187" s="13">
        <v>27998950</v>
      </c>
      <c r="B187" s="13" t="s">
        <v>4860</v>
      </c>
      <c r="C187" s="13" t="s">
        <v>4861</v>
      </c>
      <c r="D187" s="13" t="s">
        <v>4862</v>
      </c>
      <c r="E187" s="13" t="s">
        <v>4228</v>
      </c>
      <c r="F187" s="13" t="s">
        <v>393</v>
      </c>
      <c r="G187" s="13">
        <v>2017</v>
      </c>
      <c r="H187" s="44">
        <v>42726</v>
      </c>
      <c r="K187" s="13" t="s">
        <v>4863</v>
      </c>
    </row>
    <row r="188" spans="1:11" ht="15.75" customHeight="1" x14ac:dyDescent="0.25">
      <c r="A188" s="13">
        <v>30961546</v>
      </c>
      <c r="B188" s="13" t="s">
        <v>5831</v>
      </c>
      <c r="C188" s="13" t="s">
        <v>5832</v>
      </c>
      <c r="D188" s="13" t="s">
        <v>5833</v>
      </c>
      <c r="E188" s="13" t="s">
        <v>5834</v>
      </c>
      <c r="F188" s="13" t="s">
        <v>759</v>
      </c>
      <c r="G188" s="13">
        <v>2019</v>
      </c>
      <c r="H188" s="44">
        <v>43565</v>
      </c>
      <c r="I188" s="13" t="s">
        <v>5835</v>
      </c>
      <c r="K188" s="13" t="s">
        <v>5836</v>
      </c>
    </row>
    <row r="189" spans="1:11" ht="15.75" customHeight="1" x14ac:dyDescent="0.25">
      <c r="A189" s="13">
        <v>28916651</v>
      </c>
      <c r="B189" s="13" t="s">
        <v>3707</v>
      </c>
      <c r="C189" s="13" t="s">
        <v>3708</v>
      </c>
      <c r="D189" s="13" t="s">
        <v>3709</v>
      </c>
      <c r="E189" s="13" t="s">
        <v>3710</v>
      </c>
      <c r="F189" s="13" t="s">
        <v>3711</v>
      </c>
      <c r="G189" s="13">
        <v>2017</v>
      </c>
      <c r="H189" s="44">
        <v>42995</v>
      </c>
      <c r="K189" s="13" t="s">
        <v>3712</v>
      </c>
    </row>
    <row r="190" spans="1:11" ht="15.75" customHeight="1" x14ac:dyDescent="0.25">
      <c r="A190" s="13">
        <v>29482499</v>
      </c>
      <c r="B190" s="13" t="s">
        <v>6142</v>
      </c>
      <c r="C190" s="13" t="s">
        <v>6143</v>
      </c>
      <c r="D190" s="13" t="s">
        <v>6144</v>
      </c>
      <c r="E190" s="13" t="s">
        <v>6145</v>
      </c>
      <c r="F190" s="13" t="s">
        <v>864</v>
      </c>
      <c r="G190" s="13">
        <v>2018</v>
      </c>
      <c r="H190" s="44">
        <v>43159</v>
      </c>
      <c r="I190" s="13" t="s">
        <v>6146</v>
      </c>
      <c r="K190" s="13" t="s">
        <v>6147</v>
      </c>
    </row>
    <row r="191" spans="1:11" ht="15.75" customHeight="1" x14ac:dyDescent="0.25">
      <c r="A191" s="13">
        <v>34118893</v>
      </c>
      <c r="B191" s="13" t="s">
        <v>1062</v>
      </c>
      <c r="C191" s="13" t="s">
        <v>1063</v>
      </c>
      <c r="D191" s="13" t="s">
        <v>1064</v>
      </c>
      <c r="E191" s="13" t="s">
        <v>1065</v>
      </c>
      <c r="F191" s="13" t="s">
        <v>1066</v>
      </c>
      <c r="G191" s="13">
        <v>2021</v>
      </c>
      <c r="H191" s="44">
        <v>44360</v>
      </c>
      <c r="I191" s="13" t="s">
        <v>1067</v>
      </c>
      <c r="K191" s="13" t="s">
        <v>1068</v>
      </c>
    </row>
    <row r="192" spans="1:11" ht="15.75" customHeight="1" x14ac:dyDescent="0.25">
      <c r="A192" s="13">
        <v>34906669</v>
      </c>
      <c r="B192" s="13" t="s">
        <v>4154</v>
      </c>
      <c r="C192" s="13" t="s">
        <v>4155</v>
      </c>
      <c r="D192" s="13" t="s">
        <v>4156</v>
      </c>
      <c r="E192" s="13" t="s">
        <v>4157</v>
      </c>
      <c r="F192" s="13" t="s">
        <v>4158</v>
      </c>
      <c r="G192" s="13">
        <v>2022</v>
      </c>
      <c r="H192" s="44">
        <v>44545</v>
      </c>
      <c r="I192" s="13" t="s">
        <v>4159</v>
      </c>
      <c r="J192" s="13" t="s">
        <v>4160</v>
      </c>
      <c r="K192" s="13" t="s">
        <v>4161</v>
      </c>
    </row>
    <row r="193" spans="1:11" ht="15.75" customHeight="1" x14ac:dyDescent="0.25">
      <c r="A193" s="13">
        <v>32202529</v>
      </c>
      <c r="B193" s="13" t="s">
        <v>1078</v>
      </c>
      <c r="C193" s="13" t="s">
        <v>1079</v>
      </c>
      <c r="D193" s="13" t="s">
        <v>1080</v>
      </c>
      <c r="E193" s="13" t="s">
        <v>1081</v>
      </c>
      <c r="F193" s="13" t="s">
        <v>1082</v>
      </c>
      <c r="G193" s="13">
        <v>2020</v>
      </c>
      <c r="H193" s="44">
        <v>43914</v>
      </c>
      <c r="I193" s="13" t="s">
        <v>1083</v>
      </c>
      <c r="J193" s="13" t="s">
        <v>1084</v>
      </c>
      <c r="K193" s="13" t="s">
        <v>1085</v>
      </c>
    </row>
    <row r="194" spans="1:11" ht="15.75" customHeight="1" x14ac:dyDescent="0.25">
      <c r="A194" s="13">
        <v>30657464</v>
      </c>
      <c r="B194" s="13" t="s">
        <v>1093</v>
      </c>
      <c r="C194" s="13" t="s">
        <v>1094</v>
      </c>
      <c r="D194" s="13" t="s">
        <v>1095</v>
      </c>
      <c r="E194" s="13" t="s">
        <v>1096</v>
      </c>
      <c r="F194" s="13" t="s">
        <v>304</v>
      </c>
      <c r="G194" s="13">
        <v>2019</v>
      </c>
      <c r="H194" s="44">
        <v>43484</v>
      </c>
      <c r="K194" s="13" t="s">
        <v>1097</v>
      </c>
    </row>
    <row r="195" spans="1:11" ht="15.75" customHeight="1" x14ac:dyDescent="0.25">
      <c r="A195" s="13">
        <v>30363025</v>
      </c>
      <c r="B195" s="13" t="s">
        <v>1113</v>
      </c>
      <c r="C195" s="13" t="s">
        <v>1114</v>
      </c>
      <c r="D195" s="13" t="s">
        <v>1115</v>
      </c>
      <c r="E195" s="13" t="s">
        <v>1116</v>
      </c>
      <c r="F195" s="13" t="s">
        <v>304</v>
      </c>
      <c r="G195" s="13">
        <v>2019</v>
      </c>
      <c r="H195" s="44">
        <v>43400</v>
      </c>
      <c r="I195" s="13" t="s">
        <v>1117</v>
      </c>
      <c r="J195" s="13" t="s">
        <v>1118</v>
      </c>
      <c r="K195" s="13" t="s">
        <v>1119</v>
      </c>
    </row>
    <row r="196" spans="1:11" ht="15.75" customHeight="1" x14ac:dyDescent="0.25">
      <c r="A196" s="13">
        <v>29523496</v>
      </c>
      <c r="B196" s="13" t="s">
        <v>4925</v>
      </c>
      <c r="C196" s="13" t="s">
        <v>4926</v>
      </c>
      <c r="D196" s="13" t="s">
        <v>4927</v>
      </c>
      <c r="E196" s="13" t="s">
        <v>3210</v>
      </c>
      <c r="F196" s="13" t="s">
        <v>679</v>
      </c>
      <c r="G196" s="13">
        <v>2018</v>
      </c>
      <c r="H196" s="44">
        <v>43170</v>
      </c>
      <c r="K196" s="13" t="s">
        <v>4928</v>
      </c>
    </row>
    <row r="197" spans="1:11" ht="15.75" customHeight="1" x14ac:dyDescent="0.25">
      <c r="A197" s="13">
        <v>31870237</v>
      </c>
      <c r="B197" s="13" t="s">
        <v>5809</v>
      </c>
      <c r="C197" s="13" t="s">
        <v>5810</v>
      </c>
      <c r="D197" s="13" t="s">
        <v>5811</v>
      </c>
      <c r="E197" s="13" t="s">
        <v>3210</v>
      </c>
      <c r="F197" s="13" t="s">
        <v>735</v>
      </c>
      <c r="G197" s="13">
        <v>2020</v>
      </c>
      <c r="H197" s="44">
        <v>43824</v>
      </c>
      <c r="K197" s="13" t="s">
        <v>5812</v>
      </c>
    </row>
    <row r="198" spans="1:11" ht="15.75" customHeight="1" x14ac:dyDescent="0.25">
      <c r="A198" s="13">
        <v>30727713</v>
      </c>
      <c r="B198" s="13" t="s">
        <v>1128</v>
      </c>
      <c r="C198" s="13" t="s">
        <v>1129</v>
      </c>
      <c r="D198" s="13" t="s">
        <v>1130</v>
      </c>
      <c r="E198" s="13" t="s">
        <v>1131</v>
      </c>
      <c r="F198" s="13" t="s">
        <v>1132</v>
      </c>
      <c r="G198" s="13">
        <v>2019</v>
      </c>
      <c r="H198" s="44">
        <v>43504</v>
      </c>
      <c r="I198" s="13" t="s">
        <v>1133</v>
      </c>
    </row>
    <row r="199" spans="1:11" ht="15.75" customHeight="1" x14ac:dyDescent="0.25">
      <c r="A199" s="13">
        <v>30789143</v>
      </c>
      <c r="B199" s="13" t="s">
        <v>1142</v>
      </c>
      <c r="C199" s="13" t="s">
        <v>1143</v>
      </c>
      <c r="D199" s="13" t="s">
        <v>1144</v>
      </c>
      <c r="E199" s="13" t="s">
        <v>1145</v>
      </c>
      <c r="F199" s="13" t="s">
        <v>145</v>
      </c>
      <c r="G199" s="13">
        <v>2019</v>
      </c>
      <c r="H199" s="44">
        <v>43518</v>
      </c>
      <c r="I199" s="13" t="s">
        <v>1146</v>
      </c>
      <c r="K199" s="13" t="s">
        <v>1147</v>
      </c>
    </row>
    <row r="200" spans="1:11" ht="15.75" customHeight="1" x14ac:dyDescent="0.25">
      <c r="A200" s="13">
        <v>33148708</v>
      </c>
      <c r="B200" s="13" t="s">
        <v>6583</v>
      </c>
      <c r="C200" s="13" t="s">
        <v>6584</v>
      </c>
      <c r="D200" s="13" t="s">
        <v>6585</v>
      </c>
      <c r="E200" s="13" t="s">
        <v>6586</v>
      </c>
      <c r="F200" s="13" t="s">
        <v>502</v>
      </c>
      <c r="G200" s="13">
        <v>2021</v>
      </c>
      <c r="H200" s="44">
        <v>44140</v>
      </c>
      <c r="I200" s="13" t="s">
        <v>6587</v>
      </c>
      <c r="K200" s="13" t="s">
        <v>6588</v>
      </c>
    </row>
    <row r="201" spans="1:11" ht="15.75" customHeight="1" x14ac:dyDescent="0.25">
      <c r="A201" s="13">
        <v>30087172</v>
      </c>
      <c r="B201" s="13" t="s">
        <v>4545</v>
      </c>
      <c r="C201" s="13" t="s">
        <v>4546</v>
      </c>
      <c r="D201" s="13" t="s">
        <v>4547</v>
      </c>
      <c r="E201" s="13" t="s">
        <v>1747</v>
      </c>
      <c r="F201" s="13" t="s">
        <v>277</v>
      </c>
      <c r="G201" s="13">
        <v>2018</v>
      </c>
      <c r="H201" s="44">
        <v>43321</v>
      </c>
      <c r="I201" s="13" t="s">
        <v>4548</v>
      </c>
      <c r="K201" s="13" t="s">
        <v>4549</v>
      </c>
    </row>
    <row r="202" spans="1:11" ht="15.75" customHeight="1" x14ac:dyDescent="0.25">
      <c r="A202" s="13">
        <v>31385265</v>
      </c>
      <c r="B202" s="13" t="s">
        <v>5497</v>
      </c>
      <c r="C202" s="13" t="s">
        <v>5498</v>
      </c>
      <c r="D202" s="13" t="s">
        <v>5499</v>
      </c>
      <c r="E202" s="13" t="s">
        <v>4288</v>
      </c>
      <c r="F202" s="13" t="s">
        <v>120</v>
      </c>
      <c r="G202" s="13">
        <v>2019</v>
      </c>
      <c r="H202" s="44">
        <v>43684</v>
      </c>
      <c r="K202" s="13" t="s">
        <v>5500</v>
      </c>
    </row>
    <row r="203" spans="1:11" ht="15.75" customHeight="1" x14ac:dyDescent="0.25">
      <c r="A203" s="13">
        <v>31407661</v>
      </c>
      <c r="B203" s="13" t="s">
        <v>1165</v>
      </c>
      <c r="C203" s="13" t="s">
        <v>1166</v>
      </c>
      <c r="D203" s="13" t="s">
        <v>1167</v>
      </c>
      <c r="E203" s="13" t="s">
        <v>1168</v>
      </c>
      <c r="F203" s="13" t="s">
        <v>145</v>
      </c>
      <c r="G203" s="13">
        <v>2019</v>
      </c>
      <c r="H203" s="44">
        <v>43691</v>
      </c>
      <c r="I203" s="13" t="s">
        <v>1169</v>
      </c>
      <c r="K203" s="13" t="s">
        <v>1170</v>
      </c>
    </row>
    <row r="204" spans="1:11" ht="15.75" customHeight="1" x14ac:dyDescent="0.25">
      <c r="A204" s="13">
        <v>32767178</v>
      </c>
      <c r="B204" s="13" t="s">
        <v>6721</v>
      </c>
      <c r="C204" s="13" t="s">
        <v>6722</v>
      </c>
      <c r="D204" s="13" t="s">
        <v>6723</v>
      </c>
      <c r="E204" s="13" t="s">
        <v>6724</v>
      </c>
      <c r="F204" s="13" t="s">
        <v>164</v>
      </c>
      <c r="G204" s="13">
        <v>2021</v>
      </c>
      <c r="H204" s="44">
        <v>44052</v>
      </c>
      <c r="K204" s="13" t="s">
        <v>6725</v>
      </c>
    </row>
    <row r="205" spans="1:11" ht="15.75" customHeight="1" x14ac:dyDescent="0.25">
      <c r="A205" s="13">
        <v>29349557</v>
      </c>
      <c r="B205" s="13" t="s">
        <v>1173</v>
      </c>
      <c r="C205" s="13" t="s">
        <v>1174</v>
      </c>
      <c r="D205" s="13" t="s">
        <v>1175</v>
      </c>
      <c r="E205" s="13" t="s">
        <v>1176</v>
      </c>
      <c r="F205" s="13" t="s">
        <v>1177</v>
      </c>
      <c r="G205" s="13">
        <v>2018</v>
      </c>
      <c r="H205" s="44">
        <v>43120</v>
      </c>
      <c r="K205" s="13" t="s">
        <v>1178</v>
      </c>
    </row>
    <row r="206" spans="1:11" ht="15.75" customHeight="1" x14ac:dyDescent="0.25">
      <c r="A206" s="13">
        <v>32041800</v>
      </c>
      <c r="B206" s="13" t="s">
        <v>1187</v>
      </c>
      <c r="C206" s="13" t="s">
        <v>1188</v>
      </c>
      <c r="D206" s="13" t="s">
        <v>1189</v>
      </c>
      <c r="E206" s="13" t="s">
        <v>832</v>
      </c>
      <c r="F206" s="13" t="s">
        <v>373</v>
      </c>
      <c r="G206" s="13">
        <v>2020</v>
      </c>
      <c r="H206" s="44">
        <v>43873</v>
      </c>
      <c r="I206" s="13" t="s">
        <v>1190</v>
      </c>
      <c r="K206" s="13" t="s">
        <v>1191</v>
      </c>
    </row>
    <row r="207" spans="1:11" ht="15.75" customHeight="1" x14ac:dyDescent="0.25">
      <c r="A207" s="13">
        <v>32116136</v>
      </c>
      <c r="B207" s="13" t="s">
        <v>1193</v>
      </c>
      <c r="C207" s="13" t="s">
        <v>1194</v>
      </c>
      <c r="D207" s="13" t="s">
        <v>1195</v>
      </c>
      <c r="E207" s="13" t="s">
        <v>144</v>
      </c>
      <c r="F207" s="13" t="s">
        <v>155</v>
      </c>
      <c r="G207" s="13">
        <v>2020</v>
      </c>
      <c r="H207" s="44">
        <v>43893</v>
      </c>
      <c r="I207" s="13" t="s">
        <v>1196</v>
      </c>
      <c r="K207" s="13" t="s">
        <v>1197</v>
      </c>
    </row>
    <row r="208" spans="1:11" ht="15.75" customHeight="1" x14ac:dyDescent="0.25">
      <c r="A208" s="13">
        <v>29225148</v>
      </c>
      <c r="B208" s="13" t="s">
        <v>1208</v>
      </c>
      <c r="C208" s="13" t="s">
        <v>1209</v>
      </c>
      <c r="D208" s="13" t="s">
        <v>1210</v>
      </c>
      <c r="E208" s="13" t="s">
        <v>136</v>
      </c>
      <c r="F208" s="13" t="s">
        <v>415</v>
      </c>
      <c r="G208" s="13">
        <v>2018</v>
      </c>
      <c r="H208" s="44">
        <v>43081</v>
      </c>
      <c r="I208" s="13" t="s">
        <v>1211</v>
      </c>
      <c r="J208" s="13" t="s">
        <v>1212</v>
      </c>
      <c r="K208" s="13" t="s">
        <v>1213</v>
      </c>
    </row>
    <row r="209" spans="1:11" ht="15.75" customHeight="1" x14ac:dyDescent="0.25">
      <c r="A209" s="13">
        <v>31119618</v>
      </c>
      <c r="B209" s="13" t="s">
        <v>1217</v>
      </c>
      <c r="C209" s="13" t="s">
        <v>1218</v>
      </c>
      <c r="D209" s="13" t="s">
        <v>1219</v>
      </c>
      <c r="E209" s="13" t="s">
        <v>1220</v>
      </c>
      <c r="F209" s="13" t="s">
        <v>120</v>
      </c>
      <c r="G209" s="13">
        <v>2019</v>
      </c>
      <c r="H209" s="44">
        <v>43609</v>
      </c>
      <c r="K209" s="13" t="s">
        <v>1221</v>
      </c>
    </row>
    <row r="210" spans="1:11" ht="15.75" customHeight="1" x14ac:dyDescent="0.25">
      <c r="A210" s="13">
        <v>30502387</v>
      </c>
      <c r="B210" s="13" t="s">
        <v>6337</v>
      </c>
      <c r="C210" s="13" t="s">
        <v>6338</v>
      </c>
      <c r="D210" s="13" t="s">
        <v>6339</v>
      </c>
      <c r="E210" s="13" t="s">
        <v>6340</v>
      </c>
      <c r="F210" s="13" t="s">
        <v>6341</v>
      </c>
      <c r="G210" s="13">
        <v>2019</v>
      </c>
      <c r="H210" s="44">
        <v>43438</v>
      </c>
      <c r="K210" s="13" t="s">
        <v>6342</v>
      </c>
    </row>
    <row r="211" spans="1:11" ht="15.75" customHeight="1" x14ac:dyDescent="0.25">
      <c r="A211" s="13">
        <v>31462742</v>
      </c>
      <c r="B211" s="13" t="s">
        <v>5826</v>
      </c>
      <c r="C211" s="13" t="s">
        <v>5827</v>
      </c>
      <c r="D211" s="13" t="s">
        <v>5828</v>
      </c>
      <c r="E211" s="13" t="s">
        <v>5829</v>
      </c>
      <c r="F211" s="13" t="s">
        <v>104</v>
      </c>
      <c r="G211" s="13">
        <v>2019</v>
      </c>
      <c r="H211" s="44">
        <v>43707</v>
      </c>
      <c r="K211" s="13" t="s">
        <v>5830</v>
      </c>
    </row>
    <row r="212" spans="1:11" ht="15.75" customHeight="1" x14ac:dyDescent="0.25">
      <c r="A212" s="13">
        <v>30329062</v>
      </c>
      <c r="B212" s="13" t="s">
        <v>1229</v>
      </c>
      <c r="C212" s="13" t="s">
        <v>1230</v>
      </c>
      <c r="D212" s="13" t="s">
        <v>1231</v>
      </c>
      <c r="E212" s="13" t="s">
        <v>1232</v>
      </c>
      <c r="F212" s="13" t="s">
        <v>493</v>
      </c>
      <c r="G212" s="13">
        <v>2019</v>
      </c>
      <c r="H212" s="44">
        <v>43391</v>
      </c>
      <c r="K212" s="13" t="s">
        <v>1233</v>
      </c>
    </row>
    <row r="213" spans="1:11" ht="15.75" customHeight="1" x14ac:dyDescent="0.25">
      <c r="A213" s="13">
        <v>32656570</v>
      </c>
      <c r="B213" s="13" t="s">
        <v>1235</v>
      </c>
      <c r="C213" s="13" t="s">
        <v>1236</v>
      </c>
      <c r="D213" s="13" t="s">
        <v>1237</v>
      </c>
      <c r="E213" s="13" t="s">
        <v>1238</v>
      </c>
      <c r="F213" s="13" t="s">
        <v>1239</v>
      </c>
      <c r="G213" s="13">
        <v>2020</v>
      </c>
      <c r="H213" s="44">
        <v>44026</v>
      </c>
    </row>
    <row r="214" spans="1:11" ht="15.75" customHeight="1" x14ac:dyDescent="0.25">
      <c r="A214" s="13">
        <v>28956800</v>
      </c>
      <c r="B214" s="13" t="s">
        <v>1241</v>
      </c>
      <c r="C214" s="13" t="s">
        <v>1242</v>
      </c>
      <c r="D214" s="13" t="s">
        <v>1243</v>
      </c>
      <c r="E214" s="13" t="s">
        <v>1244</v>
      </c>
      <c r="F214" s="13" t="s">
        <v>1245</v>
      </c>
      <c r="G214" s="13">
        <v>2017</v>
      </c>
      <c r="H214" s="44">
        <v>43007</v>
      </c>
      <c r="K214" s="13" t="s">
        <v>1246</v>
      </c>
    </row>
    <row r="215" spans="1:11" ht="15.75" customHeight="1" x14ac:dyDescent="0.25">
      <c r="A215" s="13">
        <v>34029771</v>
      </c>
      <c r="B215" s="13" t="s">
        <v>5527</v>
      </c>
      <c r="C215" s="13" t="s">
        <v>5528</v>
      </c>
      <c r="D215" s="13" t="s">
        <v>5529</v>
      </c>
      <c r="E215" s="13" t="s">
        <v>976</v>
      </c>
      <c r="F215" s="13" t="s">
        <v>977</v>
      </c>
      <c r="G215" s="13">
        <v>2021</v>
      </c>
      <c r="H215" s="44">
        <v>44340</v>
      </c>
      <c r="K215" s="13" t="s">
        <v>5530</v>
      </c>
    </row>
    <row r="216" spans="1:11" ht="15.75" customHeight="1" x14ac:dyDescent="0.25">
      <c r="A216" s="13">
        <v>31369630</v>
      </c>
      <c r="B216" s="13" t="s">
        <v>1248</v>
      </c>
      <c r="C216" s="13" t="s">
        <v>1249</v>
      </c>
      <c r="D216" s="13" t="s">
        <v>1250</v>
      </c>
      <c r="E216" s="13" t="s">
        <v>1081</v>
      </c>
      <c r="F216" s="13" t="s">
        <v>1251</v>
      </c>
      <c r="G216" s="13">
        <v>2019</v>
      </c>
      <c r="H216" s="44">
        <v>43679</v>
      </c>
      <c r="I216" s="13" t="s">
        <v>1252</v>
      </c>
      <c r="K216" s="13" t="s">
        <v>1253</v>
      </c>
    </row>
    <row r="217" spans="1:11" ht="15.75" customHeight="1" x14ac:dyDescent="0.25">
      <c r="A217" s="13">
        <v>33592101</v>
      </c>
      <c r="B217" s="13" t="s">
        <v>1255</v>
      </c>
      <c r="C217" s="13" t="s">
        <v>1256</v>
      </c>
      <c r="D217" s="13" t="s">
        <v>1257</v>
      </c>
      <c r="E217" s="13" t="s">
        <v>1045</v>
      </c>
      <c r="F217" s="13" t="s">
        <v>195</v>
      </c>
      <c r="G217" s="13">
        <v>2021</v>
      </c>
      <c r="H217" s="44">
        <v>44243</v>
      </c>
      <c r="K217" s="13" t="s">
        <v>1258</v>
      </c>
    </row>
    <row r="218" spans="1:11" ht="15.75" customHeight="1" x14ac:dyDescent="0.25">
      <c r="A218" s="13">
        <v>32122643</v>
      </c>
      <c r="B218" s="13" t="s">
        <v>4906</v>
      </c>
      <c r="C218" s="13" t="s">
        <v>4907</v>
      </c>
      <c r="D218" s="13" t="s">
        <v>4908</v>
      </c>
      <c r="E218" s="13" t="s">
        <v>4909</v>
      </c>
      <c r="F218" s="13" t="s">
        <v>4910</v>
      </c>
      <c r="G218" s="13">
        <v>2021</v>
      </c>
      <c r="H218" s="44">
        <v>43894</v>
      </c>
      <c r="K218" s="13" t="s">
        <v>4911</v>
      </c>
    </row>
    <row r="219" spans="1:11" ht="15.75" customHeight="1" x14ac:dyDescent="0.25">
      <c r="A219" s="13">
        <v>30482267</v>
      </c>
      <c r="B219" s="13" t="s">
        <v>1262</v>
      </c>
      <c r="C219" s="13" t="s">
        <v>1263</v>
      </c>
      <c r="D219" s="13" t="s">
        <v>1264</v>
      </c>
      <c r="E219" s="13" t="s">
        <v>863</v>
      </c>
      <c r="F219" s="13" t="s">
        <v>1046</v>
      </c>
      <c r="G219" s="13">
        <v>2018</v>
      </c>
      <c r="H219" s="44">
        <v>43433</v>
      </c>
      <c r="I219" s="13" t="s">
        <v>1265</v>
      </c>
      <c r="K219" s="13" t="s">
        <v>1266</v>
      </c>
    </row>
    <row r="220" spans="1:11" ht="15.75" customHeight="1" x14ac:dyDescent="0.25">
      <c r="A220" s="13">
        <v>29182725</v>
      </c>
      <c r="B220" s="13" t="s">
        <v>1270</v>
      </c>
      <c r="C220" s="13" t="s">
        <v>1271</v>
      </c>
      <c r="D220" s="13" t="s">
        <v>1272</v>
      </c>
      <c r="E220" s="13" t="s">
        <v>1273</v>
      </c>
      <c r="F220" s="13" t="s">
        <v>493</v>
      </c>
      <c r="G220" s="13">
        <v>2018</v>
      </c>
      <c r="H220" s="44">
        <v>43068</v>
      </c>
      <c r="I220" s="13" t="s">
        <v>1274</v>
      </c>
      <c r="K220" s="13" t="s">
        <v>1275</v>
      </c>
    </row>
    <row r="221" spans="1:11" ht="15.75" customHeight="1" x14ac:dyDescent="0.25">
      <c r="A221" s="13">
        <v>31119624</v>
      </c>
      <c r="B221" s="13" t="s">
        <v>4069</v>
      </c>
      <c r="C221" s="13" t="s">
        <v>4070</v>
      </c>
      <c r="D221" s="13" t="s">
        <v>4071</v>
      </c>
      <c r="E221" s="13" t="s">
        <v>4011</v>
      </c>
      <c r="F221" s="13" t="s">
        <v>120</v>
      </c>
      <c r="G221" s="13">
        <v>2019</v>
      </c>
      <c r="H221" s="44">
        <v>43609</v>
      </c>
      <c r="K221" s="13" t="s">
        <v>4072</v>
      </c>
    </row>
    <row r="222" spans="1:11" ht="15.75" customHeight="1" x14ac:dyDescent="0.25">
      <c r="A222" s="13">
        <v>34320914</v>
      </c>
      <c r="B222" s="13" t="s">
        <v>6202</v>
      </c>
      <c r="C222" s="13" t="s">
        <v>6203</v>
      </c>
      <c r="D222" s="13" t="s">
        <v>6204</v>
      </c>
      <c r="E222" s="13" t="s">
        <v>6205</v>
      </c>
      <c r="F222" s="13" t="s">
        <v>6206</v>
      </c>
      <c r="G222" s="13">
        <v>2021</v>
      </c>
      <c r="H222" s="44">
        <v>44406</v>
      </c>
      <c r="I222" s="13" t="s">
        <v>6207</v>
      </c>
      <c r="K222" s="13" t="s">
        <v>6208</v>
      </c>
    </row>
    <row r="223" spans="1:11" ht="15.75" customHeight="1" x14ac:dyDescent="0.25">
      <c r="A223" s="13">
        <v>31170281</v>
      </c>
      <c r="B223" s="13" t="s">
        <v>1279</v>
      </c>
      <c r="C223" s="13" t="s">
        <v>1280</v>
      </c>
      <c r="D223" s="13" t="s">
        <v>1281</v>
      </c>
      <c r="E223" s="13" t="s">
        <v>1282</v>
      </c>
      <c r="F223" s="13" t="s">
        <v>493</v>
      </c>
      <c r="G223" s="13">
        <v>2019</v>
      </c>
      <c r="H223" s="44">
        <v>43623</v>
      </c>
      <c r="K223" s="13" t="s">
        <v>1283</v>
      </c>
    </row>
    <row r="224" spans="1:11" ht="15.75" customHeight="1" x14ac:dyDescent="0.25">
      <c r="A224" s="13">
        <v>29635367</v>
      </c>
      <c r="B224" s="13" t="s">
        <v>6061</v>
      </c>
      <c r="C224" s="13" t="s">
        <v>6062</v>
      </c>
      <c r="D224" s="13" t="s">
        <v>6063</v>
      </c>
      <c r="E224" s="13" t="s">
        <v>6064</v>
      </c>
      <c r="F224" s="13" t="s">
        <v>493</v>
      </c>
      <c r="G224" s="13">
        <v>2018</v>
      </c>
      <c r="H224" s="44">
        <v>43201</v>
      </c>
      <c r="K224" s="13" t="s">
        <v>6065</v>
      </c>
    </row>
    <row r="225" spans="1:11" ht="15.75" customHeight="1" x14ac:dyDescent="0.25">
      <c r="A225" s="13">
        <v>34256252</v>
      </c>
      <c r="B225" s="13" t="s">
        <v>5439</v>
      </c>
      <c r="C225" s="13" t="s">
        <v>5440</v>
      </c>
      <c r="D225" s="13" t="s">
        <v>5441</v>
      </c>
      <c r="E225" s="13" t="s">
        <v>5442</v>
      </c>
      <c r="F225" s="13" t="s">
        <v>285</v>
      </c>
      <c r="G225" s="13">
        <v>2021</v>
      </c>
      <c r="H225" s="44">
        <v>44390</v>
      </c>
      <c r="K225" s="13" t="s">
        <v>5443</v>
      </c>
    </row>
    <row r="226" spans="1:11" ht="15.75" customHeight="1" x14ac:dyDescent="0.25">
      <c r="A226" s="13">
        <v>29975784</v>
      </c>
      <c r="B226" s="13" t="s">
        <v>1302</v>
      </c>
      <c r="C226" s="13" t="s">
        <v>1303</v>
      </c>
      <c r="D226" s="13" t="s">
        <v>1304</v>
      </c>
      <c r="E226" s="13" t="s">
        <v>1010</v>
      </c>
      <c r="F226" s="13" t="s">
        <v>1251</v>
      </c>
      <c r="G226" s="13">
        <v>2018</v>
      </c>
      <c r="H226" s="44">
        <v>43287</v>
      </c>
      <c r="I226" s="13" t="s">
        <v>1305</v>
      </c>
      <c r="K226" s="13" t="s">
        <v>1306</v>
      </c>
    </row>
    <row r="227" spans="1:11" ht="15.75" customHeight="1" x14ac:dyDescent="0.25">
      <c r="A227" s="13">
        <v>31425792</v>
      </c>
      <c r="B227" s="13" t="s">
        <v>1315</v>
      </c>
      <c r="C227" s="13" t="s">
        <v>1316</v>
      </c>
      <c r="D227" s="13" t="s">
        <v>1317</v>
      </c>
      <c r="E227" s="13" t="s">
        <v>1318</v>
      </c>
      <c r="F227" s="13" t="s">
        <v>949</v>
      </c>
      <c r="G227" s="13">
        <v>2019</v>
      </c>
      <c r="H227" s="44">
        <v>43697</v>
      </c>
      <c r="I227" s="13" t="s">
        <v>1319</v>
      </c>
      <c r="J227" s="13" t="s">
        <v>1320</v>
      </c>
      <c r="K227" s="13" t="s">
        <v>1321</v>
      </c>
    </row>
    <row r="228" spans="1:11" ht="15.75" customHeight="1" x14ac:dyDescent="0.25">
      <c r="A228" s="13">
        <v>29231153</v>
      </c>
      <c r="B228" s="13" t="s">
        <v>1333</v>
      </c>
      <c r="C228" s="13" t="s">
        <v>1334</v>
      </c>
      <c r="D228" s="13" t="s">
        <v>1335</v>
      </c>
      <c r="E228" s="13" t="s">
        <v>1336</v>
      </c>
      <c r="F228" s="13" t="s">
        <v>1312</v>
      </c>
      <c r="G228" s="13">
        <v>2018</v>
      </c>
      <c r="H228" s="44">
        <v>43082</v>
      </c>
      <c r="K228" s="13" t="s">
        <v>1337</v>
      </c>
    </row>
    <row r="229" spans="1:11" ht="15.75" customHeight="1" x14ac:dyDescent="0.25">
      <c r="A229" s="13">
        <v>31119614</v>
      </c>
      <c r="B229" s="13" t="s">
        <v>5533</v>
      </c>
      <c r="C229" s="13" t="s">
        <v>5534</v>
      </c>
      <c r="D229" s="13" t="s">
        <v>5535</v>
      </c>
      <c r="E229" s="13" t="s">
        <v>5536</v>
      </c>
      <c r="F229" s="13" t="s">
        <v>120</v>
      </c>
      <c r="G229" s="13">
        <v>2019</v>
      </c>
      <c r="H229" s="44">
        <v>43609</v>
      </c>
      <c r="K229" s="13" t="s">
        <v>5537</v>
      </c>
    </row>
    <row r="230" spans="1:11" ht="15.75" customHeight="1" x14ac:dyDescent="0.25">
      <c r="A230" s="13">
        <v>31600300</v>
      </c>
      <c r="B230" s="13" t="s">
        <v>1347</v>
      </c>
      <c r="C230" s="13" t="s">
        <v>1348</v>
      </c>
      <c r="D230" s="13" t="s">
        <v>1349</v>
      </c>
      <c r="E230" s="13" t="s">
        <v>1350</v>
      </c>
      <c r="F230" s="13" t="s">
        <v>424</v>
      </c>
      <c r="G230" s="13">
        <v>2019</v>
      </c>
      <c r="H230" s="44">
        <v>43749</v>
      </c>
      <c r="I230" s="13" t="s">
        <v>1351</v>
      </c>
      <c r="K230" s="13" t="s">
        <v>1352</v>
      </c>
    </row>
    <row r="231" spans="1:11" ht="15.75" customHeight="1" x14ac:dyDescent="0.25">
      <c r="A231" s="13">
        <v>28446378</v>
      </c>
      <c r="B231" s="13" t="s">
        <v>1356</v>
      </c>
      <c r="C231" s="13" t="s">
        <v>1357</v>
      </c>
      <c r="D231" s="13" t="s">
        <v>1358</v>
      </c>
      <c r="E231" s="13" t="s">
        <v>1359</v>
      </c>
      <c r="F231" s="13" t="s">
        <v>1328</v>
      </c>
      <c r="G231" s="13">
        <v>2017</v>
      </c>
      <c r="H231" s="44">
        <v>42853</v>
      </c>
      <c r="K231" s="13" t="s">
        <v>1360</v>
      </c>
    </row>
    <row r="232" spans="1:11" ht="15.75" customHeight="1" x14ac:dyDescent="0.25">
      <c r="A232" s="13">
        <v>33198606</v>
      </c>
      <c r="B232" s="13" t="s">
        <v>6300</v>
      </c>
      <c r="C232" s="13" t="s">
        <v>6301</v>
      </c>
      <c r="D232" s="13" t="s">
        <v>6302</v>
      </c>
      <c r="E232" s="13" t="s">
        <v>6303</v>
      </c>
      <c r="F232" s="13" t="s">
        <v>735</v>
      </c>
      <c r="G232" s="13">
        <v>2021</v>
      </c>
      <c r="H232" s="44">
        <v>44152</v>
      </c>
      <c r="K232" s="13" t="s">
        <v>6304</v>
      </c>
    </row>
    <row r="233" spans="1:11" ht="15.75" customHeight="1" x14ac:dyDescent="0.25">
      <c r="A233" s="13">
        <v>32441045</v>
      </c>
      <c r="B233" s="13" t="s">
        <v>1372</v>
      </c>
      <c r="C233" s="13" t="s">
        <v>1373</v>
      </c>
      <c r="D233" s="13" t="s">
        <v>1374</v>
      </c>
      <c r="E233" s="13" t="s">
        <v>1375</v>
      </c>
      <c r="F233" s="13" t="s">
        <v>1376</v>
      </c>
      <c r="G233" s="13">
        <v>2020</v>
      </c>
      <c r="H233" s="44">
        <v>43974</v>
      </c>
      <c r="K233" s="13" t="s">
        <v>1377</v>
      </c>
    </row>
    <row r="234" spans="1:11" ht="15.75" customHeight="1" x14ac:dyDescent="0.25">
      <c r="A234" s="13">
        <v>30292397</v>
      </c>
      <c r="B234" s="13" t="s">
        <v>3752</v>
      </c>
      <c r="C234" s="13" t="s">
        <v>3753</v>
      </c>
      <c r="D234" s="13" t="s">
        <v>3754</v>
      </c>
      <c r="E234" s="13" t="s">
        <v>3755</v>
      </c>
      <c r="F234" s="13" t="s">
        <v>285</v>
      </c>
      <c r="G234" s="13">
        <v>2018</v>
      </c>
      <c r="H234" s="44">
        <v>43381</v>
      </c>
      <c r="K234" s="13" t="s">
        <v>3756</v>
      </c>
    </row>
    <row r="235" spans="1:11" ht="15.75" customHeight="1" x14ac:dyDescent="0.25">
      <c r="A235" s="13">
        <v>34539665</v>
      </c>
      <c r="B235" s="13" t="s">
        <v>5794</v>
      </c>
      <c r="C235" s="13" t="s">
        <v>5795</v>
      </c>
      <c r="D235" s="13" t="s">
        <v>5796</v>
      </c>
      <c r="E235" s="13" t="s">
        <v>5797</v>
      </c>
      <c r="F235" s="13" t="s">
        <v>460</v>
      </c>
      <c r="G235" s="13">
        <v>2021</v>
      </c>
      <c r="H235" s="44">
        <v>44459</v>
      </c>
      <c r="I235" s="13" t="s">
        <v>5798</v>
      </c>
      <c r="K235" s="13" t="s">
        <v>5799</v>
      </c>
    </row>
    <row r="236" spans="1:11" ht="15.75" customHeight="1" x14ac:dyDescent="0.25">
      <c r="A236" s="13">
        <v>28476914</v>
      </c>
      <c r="B236" s="13" t="s">
        <v>6257</v>
      </c>
      <c r="C236" s="13" t="s">
        <v>6258</v>
      </c>
      <c r="D236" s="13" t="s">
        <v>6259</v>
      </c>
      <c r="E236" s="13" t="s">
        <v>6260</v>
      </c>
      <c r="F236" s="13" t="s">
        <v>393</v>
      </c>
      <c r="G236" s="13">
        <v>2018</v>
      </c>
      <c r="H236" s="44">
        <v>42862</v>
      </c>
      <c r="K236" s="13" t="s">
        <v>6261</v>
      </c>
    </row>
    <row r="237" spans="1:11" ht="15.75" customHeight="1" x14ac:dyDescent="0.25">
      <c r="A237" s="13">
        <v>31507264</v>
      </c>
      <c r="B237" s="13" t="s">
        <v>1380</v>
      </c>
      <c r="C237" s="13" t="s">
        <v>1381</v>
      </c>
      <c r="D237" s="13" t="s">
        <v>1382</v>
      </c>
      <c r="E237" s="13" t="s">
        <v>1383</v>
      </c>
      <c r="F237" s="13" t="s">
        <v>1046</v>
      </c>
      <c r="G237" s="13">
        <v>2019</v>
      </c>
      <c r="H237" s="44">
        <v>43720</v>
      </c>
      <c r="I237" s="13" t="s">
        <v>1384</v>
      </c>
      <c r="K237" s="13" t="s">
        <v>1385</v>
      </c>
    </row>
    <row r="238" spans="1:11" ht="15.75" customHeight="1" x14ac:dyDescent="0.25">
      <c r="A238" s="13">
        <v>31119617</v>
      </c>
      <c r="B238" s="13" t="s">
        <v>4808</v>
      </c>
      <c r="C238" s="13" t="s">
        <v>4809</v>
      </c>
      <c r="D238" s="13" t="s">
        <v>4810</v>
      </c>
      <c r="E238" s="13" t="s">
        <v>2861</v>
      </c>
      <c r="F238" s="13" t="s">
        <v>120</v>
      </c>
      <c r="G238" s="13">
        <v>2019</v>
      </c>
      <c r="H238" s="44">
        <v>43609</v>
      </c>
      <c r="K238" s="13" t="s">
        <v>4811</v>
      </c>
    </row>
    <row r="239" spans="1:11" ht="15.75" customHeight="1" x14ac:dyDescent="0.25">
      <c r="A239" s="13">
        <v>28418303</v>
      </c>
      <c r="B239" s="13" t="s">
        <v>1388</v>
      </c>
      <c r="C239" s="13" t="s">
        <v>1389</v>
      </c>
      <c r="D239" s="13" t="s">
        <v>1390</v>
      </c>
      <c r="E239" s="13" t="s">
        <v>741</v>
      </c>
      <c r="F239" s="13" t="s">
        <v>145</v>
      </c>
      <c r="G239" s="13">
        <v>2017</v>
      </c>
      <c r="H239" s="44">
        <v>42844</v>
      </c>
      <c r="I239" s="13" t="s">
        <v>1391</v>
      </c>
      <c r="K239" s="13" t="s">
        <v>1392</v>
      </c>
    </row>
    <row r="240" spans="1:11" ht="15.75" customHeight="1" x14ac:dyDescent="0.25">
      <c r="A240" s="13">
        <v>30986425</v>
      </c>
      <c r="B240" s="13" t="s">
        <v>4846</v>
      </c>
      <c r="C240" s="13" t="s">
        <v>4847</v>
      </c>
      <c r="D240" s="13" t="s">
        <v>4848</v>
      </c>
      <c r="E240" s="13" t="s">
        <v>4849</v>
      </c>
      <c r="F240" s="13" t="s">
        <v>4850</v>
      </c>
      <c r="G240" s="13">
        <v>2019</v>
      </c>
      <c r="H240" s="44">
        <v>43571</v>
      </c>
      <c r="K240" s="13" t="s">
        <v>4851</v>
      </c>
    </row>
    <row r="241" spans="1:11" ht="15.75" customHeight="1" x14ac:dyDescent="0.25">
      <c r="A241" s="13">
        <v>31578264</v>
      </c>
      <c r="B241" s="13" t="s">
        <v>1412</v>
      </c>
      <c r="C241" s="13" t="s">
        <v>1413</v>
      </c>
      <c r="D241" s="13" t="s">
        <v>1414</v>
      </c>
      <c r="E241" s="13" t="s">
        <v>1415</v>
      </c>
      <c r="F241" s="13" t="s">
        <v>502</v>
      </c>
      <c r="G241" s="13">
        <v>2019</v>
      </c>
      <c r="H241" s="44">
        <v>43742</v>
      </c>
      <c r="I241" s="13" t="s">
        <v>1416</v>
      </c>
      <c r="K241" s="13" t="s">
        <v>1417</v>
      </c>
    </row>
    <row r="242" spans="1:11" ht="15.75" customHeight="1" x14ac:dyDescent="0.25">
      <c r="A242" s="13">
        <v>29339382</v>
      </c>
      <c r="B242" s="13" t="s">
        <v>5062</v>
      </c>
      <c r="C242" s="13" t="s">
        <v>5063</v>
      </c>
      <c r="D242" s="13" t="s">
        <v>5064</v>
      </c>
      <c r="E242" s="13" t="s">
        <v>5065</v>
      </c>
      <c r="F242" s="13" t="s">
        <v>573</v>
      </c>
      <c r="G242" s="13">
        <v>2018</v>
      </c>
      <c r="H242" s="44">
        <v>43118</v>
      </c>
      <c r="I242" s="13" t="s">
        <v>5066</v>
      </c>
      <c r="K242" s="13" t="s">
        <v>5067</v>
      </c>
    </row>
    <row r="243" spans="1:11" ht="15.75" customHeight="1" x14ac:dyDescent="0.25">
      <c r="A243" s="13">
        <v>29311079</v>
      </c>
      <c r="B243" s="13" t="s">
        <v>4349</v>
      </c>
      <c r="C243" s="13" t="s">
        <v>4350</v>
      </c>
      <c r="D243" s="13" t="s">
        <v>4351</v>
      </c>
      <c r="E243" s="13" t="s">
        <v>4352</v>
      </c>
      <c r="F243" s="13" t="s">
        <v>573</v>
      </c>
      <c r="G243" s="13">
        <v>2018</v>
      </c>
      <c r="H243" s="44">
        <v>43110</v>
      </c>
      <c r="I243" s="13" t="s">
        <v>4353</v>
      </c>
      <c r="K243" s="13" t="s">
        <v>4354</v>
      </c>
    </row>
    <row r="244" spans="1:11" ht="15.75" customHeight="1" x14ac:dyDescent="0.25">
      <c r="A244" s="13">
        <v>31481151</v>
      </c>
      <c r="B244" s="13" t="s">
        <v>4065</v>
      </c>
      <c r="C244" s="13" t="s">
        <v>4066</v>
      </c>
      <c r="D244" s="13" t="s">
        <v>4067</v>
      </c>
      <c r="E244" s="13" t="s">
        <v>2395</v>
      </c>
      <c r="F244" s="13" t="s">
        <v>595</v>
      </c>
      <c r="G244" s="13">
        <v>2019</v>
      </c>
      <c r="H244" s="44">
        <v>43713</v>
      </c>
      <c r="K244" s="13" t="s">
        <v>4068</v>
      </c>
    </row>
    <row r="245" spans="1:11" ht="15.75" customHeight="1" x14ac:dyDescent="0.25">
      <c r="A245" s="13">
        <v>34465021</v>
      </c>
      <c r="B245" s="13" t="s">
        <v>1433</v>
      </c>
      <c r="C245" s="13" t="s">
        <v>1434</v>
      </c>
      <c r="D245" s="13" t="s">
        <v>1435</v>
      </c>
      <c r="E245" s="13" t="s">
        <v>1436</v>
      </c>
      <c r="F245" s="13" t="s">
        <v>277</v>
      </c>
      <c r="G245" s="13">
        <v>2021</v>
      </c>
      <c r="H245" s="44">
        <v>44440</v>
      </c>
      <c r="I245" s="13" t="s">
        <v>1437</v>
      </c>
      <c r="K245" s="13" t="s">
        <v>1438</v>
      </c>
    </row>
    <row r="246" spans="1:11" ht="15.75" customHeight="1" x14ac:dyDescent="0.25">
      <c r="A246" s="13">
        <v>32807804</v>
      </c>
      <c r="B246" s="13" t="s">
        <v>3585</v>
      </c>
      <c r="C246" s="13" t="s">
        <v>3586</v>
      </c>
      <c r="D246" s="13" t="s">
        <v>3587</v>
      </c>
      <c r="E246" s="13" t="s">
        <v>3588</v>
      </c>
      <c r="F246" s="13" t="s">
        <v>3262</v>
      </c>
      <c r="G246" s="13">
        <v>2020</v>
      </c>
      <c r="H246" s="44">
        <v>44062</v>
      </c>
      <c r="I246" s="13" t="s">
        <v>3589</v>
      </c>
      <c r="K246" s="13" t="s">
        <v>3590</v>
      </c>
    </row>
    <row r="247" spans="1:11" ht="15.75" customHeight="1" x14ac:dyDescent="0.25">
      <c r="A247" s="13">
        <v>31675147</v>
      </c>
      <c r="B247" s="13" t="s">
        <v>6617</v>
      </c>
      <c r="C247" s="13" t="s">
        <v>6618</v>
      </c>
      <c r="D247" s="13" t="s">
        <v>6619</v>
      </c>
      <c r="E247" s="13" t="s">
        <v>6620</v>
      </c>
      <c r="F247" s="13" t="s">
        <v>6621</v>
      </c>
      <c r="G247" s="13">
        <v>2020</v>
      </c>
      <c r="H247" s="44">
        <v>43771</v>
      </c>
      <c r="I247" s="13" t="s">
        <v>6622</v>
      </c>
      <c r="K247" s="13" t="s">
        <v>6623</v>
      </c>
    </row>
    <row r="248" spans="1:11" ht="15.75" customHeight="1" x14ac:dyDescent="0.25">
      <c r="A248" s="13">
        <v>34419740</v>
      </c>
      <c r="B248" s="13" t="s">
        <v>1440</v>
      </c>
      <c r="C248" s="13" t="s">
        <v>1441</v>
      </c>
      <c r="D248" s="13" t="s">
        <v>1442</v>
      </c>
      <c r="E248" s="13" t="s">
        <v>1443</v>
      </c>
      <c r="F248" s="13" t="s">
        <v>285</v>
      </c>
      <c r="G248" s="13">
        <v>2021</v>
      </c>
      <c r="H248" s="44">
        <v>44430</v>
      </c>
      <c r="K248" s="13" t="s">
        <v>1444</v>
      </c>
    </row>
    <row r="249" spans="1:11" ht="15.75" customHeight="1" x14ac:dyDescent="0.25">
      <c r="A249" s="13">
        <v>32316853</v>
      </c>
      <c r="B249" s="13" t="s">
        <v>3719</v>
      </c>
      <c r="C249" s="13" t="s">
        <v>3720</v>
      </c>
      <c r="D249" s="13" t="s">
        <v>3721</v>
      </c>
      <c r="E249" s="13" t="s">
        <v>3722</v>
      </c>
      <c r="F249" s="13" t="s">
        <v>735</v>
      </c>
      <c r="G249" s="13">
        <v>2020</v>
      </c>
      <c r="H249" s="44">
        <v>43944</v>
      </c>
      <c r="K249" s="13" t="s">
        <v>3723</v>
      </c>
    </row>
    <row r="250" spans="1:11" ht="15.75" customHeight="1" x14ac:dyDescent="0.25">
      <c r="A250" s="13">
        <v>30606127</v>
      </c>
      <c r="B250" s="13" t="s">
        <v>6430</v>
      </c>
      <c r="C250" s="13" t="s">
        <v>6431</v>
      </c>
      <c r="D250" s="13" t="s">
        <v>6432</v>
      </c>
      <c r="E250" s="13" t="s">
        <v>6433</v>
      </c>
      <c r="F250" s="13" t="s">
        <v>1066</v>
      </c>
      <c r="G250" s="13">
        <v>2019</v>
      </c>
      <c r="H250" s="44">
        <v>43470</v>
      </c>
      <c r="I250" s="13" t="s">
        <v>6434</v>
      </c>
      <c r="K250" s="13" t="s">
        <v>6435</v>
      </c>
    </row>
    <row r="251" spans="1:11" ht="15.75" customHeight="1" x14ac:dyDescent="0.25">
      <c r="A251" s="13">
        <v>30138416</v>
      </c>
      <c r="B251" s="13" t="s">
        <v>4082</v>
      </c>
      <c r="C251" s="13" t="s">
        <v>4083</v>
      </c>
      <c r="D251" s="13" t="s">
        <v>4084</v>
      </c>
      <c r="E251" s="13" t="s">
        <v>4085</v>
      </c>
      <c r="F251" s="13" t="s">
        <v>424</v>
      </c>
      <c r="G251" s="13">
        <v>2018</v>
      </c>
      <c r="H251" s="44">
        <v>43336</v>
      </c>
      <c r="I251" s="13" t="s">
        <v>4086</v>
      </c>
      <c r="K251" s="13" t="s">
        <v>4087</v>
      </c>
    </row>
    <row r="252" spans="1:11" ht="15.75" customHeight="1" x14ac:dyDescent="0.25">
      <c r="A252" s="13">
        <v>28646898</v>
      </c>
      <c r="B252" s="13" t="s">
        <v>6678</v>
      </c>
      <c r="C252" s="13" t="s">
        <v>6679</v>
      </c>
      <c r="D252" s="13" t="s">
        <v>6680</v>
      </c>
      <c r="E252" s="13" t="s">
        <v>6681</v>
      </c>
      <c r="F252" s="13" t="s">
        <v>1522</v>
      </c>
      <c r="G252" s="13">
        <v>2017</v>
      </c>
      <c r="H252" s="44">
        <v>42912</v>
      </c>
      <c r="I252" s="13" t="s">
        <v>6682</v>
      </c>
      <c r="K252" s="13" t="s">
        <v>6683</v>
      </c>
    </row>
    <row r="253" spans="1:11" ht="15.75" customHeight="1" x14ac:dyDescent="0.25">
      <c r="A253" s="13">
        <v>31362987</v>
      </c>
      <c r="B253" s="13" t="s">
        <v>6740</v>
      </c>
      <c r="C253" s="13" t="s">
        <v>6741</v>
      </c>
      <c r="D253" s="13" t="s">
        <v>6742</v>
      </c>
      <c r="E253" s="13" t="s">
        <v>1590</v>
      </c>
      <c r="F253" s="13" t="s">
        <v>1038</v>
      </c>
      <c r="G253" s="13">
        <v>2019</v>
      </c>
      <c r="H253" s="44">
        <v>43678</v>
      </c>
      <c r="I253" s="13" t="s">
        <v>6743</v>
      </c>
      <c r="K253" s="13" t="s">
        <v>6744</v>
      </c>
    </row>
    <row r="254" spans="1:11" ht="15.75" customHeight="1" x14ac:dyDescent="0.25">
      <c r="A254" s="13">
        <v>31409679</v>
      </c>
      <c r="B254" s="13" t="s">
        <v>4027</v>
      </c>
      <c r="C254" s="13" t="s">
        <v>4028</v>
      </c>
      <c r="D254" s="13" t="s">
        <v>4029</v>
      </c>
      <c r="E254" s="13" t="s">
        <v>4030</v>
      </c>
      <c r="F254" s="13" t="s">
        <v>277</v>
      </c>
      <c r="G254" s="13">
        <v>2019</v>
      </c>
      <c r="H254" s="44">
        <v>43692</v>
      </c>
      <c r="I254" s="13" t="s">
        <v>4031</v>
      </c>
      <c r="K254" s="13" t="s">
        <v>4032</v>
      </c>
    </row>
    <row r="255" spans="1:11" ht="15.75" customHeight="1" x14ac:dyDescent="0.25">
      <c r="A255" s="13">
        <v>29530847</v>
      </c>
      <c r="B255" s="13" t="s">
        <v>1455</v>
      </c>
      <c r="C255" s="13" t="s">
        <v>1456</v>
      </c>
      <c r="D255" s="13" t="s">
        <v>1457</v>
      </c>
      <c r="E255" s="13" t="s">
        <v>1458</v>
      </c>
      <c r="F255" s="13" t="s">
        <v>573</v>
      </c>
      <c r="G255" s="13">
        <v>2018</v>
      </c>
      <c r="H255" s="44">
        <v>43173</v>
      </c>
      <c r="I255" s="13" t="s">
        <v>1459</v>
      </c>
      <c r="K255" s="13" t="s">
        <v>1460</v>
      </c>
    </row>
    <row r="256" spans="1:11" ht="15.75" customHeight="1" x14ac:dyDescent="0.25">
      <c r="A256" s="13">
        <v>30093108</v>
      </c>
      <c r="B256" s="13" t="s">
        <v>6004</v>
      </c>
      <c r="C256" s="13" t="s">
        <v>6005</v>
      </c>
      <c r="D256" s="13" t="s">
        <v>6006</v>
      </c>
      <c r="E256" s="13" t="s">
        <v>6007</v>
      </c>
      <c r="F256" s="13" t="s">
        <v>6008</v>
      </c>
      <c r="G256" s="13">
        <v>2018</v>
      </c>
      <c r="H256" s="44">
        <v>43323</v>
      </c>
      <c r="I256" s="13" t="s">
        <v>6009</v>
      </c>
      <c r="J256" s="13" t="s">
        <v>6010</v>
      </c>
      <c r="K256" s="13" t="s">
        <v>6011</v>
      </c>
    </row>
    <row r="257" spans="1:11" ht="15.75" customHeight="1" x14ac:dyDescent="0.25">
      <c r="A257" s="13">
        <v>29304758</v>
      </c>
      <c r="B257" s="13" t="s">
        <v>5373</v>
      </c>
      <c r="C257" s="13" t="s">
        <v>5374</v>
      </c>
      <c r="D257" s="13" t="s">
        <v>5375</v>
      </c>
      <c r="E257" s="13" t="s">
        <v>5376</v>
      </c>
      <c r="F257" s="13" t="s">
        <v>1066</v>
      </c>
      <c r="G257" s="13">
        <v>2018</v>
      </c>
      <c r="H257" s="44">
        <v>43107</v>
      </c>
      <c r="I257" s="13" t="s">
        <v>5377</v>
      </c>
      <c r="K257" s="13" t="s">
        <v>5378</v>
      </c>
    </row>
    <row r="258" spans="1:11" ht="15.75" customHeight="1" x14ac:dyDescent="0.25">
      <c r="A258" s="13">
        <v>29205198</v>
      </c>
      <c r="B258" s="13" t="s">
        <v>4737</v>
      </c>
      <c r="C258" s="13" t="s">
        <v>4738</v>
      </c>
      <c r="D258" s="13" t="s">
        <v>4739</v>
      </c>
      <c r="E258" s="13" t="s">
        <v>1559</v>
      </c>
      <c r="F258" s="13" t="s">
        <v>986</v>
      </c>
      <c r="G258" s="13">
        <v>2017</v>
      </c>
      <c r="H258" s="44">
        <v>43075</v>
      </c>
      <c r="I258" s="13" t="s">
        <v>4740</v>
      </c>
      <c r="K258" s="13" t="s">
        <v>4741</v>
      </c>
    </row>
    <row r="259" spans="1:11" ht="15.75" customHeight="1" x14ac:dyDescent="0.25">
      <c r="A259" s="13">
        <v>28814585</v>
      </c>
      <c r="B259" s="13" t="s">
        <v>1477</v>
      </c>
      <c r="C259" s="13" t="s">
        <v>1478</v>
      </c>
      <c r="D259" s="13" t="s">
        <v>1479</v>
      </c>
      <c r="E259" s="13" t="s">
        <v>1480</v>
      </c>
      <c r="F259" s="13" t="s">
        <v>502</v>
      </c>
      <c r="G259" s="13">
        <v>2017</v>
      </c>
      <c r="H259" s="44">
        <v>42965</v>
      </c>
      <c r="I259" s="13" t="s">
        <v>1481</v>
      </c>
      <c r="K259" s="13" t="s">
        <v>1482</v>
      </c>
    </row>
    <row r="260" spans="1:11" ht="15.75" customHeight="1" x14ac:dyDescent="0.25">
      <c r="A260" s="13">
        <v>29408881</v>
      </c>
      <c r="B260" s="13" t="s">
        <v>5326</v>
      </c>
      <c r="C260" s="13" t="s">
        <v>5327</v>
      </c>
      <c r="D260" s="13" t="s">
        <v>5328</v>
      </c>
      <c r="E260" s="13" t="s">
        <v>5329</v>
      </c>
      <c r="F260" s="13" t="s">
        <v>3088</v>
      </c>
      <c r="G260" s="13">
        <v>2018</v>
      </c>
      <c r="H260" s="44">
        <v>43138</v>
      </c>
      <c r="I260" s="13" t="s">
        <v>5330</v>
      </c>
      <c r="K260" s="13" t="s">
        <v>5331</v>
      </c>
    </row>
    <row r="261" spans="1:11" ht="15.75" customHeight="1" x14ac:dyDescent="0.25">
      <c r="A261" s="13">
        <v>31021281</v>
      </c>
      <c r="B261" s="13" t="s">
        <v>1486</v>
      </c>
      <c r="C261" s="13" t="s">
        <v>1487</v>
      </c>
      <c r="D261" s="13" t="s">
        <v>1488</v>
      </c>
      <c r="E261" s="13" t="s">
        <v>1489</v>
      </c>
      <c r="F261" s="13" t="s">
        <v>209</v>
      </c>
      <c r="G261" s="13">
        <v>2019</v>
      </c>
      <c r="H261" s="44">
        <v>43581</v>
      </c>
      <c r="K261" s="13" t="s">
        <v>1490</v>
      </c>
    </row>
    <row r="262" spans="1:11" ht="15.75" customHeight="1" x14ac:dyDescent="0.25">
      <c r="A262" s="13">
        <v>30115561</v>
      </c>
      <c r="B262" s="13" t="s">
        <v>4598</v>
      </c>
      <c r="C262" s="13" t="s">
        <v>4599</v>
      </c>
      <c r="D262" s="13" t="s">
        <v>4600</v>
      </c>
      <c r="E262" s="13" t="s">
        <v>4601</v>
      </c>
      <c r="F262" s="13" t="s">
        <v>4602</v>
      </c>
      <c r="G262" s="13">
        <v>2018</v>
      </c>
      <c r="H262" s="44">
        <v>43330</v>
      </c>
      <c r="I262" s="13" t="s">
        <v>4603</v>
      </c>
      <c r="J262" s="13" t="s">
        <v>4604</v>
      </c>
      <c r="K262" s="13" t="s">
        <v>4605</v>
      </c>
    </row>
    <row r="263" spans="1:11" ht="15.75" customHeight="1" x14ac:dyDescent="0.25">
      <c r="A263" s="13">
        <v>29992304</v>
      </c>
      <c r="B263" s="13" t="s">
        <v>4143</v>
      </c>
      <c r="C263" s="13" t="s">
        <v>4144</v>
      </c>
      <c r="D263" s="13" t="s">
        <v>4145</v>
      </c>
      <c r="E263" s="13" t="s">
        <v>813</v>
      </c>
      <c r="F263" s="13" t="s">
        <v>493</v>
      </c>
      <c r="G263" s="13">
        <v>2018</v>
      </c>
      <c r="H263" s="44">
        <v>43293</v>
      </c>
      <c r="K263" s="13" t="s">
        <v>4146</v>
      </c>
    </row>
    <row r="264" spans="1:11" ht="15.75" customHeight="1" x14ac:dyDescent="0.25">
      <c r="A264" s="13">
        <v>32967905</v>
      </c>
      <c r="B264" s="13" t="s">
        <v>6025</v>
      </c>
      <c r="C264" s="13" t="s">
        <v>6026</v>
      </c>
      <c r="D264" s="13" t="s">
        <v>6027</v>
      </c>
      <c r="E264" s="13" t="s">
        <v>6028</v>
      </c>
      <c r="F264" s="13" t="s">
        <v>502</v>
      </c>
      <c r="G264" s="13">
        <v>2020</v>
      </c>
      <c r="H264" s="44">
        <v>44098</v>
      </c>
      <c r="I264" s="13" t="s">
        <v>6029</v>
      </c>
      <c r="K264" s="13" t="s">
        <v>6030</v>
      </c>
    </row>
    <row r="265" spans="1:11" ht="15.75" customHeight="1" x14ac:dyDescent="0.25">
      <c r="A265" s="13">
        <v>31341071</v>
      </c>
      <c r="B265" s="13" t="s">
        <v>4296</v>
      </c>
      <c r="C265" s="13" t="s">
        <v>4297</v>
      </c>
      <c r="D265" s="13" t="s">
        <v>4298</v>
      </c>
      <c r="E265" s="13" t="s">
        <v>4299</v>
      </c>
      <c r="F265" s="13" t="s">
        <v>296</v>
      </c>
      <c r="G265" s="13">
        <v>2019</v>
      </c>
      <c r="H265" s="44">
        <v>43672</v>
      </c>
      <c r="I265" s="13" t="s">
        <v>4300</v>
      </c>
      <c r="K265" s="13" t="s">
        <v>4301</v>
      </c>
    </row>
    <row r="266" spans="1:11" ht="15.75" customHeight="1" x14ac:dyDescent="0.25">
      <c r="A266" s="13">
        <v>34515630</v>
      </c>
      <c r="B266" s="13" t="s">
        <v>4704</v>
      </c>
      <c r="C266" s="13" t="s">
        <v>4705</v>
      </c>
      <c r="D266" s="13" t="s">
        <v>4706</v>
      </c>
      <c r="E266" s="13" t="s">
        <v>4707</v>
      </c>
      <c r="F266" s="13" t="s">
        <v>2015</v>
      </c>
      <c r="G266" s="13">
        <v>2021</v>
      </c>
      <c r="H266" s="44">
        <v>44452</v>
      </c>
      <c r="K266" s="13" t="s">
        <v>4708</v>
      </c>
    </row>
    <row r="267" spans="1:11" ht="15.75" customHeight="1" x14ac:dyDescent="0.25">
      <c r="A267" s="13">
        <v>32496391</v>
      </c>
      <c r="B267" s="13" t="s">
        <v>1491</v>
      </c>
      <c r="C267" s="13" t="s">
        <v>1492</v>
      </c>
      <c r="D267" s="13" t="s">
        <v>1493</v>
      </c>
      <c r="E267" s="13" t="s">
        <v>1494</v>
      </c>
      <c r="F267" s="13" t="s">
        <v>304</v>
      </c>
      <c r="G267" s="13">
        <v>2020</v>
      </c>
      <c r="H267" s="44">
        <v>43987</v>
      </c>
      <c r="K267" s="13" t="s">
        <v>1495</v>
      </c>
    </row>
    <row r="268" spans="1:11" ht="15.75" customHeight="1" x14ac:dyDescent="0.25">
      <c r="A268" s="13">
        <v>33208511</v>
      </c>
      <c r="B268" s="13" t="s">
        <v>1496</v>
      </c>
      <c r="C268" s="13" t="s">
        <v>1497</v>
      </c>
      <c r="D268" s="13" t="s">
        <v>1498</v>
      </c>
      <c r="E268" s="13" t="s">
        <v>1499</v>
      </c>
      <c r="F268" s="13" t="s">
        <v>393</v>
      </c>
      <c r="G268" s="13">
        <v>2021</v>
      </c>
      <c r="H268" s="44">
        <v>44154</v>
      </c>
      <c r="K268" s="13" t="s">
        <v>1500</v>
      </c>
    </row>
    <row r="269" spans="1:11" ht="15.75" customHeight="1" x14ac:dyDescent="0.25">
      <c r="A269" s="13">
        <v>30473448</v>
      </c>
      <c r="B269" s="13" t="s">
        <v>1501</v>
      </c>
      <c r="C269" s="13" t="s">
        <v>1502</v>
      </c>
      <c r="D269" s="13" t="s">
        <v>1503</v>
      </c>
      <c r="E269" s="13" t="s">
        <v>1504</v>
      </c>
      <c r="F269" s="13" t="s">
        <v>285</v>
      </c>
      <c r="G269" s="13">
        <v>2019</v>
      </c>
      <c r="H269" s="44">
        <v>43431</v>
      </c>
      <c r="K269" s="13" t="s">
        <v>1505</v>
      </c>
    </row>
    <row r="270" spans="1:11" ht="15.75" customHeight="1" x14ac:dyDescent="0.25">
      <c r="A270" s="13">
        <v>29293395</v>
      </c>
      <c r="B270" s="13" t="s">
        <v>1506</v>
      </c>
      <c r="C270" s="13" t="s">
        <v>1507</v>
      </c>
      <c r="D270" s="13" t="s">
        <v>1508</v>
      </c>
      <c r="E270" s="13" t="s">
        <v>1509</v>
      </c>
      <c r="F270" s="13" t="s">
        <v>209</v>
      </c>
      <c r="G270" s="13">
        <v>2018</v>
      </c>
      <c r="H270" s="44">
        <v>43103</v>
      </c>
      <c r="K270" s="13" t="s">
        <v>1510</v>
      </c>
    </row>
    <row r="271" spans="1:11" ht="15.75" customHeight="1" x14ac:dyDescent="0.25">
      <c r="A271" s="13">
        <v>29373697</v>
      </c>
      <c r="B271" s="13" t="s">
        <v>1511</v>
      </c>
      <c r="C271" s="13" t="s">
        <v>1512</v>
      </c>
      <c r="D271" s="13" t="s">
        <v>1513</v>
      </c>
      <c r="E271" s="13" t="s">
        <v>380</v>
      </c>
      <c r="F271" s="13" t="s">
        <v>493</v>
      </c>
      <c r="G271" s="13">
        <v>2018</v>
      </c>
      <c r="H271" s="44">
        <v>43127</v>
      </c>
      <c r="K271" s="13" t="s">
        <v>1514</v>
      </c>
    </row>
    <row r="272" spans="1:11" ht="15.75" customHeight="1" x14ac:dyDescent="0.25">
      <c r="A272" s="13">
        <v>34362393</v>
      </c>
      <c r="B272" s="13" t="s">
        <v>1518</v>
      </c>
      <c r="C272" s="13" t="s">
        <v>1519</v>
      </c>
      <c r="D272" s="13" t="s">
        <v>1520</v>
      </c>
      <c r="E272" s="13" t="s">
        <v>1521</v>
      </c>
      <c r="F272" s="13" t="s">
        <v>1522</v>
      </c>
      <c r="G272" s="13">
        <v>2021</v>
      </c>
      <c r="H272" s="44">
        <v>44415</v>
      </c>
      <c r="I272" s="13" t="s">
        <v>1523</v>
      </c>
      <c r="K272" s="13" t="s">
        <v>1524</v>
      </c>
    </row>
    <row r="273" spans="1:11" ht="15.75" customHeight="1" x14ac:dyDescent="0.25">
      <c r="A273" s="13">
        <v>29611382</v>
      </c>
      <c r="B273" s="13" t="s">
        <v>1528</v>
      </c>
      <c r="C273" s="13" t="s">
        <v>1529</v>
      </c>
      <c r="D273" s="13" t="s">
        <v>1530</v>
      </c>
      <c r="E273" s="13" t="s">
        <v>1531</v>
      </c>
      <c r="F273" s="13" t="s">
        <v>1532</v>
      </c>
      <c r="G273" s="13">
        <v>2018</v>
      </c>
      <c r="H273" s="44">
        <v>43194</v>
      </c>
      <c r="I273" s="13" t="s">
        <v>1533</v>
      </c>
      <c r="K273" s="13" t="s">
        <v>1534</v>
      </c>
    </row>
    <row r="274" spans="1:11" ht="15.75" customHeight="1" x14ac:dyDescent="0.25">
      <c r="A274" s="13">
        <v>28499284</v>
      </c>
      <c r="B274" s="13" t="s">
        <v>4034</v>
      </c>
      <c r="C274" s="13" t="s">
        <v>4035</v>
      </c>
      <c r="D274" s="13" t="s">
        <v>4036</v>
      </c>
      <c r="E274" s="13" t="s">
        <v>691</v>
      </c>
      <c r="F274" s="13" t="s">
        <v>304</v>
      </c>
      <c r="G274" s="13">
        <v>2017</v>
      </c>
      <c r="H274" s="44">
        <v>42868</v>
      </c>
      <c r="K274" s="13" t="s">
        <v>4037</v>
      </c>
    </row>
    <row r="275" spans="1:11" ht="15.75" customHeight="1" x14ac:dyDescent="0.25">
      <c r="A275" s="13">
        <v>29969978</v>
      </c>
      <c r="B275" s="13" t="s">
        <v>5338</v>
      </c>
      <c r="C275" s="13" t="s">
        <v>5339</v>
      </c>
      <c r="D275" s="13" t="s">
        <v>5340</v>
      </c>
      <c r="E275" s="13" t="s">
        <v>5341</v>
      </c>
      <c r="F275" s="13" t="s">
        <v>735</v>
      </c>
      <c r="G275" s="13">
        <v>2018</v>
      </c>
      <c r="H275" s="44">
        <v>43286</v>
      </c>
      <c r="I275" s="13" t="s">
        <v>5342</v>
      </c>
      <c r="J275" s="13" t="s">
        <v>5343</v>
      </c>
      <c r="K275" s="13" t="s">
        <v>5344</v>
      </c>
    </row>
    <row r="276" spans="1:11" ht="15.75" customHeight="1" x14ac:dyDescent="0.25">
      <c r="A276" s="13">
        <v>31605008</v>
      </c>
      <c r="B276" s="13" t="s">
        <v>5609</v>
      </c>
      <c r="C276" s="13" t="s">
        <v>5610</v>
      </c>
      <c r="D276" s="13" t="s">
        <v>5611</v>
      </c>
      <c r="E276" s="13" t="s">
        <v>2679</v>
      </c>
      <c r="F276" s="13" t="s">
        <v>2202</v>
      </c>
      <c r="G276" s="13">
        <v>2019</v>
      </c>
      <c r="H276" s="44">
        <v>43751</v>
      </c>
      <c r="I276" s="13" t="s">
        <v>5612</v>
      </c>
      <c r="K276" s="13" t="s">
        <v>5613</v>
      </c>
    </row>
    <row r="277" spans="1:11" ht="15.75" customHeight="1" x14ac:dyDescent="0.25">
      <c r="A277" s="13">
        <v>31547889</v>
      </c>
      <c r="B277" s="13" t="s">
        <v>1541</v>
      </c>
      <c r="C277" s="13" t="s">
        <v>1542</v>
      </c>
      <c r="D277" s="13" t="s">
        <v>1543</v>
      </c>
      <c r="E277" s="13" t="s">
        <v>1544</v>
      </c>
      <c r="F277" s="13" t="s">
        <v>1451</v>
      </c>
      <c r="G277" s="13">
        <v>2019</v>
      </c>
      <c r="H277" s="44">
        <v>43733</v>
      </c>
      <c r="I277" s="13" t="s">
        <v>1545</v>
      </c>
      <c r="K277" s="13" t="s">
        <v>1546</v>
      </c>
    </row>
    <row r="278" spans="1:11" ht="15.75" customHeight="1" x14ac:dyDescent="0.25">
      <c r="A278" s="13">
        <v>30799857</v>
      </c>
      <c r="B278" s="13" t="s">
        <v>4475</v>
      </c>
      <c r="C278" s="13" t="s">
        <v>4476</v>
      </c>
      <c r="D278" s="13" t="s">
        <v>4477</v>
      </c>
      <c r="E278" s="13" t="s">
        <v>4478</v>
      </c>
      <c r="F278" s="13" t="s">
        <v>1082</v>
      </c>
      <c r="G278" s="13">
        <v>2019</v>
      </c>
      <c r="H278" s="44">
        <v>43522</v>
      </c>
      <c r="I278" s="13" t="s">
        <v>4479</v>
      </c>
      <c r="J278" s="13" t="s">
        <v>4480</v>
      </c>
      <c r="K278" s="13" t="s">
        <v>4481</v>
      </c>
    </row>
    <row r="279" spans="1:11" ht="15.75" customHeight="1" x14ac:dyDescent="0.25">
      <c r="A279" s="13">
        <v>30563596</v>
      </c>
      <c r="B279" s="13" t="s">
        <v>1563</v>
      </c>
      <c r="C279" s="13" t="s">
        <v>1564</v>
      </c>
      <c r="D279" s="13" t="s">
        <v>1565</v>
      </c>
      <c r="E279" s="13" t="s">
        <v>1566</v>
      </c>
      <c r="F279" s="13" t="s">
        <v>1046</v>
      </c>
      <c r="G279" s="13">
        <v>2018</v>
      </c>
      <c r="H279" s="44">
        <v>43454</v>
      </c>
      <c r="I279" s="13" t="s">
        <v>1567</v>
      </c>
      <c r="K279" s="13" t="s">
        <v>1568</v>
      </c>
    </row>
    <row r="280" spans="1:11" ht="15.75" customHeight="1" x14ac:dyDescent="0.25">
      <c r="A280" s="13">
        <v>31411309</v>
      </c>
      <c r="B280" s="13" t="s">
        <v>1569</v>
      </c>
      <c r="C280" s="13" t="s">
        <v>1570</v>
      </c>
      <c r="D280" s="13" t="s">
        <v>1571</v>
      </c>
      <c r="E280" s="13" t="s">
        <v>1572</v>
      </c>
      <c r="F280" s="13" t="s">
        <v>1573</v>
      </c>
      <c r="G280" s="13">
        <v>2019</v>
      </c>
      <c r="H280" s="44">
        <v>43692</v>
      </c>
      <c r="I280" s="13" t="s">
        <v>1574</v>
      </c>
      <c r="K280" s="13" t="s">
        <v>1575</v>
      </c>
    </row>
    <row r="281" spans="1:11" ht="15.75" customHeight="1" x14ac:dyDescent="0.25">
      <c r="A281" s="13">
        <v>28228492</v>
      </c>
      <c r="B281" s="13" t="s">
        <v>1576</v>
      </c>
      <c r="C281" s="13" t="s">
        <v>1577</v>
      </c>
      <c r="D281" s="13" t="s">
        <v>1578</v>
      </c>
      <c r="E281" s="13" t="s">
        <v>1579</v>
      </c>
      <c r="F281" s="13" t="s">
        <v>502</v>
      </c>
      <c r="G281" s="13">
        <v>2017</v>
      </c>
      <c r="H281" s="44">
        <v>42790</v>
      </c>
      <c r="I281" s="13" t="s">
        <v>1580</v>
      </c>
      <c r="K281" s="13" t="s">
        <v>1581</v>
      </c>
    </row>
    <row r="282" spans="1:11" ht="15.75" customHeight="1" x14ac:dyDescent="0.25">
      <c r="A282" s="13">
        <v>30321622</v>
      </c>
      <c r="B282" s="13" t="s">
        <v>1582</v>
      </c>
      <c r="C282" s="13" t="s">
        <v>1583</v>
      </c>
      <c r="D282" s="13" t="s">
        <v>1584</v>
      </c>
      <c r="E282" s="13" t="s">
        <v>1585</v>
      </c>
      <c r="F282" s="13" t="s">
        <v>977</v>
      </c>
      <c r="G282" s="13">
        <v>2019</v>
      </c>
      <c r="H282" s="44">
        <v>43389</v>
      </c>
      <c r="K282" s="13" t="s">
        <v>1586</v>
      </c>
    </row>
    <row r="283" spans="1:11" ht="15.75" customHeight="1" x14ac:dyDescent="0.25">
      <c r="A283" s="13">
        <v>32253235</v>
      </c>
      <c r="B283" s="13" t="s">
        <v>1587</v>
      </c>
      <c r="C283" s="13" t="s">
        <v>1588</v>
      </c>
      <c r="D283" s="13" t="s">
        <v>1589</v>
      </c>
      <c r="E283" s="13" t="s">
        <v>1590</v>
      </c>
      <c r="F283" s="13" t="s">
        <v>1038</v>
      </c>
      <c r="G283" s="13">
        <v>2020</v>
      </c>
      <c r="H283" s="44">
        <v>43929</v>
      </c>
      <c r="I283" s="13" t="s">
        <v>1591</v>
      </c>
      <c r="K283" s="13" t="s">
        <v>1592</v>
      </c>
    </row>
    <row r="284" spans="1:11" ht="15.75" customHeight="1" x14ac:dyDescent="0.25">
      <c r="A284" s="13">
        <v>28784667</v>
      </c>
      <c r="B284" s="13" t="s">
        <v>4180</v>
      </c>
      <c r="C284" s="13" t="s">
        <v>4181</v>
      </c>
      <c r="D284" s="13" t="s">
        <v>4182</v>
      </c>
      <c r="E284" s="13" t="s">
        <v>4183</v>
      </c>
      <c r="F284" s="13" t="s">
        <v>573</v>
      </c>
      <c r="G284" s="13">
        <v>2017</v>
      </c>
      <c r="H284" s="44">
        <v>42956</v>
      </c>
      <c r="I284" s="13" t="s">
        <v>4184</v>
      </c>
      <c r="K284" s="13" t="s">
        <v>4185</v>
      </c>
    </row>
    <row r="285" spans="1:11" ht="15.75" customHeight="1" x14ac:dyDescent="0.25">
      <c r="A285" s="13">
        <v>30897201</v>
      </c>
      <c r="B285" s="13" t="s">
        <v>4022</v>
      </c>
      <c r="C285" s="13" t="s">
        <v>4023</v>
      </c>
      <c r="D285" s="13" t="s">
        <v>4024</v>
      </c>
      <c r="E285" s="13" t="s">
        <v>4025</v>
      </c>
      <c r="F285" s="13" t="s">
        <v>493</v>
      </c>
      <c r="G285" s="13">
        <v>2019</v>
      </c>
      <c r="H285" s="44">
        <v>43546</v>
      </c>
      <c r="K285" s="13" t="s">
        <v>4026</v>
      </c>
    </row>
    <row r="286" spans="1:11" ht="15.75" customHeight="1" x14ac:dyDescent="0.25">
      <c r="A286" s="13">
        <v>31385267</v>
      </c>
      <c r="B286" s="13" t="s">
        <v>4285</v>
      </c>
      <c r="C286" s="13" t="s">
        <v>4286</v>
      </c>
      <c r="D286" s="13" t="s">
        <v>4287</v>
      </c>
      <c r="E286" s="13" t="s">
        <v>4288</v>
      </c>
      <c r="F286" s="13" t="s">
        <v>120</v>
      </c>
      <c r="G286" s="13">
        <v>2019</v>
      </c>
      <c r="H286" s="44">
        <v>43684</v>
      </c>
      <c r="K286" s="13" t="s">
        <v>4289</v>
      </c>
    </row>
    <row r="287" spans="1:11" ht="15.75" customHeight="1" x14ac:dyDescent="0.25">
      <c r="A287" s="13">
        <v>28388513</v>
      </c>
      <c r="B287" s="13" t="s">
        <v>3862</v>
      </c>
      <c r="C287" s="13" t="s">
        <v>3863</v>
      </c>
      <c r="D287" s="13" t="s">
        <v>3864</v>
      </c>
      <c r="E287" s="13" t="s">
        <v>3865</v>
      </c>
      <c r="F287" s="13" t="s">
        <v>3866</v>
      </c>
      <c r="G287" s="13">
        <v>2017</v>
      </c>
      <c r="H287" s="44">
        <v>42833</v>
      </c>
      <c r="K287" s="13" t="s">
        <v>3867</v>
      </c>
    </row>
    <row r="288" spans="1:11" ht="15.75" customHeight="1" x14ac:dyDescent="0.25">
      <c r="A288" s="13">
        <v>28549097</v>
      </c>
      <c r="B288" s="13" t="s">
        <v>5658</v>
      </c>
      <c r="C288" s="13" t="s">
        <v>5659</v>
      </c>
      <c r="D288" s="13" t="s">
        <v>5660</v>
      </c>
      <c r="E288" s="13" t="s">
        <v>2139</v>
      </c>
      <c r="F288" s="13" t="s">
        <v>2140</v>
      </c>
      <c r="G288" s="13">
        <v>2017</v>
      </c>
      <c r="H288" s="44">
        <v>42882</v>
      </c>
      <c r="I288" s="13" t="s">
        <v>5661</v>
      </c>
      <c r="J288" s="13" t="s">
        <v>5662</v>
      </c>
      <c r="K288" s="13" t="s">
        <v>5663</v>
      </c>
    </row>
    <row r="289" spans="1:11" ht="15.75" customHeight="1" x14ac:dyDescent="0.25">
      <c r="A289" s="13">
        <v>30276628</v>
      </c>
      <c r="B289" s="13" t="s">
        <v>1603</v>
      </c>
      <c r="C289" s="13" t="s">
        <v>1604</v>
      </c>
      <c r="D289" s="13" t="s">
        <v>1605</v>
      </c>
      <c r="E289" s="13" t="s">
        <v>1606</v>
      </c>
      <c r="F289" s="13" t="s">
        <v>1607</v>
      </c>
      <c r="G289" s="13">
        <v>2019</v>
      </c>
      <c r="H289" s="44">
        <v>43376</v>
      </c>
      <c r="I289" s="13" t="s">
        <v>1608</v>
      </c>
      <c r="J289" s="13" t="s">
        <v>1609</v>
      </c>
      <c r="K289" s="13" t="s">
        <v>1610</v>
      </c>
    </row>
    <row r="290" spans="1:11" ht="15.75" customHeight="1" x14ac:dyDescent="0.25">
      <c r="A290" s="13">
        <v>29045638</v>
      </c>
      <c r="B290" s="13" t="s">
        <v>1611</v>
      </c>
      <c r="C290" s="13" t="s">
        <v>922</v>
      </c>
      <c r="D290" s="13" t="s">
        <v>1612</v>
      </c>
      <c r="E290" s="13" t="s">
        <v>924</v>
      </c>
      <c r="F290" s="13" t="s">
        <v>188</v>
      </c>
      <c r="G290" s="13">
        <v>2018</v>
      </c>
      <c r="H290" s="44">
        <v>43027</v>
      </c>
      <c r="I290" s="13" t="s">
        <v>1613</v>
      </c>
      <c r="K290" s="13" t="s">
        <v>1614</v>
      </c>
    </row>
    <row r="291" spans="1:11" ht="15.75" customHeight="1" x14ac:dyDescent="0.25">
      <c r="A291" s="13">
        <v>30352803</v>
      </c>
      <c r="B291" s="13" t="s">
        <v>1615</v>
      </c>
      <c r="C291" s="13" t="s">
        <v>1616</v>
      </c>
      <c r="D291" s="13" t="s">
        <v>1617</v>
      </c>
      <c r="E291" s="13" t="s">
        <v>1618</v>
      </c>
      <c r="F291" s="13" t="s">
        <v>1619</v>
      </c>
      <c r="G291" s="13">
        <v>2019</v>
      </c>
      <c r="H291" s="44">
        <v>43398</v>
      </c>
      <c r="I291" s="13" t="s">
        <v>1620</v>
      </c>
      <c r="K291" s="13" t="s">
        <v>1621</v>
      </c>
    </row>
    <row r="292" spans="1:11" ht="15.75" customHeight="1" x14ac:dyDescent="0.25">
      <c r="A292" s="13">
        <v>30206175</v>
      </c>
      <c r="B292" s="13" t="s">
        <v>5604</v>
      </c>
      <c r="C292" s="13" t="s">
        <v>4207</v>
      </c>
      <c r="D292" s="13" t="s">
        <v>5605</v>
      </c>
      <c r="E292" s="13" t="s">
        <v>4209</v>
      </c>
      <c r="F292" s="13" t="s">
        <v>277</v>
      </c>
      <c r="G292" s="13">
        <v>2018</v>
      </c>
      <c r="H292" s="44">
        <v>43356</v>
      </c>
      <c r="I292" s="13" t="s">
        <v>5606</v>
      </c>
      <c r="K292" s="13" t="s">
        <v>5607</v>
      </c>
    </row>
    <row r="293" spans="1:11" ht="15.75" customHeight="1" x14ac:dyDescent="0.25">
      <c r="A293" s="13">
        <v>28178113</v>
      </c>
      <c r="B293" s="13" t="s">
        <v>1635</v>
      </c>
      <c r="C293" s="13" t="s">
        <v>1636</v>
      </c>
      <c r="D293" s="13" t="s">
        <v>1637</v>
      </c>
      <c r="E293" s="13" t="s">
        <v>1638</v>
      </c>
      <c r="F293" s="13" t="s">
        <v>304</v>
      </c>
      <c r="G293" s="13">
        <v>2017</v>
      </c>
      <c r="H293" s="44">
        <v>42775</v>
      </c>
      <c r="I293" s="13" t="s">
        <v>1639</v>
      </c>
      <c r="J293" s="13" t="s">
        <v>1640</v>
      </c>
      <c r="K293" s="13" t="s">
        <v>1641</v>
      </c>
    </row>
    <row r="294" spans="1:11" ht="15.75" customHeight="1" x14ac:dyDescent="0.25">
      <c r="A294" s="13">
        <v>30326824</v>
      </c>
      <c r="B294" s="13" t="s">
        <v>1643</v>
      </c>
      <c r="C294" s="13" t="s">
        <v>1644</v>
      </c>
      <c r="D294" s="13" t="s">
        <v>1645</v>
      </c>
      <c r="E294" s="13" t="s">
        <v>1646</v>
      </c>
      <c r="F294" s="13" t="s">
        <v>735</v>
      </c>
      <c r="G294" s="13">
        <v>2018</v>
      </c>
      <c r="H294" s="44">
        <v>43391</v>
      </c>
      <c r="K294" s="13" t="s">
        <v>1647</v>
      </c>
    </row>
    <row r="295" spans="1:11" ht="15.75" customHeight="1" x14ac:dyDescent="0.25">
      <c r="A295" s="13">
        <v>33097713</v>
      </c>
      <c r="B295" s="13" t="s">
        <v>6055</v>
      </c>
      <c r="C295" s="13" t="s">
        <v>6056</v>
      </c>
      <c r="D295" s="13" t="s">
        <v>6057</v>
      </c>
      <c r="E295" s="13" t="s">
        <v>3588</v>
      </c>
      <c r="F295" s="13" t="s">
        <v>3262</v>
      </c>
      <c r="G295" s="13">
        <v>2020</v>
      </c>
      <c r="H295" s="44">
        <v>44128</v>
      </c>
      <c r="I295" s="13" t="s">
        <v>6058</v>
      </c>
      <c r="K295" s="13" t="s">
        <v>6059</v>
      </c>
    </row>
    <row r="296" spans="1:11" ht="15.75" customHeight="1" x14ac:dyDescent="0.25">
      <c r="A296" s="13">
        <v>29477549</v>
      </c>
      <c r="B296" s="13" t="s">
        <v>1666</v>
      </c>
      <c r="C296" s="13" t="s">
        <v>1667</v>
      </c>
      <c r="D296" s="13" t="s">
        <v>1668</v>
      </c>
      <c r="E296" s="13" t="s">
        <v>1669</v>
      </c>
      <c r="F296" s="13" t="s">
        <v>949</v>
      </c>
      <c r="G296" s="13">
        <v>2018</v>
      </c>
      <c r="H296" s="44">
        <v>43157</v>
      </c>
      <c r="K296" s="13" t="s">
        <v>1670</v>
      </c>
    </row>
    <row r="297" spans="1:11" ht="15.75" customHeight="1" x14ac:dyDescent="0.25">
      <c r="A297" s="13">
        <v>31335939</v>
      </c>
      <c r="B297" s="13" t="s">
        <v>5185</v>
      </c>
      <c r="C297" s="13" t="s">
        <v>5186</v>
      </c>
      <c r="D297" s="13" t="s">
        <v>5187</v>
      </c>
      <c r="E297" s="13" t="s">
        <v>1494</v>
      </c>
      <c r="F297" s="13" t="s">
        <v>493</v>
      </c>
      <c r="G297" s="13">
        <v>2019</v>
      </c>
      <c r="H297" s="44">
        <v>43670</v>
      </c>
      <c r="K297" s="13" t="s">
        <v>5188</v>
      </c>
    </row>
    <row r="298" spans="1:11" ht="15.75" customHeight="1" x14ac:dyDescent="0.25">
      <c r="A298" s="13">
        <v>29845928</v>
      </c>
      <c r="B298" s="13" t="s">
        <v>1691</v>
      </c>
      <c r="C298" s="13" t="s">
        <v>1692</v>
      </c>
      <c r="D298" s="13" t="s">
        <v>1693</v>
      </c>
      <c r="E298" s="13" t="s">
        <v>1383</v>
      </c>
      <c r="F298" s="13" t="s">
        <v>1046</v>
      </c>
      <c r="G298" s="13">
        <v>2018</v>
      </c>
      <c r="H298" s="44">
        <v>43251</v>
      </c>
      <c r="I298" s="13" t="s">
        <v>1694</v>
      </c>
      <c r="K298" s="13" t="s">
        <v>1695</v>
      </c>
    </row>
    <row r="299" spans="1:11" ht="15.75" customHeight="1" x14ac:dyDescent="0.25">
      <c r="A299" s="13">
        <v>29465685</v>
      </c>
      <c r="B299" s="13" t="s">
        <v>1709</v>
      </c>
      <c r="C299" s="13" t="s">
        <v>1710</v>
      </c>
      <c r="D299" s="13" t="s">
        <v>1711</v>
      </c>
      <c r="E299" s="13" t="s">
        <v>303</v>
      </c>
      <c r="F299" s="13" t="s">
        <v>304</v>
      </c>
      <c r="G299" s="13">
        <v>2018</v>
      </c>
      <c r="H299" s="44">
        <v>43153</v>
      </c>
      <c r="I299" s="13" t="s">
        <v>1712</v>
      </c>
      <c r="J299" s="13" t="s">
        <v>1713</v>
      </c>
      <c r="K299" s="13" t="s">
        <v>1714</v>
      </c>
    </row>
    <row r="300" spans="1:11" ht="15.75" customHeight="1" x14ac:dyDescent="0.25">
      <c r="A300" s="13">
        <v>31541571</v>
      </c>
      <c r="B300" s="13" t="s">
        <v>1716</v>
      </c>
      <c r="C300" s="13" t="s">
        <v>1717</v>
      </c>
      <c r="D300" s="13" t="s">
        <v>1718</v>
      </c>
      <c r="E300" s="13" t="s">
        <v>1719</v>
      </c>
      <c r="F300" s="13" t="s">
        <v>195</v>
      </c>
      <c r="G300" s="13">
        <v>2020</v>
      </c>
      <c r="H300" s="44">
        <v>43730</v>
      </c>
      <c r="I300" s="13" t="s">
        <v>1720</v>
      </c>
      <c r="K300" s="13" t="s">
        <v>1721</v>
      </c>
    </row>
    <row r="301" spans="1:11" ht="15.75" customHeight="1" x14ac:dyDescent="0.25">
      <c r="A301" s="13">
        <v>32318263</v>
      </c>
      <c r="B301" s="13" t="s">
        <v>1723</v>
      </c>
      <c r="C301" s="13" t="s">
        <v>1724</v>
      </c>
      <c r="D301" s="13" t="s">
        <v>1725</v>
      </c>
      <c r="E301" s="13" t="s">
        <v>1726</v>
      </c>
      <c r="F301" s="13" t="s">
        <v>1727</v>
      </c>
      <c r="G301" s="13">
        <v>2019</v>
      </c>
      <c r="H301" s="44">
        <v>43946</v>
      </c>
      <c r="I301" s="13" t="s">
        <v>1728</v>
      </c>
      <c r="K301" s="13" t="s">
        <v>1729</v>
      </c>
    </row>
    <row r="302" spans="1:11" ht="15.75" customHeight="1" x14ac:dyDescent="0.25">
      <c r="A302" s="13">
        <v>33057372</v>
      </c>
      <c r="B302" s="13" t="s">
        <v>1737</v>
      </c>
      <c r="C302" s="13" t="s">
        <v>1738</v>
      </c>
      <c r="D302" s="13" t="s">
        <v>1739</v>
      </c>
      <c r="E302" s="13" t="s">
        <v>1740</v>
      </c>
      <c r="F302" s="13" t="s">
        <v>424</v>
      </c>
      <c r="G302" s="13">
        <v>2020</v>
      </c>
      <c r="H302" s="44">
        <v>44119</v>
      </c>
      <c r="I302" s="13" t="s">
        <v>1741</v>
      </c>
      <c r="K302" s="13" t="s">
        <v>1742</v>
      </c>
    </row>
    <row r="303" spans="1:11" ht="15.75" customHeight="1" x14ac:dyDescent="0.25">
      <c r="A303" s="13">
        <v>30652276</v>
      </c>
      <c r="B303" s="13" t="s">
        <v>6477</v>
      </c>
      <c r="C303" s="13" t="s">
        <v>6478</v>
      </c>
      <c r="D303" s="13" t="s">
        <v>6479</v>
      </c>
      <c r="E303" s="13" t="s">
        <v>6480</v>
      </c>
      <c r="F303" s="13" t="s">
        <v>6481</v>
      </c>
      <c r="G303" s="13">
        <v>2019</v>
      </c>
      <c r="H303" s="44">
        <v>43483</v>
      </c>
      <c r="I303" s="13" t="s">
        <v>6482</v>
      </c>
      <c r="K303" s="13" t="s">
        <v>6483</v>
      </c>
    </row>
    <row r="304" spans="1:11" ht="15.75" customHeight="1" x14ac:dyDescent="0.25">
      <c r="A304" s="13">
        <v>32843551</v>
      </c>
      <c r="B304" s="13" t="s">
        <v>5380</v>
      </c>
      <c r="C304" s="13" t="s">
        <v>5381</v>
      </c>
      <c r="D304" s="13" t="s">
        <v>5382</v>
      </c>
      <c r="E304" s="13" t="s">
        <v>3588</v>
      </c>
      <c r="F304" s="13" t="s">
        <v>277</v>
      </c>
      <c r="G304" s="13">
        <v>2020</v>
      </c>
      <c r="H304" s="44">
        <v>44070</v>
      </c>
      <c r="I304" s="13" t="s">
        <v>5383</v>
      </c>
      <c r="K304" s="13" t="s">
        <v>5384</v>
      </c>
    </row>
    <row r="305" spans="1:11" ht="15.75" customHeight="1" x14ac:dyDescent="0.25">
      <c r="A305" s="13">
        <v>31138575</v>
      </c>
      <c r="B305" s="13" t="s">
        <v>1744</v>
      </c>
      <c r="C305" s="13" t="s">
        <v>1745</v>
      </c>
      <c r="D305" s="13" t="s">
        <v>1746</v>
      </c>
      <c r="E305" s="13" t="s">
        <v>1747</v>
      </c>
      <c r="F305" s="13" t="s">
        <v>573</v>
      </c>
      <c r="G305" s="13">
        <v>2019</v>
      </c>
      <c r="H305" s="44">
        <v>43615</v>
      </c>
      <c r="I305" s="13" t="s">
        <v>1748</v>
      </c>
      <c r="K305" s="13" t="s">
        <v>1749</v>
      </c>
    </row>
    <row r="306" spans="1:11" ht="15.75" customHeight="1" x14ac:dyDescent="0.25">
      <c r="A306" s="13">
        <v>28707659</v>
      </c>
      <c r="B306" s="13" t="s">
        <v>1751</v>
      </c>
      <c r="C306" s="13" t="s">
        <v>1752</v>
      </c>
      <c r="D306" s="13" t="s">
        <v>1753</v>
      </c>
      <c r="E306" s="13" t="s">
        <v>1754</v>
      </c>
      <c r="F306" s="13" t="s">
        <v>1755</v>
      </c>
      <c r="G306" s="13">
        <v>2017</v>
      </c>
      <c r="H306" s="44">
        <v>42931</v>
      </c>
      <c r="K306" s="13" t="s">
        <v>1756</v>
      </c>
    </row>
    <row r="307" spans="1:11" ht="15.75" customHeight="1" x14ac:dyDescent="0.25">
      <c r="A307" s="13">
        <v>30862336</v>
      </c>
      <c r="B307" s="13" t="s">
        <v>4513</v>
      </c>
      <c r="C307" s="13" t="s">
        <v>4514</v>
      </c>
      <c r="D307" s="13" t="s">
        <v>4515</v>
      </c>
      <c r="E307" s="13" t="s">
        <v>2861</v>
      </c>
      <c r="F307" s="13" t="s">
        <v>1046</v>
      </c>
      <c r="G307" s="13">
        <v>2019</v>
      </c>
      <c r="H307" s="44">
        <v>43538</v>
      </c>
      <c r="I307" s="13" t="s">
        <v>4516</v>
      </c>
      <c r="K307" s="13" t="s">
        <v>4517</v>
      </c>
    </row>
    <row r="308" spans="1:11" ht="15.75" customHeight="1" x14ac:dyDescent="0.25">
      <c r="A308" s="13">
        <v>30869583</v>
      </c>
      <c r="B308" s="13" t="s">
        <v>1769</v>
      </c>
      <c r="C308" s="13" t="s">
        <v>1770</v>
      </c>
      <c r="D308" s="13" t="s">
        <v>1771</v>
      </c>
      <c r="E308" s="13" t="s">
        <v>1559</v>
      </c>
      <c r="F308" s="13" t="s">
        <v>1312</v>
      </c>
      <c r="G308" s="13">
        <v>2019</v>
      </c>
      <c r="H308" s="44">
        <v>43539</v>
      </c>
      <c r="K308" s="13" t="s">
        <v>1772</v>
      </c>
    </row>
    <row r="309" spans="1:11" ht="15.75" customHeight="1" x14ac:dyDescent="0.25">
      <c r="A309" s="13">
        <v>32191696</v>
      </c>
      <c r="B309" s="13" t="s">
        <v>1775</v>
      </c>
      <c r="C309" s="13" t="s">
        <v>1776</v>
      </c>
      <c r="D309" s="13" t="s">
        <v>1777</v>
      </c>
      <c r="E309" s="13" t="s">
        <v>1778</v>
      </c>
      <c r="F309" s="13" t="s">
        <v>1779</v>
      </c>
      <c r="G309" s="13">
        <v>2020</v>
      </c>
      <c r="H309" s="44">
        <v>43910</v>
      </c>
      <c r="I309" s="13" t="s">
        <v>1780</v>
      </c>
      <c r="K309" s="13" t="s">
        <v>1781</v>
      </c>
    </row>
    <row r="310" spans="1:11" ht="15.75" customHeight="1" x14ac:dyDescent="0.25">
      <c r="A310" s="13">
        <v>29589256</v>
      </c>
      <c r="B310" s="13" t="s">
        <v>4714</v>
      </c>
      <c r="C310" s="13" t="s">
        <v>4715</v>
      </c>
      <c r="D310" s="13" t="s">
        <v>4716</v>
      </c>
      <c r="E310" s="13" t="s">
        <v>4717</v>
      </c>
      <c r="F310" s="13" t="s">
        <v>4718</v>
      </c>
      <c r="G310" s="13">
        <v>2018</v>
      </c>
      <c r="H310" s="44">
        <v>43188</v>
      </c>
      <c r="K310" s="13" t="s">
        <v>4719</v>
      </c>
    </row>
    <row r="311" spans="1:11" ht="15.75" customHeight="1" x14ac:dyDescent="0.25">
      <c r="A311" s="13">
        <v>30676251</v>
      </c>
      <c r="B311" s="13" t="s">
        <v>4582</v>
      </c>
      <c r="C311" s="13" t="s">
        <v>4583</v>
      </c>
      <c r="D311" s="13" t="s">
        <v>4584</v>
      </c>
      <c r="E311" s="13" t="s">
        <v>4585</v>
      </c>
      <c r="F311" s="13" t="s">
        <v>209</v>
      </c>
      <c r="G311" s="13">
        <v>2019</v>
      </c>
      <c r="H311" s="44">
        <v>43490</v>
      </c>
      <c r="K311" s="13" t="s">
        <v>4586</v>
      </c>
    </row>
    <row r="312" spans="1:11" ht="15.75" customHeight="1" x14ac:dyDescent="0.25">
      <c r="A312" s="13">
        <v>30723007</v>
      </c>
      <c r="B312" s="13" t="s">
        <v>5007</v>
      </c>
      <c r="C312" s="13" t="s">
        <v>5008</v>
      </c>
      <c r="D312" s="13" t="s">
        <v>5009</v>
      </c>
      <c r="E312" s="13" t="s">
        <v>5010</v>
      </c>
      <c r="F312" s="13" t="s">
        <v>285</v>
      </c>
      <c r="G312" s="13">
        <v>2019</v>
      </c>
      <c r="H312" s="44">
        <v>43503</v>
      </c>
      <c r="I312" s="13" t="s">
        <v>5011</v>
      </c>
      <c r="J312" s="13" t="s">
        <v>5012</v>
      </c>
      <c r="K312" s="13" t="s">
        <v>5013</v>
      </c>
    </row>
    <row r="313" spans="1:11" ht="15.75" customHeight="1" x14ac:dyDescent="0.25">
      <c r="A313" s="13">
        <v>28743809</v>
      </c>
      <c r="B313" s="13" t="s">
        <v>4956</v>
      </c>
      <c r="C313" s="13" t="s">
        <v>4957</v>
      </c>
      <c r="D313" s="13" t="s">
        <v>4958</v>
      </c>
      <c r="E313" s="13" t="s">
        <v>4959</v>
      </c>
      <c r="F313" s="13" t="s">
        <v>277</v>
      </c>
      <c r="G313" s="13">
        <v>2017</v>
      </c>
      <c r="H313" s="44">
        <v>42943</v>
      </c>
      <c r="I313" s="13" t="s">
        <v>4960</v>
      </c>
      <c r="K313" s="13" t="s">
        <v>4961</v>
      </c>
    </row>
    <row r="314" spans="1:11" ht="15.75" customHeight="1" x14ac:dyDescent="0.25">
      <c r="A314" s="13">
        <v>30943199</v>
      </c>
      <c r="B314" s="13" t="s">
        <v>3517</v>
      </c>
      <c r="C314" s="13" t="s">
        <v>5899</v>
      </c>
      <c r="D314" s="13" t="s">
        <v>5900</v>
      </c>
      <c r="E314" s="13" t="s">
        <v>5901</v>
      </c>
      <c r="F314" s="13" t="s">
        <v>424</v>
      </c>
      <c r="G314" s="13">
        <v>2019</v>
      </c>
      <c r="H314" s="44">
        <v>43559</v>
      </c>
      <c r="I314" s="13" t="s">
        <v>5902</v>
      </c>
      <c r="K314" s="13" t="s">
        <v>5903</v>
      </c>
    </row>
    <row r="315" spans="1:11" ht="15.75" customHeight="1" x14ac:dyDescent="0.25">
      <c r="A315" s="13">
        <v>31097677</v>
      </c>
      <c r="B315" s="13" t="s">
        <v>4040</v>
      </c>
      <c r="C315" s="13" t="s">
        <v>4041</v>
      </c>
      <c r="D315" s="13" t="s">
        <v>4042</v>
      </c>
      <c r="E315" s="13" t="s">
        <v>4043</v>
      </c>
      <c r="F315" s="13" t="s">
        <v>393</v>
      </c>
      <c r="G315" s="13">
        <v>2019</v>
      </c>
      <c r="H315" s="44">
        <v>43603</v>
      </c>
      <c r="K315" s="13" t="s">
        <v>4044</v>
      </c>
    </row>
    <row r="316" spans="1:11" ht="15.75" customHeight="1" x14ac:dyDescent="0.25">
      <c r="A316" s="13">
        <v>32688393</v>
      </c>
      <c r="B316" s="13" t="s">
        <v>1850</v>
      </c>
      <c r="C316" s="13" t="s">
        <v>1851</v>
      </c>
      <c r="D316" s="13" t="s">
        <v>1852</v>
      </c>
      <c r="E316" s="13" t="s">
        <v>1853</v>
      </c>
      <c r="F316" s="13" t="s">
        <v>493</v>
      </c>
      <c r="G316" s="13">
        <v>2020</v>
      </c>
      <c r="H316" s="44">
        <v>44033</v>
      </c>
      <c r="K316" s="13" t="s">
        <v>1854</v>
      </c>
    </row>
    <row r="317" spans="1:11" ht="15.75" customHeight="1" x14ac:dyDescent="0.25">
      <c r="A317" s="13">
        <v>30016236</v>
      </c>
      <c r="B317" s="13" t="s">
        <v>1856</v>
      </c>
      <c r="C317" s="13" t="s">
        <v>1857</v>
      </c>
      <c r="D317" s="13" t="s">
        <v>1858</v>
      </c>
      <c r="E317" s="13" t="s">
        <v>380</v>
      </c>
      <c r="F317" s="13" t="s">
        <v>145</v>
      </c>
      <c r="G317" s="13">
        <v>2018</v>
      </c>
      <c r="H317" s="44">
        <v>43299</v>
      </c>
      <c r="I317" s="13" t="s">
        <v>1859</v>
      </c>
      <c r="K317" s="13" t="s">
        <v>1860</v>
      </c>
    </row>
    <row r="318" spans="1:11" ht="15.75" customHeight="1" x14ac:dyDescent="0.25">
      <c r="A318" s="13">
        <v>29844237</v>
      </c>
      <c r="B318" s="13" t="s">
        <v>1869</v>
      </c>
      <c r="C318" s="13" t="s">
        <v>1870</v>
      </c>
      <c r="D318" s="13" t="s">
        <v>1871</v>
      </c>
      <c r="E318" s="13" t="s">
        <v>1872</v>
      </c>
      <c r="F318" s="13" t="s">
        <v>624</v>
      </c>
      <c r="G318" s="13">
        <v>2018</v>
      </c>
      <c r="H318" s="44">
        <v>43251</v>
      </c>
      <c r="I318" s="13" t="s">
        <v>1873</v>
      </c>
      <c r="K318" s="13" t="s">
        <v>1874</v>
      </c>
    </row>
    <row r="319" spans="1:11" ht="15.75" customHeight="1" x14ac:dyDescent="0.25">
      <c r="A319" s="13">
        <v>31295224</v>
      </c>
      <c r="B319" s="13" t="s">
        <v>4334</v>
      </c>
      <c r="C319" s="13" t="s">
        <v>4335</v>
      </c>
      <c r="D319" s="13" t="s">
        <v>4336</v>
      </c>
      <c r="E319" s="13" t="s">
        <v>3546</v>
      </c>
      <c r="F319" s="13" t="s">
        <v>304</v>
      </c>
      <c r="G319" s="13">
        <v>2019</v>
      </c>
      <c r="H319" s="44">
        <v>43658</v>
      </c>
      <c r="K319" s="13" t="s">
        <v>4337</v>
      </c>
    </row>
    <row r="320" spans="1:11" ht="15.75" customHeight="1" x14ac:dyDescent="0.25">
      <c r="A320" s="13">
        <v>28431495</v>
      </c>
      <c r="B320" s="13" t="s">
        <v>1885</v>
      </c>
      <c r="C320" s="13" t="s">
        <v>1886</v>
      </c>
      <c r="D320" s="13" t="s">
        <v>1887</v>
      </c>
      <c r="E320" s="13" t="s">
        <v>1888</v>
      </c>
      <c r="F320" s="13" t="s">
        <v>864</v>
      </c>
      <c r="G320" s="13">
        <v>2017</v>
      </c>
      <c r="H320" s="44">
        <v>42848</v>
      </c>
      <c r="I320" s="13" t="s">
        <v>1889</v>
      </c>
      <c r="K320" s="13" t="s">
        <v>1890</v>
      </c>
    </row>
    <row r="321" spans="1:11" ht="15.75" customHeight="1" x14ac:dyDescent="0.25">
      <c r="A321" s="13">
        <v>27597434</v>
      </c>
      <c r="B321" s="13" t="s">
        <v>1905</v>
      </c>
      <c r="C321" s="13" t="s">
        <v>1906</v>
      </c>
      <c r="D321" s="13" t="s">
        <v>1907</v>
      </c>
      <c r="E321" s="13" t="s">
        <v>832</v>
      </c>
      <c r="F321" s="13" t="s">
        <v>399</v>
      </c>
      <c r="G321" s="13">
        <v>2017</v>
      </c>
      <c r="H321" s="44">
        <v>42620</v>
      </c>
      <c r="I321" s="13" t="s">
        <v>1908</v>
      </c>
      <c r="J321" s="13" t="s">
        <v>1909</v>
      </c>
      <c r="K321" s="13" t="s">
        <v>1910</v>
      </c>
    </row>
    <row r="322" spans="1:11" ht="15.75" customHeight="1" x14ac:dyDescent="0.25">
      <c r="A322" s="13">
        <v>31230613</v>
      </c>
      <c r="B322" s="13" t="s">
        <v>4551</v>
      </c>
      <c r="C322" s="13" t="s">
        <v>4552</v>
      </c>
      <c r="D322" s="13" t="s">
        <v>4553</v>
      </c>
      <c r="E322" s="13" t="s">
        <v>4554</v>
      </c>
      <c r="F322" s="13" t="s">
        <v>595</v>
      </c>
      <c r="G322" s="13">
        <v>2019</v>
      </c>
      <c r="H322" s="44">
        <v>43641</v>
      </c>
      <c r="I322" s="13" t="s">
        <v>4555</v>
      </c>
      <c r="J322" s="13" t="s">
        <v>4556</v>
      </c>
      <c r="K322" s="13" t="s">
        <v>4557</v>
      </c>
    </row>
    <row r="323" spans="1:11" ht="15.75" customHeight="1" x14ac:dyDescent="0.25">
      <c r="A323" s="13">
        <v>30605081</v>
      </c>
      <c r="B323" s="13" t="s">
        <v>5102</v>
      </c>
      <c r="C323" s="13" t="s">
        <v>5103</v>
      </c>
      <c r="D323" s="13" t="s">
        <v>5104</v>
      </c>
      <c r="E323" s="13" t="s">
        <v>5105</v>
      </c>
      <c r="F323" s="13" t="s">
        <v>1312</v>
      </c>
      <c r="G323" s="13">
        <v>2019</v>
      </c>
      <c r="H323" s="44">
        <v>43469</v>
      </c>
      <c r="K323" s="13" t="s">
        <v>5106</v>
      </c>
    </row>
    <row r="324" spans="1:11" ht="15.75" customHeight="1" x14ac:dyDescent="0.25">
      <c r="A324" s="13">
        <v>30216232</v>
      </c>
      <c r="B324" s="13" t="s">
        <v>1917</v>
      </c>
      <c r="C324" s="13" t="s">
        <v>1918</v>
      </c>
      <c r="D324" s="13" t="s">
        <v>1919</v>
      </c>
      <c r="E324" s="13" t="s">
        <v>303</v>
      </c>
      <c r="F324" s="13" t="s">
        <v>304</v>
      </c>
      <c r="G324" s="13">
        <v>2019</v>
      </c>
      <c r="H324" s="44">
        <v>43358</v>
      </c>
      <c r="I324" s="13" t="s">
        <v>1920</v>
      </c>
      <c r="J324" s="13" t="s">
        <v>1921</v>
      </c>
      <c r="K324" s="13" t="s">
        <v>1922</v>
      </c>
    </row>
    <row r="325" spans="1:11" ht="15.75" customHeight="1" x14ac:dyDescent="0.25">
      <c r="A325" s="13">
        <v>28282365</v>
      </c>
      <c r="B325" s="13" t="s">
        <v>1923</v>
      </c>
      <c r="C325" s="13" t="s">
        <v>254</v>
      </c>
      <c r="D325" s="13" t="s">
        <v>1924</v>
      </c>
      <c r="E325" s="13" t="s">
        <v>256</v>
      </c>
      <c r="F325" s="13" t="s">
        <v>304</v>
      </c>
      <c r="G325" s="13">
        <v>2017</v>
      </c>
      <c r="H325" s="44">
        <v>42805</v>
      </c>
      <c r="K325" s="13" t="s">
        <v>1925</v>
      </c>
    </row>
    <row r="326" spans="1:11" ht="15.75" customHeight="1" x14ac:dyDescent="0.25">
      <c r="A326" s="13">
        <v>30808445</v>
      </c>
      <c r="B326" s="13" t="s">
        <v>1927</v>
      </c>
      <c r="C326" s="13" t="s">
        <v>1928</v>
      </c>
      <c r="D326" s="13" t="s">
        <v>1929</v>
      </c>
      <c r="E326" s="13" t="s">
        <v>1930</v>
      </c>
      <c r="F326" s="13" t="s">
        <v>1046</v>
      </c>
      <c r="G326" s="13">
        <v>2019</v>
      </c>
      <c r="H326" s="44">
        <v>43524</v>
      </c>
      <c r="I326" s="13" t="s">
        <v>1931</v>
      </c>
      <c r="K326" s="13" t="s">
        <v>1932</v>
      </c>
    </row>
    <row r="327" spans="1:11" ht="15.75" customHeight="1" x14ac:dyDescent="0.25">
      <c r="A327" s="13">
        <v>28367885</v>
      </c>
      <c r="B327" s="13" t="s">
        <v>1933</v>
      </c>
      <c r="C327" s="13" t="s">
        <v>1934</v>
      </c>
      <c r="D327" s="13" t="s">
        <v>1935</v>
      </c>
      <c r="E327" s="13" t="s">
        <v>1359</v>
      </c>
      <c r="F327" s="13" t="s">
        <v>1936</v>
      </c>
      <c r="G327" s="13">
        <v>2017</v>
      </c>
      <c r="H327" s="44">
        <v>42829</v>
      </c>
      <c r="K327" s="13" t="s">
        <v>1937</v>
      </c>
    </row>
    <row r="328" spans="1:11" ht="15.75" customHeight="1" x14ac:dyDescent="0.25">
      <c r="A328" s="13">
        <v>28691898</v>
      </c>
      <c r="B328" s="13" t="s">
        <v>4662</v>
      </c>
      <c r="C328" s="13" t="s">
        <v>4663</v>
      </c>
      <c r="D328" s="13" t="s">
        <v>4664</v>
      </c>
      <c r="E328" s="13" t="s">
        <v>444</v>
      </c>
      <c r="F328" s="13" t="s">
        <v>2015</v>
      </c>
      <c r="G328" s="13">
        <v>2017</v>
      </c>
      <c r="H328" s="44">
        <v>42927</v>
      </c>
      <c r="K328" s="13" t="s">
        <v>4665</v>
      </c>
    </row>
    <row r="329" spans="1:11" ht="15.75" customHeight="1" x14ac:dyDescent="0.25">
      <c r="A329" s="13">
        <v>29882175</v>
      </c>
      <c r="B329" s="13" t="s">
        <v>1941</v>
      </c>
      <c r="C329" s="13" t="s">
        <v>1942</v>
      </c>
      <c r="D329" s="13" t="s">
        <v>1943</v>
      </c>
      <c r="E329" s="13" t="s">
        <v>1944</v>
      </c>
      <c r="F329" s="13" t="s">
        <v>164</v>
      </c>
      <c r="G329" s="13">
        <v>2018</v>
      </c>
      <c r="H329" s="44">
        <v>43260</v>
      </c>
      <c r="K329" s="13" t="s">
        <v>1945</v>
      </c>
    </row>
    <row r="330" spans="1:11" ht="15.75" customHeight="1" x14ac:dyDescent="0.25">
      <c r="A330" s="13">
        <v>31202926</v>
      </c>
      <c r="B330" s="13" t="s">
        <v>4945</v>
      </c>
      <c r="C330" s="13" t="s">
        <v>4946</v>
      </c>
      <c r="D330" s="13" t="s">
        <v>4947</v>
      </c>
      <c r="E330" s="13" t="s">
        <v>1232</v>
      </c>
      <c r="F330" s="13" t="s">
        <v>949</v>
      </c>
      <c r="G330" s="13">
        <v>2019</v>
      </c>
      <c r="H330" s="44">
        <v>43633</v>
      </c>
      <c r="K330" s="13" t="s">
        <v>4948</v>
      </c>
    </row>
    <row r="331" spans="1:11" ht="15.75" customHeight="1" x14ac:dyDescent="0.25">
      <c r="A331" s="13">
        <v>30832565</v>
      </c>
      <c r="B331" s="13" t="s">
        <v>1954</v>
      </c>
      <c r="C331" s="13" t="s">
        <v>1955</v>
      </c>
      <c r="D331" s="13" t="s">
        <v>1956</v>
      </c>
      <c r="E331" s="13" t="s">
        <v>1494</v>
      </c>
      <c r="F331" s="13" t="s">
        <v>864</v>
      </c>
      <c r="G331" s="13">
        <v>2019</v>
      </c>
      <c r="H331" s="44">
        <v>43530</v>
      </c>
      <c r="I331" s="13" t="s">
        <v>1957</v>
      </c>
      <c r="K331" s="13" t="s">
        <v>1958</v>
      </c>
    </row>
    <row r="332" spans="1:11" ht="15.75" customHeight="1" x14ac:dyDescent="0.25">
      <c r="A332" s="13">
        <v>29726994</v>
      </c>
      <c r="B332" s="13" t="s">
        <v>4984</v>
      </c>
      <c r="C332" s="13" t="s">
        <v>4985</v>
      </c>
      <c r="D332" s="13" t="s">
        <v>4986</v>
      </c>
      <c r="E332" s="13" t="s">
        <v>4987</v>
      </c>
      <c r="F332" s="13" t="s">
        <v>493</v>
      </c>
      <c r="G332" s="13">
        <v>2018</v>
      </c>
      <c r="H332" s="44">
        <v>43225</v>
      </c>
      <c r="K332" s="13" t="s">
        <v>4988</v>
      </c>
    </row>
    <row r="333" spans="1:11" ht="15.75" customHeight="1" x14ac:dyDescent="0.25">
      <c r="A333" s="13">
        <v>28674065</v>
      </c>
      <c r="B333" s="13" t="s">
        <v>1960</v>
      </c>
      <c r="C333" s="13" t="s">
        <v>370</v>
      </c>
      <c r="D333" s="13" t="s">
        <v>1961</v>
      </c>
      <c r="E333" s="13" t="s">
        <v>372</v>
      </c>
      <c r="F333" s="13" t="s">
        <v>373</v>
      </c>
      <c r="G333" s="13">
        <v>2017</v>
      </c>
      <c r="H333" s="44">
        <v>42921</v>
      </c>
      <c r="I333" s="13" t="s">
        <v>1962</v>
      </c>
      <c r="K333" s="13" t="s">
        <v>1963</v>
      </c>
    </row>
    <row r="334" spans="1:11" ht="15.75" customHeight="1" x14ac:dyDescent="0.25">
      <c r="A334" s="13">
        <v>29950339</v>
      </c>
      <c r="B334" s="13" t="s">
        <v>1965</v>
      </c>
      <c r="C334" s="13" t="s">
        <v>1966</v>
      </c>
      <c r="D334" s="13" t="s">
        <v>1967</v>
      </c>
      <c r="E334" s="13" t="s">
        <v>1968</v>
      </c>
      <c r="F334" s="13" t="s">
        <v>502</v>
      </c>
      <c r="G334" s="13">
        <v>2018</v>
      </c>
      <c r="H334" s="44">
        <v>43280</v>
      </c>
      <c r="I334" s="13" t="s">
        <v>1969</v>
      </c>
      <c r="K334" s="13" t="s">
        <v>1970</v>
      </c>
    </row>
    <row r="335" spans="1:11" ht="15.75" customHeight="1" x14ac:dyDescent="0.25">
      <c r="A335" s="13">
        <v>31331979</v>
      </c>
      <c r="B335" s="13" t="s">
        <v>1985</v>
      </c>
      <c r="C335" s="13" t="s">
        <v>1986</v>
      </c>
      <c r="D335" s="13" t="s">
        <v>1987</v>
      </c>
      <c r="E335" s="13" t="s">
        <v>647</v>
      </c>
      <c r="F335" s="13" t="s">
        <v>373</v>
      </c>
      <c r="G335" s="13">
        <v>2019</v>
      </c>
      <c r="H335" s="44">
        <v>43670</v>
      </c>
      <c r="I335" s="13" t="s">
        <v>1988</v>
      </c>
      <c r="K335" s="13" t="s">
        <v>1989</v>
      </c>
    </row>
    <row r="336" spans="1:11" ht="15.75" customHeight="1" x14ac:dyDescent="0.25">
      <c r="A336" s="13">
        <v>31955892</v>
      </c>
      <c r="B336" s="13" t="s">
        <v>1991</v>
      </c>
      <c r="C336" s="13" t="s">
        <v>1992</v>
      </c>
      <c r="D336" s="13" t="s">
        <v>1993</v>
      </c>
      <c r="E336" s="13" t="s">
        <v>1994</v>
      </c>
      <c r="F336" s="13" t="s">
        <v>1995</v>
      </c>
      <c r="G336" s="13">
        <v>2020</v>
      </c>
      <c r="H336" s="44">
        <v>43851</v>
      </c>
      <c r="K336" s="13" t="s">
        <v>1996</v>
      </c>
    </row>
    <row r="337" spans="1:11" ht="15.75" customHeight="1" x14ac:dyDescent="0.25">
      <c r="A337" s="13">
        <v>31834402</v>
      </c>
      <c r="B337" s="13" t="s">
        <v>4278</v>
      </c>
      <c r="C337" s="13" t="s">
        <v>4279</v>
      </c>
      <c r="D337" s="13" t="s">
        <v>4280</v>
      </c>
      <c r="E337" s="13" t="s">
        <v>2071</v>
      </c>
      <c r="F337" s="13" t="s">
        <v>493</v>
      </c>
      <c r="G337" s="13">
        <v>2020</v>
      </c>
      <c r="H337" s="44">
        <v>43813</v>
      </c>
      <c r="K337" s="13" t="s">
        <v>4281</v>
      </c>
    </row>
    <row r="338" spans="1:11" ht="15.75" customHeight="1" x14ac:dyDescent="0.25">
      <c r="A338" s="13">
        <v>31510949</v>
      </c>
      <c r="B338" s="13" t="s">
        <v>4173</v>
      </c>
      <c r="C338" s="13" t="s">
        <v>4174</v>
      </c>
      <c r="D338" s="13" t="s">
        <v>4175</v>
      </c>
      <c r="E338" s="13" t="s">
        <v>4176</v>
      </c>
      <c r="F338" s="13" t="s">
        <v>1066</v>
      </c>
      <c r="G338" s="13">
        <v>2019</v>
      </c>
      <c r="H338" s="44">
        <v>43721</v>
      </c>
      <c r="I338" s="13" t="s">
        <v>4177</v>
      </c>
      <c r="K338" s="13" t="s">
        <v>4178</v>
      </c>
    </row>
    <row r="339" spans="1:11" ht="15.75" customHeight="1" x14ac:dyDescent="0.25">
      <c r="A339" s="13">
        <v>28581359</v>
      </c>
      <c r="B339" s="13" t="s">
        <v>2032</v>
      </c>
      <c r="C339" s="13" t="s">
        <v>2033</v>
      </c>
      <c r="D339" s="13" t="s">
        <v>2034</v>
      </c>
      <c r="E339" s="13" t="s">
        <v>2035</v>
      </c>
      <c r="F339" s="13" t="s">
        <v>209</v>
      </c>
      <c r="G339" s="13">
        <v>2018</v>
      </c>
      <c r="H339" s="44">
        <v>42892</v>
      </c>
      <c r="K339" s="13" t="s">
        <v>2036</v>
      </c>
    </row>
    <row r="340" spans="1:11" ht="15.75" customHeight="1" x14ac:dyDescent="0.25">
      <c r="A340" s="13">
        <v>32818599</v>
      </c>
      <c r="B340" s="13" t="s">
        <v>2068</v>
      </c>
      <c r="C340" s="13" t="s">
        <v>2069</v>
      </c>
      <c r="D340" s="13" t="s">
        <v>2070</v>
      </c>
      <c r="E340" s="13" t="s">
        <v>2071</v>
      </c>
      <c r="F340" s="13" t="s">
        <v>2072</v>
      </c>
      <c r="G340" s="13">
        <v>2020</v>
      </c>
      <c r="H340" s="44">
        <v>44064</v>
      </c>
      <c r="K340" s="13" t="s">
        <v>2073</v>
      </c>
    </row>
    <row r="341" spans="1:11" ht="15.75" customHeight="1" x14ac:dyDescent="0.25">
      <c r="A341" s="13">
        <v>32058583</v>
      </c>
      <c r="B341" s="13" t="s">
        <v>3767</v>
      </c>
      <c r="C341" s="13" t="s">
        <v>3768</v>
      </c>
      <c r="D341" s="13" t="s">
        <v>3769</v>
      </c>
      <c r="E341" s="13" t="s">
        <v>1161</v>
      </c>
      <c r="F341" s="13" t="s">
        <v>3770</v>
      </c>
      <c r="G341" s="13">
        <v>2020</v>
      </c>
      <c r="H341" s="44">
        <v>43876</v>
      </c>
      <c r="K341" s="13" t="s">
        <v>3771</v>
      </c>
    </row>
    <row r="342" spans="1:11" ht="15.75" customHeight="1" x14ac:dyDescent="0.25">
      <c r="A342" s="13">
        <v>29155021</v>
      </c>
      <c r="B342" s="13" t="s">
        <v>2087</v>
      </c>
      <c r="C342" s="13" t="s">
        <v>2088</v>
      </c>
      <c r="D342" s="13" t="s">
        <v>2089</v>
      </c>
      <c r="E342" s="13" t="s">
        <v>813</v>
      </c>
      <c r="F342" s="13" t="s">
        <v>728</v>
      </c>
      <c r="G342" s="13">
        <v>2018</v>
      </c>
      <c r="H342" s="44">
        <v>43060</v>
      </c>
      <c r="K342" s="13" t="s">
        <v>2090</v>
      </c>
    </row>
    <row r="343" spans="1:11" ht="15.75" customHeight="1" x14ac:dyDescent="0.25">
      <c r="A343" s="13">
        <v>29868925</v>
      </c>
      <c r="B343" s="13" t="s">
        <v>2100</v>
      </c>
      <c r="C343" s="13" t="s">
        <v>2101</v>
      </c>
      <c r="D343" s="13" t="s">
        <v>2102</v>
      </c>
      <c r="E343" s="13" t="s">
        <v>2103</v>
      </c>
      <c r="F343" s="13" t="s">
        <v>493</v>
      </c>
      <c r="G343" s="13">
        <v>2018</v>
      </c>
      <c r="H343" s="44">
        <v>43257</v>
      </c>
      <c r="K343" s="13" t="s">
        <v>2104</v>
      </c>
    </row>
    <row r="344" spans="1:11" ht="15.75" customHeight="1" x14ac:dyDescent="0.25">
      <c r="A344" s="13">
        <v>28505331</v>
      </c>
      <c r="B344" s="13" t="s">
        <v>2106</v>
      </c>
      <c r="C344" s="13" t="s">
        <v>2107</v>
      </c>
      <c r="D344" s="13" t="s">
        <v>2108</v>
      </c>
      <c r="E344" s="13" t="s">
        <v>2109</v>
      </c>
      <c r="F344" s="13" t="s">
        <v>493</v>
      </c>
      <c r="G344" s="13">
        <v>2017</v>
      </c>
      <c r="H344" s="44">
        <v>42871</v>
      </c>
      <c r="K344" s="13" t="s">
        <v>2110</v>
      </c>
    </row>
    <row r="345" spans="1:11" ht="15.75" customHeight="1" x14ac:dyDescent="0.25">
      <c r="A345" s="13">
        <v>30510172</v>
      </c>
      <c r="B345" s="13" t="s">
        <v>2114</v>
      </c>
      <c r="C345" s="13" t="s">
        <v>2115</v>
      </c>
      <c r="D345" s="13" t="s">
        <v>2116</v>
      </c>
      <c r="E345" s="13" t="s">
        <v>2117</v>
      </c>
      <c r="F345" s="13" t="s">
        <v>2118</v>
      </c>
      <c r="G345" s="13">
        <v>2019</v>
      </c>
      <c r="H345" s="44">
        <v>43439</v>
      </c>
      <c r="I345" s="13" t="s">
        <v>2119</v>
      </c>
      <c r="J345" s="13" t="s">
        <v>2120</v>
      </c>
      <c r="K345" s="13" t="s">
        <v>2121</v>
      </c>
    </row>
    <row r="346" spans="1:11" ht="15.75" customHeight="1" x14ac:dyDescent="0.25">
      <c r="A346" s="13">
        <v>31162022</v>
      </c>
      <c r="B346" s="13" t="s">
        <v>2122</v>
      </c>
      <c r="C346" s="13" t="s">
        <v>2123</v>
      </c>
      <c r="D346" s="13" t="s">
        <v>2124</v>
      </c>
      <c r="E346" s="13" t="s">
        <v>2125</v>
      </c>
      <c r="F346" s="13" t="s">
        <v>1312</v>
      </c>
      <c r="G346" s="13">
        <v>2019</v>
      </c>
      <c r="H346" s="44">
        <v>43621</v>
      </c>
      <c r="K346" s="13" t="s">
        <v>2126</v>
      </c>
    </row>
    <row r="347" spans="1:11" ht="15.75" customHeight="1" x14ac:dyDescent="0.25">
      <c r="A347" s="13">
        <v>29219803</v>
      </c>
      <c r="B347" s="13" t="s">
        <v>3880</v>
      </c>
      <c r="C347" s="13" t="s">
        <v>3881</v>
      </c>
      <c r="D347" s="13" t="s">
        <v>3882</v>
      </c>
      <c r="E347" s="13" t="s">
        <v>741</v>
      </c>
      <c r="F347" s="13" t="s">
        <v>1312</v>
      </c>
      <c r="G347" s="13">
        <v>2018</v>
      </c>
      <c r="H347" s="44">
        <v>43078</v>
      </c>
      <c r="I347" s="13" t="s">
        <v>3883</v>
      </c>
      <c r="J347" s="13" t="s">
        <v>3884</v>
      </c>
      <c r="K347" s="13" t="s">
        <v>3885</v>
      </c>
    </row>
    <row r="348" spans="1:11" ht="15.75" customHeight="1" x14ac:dyDescent="0.25">
      <c r="A348" s="13">
        <v>29229778</v>
      </c>
      <c r="B348" s="13" t="s">
        <v>2158</v>
      </c>
      <c r="C348" s="13" t="s">
        <v>2159</v>
      </c>
      <c r="D348" s="13" t="s">
        <v>2160</v>
      </c>
      <c r="E348" s="13" t="s">
        <v>2161</v>
      </c>
      <c r="F348" s="13" t="s">
        <v>1038</v>
      </c>
      <c r="G348" s="13">
        <v>2018</v>
      </c>
      <c r="H348" s="44">
        <v>43082</v>
      </c>
      <c r="I348" s="13" t="s">
        <v>2162</v>
      </c>
      <c r="K348" s="13" t="s">
        <v>2163</v>
      </c>
    </row>
    <row r="349" spans="1:11" ht="15.75" customHeight="1" x14ac:dyDescent="0.25">
      <c r="A349" s="13">
        <v>28178114</v>
      </c>
      <c r="B349" s="13" t="s">
        <v>5026</v>
      </c>
      <c r="C349" s="13" t="s">
        <v>5027</v>
      </c>
      <c r="D349" s="13" t="s">
        <v>5028</v>
      </c>
      <c r="E349" s="13" t="s">
        <v>813</v>
      </c>
      <c r="F349" s="13" t="s">
        <v>304</v>
      </c>
      <c r="G349" s="13">
        <v>2017</v>
      </c>
      <c r="H349" s="44">
        <v>42775</v>
      </c>
      <c r="K349" s="13" t="s">
        <v>5029</v>
      </c>
    </row>
    <row r="350" spans="1:11" ht="15.75" customHeight="1" x14ac:dyDescent="0.25">
      <c r="A350" s="13">
        <v>29709312</v>
      </c>
      <c r="B350" s="13" t="s">
        <v>5149</v>
      </c>
      <c r="C350" s="13" t="s">
        <v>5150</v>
      </c>
      <c r="D350" s="13" t="s">
        <v>5151</v>
      </c>
      <c r="E350" s="13" t="s">
        <v>691</v>
      </c>
      <c r="F350" s="13" t="s">
        <v>285</v>
      </c>
      <c r="G350" s="13">
        <v>2018</v>
      </c>
      <c r="H350" s="44">
        <v>43221</v>
      </c>
      <c r="K350" s="13" t="s">
        <v>5152</v>
      </c>
    </row>
    <row r="351" spans="1:11" ht="15.75" customHeight="1" x14ac:dyDescent="0.25">
      <c r="A351" s="13">
        <v>28877506</v>
      </c>
      <c r="B351" s="13" t="s">
        <v>4441</v>
      </c>
      <c r="C351" s="13" t="s">
        <v>4442</v>
      </c>
      <c r="D351" s="13" t="s">
        <v>4443</v>
      </c>
      <c r="E351" s="13" t="s">
        <v>4444</v>
      </c>
      <c r="F351" s="13" t="s">
        <v>4445</v>
      </c>
      <c r="G351" s="13">
        <v>2017</v>
      </c>
      <c r="H351" s="44">
        <v>42985</v>
      </c>
      <c r="I351" s="13" t="s">
        <v>4446</v>
      </c>
      <c r="J351" s="13" t="s">
        <v>4447</v>
      </c>
      <c r="K351" s="13" t="s">
        <v>4448</v>
      </c>
    </row>
    <row r="352" spans="1:11" ht="15.75" customHeight="1" x14ac:dyDescent="0.25">
      <c r="A352" s="13">
        <v>31106713</v>
      </c>
      <c r="B352" s="13" t="s">
        <v>2173</v>
      </c>
      <c r="C352" s="13" t="s">
        <v>2174</v>
      </c>
      <c r="D352" s="13" t="s">
        <v>2175</v>
      </c>
      <c r="E352" s="13" t="s">
        <v>2176</v>
      </c>
      <c r="F352" s="13" t="s">
        <v>2177</v>
      </c>
      <c r="G352" s="13">
        <v>2019</v>
      </c>
      <c r="H352" s="44">
        <v>43606</v>
      </c>
      <c r="K352" s="13" t="s">
        <v>2178</v>
      </c>
    </row>
    <row r="353" spans="1:11" ht="15.75" customHeight="1" x14ac:dyDescent="0.25">
      <c r="A353" s="13">
        <v>28373191</v>
      </c>
      <c r="B353" s="13" t="s">
        <v>2181</v>
      </c>
      <c r="C353" s="13" t="s">
        <v>2182</v>
      </c>
      <c r="D353" s="13" t="s">
        <v>2183</v>
      </c>
      <c r="E353" s="13" t="s">
        <v>2184</v>
      </c>
      <c r="F353" s="13" t="s">
        <v>573</v>
      </c>
      <c r="G353" s="13">
        <v>2017</v>
      </c>
      <c r="H353" s="44">
        <v>42830</v>
      </c>
      <c r="I353" s="13" t="s">
        <v>2185</v>
      </c>
      <c r="K353" s="13" t="s">
        <v>2186</v>
      </c>
    </row>
    <row r="354" spans="1:11" ht="15.75" customHeight="1" x14ac:dyDescent="0.25">
      <c r="A354" s="13">
        <v>32402736</v>
      </c>
      <c r="B354" s="13" t="s">
        <v>6752</v>
      </c>
      <c r="C354" s="13" t="s">
        <v>6753</v>
      </c>
      <c r="D354" s="13" t="s">
        <v>6754</v>
      </c>
      <c r="E354" s="13" t="s">
        <v>6755</v>
      </c>
      <c r="F354" s="13" t="s">
        <v>1328</v>
      </c>
      <c r="G354" s="13">
        <v>2020</v>
      </c>
      <c r="H354" s="44">
        <v>43965</v>
      </c>
      <c r="K354" s="13" t="s">
        <v>6756</v>
      </c>
    </row>
    <row r="355" spans="1:11" ht="15.75" customHeight="1" x14ac:dyDescent="0.25">
      <c r="A355" s="13">
        <v>30514867</v>
      </c>
      <c r="B355" s="13" t="s">
        <v>2199</v>
      </c>
      <c r="C355" s="13" t="s">
        <v>2200</v>
      </c>
      <c r="D355" s="13" t="s">
        <v>2201</v>
      </c>
      <c r="E355" s="13" t="s">
        <v>863</v>
      </c>
      <c r="F355" s="13" t="s">
        <v>2202</v>
      </c>
      <c r="G355" s="13">
        <v>2018</v>
      </c>
      <c r="H355" s="44">
        <v>43440</v>
      </c>
      <c r="I355" s="13" t="s">
        <v>2203</v>
      </c>
      <c r="K355" s="13" t="s">
        <v>2204</v>
      </c>
    </row>
    <row r="356" spans="1:11" ht="15.75" customHeight="1" x14ac:dyDescent="0.25">
      <c r="A356" s="13">
        <v>28063198</v>
      </c>
      <c r="B356" s="13" t="s">
        <v>6293</v>
      </c>
      <c r="C356" s="13" t="s">
        <v>6294</v>
      </c>
      <c r="D356" s="13" t="s">
        <v>6295</v>
      </c>
      <c r="E356" s="13" t="s">
        <v>6296</v>
      </c>
      <c r="F356" s="13" t="s">
        <v>6297</v>
      </c>
      <c r="G356" s="13">
        <v>2017</v>
      </c>
      <c r="H356" s="44">
        <v>42743</v>
      </c>
      <c r="I356" s="13" t="s">
        <v>6298</v>
      </c>
      <c r="K356" s="13" t="s">
        <v>6299</v>
      </c>
    </row>
    <row r="357" spans="1:11" ht="15.75" customHeight="1" x14ac:dyDescent="0.25">
      <c r="A357" s="13">
        <v>29067905</v>
      </c>
      <c r="B357" s="13" t="s">
        <v>3724</v>
      </c>
      <c r="C357" s="13" t="s">
        <v>3725</v>
      </c>
      <c r="D357" s="13" t="s">
        <v>3726</v>
      </c>
      <c r="E357" s="13" t="s">
        <v>3727</v>
      </c>
      <c r="F357" s="13" t="s">
        <v>1046</v>
      </c>
      <c r="G357" s="13">
        <v>2017</v>
      </c>
      <c r="H357" s="44">
        <v>43034</v>
      </c>
      <c r="I357" s="13" t="s">
        <v>3728</v>
      </c>
      <c r="K357" s="13" t="s">
        <v>3729</v>
      </c>
    </row>
    <row r="358" spans="1:11" ht="15.75" customHeight="1" x14ac:dyDescent="0.25">
      <c r="A358" s="13">
        <v>31338863</v>
      </c>
      <c r="B358" s="13" t="s">
        <v>5924</v>
      </c>
      <c r="C358" s="13" t="s">
        <v>5925</v>
      </c>
      <c r="D358" s="13" t="s">
        <v>5926</v>
      </c>
      <c r="E358" s="13" t="s">
        <v>5599</v>
      </c>
      <c r="F358" s="13" t="s">
        <v>2293</v>
      </c>
      <c r="G358" s="13">
        <v>2019</v>
      </c>
      <c r="H358" s="44">
        <v>43671</v>
      </c>
      <c r="I358" s="13" t="s">
        <v>5927</v>
      </c>
      <c r="J358" s="13" t="s">
        <v>5928</v>
      </c>
      <c r="K358" s="13" t="s">
        <v>5929</v>
      </c>
    </row>
    <row r="359" spans="1:11" ht="15.75" customHeight="1" x14ac:dyDescent="0.25">
      <c r="A359" s="13">
        <v>31002306</v>
      </c>
      <c r="B359" s="13" t="s">
        <v>2271</v>
      </c>
      <c r="C359" s="13" t="s">
        <v>2272</v>
      </c>
      <c r="D359" s="13" t="s">
        <v>2273</v>
      </c>
      <c r="E359" s="13" t="s">
        <v>2274</v>
      </c>
      <c r="F359" s="13" t="s">
        <v>493</v>
      </c>
      <c r="G359" s="13">
        <v>2019</v>
      </c>
      <c r="H359" s="44">
        <v>43575</v>
      </c>
      <c r="K359" s="13" t="s">
        <v>2275</v>
      </c>
    </row>
    <row r="360" spans="1:11" ht="15.75" customHeight="1" x14ac:dyDescent="0.25">
      <c r="A360" s="13">
        <v>29719082</v>
      </c>
      <c r="B360" s="13" t="s">
        <v>2290</v>
      </c>
      <c r="C360" s="13" t="s">
        <v>2291</v>
      </c>
      <c r="D360" s="13" t="s">
        <v>2292</v>
      </c>
      <c r="E360" s="13" t="s">
        <v>1794</v>
      </c>
      <c r="F360" s="13" t="s">
        <v>2293</v>
      </c>
      <c r="G360" s="13">
        <v>2018</v>
      </c>
      <c r="H360" s="44">
        <v>43223</v>
      </c>
      <c r="I360" s="13" t="s">
        <v>2294</v>
      </c>
      <c r="J360" s="13" t="s">
        <v>2295</v>
      </c>
      <c r="K360" s="13" t="s">
        <v>2296</v>
      </c>
    </row>
    <row r="361" spans="1:11" ht="15.75" customHeight="1" x14ac:dyDescent="0.25">
      <c r="A361" s="13">
        <v>31730160</v>
      </c>
      <c r="B361" s="13" t="s">
        <v>6437</v>
      </c>
      <c r="C361" s="13" t="s">
        <v>6438</v>
      </c>
      <c r="D361" s="13" t="s">
        <v>6439</v>
      </c>
      <c r="E361" s="13" t="s">
        <v>6283</v>
      </c>
      <c r="F361" s="13" t="s">
        <v>493</v>
      </c>
      <c r="G361" s="13">
        <v>2019</v>
      </c>
      <c r="H361" s="44">
        <v>43785</v>
      </c>
      <c r="K361" s="13" t="s">
        <v>6440</v>
      </c>
    </row>
    <row r="362" spans="1:11" ht="15.75" customHeight="1" x14ac:dyDescent="0.25">
      <c r="A362" s="13">
        <v>29088232</v>
      </c>
      <c r="B362" s="13" t="s">
        <v>4265</v>
      </c>
      <c r="C362" s="13" t="s">
        <v>4266</v>
      </c>
      <c r="D362" s="13" t="s">
        <v>4267</v>
      </c>
      <c r="E362" s="13" t="s">
        <v>119</v>
      </c>
      <c r="F362" s="13" t="s">
        <v>3088</v>
      </c>
      <c r="G362" s="13">
        <v>2017</v>
      </c>
      <c r="H362" s="44">
        <v>43040</v>
      </c>
      <c r="I362" s="13" t="s">
        <v>4268</v>
      </c>
      <c r="K362" s="13" t="s">
        <v>4269</v>
      </c>
    </row>
    <row r="363" spans="1:11" ht="15.75" customHeight="1" x14ac:dyDescent="0.25">
      <c r="A363" s="13">
        <v>31413024</v>
      </c>
      <c r="B363" s="13" t="s">
        <v>2317</v>
      </c>
      <c r="C363" s="13" t="s">
        <v>2318</v>
      </c>
      <c r="D363" s="13" t="s">
        <v>2319</v>
      </c>
      <c r="E363" s="13" t="s">
        <v>2320</v>
      </c>
      <c r="F363" s="13" t="s">
        <v>2321</v>
      </c>
      <c r="G363" s="13">
        <v>2019</v>
      </c>
      <c r="H363" s="44">
        <v>43693</v>
      </c>
      <c r="I363" s="13" t="s">
        <v>2322</v>
      </c>
    </row>
    <row r="364" spans="1:11" ht="15.75" customHeight="1" x14ac:dyDescent="0.25">
      <c r="A364" s="13">
        <v>31040249</v>
      </c>
      <c r="B364" s="13" t="s">
        <v>6441</v>
      </c>
      <c r="C364" s="13" t="s">
        <v>6442</v>
      </c>
      <c r="D364" s="13" t="s">
        <v>6443</v>
      </c>
      <c r="E364" s="13" t="s">
        <v>6444</v>
      </c>
      <c r="F364" s="13" t="s">
        <v>393</v>
      </c>
      <c r="G364" s="13">
        <v>2019</v>
      </c>
      <c r="H364" s="44">
        <v>43587</v>
      </c>
      <c r="K364" s="13" t="s">
        <v>6445</v>
      </c>
    </row>
    <row r="365" spans="1:11" ht="15.75" customHeight="1" x14ac:dyDescent="0.25">
      <c r="A365" s="13">
        <v>28431096</v>
      </c>
      <c r="B365" s="13" t="s">
        <v>6280</v>
      </c>
      <c r="C365" s="13" t="s">
        <v>6281</v>
      </c>
      <c r="D365" s="13" t="s">
        <v>6282</v>
      </c>
      <c r="E365" s="13" t="s">
        <v>6283</v>
      </c>
      <c r="F365" s="13" t="s">
        <v>493</v>
      </c>
      <c r="G365" s="13">
        <v>2017</v>
      </c>
      <c r="H365" s="44">
        <v>42847</v>
      </c>
      <c r="I365" s="13" t="s">
        <v>6284</v>
      </c>
      <c r="K365" s="13" t="s">
        <v>6285</v>
      </c>
    </row>
    <row r="366" spans="1:11" ht="15.75" customHeight="1" x14ac:dyDescent="0.25">
      <c r="A366" s="13">
        <v>30996106</v>
      </c>
      <c r="B366" s="13" t="s">
        <v>2335</v>
      </c>
      <c r="C366" s="13" t="s">
        <v>2336</v>
      </c>
      <c r="D366" s="13" t="s">
        <v>2337</v>
      </c>
      <c r="E366" s="13" t="s">
        <v>2338</v>
      </c>
      <c r="F366" s="13" t="s">
        <v>393</v>
      </c>
      <c r="G366" s="13">
        <v>2019</v>
      </c>
      <c r="H366" s="44">
        <v>43574</v>
      </c>
      <c r="K366" s="13" t="s">
        <v>2339</v>
      </c>
    </row>
    <row r="367" spans="1:11" ht="15.75" customHeight="1" x14ac:dyDescent="0.25">
      <c r="A367" s="13">
        <v>29367612</v>
      </c>
      <c r="B367" s="13" t="s">
        <v>2392</v>
      </c>
      <c r="C367" s="13" t="s">
        <v>2393</v>
      </c>
      <c r="D367" s="13" t="s">
        <v>2394</v>
      </c>
      <c r="E367" s="13" t="s">
        <v>2395</v>
      </c>
      <c r="F367" s="13" t="s">
        <v>2202</v>
      </c>
      <c r="G367" s="13">
        <v>2018</v>
      </c>
      <c r="H367" s="44">
        <v>43126</v>
      </c>
      <c r="I367" s="13" t="s">
        <v>2396</v>
      </c>
      <c r="K367" s="13" t="s">
        <v>2397</v>
      </c>
    </row>
    <row r="368" spans="1:11" ht="15.75" customHeight="1" x14ac:dyDescent="0.25">
      <c r="A368" s="13">
        <v>29394396</v>
      </c>
      <c r="B368" s="13" t="s">
        <v>4455</v>
      </c>
      <c r="C368" s="13" t="s">
        <v>4456</v>
      </c>
      <c r="D368" s="13" t="s">
        <v>4457</v>
      </c>
      <c r="E368" s="13" t="s">
        <v>4458</v>
      </c>
      <c r="F368" s="13" t="s">
        <v>493</v>
      </c>
      <c r="G368" s="13">
        <v>2018</v>
      </c>
      <c r="H368" s="44">
        <v>43134</v>
      </c>
      <c r="K368" s="13" t="s">
        <v>4459</v>
      </c>
    </row>
    <row r="369" spans="1:11" ht="15.75" customHeight="1" x14ac:dyDescent="0.25">
      <c r="A369" s="13">
        <v>29329177</v>
      </c>
      <c r="B369" s="13" t="s">
        <v>3891</v>
      </c>
      <c r="C369" s="13" t="s">
        <v>3892</v>
      </c>
      <c r="D369" s="13" t="s">
        <v>3893</v>
      </c>
      <c r="E369" s="13" t="s">
        <v>3736</v>
      </c>
      <c r="F369" s="13" t="s">
        <v>304</v>
      </c>
      <c r="G369" s="13">
        <v>2018</v>
      </c>
      <c r="H369" s="44">
        <v>43113</v>
      </c>
      <c r="K369" s="13" t="s">
        <v>3894</v>
      </c>
    </row>
    <row r="370" spans="1:11" ht="15.75" customHeight="1" x14ac:dyDescent="0.25">
      <c r="A370" s="13">
        <v>29465687</v>
      </c>
      <c r="B370" s="13" t="s">
        <v>3673</v>
      </c>
      <c r="C370" s="13" t="s">
        <v>3674</v>
      </c>
      <c r="D370" s="13" t="s">
        <v>3675</v>
      </c>
      <c r="E370" s="13" t="s">
        <v>284</v>
      </c>
      <c r="F370" s="13" t="s">
        <v>304</v>
      </c>
      <c r="G370" s="13">
        <v>2018</v>
      </c>
      <c r="H370" s="44">
        <v>43153</v>
      </c>
      <c r="I370" s="13" t="s">
        <v>3676</v>
      </c>
      <c r="J370" s="13" t="s">
        <v>3677</v>
      </c>
      <c r="K370" s="13" t="s">
        <v>3678</v>
      </c>
    </row>
    <row r="371" spans="1:11" ht="15.75" customHeight="1" x14ac:dyDescent="0.25">
      <c r="A371" s="13">
        <v>31852242</v>
      </c>
      <c r="B371" s="13" t="s">
        <v>5992</v>
      </c>
      <c r="C371" s="13" t="s">
        <v>5993</v>
      </c>
      <c r="D371" s="13" t="s">
        <v>5994</v>
      </c>
      <c r="E371" s="13" t="s">
        <v>5995</v>
      </c>
      <c r="F371" s="13" t="s">
        <v>1091</v>
      </c>
      <c r="G371" s="13">
        <v>2019</v>
      </c>
      <c r="H371" s="44">
        <v>43819</v>
      </c>
      <c r="K371" s="13" t="s">
        <v>5996</v>
      </c>
    </row>
    <row r="372" spans="1:11" ht="15.75" customHeight="1" x14ac:dyDescent="0.25">
      <c r="A372" s="13">
        <v>28282644</v>
      </c>
      <c r="B372" s="13" t="s">
        <v>5279</v>
      </c>
      <c r="C372" s="13" t="s">
        <v>5280</v>
      </c>
      <c r="D372" s="13" t="s">
        <v>5281</v>
      </c>
      <c r="E372" s="13" t="s">
        <v>423</v>
      </c>
      <c r="F372" s="13" t="s">
        <v>304</v>
      </c>
      <c r="G372" s="13">
        <v>2017</v>
      </c>
      <c r="H372" s="44">
        <v>42805</v>
      </c>
      <c r="K372" s="13" t="s">
        <v>5282</v>
      </c>
    </row>
    <row r="373" spans="1:11" ht="15.75" customHeight="1" x14ac:dyDescent="0.25">
      <c r="A373" s="13">
        <v>28034887</v>
      </c>
      <c r="B373" s="13" t="s">
        <v>2437</v>
      </c>
      <c r="C373" s="13" t="s">
        <v>2438</v>
      </c>
      <c r="D373" s="13" t="s">
        <v>2439</v>
      </c>
      <c r="E373" s="13" t="s">
        <v>303</v>
      </c>
      <c r="F373" s="13" t="s">
        <v>2140</v>
      </c>
      <c r="G373" s="13">
        <v>2017</v>
      </c>
      <c r="H373" s="44">
        <v>42735</v>
      </c>
      <c r="I373" s="13" t="s">
        <v>2440</v>
      </c>
      <c r="K373" s="13" t="s">
        <v>2441</v>
      </c>
    </row>
    <row r="374" spans="1:11" ht="15.75" customHeight="1" x14ac:dyDescent="0.25">
      <c r="A374" s="13">
        <v>30482834</v>
      </c>
      <c r="B374" s="13" t="s">
        <v>2457</v>
      </c>
      <c r="C374" s="13" t="s">
        <v>2458</v>
      </c>
      <c r="D374" s="13" t="s">
        <v>2459</v>
      </c>
      <c r="E374" s="13" t="s">
        <v>2460</v>
      </c>
      <c r="F374" s="13" t="s">
        <v>277</v>
      </c>
      <c r="G374" s="13">
        <v>2018</v>
      </c>
      <c r="H374" s="44">
        <v>43433</v>
      </c>
      <c r="I374" s="13" t="s">
        <v>2461</v>
      </c>
      <c r="K374" s="13" t="s">
        <v>2462</v>
      </c>
    </row>
    <row r="375" spans="1:11" ht="15.75" customHeight="1" x14ac:dyDescent="0.25">
      <c r="A375" s="13">
        <v>30249694</v>
      </c>
      <c r="B375" s="13" t="s">
        <v>5937</v>
      </c>
      <c r="C375" s="13" t="s">
        <v>5938</v>
      </c>
      <c r="D375" s="13" t="s">
        <v>5939</v>
      </c>
      <c r="E375" s="13" t="s">
        <v>1443</v>
      </c>
      <c r="F375" s="13" t="s">
        <v>573</v>
      </c>
      <c r="G375" s="13">
        <v>2018</v>
      </c>
      <c r="H375" s="44">
        <v>43369</v>
      </c>
      <c r="I375" s="13" t="s">
        <v>5940</v>
      </c>
      <c r="K375" s="13" t="s">
        <v>5941</v>
      </c>
    </row>
    <row r="376" spans="1:11" ht="15.75" customHeight="1" x14ac:dyDescent="0.25">
      <c r="A376" s="13">
        <v>28431102</v>
      </c>
      <c r="B376" s="13" t="s">
        <v>2489</v>
      </c>
      <c r="C376" s="13" t="s">
        <v>2490</v>
      </c>
      <c r="D376" s="13" t="s">
        <v>2491</v>
      </c>
      <c r="E376" s="13" t="s">
        <v>758</v>
      </c>
      <c r="F376" s="13" t="s">
        <v>1429</v>
      </c>
      <c r="G376" s="13">
        <v>2017</v>
      </c>
      <c r="H376" s="44">
        <v>42847</v>
      </c>
      <c r="K376" s="13" t="s">
        <v>2492</v>
      </c>
    </row>
    <row r="377" spans="1:11" ht="15.75" customHeight="1" x14ac:dyDescent="0.25">
      <c r="A377" s="13">
        <v>28607013</v>
      </c>
      <c r="B377" s="13" t="s">
        <v>2493</v>
      </c>
      <c r="C377" s="13" t="s">
        <v>2494</v>
      </c>
      <c r="D377" s="13" t="s">
        <v>2495</v>
      </c>
      <c r="E377" s="13" t="s">
        <v>2496</v>
      </c>
      <c r="F377" s="13" t="s">
        <v>573</v>
      </c>
      <c r="G377" s="13">
        <v>2017</v>
      </c>
      <c r="H377" s="44">
        <v>42900</v>
      </c>
      <c r="I377" s="13" t="s">
        <v>2497</v>
      </c>
      <c r="K377" s="13" t="s">
        <v>2498</v>
      </c>
    </row>
    <row r="378" spans="1:11" ht="15.75" customHeight="1" x14ac:dyDescent="0.25">
      <c r="A378" s="13">
        <v>28848021</v>
      </c>
      <c r="B378" s="13" t="s">
        <v>2500</v>
      </c>
      <c r="C378" s="13" t="s">
        <v>2501</v>
      </c>
      <c r="D378" s="13" t="s">
        <v>2502</v>
      </c>
      <c r="E378" s="13" t="s">
        <v>2503</v>
      </c>
      <c r="F378" s="13" t="s">
        <v>573</v>
      </c>
      <c r="G378" s="13">
        <v>2017</v>
      </c>
      <c r="H378" s="44">
        <v>42977</v>
      </c>
      <c r="I378" s="13" t="s">
        <v>2504</v>
      </c>
      <c r="K378" s="13" t="s">
        <v>2505</v>
      </c>
    </row>
    <row r="379" spans="1:11" ht="15.75" customHeight="1" x14ac:dyDescent="0.25">
      <c r="A379" s="13">
        <v>29615507</v>
      </c>
      <c r="B379" s="13" t="s">
        <v>2507</v>
      </c>
      <c r="C379" s="13" t="s">
        <v>2508</v>
      </c>
      <c r="D379" s="13" t="s">
        <v>2509</v>
      </c>
      <c r="E379" s="13" t="s">
        <v>2510</v>
      </c>
      <c r="F379" s="13" t="s">
        <v>277</v>
      </c>
      <c r="G379" s="13">
        <v>2018</v>
      </c>
      <c r="H379" s="44">
        <v>43195</v>
      </c>
      <c r="I379" s="13" t="s">
        <v>2511</v>
      </c>
      <c r="K379" s="13" t="s">
        <v>2512</v>
      </c>
    </row>
    <row r="380" spans="1:11" ht="15.75" customHeight="1" x14ac:dyDescent="0.25">
      <c r="A380" s="13">
        <v>29329176</v>
      </c>
      <c r="B380" s="13" t="s">
        <v>6611</v>
      </c>
      <c r="C380" s="13" t="s">
        <v>6612</v>
      </c>
      <c r="D380" s="13" t="s">
        <v>6613</v>
      </c>
      <c r="E380" s="13" t="s">
        <v>303</v>
      </c>
      <c r="F380" s="13" t="s">
        <v>304</v>
      </c>
      <c r="G380" s="13">
        <v>2018</v>
      </c>
      <c r="H380" s="44">
        <v>43113</v>
      </c>
      <c r="I380" s="13" t="s">
        <v>6614</v>
      </c>
      <c r="J380" s="13" t="s">
        <v>6615</v>
      </c>
      <c r="K380" s="13" t="s">
        <v>6616</v>
      </c>
    </row>
    <row r="381" spans="1:11" ht="15.75" customHeight="1" x14ac:dyDescent="0.25">
      <c r="A381" s="13">
        <v>29042497</v>
      </c>
      <c r="B381" s="13" t="s">
        <v>2533</v>
      </c>
      <c r="C381" s="13" t="s">
        <v>2534</v>
      </c>
      <c r="D381" s="13" t="s">
        <v>2535</v>
      </c>
      <c r="E381" s="13" t="s">
        <v>2536</v>
      </c>
      <c r="F381" s="13" t="s">
        <v>277</v>
      </c>
      <c r="G381" s="13">
        <v>2017</v>
      </c>
      <c r="H381" s="44">
        <v>43027</v>
      </c>
      <c r="I381" s="13" t="s">
        <v>2537</v>
      </c>
      <c r="K381" s="13" t="s">
        <v>2538</v>
      </c>
    </row>
    <row r="382" spans="1:11" ht="15.75" customHeight="1" x14ac:dyDescent="0.25">
      <c r="A382" s="13">
        <v>28193667</v>
      </c>
      <c r="B382" s="13" t="s">
        <v>2546</v>
      </c>
      <c r="C382" s="13" t="s">
        <v>2547</v>
      </c>
      <c r="D382" s="13" t="s">
        <v>2548</v>
      </c>
      <c r="E382" s="13" t="s">
        <v>2549</v>
      </c>
      <c r="F382" s="13" t="s">
        <v>573</v>
      </c>
      <c r="G382" s="13">
        <v>2017</v>
      </c>
      <c r="H382" s="44">
        <v>42781</v>
      </c>
      <c r="I382" s="13" t="s">
        <v>2550</v>
      </c>
      <c r="K382" s="13" t="s">
        <v>2551</v>
      </c>
    </row>
    <row r="383" spans="1:11" ht="15.75" customHeight="1" x14ac:dyDescent="0.25">
      <c r="A383" s="13">
        <v>34382415</v>
      </c>
      <c r="B383" s="13" t="s">
        <v>2554</v>
      </c>
      <c r="C383" s="13" t="s">
        <v>2555</v>
      </c>
      <c r="D383" s="13" t="s">
        <v>2556</v>
      </c>
      <c r="E383" s="13" t="s">
        <v>2557</v>
      </c>
      <c r="F383" s="13" t="s">
        <v>2558</v>
      </c>
      <c r="G383" s="13">
        <v>2021</v>
      </c>
      <c r="H383" s="44">
        <v>44420</v>
      </c>
      <c r="I383" s="13" t="s">
        <v>2559</v>
      </c>
      <c r="K383" s="13" t="s">
        <v>2560</v>
      </c>
    </row>
    <row r="384" spans="1:11" ht="15.75" customHeight="1" x14ac:dyDescent="0.25">
      <c r="A384" s="13">
        <v>29154480</v>
      </c>
      <c r="B384" s="13" t="s">
        <v>5882</v>
      </c>
      <c r="C384" s="13" t="s">
        <v>5883</v>
      </c>
      <c r="D384" s="13" t="s">
        <v>5884</v>
      </c>
      <c r="E384" s="13" t="s">
        <v>5394</v>
      </c>
      <c r="F384" s="13" t="s">
        <v>1376</v>
      </c>
      <c r="G384" s="13">
        <v>2018</v>
      </c>
      <c r="H384" s="44">
        <v>43060</v>
      </c>
      <c r="K384" s="13" t="s">
        <v>5885</v>
      </c>
    </row>
    <row r="385" spans="1:11" ht="15.75" customHeight="1" x14ac:dyDescent="0.25">
      <c r="A385" s="13">
        <v>27580580</v>
      </c>
      <c r="B385" s="13" t="s">
        <v>2569</v>
      </c>
      <c r="C385" s="13" t="s">
        <v>2570</v>
      </c>
      <c r="D385" s="13" t="s">
        <v>2571</v>
      </c>
      <c r="E385" s="13" t="s">
        <v>2572</v>
      </c>
      <c r="F385" s="13" t="s">
        <v>1936</v>
      </c>
      <c r="G385" s="13">
        <v>2017</v>
      </c>
      <c r="H385" s="44">
        <v>42615</v>
      </c>
      <c r="K385" s="13" t="s">
        <v>2573</v>
      </c>
    </row>
    <row r="386" spans="1:11" ht="15.75" customHeight="1" x14ac:dyDescent="0.25">
      <c r="A386" s="13">
        <v>29058643</v>
      </c>
      <c r="B386" s="13" t="s">
        <v>6502</v>
      </c>
      <c r="C386" s="13" t="s">
        <v>6503</v>
      </c>
      <c r="D386" s="13" t="s">
        <v>6504</v>
      </c>
      <c r="E386" s="13" t="s">
        <v>6505</v>
      </c>
      <c r="F386" s="13" t="s">
        <v>2015</v>
      </c>
      <c r="G386" s="13">
        <v>2017</v>
      </c>
      <c r="H386" s="44">
        <v>43032</v>
      </c>
      <c r="K386" s="13" t="s">
        <v>6506</v>
      </c>
    </row>
    <row r="387" spans="1:11" ht="15.75" customHeight="1" x14ac:dyDescent="0.25">
      <c r="A387" s="13">
        <v>30026943</v>
      </c>
      <c r="B387" s="13" t="s">
        <v>2600</v>
      </c>
      <c r="C387" s="13" t="s">
        <v>2601</v>
      </c>
      <c r="D387" s="13" t="s">
        <v>2602</v>
      </c>
      <c r="E387" s="13" t="s">
        <v>2603</v>
      </c>
      <c r="F387" s="13" t="s">
        <v>2604</v>
      </c>
      <c r="G387" s="13">
        <v>2018</v>
      </c>
      <c r="H387" s="44">
        <v>43302</v>
      </c>
      <c r="I387" s="13" t="s">
        <v>2605</v>
      </c>
      <c r="K387" s="13" t="s">
        <v>2606</v>
      </c>
    </row>
    <row r="388" spans="1:11" ht="15.75" customHeight="1" x14ac:dyDescent="0.25">
      <c r="A388" s="13">
        <v>28771632</v>
      </c>
      <c r="B388" s="13" t="s">
        <v>6169</v>
      </c>
      <c r="C388" s="13" t="s">
        <v>6170</v>
      </c>
      <c r="D388" s="13" t="s">
        <v>6171</v>
      </c>
      <c r="E388" s="13" t="s">
        <v>6172</v>
      </c>
      <c r="F388" s="13" t="s">
        <v>424</v>
      </c>
      <c r="G388" s="13">
        <v>2017</v>
      </c>
      <c r="H388" s="44">
        <v>42951</v>
      </c>
      <c r="I388" s="13" t="s">
        <v>6173</v>
      </c>
      <c r="K388" s="13" t="s">
        <v>6174</v>
      </c>
    </row>
    <row r="389" spans="1:11" ht="15.75" customHeight="1" x14ac:dyDescent="0.25">
      <c r="A389" s="13">
        <v>29029217</v>
      </c>
      <c r="B389" s="13" t="s">
        <v>4820</v>
      </c>
      <c r="C389" s="13" t="s">
        <v>4144</v>
      </c>
      <c r="D389" s="13" t="s">
        <v>4821</v>
      </c>
      <c r="E389" s="13" t="s">
        <v>813</v>
      </c>
      <c r="F389" s="13" t="s">
        <v>493</v>
      </c>
      <c r="G389" s="13">
        <v>2018</v>
      </c>
      <c r="H389" s="44">
        <v>43022</v>
      </c>
      <c r="K389" s="13" t="s">
        <v>4822</v>
      </c>
    </row>
    <row r="390" spans="1:11" ht="15.75" customHeight="1" x14ac:dyDescent="0.25">
      <c r="A390" s="13">
        <v>30191618</v>
      </c>
      <c r="B390" s="13" t="s">
        <v>5391</v>
      </c>
      <c r="C390" s="13" t="s">
        <v>5392</v>
      </c>
      <c r="D390" s="13" t="s">
        <v>5393</v>
      </c>
      <c r="E390" s="13" t="s">
        <v>5394</v>
      </c>
      <c r="F390" s="13" t="s">
        <v>1376</v>
      </c>
      <c r="G390" s="13">
        <v>2018</v>
      </c>
      <c r="H390" s="44">
        <v>43351</v>
      </c>
      <c r="K390" s="13" t="s">
        <v>5395</v>
      </c>
    </row>
    <row r="391" spans="1:11" ht="15.75" customHeight="1" x14ac:dyDescent="0.25">
      <c r="A391" s="13">
        <v>28364702</v>
      </c>
      <c r="B391" s="13" t="s">
        <v>5672</v>
      </c>
      <c r="C391" s="13" t="s">
        <v>5673</v>
      </c>
      <c r="D391" s="13" t="s">
        <v>5674</v>
      </c>
      <c r="E391" s="13" t="s">
        <v>5675</v>
      </c>
      <c r="F391" s="13" t="s">
        <v>5676</v>
      </c>
      <c r="G391" s="13">
        <v>2017</v>
      </c>
      <c r="H391" s="44">
        <v>42827</v>
      </c>
      <c r="K391" s="13" t="s">
        <v>5677</v>
      </c>
    </row>
    <row r="392" spans="1:11" ht="15.75" customHeight="1" x14ac:dyDescent="0.25">
      <c r="A392" s="13">
        <v>31358980</v>
      </c>
      <c r="B392" s="13" t="s">
        <v>2676</v>
      </c>
      <c r="C392" s="13" t="s">
        <v>2677</v>
      </c>
      <c r="D392" s="13" t="s">
        <v>2678</v>
      </c>
      <c r="E392" s="13" t="s">
        <v>2679</v>
      </c>
      <c r="F392" s="13" t="s">
        <v>2118</v>
      </c>
      <c r="G392" s="13">
        <v>2019</v>
      </c>
      <c r="H392" s="44">
        <v>43677</v>
      </c>
      <c r="I392" s="13" t="s">
        <v>2680</v>
      </c>
      <c r="J392" s="13" t="s">
        <v>2681</v>
      </c>
      <c r="K392" s="13" t="s">
        <v>2682</v>
      </c>
    </row>
    <row r="393" spans="1:11" ht="15.75" customHeight="1" x14ac:dyDescent="0.25">
      <c r="A393" s="13">
        <v>29927918</v>
      </c>
      <c r="B393" s="13" t="s">
        <v>2704</v>
      </c>
      <c r="C393" s="13" t="s">
        <v>2705</v>
      </c>
      <c r="D393" s="13" t="s">
        <v>2706</v>
      </c>
      <c r="E393" s="13" t="s">
        <v>2707</v>
      </c>
      <c r="F393" s="13" t="s">
        <v>2708</v>
      </c>
      <c r="G393" s="13">
        <v>2018</v>
      </c>
      <c r="H393" s="44">
        <v>43273</v>
      </c>
    </row>
    <row r="394" spans="1:11" ht="15.75" customHeight="1" x14ac:dyDescent="0.25">
      <c r="A394" s="13">
        <v>29891604</v>
      </c>
      <c r="B394" s="13" t="s">
        <v>2732</v>
      </c>
      <c r="C394" s="13" t="s">
        <v>2733</v>
      </c>
      <c r="D394" s="13" t="s">
        <v>2734</v>
      </c>
      <c r="E394" s="13" t="s">
        <v>2460</v>
      </c>
      <c r="F394" s="13" t="s">
        <v>573</v>
      </c>
      <c r="G394" s="13">
        <v>2018</v>
      </c>
      <c r="H394" s="44">
        <v>43264</v>
      </c>
      <c r="I394" s="13" t="s">
        <v>2735</v>
      </c>
      <c r="K394" s="13" t="s">
        <v>2736</v>
      </c>
    </row>
    <row r="395" spans="1:11" ht="15.75" customHeight="1" x14ac:dyDescent="0.25">
      <c r="A395" s="13">
        <v>28604481</v>
      </c>
      <c r="B395" s="13" t="s">
        <v>5910</v>
      </c>
      <c r="C395" s="13" t="s">
        <v>5911</v>
      </c>
      <c r="D395" s="13" t="s">
        <v>5912</v>
      </c>
      <c r="E395" s="13" t="s">
        <v>711</v>
      </c>
      <c r="F395" s="13" t="s">
        <v>304</v>
      </c>
      <c r="G395" s="13">
        <v>2017</v>
      </c>
      <c r="H395" s="44">
        <v>42899</v>
      </c>
      <c r="I395" s="13" t="s">
        <v>5913</v>
      </c>
      <c r="J395" s="13" t="s">
        <v>5914</v>
      </c>
      <c r="K395" s="13" t="s">
        <v>5915</v>
      </c>
    </row>
    <row r="396" spans="1:11" ht="15.75" customHeight="1" x14ac:dyDescent="0.25">
      <c r="A396" s="13">
        <v>28077695</v>
      </c>
      <c r="B396" s="13" t="s">
        <v>6287</v>
      </c>
      <c r="C396" s="13" t="s">
        <v>6288</v>
      </c>
      <c r="D396" s="13" t="s">
        <v>6289</v>
      </c>
      <c r="E396" s="13" t="s">
        <v>6290</v>
      </c>
      <c r="F396" s="13" t="s">
        <v>502</v>
      </c>
      <c r="G396" s="13">
        <v>2017</v>
      </c>
      <c r="H396" s="44">
        <v>42748</v>
      </c>
      <c r="I396" s="13" t="s">
        <v>6291</v>
      </c>
      <c r="K396" s="13" t="s">
        <v>6292</v>
      </c>
    </row>
    <row r="397" spans="1:11" ht="15.75" customHeight="1" x14ac:dyDescent="0.25">
      <c r="A397" s="13">
        <v>29420119</v>
      </c>
      <c r="B397" s="13" t="s">
        <v>5580</v>
      </c>
      <c r="C397" s="13" t="s">
        <v>5581</v>
      </c>
      <c r="D397" s="13" t="s">
        <v>5582</v>
      </c>
      <c r="E397" s="13" t="s">
        <v>5583</v>
      </c>
      <c r="F397" s="13" t="s">
        <v>5584</v>
      </c>
      <c r="G397" s="13">
        <v>2018</v>
      </c>
      <c r="H397" s="44">
        <v>43140</v>
      </c>
      <c r="I397" s="13" t="s">
        <v>5585</v>
      </c>
      <c r="K397" s="13" t="s">
        <v>5586</v>
      </c>
    </row>
    <row r="398" spans="1:11" ht="15.75" customHeight="1" x14ac:dyDescent="0.25">
      <c r="A398" s="13">
        <v>31504585</v>
      </c>
      <c r="B398" s="13" t="s">
        <v>5679</v>
      </c>
      <c r="C398" s="13" t="s">
        <v>5680</v>
      </c>
      <c r="D398" s="13" t="s">
        <v>5681</v>
      </c>
      <c r="E398" s="13" t="s">
        <v>3190</v>
      </c>
      <c r="F398" s="13" t="s">
        <v>493</v>
      </c>
      <c r="G398" s="13">
        <v>2019</v>
      </c>
      <c r="H398" s="44">
        <v>43719</v>
      </c>
      <c r="K398" s="13" t="s">
        <v>5682</v>
      </c>
    </row>
    <row r="399" spans="1:11" ht="15.75" customHeight="1" x14ac:dyDescent="0.25">
      <c r="A399" s="13">
        <v>28893785</v>
      </c>
      <c r="B399" s="13" t="s">
        <v>2792</v>
      </c>
      <c r="C399" s="13" t="s">
        <v>2793</v>
      </c>
      <c r="D399" s="13" t="s">
        <v>2794</v>
      </c>
      <c r="E399" s="13" t="s">
        <v>2176</v>
      </c>
      <c r="F399" s="13" t="s">
        <v>573</v>
      </c>
      <c r="G399" s="13">
        <v>2017</v>
      </c>
      <c r="H399" s="44">
        <v>42991</v>
      </c>
      <c r="I399" s="13" t="s">
        <v>2795</v>
      </c>
      <c r="K399" s="13" t="s">
        <v>2796</v>
      </c>
    </row>
    <row r="400" spans="1:11" ht="15.75" customHeight="1" x14ac:dyDescent="0.25">
      <c r="A400" s="13">
        <v>33301430</v>
      </c>
      <c r="B400" s="13" t="s">
        <v>2804</v>
      </c>
      <c r="C400" s="13" t="s">
        <v>2805</v>
      </c>
      <c r="D400" s="13" t="s">
        <v>2806</v>
      </c>
      <c r="E400" s="13" t="s">
        <v>2807</v>
      </c>
      <c r="F400" s="13" t="s">
        <v>2808</v>
      </c>
      <c r="G400" s="13">
        <v>2020</v>
      </c>
      <c r="H400" s="44">
        <v>44175</v>
      </c>
      <c r="I400" s="13" t="s">
        <v>2809</v>
      </c>
      <c r="K400" s="13" t="s">
        <v>2810</v>
      </c>
    </row>
    <row r="401" spans="1:11" ht="15.75" customHeight="1" x14ac:dyDescent="0.25">
      <c r="A401" s="13">
        <v>28615273</v>
      </c>
      <c r="B401" s="13" t="s">
        <v>5785</v>
      </c>
      <c r="C401" s="13" t="s">
        <v>5786</v>
      </c>
      <c r="D401" s="13" t="s">
        <v>5787</v>
      </c>
      <c r="E401" s="13" t="s">
        <v>5788</v>
      </c>
      <c r="F401" s="13" t="s">
        <v>5111</v>
      </c>
      <c r="G401" s="13">
        <v>2017</v>
      </c>
      <c r="H401" s="44">
        <v>42902</v>
      </c>
      <c r="I401" s="13" t="s">
        <v>5789</v>
      </c>
      <c r="K401" s="13" t="s">
        <v>5790</v>
      </c>
    </row>
    <row r="402" spans="1:11" ht="15.75" customHeight="1" x14ac:dyDescent="0.25">
      <c r="A402" s="13">
        <v>32703844</v>
      </c>
      <c r="B402" s="13" t="s">
        <v>2829</v>
      </c>
      <c r="C402" s="13" t="s">
        <v>2830</v>
      </c>
      <c r="D402" s="13" t="s">
        <v>2831</v>
      </c>
      <c r="E402" s="13" t="s">
        <v>2832</v>
      </c>
      <c r="F402" s="13" t="s">
        <v>393</v>
      </c>
      <c r="G402" s="13">
        <v>2020</v>
      </c>
      <c r="H402" s="44">
        <v>44037</v>
      </c>
      <c r="K402" s="13" t="s">
        <v>2833</v>
      </c>
    </row>
    <row r="403" spans="1:11" ht="15.75" customHeight="1" x14ac:dyDescent="0.25">
      <c r="A403" s="13">
        <v>28632470</v>
      </c>
      <c r="B403" s="13" t="s">
        <v>6544</v>
      </c>
      <c r="C403" s="13" t="s">
        <v>6545</v>
      </c>
      <c r="D403" s="13" t="s">
        <v>6546</v>
      </c>
      <c r="E403" s="13" t="s">
        <v>6547</v>
      </c>
      <c r="F403" s="13" t="s">
        <v>735</v>
      </c>
      <c r="G403" s="13">
        <v>2017</v>
      </c>
      <c r="H403" s="44">
        <v>42907</v>
      </c>
      <c r="K403" s="13" t="s">
        <v>6548</v>
      </c>
    </row>
    <row r="404" spans="1:11" ht="15.75" customHeight="1" x14ac:dyDescent="0.25">
      <c r="A404" s="13">
        <v>28145684</v>
      </c>
      <c r="B404" s="13" t="s">
        <v>2834</v>
      </c>
      <c r="C404" s="13" t="s">
        <v>2835</v>
      </c>
      <c r="D404" s="13" t="s">
        <v>2836</v>
      </c>
      <c r="E404" s="13" t="s">
        <v>2837</v>
      </c>
      <c r="F404" s="13" t="s">
        <v>2838</v>
      </c>
      <c r="G404" s="13">
        <v>2017</v>
      </c>
      <c r="H404" s="44">
        <v>42768</v>
      </c>
      <c r="I404" s="13" t="s">
        <v>2839</v>
      </c>
      <c r="J404" s="13" t="s">
        <v>2840</v>
      </c>
      <c r="K404" s="13" t="s">
        <v>2841</v>
      </c>
    </row>
    <row r="405" spans="1:11" ht="15.75" customHeight="1" x14ac:dyDescent="0.25">
      <c r="A405" s="13">
        <v>29240786</v>
      </c>
      <c r="B405" s="13" t="s">
        <v>6068</v>
      </c>
      <c r="C405" s="13" t="s">
        <v>6069</v>
      </c>
      <c r="D405" s="13" t="s">
        <v>6070</v>
      </c>
      <c r="E405" s="13" t="s">
        <v>1509</v>
      </c>
      <c r="F405" s="13" t="s">
        <v>424</v>
      </c>
      <c r="G405" s="13">
        <v>2017</v>
      </c>
      <c r="H405" s="44">
        <v>43084</v>
      </c>
      <c r="I405" s="13" t="s">
        <v>6071</v>
      </c>
      <c r="K405" s="13" t="s">
        <v>6072</v>
      </c>
    </row>
    <row r="406" spans="1:11" ht="15.75" customHeight="1" x14ac:dyDescent="0.25">
      <c r="A406" s="13">
        <v>29991383</v>
      </c>
      <c r="B406" s="13" t="s">
        <v>2858</v>
      </c>
      <c r="C406" s="13" t="s">
        <v>2859</v>
      </c>
      <c r="D406" s="13" t="s">
        <v>2860</v>
      </c>
      <c r="E406" s="13" t="s">
        <v>2861</v>
      </c>
      <c r="F406" s="13" t="s">
        <v>1046</v>
      </c>
      <c r="G406" s="13">
        <v>2018</v>
      </c>
      <c r="H406" s="44">
        <v>43293</v>
      </c>
      <c r="I406" s="13" t="s">
        <v>2862</v>
      </c>
      <c r="K406" s="13" t="s">
        <v>2863</v>
      </c>
    </row>
    <row r="407" spans="1:11" ht="15.75" customHeight="1" x14ac:dyDescent="0.25">
      <c r="A407" s="13">
        <v>30181126</v>
      </c>
      <c r="B407" s="13" t="s">
        <v>3658</v>
      </c>
      <c r="C407" s="13" t="s">
        <v>3659</v>
      </c>
      <c r="D407" s="13" t="s">
        <v>3660</v>
      </c>
      <c r="E407" s="13" t="s">
        <v>3661</v>
      </c>
      <c r="F407" s="13" t="s">
        <v>373</v>
      </c>
      <c r="G407" s="13">
        <v>2018</v>
      </c>
      <c r="H407" s="44">
        <v>43349</v>
      </c>
      <c r="I407" s="13" t="s">
        <v>3662</v>
      </c>
      <c r="K407" s="13" t="s">
        <v>3663</v>
      </c>
    </row>
    <row r="408" spans="1:11" ht="15.75" customHeight="1" x14ac:dyDescent="0.25">
      <c r="A408" s="13">
        <v>33323071</v>
      </c>
      <c r="B408" s="13" t="s">
        <v>5696</v>
      </c>
      <c r="C408" s="13" t="s">
        <v>5697</v>
      </c>
      <c r="D408" s="13" t="s">
        <v>5698</v>
      </c>
      <c r="E408" s="13" t="s">
        <v>119</v>
      </c>
      <c r="F408" s="13" t="s">
        <v>735</v>
      </c>
      <c r="G408" s="13">
        <v>2021</v>
      </c>
      <c r="H408" s="44">
        <v>44181</v>
      </c>
      <c r="K408" s="13" t="s">
        <v>5699</v>
      </c>
    </row>
    <row r="409" spans="1:11" ht="15.75" customHeight="1" x14ac:dyDescent="0.25">
      <c r="A409" s="13">
        <v>32500764</v>
      </c>
      <c r="B409" s="13" t="s">
        <v>2984</v>
      </c>
      <c r="C409" s="13" t="s">
        <v>2985</v>
      </c>
      <c r="D409" s="13" t="s">
        <v>2986</v>
      </c>
      <c r="E409" s="13" t="s">
        <v>2987</v>
      </c>
      <c r="F409" s="13" t="s">
        <v>2988</v>
      </c>
      <c r="G409" s="13">
        <v>2020</v>
      </c>
      <c r="H409" s="44">
        <v>43988</v>
      </c>
      <c r="I409" s="13" t="s">
        <v>2989</v>
      </c>
      <c r="J409" s="13" t="s">
        <v>2990</v>
      </c>
      <c r="K409" s="13" t="s">
        <v>2991</v>
      </c>
    </row>
    <row r="410" spans="1:11" ht="15.75" customHeight="1" x14ac:dyDescent="0.25">
      <c r="A410" s="13">
        <v>29223959</v>
      </c>
      <c r="B410" s="13" t="s">
        <v>3015</v>
      </c>
      <c r="C410" s="13" t="s">
        <v>3016</v>
      </c>
      <c r="D410" s="13" t="s">
        <v>3017</v>
      </c>
      <c r="E410" s="13" t="s">
        <v>3018</v>
      </c>
      <c r="F410" s="13" t="s">
        <v>393</v>
      </c>
      <c r="G410" s="13">
        <v>2017</v>
      </c>
      <c r="H410" s="44">
        <v>43080</v>
      </c>
      <c r="K410" s="13" t="s">
        <v>3019</v>
      </c>
    </row>
    <row r="411" spans="1:11" ht="15.75" customHeight="1" x14ac:dyDescent="0.25">
      <c r="A411" s="13">
        <v>30107775</v>
      </c>
      <c r="B411" s="13" t="s">
        <v>3841</v>
      </c>
      <c r="C411" s="13" t="s">
        <v>3842</v>
      </c>
      <c r="D411" s="13" t="s">
        <v>3843</v>
      </c>
      <c r="E411" s="13" t="s">
        <v>3844</v>
      </c>
      <c r="F411" s="13" t="s">
        <v>3845</v>
      </c>
      <c r="G411" s="13">
        <v>2018</v>
      </c>
      <c r="H411" s="44">
        <v>43328</v>
      </c>
      <c r="K411" s="13" t="s">
        <v>3846</v>
      </c>
    </row>
    <row r="412" spans="1:11" ht="15.75" customHeight="1" x14ac:dyDescent="0.25">
      <c r="A412" s="13">
        <v>28703729</v>
      </c>
      <c r="B412" s="13" t="s">
        <v>3688</v>
      </c>
      <c r="C412" s="13" t="s">
        <v>3689</v>
      </c>
      <c r="D412" s="13" t="s">
        <v>3690</v>
      </c>
      <c r="E412" s="13" t="s">
        <v>233</v>
      </c>
      <c r="F412" s="13" t="s">
        <v>304</v>
      </c>
      <c r="G412" s="13">
        <v>2017</v>
      </c>
      <c r="H412" s="44">
        <v>42930</v>
      </c>
      <c r="I412" s="13" t="s">
        <v>3691</v>
      </c>
      <c r="J412" s="13" t="s">
        <v>3692</v>
      </c>
      <c r="K412" s="13" t="s">
        <v>3693</v>
      </c>
    </row>
    <row r="413" spans="1:11" ht="15.75" customHeight="1" x14ac:dyDescent="0.25">
      <c r="A413" s="13">
        <v>32512120</v>
      </c>
      <c r="B413" s="13" t="s">
        <v>4901</v>
      </c>
      <c r="C413" s="13" t="s">
        <v>4902</v>
      </c>
      <c r="D413" s="13" t="s">
        <v>4903</v>
      </c>
      <c r="E413" s="13" t="s">
        <v>4904</v>
      </c>
      <c r="F413" s="13" t="s">
        <v>728</v>
      </c>
      <c r="G413" s="13">
        <v>2020</v>
      </c>
      <c r="H413" s="44">
        <v>43991</v>
      </c>
      <c r="K413" s="13" t="s">
        <v>4905</v>
      </c>
    </row>
    <row r="414" spans="1:11" ht="15.75" customHeight="1" x14ac:dyDescent="0.25">
      <c r="A414" s="13">
        <v>34784046</v>
      </c>
      <c r="B414" s="13" t="s">
        <v>5501</v>
      </c>
      <c r="C414" s="13" t="s">
        <v>5502</v>
      </c>
      <c r="D414" s="13" t="s">
        <v>5503</v>
      </c>
      <c r="E414" s="13" t="s">
        <v>580</v>
      </c>
      <c r="F414" s="13" t="s">
        <v>120</v>
      </c>
      <c r="G414" s="13">
        <v>2022</v>
      </c>
      <c r="H414" s="44">
        <v>44516</v>
      </c>
      <c r="K414" s="13" t="s">
        <v>5504</v>
      </c>
    </row>
    <row r="415" spans="1:11" ht="15.75" customHeight="1" x14ac:dyDescent="0.25">
      <c r="A415" s="13">
        <v>30220157</v>
      </c>
      <c r="B415" s="13" t="s">
        <v>3031</v>
      </c>
      <c r="C415" s="13" t="s">
        <v>3032</v>
      </c>
      <c r="D415" s="13" t="s">
        <v>3033</v>
      </c>
      <c r="E415" s="13" t="s">
        <v>3034</v>
      </c>
      <c r="F415" s="13" t="s">
        <v>3035</v>
      </c>
      <c r="G415" s="13">
        <v>2018</v>
      </c>
      <c r="H415" s="44">
        <v>43361</v>
      </c>
      <c r="K415" s="13" t="s">
        <v>3036</v>
      </c>
    </row>
    <row r="416" spans="1:11" ht="15.75" customHeight="1" x14ac:dyDescent="0.25">
      <c r="A416" s="13">
        <v>31119620</v>
      </c>
      <c r="B416" s="13" t="s">
        <v>3038</v>
      </c>
      <c r="C416" s="13" t="s">
        <v>3039</v>
      </c>
      <c r="D416" s="13" t="s">
        <v>3040</v>
      </c>
      <c r="E416" s="13" t="s">
        <v>3041</v>
      </c>
      <c r="F416" s="13" t="s">
        <v>120</v>
      </c>
      <c r="G416" s="13">
        <v>2019</v>
      </c>
      <c r="H416" s="44">
        <v>43609</v>
      </c>
      <c r="K416" s="13" t="s">
        <v>3042</v>
      </c>
    </row>
    <row r="417" spans="1:11" ht="15.75" customHeight="1" x14ac:dyDescent="0.25">
      <c r="A417" s="13">
        <v>34281392</v>
      </c>
      <c r="B417" s="13" t="s">
        <v>6040</v>
      </c>
      <c r="C417" s="13" t="s">
        <v>6041</v>
      </c>
      <c r="D417" s="13" t="s">
        <v>6042</v>
      </c>
      <c r="E417" s="13" t="s">
        <v>6043</v>
      </c>
      <c r="F417" s="13" t="s">
        <v>277</v>
      </c>
      <c r="G417" s="13">
        <v>2021</v>
      </c>
      <c r="H417" s="44">
        <v>44397</v>
      </c>
      <c r="I417" s="13" t="s">
        <v>6044</v>
      </c>
      <c r="K417" s="13" t="s">
        <v>6045</v>
      </c>
    </row>
    <row r="418" spans="1:11" ht="15.75" customHeight="1" x14ac:dyDescent="0.25">
      <c r="A418" s="13">
        <v>30811935</v>
      </c>
      <c r="B418" s="13" t="s">
        <v>4826</v>
      </c>
      <c r="C418" s="13" t="s">
        <v>4827</v>
      </c>
      <c r="D418" s="13" t="s">
        <v>4828</v>
      </c>
      <c r="E418" s="13" t="s">
        <v>4829</v>
      </c>
      <c r="F418" s="13" t="s">
        <v>4830</v>
      </c>
      <c r="G418" s="13">
        <v>2019</v>
      </c>
      <c r="H418" s="44">
        <v>43524</v>
      </c>
      <c r="K418" s="13" t="s">
        <v>4831</v>
      </c>
    </row>
    <row r="419" spans="1:11" ht="15.75" customHeight="1" x14ac:dyDescent="0.25">
      <c r="A419" s="13">
        <v>34116342</v>
      </c>
      <c r="B419" s="13" t="s">
        <v>3052</v>
      </c>
      <c r="C419" s="13" t="s">
        <v>3053</v>
      </c>
      <c r="D419" s="13" t="s">
        <v>3054</v>
      </c>
      <c r="E419" s="13" t="s">
        <v>1023</v>
      </c>
      <c r="F419" s="13" t="s">
        <v>285</v>
      </c>
      <c r="G419" s="13">
        <v>2021</v>
      </c>
      <c r="H419" s="44">
        <v>44358</v>
      </c>
      <c r="K419" s="13" t="s">
        <v>3055</v>
      </c>
    </row>
    <row r="420" spans="1:11" ht="15.75" customHeight="1" x14ac:dyDescent="0.25">
      <c r="A420" s="13">
        <v>30690580</v>
      </c>
      <c r="B420" s="13" t="s">
        <v>3952</v>
      </c>
      <c r="C420" s="13" t="s">
        <v>3953</v>
      </c>
      <c r="D420" s="13" t="s">
        <v>3954</v>
      </c>
      <c r="E420" s="13" t="s">
        <v>3955</v>
      </c>
      <c r="F420" s="13" t="s">
        <v>3956</v>
      </c>
      <c r="G420" s="13">
        <v>2019</v>
      </c>
      <c r="H420" s="44">
        <v>43494</v>
      </c>
      <c r="K420" s="13" t="s">
        <v>3957</v>
      </c>
    </row>
    <row r="421" spans="1:11" ht="15.75" customHeight="1" x14ac:dyDescent="0.25">
      <c r="A421" s="13">
        <v>30877674</v>
      </c>
      <c r="B421" s="13" t="s">
        <v>6712</v>
      </c>
      <c r="C421" s="13" t="s">
        <v>6713</v>
      </c>
      <c r="D421" s="13" t="s">
        <v>6714</v>
      </c>
      <c r="E421" s="13" t="s">
        <v>6715</v>
      </c>
      <c r="F421" s="13" t="s">
        <v>120</v>
      </c>
      <c r="G421" s="13">
        <v>2019</v>
      </c>
      <c r="H421" s="44">
        <v>43541</v>
      </c>
      <c r="K421" s="13" t="s">
        <v>6716</v>
      </c>
    </row>
    <row r="422" spans="1:11" ht="15.75" customHeight="1" x14ac:dyDescent="0.25">
      <c r="A422" s="13">
        <v>28802678</v>
      </c>
      <c r="B422" s="13" t="s">
        <v>3066</v>
      </c>
      <c r="D422" s="13" t="s">
        <v>3067</v>
      </c>
      <c r="F422" s="13" t="s">
        <v>3068</v>
      </c>
      <c r="G422" s="13">
        <v>2017</v>
      </c>
      <c r="H422" s="44">
        <v>42961</v>
      </c>
      <c r="I422" s="13" t="s">
        <v>3069</v>
      </c>
      <c r="K422" s="13" t="s">
        <v>3070</v>
      </c>
    </row>
    <row r="423" spans="1:11" ht="15.75" customHeight="1" x14ac:dyDescent="0.25">
      <c r="A423" s="13">
        <v>31095319</v>
      </c>
      <c r="B423" s="13" t="s">
        <v>5963</v>
      </c>
      <c r="C423" s="13" t="s">
        <v>5964</v>
      </c>
      <c r="D423" s="13" t="s">
        <v>5965</v>
      </c>
      <c r="E423" s="13" t="s">
        <v>5238</v>
      </c>
      <c r="F423" s="13" t="s">
        <v>5966</v>
      </c>
      <c r="G423" s="13">
        <v>2019</v>
      </c>
      <c r="H423" s="44">
        <v>43602</v>
      </c>
      <c r="I423" s="13" t="s">
        <v>5967</v>
      </c>
      <c r="K423" s="13" t="s">
        <v>5968</v>
      </c>
    </row>
    <row r="424" spans="1:11" ht="15.75" customHeight="1" x14ac:dyDescent="0.25">
      <c r="A424" s="13">
        <v>33980014</v>
      </c>
      <c r="B424" s="13" t="s">
        <v>4100</v>
      </c>
      <c r="C424" s="13" t="s">
        <v>4101</v>
      </c>
      <c r="D424" s="13" t="s">
        <v>4102</v>
      </c>
      <c r="E424" s="13" t="s">
        <v>4103</v>
      </c>
      <c r="F424" s="13" t="s">
        <v>959</v>
      </c>
      <c r="G424" s="13">
        <v>2021</v>
      </c>
      <c r="H424" s="44">
        <v>44329</v>
      </c>
      <c r="K424" s="13" t="s">
        <v>4104</v>
      </c>
    </row>
    <row r="425" spans="1:11" ht="15.75" customHeight="1" x14ac:dyDescent="0.25">
      <c r="A425" s="13">
        <v>28385139</v>
      </c>
      <c r="B425" s="13" t="s">
        <v>5428</v>
      </c>
      <c r="C425" s="13" t="s">
        <v>3409</v>
      </c>
      <c r="D425" s="13" t="s">
        <v>5429</v>
      </c>
      <c r="E425" s="13" t="s">
        <v>655</v>
      </c>
      <c r="F425" s="13" t="s">
        <v>381</v>
      </c>
      <c r="G425" s="13">
        <v>2017</v>
      </c>
      <c r="H425" s="44">
        <v>42833</v>
      </c>
    </row>
    <row r="426" spans="1:11" ht="15.75" customHeight="1" x14ac:dyDescent="0.25">
      <c r="A426" s="13">
        <v>32738086</v>
      </c>
      <c r="B426" s="13" t="s">
        <v>3106</v>
      </c>
      <c r="C426" s="13" t="s">
        <v>3107</v>
      </c>
      <c r="D426" s="13" t="s">
        <v>3108</v>
      </c>
      <c r="E426" s="13" t="s">
        <v>3109</v>
      </c>
      <c r="F426" s="13" t="s">
        <v>2293</v>
      </c>
      <c r="G426" s="13">
        <v>2020</v>
      </c>
      <c r="H426" s="44">
        <v>44045</v>
      </c>
      <c r="I426" s="13" t="s">
        <v>3110</v>
      </c>
      <c r="J426" s="13" t="s">
        <v>3111</v>
      </c>
      <c r="K426" s="13" t="s">
        <v>3112</v>
      </c>
    </row>
    <row r="427" spans="1:11" ht="15.75" customHeight="1" x14ac:dyDescent="0.25">
      <c r="A427" s="13">
        <v>31219400</v>
      </c>
      <c r="B427" s="13" t="s">
        <v>3119</v>
      </c>
      <c r="C427" s="13" t="s">
        <v>3120</v>
      </c>
      <c r="D427" s="13" t="s">
        <v>3121</v>
      </c>
      <c r="E427" s="13" t="s">
        <v>1244</v>
      </c>
      <c r="F427" s="13" t="s">
        <v>209</v>
      </c>
      <c r="G427" s="13">
        <v>2019</v>
      </c>
      <c r="H427" s="44">
        <v>43637</v>
      </c>
      <c r="K427" s="13" t="s">
        <v>3122</v>
      </c>
    </row>
    <row r="428" spans="1:11" ht="15.75" customHeight="1" x14ac:dyDescent="0.25">
      <c r="A428" s="13">
        <v>29370373</v>
      </c>
      <c r="B428" s="13" t="s">
        <v>6757</v>
      </c>
      <c r="C428" s="13" t="s">
        <v>6758</v>
      </c>
      <c r="D428" s="13" t="s">
        <v>6759</v>
      </c>
      <c r="E428" s="13" t="s">
        <v>6760</v>
      </c>
      <c r="F428" s="13" t="s">
        <v>2140</v>
      </c>
      <c r="G428" s="13">
        <v>2018</v>
      </c>
      <c r="H428" s="44">
        <v>43126</v>
      </c>
      <c r="K428" s="13" t="s">
        <v>6761</v>
      </c>
    </row>
    <row r="429" spans="1:11" ht="15.75" customHeight="1" x14ac:dyDescent="0.25">
      <c r="A429" s="13">
        <v>29530863</v>
      </c>
      <c r="B429" s="13" t="s">
        <v>5457</v>
      </c>
      <c r="C429" s="13" t="s">
        <v>5458</v>
      </c>
      <c r="D429" s="13" t="s">
        <v>5459</v>
      </c>
      <c r="E429" s="13" t="s">
        <v>5460</v>
      </c>
      <c r="F429" s="13" t="s">
        <v>573</v>
      </c>
      <c r="G429" s="13">
        <v>2018</v>
      </c>
      <c r="H429" s="44">
        <v>43173</v>
      </c>
      <c r="I429" s="13" t="s">
        <v>5461</v>
      </c>
      <c r="K429" s="13" t="s">
        <v>5462</v>
      </c>
    </row>
    <row r="430" spans="1:11" ht="15.75" customHeight="1" x14ac:dyDescent="0.25">
      <c r="A430" s="13">
        <v>32049340</v>
      </c>
      <c r="B430" s="13" t="s">
        <v>3629</v>
      </c>
      <c r="C430" s="13" t="s">
        <v>3630</v>
      </c>
      <c r="D430" s="13" t="s">
        <v>3631</v>
      </c>
      <c r="E430" s="13" t="s">
        <v>3632</v>
      </c>
      <c r="F430" s="13" t="s">
        <v>3633</v>
      </c>
      <c r="G430" s="13">
        <v>2020</v>
      </c>
      <c r="H430" s="44">
        <v>43874</v>
      </c>
      <c r="I430" s="13" t="s">
        <v>3634</v>
      </c>
      <c r="K430" s="13" t="s">
        <v>3635</v>
      </c>
    </row>
    <row r="431" spans="1:11" ht="15.75" customHeight="1" x14ac:dyDescent="0.25">
      <c r="A431" s="13">
        <v>32222210</v>
      </c>
      <c r="B431" s="13" t="s">
        <v>6116</v>
      </c>
      <c r="C431" s="13" t="s">
        <v>6117</v>
      </c>
      <c r="D431" s="13" t="s">
        <v>6118</v>
      </c>
      <c r="E431" s="13" t="s">
        <v>6119</v>
      </c>
      <c r="F431" s="13" t="s">
        <v>679</v>
      </c>
      <c r="G431" s="13">
        <v>2020</v>
      </c>
      <c r="H431" s="44">
        <v>43921</v>
      </c>
      <c r="K431" s="13" t="s">
        <v>6120</v>
      </c>
    </row>
    <row r="432" spans="1:11" ht="15.75" customHeight="1" x14ac:dyDescent="0.25">
      <c r="A432" s="13">
        <v>31255376</v>
      </c>
      <c r="B432" s="13" t="s">
        <v>3123</v>
      </c>
      <c r="C432" s="13" t="s">
        <v>3124</v>
      </c>
      <c r="D432" s="13" t="s">
        <v>3125</v>
      </c>
      <c r="E432" s="13" t="s">
        <v>3126</v>
      </c>
      <c r="F432" s="13" t="s">
        <v>1995</v>
      </c>
      <c r="G432" s="13">
        <v>2020</v>
      </c>
      <c r="H432" s="44">
        <v>43647</v>
      </c>
      <c r="K432" s="13" t="s">
        <v>3127</v>
      </c>
    </row>
    <row r="433" spans="1:11" ht="15.75" customHeight="1" x14ac:dyDescent="0.25">
      <c r="A433" s="13">
        <v>30051801</v>
      </c>
      <c r="B433" s="13" t="s">
        <v>3131</v>
      </c>
      <c r="C433" s="13" t="s">
        <v>3132</v>
      </c>
      <c r="D433" s="13" t="s">
        <v>3133</v>
      </c>
      <c r="E433" s="13" t="s">
        <v>1813</v>
      </c>
      <c r="F433" s="13" t="s">
        <v>1312</v>
      </c>
      <c r="G433" s="13">
        <v>2018</v>
      </c>
      <c r="H433" s="44">
        <v>43309</v>
      </c>
      <c r="K433" s="13" t="s">
        <v>3134</v>
      </c>
    </row>
    <row r="434" spans="1:11" ht="15.75" customHeight="1" x14ac:dyDescent="0.25">
      <c r="A434" s="13">
        <v>31108726</v>
      </c>
      <c r="B434" s="13" t="s">
        <v>3135</v>
      </c>
      <c r="C434" s="13" t="s">
        <v>3136</v>
      </c>
      <c r="D434" s="13" t="s">
        <v>3137</v>
      </c>
      <c r="E434" s="13" t="s">
        <v>3138</v>
      </c>
      <c r="F434" s="13" t="s">
        <v>3139</v>
      </c>
      <c r="G434" s="13">
        <v>2019</v>
      </c>
      <c r="H434" s="44">
        <v>43607</v>
      </c>
      <c r="K434" s="13" t="s">
        <v>3140</v>
      </c>
    </row>
    <row r="435" spans="1:11" ht="15.75" customHeight="1" x14ac:dyDescent="0.25">
      <c r="A435" s="13">
        <v>32602459</v>
      </c>
      <c r="B435" s="13" t="s">
        <v>3141</v>
      </c>
      <c r="C435" s="13" t="s">
        <v>3142</v>
      </c>
      <c r="D435" s="13" t="s">
        <v>3143</v>
      </c>
      <c r="E435" s="13" t="s">
        <v>3144</v>
      </c>
      <c r="F435" s="13" t="s">
        <v>873</v>
      </c>
      <c r="G435" s="13">
        <v>2020</v>
      </c>
      <c r="H435" s="44">
        <v>44013</v>
      </c>
      <c r="I435" s="13" t="s">
        <v>3145</v>
      </c>
      <c r="K435" s="13" t="s">
        <v>3146</v>
      </c>
    </row>
    <row r="436" spans="1:11" ht="15.75" customHeight="1" x14ac:dyDescent="0.25">
      <c r="A436" s="13">
        <v>33116506</v>
      </c>
      <c r="B436" s="13" t="s">
        <v>4303</v>
      </c>
      <c r="C436" s="13" t="s">
        <v>4304</v>
      </c>
      <c r="D436" s="13" t="s">
        <v>4305</v>
      </c>
      <c r="E436" s="13" t="s">
        <v>4306</v>
      </c>
      <c r="F436" s="13" t="s">
        <v>4307</v>
      </c>
      <c r="G436" s="13">
        <v>2020</v>
      </c>
      <c r="H436" s="44">
        <v>44133</v>
      </c>
      <c r="I436" s="13" t="s">
        <v>4308</v>
      </c>
      <c r="K436" s="13" t="s">
        <v>4309</v>
      </c>
    </row>
    <row r="437" spans="1:11" ht="15.75" customHeight="1" x14ac:dyDescent="0.25">
      <c r="A437" s="13">
        <v>33197896</v>
      </c>
      <c r="B437" s="13" t="s">
        <v>3154</v>
      </c>
      <c r="C437" s="13" t="s">
        <v>3155</v>
      </c>
      <c r="D437" s="13" t="s">
        <v>3156</v>
      </c>
      <c r="E437" s="13" t="s">
        <v>3157</v>
      </c>
      <c r="F437" s="13" t="s">
        <v>3158</v>
      </c>
      <c r="G437" s="13">
        <v>2021</v>
      </c>
      <c r="H437" s="44">
        <v>44151</v>
      </c>
      <c r="K437" s="13" t="s">
        <v>3159</v>
      </c>
    </row>
    <row r="438" spans="1:11" ht="15.75" customHeight="1" x14ac:dyDescent="0.25">
      <c r="A438" s="13">
        <v>34852011</v>
      </c>
      <c r="B438" s="13" t="s">
        <v>5974</v>
      </c>
      <c r="C438" s="13" t="s">
        <v>5975</v>
      </c>
      <c r="D438" s="13" t="s">
        <v>5976</v>
      </c>
      <c r="E438" s="13" t="s">
        <v>5977</v>
      </c>
      <c r="F438" s="13" t="s">
        <v>1251</v>
      </c>
      <c r="G438" s="13">
        <v>2021</v>
      </c>
      <c r="H438" s="44">
        <v>44531</v>
      </c>
      <c r="I438" s="13" t="s">
        <v>5978</v>
      </c>
      <c r="K438" s="13" t="s">
        <v>5979</v>
      </c>
    </row>
    <row r="439" spans="1:11" ht="15.75" customHeight="1" x14ac:dyDescent="0.25">
      <c r="A439" s="13">
        <v>29115267</v>
      </c>
      <c r="B439" s="13" t="s">
        <v>4237</v>
      </c>
      <c r="C439" s="13" t="s">
        <v>4238</v>
      </c>
      <c r="D439" s="13" t="s">
        <v>4239</v>
      </c>
      <c r="E439" s="13" t="s">
        <v>4240</v>
      </c>
      <c r="F439" s="13" t="s">
        <v>679</v>
      </c>
      <c r="G439" s="13">
        <v>2017</v>
      </c>
      <c r="H439" s="44">
        <v>43048</v>
      </c>
      <c r="K439" s="13" t="s">
        <v>4241</v>
      </c>
    </row>
    <row r="440" spans="1:11" ht="15.75" customHeight="1" x14ac:dyDescent="0.25">
      <c r="A440" s="13">
        <v>29345007</v>
      </c>
      <c r="B440" s="13" t="s">
        <v>5216</v>
      </c>
      <c r="C440" s="13" t="s">
        <v>5217</v>
      </c>
      <c r="D440" s="13" t="s">
        <v>5218</v>
      </c>
      <c r="E440" s="13" t="s">
        <v>5219</v>
      </c>
      <c r="F440" s="13" t="s">
        <v>5220</v>
      </c>
      <c r="G440" s="13">
        <v>2018</v>
      </c>
      <c r="H440" s="44">
        <v>43119</v>
      </c>
      <c r="I440" s="13" t="s">
        <v>5221</v>
      </c>
      <c r="K440" s="13" t="s">
        <v>5222</v>
      </c>
    </row>
    <row r="441" spans="1:11" ht="15.75" customHeight="1" x14ac:dyDescent="0.25">
      <c r="A441" s="13">
        <v>30510105</v>
      </c>
      <c r="B441" s="13" t="s">
        <v>5254</v>
      </c>
      <c r="C441" s="13" t="s">
        <v>5255</v>
      </c>
      <c r="D441" s="13" t="s">
        <v>5256</v>
      </c>
      <c r="E441" s="13" t="s">
        <v>1161</v>
      </c>
      <c r="F441" s="13" t="s">
        <v>624</v>
      </c>
      <c r="G441" s="13">
        <v>2019</v>
      </c>
      <c r="H441" s="44">
        <v>43439</v>
      </c>
      <c r="I441" s="13" t="s">
        <v>5257</v>
      </c>
      <c r="K441" s="13" t="s">
        <v>5258</v>
      </c>
    </row>
    <row r="442" spans="1:11" ht="15.75" customHeight="1" x14ac:dyDescent="0.25">
      <c r="A442" s="13">
        <v>31760083</v>
      </c>
      <c r="B442" s="13" t="s">
        <v>3187</v>
      </c>
      <c r="C442" s="13" t="s">
        <v>3188</v>
      </c>
      <c r="D442" s="13" t="s">
        <v>3189</v>
      </c>
      <c r="E442" s="13" t="s">
        <v>3190</v>
      </c>
      <c r="F442" s="13" t="s">
        <v>949</v>
      </c>
      <c r="G442" s="13">
        <v>2020</v>
      </c>
      <c r="H442" s="44">
        <v>43794</v>
      </c>
      <c r="K442" s="13" t="s">
        <v>3191</v>
      </c>
    </row>
    <row r="443" spans="1:11" ht="15.75" customHeight="1" x14ac:dyDescent="0.25">
      <c r="A443" s="13">
        <v>32042129</v>
      </c>
      <c r="B443" s="13" t="s">
        <v>4938</v>
      </c>
      <c r="C443" s="13" t="s">
        <v>4939</v>
      </c>
      <c r="D443" s="13" t="s">
        <v>4940</v>
      </c>
      <c r="E443" s="13" t="s">
        <v>4941</v>
      </c>
      <c r="F443" s="13" t="s">
        <v>2118</v>
      </c>
      <c r="G443" s="13">
        <v>2020</v>
      </c>
      <c r="H443" s="44">
        <v>43873</v>
      </c>
      <c r="I443" s="13" t="s">
        <v>4942</v>
      </c>
      <c r="J443" s="13" t="s">
        <v>4943</v>
      </c>
      <c r="K443" s="13" t="s">
        <v>4944</v>
      </c>
    </row>
    <row r="444" spans="1:11" ht="15.75" customHeight="1" x14ac:dyDescent="0.25">
      <c r="A444" s="13">
        <v>33877625</v>
      </c>
      <c r="B444" s="13" t="s">
        <v>3551</v>
      </c>
      <c r="C444" s="13" t="s">
        <v>3552</v>
      </c>
      <c r="D444" s="13" t="s">
        <v>3553</v>
      </c>
      <c r="E444" s="13" t="s">
        <v>3554</v>
      </c>
      <c r="F444" s="13" t="s">
        <v>120</v>
      </c>
      <c r="G444" s="13">
        <v>2021</v>
      </c>
      <c r="H444" s="44">
        <v>44306</v>
      </c>
      <c r="I444" s="13" t="s">
        <v>3555</v>
      </c>
      <c r="J444" s="13" t="s">
        <v>3556</v>
      </c>
      <c r="K444" s="13" t="s">
        <v>3557</v>
      </c>
    </row>
    <row r="445" spans="1:11" ht="15.75" customHeight="1" x14ac:dyDescent="0.25">
      <c r="A445" s="13">
        <v>32112753</v>
      </c>
      <c r="B445" s="13" t="s">
        <v>3207</v>
      </c>
      <c r="C445" s="13" t="s">
        <v>3208</v>
      </c>
      <c r="D445" s="13" t="s">
        <v>3209</v>
      </c>
      <c r="E445" s="13" t="s">
        <v>3210</v>
      </c>
      <c r="F445" s="13" t="s">
        <v>679</v>
      </c>
      <c r="G445" s="13">
        <v>2020</v>
      </c>
      <c r="H445" s="44">
        <v>43891</v>
      </c>
      <c r="K445" s="13" t="s">
        <v>3211</v>
      </c>
    </row>
    <row r="446" spans="1:11" ht="15.75" customHeight="1" x14ac:dyDescent="0.25">
      <c r="A446" s="13">
        <v>30739725</v>
      </c>
      <c r="B446" s="13" t="s">
        <v>3212</v>
      </c>
      <c r="C446" s="13" t="s">
        <v>3213</v>
      </c>
      <c r="D446" s="13" t="s">
        <v>3214</v>
      </c>
      <c r="E446" s="13" t="s">
        <v>3215</v>
      </c>
      <c r="F446" s="13" t="s">
        <v>3216</v>
      </c>
      <c r="G446" s="13">
        <v>2019</v>
      </c>
      <c r="H446" s="44">
        <v>43508</v>
      </c>
      <c r="I446" s="13" t="s">
        <v>3217</v>
      </c>
      <c r="K446" s="13" t="s">
        <v>3218</v>
      </c>
    </row>
    <row r="447" spans="1:11" ht="15.75" customHeight="1" x14ac:dyDescent="0.25">
      <c r="A447" s="13">
        <v>32457251</v>
      </c>
      <c r="B447" s="13" t="s">
        <v>3230</v>
      </c>
      <c r="C447" s="13" t="s">
        <v>3231</v>
      </c>
      <c r="D447" s="13" t="s">
        <v>3232</v>
      </c>
      <c r="E447" s="13" t="s">
        <v>3233</v>
      </c>
      <c r="F447" s="13" t="s">
        <v>277</v>
      </c>
      <c r="G447" s="13">
        <v>2020</v>
      </c>
      <c r="H447" s="44">
        <v>43979</v>
      </c>
      <c r="I447" s="13" t="s">
        <v>3234</v>
      </c>
      <c r="K447" s="13" t="s">
        <v>3235</v>
      </c>
    </row>
    <row r="448" spans="1:11" ht="15.75" customHeight="1" x14ac:dyDescent="0.25">
      <c r="A448" s="13">
        <v>30067836</v>
      </c>
      <c r="B448" s="13" t="s">
        <v>6150</v>
      </c>
      <c r="C448" s="13" t="s">
        <v>6151</v>
      </c>
      <c r="D448" s="13" t="s">
        <v>6152</v>
      </c>
      <c r="E448" s="13" t="s">
        <v>6153</v>
      </c>
      <c r="F448" s="13" t="s">
        <v>424</v>
      </c>
      <c r="G448" s="13">
        <v>2018</v>
      </c>
      <c r="H448" s="44">
        <v>43314</v>
      </c>
      <c r="I448" s="13" t="s">
        <v>6154</v>
      </c>
      <c r="K448" s="13" t="s">
        <v>6155</v>
      </c>
    </row>
    <row r="449" spans="1:11" ht="15.75" customHeight="1" x14ac:dyDescent="0.25">
      <c r="A449" s="13">
        <v>34573293</v>
      </c>
      <c r="B449" s="13" t="s">
        <v>3236</v>
      </c>
      <c r="C449" s="13" t="s">
        <v>3237</v>
      </c>
      <c r="D449" s="13" t="s">
        <v>3238</v>
      </c>
      <c r="E449" s="13" t="s">
        <v>3239</v>
      </c>
      <c r="F449" s="13" t="s">
        <v>3240</v>
      </c>
      <c r="G449" s="13">
        <v>2021</v>
      </c>
      <c r="H449" s="44">
        <v>44467</v>
      </c>
      <c r="I449" s="13" t="s">
        <v>3241</v>
      </c>
      <c r="K449" s="13" t="s">
        <v>3242</v>
      </c>
    </row>
    <row r="450" spans="1:11" ht="15.75" customHeight="1" x14ac:dyDescent="0.25">
      <c r="A450" s="13">
        <v>28196837</v>
      </c>
      <c r="B450" s="13" t="s">
        <v>3244</v>
      </c>
      <c r="C450" s="13" t="s">
        <v>3245</v>
      </c>
      <c r="D450" s="13" t="s">
        <v>3246</v>
      </c>
      <c r="E450" s="13" t="s">
        <v>3247</v>
      </c>
      <c r="F450" s="13" t="s">
        <v>393</v>
      </c>
      <c r="G450" s="13">
        <v>2017</v>
      </c>
      <c r="H450" s="44">
        <v>42782</v>
      </c>
      <c r="K450" s="13" t="s">
        <v>3248</v>
      </c>
    </row>
    <row r="451" spans="1:11" ht="15.75" customHeight="1" x14ac:dyDescent="0.25">
      <c r="A451" s="13">
        <v>30894437</v>
      </c>
      <c r="B451" s="13" t="s">
        <v>3249</v>
      </c>
      <c r="C451" s="13" t="s">
        <v>3250</v>
      </c>
      <c r="D451" s="13" t="s">
        <v>3251</v>
      </c>
      <c r="E451" s="13" t="s">
        <v>3252</v>
      </c>
      <c r="F451" s="13" t="s">
        <v>502</v>
      </c>
      <c r="G451" s="13">
        <v>2019</v>
      </c>
      <c r="H451" s="44">
        <v>43546</v>
      </c>
      <c r="I451" s="13" t="s">
        <v>3253</v>
      </c>
      <c r="K451" s="13" t="s">
        <v>3254</v>
      </c>
    </row>
    <row r="452" spans="1:11" ht="15.75" customHeight="1" x14ac:dyDescent="0.25">
      <c r="A452" s="13">
        <v>33432328</v>
      </c>
      <c r="B452" s="13" t="s">
        <v>4887</v>
      </c>
      <c r="C452" s="13" t="s">
        <v>4888</v>
      </c>
      <c r="D452" s="13" t="s">
        <v>4889</v>
      </c>
      <c r="E452" s="13" t="s">
        <v>797</v>
      </c>
      <c r="F452" s="13" t="s">
        <v>4890</v>
      </c>
      <c r="G452" s="13">
        <v>2021</v>
      </c>
      <c r="H452" s="44">
        <v>44208</v>
      </c>
      <c r="I452" s="13" t="s">
        <v>4891</v>
      </c>
      <c r="K452" s="13" t="s">
        <v>4892</v>
      </c>
    </row>
    <row r="453" spans="1:11" ht="15.75" customHeight="1" x14ac:dyDescent="0.25">
      <c r="A453" s="13">
        <v>30044333</v>
      </c>
      <c r="B453" s="13" t="s">
        <v>4686</v>
      </c>
      <c r="C453" s="13" t="s">
        <v>4687</v>
      </c>
      <c r="D453" s="13" t="s">
        <v>4688</v>
      </c>
      <c r="E453" s="13" t="s">
        <v>4689</v>
      </c>
      <c r="F453" s="13" t="s">
        <v>304</v>
      </c>
      <c r="G453" s="13">
        <v>2019</v>
      </c>
      <c r="H453" s="44">
        <v>43307</v>
      </c>
      <c r="K453" s="13" t="s">
        <v>4690</v>
      </c>
    </row>
    <row r="454" spans="1:11" ht="15.75" customHeight="1" x14ac:dyDescent="0.25">
      <c r="A454" s="13">
        <v>28549116</v>
      </c>
      <c r="B454" s="13" t="s">
        <v>5916</v>
      </c>
      <c r="C454" s="13" t="s">
        <v>5413</v>
      </c>
      <c r="D454" s="13" t="s">
        <v>5917</v>
      </c>
      <c r="E454" s="13" t="s">
        <v>5415</v>
      </c>
      <c r="F454" s="13" t="s">
        <v>2140</v>
      </c>
      <c r="G454" s="13">
        <v>2017</v>
      </c>
      <c r="H454" s="44">
        <v>42882</v>
      </c>
      <c r="K454" s="13" t="s">
        <v>5918</v>
      </c>
    </row>
    <row r="455" spans="1:11" ht="15.75" customHeight="1" x14ac:dyDescent="0.25">
      <c r="A455" s="13">
        <v>33941524</v>
      </c>
      <c r="B455" s="13" t="s">
        <v>6343</v>
      </c>
      <c r="C455" s="13" t="s">
        <v>6344</v>
      </c>
      <c r="D455" s="13" t="s">
        <v>6345</v>
      </c>
      <c r="E455" s="13" t="s">
        <v>6346</v>
      </c>
      <c r="F455" s="13" t="s">
        <v>4754</v>
      </c>
      <c r="G455" s="13">
        <v>2021</v>
      </c>
      <c r="H455" s="44">
        <v>44320</v>
      </c>
      <c r="I455" s="13" t="s">
        <v>6347</v>
      </c>
      <c r="K455" s="13" t="s">
        <v>6348</v>
      </c>
    </row>
    <row r="456" spans="1:11" ht="15.75" customHeight="1" x14ac:dyDescent="0.25">
      <c r="A456" s="13">
        <v>34155204</v>
      </c>
      <c r="B456" s="13" t="s">
        <v>3258</v>
      </c>
      <c r="C456" s="13" t="s">
        <v>3259</v>
      </c>
      <c r="D456" s="13" t="s">
        <v>3260</v>
      </c>
      <c r="E456" s="13" t="s">
        <v>3261</v>
      </c>
      <c r="F456" s="13" t="s">
        <v>3262</v>
      </c>
      <c r="G456" s="13">
        <v>2021</v>
      </c>
      <c r="H456" s="44">
        <v>44369</v>
      </c>
      <c r="I456" s="13" t="s">
        <v>3263</v>
      </c>
      <c r="K456" s="13" t="s">
        <v>3264</v>
      </c>
    </row>
    <row r="457" spans="1:11" ht="15.75" customHeight="1" x14ac:dyDescent="0.25">
      <c r="A457" s="13">
        <v>33480767</v>
      </c>
      <c r="B457" s="13" t="s">
        <v>4539</v>
      </c>
      <c r="C457" s="13" t="s">
        <v>4540</v>
      </c>
      <c r="D457" s="13" t="s">
        <v>4541</v>
      </c>
      <c r="E457" s="13" t="s">
        <v>4542</v>
      </c>
      <c r="F457" s="13" t="s">
        <v>3485</v>
      </c>
      <c r="G457" s="13">
        <v>2021</v>
      </c>
      <c r="H457" s="44">
        <v>44218</v>
      </c>
      <c r="K457" s="13" t="s">
        <v>4543</v>
      </c>
    </row>
    <row r="458" spans="1:11" ht="15.75" customHeight="1" x14ac:dyDescent="0.25">
      <c r="A458" s="13">
        <v>27405582</v>
      </c>
      <c r="B458" s="13" t="s">
        <v>3977</v>
      </c>
      <c r="C458" s="13" t="s">
        <v>3978</v>
      </c>
      <c r="D458" s="13" t="s">
        <v>3979</v>
      </c>
      <c r="E458" s="13" t="s">
        <v>3980</v>
      </c>
      <c r="F458" s="13" t="s">
        <v>735</v>
      </c>
      <c r="G458" s="13">
        <v>2017</v>
      </c>
      <c r="H458" s="44">
        <v>42565</v>
      </c>
      <c r="K458" s="13" t="s">
        <v>3981</v>
      </c>
    </row>
    <row r="459" spans="1:11" ht="15.75" customHeight="1" x14ac:dyDescent="0.25">
      <c r="A459" s="13">
        <v>31860664</v>
      </c>
      <c r="B459" s="13" t="s">
        <v>4124</v>
      </c>
      <c r="C459" s="13" t="s">
        <v>4125</v>
      </c>
      <c r="D459" s="13" t="s">
        <v>4126</v>
      </c>
      <c r="E459" s="13" t="s">
        <v>4127</v>
      </c>
      <c r="F459" s="13" t="s">
        <v>1251</v>
      </c>
      <c r="G459" s="13">
        <v>2019</v>
      </c>
      <c r="H459" s="44">
        <v>43820</v>
      </c>
      <c r="I459" s="13" t="s">
        <v>4128</v>
      </c>
      <c r="K459" s="13" t="s">
        <v>4129</v>
      </c>
    </row>
    <row r="460" spans="1:11" ht="15.75" customHeight="1" x14ac:dyDescent="0.25">
      <c r="A460" s="13">
        <v>29848563</v>
      </c>
      <c r="B460" s="13" t="s">
        <v>6048</v>
      </c>
      <c r="C460" s="13" t="s">
        <v>6049</v>
      </c>
      <c r="D460" s="13" t="s">
        <v>6050</v>
      </c>
      <c r="E460" s="13" t="s">
        <v>6051</v>
      </c>
      <c r="F460" s="13" t="s">
        <v>502</v>
      </c>
      <c r="G460" s="13">
        <v>2018</v>
      </c>
      <c r="H460" s="44">
        <v>43252</v>
      </c>
      <c r="I460" s="13" t="s">
        <v>6052</v>
      </c>
      <c r="K460" s="13" t="s">
        <v>6053</v>
      </c>
    </row>
    <row r="461" spans="1:11" ht="15.75" customHeight="1" x14ac:dyDescent="0.25">
      <c r="A461" s="13">
        <v>30410109</v>
      </c>
      <c r="B461" s="13" t="s">
        <v>3296</v>
      </c>
      <c r="C461" s="13" t="s">
        <v>3297</v>
      </c>
      <c r="D461" s="13" t="s">
        <v>3298</v>
      </c>
      <c r="E461" s="13" t="s">
        <v>3138</v>
      </c>
      <c r="F461" s="13" t="s">
        <v>2202</v>
      </c>
      <c r="G461" s="13">
        <v>2018</v>
      </c>
      <c r="H461" s="44">
        <v>43414</v>
      </c>
      <c r="I461" s="13" t="s">
        <v>3299</v>
      </c>
      <c r="K461" s="13" t="s">
        <v>3300</v>
      </c>
    </row>
    <row r="462" spans="1:11" ht="15.75" customHeight="1" x14ac:dyDescent="0.25">
      <c r="A462" s="13">
        <v>28939833</v>
      </c>
      <c r="B462" s="13" t="s">
        <v>3302</v>
      </c>
      <c r="C462" s="13" t="s">
        <v>3303</v>
      </c>
      <c r="D462" s="13" t="s">
        <v>3304</v>
      </c>
      <c r="E462" s="13" t="s">
        <v>3215</v>
      </c>
      <c r="F462" s="13" t="s">
        <v>2202</v>
      </c>
      <c r="G462" s="13">
        <v>2017</v>
      </c>
      <c r="H462" s="44">
        <v>43002</v>
      </c>
      <c r="I462" s="13" t="s">
        <v>3305</v>
      </c>
      <c r="K462" s="13" t="s">
        <v>3306</v>
      </c>
    </row>
    <row r="463" spans="1:11" ht="15.75" customHeight="1" x14ac:dyDescent="0.25">
      <c r="A463" s="13">
        <v>31589312</v>
      </c>
      <c r="B463" s="13" t="s">
        <v>6359</v>
      </c>
      <c r="C463" s="13" t="s">
        <v>6360</v>
      </c>
      <c r="D463" s="13" t="s">
        <v>6361</v>
      </c>
      <c r="E463" s="13" t="s">
        <v>6362</v>
      </c>
      <c r="F463" s="13" t="s">
        <v>4890</v>
      </c>
      <c r="G463" s="13">
        <v>2020</v>
      </c>
      <c r="H463" s="44">
        <v>43746</v>
      </c>
      <c r="I463" s="13" t="s">
        <v>6363</v>
      </c>
      <c r="K463" s="13" t="s">
        <v>6364</v>
      </c>
    </row>
    <row r="464" spans="1:11" ht="15.75" customHeight="1" x14ac:dyDescent="0.25">
      <c r="A464" s="13">
        <v>32438866</v>
      </c>
      <c r="B464" s="13" t="s">
        <v>3315</v>
      </c>
      <c r="C464" s="13" t="s">
        <v>3316</v>
      </c>
      <c r="D464" s="13" t="s">
        <v>3317</v>
      </c>
      <c r="E464" s="13" t="s">
        <v>3318</v>
      </c>
      <c r="F464" s="13" t="s">
        <v>155</v>
      </c>
      <c r="G464" s="13">
        <v>2020</v>
      </c>
      <c r="H464" s="44">
        <v>43974</v>
      </c>
      <c r="I464" s="13" t="s">
        <v>3319</v>
      </c>
      <c r="K464" s="13" t="s">
        <v>3320</v>
      </c>
    </row>
    <row r="465" spans="1:11" ht="15.75" customHeight="1" x14ac:dyDescent="0.25">
      <c r="A465" s="13">
        <v>34535405</v>
      </c>
      <c r="B465" s="13" t="s">
        <v>4803</v>
      </c>
      <c r="C465" s="13" t="s">
        <v>4804</v>
      </c>
      <c r="D465" s="13" t="s">
        <v>4805</v>
      </c>
      <c r="E465" s="13" t="s">
        <v>4806</v>
      </c>
      <c r="F465" s="13" t="s">
        <v>1328</v>
      </c>
      <c r="G465" s="13">
        <v>2022</v>
      </c>
      <c r="H465" s="44">
        <v>44457</v>
      </c>
      <c r="K465" s="13" t="s">
        <v>4807</v>
      </c>
    </row>
    <row r="466" spans="1:11" ht="15.75" customHeight="1" x14ac:dyDescent="0.25">
      <c r="A466" s="13">
        <v>29703974</v>
      </c>
      <c r="B466" s="13" t="s">
        <v>3321</v>
      </c>
      <c r="C466" s="13" t="s">
        <v>3322</v>
      </c>
      <c r="D466" s="13" t="s">
        <v>3323</v>
      </c>
      <c r="E466" s="13" t="s">
        <v>3324</v>
      </c>
      <c r="F466" s="13" t="s">
        <v>3262</v>
      </c>
      <c r="G466" s="13">
        <v>2018</v>
      </c>
      <c r="H466" s="44">
        <v>43219</v>
      </c>
      <c r="I466" s="13" t="s">
        <v>3325</v>
      </c>
      <c r="K466" s="13" t="s">
        <v>3326</v>
      </c>
    </row>
    <row r="467" spans="1:11" ht="15.75" customHeight="1" x14ac:dyDescent="0.25">
      <c r="A467" s="13">
        <v>27347854</v>
      </c>
      <c r="B467" s="13" t="s">
        <v>5401</v>
      </c>
      <c r="C467" s="13" t="s">
        <v>5402</v>
      </c>
      <c r="D467" s="13" t="s">
        <v>5403</v>
      </c>
      <c r="E467" s="13" t="s">
        <v>1244</v>
      </c>
      <c r="F467" s="13" t="s">
        <v>209</v>
      </c>
      <c r="G467" s="13">
        <v>2017</v>
      </c>
      <c r="H467" s="44">
        <v>42549</v>
      </c>
      <c r="K467" s="13" t="s">
        <v>5404</v>
      </c>
    </row>
    <row r="468" spans="1:11" ht="15.75" customHeight="1" x14ac:dyDescent="0.25">
      <c r="A468" s="13">
        <v>33349202</v>
      </c>
      <c r="B468" s="13" t="s">
        <v>4576</v>
      </c>
      <c r="C468" s="13" t="s">
        <v>4577</v>
      </c>
      <c r="D468" s="13" t="s">
        <v>4578</v>
      </c>
      <c r="E468" s="13" t="s">
        <v>655</v>
      </c>
      <c r="F468" s="13" t="s">
        <v>4579</v>
      </c>
      <c r="G468" s="13">
        <v>2020</v>
      </c>
      <c r="H468" s="44">
        <v>44187</v>
      </c>
      <c r="K468" s="13" t="s">
        <v>4580</v>
      </c>
    </row>
    <row r="469" spans="1:11" ht="15.75" customHeight="1" x14ac:dyDescent="0.25">
      <c r="A469" s="13">
        <v>29690929</v>
      </c>
      <c r="B469" s="13" t="s">
        <v>3328</v>
      </c>
      <c r="C469" s="13" t="s">
        <v>3329</v>
      </c>
      <c r="D469" s="13" t="s">
        <v>3330</v>
      </c>
      <c r="E469" s="13" t="s">
        <v>3331</v>
      </c>
      <c r="F469" s="13" t="s">
        <v>3332</v>
      </c>
      <c r="G469" s="13">
        <v>2018</v>
      </c>
      <c r="H469" s="44">
        <v>43216</v>
      </c>
      <c r="I469" s="13" t="s">
        <v>3333</v>
      </c>
      <c r="K469" s="13" t="s">
        <v>3334</v>
      </c>
    </row>
    <row r="470" spans="1:11" ht="15.75" customHeight="1" x14ac:dyDescent="0.25">
      <c r="A470" s="13">
        <v>31872856</v>
      </c>
      <c r="B470" s="13" t="s">
        <v>5351</v>
      </c>
      <c r="C470" s="13" t="s">
        <v>5352</v>
      </c>
      <c r="D470" s="13" t="s">
        <v>5353</v>
      </c>
      <c r="E470" s="13" t="s">
        <v>5354</v>
      </c>
      <c r="F470" s="13" t="s">
        <v>2140</v>
      </c>
      <c r="G470" s="13">
        <v>2020</v>
      </c>
      <c r="H470" s="44">
        <v>43824</v>
      </c>
      <c r="K470" s="13" t="s">
        <v>5355</v>
      </c>
    </row>
    <row r="471" spans="1:11" ht="15.75" customHeight="1" x14ac:dyDescent="0.25">
      <c r="A471" s="13">
        <v>31040250</v>
      </c>
      <c r="B471" s="13" t="s">
        <v>4674</v>
      </c>
      <c r="C471" s="13" t="s">
        <v>4675</v>
      </c>
      <c r="D471" s="13" t="s">
        <v>4676</v>
      </c>
      <c r="E471" s="13" t="s">
        <v>4677</v>
      </c>
      <c r="F471" s="13" t="s">
        <v>393</v>
      </c>
      <c r="G471" s="13">
        <v>2020</v>
      </c>
      <c r="H471" s="44">
        <v>43587</v>
      </c>
      <c r="I471" s="13" t="s">
        <v>4678</v>
      </c>
      <c r="K471" s="13" t="s">
        <v>4679</v>
      </c>
    </row>
    <row r="472" spans="1:11" ht="15.75" customHeight="1" x14ac:dyDescent="0.25">
      <c r="A472" s="13">
        <v>31874612</v>
      </c>
      <c r="B472" s="13" t="s">
        <v>3699</v>
      </c>
      <c r="C472" s="13" t="s">
        <v>3700</v>
      </c>
      <c r="D472" s="13" t="s">
        <v>3701</v>
      </c>
      <c r="E472" s="13" t="s">
        <v>3702</v>
      </c>
      <c r="F472" s="13" t="s">
        <v>3703</v>
      </c>
      <c r="G472" s="13">
        <v>2019</v>
      </c>
      <c r="H472" s="44">
        <v>43825</v>
      </c>
      <c r="I472" s="13" t="s">
        <v>3704</v>
      </c>
      <c r="K472" s="13" t="s">
        <v>3705</v>
      </c>
    </row>
    <row r="473" spans="1:11" ht="15.75" customHeight="1" x14ac:dyDescent="0.25">
      <c r="A473" s="13">
        <v>34751649</v>
      </c>
      <c r="B473" s="13" t="s">
        <v>6190</v>
      </c>
      <c r="C473" s="13" t="s">
        <v>6191</v>
      </c>
      <c r="D473" s="13" t="s">
        <v>6192</v>
      </c>
      <c r="E473" s="13" t="s">
        <v>6193</v>
      </c>
      <c r="F473" s="13" t="s">
        <v>873</v>
      </c>
      <c r="G473" s="13">
        <v>2021</v>
      </c>
      <c r="H473" s="44">
        <v>44509</v>
      </c>
      <c r="I473" s="13" t="s">
        <v>6194</v>
      </c>
      <c r="K473" s="13" t="s">
        <v>6195</v>
      </c>
    </row>
    <row r="474" spans="1:11" ht="15.75" customHeight="1" x14ac:dyDescent="0.25">
      <c r="A474" s="13">
        <v>33154239</v>
      </c>
      <c r="B474" s="13" t="s">
        <v>3342</v>
      </c>
      <c r="C474" s="13" t="s">
        <v>3343</v>
      </c>
      <c r="D474" s="13" t="s">
        <v>3344</v>
      </c>
      <c r="E474" s="13" t="s">
        <v>3345</v>
      </c>
      <c r="F474" s="13" t="s">
        <v>1560</v>
      </c>
      <c r="G474" s="13">
        <v>2020</v>
      </c>
      <c r="H474" s="44">
        <v>44141</v>
      </c>
      <c r="K474" s="13" t="s">
        <v>3346</v>
      </c>
    </row>
    <row r="475" spans="1:11" ht="15.75" customHeight="1" x14ac:dyDescent="0.25">
      <c r="A475" s="13">
        <v>31558123</v>
      </c>
      <c r="B475" s="13" t="s">
        <v>6276</v>
      </c>
      <c r="C475" s="13" t="s">
        <v>6277</v>
      </c>
      <c r="D475" s="13" t="s">
        <v>6278</v>
      </c>
      <c r="E475" s="13" t="s">
        <v>2139</v>
      </c>
      <c r="F475" s="13" t="s">
        <v>735</v>
      </c>
      <c r="G475" s="13">
        <v>2019</v>
      </c>
      <c r="H475" s="44">
        <v>43736</v>
      </c>
      <c r="K475" s="13" t="s">
        <v>6279</v>
      </c>
    </row>
    <row r="476" spans="1:11" ht="15.75" customHeight="1" x14ac:dyDescent="0.25">
      <c r="A476" s="13">
        <v>33124551</v>
      </c>
      <c r="B476" s="13" t="s">
        <v>6307</v>
      </c>
      <c r="C476" s="13" t="s">
        <v>6308</v>
      </c>
      <c r="D476" s="13" t="s">
        <v>6309</v>
      </c>
      <c r="E476" s="13" t="s">
        <v>6310</v>
      </c>
      <c r="F476" s="13" t="s">
        <v>1046</v>
      </c>
      <c r="G476" s="13">
        <v>2020</v>
      </c>
      <c r="H476" s="44">
        <v>44134</v>
      </c>
      <c r="I476" s="13" t="s">
        <v>6311</v>
      </c>
      <c r="K476" s="13" t="s">
        <v>6312</v>
      </c>
    </row>
    <row r="477" spans="1:11" ht="15.75" customHeight="1" x14ac:dyDescent="0.25">
      <c r="A477" s="13">
        <v>31211673</v>
      </c>
      <c r="B477" s="13" t="s">
        <v>3362</v>
      </c>
      <c r="C477" s="13" t="s">
        <v>3363</v>
      </c>
      <c r="D477" s="13" t="s">
        <v>3364</v>
      </c>
      <c r="E477" s="13" t="s">
        <v>2338</v>
      </c>
      <c r="F477" s="13" t="s">
        <v>145</v>
      </c>
      <c r="G477" s="13">
        <v>2019</v>
      </c>
      <c r="H477" s="44">
        <v>43635</v>
      </c>
      <c r="I477" s="13" t="s">
        <v>3365</v>
      </c>
      <c r="K477" s="13" t="s">
        <v>3366</v>
      </c>
    </row>
    <row r="478" spans="1:11" ht="15.75" customHeight="1" x14ac:dyDescent="0.25">
      <c r="A478" s="13">
        <v>31091404</v>
      </c>
      <c r="B478" s="13" t="s">
        <v>5116</v>
      </c>
      <c r="C478" s="13" t="s">
        <v>5117</v>
      </c>
      <c r="D478" s="13" t="s">
        <v>5118</v>
      </c>
      <c r="E478" s="13" t="s">
        <v>655</v>
      </c>
      <c r="F478" s="13" t="s">
        <v>4579</v>
      </c>
      <c r="G478" s="13">
        <v>2019</v>
      </c>
      <c r="H478" s="44">
        <v>43601</v>
      </c>
      <c r="K478" s="13" t="s">
        <v>5119</v>
      </c>
    </row>
    <row r="479" spans="1:11" ht="15.75" customHeight="1" x14ac:dyDescent="0.25">
      <c r="A479" s="13">
        <v>33082237</v>
      </c>
      <c r="B479" s="13" t="s">
        <v>4399</v>
      </c>
      <c r="C479" s="13" t="s">
        <v>4400</v>
      </c>
      <c r="D479" s="13" t="s">
        <v>4401</v>
      </c>
      <c r="E479" s="13" t="s">
        <v>4402</v>
      </c>
      <c r="F479" s="13" t="s">
        <v>393</v>
      </c>
      <c r="G479" s="13">
        <v>2021</v>
      </c>
      <c r="H479" s="44">
        <v>44125</v>
      </c>
      <c r="K479" s="13" t="s">
        <v>4403</v>
      </c>
    </row>
    <row r="480" spans="1:11" ht="15.75" customHeight="1" x14ac:dyDescent="0.25">
      <c r="A480" s="13">
        <v>31869330</v>
      </c>
      <c r="B480" s="13" t="s">
        <v>4372</v>
      </c>
      <c r="C480" s="13" t="s">
        <v>4373</v>
      </c>
      <c r="D480" s="13" t="s">
        <v>4374</v>
      </c>
      <c r="E480" s="13" t="s">
        <v>4375</v>
      </c>
      <c r="F480" s="13" t="s">
        <v>4376</v>
      </c>
      <c r="G480" s="13">
        <v>2019</v>
      </c>
      <c r="H480" s="44">
        <v>43823</v>
      </c>
      <c r="I480" s="13" t="s">
        <v>4377</v>
      </c>
      <c r="K480" s="13" t="s">
        <v>4378</v>
      </c>
    </row>
    <row r="481" spans="1:11" ht="15.75" customHeight="1" x14ac:dyDescent="0.25">
      <c r="A481" s="13">
        <v>31793388</v>
      </c>
      <c r="B481" s="13" t="s">
        <v>3376</v>
      </c>
      <c r="C481" s="13" t="s">
        <v>3377</v>
      </c>
      <c r="D481" s="13" t="s">
        <v>3378</v>
      </c>
      <c r="E481" s="13" t="s">
        <v>3379</v>
      </c>
      <c r="F481" s="13" t="s">
        <v>735</v>
      </c>
      <c r="G481" s="13">
        <v>2020</v>
      </c>
      <c r="H481" s="44">
        <v>43803</v>
      </c>
      <c r="K481" s="13" t="s">
        <v>3380</v>
      </c>
    </row>
    <row r="482" spans="1:11" ht="15.75" customHeight="1" x14ac:dyDescent="0.25">
      <c r="A482" s="13">
        <v>31842695</v>
      </c>
      <c r="B482" s="13" t="s">
        <v>3372</v>
      </c>
      <c r="C482" s="13" t="s">
        <v>3373</v>
      </c>
      <c r="D482" s="13" t="s">
        <v>3374</v>
      </c>
      <c r="E482" s="13" t="s">
        <v>119</v>
      </c>
      <c r="F482" s="13" t="s">
        <v>735</v>
      </c>
      <c r="G482" s="13">
        <v>2020</v>
      </c>
      <c r="H482" s="44">
        <v>43817</v>
      </c>
      <c r="K482" s="13" t="s">
        <v>3375</v>
      </c>
    </row>
    <row r="483" spans="1:11" ht="15.75" customHeight="1" x14ac:dyDescent="0.25">
      <c r="A483" s="13">
        <v>30392463</v>
      </c>
      <c r="B483" s="13" t="s">
        <v>5265</v>
      </c>
      <c r="C483" s="13" t="s">
        <v>5266</v>
      </c>
      <c r="D483" s="13" t="s">
        <v>5267</v>
      </c>
      <c r="E483" s="13" t="s">
        <v>5268</v>
      </c>
      <c r="F483" s="13" t="s">
        <v>735</v>
      </c>
      <c r="G483" s="13">
        <v>2019</v>
      </c>
      <c r="H483" s="44">
        <v>43410</v>
      </c>
      <c r="I483" s="13" t="s">
        <v>5269</v>
      </c>
      <c r="J483" s="13" t="s">
        <v>5270</v>
      </c>
      <c r="K483" s="13" t="s">
        <v>5271</v>
      </c>
    </row>
    <row r="484" spans="1:11" ht="15.75" customHeight="1" x14ac:dyDescent="0.25">
      <c r="A484" s="13">
        <v>29247013</v>
      </c>
      <c r="B484" s="13" t="s">
        <v>3381</v>
      </c>
      <c r="C484" s="13" t="s">
        <v>3382</v>
      </c>
      <c r="D484" s="13" t="s">
        <v>3383</v>
      </c>
      <c r="E484" s="13" t="s">
        <v>1124</v>
      </c>
      <c r="F484" s="13" t="s">
        <v>393</v>
      </c>
      <c r="G484" s="13">
        <v>2018</v>
      </c>
      <c r="H484" s="44">
        <v>43086</v>
      </c>
      <c r="I484" s="13" t="s">
        <v>3384</v>
      </c>
      <c r="K484" s="13" t="s">
        <v>3385</v>
      </c>
    </row>
    <row r="485" spans="1:11" ht="15.75" customHeight="1" x14ac:dyDescent="0.25">
      <c r="A485" s="13">
        <v>33368046</v>
      </c>
      <c r="B485" s="13" t="s">
        <v>3392</v>
      </c>
      <c r="C485" s="13" t="s">
        <v>3393</v>
      </c>
      <c r="D485" s="13" t="s">
        <v>3394</v>
      </c>
      <c r="E485" s="13" t="s">
        <v>3395</v>
      </c>
      <c r="F485" s="13" t="s">
        <v>3396</v>
      </c>
      <c r="G485" s="13">
        <v>2020</v>
      </c>
      <c r="H485" s="44">
        <v>44193</v>
      </c>
      <c r="K485" s="13" t="s">
        <v>3397</v>
      </c>
    </row>
    <row r="486" spans="1:11" ht="15.75" customHeight="1" x14ac:dyDescent="0.25">
      <c r="A486" s="13">
        <v>28385144</v>
      </c>
      <c r="B486" s="13" t="s">
        <v>5782</v>
      </c>
      <c r="C486" s="13" t="s">
        <v>5783</v>
      </c>
      <c r="D486" s="13" t="s">
        <v>5784</v>
      </c>
      <c r="E486" s="13" t="s">
        <v>655</v>
      </c>
      <c r="F486" s="13" t="s">
        <v>381</v>
      </c>
      <c r="G486" s="13">
        <v>2017</v>
      </c>
      <c r="H486" s="44">
        <v>42833</v>
      </c>
    </row>
    <row r="487" spans="1:11" ht="15.75" customHeight="1" x14ac:dyDescent="0.25">
      <c r="A487" s="13">
        <v>29275409</v>
      </c>
      <c r="B487" s="13" t="s">
        <v>6373</v>
      </c>
      <c r="C487" s="13" t="s">
        <v>6374</v>
      </c>
      <c r="D487" s="13" t="s">
        <v>6375</v>
      </c>
      <c r="E487" s="13" t="s">
        <v>6376</v>
      </c>
      <c r="F487" s="13" t="s">
        <v>6377</v>
      </c>
      <c r="G487" s="13">
        <v>2018</v>
      </c>
      <c r="H487" s="44">
        <v>43094</v>
      </c>
      <c r="K487" s="13" t="s">
        <v>6378</v>
      </c>
    </row>
    <row r="488" spans="1:11" ht="15.75" customHeight="1" x14ac:dyDescent="0.25">
      <c r="A488" s="13">
        <v>32479537</v>
      </c>
      <c r="B488" s="13" t="s">
        <v>4504</v>
      </c>
      <c r="C488" s="13" t="s">
        <v>4505</v>
      </c>
      <c r="D488" s="13" t="s">
        <v>4506</v>
      </c>
      <c r="E488" s="13" t="s">
        <v>4507</v>
      </c>
      <c r="F488" s="13" t="s">
        <v>424</v>
      </c>
      <c r="G488" s="13">
        <v>2020</v>
      </c>
      <c r="H488" s="44">
        <v>43984</v>
      </c>
      <c r="I488" s="13" t="s">
        <v>4508</v>
      </c>
      <c r="K488" s="13" t="s">
        <v>4509</v>
      </c>
    </row>
    <row r="489" spans="1:11" ht="15.75" customHeight="1" x14ac:dyDescent="0.25">
      <c r="A489" s="13">
        <v>30412586</v>
      </c>
      <c r="B489" s="13" t="s">
        <v>5710</v>
      </c>
      <c r="C489" s="13" t="s">
        <v>5711</v>
      </c>
      <c r="D489" s="13" t="s">
        <v>5712</v>
      </c>
      <c r="E489" s="13" t="s">
        <v>5713</v>
      </c>
      <c r="F489" s="13" t="s">
        <v>424</v>
      </c>
      <c r="G489" s="13">
        <v>2018</v>
      </c>
      <c r="H489" s="44">
        <v>43414</v>
      </c>
      <c r="I489" s="13" t="s">
        <v>5714</v>
      </c>
      <c r="K489" s="13" t="s">
        <v>5715</v>
      </c>
    </row>
    <row r="490" spans="1:11" ht="15.75" customHeight="1" x14ac:dyDescent="0.25">
      <c r="A490" s="13">
        <v>32540907</v>
      </c>
      <c r="B490" s="13" t="s">
        <v>5857</v>
      </c>
      <c r="C490" s="13" t="s">
        <v>5858</v>
      </c>
      <c r="D490" s="13" t="s">
        <v>5859</v>
      </c>
      <c r="E490" s="13" t="s">
        <v>5860</v>
      </c>
      <c r="F490" s="13" t="s">
        <v>4754</v>
      </c>
      <c r="G490" s="13">
        <v>2020</v>
      </c>
      <c r="H490" s="44">
        <v>43999</v>
      </c>
      <c r="I490" s="13" t="s">
        <v>5861</v>
      </c>
      <c r="K490" s="13" t="s">
        <v>5862</v>
      </c>
    </row>
    <row r="491" spans="1:11" ht="15.75" customHeight="1" x14ac:dyDescent="0.25">
      <c r="A491" s="13">
        <v>29347676</v>
      </c>
      <c r="B491" s="13" t="s">
        <v>3430</v>
      </c>
      <c r="C491" s="13" t="s">
        <v>3431</v>
      </c>
      <c r="D491" s="13" t="s">
        <v>3432</v>
      </c>
      <c r="E491" s="13" t="s">
        <v>3433</v>
      </c>
      <c r="F491" s="13" t="s">
        <v>3139</v>
      </c>
      <c r="G491" s="13">
        <v>2017</v>
      </c>
      <c r="H491" s="44">
        <v>43120</v>
      </c>
      <c r="K491" s="13" t="s">
        <v>3434</v>
      </c>
    </row>
    <row r="492" spans="1:11" ht="15.75" customHeight="1" x14ac:dyDescent="0.25">
      <c r="A492" s="13">
        <v>34077426</v>
      </c>
      <c r="B492" s="13" t="s">
        <v>3440</v>
      </c>
      <c r="C492" s="13" t="s">
        <v>3441</v>
      </c>
      <c r="D492" s="13" t="s">
        <v>3442</v>
      </c>
      <c r="E492" s="13" t="s">
        <v>3443</v>
      </c>
      <c r="F492" s="13" t="s">
        <v>424</v>
      </c>
      <c r="G492" s="13">
        <v>2021</v>
      </c>
      <c r="H492" s="44">
        <v>44349</v>
      </c>
      <c r="I492" s="13" t="s">
        <v>3444</v>
      </c>
      <c r="K492" s="13" t="s">
        <v>3445</v>
      </c>
    </row>
    <row r="493" spans="1:11" ht="15.75" customHeight="1" x14ac:dyDescent="0.25">
      <c r="A493" s="13">
        <v>33081246</v>
      </c>
      <c r="B493" s="13" t="s">
        <v>3805</v>
      </c>
      <c r="C493" s="13" t="s">
        <v>3806</v>
      </c>
      <c r="D493" s="13" t="s">
        <v>3807</v>
      </c>
      <c r="E493" s="13" t="s">
        <v>3808</v>
      </c>
      <c r="F493" s="13" t="s">
        <v>3809</v>
      </c>
      <c r="G493" s="13">
        <v>2020</v>
      </c>
      <c r="H493" s="44">
        <v>44125</v>
      </c>
      <c r="I493" s="13" t="s">
        <v>3810</v>
      </c>
      <c r="K493" s="13" t="s">
        <v>3811</v>
      </c>
    </row>
    <row r="494" spans="1:11" ht="15.75" customHeight="1" x14ac:dyDescent="0.25">
      <c r="A494" s="13">
        <v>31074358</v>
      </c>
      <c r="B494" s="13" t="s">
        <v>4492</v>
      </c>
      <c r="C494" s="13" t="s">
        <v>4493</v>
      </c>
      <c r="D494" s="13" t="s">
        <v>4494</v>
      </c>
      <c r="E494" s="13" t="s">
        <v>4495</v>
      </c>
      <c r="F494" s="13" t="s">
        <v>735</v>
      </c>
      <c r="G494" s="13">
        <v>2019</v>
      </c>
      <c r="H494" s="44">
        <v>43596</v>
      </c>
      <c r="K494" s="13" t="s">
        <v>4496</v>
      </c>
    </row>
    <row r="495" spans="1:11" ht="15.75" customHeight="1" x14ac:dyDescent="0.25">
      <c r="A495" s="13">
        <v>28232214</v>
      </c>
      <c r="B495" s="13" t="s">
        <v>3469</v>
      </c>
      <c r="C495" s="13" t="s">
        <v>3470</v>
      </c>
      <c r="D495" s="13" t="s">
        <v>3471</v>
      </c>
      <c r="E495" s="13" t="s">
        <v>3472</v>
      </c>
      <c r="F495" s="13" t="s">
        <v>949</v>
      </c>
      <c r="G495" s="13">
        <v>2017</v>
      </c>
      <c r="H495" s="44">
        <v>42791</v>
      </c>
      <c r="I495" s="13" t="s">
        <v>3473</v>
      </c>
      <c r="J495" s="13" t="s">
        <v>3474</v>
      </c>
      <c r="K495" s="13" t="s">
        <v>3475</v>
      </c>
    </row>
    <row r="496" spans="1:11" ht="15.75" customHeight="1" x14ac:dyDescent="0.25">
      <c r="A496" s="13">
        <v>31431566</v>
      </c>
      <c r="B496" s="13" t="s">
        <v>3788</v>
      </c>
      <c r="C496" s="13" t="s">
        <v>3789</v>
      </c>
      <c r="D496" s="13" t="s">
        <v>3790</v>
      </c>
      <c r="E496" s="13" t="s">
        <v>3791</v>
      </c>
      <c r="F496" s="13" t="s">
        <v>393</v>
      </c>
      <c r="G496" s="13">
        <v>2019</v>
      </c>
      <c r="H496" s="44">
        <v>43699</v>
      </c>
      <c r="K496" s="13" t="s">
        <v>3792</v>
      </c>
    </row>
    <row r="497" spans="1:11" ht="15.75" customHeight="1" x14ac:dyDescent="0.25">
      <c r="A497" s="13">
        <v>30265121</v>
      </c>
      <c r="B497" s="13" t="s">
        <v>3481</v>
      </c>
      <c r="C497" s="13" t="s">
        <v>3482</v>
      </c>
      <c r="D497" s="13" t="s">
        <v>3483</v>
      </c>
      <c r="E497" s="13" t="s">
        <v>3484</v>
      </c>
      <c r="F497" s="13" t="s">
        <v>3485</v>
      </c>
      <c r="G497" s="13">
        <v>2018</v>
      </c>
      <c r="H497" s="44">
        <v>43372</v>
      </c>
      <c r="K497" s="13" t="s">
        <v>3486</v>
      </c>
    </row>
    <row r="498" spans="1:11" ht="15.75" customHeight="1" x14ac:dyDescent="0.25">
      <c r="A498" s="13">
        <v>28460017</v>
      </c>
      <c r="B498" s="13" t="s">
        <v>4213</v>
      </c>
      <c r="C498" s="13" t="s">
        <v>4214</v>
      </c>
      <c r="D498" s="13" t="s">
        <v>4215</v>
      </c>
      <c r="E498" s="13" t="s">
        <v>4216</v>
      </c>
      <c r="F498" s="13" t="s">
        <v>4217</v>
      </c>
      <c r="G498" s="13">
        <v>2017</v>
      </c>
      <c r="H498" s="44">
        <v>42857</v>
      </c>
      <c r="K498" s="13" t="s">
        <v>4218</v>
      </c>
    </row>
    <row r="499" spans="1:11" ht="15.75" customHeight="1" x14ac:dyDescent="0.25">
      <c r="A499" s="13">
        <v>31764766</v>
      </c>
      <c r="B499" s="13" t="s">
        <v>6229</v>
      </c>
      <c r="C499" s="13" t="s">
        <v>6230</v>
      </c>
      <c r="D499" s="13" t="s">
        <v>6231</v>
      </c>
      <c r="E499" s="13" t="s">
        <v>6232</v>
      </c>
      <c r="F499" s="13" t="s">
        <v>304</v>
      </c>
      <c r="G499" s="13">
        <v>2019</v>
      </c>
      <c r="H499" s="44">
        <v>43795</v>
      </c>
      <c r="K499" s="13" t="s">
        <v>6233</v>
      </c>
    </row>
    <row r="500" spans="1:11" ht="15.75" customHeight="1" x14ac:dyDescent="0.25">
      <c r="A500" s="13">
        <v>28844395</v>
      </c>
      <c r="B500" s="13" t="s">
        <v>5020</v>
      </c>
      <c r="C500" s="13" t="s">
        <v>5021</v>
      </c>
      <c r="D500" s="13" t="s">
        <v>5022</v>
      </c>
      <c r="E500" s="13" t="s">
        <v>5023</v>
      </c>
      <c r="F500" s="13" t="s">
        <v>5024</v>
      </c>
      <c r="G500" s="13">
        <v>2018</v>
      </c>
      <c r="H500" s="44">
        <v>42976</v>
      </c>
      <c r="K500" s="13" t="s">
        <v>5025</v>
      </c>
    </row>
    <row r="501" spans="1:11" ht="15.75" customHeight="1" x14ac:dyDescent="0.25">
      <c r="A501" s="13">
        <v>29664766</v>
      </c>
      <c r="B501" s="13" t="s">
        <v>4487</v>
      </c>
      <c r="C501" s="13" t="s">
        <v>4488</v>
      </c>
      <c r="D501" s="13" t="s">
        <v>4489</v>
      </c>
      <c r="E501" s="13" t="s">
        <v>4490</v>
      </c>
      <c r="F501" s="13" t="s">
        <v>304</v>
      </c>
      <c r="G501" s="13">
        <v>2018</v>
      </c>
      <c r="H501" s="44">
        <v>43208</v>
      </c>
      <c r="K501" s="13" t="s">
        <v>4491</v>
      </c>
    </row>
    <row r="502" spans="1:11" ht="15.75" customHeight="1" x14ac:dyDescent="0.25">
      <c r="A502" s="13">
        <v>28737492</v>
      </c>
      <c r="B502" s="13" t="s">
        <v>6350</v>
      </c>
      <c r="C502" s="13" t="s">
        <v>6351</v>
      </c>
      <c r="D502" s="13" t="s">
        <v>6352</v>
      </c>
      <c r="E502" s="13" t="s">
        <v>6353</v>
      </c>
      <c r="F502" s="13" t="s">
        <v>679</v>
      </c>
      <c r="G502" s="13">
        <v>2017</v>
      </c>
      <c r="H502" s="44">
        <v>42941</v>
      </c>
      <c r="K502" s="13" t="s">
        <v>6354</v>
      </c>
    </row>
    <row r="503" spans="1:11" ht="15.75" customHeight="1" x14ac:dyDescent="0.25">
      <c r="A503" s="13">
        <v>34310528</v>
      </c>
      <c r="B503" s="13" t="s">
        <v>6355</v>
      </c>
      <c r="C503" s="13" t="s">
        <v>6356</v>
      </c>
      <c r="D503" s="13" t="s">
        <v>6357</v>
      </c>
      <c r="E503" s="13" t="s">
        <v>333</v>
      </c>
      <c r="F503" s="13" t="s">
        <v>304</v>
      </c>
      <c r="G503" s="13">
        <v>2021</v>
      </c>
      <c r="H503" s="44">
        <v>44403</v>
      </c>
      <c r="K503" s="13" t="s">
        <v>6358</v>
      </c>
    </row>
    <row r="504" spans="1:11" ht="15.75" customHeight="1" x14ac:dyDescent="0.25">
      <c r="A504" s="13">
        <v>28686231</v>
      </c>
      <c r="B504" s="13" t="s">
        <v>6391</v>
      </c>
      <c r="C504" s="13" t="s">
        <v>6392</v>
      </c>
      <c r="D504" s="13" t="s">
        <v>6393</v>
      </c>
      <c r="E504" s="13" t="s">
        <v>6394</v>
      </c>
      <c r="F504" s="13" t="s">
        <v>3088</v>
      </c>
      <c r="G504" s="13">
        <v>2017</v>
      </c>
      <c r="H504" s="44">
        <v>42924</v>
      </c>
      <c r="I504" s="13" t="s">
        <v>6395</v>
      </c>
      <c r="K504" s="13" t="s">
        <v>6396</v>
      </c>
    </row>
    <row r="505" spans="1:11" ht="15.75" customHeight="1" x14ac:dyDescent="0.25">
      <c r="A505" s="13">
        <v>28705094</v>
      </c>
      <c r="B505" s="13" t="s">
        <v>6404</v>
      </c>
      <c r="C505" s="13" t="s">
        <v>6405</v>
      </c>
      <c r="D505" s="13" t="s">
        <v>6406</v>
      </c>
      <c r="E505" s="13" t="s">
        <v>3803</v>
      </c>
      <c r="F505" s="13" t="s">
        <v>735</v>
      </c>
      <c r="G505" s="13">
        <v>2018</v>
      </c>
      <c r="H505" s="44">
        <v>42931</v>
      </c>
      <c r="K505" s="13" t="s">
        <v>6407</v>
      </c>
    </row>
    <row r="506" spans="1:11" ht="15.75" customHeight="1" x14ac:dyDescent="0.25">
      <c r="A506" s="13">
        <v>33632890</v>
      </c>
      <c r="B506" s="13" t="s">
        <v>6446</v>
      </c>
      <c r="C506" s="13" t="s">
        <v>6447</v>
      </c>
      <c r="D506" s="13" t="s">
        <v>6448</v>
      </c>
      <c r="E506" s="13" t="s">
        <v>6449</v>
      </c>
      <c r="F506" s="13" t="s">
        <v>393</v>
      </c>
      <c r="G506" s="13">
        <v>2022</v>
      </c>
      <c r="H506" s="44">
        <v>44253</v>
      </c>
      <c r="K506" s="13" t="s">
        <v>6450</v>
      </c>
    </row>
    <row r="507" spans="1:11" ht="15.75" customHeight="1" x14ac:dyDescent="0.25">
      <c r="A507" s="13">
        <v>31122971</v>
      </c>
      <c r="B507" s="13" t="s">
        <v>6489</v>
      </c>
      <c r="C507" s="13" t="s">
        <v>6490</v>
      </c>
      <c r="D507" s="13" t="s">
        <v>6491</v>
      </c>
      <c r="E507" s="13" t="s">
        <v>6492</v>
      </c>
      <c r="F507" s="13" t="s">
        <v>5111</v>
      </c>
      <c r="G507" s="13">
        <v>2019</v>
      </c>
      <c r="H507" s="44">
        <v>43610</v>
      </c>
      <c r="I507" s="13" t="s">
        <v>6493</v>
      </c>
      <c r="K507" s="13" t="s">
        <v>6494</v>
      </c>
    </row>
    <row r="508" spans="1:11" ht="15.75" customHeight="1" x14ac:dyDescent="0.25">
      <c r="A508" s="13">
        <v>31784935</v>
      </c>
      <c r="B508" s="13" t="s">
        <v>6496</v>
      </c>
      <c r="C508" s="13" t="s">
        <v>6497</v>
      </c>
      <c r="D508" s="13" t="s">
        <v>6498</v>
      </c>
      <c r="E508" s="13" t="s">
        <v>706</v>
      </c>
      <c r="F508" s="13" t="s">
        <v>6499</v>
      </c>
      <c r="G508" s="13">
        <v>2020</v>
      </c>
      <c r="H508" s="44">
        <v>43800</v>
      </c>
      <c r="K508" s="13" t="s">
        <v>6500</v>
      </c>
    </row>
    <row r="509" spans="1:11" ht="15.75" customHeight="1" x14ac:dyDescent="0.25">
      <c r="A509" s="13">
        <v>32066589</v>
      </c>
      <c r="B509" s="13" t="s">
        <v>6521</v>
      </c>
      <c r="C509" s="13" t="s">
        <v>6522</v>
      </c>
      <c r="D509" s="13" t="s">
        <v>6523</v>
      </c>
      <c r="E509" s="13" t="s">
        <v>6524</v>
      </c>
      <c r="F509" s="13" t="s">
        <v>393</v>
      </c>
      <c r="G509" s="13">
        <v>2020</v>
      </c>
      <c r="H509" s="44">
        <v>43880</v>
      </c>
      <c r="K509" s="13" t="s">
        <v>6525</v>
      </c>
    </row>
    <row r="510" spans="1:11" ht="15.75" customHeight="1" x14ac:dyDescent="0.25">
      <c r="A510" s="13">
        <v>34097283</v>
      </c>
      <c r="B510" s="13" t="s">
        <v>6532</v>
      </c>
      <c r="C510" s="13" t="s">
        <v>6533</v>
      </c>
      <c r="D510" s="13" t="s">
        <v>6534</v>
      </c>
      <c r="E510" s="13" t="s">
        <v>194</v>
      </c>
      <c r="F510" s="13" t="s">
        <v>6535</v>
      </c>
      <c r="G510" s="13">
        <v>2021</v>
      </c>
      <c r="H510" s="44">
        <v>44354</v>
      </c>
      <c r="I510" s="13" t="s">
        <v>6536</v>
      </c>
      <c r="K510" s="13" t="s">
        <v>6537</v>
      </c>
    </row>
    <row r="511" spans="1:11" ht="15.75" customHeight="1" x14ac:dyDescent="0.25">
      <c r="A511" s="13">
        <v>31752720</v>
      </c>
      <c r="B511" s="13" t="s">
        <v>6549</v>
      </c>
      <c r="C511" s="13" t="s">
        <v>6550</v>
      </c>
      <c r="D511" s="13" t="s">
        <v>6551</v>
      </c>
      <c r="E511" s="13" t="s">
        <v>6552</v>
      </c>
      <c r="F511" s="13" t="s">
        <v>1066</v>
      </c>
      <c r="G511" s="13">
        <v>2019</v>
      </c>
      <c r="H511" s="44">
        <v>43792</v>
      </c>
      <c r="I511" s="13" t="s">
        <v>6553</v>
      </c>
      <c r="K511" s="13" t="s">
        <v>6554</v>
      </c>
    </row>
    <row r="512" spans="1:11" ht="15.75" customHeight="1" x14ac:dyDescent="0.25">
      <c r="A512" s="13">
        <v>30178231</v>
      </c>
      <c r="B512" s="13" t="s">
        <v>6567</v>
      </c>
      <c r="C512" s="13" t="s">
        <v>6568</v>
      </c>
      <c r="D512" s="13" t="s">
        <v>6569</v>
      </c>
      <c r="E512" s="13" t="s">
        <v>6570</v>
      </c>
      <c r="F512" s="13" t="s">
        <v>164</v>
      </c>
      <c r="G512" s="13">
        <v>2018</v>
      </c>
      <c r="H512" s="44">
        <v>43348</v>
      </c>
      <c r="K512" s="13" t="s">
        <v>6571</v>
      </c>
    </row>
    <row r="513" spans="1:11" ht="15.75" customHeight="1" x14ac:dyDescent="0.25">
      <c r="A513" s="13">
        <v>33760080</v>
      </c>
      <c r="B513" s="13" t="s">
        <v>6656</v>
      </c>
      <c r="C513" s="13" t="s">
        <v>6657</v>
      </c>
      <c r="D513" s="13" t="s">
        <v>6658</v>
      </c>
      <c r="E513" s="13" t="s">
        <v>6659</v>
      </c>
      <c r="F513" s="13" t="s">
        <v>493</v>
      </c>
      <c r="G513" s="13">
        <v>2021</v>
      </c>
      <c r="H513" s="44">
        <v>44279</v>
      </c>
      <c r="K513" s="13" t="s">
        <v>6660</v>
      </c>
    </row>
    <row r="514" spans="1:11" ht="15.75" customHeight="1" x14ac:dyDescent="0.25">
      <c r="A514" s="13">
        <v>33526591</v>
      </c>
      <c r="B514" s="13" t="s">
        <v>6673</v>
      </c>
      <c r="C514" s="13" t="s">
        <v>6674</v>
      </c>
      <c r="D514" s="13" t="s">
        <v>6675</v>
      </c>
      <c r="E514" s="13" t="s">
        <v>6676</v>
      </c>
      <c r="F514" s="13" t="s">
        <v>393</v>
      </c>
      <c r="G514" s="13">
        <v>2022</v>
      </c>
      <c r="H514" s="44">
        <v>44229</v>
      </c>
      <c r="K514" s="13" t="s">
        <v>6677</v>
      </c>
    </row>
    <row r="515" spans="1:11" ht="15.75" customHeight="1" x14ac:dyDescent="0.25">
      <c r="A515" s="13">
        <v>28345188</v>
      </c>
      <c r="B515" s="13" t="s">
        <v>6706</v>
      </c>
      <c r="C515" s="13" t="s">
        <v>6707</v>
      </c>
      <c r="D515" s="13" t="s">
        <v>6708</v>
      </c>
      <c r="E515" s="13" t="s">
        <v>6709</v>
      </c>
      <c r="F515" s="13" t="s">
        <v>6710</v>
      </c>
      <c r="G515" s="13">
        <v>2017</v>
      </c>
      <c r="H515" s="44">
        <v>42822</v>
      </c>
      <c r="K515" s="13" t="s">
        <v>6711</v>
      </c>
    </row>
    <row r="516" spans="1:11" ht="15.75" customHeight="1" x14ac:dyDescent="0.25">
      <c r="A516" s="13">
        <v>31119615</v>
      </c>
      <c r="B516" s="13" t="s">
        <v>6717</v>
      </c>
      <c r="C516" s="13" t="s">
        <v>6718</v>
      </c>
      <c r="D516" s="13" t="s">
        <v>6719</v>
      </c>
      <c r="E516" s="13" t="s">
        <v>2314</v>
      </c>
      <c r="F516" s="13" t="s">
        <v>120</v>
      </c>
      <c r="G516" s="13">
        <v>2019</v>
      </c>
      <c r="H516" s="44">
        <v>43609</v>
      </c>
      <c r="K516" s="13" t="s">
        <v>6720</v>
      </c>
    </row>
    <row r="517" spans="1:11" ht="15.75" customHeight="1" x14ac:dyDescent="0.25">
      <c r="A517" s="13">
        <v>33758372</v>
      </c>
      <c r="B517" s="13" t="s">
        <v>6726</v>
      </c>
      <c r="C517" s="13" t="s">
        <v>6727</v>
      </c>
      <c r="D517" s="13" t="s">
        <v>6728</v>
      </c>
      <c r="E517" s="13" t="s">
        <v>6729</v>
      </c>
      <c r="F517" s="13" t="s">
        <v>6730</v>
      </c>
      <c r="G517" s="13">
        <v>2021</v>
      </c>
      <c r="H517" s="44">
        <v>44279</v>
      </c>
      <c r="K517" s="13" t="s">
        <v>6731</v>
      </c>
    </row>
    <row r="518" spans="1:11" ht="15.75" customHeight="1" x14ac:dyDescent="0.25">
      <c r="A518" s="13">
        <v>35213551</v>
      </c>
      <c r="B518" s="13" t="s">
        <v>6745</v>
      </c>
      <c r="C518" s="13" t="s">
        <v>6746</v>
      </c>
      <c r="D518" s="13" t="s">
        <v>6747</v>
      </c>
      <c r="E518" s="13" t="s">
        <v>6748</v>
      </c>
      <c r="F518" s="13" t="s">
        <v>424</v>
      </c>
      <c r="G518" s="13">
        <v>2022</v>
      </c>
      <c r="H518" s="44">
        <v>44617</v>
      </c>
      <c r="I518" s="13" t="s">
        <v>6749</v>
      </c>
      <c r="K518" s="13" t="s">
        <v>6750</v>
      </c>
    </row>
    <row r="519" spans="1:11" ht="15.75" customHeight="1" x14ac:dyDescent="0.25">
      <c r="A519" s="13">
        <v>33758087</v>
      </c>
      <c r="B519" s="13" t="s">
        <v>6763</v>
      </c>
      <c r="C519" s="13" t="s">
        <v>6764</v>
      </c>
      <c r="D519" s="13" t="s">
        <v>6765</v>
      </c>
      <c r="E519" s="13" t="s">
        <v>459</v>
      </c>
      <c r="F519" s="13" t="s">
        <v>277</v>
      </c>
      <c r="G519" s="13">
        <v>2021</v>
      </c>
      <c r="H519" s="44">
        <v>44279</v>
      </c>
      <c r="I519" s="13" t="s">
        <v>6766</v>
      </c>
      <c r="K519" s="13" t="s">
        <v>6767</v>
      </c>
    </row>
    <row r="520" spans="1:11" ht="15.75" customHeight="1" x14ac:dyDescent="0.25">
      <c r="A520" s="13">
        <v>28576786</v>
      </c>
      <c r="B520" s="13" t="s">
        <v>6778</v>
      </c>
      <c r="C520" s="13" t="s">
        <v>6779</v>
      </c>
      <c r="D520" s="13" t="s">
        <v>6780</v>
      </c>
      <c r="E520" s="13" t="s">
        <v>6781</v>
      </c>
      <c r="F520" s="13" t="s">
        <v>393</v>
      </c>
      <c r="G520" s="13">
        <v>2017</v>
      </c>
      <c r="H520" s="44">
        <v>42890</v>
      </c>
      <c r="K520" s="13" t="s">
        <v>6782</v>
      </c>
    </row>
    <row r="521" spans="1:11" ht="15.75" customHeight="1" x14ac:dyDescent="0.25">
      <c r="A521" s="13">
        <v>34110743</v>
      </c>
      <c r="B521" s="13" t="s">
        <v>6789</v>
      </c>
      <c r="C521" s="13" t="s">
        <v>6790</v>
      </c>
      <c r="D521" s="13" t="s">
        <v>6791</v>
      </c>
      <c r="E521" s="13" t="s">
        <v>6792</v>
      </c>
      <c r="F521" s="13" t="s">
        <v>304</v>
      </c>
      <c r="G521" s="13">
        <v>2021</v>
      </c>
      <c r="H521" s="44">
        <v>44357</v>
      </c>
      <c r="K521" s="13" t="s">
        <v>6793</v>
      </c>
    </row>
    <row r="522" spans="1:11" ht="15.75" customHeight="1" x14ac:dyDescent="0.25">
      <c r="A522" s="13">
        <v>33723736</v>
      </c>
      <c r="B522" s="13" t="s">
        <v>6795</v>
      </c>
      <c r="C522" s="13" t="s">
        <v>6796</v>
      </c>
      <c r="D522" s="13" t="s">
        <v>6797</v>
      </c>
      <c r="E522" s="13" t="s">
        <v>6798</v>
      </c>
      <c r="F522" s="13" t="s">
        <v>164</v>
      </c>
      <c r="G522" s="13">
        <v>2021</v>
      </c>
      <c r="H522" s="44">
        <v>44271</v>
      </c>
      <c r="I522" s="13" t="s">
        <v>6799</v>
      </c>
      <c r="K522" s="13" t="s">
        <v>6800</v>
      </c>
    </row>
    <row r="523" spans="1:11" ht="15.75" customHeight="1" x14ac:dyDescent="0.25">
      <c r="A523" s="13">
        <v>29465642</v>
      </c>
      <c r="B523" s="13" t="s">
        <v>6801</v>
      </c>
      <c r="C523" s="13" t="s">
        <v>6802</v>
      </c>
      <c r="D523" s="13" t="s">
        <v>6803</v>
      </c>
      <c r="E523" s="13" t="s">
        <v>5376</v>
      </c>
      <c r="F523" s="13" t="s">
        <v>304</v>
      </c>
      <c r="G523" s="13">
        <v>2018</v>
      </c>
      <c r="H523" s="44">
        <v>43153</v>
      </c>
      <c r="K523" s="13" t="s">
        <v>6804</v>
      </c>
    </row>
    <row r="524" spans="1:11" ht="15.75" customHeight="1" x14ac:dyDescent="0.25">
      <c r="A524" s="13">
        <v>28832870</v>
      </c>
      <c r="B524" s="13" t="s">
        <v>6805</v>
      </c>
      <c r="C524" s="13" t="s">
        <v>6806</v>
      </c>
      <c r="D524" s="13" t="s">
        <v>6807</v>
      </c>
      <c r="E524" s="13" t="s">
        <v>6808</v>
      </c>
      <c r="F524" s="13" t="s">
        <v>4413</v>
      </c>
      <c r="G524" s="13">
        <v>2017</v>
      </c>
      <c r="H524" s="44">
        <v>42971</v>
      </c>
      <c r="K524" s="13" t="s">
        <v>6809</v>
      </c>
    </row>
    <row r="525" spans="1:11" ht="15.75" customHeight="1" x14ac:dyDescent="0.25">
      <c r="A525" s="13">
        <v>32602460</v>
      </c>
      <c r="B525" s="13" t="s">
        <v>6821</v>
      </c>
      <c r="C525" s="13" t="s">
        <v>6822</v>
      </c>
      <c r="D525" s="13" t="s">
        <v>6823</v>
      </c>
      <c r="E525" s="13" t="s">
        <v>6824</v>
      </c>
      <c r="F525" s="13" t="s">
        <v>873</v>
      </c>
      <c r="G525" s="13">
        <v>2020</v>
      </c>
      <c r="H525" s="44">
        <v>44013</v>
      </c>
      <c r="I525" s="13" t="s">
        <v>6825</v>
      </c>
      <c r="K525" s="13" t="s">
        <v>6826</v>
      </c>
    </row>
    <row r="526" spans="1:11" ht="15.75" customHeight="1" x14ac:dyDescent="0.25">
      <c r="A526" s="13">
        <v>28842528</v>
      </c>
      <c r="B526" s="13" t="s">
        <v>6833</v>
      </c>
      <c r="C526" s="13" t="s">
        <v>6834</v>
      </c>
      <c r="D526" s="13" t="s">
        <v>6835</v>
      </c>
      <c r="E526" s="13" t="s">
        <v>6836</v>
      </c>
      <c r="F526" s="13" t="s">
        <v>6837</v>
      </c>
      <c r="G526" s="13">
        <v>2017</v>
      </c>
      <c r="H526" s="44">
        <v>42974</v>
      </c>
      <c r="K526" s="13" t="s">
        <v>6838</v>
      </c>
    </row>
    <row r="527" spans="1:11" ht="15.75" customHeight="1" x14ac:dyDescent="0.25">
      <c r="A527" s="13">
        <v>31978353</v>
      </c>
      <c r="B527" s="13" t="s">
        <v>6840</v>
      </c>
      <c r="C527" s="13" t="s">
        <v>6841</v>
      </c>
      <c r="D527" s="13" t="s">
        <v>6842</v>
      </c>
      <c r="E527" s="13" t="s">
        <v>333</v>
      </c>
      <c r="F527" s="13" t="s">
        <v>679</v>
      </c>
      <c r="G527" s="13">
        <v>2020</v>
      </c>
      <c r="H527" s="44">
        <v>43855</v>
      </c>
      <c r="I527" s="13" t="s">
        <v>6843</v>
      </c>
      <c r="K527" s="13" t="s">
        <v>6844</v>
      </c>
    </row>
    <row r="528" spans="1:11" ht="15.75" customHeight="1" x14ac:dyDescent="0.25">
      <c r="A528" s="13">
        <v>31415746</v>
      </c>
      <c r="B528" s="13" t="s">
        <v>6845</v>
      </c>
      <c r="C528" s="13" t="s">
        <v>6846</v>
      </c>
      <c r="D528" s="13" t="s">
        <v>6847</v>
      </c>
      <c r="E528" s="13" t="s">
        <v>6848</v>
      </c>
      <c r="F528" s="13" t="s">
        <v>225</v>
      </c>
      <c r="G528" s="13">
        <v>2019</v>
      </c>
      <c r="H528" s="44">
        <v>43693</v>
      </c>
      <c r="K528" s="13" t="s">
        <v>6849</v>
      </c>
    </row>
    <row r="529" spans="1:11" ht="15.75" customHeight="1" x14ac:dyDescent="0.25">
      <c r="A529" s="13">
        <v>28400529</v>
      </c>
      <c r="B529" s="13" t="s">
        <v>6850</v>
      </c>
      <c r="C529" s="13" t="s">
        <v>6851</v>
      </c>
      <c r="D529" s="13" t="s">
        <v>6852</v>
      </c>
      <c r="E529" s="13" t="s">
        <v>2460</v>
      </c>
      <c r="F529" s="13" t="s">
        <v>277</v>
      </c>
      <c r="G529" s="13">
        <v>2017</v>
      </c>
      <c r="H529" s="44">
        <v>42838</v>
      </c>
      <c r="I529" s="13" t="s">
        <v>6853</v>
      </c>
      <c r="K529" s="13" t="s">
        <v>6854</v>
      </c>
    </row>
    <row r="530" spans="1:11" ht="15.75" customHeight="1" x14ac:dyDescent="0.25">
      <c r="A530" s="13">
        <v>34214531</v>
      </c>
      <c r="B530" s="13" t="s">
        <v>6856</v>
      </c>
      <c r="C530" s="13" t="s">
        <v>6857</v>
      </c>
      <c r="D530" s="13" t="s">
        <v>6858</v>
      </c>
      <c r="E530" s="13" t="s">
        <v>3484</v>
      </c>
      <c r="F530" s="13" t="s">
        <v>3216</v>
      </c>
      <c r="G530" s="13">
        <v>2021</v>
      </c>
      <c r="H530" s="44">
        <v>44379</v>
      </c>
      <c r="I530" s="13" t="s">
        <v>6859</v>
      </c>
      <c r="K530" s="13" t="s">
        <v>6860</v>
      </c>
    </row>
    <row r="531" spans="1:11" ht="15.75" customHeight="1" x14ac:dyDescent="0.25">
      <c r="A531" s="13">
        <v>34107540</v>
      </c>
      <c r="B531" s="13" t="s">
        <v>6862</v>
      </c>
      <c r="C531" s="13" t="s">
        <v>6863</v>
      </c>
      <c r="D531" s="13" t="s">
        <v>6864</v>
      </c>
      <c r="E531" s="13" t="s">
        <v>6865</v>
      </c>
      <c r="F531" s="13" t="s">
        <v>6866</v>
      </c>
      <c r="G531" s="13">
        <v>2021</v>
      </c>
      <c r="H531" s="44">
        <v>44356</v>
      </c>
      <c r="K531" s="13" t="s">
        <v>6867</v>
      </c>
    </row>
    <row r="532" spans="1:11" ht="15.75" customHeight="1" x14ac:dyDescent="0.25">
      <c r="A532" s="13">
        <v>28684610</v>
      </c>
      <c r="B532" s="13" t="s">
        <v>6868</v>
      </c>
      <c r="C532" s="13" t="s">
        <v>6869</v>
      </c>
      <c r="D532" s="13" t="s">
        <v>6870</v>
      </c>
      <c r="E532" s="13" t="s">
        <v>6871</v>
      </c>
      <c r="F532" s="13" t="s">
        <v>393</v>
      </c>
      <c r="G532" s="13">
        <v>2017</v>
      </c>
      <c r="H532" s="44">
        <v>42924</v>
      </c>
      <c r="K532" s="13" t="s">
        <v>6872</v>
      </c>
    </row>
    <row r="533" spans="1:11" ht="15.75" customHeight="1" x14ac:dyDescent="0.25">
      <c r="A533" s="13">
        <v>31344102</v>
      </c>
      <c r="B533" s="13" t="s">
        <v>6873</v>
      </c>
      <c r="C533" s="13" t="s">
        <v>6874</v>
      </c>
      <c r="D533" s="13" t="s">
        <v>6875</v>
      </c>
      <c r="E533" s="13" t="s">
        <v>414</v>
      </c>
      <c r="F533" s="13" t="s">
        <v>424</v>
      </c>
      <c r="G533" s="13">
        <v>2019</v>
      </c>
      <c r="H533" s="44">
        <v>43672</v>
      </c>
      <c r="I533" s="13" t="s">
        <v>6876</v>
      </c>
      <c r="K533" s="13" t="s">
        <v>6877</v>
      </c>
    </row>
    <row r="534" spans="1:11" ht="15.75" customHeight="1" x14ac:dyDescent="0.25">
      <c r="A534" s="13">
        <v>30770529</v>
      </c>
      <c r="B534" s="13" t="s">
        <v>6915</v>
      </c>
      <c r="C534" s="13" t="s">
        <v>6916</v>
      </c>
      <c r="D534" s="13" t="s">
        <v>6917</v>
      </c>
      <c r="E534" s="13" t="s">
        <v>6918</v>
      </c>
      <c r="F534" s="13" t="s">
        <v>188</v>
      </c>
      <c r="G534" s="13">
        <v>2019</v>
      </c>
      <c r="H534" s="44">
        <v>43513</v>
      </c>
      <c r="K534" s="13" t="s">
        <v>6919</v>
      </c>
    </row>
    <row r="535" spans="1:11" ht="15.75" customHeight="1" x14ac:dyDescent="0.25">
      <c r="A535" s="13">
        <v>32301751</v>
      </c>
      <c r="B535" s="13" t="s">
        <v>6920</v>
      </c>
      <c r="C535" s="13" t="s">
        <v>6921</v>
      </c>
      <c r="D535" s="13" t="s">
        <v>6922</v>
      </c>
      <c r="E535" s="13" t="s">
        <v>6923</v>
      </c>
      <c r="F535" s="13" t="s">
        <v>6924</v>
      </c>
      <c r="G535" s="13">
        <v>2020</v>
      </c>
      <c r="H535" s="44">
        <v>43939</v>
      </c>
      <c r="K535" s="13" t="s">
        <v>6925</v>
      </c>
    </row>
    <row r="536" spans="1:11" ht="15.75" customHeight="1" x14ac:dyDescent="0.25">
      <c r="A536" s="13">
        <v>29329182</v>
      </c>
      <c r="B536" s="13" t="s">
        <v>6945</v>
      </c>
      <c r="C536" s="13" t="s">
        <v>6946</v>
      </c>
      <c r="D536" s="13" t="s">
        <v>6947</v>
      </c>
      <c r="E536" s="13" t="s">
        <v>6948</v>
      </c>
      <c r="F536" s="13" t="s">
        <v>304</v>
      </c>
      <c r="G536" s="13">
        <v>2018</v>
      </c>
      <c r="H536" s="44">
        <v>43113</v>
      </c>
      <c r="I536" s="13" t="s">
        <v>6949</v>
      </c>
      <c r="J536" s="13" t="s">
        <v>6950</v>
      </c>
      <c r="K536" s="13" t="s">
        <v>6951</v>
      </c>
    </row>
    <row r="537" spans="1:11" ht="15.75" customHeight="1" x14ac:dyDescent="0.25">
      <c r="A537" s="13">
        <v>33411920</v>
      </c>
      <c r="B537" s="13" t="s">
        <v>6952</v>
      </c>
      <c r="C537" s="13" t="s">
        <v>6953</v>
      </c>
      <c r="D537" s="13" t="s">
        <v>6954</v>
      </c>
      <c r="E537" s="13" t="s">
        <v>863</v>
      </c>
      <c r="F537" s="13" t="s">
        <v>493</v>
      </c>
      <c r="G537" s="13">
        <v>2021</v>
      </c>
      <c r="H537" s="44">
        <v>44203</v>
      </c>
      <c r="K537" s="13" t="s">
        <v>6955</v>
      </c>
    </row>
    <row r="538" spans="1:11" ht="15.75" customHeight="1" x14ac:dyDescent="0.25">
      <c r="A538" s="13">
        <v>30689929</v>
      </c>
      <c r="B538" s="13" t="s">
        <v>6956</v>
      </c>
      <c r="C538" s="13" t="s">
        <v>6957</v>
      </c>
      <c r="D538" s="13" t="s">
        <v>6958</v>
      </c>
      <c r="E538" s="13" t="s">
        <v>4836</v>
      </c>
      <c r="F538" s="13" t="s">
        <v>493</v>
      </c>
      <c r="G538" s="13">
        <v>2019</v>
      </c>
      <c r="H538" s="44">
        <v>43494</v>
      </c>
      <c r="I538" s="13" t="s">
        <v>6959</v>
      </c>
      <c r="K538" s="13" t="s">
        <v>6960</v>
      </c>
    </row>
    <row r="539" spans="1:11" ht="15.75" customHeight="1" x14ac:dyDescent="0.25">
      <c r="A539" s="13">
        <v>29419710</v>
      </c>
      <c r="B539" s="13" t="s">
        <v>6964</v>
      </c>
      <c r="C539" s="13" t="s">
        <v>6965</v>
      </c>
      <c r="D539" s="13" t="s">
        <v>6966</v>
      </c>
      <c r="E539" s="13" t="s">
        <v>6967</v>
      </c>
      <c r="F539" s="13" t="s">
        <v>304</v>
      </c>
      <c r="G539" s="13">
        <v>2018</v>
      </c>
      <c r="H539" s="44">
        <v>43140</v>
      </c>
      <c r="K539" s="13" t="s">
        <v>6968</v>
      </c>
    </row>
    <row r="540" spans="1:11" ht="15.75" customHeight="1" x14ac:dyDescent="0.25">
      <c r="A540" s="13">
        <v>31822275</v>
      </c>
      <c r="B540" s="13" t="s">
        <v>6969</v>
      </c>
      <c r="C540" s="13" t="s">
        <v>6970</v>
      </c>
      <c r="D540" s="13" t="s">
        <v>6971</v>
      </c>
      <c r="E540" s="13" t="s">
        <v>2103</v>
      </c>
      <c r="F540" s="13" t="s">
        <v>1066</v>
      </c>
      <c r="G540" s="13">
        <v>2019</v>
      </c>
      <c r="H540" s="44">
        <v>43811</v>
      </c>
      <c r="I540" s="13" t="s">
        <v>6972</v>
      </c>
      <c r="K540" s="13" t="s">
        <v>6973</v>
      </c>
    </row>
    <row r="541" spans="1:11" ht="15.75" customHeight="1" x14ac:dyDescent="0.25">
      <c r="A541" s="13">
        <v>29126282</v>
      </c>
      <c r="B541" s="13" t="s">
        <v>6977</v>
      </c>
      <c r="C541" s="13" t="s">
        <v>6978</v>
      </c>
      <c r="D541" s="13" t="s">
        <v>6979</v>
      </c>
      <c r="E541" s="13" t="s">
        <v>6980</v>
      </c>
      <c r="F541" s="13" t="s">
        <v>493</v>
      </c>
      <c r="G541" s="13">
        <v>2018</v>
      </c>
      <c r="H541" s="44">
        <v>43050</v>
      </c>
      <c r="K541" s="13" t="s">
        <v>6981</v>
      </c>
    </row>
    <row r="542" spans="1:11" ht="15.75" customHeight="1" x14ac:dyDescent="0.25">
      <c r="A542" s="13">
        <v>31654792</v>
      </c>
      <c r="B542" s="13" t="s">
        <v>6983</v>
      </c>
      <c r="C542" s="13" t="s">
        <v>6984</v>
      </c>
      <c r="D542" s="13" t="s">
        <v>6985</v>
      </c>
      <c r="E542" s="13" t="s">
        <v>6986</v>
      </c>
      <c r="F542" s="13" t="s">
        <v>1845</v>
      </c>
      <c r="G542" s="13">
        <v>2020</v>
      </c>
      <c r="H542" s="44">
        <v>43765</v>
      </c>
      <c r="K542" s="13" t="s">
        <v>6987</v>
      </c>
    </row>
    <row r="543" spans="1:11" ht="15.75" customHeight="1" x14ac:dyDescent="0.25">
      <c r="A543" s="13">
        <v>29360986</v>
      </c>
      <c r="B543" s="13" t="s">
        <v>6988</v>
      </c>
      <c r="C543" s="13" t="s">
        <v>2088</v>
      </c>
      <c r="D543" s="13" t="s">
        <v>6989</v>
      </c>
      <c r="E543" s="13" t="s">
        <v>813</v>
      </c>
      <c r="F543" s="13" t="s">
        <v>493</v>
      </c>
      <c r="G543" s="13">
        <v>2018</v>
      </c>
      <c r="H543" s="44">
        <v>43124</v>
      </c>
      <c r="K543" s="13" t="s">
        <v>6990</v>
      </c>
    </row>
    <row r="544" spans="1:11" ht="15.75" customHeight="1" x14ac:dyDescent="0.25">
      <c r="A544" s="13">
        <v>30995991</v>
      </c>
      <c r="B544" s="13" t="s">
        <v>6996</v>
      </c>
      <c r="C544" s="13" t="s">
        <v>6997</v>
      </c>
      <c r="D544" s="13" t="s">
        <v>6998</v>
      </c>
      <c r="E544" s="13" t="s">
        <v>6999</v>
      </c>
      <c r="F544" s="13" t="s">
        <v>502</v>
      </c>
      <c r="G544" s="13">
        <v>2019</v>
      </c>
      <c r="H544" s="44">
        <v>43574</v>
      </c>
      <c r="I544" s="13" t="s">
        <v>7000</v>
      </c>
      <c r="K544" s="13" t="s">
        <v>7001</v>
      </c>
    </row>
    <row r="545" spans="1:11" ht="15.75" customHeight="1" x14ac:dyDescent="0.25">
      <c r="A545" s="13">
        <v>28859312</v>
      </c>
      <c r="B545" s="13" t="s">
        <v>7012</v>
      </c>
      <c r="C545" s="13" t="s">
        <v>7013</v>
      </c>
      <c r="D545" s="13" t="s">
        <v>7014</v>
      </c>
      <c r="E545" s="13" t="s">
        <v>7015</v>
      </c>
      <c r="F545" s="13" t="s">
        <v>188</v>
      </c>
      <c r="G545" s="13">
        <v>2017</v>
      </c>
      <c r="H545" s="44">
        <v>42980</v>
      </c>
      <c r="K545" s="13" t="s">
        <v>7016</v>
      </c>
    </row>
    <row r="546" spans="1:11" ht="15.75" customHeight="1" x14ac:dyDescent="0.25">
      <c r="A546" s="13">
        <v>33351912</v>
      </c>
      <c r="B546" s="13" t="s">
        <v>7022</v>
      </c>
      <c r="C546" s="13" t="s">
        <v>6533</v>
      </c>
      <c r="D546" s="13" t="s">
        <v>7023</v>
      </c>
      <c r="E546" s="13" t="s">
        <v>194</v>
      </c>
      <c r="F546" s="13" t="s">
        <v>493</v>
      </c>
      <c r="G546" s="13">
        <v>2021</v>
      </c>
      <c r="H546" s="44">
        <v>44187</v>
      </c>
      <c r="I546" s="13" t="s">
        <v>7024</v>
      </c>
      <c r="K546" s="13" t="s">
        <v>7025</v>
      </c>
    </row>
    <row r="547" spans="1:11" ht="15.75" customHeight="1" x14ac:dyDescent="0.25">
      <c r="A547" s="13">
        <v>29124540</v>
      </c>
      <c r="B547" s="13" t="s">
        <v>7026</v>
      </c>
      <c r="C547" s="13" t="s">
        <v>7027</v>
      </c>
      <c r="D547" s="13" t="s">
        <v>7028</v>
      </c>
      <c r="E547" s="13" t="s">
        <v>7029</v>
      </c>
      <c r="F547" s="13" t="s">
        <v>7030</v>
      </c>
      <c r="G547" s="13">
        <v>2017</v>
      </c>
      <c r="H547" s="44">
        <v>43050</v>
      </c>
      <c r="K547" s="13" t="s">
        <v>7031</v>
      </c>
    </row>
    <row r="548" spans="1:11" ht="15.75" customHeight="1" x14ac:dyDescent="0.25">
      <c r="A548" s="13">
        <v>32407703</v>
      </c>
      <c r="B548" s="13" t="s">
        <v>7036</v>
      </c>
      <c r="C548" s="13" t="s">
        <v>7037</v>
      </c>
      <c r="D548" s="13" t="s">
        <v>7038</v>
      </c>
      <c r="E548" s="13" t="s">
        <v>7039</v>
      </c>
      <c r="F548" s="13" t="s">
        <v>225</v>
      </c>
      <c r="G548" s="13">
        <v>2020</v>
      </c>
      <c r="H548" s="44">
        <v>43966</v>
      </c>
      <c r="K548" s="13" t="s">
        <v>7040</v>
      </c>
    </row>
    <row r="549" spans="1:11" ht="15.75" customHeight="1" x14ac:dyDescent="0.25">
      <c r="A549" s="13">
        <v>31681305</v>
      </c>
      <c r="B549" s="13" t="s">
        <v>7042</v>
      </c>
      <c r="C549" s="13" t="s">
        <v>7043</v>
      </c>
      <c r="D549" s="13" t="s">
        <v>7044</v>
      </c>
      <c r="E549" s="13" t="s">
        <v>3968</v>
      </c>
      <c r="F549" s="13" t="s">
        <v>460</v>
      </c>
      <c r="G549" s="13">
        <v>2019</v>
      </c>
      <c r="H549" s="44">
        <v>43774</v>
      </c>
      <c r="I549" s="13" t="s">
        <v>7045</v>
      </c>
      <c r="K549" s="13" t="s">
        <v>7046</v>
      </c>
    </row>
    <row r="550" spans="1:11" ht="15.75" customHeight="1" x14ac:dyDescent="0.25">
      <c r="A550" s="13">
        <v>32787586</v>
      </c>
      <c r="B550" s="13" t="s">
        <v>7050</v>
      </c>
      <c r="C550" s="13" t="s">
        <v>7051</v>
      </c>
      <c r="D550" s="13" t="s">
        <v>7052</v>
      </c>
      <c r="E550" s="13" t="s">
        <v>7053</v>
      </c>
      <c r="F550" s="13" t="s">
        <v>7054</v>
      </c>
      <c r="G550" s="13">
        <v>2022</v>
      </c>
      <c r="H550" s="44">
        <v>44057</v>
      </c>
      <c r="K550" s="13" t="s">
        <v>7055</v>
      </c>
    </row>
    <row r="551" spans="1:11" ht="15.75" customHeight="1" x14ac:dyDescent="0.25">
      <c r="A551" s="13">
        <v>31119625</v>
      </c>
      <c r="B551" s="13" t="s">
        <v>7077</v>
      </c>
      <c r="C551" s="13" t="s">
        <v>7078</v>
      </c>
      <c r="D551" s="13" t="s">
        <v>7079</v>
      </c>
      <c r="E551" s="13" t="s">
        <v>1618</v>
      </c>
      <c r="F551" s="13" t="s">
        <v>120</v>
      </c>
      <c r="G551" s="13">
        <v>2019</v>
      </c>
      <c r="H551" s="44">
        <v>43609</v>
      </c>
      <c r="K551" s="13" t="s">
        <v>7080</v>
      </c>
    </row>
    <row r="552" spans="1:11" ht="15.75" customHeight="1" x14ac:dyDescent="0.25">
      <c r="A552" s="13">
        <v>30627130</v>
      </c>
      <c r="B552" s="13" t="s">
        <v>7093</v>
      </c>
      <c r="C552" s="13" t="s">
        <v>7094</v>
      </c>
      <c r="D552" s="13" t="s">
        <v>7095</v>
      </c>
      <c r="E552" s="13" t="s">
        <v>7096</v>
      </c>
      <c r="F552" s="13" t="s">
        <v>460</v>
      </c>
      <c r="G552" s="13">
        <v>2018</v>
      </c>
      <c r="H552" s="44">
        <v>43476</v>
      </c>
      <c r="I552" s="13" t="s">
        <v>7097</v>
      </c>
      <c r="K552" s="13" t="s">
        <v>7098</v>
      </c>
    </row>
    <row r="553" spans="1:11" ht="15.75" customHeight="1" x14ac:dyDescent="0.25">
      <c r="A553" s="13">
        <v>31175401</v>
      </c>
      <c r="B553" s="13" t="s">
        <v>7105</v>
      </c>
      <c r="C553" s="13" t="s">
        <v>7106</v>
      </c>
      <c r="D553" s="13" t="s">
        <v>7107</v>
      </c>
      <c r="E553" s="13" t="s">
        <v>7108</v>
      </c>
      <c r="F553" s="13" t="s">
        <v>7109</v>
      </c>
      <c r="G553" s="13">
        <v>2019</v>
      </c>
      <c r="H553" s="44">
        <v>43625</v>
      </c>
      <c r="K553" s="13" t="s">
        <v>7110</v>
      </c>
    </row>
    <row r="554" spans="1:11" ht="15.75" customHeight="1" x14ac:dyDescent="0.25">
      <c r="A554" s="13">
        <v>32842047</v>
      </c>
      <c r="B554" s="13" t="s">
        <v>7111</v>
      </c>
      <c r="C554" s="13" t="s">
        <v>6533</v>
      </c>
      <c r="D554" s="13" t="s">
        <v>7112</v>
      </c>
      <c r="E554" s="13" t="s">
        <v>194</v>
      </c>
      <c r="F554" s="13" t="s">
        <v>304</v>
      </c>
      <c r="G554" s="13">
        <v>2020</v>
      </c>
      <c r="H554" s="44">
        <v>44069</v>
      </c>
      <c r="I554" s="13" t="s">
        <v>7113</v>
      </c>
      <c r="J554" s="13" t="s">
        <v>7114</v>
      </c>
      <c r="K554" s="13" t="s">
        <v>7115</v>
      </c>
    </row>
    <row r="555" spans="1:11" ht="15.75" customHeight="1" x14ac:dyDescent="0.25">
      <c r="A555" s="13">
        <v>32289262</v>
      </c>
      <c r="B555" s="13" t="s">
        <v>7122</v>
      </c>
      <c r="C555" s="13" t="s">
        <v>7123</v>
      </c>
      <c r="D555" s="13" t="s">
        <v>7124</v>
      </c>
      <c r="E555" s="13" t="s">
        <v>7125</v>
      </c>
      <c r="F555" s="13" t="s">
        <v>225</v>
      </c>
      <c r="G555" s="13">
        <v>2020</v>
      </c>
      <c r="H555" s="44">
        <v>43936</v>
      </c>
      <c r="K555" s="13" t="s">
        <v>7126</v>
      </c>
    </row>
    <row r="556" spans="1:11" ht="15.75" customHeight="1" x14ac:dyDescent="0.25">
      <c r="A556" s="13">
        <v>32766725</v>
      </c>
      <c r="B556" s="13" t="s">
        <v>7131</v>
      </c>
      <c r="C556" s="13" t="s">
        <v>7132</v>
      </c>
      <c r="D556" s="13" t="s">
        <v>7133</v>
      </c>
      <c r="E556" s="13" t="s">
        <v>4412</v>
      </c>
      <c r="F556" s="13" t="s">
        <v>2140</v>
      </c>
      <c r="G556" s="13">
        <v>2021</v>
      </c>
      <c r="H556" s="44">
        <v>44052</v>
      </c>
      <c r="I556" s="13" t="s">
        <v>7134</v>
      </c>
      <c r="K556" s="13" t="s">
        <v>7135</v>
      </c>
    </row>
    <row r="557" spans="1:11" ht="15.75" customHeight="1" x14ac:dyDescent="0.25">
      <c r="A557" s="13">
        <v>30068746</v>
      </c>
      <c r="B557" s="13" t="s">
        <v>7139</v>
      </c>
      <c r="C557" s="13" t="s">
        <v>7140</v>
      </c>
      <c r="D557" s="13" t="s">
        <v>7141</v>
      </c>
      <c r="E557" s="13" t="s">
        <v>7142</v>
      </c>
      <c r="F557" s="13" t="s">
        <v>7143</v>
      </c>
      <c r="G557" s="13">
        <v>2018</v>
      </c>
      <c r="H557" s="44">
        <v>43315</v>
      </c>
      <c r="K557" s="13" t="s">
        <v>7144</v>
      </c>
    </row>
    <row r="558" spans="1:11" ht="15.75" customHeight="1" x14ac:dyDescent="0.25">
      <c r="A558" s="13">
        <v>32568875</v>
      </c>
      <c r="B558" s="13" t="s">
        <v>7152</v>
      </c>
      <c r="C558" s="13" t="s">
        <v>7153</v>
      </c>
      <c r="D558" s="13" t="s">
        <v>7154</v>
      </c>
      <c r="E558" s="13" t="s">
        <v>3946</v>
      </c>
      <c r="F558" s="13" t="s">
        <v>7155</v>
      </c>
      <c r="G558" s="13">
        <v>2020</v>
      </c>
      <c r="H558" s="44">
        <v>44005</v>
      </c>
      <c r="I558" s="13" t="s">
        <v>7156</v>
      </c>
      <c r="K558" s="13" t="s">
        <v>7157</v>
      </c>
    </row>
    <row r="559" spans="1:11" ht="15.75" customHeight="1" x14ac:dyDescent="0.25">
      <c r="A559" s="13">
        <v>30957153</v>
      </c>
      <c r="B559" s="13" t="s">
        <v>7159</v>
      </c>
      <c r="C559" s="13" t="s">
        <v>7160</v>
      </c>
      <c r="D559" s="13" t="s">
        <v>7161</v>
      </c>
      <c r="E559" s="13" t="s">
        <v>6760</v>
      </c>
      <c r="F559" s="13" t="s">
        <v>195</v>
      </c>
      <c r="G559" s="13">
        <v>2020</v>
      </c>
      <c r="H559" s="44">
        <v>43564</v>
      </c>
      <c r="K559" s="13" t="s">
        <v>7162</v>
      </c>
    </row>
    <row r="560" spans="1:11" ht="15.75" customHeight="1" x14ac:dyDescent="0.25">
      <c r="A560" s="13">
        <v>31713620</v>
      </c>
      <c r="B560" s="13" t="s">
        <v>7165</v>
      </c>
      <c r="C560" s="13" t="s">
        <v>7166</v>
      </c>
      <c r="D560" s="13" t="s">
        <v>7167</v>
      </c>
      <c r="E560" s="13" t="s">
        <v>7168</v>
      </c>
      <c r="F560" s="13" t="s">
        <v>493</v>
      </c>
      <c r="G560" s="13">
        <v>2020</v>
      </c>
      <c r="H560" s="44">
        <v>43782</v>
      </c>
      <c r="I560" s="13" t="s">
        <v>7169</v>
      </c>
      <c r="K560" s="13" t="s">
        <v>7170</v>
      </c>
    </row>
    <row r="561" spans="1:11" ht="15.75" customHeight="1" x14ac:dyDescent="0.25">
      <c r="A561" s="13">
        <v>32221472</v>
      </c>
      <c r="B561" s="13" t="s">
        <v>7172</v>
      </c>
      <c r="C561" s="13" t="s">
        <v>7173</v>
      </c>
      <c r="D561" s="13" t="s">
        <v>7174</v>
      </c>
      <c r="E561" s="13" t="s">
        <v>7175</v>
      </c>
      <c r="F561" s="13" t="s">
        <v>2202</v>
      </c>
      <c r="G561" s="13">
        <v>2020</v>
      </c>
      <c r="H561" s="44">
        <v>43920</v>
      </c>
      <c r="I561" s="13" t="s">
        <v>7176</v>
      </c>
      <c r="K561" s="13" t="s">
        <v>7177</v>
      </c>
    </row>
    <row r="562" spans="1:11" ht="15.75" customHeight="1" x14ac:dyDescent="0.25">
      <c r="A562" s="13">
        <v>28654654</v>
      </c>
      <c r="B562" s="13" t="s">
        <v>7181</v>
      </c>
      <c r="C562" s="13" t="s">
        <v>7182</v>
      </c>
      <c r="D562" s="13" t="s">
        <v>7183</v>
      </c>
      <c r="E562" s="13" t="s">
        <v>7184</v>
      </c>
      <c r="F562" s="13" t="s">
        <v>424</v>
      </c>
      <c r="G562" s="13">
        <v>2017</v>
      </c>
      <c r="H562" s="44">
        <v>42914</v>
      </c>
      <c r="I562" s="13" t="s">
        <v>7185</v>
      </c>
      <c r="K562" s="13" t="s">
        <v>7186</v>
      </c>
    </row>
    <row r="563" spans="1:11" ht="15.75" customHeight="1" x14ac:dyDescent="0.25">
      <c r="A563" s="13">
        <v>31248368</v>
      </c>
      <c r="B563" s="13" t="s">
        <v>7199</v>
      </c>
      <c r="C563" s="13" t="s">
        <v>7200</v>
      </c>
      <c r="D563" s="13" t="s">
        <v>7201</v>
      </c>
      <c r="E563" s="13" t="s">
        <v>7202</v>
      </c>
      <c r="F563" s="13" t="s">
        <v>1066</v>
      </c>
      <c r="G563" s="13">
        <v>2019</v>
      </c>
      <c r="H563" s="44">
        <v>43645</v>
      </c>
      <c r="I563" s="13" t="s">
        <v>7203</v>
      </c>
      <c r="K563" s="13" t="s">
        <v>7204</v>
      </c>
    </row>
    <row r="564" spans="1:11" ht="15.75" customHeight="1" x14ac:dyDescent="0.25">
      <c r="A564" s="13">
        <v>34542856</v>
      </c>
      <c r="B564" s="13" t="s">
        <v>7206</v>
      </c>
      <c r="C564" s="13" t="s">
        <v>7207</v>
      </c>
      <c r="D564" s="13" t="s">
        <v>7208</v>
      </c>
      <c r="E564" s="13" t="s">
        <v>7209</v>
      </c>
      <c r="F564" s="13" t="s">
        <v>120</v>
      </c>
      <c r="G564" s="13">
        <v>2022</v>
      </c>
      <c r="H564" s="44">
        <v>44459</v>
      </c>
      <c r="K564" s="13" t="s">
        <v>7210</v>
      </c>
    </row>
    <row r="565" spans="1:11" ht="15.75" customHeight="1" x14ac:dyDescent="0.25">
      <c r="A565" s="13">
        <v>36683679</v>
      </c>
      <c r="B565" s="13" t="s">
        <v>7211</v>
      </c>
      <c r="C565" s="13" t="s">
        <v>7212</v>
      </c>
      <c r="D565" s="13" t="s">
        <v>7213</v>
      </c>
      <c r="E565" s="13" t="s">
        <v>7214</v>
      </c>
      <c r="F565" s="13" t="s">
        <v>5193</v>
      </c>
      <c r="G565" s="13">
        <v>2023</v>
      </c>
      <c r="H565" s="44">
        <v>44949</v>
      </c>
      <c r="I565" s="13" t="s">
        <v>7215</v>
      </c>
      <c r="K565" s="13" t="s">
        <v>7216</v>
      </c>
    </row>
    <row r="566" spans="1:11" ht="15.75" customHeight="1" x14ac:dyDescent="0.25">
      <c r="A566" s="13">
        <v>30305317</v>
      </c>
      <c r="B566" s="13" t="s">
        <v>7223</v>
      </c>
      <c r="C566" s="13" t="s">
        <v>7224</v>
      </c>
      <c r="D566" s="13" t="s">
        <v>7225</v>
      </c>
      <c r="E566" s="13" t="s">
        <v>7226</v>
      </c>
      <c r="F566" s="13" t="s">
        <v>296</v>
      </c>
      <c r="G566" s="13">
        <v>2018</v>
      </c>
      <c r="H566" s="44">
        <v>43385</v>
      </c>
      <c r="I566" s="13" t="s">
        <v>7227</v>
      </c>
      <c r="K566" s="13" t="s">
        <v>7228</v>
      </c>
    </row>
    <row r="567" spans="1:11" ht="15.75" customHeight="1" x14ac:dyDescent="0.25">
      <c r="A567" s="13">
        <v>33014885</v>
      </c>
      <c r="B567" s="13" t="s">
        <v>7232</v>
      </c>
      <c r="C567" s="13" t="s">
        <v>7233</v>
      </c>
      <c r="D567" s="13" t="s">
        <v>7234</v>
      </c>
      <c r="E567" s="13" t="s">
        <v>7235</v>
      </c>
      <c r="F567" s="13" t="s">
        <v>5193</v>
      </c>
      <c r="G567" s="13">
        <v>2020</v>
      </c>
      <c r="H567" s="44">
        <v>44109</v>
      </c>
      <c r="I567" s="13" t="s">
        <v>7236</v>
      </c>
      <c r="K567" s="13" t="s">
        <v>7237</v>
      </c>
    </row>
    <row r="568" spans="1:11" ht="15.75" customHeight="1" x14ac:dyDescent="0.25">
      <c r="A568" s="13">
        <v>33524048</v>
      </c>
      <c r="B568" s="13" t="s">
        <v>7239</v>
      </c>
      <c r="C568" s="13" t="s">
        <v>7240</v>
      </c>
      <c r="D568" s="13" t="s">
        <v>7241</v>
      </c>
      <c r="E568" s="13" t="s">
        <v>7242</v>
      </c>
      <c r="F568" s="13" t="s">
        <v>1251</v>
      </c>
      <c r="G568" s="13">
        <v>2021</v>
      </c>
      <c r="H568" s="44">
        <v>44228</v>
      </c>
      <c r="I568" s="13" t="s">
        <v>7243</v>
      </c>
      <c r="K568" s="13" t="s">
        <v>7244</v>
      </c>
    </row>
    <row r="569" spans="1:11" ht="15.75" customHeight="1" x14ac:dyDescent="0.25">
      <c r="A569" s="13">
        <v>32363389</v>
      </c>
      <c r="B569" s="13" t="s">
        <v>7269</v>
      </c>
      <c r="C569" s="13" t="s">
        <v>7270</v>
      </c>
      <c r="D569" s="13" t="s">
        <v>7271</v>
      </c>
      <c r="E569" s="13" t="s">
        <v>7272</v>
      </c>
      <c r="F569" s="13" t="s">
        <v>493</v>
      </c>
      <c r="G569" s="13">
        <v>2020</v>
      </c>
      <c r="H569" s="44">
        <v>43956</v>
      </c>
      <c r="K569" s="13" t="s">
        <v>7273</v>
      </c>
    </row>
    <row r="570" spans="1:11" ht="15.75" customHeight="1" x14ac:dyDescent="0.25">
      <c r="A570" s="13">
        <v>33871442</v>
      </c>
      <c r="B570" s="13" t="s">
        <v>7276</v>
      </c>
      <c r="C570" s="13" t="s">
        <v>7277</v>
      </c>
      <c r="D570" s="13" t="s">
        <v>7278</v>
      </c>
      <c r="E570" s="13" t="s">
        <v>7279</v>
      </c>
      <c r="F570" s="13" t="s">
        <v>1755</v>
      </c>
      <c r="G570" s="13">
        <v>2021</v>
      </c>
      <c r="H570" s="44">
        <v>44305</v>
      </c>
      <c r="K570" s="13" t="s">
        <v>7280</v>
      </c>
    </row>
    <row r="571" spans="1:11" ht="15.75" customHeight="1" x14ac:dyDescent="0.25">
      <c r="A571" s="13">
        <v>31710445</v>
      </c>
      <c r="B571" s="13" t="s">
        <v>7282</v>
      </c>
      <c r="C571" s="13" t="s">
        <v>7283</v>
      </c>
      <c r="D571" s="13" t="s">
        <v>7284</v>
      </c>
      <c r="E571" s="13" t="s">
        <v>7285</v>
      </c>
      <c r="F571" s="13" t="s">
        <v>7286</v>
      </c>
      <c r="G571" s="13">
        <v>2019</v>
      </c>
      <c r="H571" s="44">
        <v>43781</v>
      </c>
      <c r="K571" s="13" t="s">
        <v>7287</v>
      </c>
    </row>
    <row r="572" spans="1:11" ht="15.75" customHeight="1" x14ac:dyDescent="0.25">
      <c r="A572" s="13">
        <v>26415750</v>
      </c>
      <c r="B572" s="13" t="s">
        <v>7288</v>
      </c>
      <c r="C572" s="13" t="s">
        <v>7289</v>
      </c>
      <c r="D572" s="13" t="s">
        <v>7290</v>
      </c>
      <c r="E572" s="13" t="s">
        <v>2255</v>
      </c>
      <c r="F572" s="13" t="s">
        <v>387</v>
      </c>
      <c r="G572" s="13">
        <v>2017</v>
      </c>
      <c r="H572" s="44">
        <v>42277</v>
      </c>
      <c r="K572" s="13" t="s">
        <v>7291</v>
      </c>
    </row>
    <row r="573" spans="1:11" ht="15.75" customHeight="1" x14ac:dyDescent="0.25">
      <c r="A573" s="13">
        <v>31113904</v>
      </c>
      <c r="B573" s="13" t="s">
        <v>7293</v>
      </c>
      <c r="C573" s="13" t="s">
        <v>7294</v>
      </c>
      <c r="D573" s="13" t="s">
        <v>7295</v>
      </c>
      <c r="E573" s="13" t="s">
        <v>4228</v>
      </c>
      <c r="F573" s="13" t="s">
        <v>393</v>
      </c>
      <c r="G573" s="13">
        <v>2019</v>
      </c>
      <c r="H573" s="44">
        <v>43608</v>
      </c>
      <c r="K573" s="13" t="s">
        <v>7296</v>
      </c>
    </row>
    <row r="574" spans="1:11" ht="15.75" customHeight="1" x14ac:dyDescent="0.25">
      <c r="A574" s="13">
        <v>33029766</v>
      </c>
      <c r="B574" s="13" t="s">
        <v>7299</v>
      </c>
      <c r="C574" s="13" t="s">
        <v>7300</v>
      </c>
      <c r="D574" s="13" t="s">
        <v>7301</v>
      </c>
      <c r="E574" s="13" t="s">
        <v>7302</v>
      </c>
      <c r="F574" s="13" t="s">
        <v>164</v>
      </c>
      <c r="G574" s="13">
        <v>2021</v>
      </c>
      <c r="H574" s="44">
        <v>44112</v>
      </c>
      <c r="K574" s="13" t="s">
        <v>7303</v>
      </c>
    </row>
    <row r="575" spans="1:11" ht="15.75" customHeight="1" x14ac:dyDescent="0.25">
      <c r="A575" s="13">
        <v>33388573</v>
      </c>
      <c r="B575" s="13" t="s">
        <v>7312</v>
      </c>
      <c r="C575" s="13" t="s">
        <v>7313</v>
      </c>
      <c r="D575" s="13" t="s">
        <v>7314</v>
      </c>
      <c r="E575" s="13" t="s">
        <v>7315</v>
      </c>
      <c r="F575" s="13" t="s">
        <v>285</v>
      </c>
      <c r="G575" s="13">
        <v>2021</v>
      </c>
      <c r="H575" s="44">
        <v>44199</v>
      </c>
      <c r="K575" s="13" t="s">
        <v>7316</v>
      </c>
    </row>
    <row r="576" spans="1:11" ht="15.75" customHeight="1" x14ac:dyDescent="0.25">
      <c r="A576" s="13">
        <v>28427377</v>
      </c>
      <c r="B576" s="13" t="s">
        <v>7329</v>
      </c>
      <c r="C576" s="13" t="s">
        <v>7330</v>
      </c>
      <c r="D576" s="13" t="s">
        <v>7331</v>
      </c>
      <c r="E576" s="13" t="s">
        <v>7332</v>
      </c>
      <c r="F576" s="13" t="s">
        <v>1066</v>
      </c>
      <c r="G576" s="13">
        <v>2017</v>
      </c>
      <c r="H576" s="44">
        <v>42847</v>
      </c>
      <c r="I576" s="13" t="s">
        <v>7333</v>
      </c>
      <c r="K576" s="13" t="s">
        <v>7334</v>
      </c>
    </row>
    <row r="577" spans="1:11" ht="15.75" customHeight="1" x14ac:dyDescent="0.25">
      <c r="A577" s="13">
        <v>33205903</v>
      </c>
      <c r="B577" s="13" t="s">
        <v>7336</v>
      </c>
      <c r="C577" s="13" t="s">
        <v>7337</v>
      </c>
      <c r="D577" s="13" t="s">
        <v>7338</v>
      </c>
      <c r="E577" s="13" t="s">
        <v>7339</v>
      </c>
      <c r="F577" s="13" t="s">
        <v>6297</v>
      </c>
      <c r="G577" s="13">
        <v>2020</v>
      </c>
      <c r="H577" s="44">
        <v>44153</v>
      </c>
      <c r="I577" s="13" t="s">
        <v>7340</v>
      </c>
      <c r="K577" s="13" t="s">
        <v>7341</v>
      </c>
    </row>
    <row r="578" spans="1:11" ht="15.75" customHeight="1" x14ac:dyDescent="0.25">
      <c r="A578" s="13">
        <v>29420445</v>
      </c>
      <c r="B578" s="13" t="s">
        <v>7342</v>
      </c>
      <c r="C578" s="13" t="s">
        <v>7343</v>
      </c>
      <c r="D578" s="13" t="s">
        <v>7344</v>
      </c>
      <c r="E578" s="13" t="s">
        <v>7345</v>
      </c>
      <c r="F578" s="13" t="s">
        <v>304</v>
      </c>
      <c r="G578" s="13">
        <v>2018</v>
      </c>
      <c r="H578" s="44">
        <v>43140</v>
      </c>
      <c r="K578" s="13" t="s">
        <v>7346</v>
      </c>
    </row>
    <row r="579" spans="1:11" ht="15.75" customHeight="1" x14ac:dyDescent="0.25">
      <c r="A579" s="13">
        <v>32877526</v>
      </c>
      <c r="B579" s="13" t="s">
        <v>7347</v>
      </c>
      <c r="C579" s="13" t="s">
        <v>7348</v>
      </c>
      <c r="D579" s="13" t="s">
        <v>7349</v>
      </c>
      <c r="E579" s="13" t="s">
        <v>7350</v>
      </c>
      <c r="F579" s="13" t="s">
        <v>2140</v>
      </c>
      <c r="G579" s="13">
        <v>2021</v>
      </c>
      <c r="H579" s="44">
        <v>44077</v>
      </c>
      <c r="I579" s="13" t="s">
        <v>7351</v>
      </c>
      <c r="K579" s="13" t="s">
        <v>7352</v>
      </c>
    </row>
    <row r="580" spans="1:11" ht="15.75" customHeight="1" x14ac:dyDescent="0.25">
      <c r="A580" s="13">
        <v>35061780</v>
      </c>
      <c r="B580" s="13" t="s">
        <v>7366</v>
      </c>
      <c r="C580" s="13" t="s">
        <v>7367</v>
      </c>
      <c r="D580" s="13" t="s">
        <v>7368</v>
      </c>
      <c r="E580" s="13" t="s">
        <v>7369</v>
      </c>
      <c r="F580" s="13" t="s">
        <v>424</v>
      </c>
      <c r="G580" s="13">
        <v>2022</v>
      </c>
      <c r="H580" s="44">
        <v>44582</v>
      </c>
      <c r="I580" s="13" t="s">
        <v>7370</v>
      </c>
      <c r="K580" s="13" t="s">
        <v>7371</v>
      </c>
    </row>
    <row r="581" spans="1:11" ht="15.75" customHeight="1" x14ac:dyDescent="0.25">
      <c r="A581" s="13">
        <v>31415041</v>
      </c>
      <c r="B581" s="13" t="s">
        <v>7372</v>
      </c>
      <c r="C581" s="13" t="s">
        <v>7373</v>
      </c>
      <c r="D581" s="13" t="s">
        <v>7374</v>
      </c>
      <c r="E581" s="13" t="s">
        <v>7375</v>
      </c>
      <c r="F581" s="13" t="s">
        <v>304</v>
      </c>
      <c r="G581" s="13">
        <v>2019</v>
      </c>
      <c r="H581" s="44">
        <v>43693</v>
      </c>
      <c r="K581" s="13" t="s">
        <v>7376</v>
      </c>
    </row>
    <row r="582" spans="1:11" ht="15.75" customHeight="1" x14ac:dyDescent="0.25">
      <c r="A582" s="13">
        <v>30205870</v>
      </c>
      <c r="B582" s="13" t="s">
        <v>7379</v>
      </c>
      <c r="C582" s="13" t="s">
        <v>7380</v>
      </c>
      <c r="D582" s="13" t="s">
        <v>7381</v>
      </c>
      <c r="E582" s="13" t="s">
        <v>7382</v>
      </c>
      <c r="F582" s="13" t="s">
        <v>1046</v>
      </c>
      <c r="G582" s="13">
        <v>2018</v>
      </c>
      <c r="H582" s="44">
        <v>43356</v>
      </c>
      <c r="I582" s="13" t="s">
        <v>7383</v>
      </c>
      <c r="K582" s="13" t="s">
        <v>7384</v>
      </c>
    </row>
    <row r="583" spans="1:11" ht="15.75" customHeight="1" x14ac:dyDescent="0.25">
      <c r="A583" s="13">
        <v>30692169</v>
      </c>
      <c r="B583" s="13" t="s">
        <v>7387</v>
      </c>
      <c r="C583" s="13" t="s">
        <v>7388</v>
      </c>
      <c r="D583" s="13" t="s">
        <v>7389</v>
      </c>
      <c r="E583" s="13" t="s">
        <v>3215</v>
      </c>
      <c r="F583" s="13" t="s">
        <v>373</v>
      </c>
      <c r="G583" s="13">
        <v>2019</v>
      </c>
      <c r="H583" s="44">
        <v>43495</v>
      </c>
      <c r="I583" s="13" t="s">
        <v>7390</v>
      </c>
      <c r="K583" s="13" t="s">
        <v>7391</v>
      </c>
    </row>
    <row r="584" spans="1:11" ht="15.75" customHeight="1" x14ac:dyDescent="0.25">
      <c r="A584" s="13">
        <v>31734695</v>
      </c>
      <c r="B584" s="13" t="s">
        <v>7407</v>
      </c>
      <c r="C584" s="13" t="s">
        <v>7408</v>
      </c>
      <c r="D584" s="13" t="s">
        <v>7409</v>
      </c>
      <c r="E584" s="13" t="s">
        <v>7410</v>
      </c>
      <c r="F584" s="13" t="s">
        <v>2140</v>
      </c>
      <c r="G584" s="13">
        <v>2020</v>
      </c>
      <c r="H584" s="44">
        <v>43787</v>
      </c>
      <c r="I584" s="13" t="s">
        <v>7411</v>
      </c>
      <c r="K584" s="13" t="s">
        <v>7412</v>
      </c>
    </row>
    <row r="585" spans="1:11" ht="15.75" customHeight="1" x14ac:dyDescent="0.25">
      <c r="A585" s="13">
        <v>29182773</v>
      </c>
      <c r="B585" s="13" t="s">
        <v>7422</v>
      </c>
      <c r="C585" s="13" t="s">
        <v>7423</v>
      </c>
      <c r="D585" s="13" t="s">
        <v>7424</v>
      </c>
      <c r="E585" s="13" t="s">
        <v>7425</v>
      </c>
      <c r="F585" s="13" t="s">
        <v>648</v>
      </c>
      <c r="G585" s="13">
        <v>2018</v>
      </c>
      <c r="H585" s="44">
        <v>43068</v>
      </c>
      <c r="I585" s="13" t="s">
        <v>7426</v>
      </c>
      <c r="K585" s="13" t="s">
        <v>7427</v>
      </c>
    </row>
    <row r="586" spans="1:11" ht="15.75" customHeight="1" x14ac:dyDescent="0.25">
      <c r="A586" s="13">
        <v>28876323</v>
      </c>
      <c r="B586" s="13" t="s">
        <v>7429</v>
      </c>
      <c r="C586" s="13" t="s">
        <v>7430</v>
      </c>
      <c r="D586" s="13" t="s">
        <v>7431</v>
      </c>
      <c r="E586" s="13" t="s">
        <v>7432</v>
      </c>
      <c r="F586" s="13" t="s">
        <v>304</v>
      </c>
      <c r="G586" s="13">
        <v>2017</v>
      </c>
      <c r="H586" s="44">
        <v>42985</v>
      </c>
      <c r="K586" s="13" t="s">
        <v>7433</v>
      </c>
    </row>
    <row r="587" spans="1:11" ht="15.75" customHeight="1" x14ac:dyDescent="0.25">
      <c r="A587" s="13">
        <v>31811739</v>
      </c>
      <c r="B587" s="13" t="s">
        <v>7441</v>
      </c>
      <c r="C587" s="13" t="s">
        <v>7442</v>
      </c>
      <c r="D587" s="13" t="s">
        <v>7443</v>
      </c>
      <c r="E587" s="13" t="s">
        <v>6283</v>
      </c>
      <c r="F587" s="13" t="s">
        <v>1376</v>
      </c>
      <c r="G587" s="13">
        <v>2020</v>
      </c>
      <c r="H587" s="44">
        <v>43807</v>
      </c>
      <c r="K587" s="13" t="s">
        <v>7444</v>
      </c>
    </row>
    <row r="588" spans="1:11" ht="15.75" customHeight="1" x14ac:dyDescent="0.25">
      <c r="A588" s="13">
        <v>34741618</v>
      </c>
      <c r="B588" s="13" t="s">
        <v>7445</v>
      </c>
      <c r="C588" s="13" t="s">
        <v>6533</v>
      </c>
      <c r="D588" s="13" t="s">
        <v>7446</v>
      </c>
      <c r="E588" s="13" t="s">
        <v>194</v>
      </c>
      <c r="F588" s="13" t="s">
        <v>493</v>
      </c>
      <c r="G588" s="13">
        <v>2022</v>
      </c>
      <c r="H588" s="44">
        <v>44506</v>
      </c>
      <c r="I588" s="13" t="s">
        <v>7447</v>
      </c>
      <c r="K588" s="13" t="s">
        <v>7448</v>
      </c>
    </row>
    <row r="589" spans="1:11" ht="15.75" customHeight="1" x14ac:dyDescent="0.25">
      <c r="A589" s="13">
        <v>35811666</v>
      </c>
      <c r="B589" s="13" t="s">
        <v>7449</v>
      </c>
      <c r="C589" s="13" t="s">
        <v>7450</v>
      </c>
      <c r="D589" s="13" t="s">
        <v>7451</v>
      </c>
      <c r="E589" s="13" t="s">
        <v>7452</v>
      </c>
      <c r="F589" s="13" t="s">
        <v>5193</v>
      </c>
      <c r="G589" s="13">
        <v>2022</v>
      </c>
      <c r="H589" s="44">
        <v>44753</v>
      </c>
      <c r="I589" s="13" t="s">
        <v>7453</v>
      </c>
      <c r="K589" s="13" t="s">
        <v>7454</v>
      </c>
    </row>
    <row r="590" spans="1:11" ht="15.75" customHeight="1" x14ac:dyDescent="0.25">
      <c r="A590" s="13">
        <v>33724756</v>
      </c>
      <c r="B590" s="13" t="s">
        <v>7468</v>
      </c>
      <c r="C590" s="13" t="s">
        <v>7469</v>
      </c>
      <c r="D590" s="13" t="s">
        <v>7470</v>
      </c>
      <c r="E590" s="13" t="s">
        <v>7471</v>
      </c>
      <c r="F590" s="13" t="s">
        <v>1132</v>
      </c>
      <c r="G590" s="13">
        <v>2021</v>
      </c>
      <c r="H590" s="44">
        <v>44271</v>
      </c>
      <c r="I590" s="13" t="s">
        <v>7472</v>
      </c>
      <c r="K590" s="13" t="s">
        <v>7473</v>
      </c>
    </row>
    <row r="591" spans="1:11" ht="15.75" customHeight="1" x14ac:dyDescent="0.25">
      <c r="A591" s="13">
        <v>34737332</v>
      </c>
      <c r="B591" s="13" t="s">
        <v>7474</v>
      </c>
      <c r="C591" s="13" t="s">
        <v>7475</v>
      </c>
      <c r="D591" s="13" t="s">
        <v>7476</v>
      </c>
      <c r="E591" s="13" t="s">
        <v>7477</v>
      </c>
      <c r="F591" s="13" t="s">
        <v>2202</v>
      </c>
      <c r="G591" s="13">
        <v>2021</v>
      </c>
      <c r="H591" s="44">
        <v>44505</v>
      </c>
      <c r="I591" s="13" t="s">
        <v>7478</v>
      </c>
      <c r="K591" s="13" t="s">
        <v>7479</v>
      </c>
    </row>
    <row r="592" spans="1:11" ht="15.75" customHeight="1" x14ac:dyDescent="0.25">
      <c r="A592" s="13">
        <v>28137938</v>
      </c>
      <c r="B592" s="13" t="s">
        <v>7509</v>
      </c>
      <c r="C592" s="13" t="s">
        <v>7510</v>
      </c>
      <c r="D592" s="13" t="s">
        <v>7511</v>
      </c>
      <c r="E592" s="13" t="s">
        <v>6980</v>
      </c>
      <c r="F592" s="13" t="s">
        <v>493</v>
      </c>
      <c r="G592" s="13">
        <v>2017</v>
      </c>
      <c r="H592" s="44">
        <v>42767</v>
      </c>
      <c r="K592" s="13" t="s">
        <v>7512</v>
      </c>
    </row>
    <row r="593" spans="1:11" ht="15.75" customHeight="1" x14ac:dyDescent="0.25">
      <c r="A593" s="13">
        <v>31781772</v>
      </c>
      <c r="B593" s="13" t="s">
        <v>7522</v>
      </c>
      <c r="C593" s="13" t="s">
        <v>7523</v>
      </c>
      <c r="D593" s="13" t="s">
        <v>7524</v>
      </c>
      <c r="E593" s="13" t="s">
        <v>580</v>
      </c>
      <c r="F593" s="13" t="s">
        <v>195</v>
      </c>
      <c r="G593" s="13">
        <v>2020</v>
      </c>
      <c r="H593" s="44">
        <v>43799</v>
      </c>
      <c r="I593" s="13" t="s">
        <v>7525</v>
      </c>
      <c r="K593" s="13" t="s">
        <v>7526</v>
      </c>
    </row>
    <row r="594" spans="1:11" ht="15.75" customHeight="1" x14ac:dyDescent="0.25">
      <c r="A594" s="13">
        <v>30995376</v>
      </c>
      <c r="B594" s="13" t="s">
        <v>7541</v>
      </c>
      <c r="C594" s="13" t="s">
        <v>7542</v>
      </c>
      <c r="D594" s="13" t="s">
        <v>7543</v>
      </c>
      <c r="E594" s="13" t="s">
        <v>7544</v>
      </c>
      <c r="F594" s="13" t="s">
        <v>3450</v>
      </c>
      <c r="G594" s="13">
        <v>2019</v>
      </c>
      <c r="H594" s="44">
        <v>43573</v>
      </c>
      <c r="K594" s="13" t="s">
        <v>7545</v>
      </c>
    </row>
    <row r="595" spans="1:11" ht="15.75" customHeight="1" x14ac:dyDescent="0.25">
      <c r="A595" s="13">
        <v>34817203</v>
      </c>
      <c r="B595" s="13" t="s">
        <v>7547</v>
      </c>
      <c r="C595" s="13" t="s">
        <v>7548</v>
      </c>
      <c r="D595" s="13" t="s">
        <v>7549</v>
      </c>
      <c r="E595" s="13" t="s">
        <v>7550</v>
      </c>
      <c r="F595" s="13" t="s">
        <v>502</v>
      </c>
      <c r="G595" s="13">
        <v>2022</v>
      </c>
      <c r="H595" s="44">
        <v>44524</v>
      </c>
      <c r="I595" s="13" t="s">
        <v>7551</v>
      </c>
      <c r="K595" s="13" t="s">
        <v>7552</v>
      </c>
    </row>
    <row r="596" spans="1:11" ht="15.75" customHeight="1" x14ac:dyDescent="0.25">
      <c r="A596" s="13">
        <v>35047416</v>
      </c>
      <c r="B596" s="13" t="s">
        <v>7554</v>
      </c>
      <c r="C596" s="13" t="s">
        <v>7555</v>
      </c>
      <c r="D596" s="13" t="s">
        <v>7556</v>
      </c>
      <c r="E596" s="13" t="s">
        <v>7557</v>
      </c>
      <c r="F596" s="13" t="s">
        <v>5193</v>
      </c>
      <c r="G596" s="13">
        <v>2022</v>
      </c>
      <c r="H596" s="44">
        <v>44581</v>
      </c>
      <c r="I596" s="13" t="s">
        <v>7558</v>
      </c>
      <c r="K596" s="13" t="s">
        <v>7559</v>
      </c>
    </row>
    <row r="597" spans="1:11" ht="15.75" customHeight="1" x14ac:dyDescent="0.25">
      <c r="A597" s="13">
        <v>32830242</v>
      </c>
      <c r="B597" s="13" t="s">
        <v>7563</v>
      </c>
      <c r="C597" s="13" t="s">
        <v>7564</v>
      </c>
      <c r="D597" s="13" t="s">
        <v>7565</v>
      </c>
      <c r="E597" s="13" t="s">
        <v>3736</v>
      </c>
      <c r="F597" s="13" t="s">
        <v>493</v>
      </c>
      <c r="G597" s="13">
        <v>2020</v>
      </c>
      <c r="H597" s="44">
        <v>44068</v>
      </c>
      <c r="K597" s="13" t="s">
        <v>7566</v>
      </c>
    </row>
    <row r="598" spans="1:11" ht="15.75" customHeight="1" x14ac:dyDescent="0.25">
      <c r="A598" s="13">
        <v>33139288</v>
      </c>
      <c r="B598" s="13" t="s">
        <v>7570</v>
      </c>
      <c r="C598" s="13" t="s">
        <v>7571</v>
      </c>
      <c r="D598" s="13" t="s">
        <v>7572</v>
      </c>
      <c r="E598" s="13" t="s">
        <v>5205</v>
      </c>
      <c r="F598" s="13" t="s">
        <v>573</v>
      </c>
      <c r="G598" s="13">
        <v>2021</v>
      </c>
      <c r="H598" s="44">
        <v>44138</v>
      </c>
      <c r="I598" s="13" t="s">
        <v>7573</v>
      </c>
      <c r="K598" s="13" t="s">
        <v>7574</v>
      </c>
    </row>
    <row r="599" spans="1:11" ht="15.75" customHeight="1" x14ac:dyDescent="0.25">
      <c r="A599" s="13">
        <v>30954953</v>
      </c>
      <c r="B599" s="13" t="s">
        <v>7578</v>
      </c>
      <c r="C599" s="13" t="s">
        <v>7579</v>
      </c>
      <c r="D599" s="13" t="s">
        <v>7580</v>
      </c>
      <c r="E599" s="13" t="s">
        <v>4609</v>
      </c>
      <c r="F599" s="13" t="s">
        <v>393</v>
      </c>
      <c r="G599" s="13">
        <v>2019</v>
      </c>
      <c r="H599" s="44">
        <v>43563</v>
      </c>
      <c r="I599" s="13" t="s">
        <v>7581</v>
      </c>
      <c r="J599" s="13" t="s">
        <v>7582</v>
      </c>
      <c r="K599" s="13" t="s">
        <v>7583</v>
      </c>
    </row>
    <row r="600" spans="1:11" ht="15.75" customHeight="1" x14ac:dyDescent="0.25">
      <c r="A600" s="13">
        <v>29856349</v>
      </c>
      <c r="B600" s="13" t="s">
        <v>7584</v>
      </c>
      <c r="C600" s="13" t="s">
        <v>7585</v>
      </c>
      <c r="D600" s="13" t="s">
        <v>7586</v>
      </c>
      <c r="E600" s="13" t="s">
        <v>7587</v>
      </c>
      <c r="F600" s="13" t="s">
        <v>679</v>
      </c>
      <c r="G600" s="13">
        <v>2018</v>
      </c>
      <c r="H600" s="44">
        <v>43253</v>
      </c>
      <c r="K600" s="13" t="s">
        <v>7588</v>
      </c>
    </row>
    <row r="601" spans="1:11" ht="15.75" customHeight="1" x14ac:dyDescent="0.25">
      <c r="A601" s="13">
        <v>29428256</v>
      </c>
      <c r="B601" s="13" t="s">
        <v>7589</v>
      </c>
      <c r="C601" s="13" t="s">
        <v>7590</v>
      </c>
      <c r="D601" s="13" t="s">
        <v>7591</v>
      </c>
      <c r="E601" s="13" t="s">
        <v>7592</v>
      </c>
      <c r="F601" s="13" t="s">
        <v>7593</v>
      </c>
      <c r="G601" s="13">
        <v>2018</v>
      </c>
      <c r="H601" s="44">
        <v>43143</v>
      </c>
      <c r="K601" s="13" t="s">
        <v>7594</v>
      </c>
    </row>
    <row r="602" spans="1:11" ht="15.75" customHeight="1" x14ac:dyDescent="0.25">
      <c r="A602" s="13">
        <v>34930626</v>
      </c>
      <c r="B602" s="13" t="s">
        <v>7600</v>
      </c>
      <c r="C602" s="13" t="s">
        <v>7601</v>
      </c>
      <c r="D602" s="13" t="s">
        <v>7602</v>
      </c>
      <c r="E602" s="13" t="s">
        <v>7603</v>
      </c>
      <c r="F602" s="13" t="s">
        <v>1328</v>
      </c>
      <c r="G602" s="13">
        <v>2022</v>
      </c>
      <c r="H602" s="44">
        <v>44551</v>
      </c>
      <c r="K602" s="13" t="s">
        <v>7604</v>
      </c>
    </row>
    <row r="603" spans="1:11" ht="15.75" customHeight="1" x14ac:dyDescent="0.25">
      <c r="A603" s="13">
        <v>29902495</v>
      </c>
      <c r="B603" s="13" t="s">
        <v>7605</v>
      </c>
      <c r="C603" s="13" t="s">
        <v>7606</v>
      </c>
      <c r="D603" s="13" t="s">
        <v>7607</v>
      </c>
      <c r="E603" s="13" t="s">
        <v>7608</v>
      </c>
      <c r="F603" s="13" t="s">
        <v>587</v>
      </c>
      <c r="G603" s="13">
        <v>2018</v>
      </c>
      <c r="H603" s="44">
        <v>43266</v>
      </c>
      <c r="K603" s="13" t="s">
        <v>7609</v>
      </c>
    </row>
    <row r="604" spans="1:11" ht="15.75" customHeight="1" x14ac:dyDescent="0.25">
      <c r="A604" s="13">
        <v>33736608</v>
      </c>
      <c r="B604" s="13" t="s">
        <v>7612</v>
      </c>
      <c r="C604" s="13" t="s">
        <v>7613</v>
      </c>
      <c r="D604" s="13" t="s">
        <v>7614</v>
      </c>
      <c r="E604" s="13" t="s">
        <v>2176</v>
      </c>
      <c r="F604" s="13" t="s">
        <v>1066</v>
      </c>
      <c r="G604" s="13">
        <v>2021</v>
      </c>
      <c r="H604" s="44">
        <v>44274</v>
      </c>
      <c r="I604" s="13" t="s">
        <v>7615</v>
      </c>
      <c r="K604" s="13" t="s">
        <v>7616</v>
      </c>
    </row>
    <row r="605" spans="1:11" ht="15.75" customHeight="1" x14ac:dyDescent="0.25">
      <c r="A605" s="13">
        <v>30357408</v>
      </c>
      <c r="B605" s="13" t="s">
        <v>7620</v>
      </c>
      <c r="C605" s="13" t="s">
        <v>7621</v>
      </c>
      <c r="D605" s="13" t="s">
        <v>7622</v>
      </c>
      <c r="E605" s="13" t="s">
        <v>7623</v>
      </c>
      <c r="F605" s="13" t="s">
        <v>7624</v>
      </c>
      <c r="G605" s="13">
        <v>2018</v>
      </c>
      <c r="H605" s="44">
        <v>43399</v>
      </c>
      <c r="I605" s="13" t="s">
        <v>7625</v>
      </c>
      <c r="K605" s="13" t="s">
        <v>7626</v>
      </c>
    </row>
    <row r="606" spans="1:11" ht="15.75" customHeight="1" x14ac:dyDescent="0.25">
      <c r="A606" s="13">
        <v>29279442</v>
      </c>
      <c r="B606" s="13" t="s">
        <v>7630</v>
      </c>
      <c r="C606" s="13" t="s">
        <v>7631</v>
      </c>
      <c r="D606" s="13" t="s">
        <v>7632</v>
      </c>
      <c r="E606" s="13" t="s">
        <v>7633</v>
      </c>
      <c r="F606" s="13" t="s">
        <v>1936</v>
      </c>
      <c r="G606" s="13">
        <v>2018</v>
      </c>
      <c r="H606" s="44">
        <v>43097</v>
      </c>
      <c r="K606" s="13" t="s">
        <v>7634</v>
      </c>
    </row>
    <row r="607" spans="1:11" ht="15.75" customHeight="1" x14ac:dyDescent="0.25">
      <c r="A607" s="13">
        <v>34609833</v>
      </c>
      <c r="B607" s="13" t="s">
        <v>7643</v>
      </c>
      <c r="C607" s="13" t="s">
        <v>7644</v>
      </c>
      <c r="D607" s="13" t="s">
        <v>7645</v>
      </c>
      <c r="E607" s="13" t="s">
        <v>7646</v>
      </c>
      <c r="F607" s="13" t="s">
        <v>2838</v>
      </c>
      <c r="G607" s="13">
        <v>2021</v>
      </c>
      <c r="H607" s="44">
        <v>44474</v>
      </c>
      <c r="K607" s="13" t="s">
        <v>7647</v>
      </c>
    </row>
    <row r="608" spans="1:11" ht="15.75" customHeight="1" x14ac:dyDescent="0.25">
      <c r="A608" s="13">
        <v>33763825</v>
      </c>
      <c r="B608" s="13" t="s">
        <v>7649</v>
      </c>
      <c r="C608" s="13" t="s">
        <v>7650</v>
      </c>
      <c r="D608" s="13" t="s">
        <v>7651</v>
      </c>
      <c r="E608" s="13" t="s">
        <v>7652</v>
      </c>
      <c r="F608" s="13" t="s">
        <v>7653</v>
      </c>
      <c r="G608" s="13">
        <v>2021</v>
      </c>
      <c r="H608" s="44">
        <v>44280</v>
      </c>
      <c r="K608" s="13" t="s">
        <v>7654</v>
      </c>
    </row>
    <row r="609" spans="1:11" ht="15.75" customHeight="1" x14ac:dyDescent="0.25">
      <c r="A609" s="13">
        <v>33658263</v>
      </c>
      <c r="B609" s="13" t="s">
        <v>7655</v>
      </c>
      <c r="C609" s="13" t="s">
        <v>7656</v>
      </c>
      <c r="D609" s="13" t="s">
        <v>7657</v>
      </c>
      <c r="E609" s="13" t="s">
        <v>7658</v>
      </c>
      <c r="F609" s="13" t="s">
        <v>502</v>
      </c>
      <c r="G609" s="13">
        <v>2021</v>
      </c>
      <c r="H609" s="44">
        <v>44259</v>
      </c>
      <c r="I609" s="13" t="s">
        <v>7659</v>
      </c>
      <c r="K609" s="13" t="s">
        <v>7660</v>
      </c>
    </row>
    <row r="610" spans="1:11" ht="15.75" customHeight="1" x14ac:dyDescent="0.25">
      <c r="A610" s="13">
        <v>30100098</v>
      </c>
      <c r="B610" s="13" t="s">
        <v>7676</v>
      </c>
      <c r="C610" s="13" t="s">
        <v>7677</v>
      </c>
      <c r="D610" s="13" t="s">
        <v>7678</v>
      </c>
      <c r="E610" s="13" t="s">
        <v>1053</v>
      </c>
      <c r="F610" s="13" t="s">
        <v>1995</v>
      </c>
      <c r="G610" s="13">
        <v>2019</v>
      </c>
      <c r="H610" s="44">
        <v>43326</v>
      </c>
      <c r="K610" s="13" t="s">
        <v>7679</v>
      </c>
    </row>
    <row r="611" spans="1:11" ht="15.75" customHeight="1" x14ac:dyDescent="0.25">
      <c r="A611" s="13">
        <v>31578246</v>
      </c>
      <c r="B611" s="13" t="s">
        <v>7689</v>
      </c>
      <c r="C611" s="13" t="s">
        <v>7690</v>
      </c>
      <c r="D611" s="13" t="s">
        <v>7691</v>
      </c>
      <c r="E611" s="13" t="s">
        <v>7692</v>
      </c>
      <c r="F611" s="13" t="s">
        <v>296</v>
      </c>
      <c r="G611" s="13">
        <v>2019</v>
      </c>
      <c r="H611" s="44">
        <v>43742</v>
      </c>
      <c r="I611" s="13" t="s">
        <v>7693</v>
      </c>
      <c r="K611" s="13" t="s">
        <v>7694</v>
      </c>
    </row>
    <row r="612" spans="1:11" ht="15.75" customHeight="1" x14ac:dyDescent="0.25">
      <c r="A612" s="13">
        <v>33632090</v>
      </c>
      <c r="B612" s="13" t="s">
        <v>7696</v>
      </c>
      <c r="C612" s="13" t="s">
        <v>7697</v>
      </c>
      <c r="D612" s="13" t="s">
        <v>7698</v>
      </c>
      <c r="E612" s="13" t="s">
        <v>7699</v>
      </c>
      <c r="F612" s="13" t="s">
        <v>4579</v>
      </c>
      <c r="G612" s="13">
        <v>2021</v>
      </c>
      <c r="H612" s="44">
        <v>44253</v>
      </c>
      <c r="K612" s="13" t="s">
        <v>7700</v>
      </c>
    </row>
    <row r="613" spans="1:11" ht="15.75" customHeight="1" x14ac:dyDescent="0.25">
      <c r="A613" s="13">
        <v>30800666</v>
      </c>
      <c r="B613" s="13" t="s">
        <v>7703</v>
      </c>
      <c r="C613" s="13" t="s">
        <v>7704</v>
      </c>
      <c r="D613" s="13" t="s">
        <v>7705</v>
      </c>
      <c r="E613" s="13" t="s">
        <v>7706</v>
      </c>
      <c r="F613" s="13" t="s">
        <v>5164</v>
      </c>
      <c r="G613" s="13">
        <v>2019</v>
      </c>
      <c r="H613" s="44">
        <v>43522</v>
      </c>
      <c r="I613" s="13" t="s">
        <v>7707</v>
      </c>
      <c r="K613" s="13" t="s">
        <v>7708</v>
      </c>
    </row>
    <row r="614" spans="1:11" ht="15.75" customHeight="1" x14ac:dyDescent="0.25">
      <c r="A614" s="13">
        <v>29155673</v>
      </c>
      <c r="B614" s="13" t="s">
        <v>7712</v>
      </c>
      <c r="C614" s="13" t="s">
        <v>7713</v>
      </c>
      <c r="D614" s="13" t="s">
        <v>7714</v>
      </c>
      <c r="E614" s="13" t="s">
        <v>7715</v>
      </c>
      <c r="F614" s="13" t="s">
        <v>145</v>
      </c>
      <c r="G614" s="13">
        <v>2017</v>
      </c>
      <c r="H614" s="44">
        <v>43060</v>
      </c>
      <c r="I614" s="13" t="s">
        <v>7716</v>
      </c>
      <c r="K614" s="13" t="s">
        <v>7717</v>
      </c>
    </row>
    <row r="615" spans="1:11" ht="15.75" customHeight="1" x14ac:dyDescent="0.25">
      <c r="A615" s="13">
        <v>31119638</v>
      </c>
      <c r="B615" s="13" t="s">
        <v>7720</v>
      </c>
      <c r="C615" s="13" t="s">
        <v>7721</v>
      </c>
      <c r="D615" s="13" t="s">
        <v>7722</v>
      </c>
      <c r="E615" s="13" t="s">
        <v>1838</v>
      </c>
      <c r="F615" s="13" t="s">
        <v>120</v>
      </c>
      <c r="G615" s="13">
        <v>2019</v>
      </c>
      <c r="H615" s="44">
        <v>43609</v>
      </c>
      <c r="I615" s="13" t="s">
        <v>7723</v>
      </c>
      <c r="J615" s="13" t="s">
        <v>7724</v>
      </c>
      <c r="K615" s="13" t="s">
        <v>7725</v>
      </c>
    </row>
    <row r="616" spans="1:11" ht="15.75" customHeight="1" x14ac:dyDescent="0.25">
      <c r="A616" s="13">
        <v>27999043</v>
      </c>
      <c r="B616" s="13" t="s">
        <v>7726</v>
      </c>
      <c r="C616" s="13" t="s">
        <v>7727</v>
      </c>
      <c r="D616" s="13" t="s">
        <v>7728</v>
      </c>
      <c r="E616" s="13" t="s">
        <v>655</v>
      </c>
      <c r="F616" s="13" t="s">
        <v>493</v>
      </c>
      <c r="G616" s="13">
        <v>2017</v>
      </c>
      <c r="H616" s="44">
        <v>42726</v>
      </c>
      <c r="K616" s="13" t="s">
        <v>7729</v>
      </c>
    </row>
    <row r="617" spans="1:11" ht="15.75" customHeight="1" x14ac:dyDescent="0.25">
      <c r="A617" s="13">
        <v>29458552</v>
      </c>
      <c r="B617" s="13" t="s">
        <v>7743</v>
      </c>
      <c r="C617" s="13" t="s">
        <v>7744</v>
      </c>
      <c r="D617" s="13" t="s">
        <v>7745</v>
      </c>
      <c r="E617" s="13" t="s">
        <v>7746</v>
      </c>
      <c r="F617" s="13" t="s">
        <v>1312</v>
      </c>
      <c r="G617" s="13">
        <v>2018</v>
      </c>
      <c r="H617" s="44">
        <v>43152</v>
      </c>
      <c r="K617" s="13" t="s">
        <v>7747</v>
      </c>
    </row>
    <row r="618" spans="1:11" ht="15.75" customHeight="1" x14ac:dyDescent="0.25">
      <c r="A618" s="13">
        <v>28094065</v>
      </c>
      <c r="B618" s="13" t="s">
        <v>7676</v>
      </c>
      <c r="C618" s="13" t="s">
        <v>7750</v>
      </c>
      <c r="D618" s="13" t="s">
        <v>7751</v>
      </c>
      <c r="E618" s="13" t="s">
        <v>7752</v>
      </c>
      <c r="F618" s="13" t="s">
        <v>1995</v>
      </c>
      <c r="G618" s="13">
        <v>2018</v>
      </c>
      <c r="H618" s="44">
        <v>42753</v>
      </c>
      <c r="K618" s="13" t="s">
        <v>7753</v>
      </c>
    </row>
    <row r="619" spans="1:11" ht="15.75" customHeight="1" x14ac:dyDescent="0.25">
      <c r="A619" s="13">
        <v>28404675</v>
      </c>
      <c r="B619" s="13" t="s">
        <v>7754</v>
      </c>
      <c r="C619" s="13" t="s">
        <v>7755</v>
      </c>
      <c r="D619" s="13" t="s">
        <v>7756</v>
      </c>
      <c r="E619" s="13" t="s">
        <v>7757</v>
      </c>
      <c r="F619" s="13" t="s">
        <v>502</v>
      </c>
      <c r="G619" s="13">
        <v>2017</v>
      </c>
      <c r="H619" s="44">
        <v>42839</v>
      </c>
      <c r="I619" s="13" t="s">
        <v>7758</v>
      </c>
      <c r="K619" s="13" t="s">
        <v>7759</v>
      </c>
    </row>
    <row r="620" spans="1:11" ht="15.75" customHeight="1" x14ac:dyDescent="0.25">
      <c r="A620" s="13">
        <v>28384279</v>
      </c>
      <c r="B620" s="13" t="s">
        <v>7760</v>
      </c>
      <c r="C620" s="13" t="s">
        <v>7761</v>
      </c>
      <c r="D620" s="13" t="s">
        <v>7762</v>
      </c>
      <c r="E620" s="13" t="s">
        <v>7763</v>
      </c>
      <c r="F620" s="13" t="s">
        <v>1251</v>
      </c>
      <c r="G620" s="13">
        <v>2017</v>
      </c>
      <c r="H620" s="44">
        <v>42832</v>
      </c>
      <c r="I620" s="13" t="s">
        <v>7764</v>
      </c>
      <c r="K620" s="13" t="s">
        <v>7765</v>
      </c>
    </row>
    <row r="621" spans="1:11" ht="15.75" customHeight="1" x14ac:dyDescent="0.25">
      <c r="A621" s="13">
        <v>30788502</v>
      </c>
      <c r="B621" s="13" t="s">
        <v>7777</v>
      </c>
      <c r="C621" s="13" t="s">
        <v>7778</v>
      </c>
      <c r="D621" s="13" t="s">
        <v>7779</v>
      </c>
      <c r="E621" s="13" t="s">
        <v>7780</v>
      </c>
      <c r="F621" s="13" t="s">
        <v>195</v>
      </c>
      <c r="G621" s="13">
        <v>2019</v>
      </c>
      <c r="H621" s="44">
        <v>43518</v>
      </c>
      <c r="I621" s="13" t="s">
        <v>7781</v>
      </c>
      <c r="K621" s="13" t="s">
        <v>7782</v>
      </c>
    </row>
    <row r="622" spans="1:11" ht="15.75" customHeight="1" x14ac:dyDescent="0.25">
      <c r="A622" s="13">
        <v>28333355</v>
      </c>
      <c r="B622" s="13" t="s">
        <v>7786</v>
      </c>
      <c r="C622" s="13" t="s">
        <v>7787</v>
      </c>
      <c r="D622" s="13" t="s">
        <v>7788</v>
      </c>
      <c r="E622" s="13" t="s">
        <v>2861</v>
      </c>
      <c r="F622" s="13" t="s">
        <v>493</v>
      </c>
      <c r="G622" s="13">
        <v>2017</v>
      </c>
      <c r="H622" s="44">
        <v>42818</v>
      </c>
      <c r="I622" s="13" t="s">
        <v>7789</v>
      </c>
      <c r="K622" s="13" t="s">
        <v>7790</v>
      </c>
    </row>
    <row r="623" spans="1:11" ht="15.75" customHeight="1" x14ac:dyDescent="0.25">
      <c r="A623" s="13">
        <v>33848042</v>
      </c>
      <c r="B623" s="13" t="s">
        <v>7791</v>
      </c>
      <c r="C623" s="13" t="s">
        <v>7792</v>
      </c>
      <c r="D623" s="13" t="s">
        <v>7793</v>
      </c>
      <c r="E623" s="13" t="s">
        <v>7794</v>
      </c>
      <c r="F623" s="13" t="s">
        <v>7795</v>
      </c>
      <c r="G623" s="13">
        <v>2021</v>
      </c>
      <c r="H623" s="44">
        <v>44299</v>
      </c>
      <c r="K623" s="13" t="s">
        <v>7796</v>
      </c>
    </row>
    <row r="624" spans="1:11" ht="15.75" customHeight="1" x14ac:dyDescent="0.25">
      <c r="A624" s="13">
        <v>30063202</v>
      </c>
      <c r="B624" s="13" t="s">
        <v>7797</v>
      </c>
      <c r="C624" s="13" t="s">
        <v>7798</v>
      </c>
      <c r="D624" s="13" t="s">
        <v>7799</v>
      </c>
      <c r="E624" s="13" t="s">
        <v>766</v>
      </c>
      <c r="F624" s="13" t="s">
        <v>249</v>
      </c>
      <c r="G624" s="13">
        <v>2018</v>
      </c>
      <c r="H624" s="44">
        <v>43313</v>
      </c>
      <c r="I624" s="13" t="s">
        <v>7800</v>
      </c>
      <c r="K624" s="13" t="s">
        <v>7801</v>
      </c>
    </row>
    <row r="625" spans="1:11" ht="15.75" customHeight="1" x14ac:dyDescent="0.25">
      <c r="A625" s="13">
        <v>30260702</v>
      </c>
      <c r="B625" s="13" t="s">
        <v>7802</v>
      </c>
      <c r="C625" s="13" t="s">
        <v>7803</v>
      </c>
      <c r="D625" s="13" t="s">
        <v>7804</v>
      </c>
      <c r="E625" s="13" t="s">
        <v>7805</v>
      </c>
      <c r="F625" s="13" t="s">
        <v>6688</v>
      </c>
      <c r="G625" s="13">
        <v>2019</v>
      </c>
      <c r="H625" s="44">
        <v>43371</v>
      </c>
      <c r="I625" s="13" t="s">
        <v>7806</v>
      </c>
      <c r="K625" s="13" t="s">
        <v>7807</v>
      </c>
    </row>
    <row r="626" spans="1:11" ht="15.75" customHeight="1" x14ac:dyDescent="0.25">
      <c r="A626" s="13">
        <v>29617982</v>
      </c>
      <c r="B626" s="13" t="s">
        <v>7810</v>
      </c>
      <c r="C626" s="13" t="s">
        <v>7811</v>
      </c>
      <c r="D626" s="13" t="s">
        <v>7812</v>
      </c>
      <c r="E626" s="13" t="s">
        <v>7813</v>
      </c>
      <c r="F626" s="13" t="s">
        <v>2140</v>
      </c>
      <c r="G626" s="13">
        <v>2018</v>
      </c>
      <c r="H626" s="44">
        <v>43195</v>
      </c>
      <c r="I626" s="13" t="s">
        <v>7814</v>
      </c>
      <c r="K626" s="13" t="s">
        <v>7815</v>
      </c>
    </row>
    <row r="627" spans="1:11" ht="15.75" customHeight="1" x14ac:dyDescent="0.25">
      <c r="A627" s="13">
        <v>30165819</v>
      </c>
      <c r="B627" s="13" t="s">
        <v>7824</v>
      </c>
      <c r="C627" s="13" t="s">
        <v>7825</v>
      </c>
      <c r="D627" s="13" t="s">
        <v>7826</v>
      </c>
      <c r="E627" s="13" t="s">
        <v>7827</v>
      </c>
      <c r="F627" s="13" t="s">
        <v>759</v>
      </c>
      <c r="G627" s="13">
        <v>2018</v>
      </c>
      <c r="H627" s="44">
        <v>43344</v>
      </c>
      <c r="I627" s="13" t="s">
        <v>7828</v>
      </c>
      <c r="K627" s="13" t="s">
        <v>7829</v>
      </c>
    </row>
    <row r="628" spans="1:11" ht="15.75" customHeight="1" x14ac:dyDescent="0.25">
      <c r="A628" s="13">
        <v>31119634</v>
      </c>
      <c r="B628" s="13" t="s">
        <v>7831</v>
      </c>
      <c r="C628" s="13" t="s">
        <v>7832</v>
      </c>
      <c r="D628" s="13" t="s">
        <v>7833</v>
      </c>
      <c r="E628" s="13" t="s">
        <v>4959</v>
      </c>
      <c r="F628" s="13" t="s">
        <v>120</v>
      </c>
      <c r="G628" s="13">
        <v>2019</v>
      </c>
      <c r="H628" s="44">
        <v>43609</v>
      </c>
      <c r="K628" s="13" t="s">
        <v>7834</v>
      </c>
    </row>
    <row r="629" spans="1:11" ht="15.75" customHeight="1" x14ac:dyDescent="0.25">
      <c r="A629" s="13">
        <v>34755593</v>
      </c>
      <c r="B629" s="13" t="s">
        <v>7835</v>
      </c>
      <c r="C629" s="13" t="s">
        <v>7836</v>
      </c>
      <c r="D629" s="13" t="s">
        <v>7837</v>
      </c>
      <c r="E629" s="13" t="s">
        <v>7838</v>
      </c>
      <c r="F629" s="13" t="s">
        <v>249</v>
      </c>
      <c r="G629" s="13">
        <v>2021</v>
      </c>
      <c r="H629" s="44">
        <v>44510</v>
      </c>
      <c r="I629" s="13" t="s">
        <v>7839</v>
      </c>
      <c r="K629" s="13" t="s">
        <v>7840</v>
      </c>
    </row>
    <row r="630" spans="1:11" ht="15.75" customHeight="1" x14ac:dyDescent="0.25">
      <c r="A630" s="13">
        <v>32692363</v>
      </c>
      <c r="B630" s="13" t="s">
        <v>7843</v>
      </c>
      <c r="C630" s="13" t="s">
        <v>7844</v>
      </c>
      <c r="D630" s="13" t="s">
        <v>7845</v>
      </c>
      <c r="E630" s="13" t="s">
        <v>7065</v>
      </c>
      <c r="F630" s="13" t="s">
        <v>195</v>
      </c>
      <c r="G630" s="13">
        <v>2020</v>
      </c>
      <c r="H630" s="44">
        <v>44034</v>
      </c>
      <c r="I630" s="13" t="s">
        <v>7846</v>
      </c>
      <c r="K630" s="13" t="s">
        <v>7847</v>
      </c>
    </row>
    <row r="631" spans="1:11" ht="15.75" customHeight="1" x14ac:dyDescent="0.25">
      <c r="A631" s="13">
        <v>28490486</v>
      </c>
      <c r="B631" s="13" t="s">
        <v>7850</v>
      </c>
      <c r="C631" s="13" t="s">
        <v>7851</v>
      </c>
      <c r="D631" s="13" t="s">
        <v>7852</v>
      </c>
      <c r="E631" s="13" t="s">
        <v>7853</v>
      </c>
      <c r="F631" s="13" t="s">
        <v>502</v>
      </c>
      <c r="G631" s="13">
        <v>2017</v>
      </c>
      <c r="H631" s="44">
        <v>42867</v>
      </c>
      <c r="I631" s="13" t="s">
        <v>7854</v>
      </c>
      <c r="K631" s="13" t="s">
        <v>7855</v>
      </c>
    </row>
    <row r="632" spans="1:11" ht="15.75" customHeight="1" x14ac:dyDescent="0.25">
      <c r="A632" s="13">
        <v>32423944</v>
      </c>
      <c r="B632" s="13" t="s">
        <v>7860</v>
      </c>
      <c r="C632" s="13" t="s">
        <v>7861</v>
      </c>
      <c r="D632" s="13" t="s">
        <v>7862</v>
      </c>
      <c r="E632" s="13" t="s">
        <v>6492</v>
      </c>
      <c r="F632" s="13" t="s">
        <v>393</v>
      </c>
      <c r="G632" s="13">
        <v>2021</v>
      </c>
      <c r="H632" s="44">
        <v>43971</v>
      </c>
      <c r="I632" s="13" t="s">
        <v>7863</v>
      </c>
      <c r="K632" s="13" t="s">
        <v>7864</v>
      </c>
    </row>
    <row r="633" spans="1:11" ht="15.75" customHeight="1" x14ac:dyDescent="0.25">
      <c r="A633" s="13">
        <v>31681634</v>
      </c>
      <c r="B633" s="13" t="s">
        <v>7865</v>
      </c>
      <c r="C633" s="13" t="s">
        <v>7866</v>
      </c>
      <c r="D633" s="13" t="s">
        <v>7867</v>
      </c>
      <c r="E633" s="13" t="s">
        <v>7868</v>
      </c>
      <c r="F633" s="13" t="s">
        <v>5193</v>
      </c>
      <c r="G633" s="13">
        <v>2019</v>
      </c>
      <c r="H633" s="44">
        <v>43774</v>
      </c>
      <c r="I633" s="13" t="s">
        <v>7869</v>
      </c>
      <c r="K633" s="13" t="s">
        <v>7870</v>
      </c>
    </row>
    <row r="634" spans="1:11" ht="15.75" customHeight="1" x14ac:dyDescent="0.25">
      <c r="A634" s="13">
        <v>28460033</v>
      </c>
      <c r="B634" s="13" t="s">
        <v>7872</v>
      </c>
      <c r="C634" s="13" t="s">
        <v>7873</v>
      </c>
      <c r="D634" s="13" t="s">
        <v>7874</v>
      </c>
      <c r="E634" s="13" t="s">
        <v>1872</v>
      </c>
      <c r="F634" s="13" t="s">
        <v>188</v>
      </c>
      <c r="G634" s="13">
        <v>2017</v>
      </c>
      <c r="H634" s="44">
        <v>42857</v>
      </c>
      <c r="I634" s="13" t="s">
        <v>7875</v>
      </c>
      <c r="K634" s="13" t="s">
        <v>7876</v>
      </c>
    </row>
    <row r="635" spans="1:11" ht="15.75" customHeight="1" x14ac:dyDescent="0.25">
      <c r="A635" s="13">
        <v>31790511</v>
      </c>
      <c r="B635" s="13" t="s">
        <v>7877</v>
      </c>
      <c r="C635" s="13" t="s">
        <v>7878</v>
      </c>
      <c r="D635" s="13" t="s">
        <v>7879</v>
      </c>
      <c r="E635" s="13" t="s">
        <v>5977</v>
      </c>
      <c r="F635" s="13" t="s">
        <v>1251</v>
      </c>
      <c r="G635" s="13">
        <v>2019</v>
      </c>
      <c r="H635" s="44">
        <v>43802</v>
      </c>
      <c r="I635" s="13" t="s">
        <v>7880</v>
      </c>
      <c r="K635" s="13" t="s">
        <v>7881</v>
      </c>
    </row>
    <row r="636" spans="1:11" ht="15.75" customHeight="1" x14ac:dyDescent="0.25">
      <c r="A636" s="13">
        <v>29066619</v>
      </c>
      <c r="B636" s="13" t="s">
        <v>7894</v>
      </c>
      <c r="C636" s="13" t="s">
        <v>7895</v>
      </c>
      <c r="D636" s="13" t="s">
        <v>7896</v>
      </c>
      <c r="E636" s="13" t="s">
        <v>7897</v>
      </c>
      <c r="F636" s="13" t="s">
        <v>1038</v>
      </c>
      <c r="G636" s="13">
        <v>2017</v>
      </c>
      <c r="H636" s="44">
        <v>43034</v>
      </c>
      <c r="I636" s="13" t="s">
        <v>7898</v>
      </c>
      <c r="K636" s="13" t="s">
        <v>7899</v>
      </c>
    </row>
    <row r="637" spans="1:11" ht="15.75" customHeight="1" x14ac:dyDescent="0.25">
      <c r="A637" s="13">
        <v>30266769</v>
      </c>
      <c r="B637" s="13" t="s">
        <v>7908</v>
      </c>
      <c r="C637" s="13" t="s">
        <v>7909</v>
      </c>
      <c r="D637" s="13" t="s">
        <v>7910</v>
      </c>
      <c r="E637" s="13" t="s">
        <v>5536</v>
      </c>
      <c r="F637" s="13" t="s">
        <v>7066</v>
      </c>
      <c r="G637" s="13">
        <v>2018</v>
      </c>
      <c r="H637" s="44">
        <v>43373</v>
      </c>
      <c r="I637" s="13" t="s">
        <v>7911</v>
      </c>
      <c r="J637" s="13" t="s">
        <v>7912</v>
      </c>
      <c r="K637" s="13" t="s">
        <v>7913</v>
      </c>
    </row>
    <row r="638" spans="1:11" ht="15.75" customHeight="1" x14ac:dyDescent="0.25">
      <c r="A638" s="13">
        <v>29659749</v>
      </c>
      <c r="B638" s="13" t="s">
        <v>7917</v>
      </c>
      <c r="C638" s="13" t="s">
        <v>7918</v>
      </c>
      <c r="D638" s="13" t="s">
        <v>7919</v>
      </c>
      <c r="E638" s="13" t="s">
        <v>5415</v>
      </c>
      <c r="F638" s="13" t="s">
        <v>2140</v>
      </c>
      <c r="G638" s="13">
        <v>2018</v>
      </c>
      <c r="H638" s="44">
        <v>43207</v>
      </c>
      <c r="I638" s="13" t="s">
        <v>7920</v>
      </c>
      <c r="J638" s="13" t="s">
        <v>7921</v>
      </c>
      <c r="K638" s="13" t="s">
        <v>7922</v>
      </c>
    </row>
    <row r="639" spans="1:11" ht="15.75" customHeight="1" x14ac:dyDescent="0.25">
      <c r="A639" s="13">
        <v>34110758</v>
      </c>
      <c r="B639" s="13" t="s">
        <v>7935</v>
      </c>
      <c r="C639" s="13" t="s">
        <v>7936</v>
      </c>
      <c r="D639" s="13" t="s">
        <v>7937</v>
      </c>
      <c r="E639" s="13" t="s">
        <v>7938</v>
      </c>
      <c r="F639" s="13" t="s">
        <v>304</v>
      </c>
      <c r="G639" s="13">
        <v>2021</v>
      </c>
      <c r="H639" s="44">
        <v>44357</v>
      </c>
      <c r="K639" s="13" t="s">
        <v>7939</v>
      </c>
    </row>
    <row r="640" spans="1:11" ht="15.75" customHeight="1" x14ac:dyDescent="0.25">
      <c r="A640" s="13">
        <v>33436503</v>
      </c>
      <c r="B640" s="13" t="s">
        <v>7948</v>
      </c>
      <c r="C640" s="13" t="s">
        <v>7949</v>
      </c>
      <c r="D640" s="13" t="s">
        <v>7950</v>
      </c>
      <c r="E640" s="13" t="s">
        <v>7951</v>
      </c>
      <c r="F640" s="13" t="s">
        <v>393</v>
      </c>
      <c r="G640" s="13">
        <v>2022</v>
      </c>
      <c r="H640" s="44">
        <v>44209</v>
      </c>
      <c r="K640" s="13" t="s">
        <v>7952</v>
      </c>
    </row>
    <row r="641" spans="1:11" ht="15.75" customHeight="1" x14ac:dyDescent="0.25">
      <c r="A641" s="13">
        <v>33318010</v>
      </c>
      <c r="B641" s="13" t="s">
        <v>7953</v>
      </c>
      <c r="C641" s="13" t="s">
        <v>7954</v>
      </c>
      <c r="D641" s="13" t="s">
        <v>7955</v>
      </c>
      <c r="E641" s="13" t="s">
        <v>7956</v>
      </c>
      <c r="F641" s="13" t="s">
        <v>573</v>
      </c>
      <c r="G641" s="13">
        <v>2021</v>
      </c>
      <c r="H641" s="44">
        <v>44180</v>
      </c>
      <c r="I641" s="13" t="s">
        <v>7957</v>
      </c>
      <c r="K641" s="13" t="s">
        <v>7958</v>
      </c>
    </row>
    <row r="642" spans="1:11" ht="15.75" customHeight="1" x14ac:dyDescent="0.25">
      <c r="A642" s="13">
        <v>28701270</v>
      </c>
      <c r="B642" s="13" t="s">
        <v>7962</v>
      </c>
      <c r="C642" s="13" t="s">
        <v>7963</v>
      </c>
      <c r="D642" s="13" t="s">
        <v>7964</v>
      </c>
      <c r="E642" s="13" t="s">
        <v>7965</v>
      </c>
      <c r="F642" s="13" t="s">
        <v>679</v>
      </c>
      <c r="G642" s="13">
        <v>2017</v>
      </c>
      <c r="H642" s="44">
        <v>42930</v>
      </c>
      <c r="K642" s="13" t="s">
        <v>7966</v>
      </c>
    </row>
    <row r="643" spans="1:11" ht="15.75" customHeight="1" x14ac:dyDescent="0.25">
      <c r="A643" s="13">
        <v>34355690</v>
      </c>
      <c r="B643" s="13" t="s">
        <v>7973</v>
      </c>
      <c r="C643" s="13" t="s">
        <v>7974</v>
      </c>
      <c r="D643" s="13" t="s">
        <v>7975</v>
      </c>
      <c r="E643" s="13" t="s">
        <v>7976</v>
      </c>
      <c r="F643" s="13" t="s">
        <v>1046</v>
      </c>
      <c r="G643" s="13">
        <v>2021</v>
      </c>
      <c r="H643" s="44">
        <v>44414</v>
      </c>
      <c r="I643" s="13" t="s">
        <v>7977</v>
      </c>
      <c r="K643" s="13" t="s">
        <v>7978</v>
      </c>
    </row>
    <row r="644" spans="1:11" ht="15.75" customHeight="1" x14ac:dyDescent="0.25">
      <c r="A644" s="13">
        <v>31809690</v>
      </c>
      <c r="B644" s="13" t="s">
        <v>7982</v>
      </c>
      <c r="C644" s="13" t="s">
        <v>7983</v>
      </c>
      <c r="D644" s="13" t="s">
        <v>7984</v>
      </c>
      <c r="E644" s="13" t="s">
        <v>7985</v>
      </c>
      <c r="F644" s="13" t="s">
        <v>6425</v>
      </c>
      <c r="G644" s="13">
        <v>2019</v>
      </c>
      <c r="H644" s="44">
        <v>43806</v>
      </c>
      <c r="I644" s="13" t="s">
        <v>7986</v>
      </c>
      <c r="K644" s="13" t="s">
        <v>7987</v>
      </c>
    </row>
    <row r="645" spans="1:11" ht="15.75" customHeight="1" x14ac:dyDescent="0.25">
      <c r="A645" s="13">
        <v>32766713</v>
      </c>
      <c r="B645" s="13" t="s">
        <v>7990</v>
      </c>
      <c r="C645" s="13" t="s">
        <v>7991</v>
      </c>
      <c r="D645" s="13" t="s">
        <v>7992</v>
      </c>
      <c r="E645" s="13" t="s">
        <v>7993</v>
      </c>
      <c r="F645" s="13" t="s">
        <v>2140</v>
      </c>
      <c r="G645" s="13">
        <v>2021</v>
      </c>
      <c r="H645" s="44">
        <v>44052</v>
      </c>
      <c r="K645" s="13" t="s">
        <v>7994</v>
      </c>
    </row>
    <row r="646" spans="1:11" ht="15.75" customHeight="1" x14ac:dyDescent="0.25">
      <c r="A646" s="13">
        <v>34458918</v>
      </c>
      <c r="B646" s="13" t="s">
        <v>7995</v>
      </c>
      <c r="C646" s="13" t="s">
        <v>7996</v>
      </c>
      <c r="D646" s="13" t="s">
        <v>7997</v>
      </c>
      <c r="E646" s="13" t="s">
        <v>414</v>
      </c>
      <c r="F646" s="13" t="s">
        <v>493</v>
      </c>
      <c r="G646" s="13">
        <v>2021</v>
      </c>
      <c r="H646" s="44">
        <v>44438</v>
      </c>
      <c r="K646" s="13" t="s">
        <v>7998</v>
      </c>
    </row>
    <row r="647" spans="1:11" ht="15.75" customHeight="1" x14ac:dyDescent="0.25">
      <c r="A647" s="13">
        <v>28876284</v>
      </c>
      <c r="B647" s="13" t="s">
        <v>8005</v>
      </c>
      <c r="C647" s="13" t="s">
        <v>8006</v>
      </c>
      <c r="D647" s="13" t="s">
        <v>8007</v>
      </c>
      <c r="E647" s="13" t="s">
        <v>8008</v>
      </c>
      <c r="F647" s="13" t="s">
        <v>304</v>
      </c>
      <c r="G647" s="13">
        <v>2018</v>
      </c>
      <c r="H647" s="44">
        <v>42985</v>
      </c>
      <c r="K647" s="13" t="s">
        <v>8009</v>
      </c>
    </row>
    <row r="648" spans="1:11" ht="15.75" customHeight="1" x14ac:dyDescent="0.25">
      <c r="A648" s="13">
        <v>30903707</v>
      </c>
      <c r="B648" s="13" t="s">
        <v>8012</v>
      </c>
      <c r="C648" s="13" t="s">
        <v>8013</v>
      </c>
      <c r="D648" s="13" t="s">
        <v>8014</v>
      </c>
      <c r="E648" s="13" t="s">
        <v>1375</v>
      </c>
      <c r="F648" s="13" t="s">
        <v>1376</v>
      </c>
      <c r="G648" s="13">
        <v>2019</v>
      </c>
      <c r="H648" s="44">
        <v>43548</v>
      </c>
      <c r="K648" s="13" t="s">
        <v>8015</v>
      </c>
    </row>
    <row r="649" spans="1:11" ht="15.75" customHeight="1" x14ac:dyDescent="0.25">
      <c r="A649" s="13">
        <v>30659036</v>
      </c>
      <c r="B649" s="13" t="s">
        <v>8018</v>
      </c>
      <c r="C649" s="13" t="s">
        <v>8019</v>
      </c>
      <c r="D649" s="13" t="s">
        <v>8020</v>
      </c>
      <c r="E649" s="13" t="s">
        <v>8021</v>
      </c>
      <c r="F649" s="13" t="s">
        <v>5111</v>
      </c>
      <c r="G649" s="13">
        <v>2019</v>
      </c>
      <c r="H649" s="44">
        <v>43485</v>
      </c>
      <c r="I649" s="13" t="s">
        <v>8022</v>
      </c>
      <c r="K649" s="13" t="s">
        <v>8023</v>
      </c>
    </row>
    <row r="650" spans="1:11" ht="15.75" customHeight="1" x14ac:dyDescent="0.25">
      <c r="A650" s="13">
        <v>30249196</v>
      </c>
      <c r="B650" s="13" t="s">
        <v>8025</v>
      </c>
      <c r="C650" s="13" t="s">
        <v>8026</v>
      </c>
      <c r="D650" s="13" t="s">
        <v>8027</v>
      </c>
      <c r="E650" s="13" t="s">
        <v>8028</v>
      </c>
      <c r="F650" s="13" t="s">
        <v>1066</v>
      </c>
      <c r="G650" s="13">
        <v>2018</v>
      </c>
      <c r="H650" s="44">
        <v>43369</v>
      </c>
      <c r="I650" s="13" t="s">
        <v>8029</v>
      </c>
      <c r="K650" s="13" t="s">
        <v>8030</v>
      </c>
    </row>
    <row r="651" spans="1:11" ht="15.75" customHeight="1" x14ac:dyDescent="0.25">
      <c r="A651" s="13">
        <v>32870912</v>
      </c>
      <c r="B651" s="13" t="s">
        <v>8042</v>
      </c>
      <c r="C651" s="13" t="s">
        <v>8043</v>
      </c>
      <c r="D651" s="13" t="s">
        <v>8044</v>
      </c>
      <c r="E651" s="13" t="s">
        <v>8045</v>
      </c>
      <c r="F651" s="13" t="s">
        <v>424</v>
      </c>
      <c r="G651" s="13">
        <v>2020</v>
      </c>
      <c r="H651" s="44">
        <v>44076</v>
      </c>
      <c r="I651" s="13" t="s">
        <v>8046</v>
      </c>
      <c r="K651" s="13" t="s">
        <v>8047</v>
      </c>
    </row>
    <row r="652" spans="1:11" ht="15.75" customHeight="1" x14ac:dyDescent="0.25">
      <c r="A652" s="13">
        <v>33188803</v>
      </c>
      <c r="B652" s="13" t="s">
        <v>8048</v>
      </c>
      <c r="C652" s="13" t="s">
        <v>8049</v>
      </c>
      <c r="D652" s="13" t="s">
        <v>8050</v>
      </c>
      <c r="E652" s="13" t="s">
        <v>8051</v>
      </c>
      <c r="F652" s="13" t="s">
        <v>728</v>
      </c>
      <c r="G652" s="13">
        <v>2021</v>
      </c>
      <c r="H652" s="44">
        <v>44149</v>
      </c>
      <c r="K652" s="13" t="s">
        <v>8052</v>
      </c>
    </row>
    <row r="653" spans="1:11" ht="15.75" customHeight="1" x14ac:dyDescent="0.25">
      <c r="A653" s="13">
        <v>34022392</v>
      </c>
      <c r="B653" s="13" t="s">
        <v>8053</v>
      </c>
      <c r="C653" s="13" t="s">
        <v>8054</v>
      </c>
      <c r="D653" s="13" t="s">
        <v>8055</v>
      </c>
      <c r="E653" s="13" t="s">
        <v>7652</v>
      </c>
      <c r="F653" s="13" t="s">
        <v>8056</v>
      </c>
      <c r="G653" s="13">
        <v>2021</v>
      </c>
      <c r="H653" s="44">
        <v>44338</v>
      </c>
      <c r="K653" s="13" t="s">
        <v>8057</v>
      </c>
    </row>
    <row r="654" spans="1:11" ht="15.75" customHeight="1" x14ac:dyDescent="0.25">
      <c r="A654" s="13">
        <v>32279277</v>
      </c>
      <c r="B654" s="13" t="s">
        <v>8058</v>
      </c>
      <c r="C654" s="13" t="s">
        <v>8059</v>
      </c>
      <c r="D654" s="13" t="s">
        <v>8060</v>
      </c>
      <c r="E654" s="13" t="s">
        <v>8061</v>
      </c>
      <c r="F654" s="13" t="s">
        <v>8062</v>
      </c>
      <c r="G654" s="13">
        <v>2020</v>
      </c>
      <c r="H654" s="44">
        <v>43934</v>
      </c>
      <c r="K654" s="13" t="s">
        <v>8063</v>
      </c>
    </row>
    <row r="655" spans="1:11" ht="15.75" customHeight="1" x14ac:dyDescent="0.25">
      <c r="A655" s="13">
        <v>33570465</v>
      </c>
      <c r="B655" s="13" t="s">
        <v>8064</v>
      </c>
      <c r="C655" s="13" t="s">
        <v>8065</v>
      </c>
      <c r="D655" s="13" t="s">
        <v>8066</v>
      </c>
      <c r="E655" s="13" t="s">
        <v>8067</v>
      </c>
      <c r="F655" s="13" t="s">
        <v>735</v>
      </c>
      <c r="G655" s="13">
        <v>2021</v>
      </c>
      <c r="H655" s="44">
        <v>44238</v>
      </c>
      <c r="K655" s="13" t="s">
        <v>8068</v>
      </c>
    </row>
    <row r="656" spans="1:11" ht="15.75" customHeight="1" x14ac:dyDescent="0.25">
      <c r="A656" s="13">
        <v>33094716</v>
      </c>
      <c r="B656" s="13" t="s">
        <v>8074</v>
      </c>
      <c r="C656" s="13" t="s">
        <v>8075</v>
      </c>
      <c r="D656" s="13" t="s">
        <v>8076</v>
      </c>
      <c r="E656" s="13" t="s">
        <v>8077</v>
      </c>
      <c r="F656" s="13" t="s">
        <v>1046</v>
      </c>
      <c r="G656" s="13">
        <v>2020</v>
      </c>
      <c r="H656" s="44">
        <v>44127</v>
      </c>
      <c r="I656" s="13" t="s">
        <v>8078</v>
      </c>
      <c r="K656" s="13" t="s">
        <v>8079</v>
      </c>
    </row>
    <row r="657" spans="1:11" ht="15.75" customHeight="1" x14ac:dyDescent="0.25">
      <c r="A657" s="13">
        <v>31662418</v>
      </c>
      <c r="B657" s="13" t="s">
        <v>8082</v>
      </c>
      <c r="C657" s="13" t="s">
        <v>8083</v>
      </c>
      <c r="D657" s="13" t="s">
        <v>8084</v>
      </c>
      <c r="E657" s="13" t="s">
        <v>8085</v>
      </c>
      <c r="F657" s="13" t="s">
        <v>393</v>
      </c>
      <c r="G657" s="13">
        <v>2020</v>
      </c>
      <c r="H657" s="44">
        <v>43769</v>
      </c>
      <c r="I657" s="13" t="s">
        <v>8086</v>
      </c>
      <c r="K657" s="13" t="s">
        <v>8087</v>
      </c>
    </row>
    <row r="658" spans="1:11" ht="15.75" customHeight="1" x14ac:dyDescent="0.25">
      <c r="A658" s="13">
        <v>30072794</v>
      </c>
      <c r="B658" s="13" t="s">
        <v>8095</v>
      </c>
      <c r="C658" s="13" t="s">
        <v>8096</v>
      </c>
      <c r="D658" s="13" t="s">
        <v>8097</v>
      </c>
      <c r="E658" s="13" t="s">
        <v>8098</v>
      </c>
      <c r="F658" s="13" t="s">
        <v>2202</v>
      </c>
      <c r="G658" s="13">
        <v>2018</v>
      </c>
      <c r="H658" s="44">
        <v>43316</v>
      </c>
      <c r="I658" s="13" t="s">
        <v>8099</v>
      </c>
      <c r="K658" s="13" t="s">
        <v>8100</v>
      </c>
    </row>
    <row r="659" spans="1:11" ht="15.75" customHeight="1" x14ac:dyDescent="0.25">
      <c r="A659" s="13">
        <v>31978352</v>
      </c>
      <c r="B659" s="13" t="s">
        <v>8102</v>
      </c>
      <c r="C659" s="13" t="s">
        <v>8103</v>
      </c>
      <c r="D659" s="13" t="s">
        <v>8104</v>
      </c>
      <c r="E659" s="13" t="s">
        <v>8105</v>
      </c>
      <c r="F659" s="13" t="s">
        <v>679</v>
      </c>
      <c r="G659" s="13">
        <v>2020</v>
      </c>
      <c r="H659" s="44">
        <v>43855</v>
      </c>
      <c r="K659" s="13" t="s">
        <v>8106</v>
      </c>
    </row>
    <row r="660" spans="1:11" ht="15.75" customHeight="1" x14ac:dyDescent="0.25">
      <c r="A660" s="13">
        <v>32304528</v>
      </c>
      <c r="B660" s="13" t="s">
        <v>8107</v>
      </c>
      <c r="C660" s="13" t="s">
        <v>8108</v>
      </c>
      <c r="D660" s="13" t="s">
        <v>8109</v>
      </c>
      <c r="E660" s="13" t="s">
        <v>8110</v>
      </c>
      <c r="F660" s="13" t="s">
        <v>304</v>
      </c>
      <c r="G660" s="13">
        <v>2020</v>
      </c>
      <c r="H660" s="44">
        <v>43940</v>
      </c>
      <c r="I660" s="13" t="s">
        <v>8111</v>
      </c>
      <c r="J660" s="13" t="s">
        <v>8112</v>
      </c>
      <c r="K660" s="13" t="s">
        <v>8113</v>
      </c>
    </row>
    <row r="661" spans="1:11" ht="15.75" customHeight="1" x14ac:dyDescent="0.25">
      <c r="A661" s="13">
        <v>33005903</v>
      </c>
      <c r="B661" s="13" t="s">
        <v>8114</v>
      </c>
      <c r="C661" s="13" t="s">
        <v>8115</v>
      </c>
      <c r="D661" s="13" t="s">
        <v>8116</v>
      </c>
      <c r="E661" s="13" t="s">
        <v>8117</v>
      </c>
      <c r="F661" s="13" t="s">
        <v>8118</v>
      </c>
      <c r="G661" s="13">
        <v>2020</v>
      </c>
      <c r="H661" s="44">
        <v>44106</v>
      </c>
      <c r="I661" s="13" t="s">
        <v>8119</v>
      </c>
      <c r="J661" s="13" t="s">
        <v>8120</v>
      </c>
      <c r="K661" s="13" t="s">
        <v>8121</v>
      </c>
    </row>
    <row r="662" spans="1:11" ht="15.75" customHeight="1" x14ac:dyDescent="0.25">
      <c r="A662" s="13">
        <v>33045162</v>
      </c>
      <c r="B662" s="13" t="s">
        <v>8124</v>
      </c>
      <c r="C662" s="13" t="s">
        <v>8125</v>
      </c>
      <c r="D662" s="13" t="s">
        <v>8126</v>
      </c>
      <c r="E662" s="13" t="s">
        <v>8127</v>
      </c>
      <c r="F662" s="13" t="s">
        <v>304</v>
      </c>
      <c r="G662" s="13">
        <v>2020</v>
      </c>
      <c r="H662" s="44">
        <v>44116</v>
      </c>
      <c r="K662" s="13" t="s">
        <v>8128</v>
      </c>
    </row>
    <row r="663" spans="1:11" ht="15.75" customHeight="1" x14ac:dyDescent="0.25">
      <c r="A663" s="13">
        <v>30779755</v>
      </c>
      <c r="B663" s="13" t="s">
        <v>8134</v>
      </c>
      <c r="C663" s="13" t="s">
        <v>8135</v>
      </c>
      <c r="D663" s="13" t="s">
        <v>8136</v>
      </c>
      <c r="E663" s="13" t="s">
        <v>8137</v>
      </c>
      <c r="F663" s="13" t="s">
        <v>424</v>
      </c>
      <c r="G663" s="13">
        <v>2019</v>
      </c>
      <c r="H663" s="44">
        <v>43516</v>
      </c>
      <c r="I663" s="13" t="s">
        <v>8138</v>
      </c>
      <c r="K663" s="13" t="s">
        <v>8139</v>
      </c>
    </row>
    <row r="664" spans="1:11" ht="15.75" customHeight="1" x14ac:dyDescent="0.25">
      <c r="A664" s="13">
        <v>29897041</v>
      </c>
      <c r="B664" s="13" t="s">
        <v>8140</v>
      </c>
      <c r="C664" s="13" t="s">
        <v>8141</v>
      </c>
      <c r="D664" s="13" t="s">
        <v>8142</v>
      </c>
      <c r="E664" s="13" t="s">
        <v>6444</v>
      </c>
      <c r="F664" s="13" t="s">
        <v>1046</v>
      </c>
      <c r="G664" s="13">
        <v>2018</v>
      </c>
      <c r="H664" s="44">
        <v>43265</v>
      </c>
      <c r="I664" s="13" t="s">
        <v>8143</v>
      </c>
      <c r="K664" s="13" t="s">
        <v>8144</v>
      </c>
    </row>
    <row r="665" spans="1:11" ht="15.75" customHeight="1" x14ac:dyDescent="0.25">
      <c r="A665" s="13">
        <v>35102276</v>
      </c>
      <c r="B665" s="13" t="s">
        <v>8147</v>
      </c>
      <c r="C665" s="13" t="s">
        <v>8148</v>
      </c>
      <c r="D665" s="13" t="s">
        <v>8149</v>
      </c>
      <c r="E665" s="13" t="s">
        <v>8150</v>
      </c>
      <c r="F665" s="13" t="s">
        <v>8151</v>
      </c>
      <c r="G665" s="13">
        <v>2022</v>
      </c>
      <c r="H665" s="44">
        <v>44593</v>
      </c>
      <c r="I665" s="13" t="s">
        <v>8152</v>
      </c>
      <c r="K665" s="13" t="s">
        <v>8153</v>
      </c>
    </row>
    <row r="666" spans="1:11" ht="15.75" customHeight="1" x14ac:dyDescent="0.25">
      <c r="A666" s="13">
        <v>30985632</v>
      </c>
      <c r="B666" s="13" t="s">
        <v>8159</v>
      </c>
      <c r="C666" s="13" t="s">
        <v>8160</v>
      </c>
      <c r="D666" s="13" t="s">
        <v>8161</v>
      </c>
      <c r="E666" s="13" t="s">
        <v>5415</v>
      </c>
      <c r="F666" s="13" t="s">
        <v>304</v>
      </c>
      <c r="G666" s="13">
        <v>2019</v>
      </c>
      <c r="H666" s="44">
        <v>43571</v>
      </c>
      <c r="K666" s="13" t="s">
        <v>8162</v>
      </c>
    </row>
    <row r="667" spans="1:11" ht="15.75" customHeight="1" x14ac:dyDescent="0.25">
      <c r="A667" s="13">
        <v>30403946</v>
      </c>
      <c r="B667" s="13" t="s">
        <v>8165</v>
      </c>
      <c r="C667" s="13" t="s">
        <v>8166</v>
      </c>
      <c r="D667" s="13" t="s">
        <v>8167</v>
      </c>
      <c r="E667" s="13" t="s">
        <v>8168</v>
      </c>
      <c r="F667" s="13" t="s">
        <v>3450</v>
      </c>
      <c r="G667" s="13">
        <v>2018</v>
      </c>
      <c r="H667" s="44">
        <v>43412</v>
      </c>
      <c r="K667" s="13" t="s">
        <v>8169</v>
      </c>
    </row>
    <row r="668" spans="1:11" ht="15.75" customHeight="1" x14ac:dyDescent="0.25">
      <c r="A668" s="13">
        <v>31292063</v>
      </c>
      <c r="B668" s="13" t="s">
        <v>8181</v>
      </c>
      <c r="C668" s="13" t="s">
        <v>254</v>
      </c>
      <c r="D668" s="13" t="s">
        <v>8182</v>
      </c>
      <c r="E668" s="13" t="s">
        <v>256</v>
      </c>
      <c r="F668" s="13" t="s">
        <v>595</v>
      </c>
      <c r="G668" s="13">
        <v>2019</v>
      </c>
      <c r="H668" s="44">
        <v>43658</v>
      </c>
      <c r="K668" s="13" t="s">
        <v>8183</v>
      </c>
    </row>
    <row r="669" spans="1:11" ht="15.75" customHeight="1" x14ac:dyDescent="0.25">
      <c r="A669" s="13">
        <v>32530591</v>
      </c>
      <c r="B669" s="13" t="s">
        <v>8184</v>
      </c>
      <c r="C669" s="13" t="s">
        <v>8185</v>
      </c>
      <c r="D669" s="13" t="s">
        <v>8186</v>
      </c>
      <c r="E669" s="13" t="s">
        <v>8187</v>
      </c>
      <c r="F669" s="13" t="s">
        <v>8188</v>
      </c>
      <c r="G669" s="13">
        <v>2020</v>
      </c>
      <c r="H669" s="44">
        <v>43995</v>
      </c>
      <c r="K669" s="13" t="s">
        <v>8189</v>
      </c>
    </row>
    <row r="670" spans="1:11" ht="15.75" customHeight="1" x14ac:dyDescent="0.25">
      <c r="A670" s="13">
        <v>32897327</v>
      </c>
      <c r="B670" s="13" t="s">
        <v>8200</v>
      </c>
      <c r="C670" s="13" t="s">
        <v>6806</v>
      </c>
      <c r="D670" s="13" t="s">
        <v>8201</v>
      </c>
      <c r="E670" s="13" t="s">
        <v>6808</v>
      </c>
      <c r="F670" s="13" t="s">
        <v>4413</v>
      </c>
      <c r="G670" s="13">
        <v>2020</v>
      </c>
      <c r="H670" s="44">
        <v>44082</v>
      </c>
      <c r="K670" s="13" t="s">
        <v>8202</v>
      </c>
    </row>
    <row r="671" spans="1:11" ht="15.75" customHeight="1" x14ac:dyDescent="0.25">
      <c r="A671" s="13">
        <v>28957453</v>
      </c>
      <c r="B671" s="13" t="s">
        <v>8204</v>
      </c>
      <c r="C671" s="13" t="s">
        <v>8205</v>
      </c>
      <c r="D671" s="13" t="s">
        <v>8206</v>
      </c>
      <c r="E671" s="13" t="s">
        <v>276</v>
      </c>
      <c r="F671" s="13" t="s">
        <v>188</v>
      </c>
      <c r="G671" s="13">
        <v>2017</v>
      </c>
      <c r="H671" s="44">
        <v>43007</v>
      </c>
      <c r="K671" s="13" t="s">
        <v>8207</v>
      </c>
    </row>
    <row r="672" spans="1:11" ht="15.75" customHeight="1" x14ac:dyDescent="0.25">
      <c r="A672" s="13">
        <v>33208513</v>
      </c>
      <c r="B672" s="13" t="s">
        <v>8209</v>
      </c>
      <c r="C672" s="13" t="s">
        <v>8210</v>
      </c>
      <c r="D672" s="13" t="s">
        <v>8211</v>
      </c>
      <c r="E672" s="13" t="s">
        <v>8212</v>
      </c>
      <c r="F672" s="13" t="s">
        <v>393</v>
      </c>
      <c r="G672" s="13">
        <v>2021</v>
      </c>
      <c r="H672" s="44">
        <v>44154</v>
      </c>
      <c r="K672" s="13" t="s">
        <v>8213</v>
      </c>
    </row>
    <row r="673" spans="1:11" ht="15.75" customHeight="1" x14ac:dyDescent="0.25">
      <c r="A673" s="13">
        <v>32929254</v>
      </c>
      <c r="B673" s="13" t="s">
        <v>8214</v>
      </c>
      <c r="C673" s="13" t="s">
        <v>5638</v>
      </c>
      <c r="D673" s="13" t="s">
        <v>8215</v>
      </c>
      <c r="E673" s="13" t="s">
        <v>119</v>
      </c>
      <c r="F673" s="13" t="s">
        <v>218</v>
      </c>
      <c r="G673" s="13">
        <v>2020</v>
      </c>
      <c r="H673" s="44">
        <v>44089</v>
      </c>
      <c r="K673" s="13" t="s">
        <v>8216</v>
      </c>
    </row>
    <row r="674" spans="1:11" ht="15.75" customHeight="1" x14ac:dyDescent="0.25">
      <c r="A674" s="13">
        <v>35076010</v>
      </c>
      <c r="B674" s="13" t="s">
        <v>8224</v>
      </c>
      <c r="C674" s="13" t="s">
        <v>8225</v>
      </c>
      <c r="D674" s="13" t="s">
        <v>8226</v>
      </c>
      <c r="E674" s="13" t="s">
        <v>8227</v>
      </c>
      <c r="F674" s="13" t="s">
        <v>145</v>
      </c>
      <c r="G674" s="13">
        <v>2022</v>
      </c>
      <c r="H674" s="44">
        <v>44586</v>
      </c>
      <c r="I674" s="13" t="s">
        <v>8228</v>
      </c>
      <c r="K674" s="13" t="s">
        <v>8229</v>
      </c>
    </row>
    <row r="675" spans="1:11" ht="15.75" customHeight="1" x14ac:dyDescent="0.25">
      <c r="A675" s="13">
        <v>28108699</v>
      </c>
      <c r="B675" s="13" t="s">
        <v>8257</v>
      </c>
      <c r="C675" s="13" t="s">
        <v>8258</v>
      </c>
      <c r="D675" s="13" t="s">
        <v>8259</v>
      </c>
      <c r="E675" s="13" t="s">
        <v>8260</v>
      </c>
      <c r="F675" s="13" t="s">
        <v>393</v>
      </c>
      <c r="G675" s="13">
        <v>2018</v>
      </c>
      <c r="H675" s="44">
        <v>42757</v>
      </c>
      <c r="K675" s="13" t="s">
        <v>8261</v>
      </c>
    </row>
    <row r="676" spans="1:11" ht="15.75" customHeight="1" x14ac:dyDescent="0.25">
      <c r="A676" s="13">
        <v>34731020</v>
      </c>
      <c r="B676" s="13" t="s">
        <v>8262</v>
      </c>
      <c r="C676" s="13" t="s">
        <v>8263</v>
      </c>
      <c r="D676" s="13" t="s">
        <v>8264</v>
      </c>
      <c r="E676" s="13" t="s">
        <v>4166</v>
      </c>
      <c r="F676" s="13" t="s">
        <v>502</v>
      </c>
      <c r="G676" s="13">
        <v>2022</v>
      </c>
      <c r="H676" s="44">
        <v>44503</v>
      </c>
      <c r="I676" s="13" t="s">
        <v>8265</v>
      </c>
      <c r="K676" s="13" t="s">
        <v>8266</v>
      </c>
    </row>
    <row r="677" spans="1:11" ht="15.75" customHeight="1" x14ac:dyDescent="0.25">
      <c r="A677" s="13">
        <v>31320599</v>
      </c>
      <c r="B677" s="13" t="s">
        <v>8268</v>
      </c>
      <c r="C677" s="13" t="s">
        <v>8269</v>
      </c>
      <c r="D677" s="13" t="s">
        <v>8270</v>
      </c>
      <c r="E677" s="13" t="s">
        <v>8271</v>
      </c>
      <c r="F677" s="13" t="s">
        <v>393</v>
      </c>
      <c r="G677" s="13">
        <v>2019</v>
      </c>
      <c r="H677" s="44">
        <v>43666</v>
      </c>
      <c r="K677" s="13" t="s">
        <v>8272</v>
      </c>
    </row>
    <row r="678" spans="1:11" ht="15.75" customHeight="1" x14ac:dyDescent="0.25">
      <c r="A678" s="13">
        <v>32571818</v>
      </c>
      <c r="B678" s="13" t="s">
        <v>8291</v>
      </c>
      <c r="C678" s="13" t="s">
        <v>8292</v>
      </c>
      <c r="D678" s="13" t="s">
        <v>8293</v>
      </c>
      <c r="E678" s="13" t="s">
        <v>4204</v>
      </c>
      <c r="F678" s="13" t="s">
        <v>573</v>
      </c>
      <c r="G678" s="13">
        <v>2020</v>
      </c>
      <c r="H678" s="44">
        <v>44006</v>
      </c>
      <c r="I678" s="13" t="s">
        <v>8294</v>
      </c>
      <c r="K678" s="13" t="s">
        <v>8295</v>
      </c>
    </row>
    <row r="679" spans="1:11" ht="15.75" customHeight="1" x14ac:dyDescent="0.25">
      <c r="A679" s="13">
        <v>31276596</v>
      </c>
      <c r="B679" s="13" t="s">
        <v>8307</v>
      </c>
      <c r="C679" s="13" t="s">
        <v>8308</v>
      </c>
      <c r="D679" s="13" t="s">
        <v>8309</v>
      </c>
      <c r="E679" s="13" t="s">
        <v>8310</v>
      </c>
      <c r="F679" s="13" t="s">
        <v>648</v>
      </c>
      <c r="G679" s="13">
        <v>2019</v>
      </c>
      <c r="H679" s="44">
        <v>43652</v>
      </c>
      <c r="I679" s="13" t="s">
        <v>8311</v>
      </c>
      <c r="K679" s="13" t="s">
        <v>8312</v>
      </c>
    </row>
    <row r="680" spans="1:11" ht="15.75" customHeight="1" x14ac:dyDescent="0.25">
      <c r="A680" s="13">
        <v>32298551</v>
      </c>
      <c r="B680" s="13" t="s">
        <v>8314</v>
      </c>
      <c r="C680" s="13" t="s">
        <v>8315</v>
      </c>
      <c r="D680" s="13" t="s">
        <v>8316</v>
      </c>
      <c r="E680" s="13" t="s">
        <v>8317</v>
      </c>
      <c r="F680" s="13" t="s">
        <v>840</v>
      </c>
      <c r="G680" s="13">
        <v>2020</v>
      </c>
      <c r="H680" s="44">
        <v>43938</v>
      </c>
      <c r="K680" s="13" t="s">
        <v>8318</v>
      </c>
    </row>
    <row r="681" spans="1:11" ht="15.75" customHeight="1" x14ac:dyDescent="0.25">
      <c r="A681" s="13">
        <v>34029611</v>
      </c>
      <c r="B681" s="13" t="s">
        <v>8324</v>
      </c>
      <c r="C681" s="13" t="s">
        <v>8325</v>
      </c>
      <c r="D681" s="13" t="s">
        <v>8326</v>
      </c>
      <c r="E681" s="13" t="s">
        <v>8327</v>
      </c>
      <c r="F681" s="13" t="s">
        <v>728</v>
      </c>
      <c r="G681" s="13">
        <v>2021</v>
      </c>
      <c r="H681" s="44">
        <v>44340</v>
      </c>
      <c r="K681" s="13" t="s">
        <v>8328</v>
      </c>
    </row>
    <row r="682" spans="1:11" ht="15.75" customHeight="1" x14ac:dyDescent="0.25">
      <c r="A682" s="13">
        <v>32624359</v>
      </c>
      <c r="B682" s="13" t="s">
        <v>8329</v>
      </c>
      <c r="C682" s="13" t="s">
        <v>8330</v>
      </c>
      <c r="D682" s="13" t="s">
        <v>8331</v>
      </c>
      <c r="E682" s="13" t="s">
        <v>8332</v>
      </c>
      <c r="F682" s="13" t="s">
        <v>5245</v>
      </c>
      <c r="G682" s="13">
        <v>2020</v>
      </c>
      <c r="H682" s="44">
        <v>44019</v>
      </c>
      <c r="K682" s="13" t="s">
        <v>8333</v>
      </c>
    </row>
    <row r="683" spans="1:11" ht="15.75" customHeight="1" x14ac:dyDescent="0.25">
      <c r="A683" s="13">
        <v>31705704</v>
      </c>
      <c r="B683" s="13" t="s">
        <v>8334</v>
      </c>
      <c r="C683" s="13" t="s">
        <v>8335</v>
      </c>
      <c r="D683" s="13" t="s">
        <v>8336</v>
      </c>
      <c r="E683" s="13" t="s">
        <v>8337</v>
      </c>
      <c r="F683" s="13" t="s">
        <v>8338</v>
      </c>
      <c r="G683" s="13">
        <v>2020</v>
      </c>
      <c r="H683" s="44">
        <v>43779</v>
      </c>
      <c r="K683" s="13" t="s">
        <v>8339</v>
      </c>
    </row>
    <row r="684" spans="1:11" ht="15.75" customHeight="1" x14ac:dyDescent="0.25">
      <c r="A684" s="13">
        <v>34510008</v>
      </c>
      <c r="B684" s="13" t="s">
        <v>8347</v>
      </c>
      <c r="C684" s="13" t="s">
        <v>8348</v>
      </c>
      <c r="D684" s="13" t="s">
        <v>8349</v>
      </c>
      <c r="E684" s="13" t="s">
        <v>2103</v>
      </c>
      <c r="F684" s="13" t="s">
        <v>393</v>
      </c>
      <c r="G684" s="13">
        <v>2022</v>
      </c>
      <c r="H684" s="44">
        <v>44451</v>
      </c>
      <c r="K684" s="13" t="s">
        <v>8350</v>
      </c>
    </row>
    <row r="685" spans="1:11" ht="15.75" customHeight="1" x14ac:dyDescent="0.25">
      <c r="A685" s="13">
        <v>31670808</v>
      </c>
      <c r="B685" s="13" t="s">
        <v>8352</v>
      </c>
      <c r="C685" s="13" t="s">
        <v>8353</v>
      </c>
      <c r="D685" s="13" t="s">
        <v>8354</v>
      </c>
      <c r="E685" s="13" t="s">
        <v>2103</v>
      </c>
      <c r="F685" s="13" t="s">
        <v>493</v>
      </c>
      <c r="G685" s="13">
        <v>2020</v>
      </c>
      <c r="H685" s="44">
        <v>43770</v>
      </c>
      <c r="K685" s="13" t="s">
        <v>8355</v>
      </c>
    </row>
    <row r="686" spans="1:11" ht="15.75" customHeight="1" x14ac:dyDescent="0.25">
      <c r="A686" s="13">
        <v>34492693</v>
      </c>
      <c r="B686" s="13" t="s">
        <v>8358</v>
      </c>
      <c r="C686" s="13" t="s">
        <v>8359</v>
      </c>
      <c r="D686" s="13" t="s">
        <v>8360</v>
      </c>
      <c r="E686" s="13" t="s">
        <v>8361</v>
      </c>
      <c r="F686" s="13" t="s">
        <v>2140</v>
      </c>
      <c r="G686" s="13">
        <v>2021</v>
      </c>
      <c r="H686" s="44">
        <v>44446</v>
      </c>
      <c r="K686" s="13" t="s">
        <v>8362</v>
      </c>
    </row>
    <row r="687" spans="1:11" ht="15.75" customHeight="1" x14ac:dyDescent="0.25">
      <c r="A687" s="13">
        <v>31319352</v>
      </c>
      <c r="B687" s="13" t="s">
        <v>8366</v>
      </c>
      <c r="C687" s="13" t="s">
        <v>8367</v>
      </c>
      <c r="D687" s="13" t="s">
        <v>8368</v>
      </c>
      <c r="E687" s="13" t="s">
        <v>8369</v>
      </c>
      <c r="F687" s="13" t="s">
        <v>8370</v>
      </c>
      <c r="G687" s="13">
        <v>2019</v>
      </c>
      <c r="H687" s="44">
        <v>43665</v>
      </c>
      <c r="K687" s="13" t="s">
        <v>8371</v>
      </c>
    </row>
    <row r="688" spans="1:11" ht="15.75" customHeight="1" x14ac:dyDescent="0.25">
      <c r="A688" s="13">
        <v>29674407</v>
      </c>
      <c r="B688" s="13" t="s">
        <v>8377</v>
      </c>
      <c r="C688" s="13" t="s">
        <v>8378</v>
      </c>
      <c r="D688" s="13" t="s">
        <v>8379</v>
      </c>
      <c r="E688" s="13" t="s">
        <v>5765</v>
      </c>
      <c r="F688" s="13" t="s">
        <v>393</v>
      </c>
      <c r="G688" s="13">
        <v>2018</v>
      </c>
      <c r="H688" s="44">
        <v>43211</v>
      </c>
      <c r="K688" s="13" t="s">
        <v>8380</v>
      </c>
    </row>
    <row r="689" spans="1:11" ht="15.75" customHeight="1" x14ac:dyDescent="0.25">
      <c r="A689" s="13">
        <v>33168608</v>
      </c>
      <c r="B689" s="13" t="s">
        <v>8387</v>
      </c>
      <c r="C689" s="13" t="s">
        <v>8388</v>
      </c>
      <c r="D689" s="13" t="s">
        <v>8389</v>
      </c>
      <c r="E689" s="13" t="s">
        <v>8390</v>
      </c>
      <c r="F689" s="13" t="s">
        <v>573</v>
      </c>
      <c r="G689" s="13">
        <v>2021</v>
      </c>
      <c r="H689" s="44">
        <v>44145</v>
      </c>
      <c r="I689" s="13" t="s">
        <v>8391</v>
      </c>
      <c r="K689" s="13" t="s">
        <v>8392</v>
      </c>
    </row>
    <row r="690" spans="1:11" ht="15.75" customHeight="1" x14ac:dyDescent="0.25">
      <c r="A690" s="13">
        <v>31651709</v>
      </c>
      <c r="B690" s="13" t="s">
        <v>8400</v>
      </c>
      <c r="C690" s="13" t="s">
        <v>8401</v>
      </c>
      <c r="D690" s="13" t="s">
        <v>8402</v>
      </c>
      <c r="E690" s="13" t="s">
        <v>6948</v>
      </c>
      <c r="F690" s="13" t="s">
        <v>304</v>
      </c>
      <c r="G690" s="13">
        <v>2020</v>
      </c>
      <c r="H690" s="44">
        <v>43764</v>
      </c>
      <c r="I690" s="13" t="s">
        <v>8403</v>
      </c>
      <c r="J690" s="13" t="s">
        <v>8404</v>
      </c>
      <c r="K690" s="13" t="s">
        <v>8405</v>
      </c>
    </row>
    <row r="691" spans="1:11" ht="15.75" customHeight="1" x14ac:dyDescent="0.25">
      <c r="A691" s="13">
        <v>31217322</v>
      </c>
      <c r="B691" s="13" t="s">
        <v>8406</v>
      </c>
      <c r="C691" s="13" t="s">
        <v>8407</v>
      </c>
      <c r="D691" s="13" t="s">
        <v>8408</v>
      </c>
      <c r="E691" s="13" t="s">
        <v>8409</v>
      </c>
      <c r="F691" s="13" t="s">
        <v>393</v>
      </c>
      <c r="G691" s="13">
        <v>2020</v>
      </c>
      <c r="H691" s="44">
        <v>43637</v>
      </c>
      <c r="K691" s="13" t="s">
        <v>8410</v>
      </c>
    </row>
    <row r="692" spans="1:11" ht="15.75" customHeight="1" x14ac:dyDescent="0.25">
      <c r="A692" s="13">
        <v>29601324</v>
      </c>
      <c r="B692" s="13" t="s">
        <v>8411</v>
      </c>
      <c r="C692" s="13" t="s">
        <v>8412</v>
      </c>
      <c r="D692" s="13" t="s">
        <v>8413</v>
      </c>
      <c r="E692" s="13" t="s">
        <v>2937</v>
      </c>
      <c r="F692" s="13" t="s">
        <v>257</v>
      </c>
      <c r="G692" s="13">
        <v>2018</v>
      </c>
      <c r="H692" s="44">
        <v>43190</v>
      </c>
      <c r="K692" s="13" t="s">
        <v>8414</v>
      </c>
    </row>
    <row r="693" spans="1:11" ht="15.75" customHeight="1" x14ac:dyDescent="0.25">
      <c r="A693" s="13">
        <v>35306445</v>
      </c>
      <c r="B693" s="13" t="s">
        <v>8421</v>
      </c>
      <c r="C693" s="13" t="s">
        <v>8422</v>
      </c>
      <c r="D693" s="13" t="s">
        <v>8423</v>
      </c>
      <c r="E693" s="13" t="s">
        <v>8424</v>
      </c>
      <c r="F693" s="13" t="s">
        <v>285</v>
      </c>
      <c r="G693" s="13">
        <v>2022</v>
      </c>
      <c r="H693" s="44">
        <v>44640</v>
      </c>
      <c r="K693" s="13" t="s">
        <v>8425</v>
      </c>
    </row>
    <row r="694" spans="1:11" ht="15.75" customHeight="1" x14ac:dyDescent="0.25">
      <c r="A694" s="13">
        <v>30181210</v>
      </c>
      <c r="B694" s="13" t="s">
        <v>8429</v>
      </c>
      <c r="C694" s="13" t="s">
        <v>8430</v>
      </c>
      <c r="D694" s="13" t="s">
        <v>8431</v>
      </c>
      <c r="E694" s="13" t="s">
        <v>8432</v>
      </c>
      <c r="F694" s="13" t="s">
        <v>1038</v>
      </c>
      <c r="G694" s="13">
        <v>2018</v>
      </c>
      <c r="H694" s="44">
        <v>43349</v>
      </c>
      <c r="I694" s="13" t="s">
        <v>8433</v>
      </c>
      <c r="K694" s="13" t="s">
        <v>8434</v>
      </c>
    </row>
    <row r="695" spans="1:11" ht="15.75" customHeight="1" x14ac:dyDescent="0.25">
      <c r="A695" s="13">
        <v>30647161</v>
      </c>
      <c r="B695" s="13" t="s">
        <v>8436</v>
      </c>
      <c r="C695" s="13" t="s">
        <v>8437</v>
      </c>
      <c r="D695" s="13" t="s">
        <v>8438</v>
      </c>
      <c r="E695" s="13" t="s">
        <v>8439</v>
      </c>
      <c r="F695" s="13" t="s">
        <v>277</v>
      </c>
      <c r="G695" s="13">
        <v>2019</v>
      </c>
      <c r="H695" s="44">
        <v>43482</v>
      </c>
      <c r="I695" s="13" t="s">
        <v>8440</v>
      </c>
      <c r="K695" s="13" t="s">
        <v>8441</v>
      </c>
    </row>
    <row r="696" spans="1:11" ht="15.75" customHeight="1" x14ac:dyDescent="0.25">
      <c r="A696" s="13">
        <v>28073612</v>
      </c>
      <c r="B696" s="13" t="s">
        <v>8443</v>
      </c>
      <c r="C696" s="13" t="s">
        <v>8444</v>
      </c>
      <c r="D696" s="13" t="s">
        <v>8445</v>
      </c>
      <c r="E696" s="13" t="s">
        <v>8446</v>
      </c>
      <c r="F696" s="13" t="s">
        <v>8447</v>
      </c>
      <c r="G696" s="13">
        <v>2017</v>
      </c>
      <c r="H696" s="44">
        <v>42747</v>
      </c>
      <c r="K696" s="13" t="s">
        <v>8448</v>
      </c>
    </row>
    <row r="697" spans="1:11" ht="15.75" customHeight="1" x14ac:dyDescent="0.25">
      <c r="A697" s="13">
        <v>31109850</v>
      </c>
      <c r="B697" s="13" t="s">
        <v>8465</v>
      </c>
      <c r="C697" s="13" t="s">
        <v>8466</v>
      </c>
      <c r="D697" s="13" t="s">
        <v>8467</v>
      </c>
      <c r="E697" s="13" t="s">
        <v>8468</v>
      </c>
      <c r="F697" s="13" t="s">
        <v>8469</v>
      </c>
      <c r="G697" s="13">
        <v>2019</v>
      </c>
      <c r="H697" s="44">
        <v>43607</v>
      </c>
      <c r="K697" s="13" t="s">
        <v>8470</v>
      </c>
    </row>
    <row r="698" spans="1:11" ht="15.75" customHeight="1" x14ac:dyDescent="0.25">
      <c r="A698" s="13">
        <v>33170275</v>
      </c>
      <c r="B698" s="13" t="s">
        <v>8471</v>
      </c>
      <c r="C698" s="13" t="s">
        <v>8472</v>
      </c>
      <c r="D698" s="13" t="s">
        <v>8473</v>
      </c>
      <c r="E698" s="13" t="s">
        <v>8474</v>
      </c>
      <c r="F698" s="13" t="s">
        <v>195</v>
      </c>
      <c r="G698" s="13">
        <v>2021</v>
      </c>
      <c r="H698" s="44">
        <v>44145</v>
      </c>
      <c r="K698" s="13" t="s">
        <v>8475</v>
      </c>
    </row>
    <row r="699" spans="1:11" ht="15.75" customHeight="1" x14ac:dyDescent="0.25">
      <c r="A699" s="13">
        <v>28052997</v>
      </c>
      <c r="B699" s="13" t="s">
        <v>8477</v>
      </c>
      <c r="C699" s="13" t="s">
        <v>8478</v>
      </c>
      <c r="D699" s="13" t="s">
        <v>8479</v>
      </c>
      <c r="E699" s="13" t="s">
        <v>8480</v>
      </c>
      <c r="F699" s="13" t="s">
        <v>624</v>
      </c>
      <c r="G699" s="13">
        <v>2017</v>
      </c>
      <c r="H699" s="44">
        <v>42741</v>
      </c>
      <c r="I699" s="13" t="s">
        <v>8481</v>
      </c>
      <c r="K699" s="13" t="s">
        <v>8482</v>
      </c>
    </row>
    <row r="700" spans="1:11" ht="15.75" customHeight="1" x14ac:dyDescent="0.25">
      <c r="A700" s="13">
        <v>28253939</v>
      </c>
      <c r="B700" s="13" t="s">
        <v>8483</v>
      </c>
      <c r="C700" s="13" t="s">
        <v>8484</v>
      </c>
      <c r="D700" s="13" t="s">
        <v>8485</v>
      </c>
      <c r="E700" s="13" t="s">
        <v>333</v>
      </c>
      <c r="F700" s="13" t="s">
        <v>1451</v>
      </c>
      <c r="G700" s="13">
        <v>2017</v>
      </c>
      <c r="H700" s="44">
        <v>42798</v>
      </c>
      <c r="I700" s="13" t="s">
        <v>8486</v>
      </c>
      <c r="K700" s="13" t="s">
        <v>8487</v>
      </c>
    </row>
    <row r="701" spans="1:11" ht="15.75" customHeight="1" x14ac:dyDescent="0.25">
      <c r="A701" s="13">
        <v>30564232</v>
      </c>
      <c r="B701" s="13" t="s">
        <v>8493</v>
      </c>
      <c r="C701" s="13" t="s">
        <v>8494</v>
      </c>
      <c r="D701" s="13" t="s">
        <v>8495</v>
      </c>
      <c r="E701" s="13" t="s">
        <v>295</v>
      </c>
      <c r="F701" s="13" t="s">
        <v>460</v>
      </c>
      <c r="G701" s="13">
        <v>2018</v>
      </c>
      <c r="H701" s="44">
        <v>43454</v>
      </c>
      <c r="I701" s="13" t="s">
        <v>8496</v>
      </c>
      <c r="K701" s="13" t="s">
        <v>8497</v>
      </c>
    </row>
    <row r="702" spans="1:11" ht="15.75" customHeight="1" x14ac:dyDescent="0.25">
      <c r="A702" s="13">
        <v>33242473</v>
      </c>
      <c r="B702" s="13" t="s">
        <v>8498</v>
      </c>
      <c r="C702" s="13" t="s">
        <v>8499</v>
      </c>
      <c r="D702" s="13" t="s">
        <v>8500</v>
      </c>
      <c r="E702" s="13" t="s">
        <v>8501</v>
      </c>
      <c r="F702" s="13" t="s">
        <v>679</v>
      </c>
      <c r="G702" s="13">
        <v>2021</v>
      </c>
      <c r="H702" s="44">
        <v>44161</v>
      </c>
      <c r="I702" s="13" t="s">
        <v>8502</v>
      </c>
      <c r="J702" s="13" t="s">
        <v>8503</v>
      </c>
      <c r="K702" s="13" t="s">
        <v>8504</v>
      </c>
    </row>
    <row r="703" spans="1:11" ht="15.75" customHeight="1" x14ac:dyDescent="0.25">
      <c r="A703" s="13">
        <v>34407013</v>
      </c>
      <c r="B703" s="13" t="s">
        <v>8505</v>
      </c>
      <c r="C703" s="13" t="s">
        <v>8506</v>
      </c>
      <c r="D703" s="13" t="s">
        <v>8507</v>
      </c>
      <c r="E703" s="13" t="s">
        <v>8508</v>
      </c>
      <c r="F703" s="13" t="s">
        <v>304</v>
      </c>
      <c r="G703" s="13">
        <v>2021</v>
      </c>
      <c r="H703" s="44">
        <v>44426</v>
      </c>
      <c r="K703" s="13" t="s">
        <v>8509</v>
      </c>
    </row>
    <row r="704" spans="1:11" ht="15.75" customHeight="1" x14ac:dyDescent="0.25">
      <c r="A704" s="13">
        <v>29240781</v>
      </c>
      <c r="B704" s="13" t="s">
        <v>8510</v>
      </c>
      <c r="C704" s="13" t="s">
        <v>8511</v>
      </c>
      <c r="D704" s="13" t="s">
        <v>8512</v>
      </c>
      <c r="E704" s="13" t="s">
        <v>8513</v>
      </c>
      <c r="F704" s="13" t="s">
        <v>424</v>
      </c>
      <c r="G704" s="13">
        <v>2017</v>
      </c>
      <c r="H704" s="44">
        <v>43084</v>
      </c>
      <c r="I704" s="13" t="s">
        <v>8514</v>
      </c>
      <c r="K704" s="13" t="s">
        <v>8515</v>
      </c>
    </row>
    <row r="705" spans="1:11" ht="15.75" customHeight="1" x14ac:dyDescent="0.25">
      <c r="A705" s="13">
        <v>28659133</v>
      </c>
      <c r="B705" s="13" t="s">
        <v>8522</v>
      </c>
      <c r="C705" s="13" t="s">
        <v>8523</v>
      </c>
      <c r="D705" s="13" t="s">
        <v>8524</v>
      </c>
      <c r="E705" s="13" t="s">
        <v>7432</v>
      </c>
      <c r="F705" s="13" t="s">
        <v>1066</v>
      </c>
      <c r="G705" s="13">
        <v>2017</v>
      </c>
      <c r="H705" s="44">
        <v>42916</v>
      </c>
      <c r="I705" s="13" t="s">
        <v>8525</v>
      </c>
      <c r="K705" s="13" t="s">
        <v>8526</v>
      </c>
    </row>
    <row r="706" spans="1:11" ht="15.75" customHeight="1" x14ac:dyDescent="0.25">
      <c r="A706" s="13">
        <v>28805699</v>
      </c>
      <c r="B706" s="13" t="s">
        <v>8546</v>
      </c>
      <c r="C706" s="13" t="s">
        <v>8547</v>
      </c>
      <c r="D706" s="13" t="s">
        <v>8548</v>
      </c>
      <c r="E706" s="13" t="s">
        <v>8549</v>
      </c>
      <c r="F706" s="13" t="s">
        <v>3809</v>
      </c>
      <c r="G706" s="13">
        <v>2017</v>
      </c>
      <c r="H706" s="44">
        <v>42962</v>
      </c>
      <c r="I706" s="13" t="s">
        <v>8550</v>
      </c>
      <c r="K706" s="13" t="s">
        <v>8551</v>
      </c>
    </row>
    <row r="707" spans="1:11" ht="15.75" customHeight="1" x14ac:dyDescent="0.25">
      <c r="A707" s="13">
        <v>33765392</v>
      </c>
      <c r="B707" s="13" t="s">
        <v>8553</v>
      </c>
      <c r="C707" s="13" t="s">
        <v>8554</v>
      </c>
      <c r="D707" s="13" t="s">
        <v>8555</v>
      </c>
      <c r="E707" s="13" t="s">
        <v>8556</v>
      </c>
      <c r="F707" s="13" t="s">
        <v>959</v>
      </c>
      <c r="G707" s="13">
        <v>2021</v>
      </c>
      <c r="H707" s="44">
        <v>44280</v>
      </c>
      <c r="I707" s="13" t="s">
        <v>8557</v>
      </c>
      <c r="J707" s="13" t="s">
        <v>8558</v>
      </c>
      <c r="K707" s="13" t="s">
        <v>8559</v>
      </c>
    </row>
    <row r="708" spans="1:11" ht="15.75" customHeight="1" x14ac:dyDescent="0.25">
      <c r="A708" s="13">
        <v>30778550</v>
      </c>
      <c r="B708" s="13" t="s">
        <v>8561</v>
      </c>
      <c r="C708" s="13" t="s">
        <v>8562</v>
      </c>
      <c r="D708" s="13" t="s">
        <v>8563</v>
      </c>
      <c r="E708" s="13" t="s">
        <v>2176</v>
      </c>
      <c r="F708" s="13" t="s">
        <v>493</v>
      </c>
      <c r="G708" s="13">
        <v>2019</v>
      </c>
      <c r="H708" s="44">
        <v>43516</v>
      </c>
      <c r="I708" s="13" t="s">
        <v>8564</v>
      </c>
      <c r="K708" s="13" t="s">
        <v>8565</v>
      </c>
    </row>
    <row r="709" spans="1:11" ht="15.75" customHeight="1" x14ac:dyDescent="0.25">
      <c r="A709" s="13">
        <v>31511332</v>
      </c>
      <c r="B709" s="13" t="s">
        <v>8573</v>
      </c>
      <c r="C709" s="13" t="s">
        <v>8574</v>
      </c>
      <c r="D709" s="13" t="s">
        <v>8575</v>
      </c>
      <c r="E709" s="13" t="s">
        <v>8576</v>
      </c>
      <c r="F709" s="13" t="s">
        <v>502</v>
      </c>
      <c r="G709" s="13">
        <v>2019</v>
      </c>
      <c r="H709" s="44">
        <v>43721</v>
      </c>
      <c r="I709" s="13" t="s">
        <v>8577</v>
      </c>
      <c r="K709" s="13" t="s">
        <v>8578</v>
      </c>
    </row>
    <row r="710" spans="1:11" ht="15.75" customHeight="1" x14ac:dyDescent="0.25">
      <c r="A710" s="13">
        <v>28910265</v>
      </c>
      <c r="B710" s="13" t="s">
        <v>8580</v>
      </c>
      <c r="C710" s="13" t="s">
        <v>8581</v>
      </c>
      <c r="D710" s="13" t="s">
        <v>8582</v>
      </c>
      <c r="E710" s="13" t="s">
        <v>4195</v>
      </c>
      <c r="F710" s="13" t="s">
        <v>304</v>
      </c>
      <c r="G710" s="13">
        <v>2017</v>
      </c>
      <c r="H710" s="44">
        <v>42993</v>
      </c>
      <c r="I710" s="13" t="s">
        <v>8583</v>
      </c>
      <c r="J710" s="13" t="s">
        <v>8584</v>
      </c>
      <c r="K710" s="13" t="s">
        <v>8585</v>
      </c>
    </row>
    <row r="711" spans="1:11" ht="15.75" customHeight="1" x14ac:dyDescent="0.25">
      <c r="A711" s="13">
        <v>29465637</v>
      </c>
      <c r="B711" s="13" t="s">
        <v>8586</v>
      </c>
      <c r="C711" s="13" t="s">
        <v>8587</v>
      </c>
      <c r="D711" s="13" t="s">
        <v>8588</v>
      </c>
      <c r="E711" s="13" t="s">
        <v>1638</v>
      </c>
      <c r="F711" s="13" t="s">
        <v>304</v>
      </c>
      <c r="G711" s="13">
        <v>2018</v>
      </c>
      <c r="H711" s="44">
        <v>43153</v>
      </c>
      <c r="I711" s="13" t="s">
        <v>8589</v>
      </c>
      <c r="J711" s="13" t="s">
        <v>8590</v>
      </c>
      <c r="K711" s="13" t="s">
        <v>8591</v>
      </c>
    </row>
    <row r="712" spans="1:11" ht="15.75" customHeight="1" x14ac:dyDescent="0.25">
      <c r="A712" s="13">
        <v>32009570</v>
      </c>
      <c r="B712" s="13" t="s">
        <v>8600</v>
      </c>
      <c r="C712" s="13" t="s">
        <v>8601</v>
      </c>
      <c r="D712" s="13" t="s">
        <v>8602</v>
      </c>
      <c r="E712" s="13" t="s">
        <v>8603</v>
      </c>
      <c r="F712" s="13" t="s">
        <v>735</v>
      </c>
      <c r="G712" s="13">
        <v>2020</v>
      </c>
      <c r="H712" s="44">
        <v>43865</v>
      </c>
      <c r="K712" s="13" t="s">
        <v>8604</v>
      </c>
    </row>
    <row r="713" spans="1:11" ht="15.75" customHeight="1" x14ac:dyDescent="0.25">
      <c r="A713" s="13">
        <v>32517577</v>
      </c>
      <c r="B713" s="13" t="s">
        <v>8605</v>
      </c>
      <c r="C713" s="13" t="s">
        <v>8606</v>
      </c>
      <c r="D713" s="13" t="s">
        <v>8607</v>
      </c>
      <c r="E713" s="13" t="s">
        <v>8608</v>
      </c>
      <c r="F713" s="13" t="s">
        <v>735</v>
      </c>
      <c r="G713" s="13">
        <v>2020</v>
      </c>
      <c r="H713" s="44">
        <v>43993</v>
      </c>
      <c r="K713" s="13" t="s">
        <v>8609</v>
      </c>
    </row>
    <row r="714" spans="1:11" ht="15.75" customHeight="1" x14ac:dyDescent="0.25">
      <c r="A714" s="13">
        <v>29021154</v>
      </c>
      <c r="B714" s="13" t="s">
        <v>8610</v>
      </c>
      <c r="C714" s="13" t="s">
        <v>8611</v>
      </c>
      <c r="D714" s="13" t="s">
        <v>8612</v>
      </c>
      <c r="E714" s="13" t="s">
        <v>8613</v>
      </c>
      <c r="F714" s="13" t="s">
        <v>502</v>
      </c>
      <c r="G714" s="13">
        <v>2017</v>
      </c>
      <c r="H714" s="44">
        <v>43021</v>
      </c>
      <c r="I714" s="13" t="s">
        <v>8614</v>
      </c>
      <c r="K714" s="13" t="s">
        <v>8615</v>
      </c>
    </row>
    <row r="715" spans="1:11" ht="15.75" customHeight="1" x14ac:dyDescent="0.25">
      <c r="A715" s="13">
        <v>33077658</v>
      </c>
      <c r="B715" s="13" t="s">
        <v>8616</v>
      </c>
      <c r="C715" s="13" t="s">
        <v>8617</v>
      </c>
      <c r="D715" s="13" t="s">
        <v>8618</v>
      </c>
      <c r="E715" s="13" t="s">
        <v>2564</v>
      </c>
      <c r="F715" s="13" t="s">
        <v>573</v>
      </c>
      <c r="G715" s="13">
        <v>2020</v>
      </c>
      <c r="H715" s="44">
        <v>44124</v>
      </c>
      <c r="I715" s="13" t="s">
        <v>8619</v>
      </c>
      <c r="K715" s="13" t="s">
        <v>8620</v>
      </c>
    </row>
    <row r="716" spans="1:11" ht="15.75" customHeight="1" x14ac:dyDescent="0.25">
      <c r="A716" s="13">
        <v>32484607</v>
      </c>
      <c r="B716" s="13" t="s">
        <v>8624</v>
      </c>
      <c r="C716" s="13" t="s">
        <v>8625</v>
      </c>
      <c r="D716" s="13" t="s">
        <v>8626</v>
      </c>
      <c r="E716" s="13" t="s">
        <v>8627</v>
      </c>
      <c r="F716" s="13" t="s">
        <v>8628</v>
      </c>
      <c r="G716" s="13">
        <v>2020</v>
      </c>
      <c r="H716" s="44">
        <v>43985</v>
      </c>
      <c r="I716" s="13" t="s">
        <v>8629</v>
      </c>
      <c r="J716" s="13" t="s">
        <v>8630</v>
      </c>
      <c r="K716" s="13" t="s">
        <v>8631</v>
      </c>
    </row>
    <row r="717" spans="1:11" ht="15.75" customHeight="1" x14ac:dyDescent="0.25">
      <c r="A717" s="13">
        <v>33162204</v>
      </c>
      <c r="B717" s="13" t="s">
        <v>8632</v>
      </c>
      <c r="C717" s="13" t="s">
        <v>8633</v>
      </c>
      <c r="D717" s="13" t="s">
        <v>8634</v>
      </c>
      <c r="E717" s="13" t="s">
        <v>2161</v>
      </c>
      <c r="F717" s="13" t="s">
        <v>8635</v>
      </c>
      <c r="G717" s="13">
        <v>2020</v>
      </c>
      <c r="H717" s="44">
        <v>44144</v>
      </c>
      <c r="I717" s="13" t="s">
        <v>8636</v>
      </c>
      <c r="J717" s="13" t="s">
        <v>8637</v>
      </c>
      <c r="K717" s="13" t="s">
        <v>8638</v>
      </c>
    </row>
    <row r="718" spans="1:11" ht="15.75" customHeight="1" x14ac:dyDescent="0.25">
      <c r="A718" s="13">
        <v>32977759</v>
      </c>
      <c r="B718" s="13" t="s">
        <v>8650</v>
      </c>
      <c r="C718" s="13" t="s">
        <v>8651</v>
      </c>
      <c r="D718" s="13" t="s">
        <v>8652</v>
      </c>
      <c r="E718" s="13" t="s">
        <v>5834</v>
      </c>
      <c r="F718" s="13" t="s">
        <v>1066</v>
      </c>
      <c r="G718" s="13">
        <v>2020</v>
      </c>
      <c r="H718" s="44">
        <v>44100</v>
      </c>
      <c r="I718" s="13" t="s">
        <v>8653</v>
      </c>
      <c r="K718" s="13" t="s">
        <v>8654</v>
      </c>
    </row>
    <row r="719" spans="1:11" ht="15.75" customHeight="1" x14ac:dyDescent="0.25">
      <c r="A719" s="13">
        <v>34872437</v>
      </c>
      <c r="B719" s="13" t="s">
        <v>8658</v>
      </c>
      <c r="C719" s="13" t="s">
        <v>8659</v>
      </c>
      <c r="D719" s="13" t="s">
        <v>8660</v>
      </c>
      <c r="E719" s="13" t="s">
        <v>863</v>
      </c>
      <c r="F719" s="13" t="s">
        <v>2988</v>
      </c>
      <c r="G719" s="13">
        <v>2022</v>
      </c>
      <c r="H719" s="44">
        <v>44537</v>
      </c>
      <c r="K719" s="13" t="s">
        <v>8661</v>
      </c>
    </row>
    <row r="720" spans="1:11" ht="15.75" customHeight="1" x14ac:dyDescent="0.25">
      <c r="A720" s="13">
        <v>32798687</v>
      </c>
      <c r="B720" s="13" t="s">
        <v>8674</v>
      </c>
      <c r="C720" s="13" t="s">
        <v>8675</v>
      </c>
      <c r="D720" s="13" t="s">
        <v>8676</v>
      </c>
      <c r="E720" s="13" t="s">
        <v>8677</v>
      </c>
      <c r="F720" s="13" t="s">
        <v>1845</v>
      </c>
      <c r="G720" s="13">
        <v>2020</v>
      </c>
      <c r="H720" s="44">
        <v>44061</v>
      </c>
      <c r="K720" s="13" t="s">
        <v>8678</v>
      </c>
    </row>
    <row r="721" spans="1:11" ht="15.75" customHeight="1" x14ac:dyDescent="0.25">
      <c r="A721" s="13">
        <v>28407651</v>
      </c>
      <c r="B721" s="13" t="s">
        <v>8679</v>
      </c>
      <c r="C721" s="13" t="s">
        <v>7744</v>
      </c>
      <c r="D721" s="13" t="s">
        <v>8680</v>
      </c>
      <c r="E721" s="13" t="s">
        <v>7746</v>
      </c>
      <c r="F721" s="13" t="s">
        <v>304</v>
      </c>
      <c r="G721" s="13">
        <v>2017</v>
      </c>
      <c r="H721" s="44">
        <v>42839</v>
      </c>
      <c r="K721" s="13" t="s">
        <v>8681</v>
      </c>
    </row>
    <row r="722" spans="1:11" ht="15.75" customHeight="1" x14ac:dyDescent="0.25">
      <c r="A722" s="13">
        <v>32929456</v>
      </c>
      <c r="B722" s="13" t="s">
        <v>8687</v>
      </c>
      <c r="C722" s="13" t="s">
        <v>8688</v>
      </c>
      <c r="D722" s="13" t="s">
        <v>8689</v>
      </c>
      <c r="E722" s="13" t="s">
        <v>8091</v>
      </c>
      <c r="F722" s="13" t="s">
        <v>493</v>
      </c>
      <c r="G722" s="13">
        <v>2021</v>
      </c>
      <c r="H722" s="44">
        <v>44089</v>
      </c>
      <c r="K722" s="13" t="s">
        <v>8690</v>
      </c>
    </row>
    <row r="723" spans="1:11" ht="15.75" customHeight="1" x14ac:dyDescent="0.25">
      <c r="A723" s="13">
        <v>28858332</v>
      </c>
      <c r="B723" s="13" t="s">
        <v>8692</v>
      </c>
      <c r="C723" s="13" t="s">
        <v>8693</v>
      </c>
      <c r="D723" s="13" t="s">
        <v>8694</v>
      </c>
      <c r="E723" s="13" t="s">
        <v>119</v>
      </c>
      <c r="F723" s="13" t="s">
        <v>218</v>
      </c>
      <c r="G723" s="13">
        <v>2017</v>
      </c>
      <c r="H723" s="44">
        <v>42979</v>
      </c>
      <c r="I723" s="13" t="s">
        <v>8695</v>
      </c>
      <c r="J723" s="13" t="s">
        <v>8696</v>
      </c>
      <c r="K723" s="13" t="s">
        <v>8697</v>
      </c>
    </row>
    <row r="724" spans="1:11" ht="15.75" customHeight="1" x14ac:dyDescent="0.25">
      <c r="A724" s="13">
        <v>32730397</v>
      </c>
      <c r="B724" s="13" t="s">
        <v>8708</v>
      </c>
      <c r="C724" s="13" t="s">
        <v>8709</v>
      </c>
      <c r="D724" s="13" t="s">
        <v>8710</v>
      </c>
      <c r="E724" s="13" t="s">
        <v>8711</v>
      </c>
      <c r="F724" s="13" t="s">
        <v>113</v>
      </c>
      <c r="G724" s="13">
        <v>2020</v>
      </c>
      <c r="H724" s="44">
        <v>44043</v>
      </c>
      <c r="K724" s="13" t="s">
        <v>8712</v>
      </c>
    </row>
    <row r="725" spans="1:11" ht="15.75" customHeight="1" x14ac:dyDescent="0.25">
      <c r="A725" s="13">
        <v>32770820</v>
      </c>
      <c r="B725" s="13" t="s">
        <v>8713</v>
      </c>
      <c r="C725" s="13" t="s">
        <v>8714</v>
      </c>
      <c r="D725" s="13" t="s">
        <v>8715</v>
      </c>
      <c r="E725" s="13" t="s">
        <v>8716</v>
      </c>
      <c r="F725" s="13" t="s">
        <v>932</v>
      </c>
      <c r="G725" s="13">
        <v>2021</v>
      </c>
      <c r="H725" s="44">
        <v>44053</v>
      </c>
      <c r="K725" s="13" t="s">
        <v>8717</v>
      </c>
    </row>
    <row r="726" spans="1:11" ht="15.75" customHeight="1" x14ac:dyDescent="0.25">
      <c r="A726" s="13">
        <v>29343220</v>
      </c>
      <c r="B726" s="13" t="s">
        <v>8718</v>
      </c>
      <c r="C726" s="13" t="s">
        <v>8719</v>
      </c>
      <c r="D726" s="13" t="s">
        <v>8720</v>
      </c>
      <c r="E726" s="13" t="s">
        <v>8721</v>
      </c>
      <c r="F726" s="13" t="s">
        <v>1066</v>
      </c>
      <c r="G726" s="13">
        <v>2018</v>
      </c>
      <c r="H726" s="44">
        <v>43119</v>
      </c>
      <c r="I726" s="13" t="s">
        <v>8722</v>
      </c>
      <c r="K726" s="13" t="s">
        <v>8723</v>
      </c>
    </row>
    <row r="727" spans="1:11" ht="15.75" customHeight="1" x14ac:dyDescent="0.25">
      <c r="A727" s="13">
        <v>31157731</v>
      </c>
      <c r="B727" s="13" t="s">
        <v>8731</v>
      </c>
      <c r="C727" s="13" t="s">
        <v>8732</v>
      </c>
      <c r="D727" s="13" t="s">
        <v>8733</v>
      </c>
      <c r="E727" s="13" t="s">
        <v>8734</v>
      </c>
      <c r="F727" s="13" t="s">
        <v>304</v>
      </c>
      <c r="G727" s="13">
        <v>2019</v>
      </c>
      <c r="H727" s="44">
        <v>43620</v>
      </c>
      <c r="I727" s="13" t="s">
        <v>8735</v>
      </c>
      <c r="J727" s="13" t="s">
        <v>8736</v>
      </c>
      <c r="K727" s="13" t="s">
        <v>8737</v>
      </c>
    </row>
    <row r="728" spans="1:11" ht="15.75" customHeight="1" x14ac:dyDescent="0.25">
      <c r="A728" s="13">
        <v>29270390</v>
      </c>
      <c r="B728" s="13" t="s">
        <v>8738</v>
      </c>
      <c r="C728" s="13" t="s">
        <v>8739</v>
      </c>
      <c r="D728" s="13" t="s">
        <v>8740</v>
      </c>
      <c r="E728" s="13" t="s">
        <v>1238</v>
      </c>
      <c r="F728" s="13" t="s">
        <v>5193</v>
      </c>
      <c r="G728" s="13">
        <v>2017</v>
      </c>
      <c r="H728" s="44">
        <v>43092</v>
      </c>
      <c r="I728" s="13" t="s">
        <v>8741</v>
      </c>
      <c r="K728" s="13" t="s">
        <v>8742</v>
      </c>
    </row>
    <row r="729" spans="1:11" ht="15.75" customHeight="1" x14ac:dyDescent="0.25">
      <c r="A729" s="13">
        <v>32795850</v>
      </c>
      <c r="B729" s="13" t="s">
        <v>8744</v>
      </c>
      <c r="C729" s="13" t="s">
        <v>8745</v>
      </c>
      <c r="D729" s="13" t="s">
        <v>8746</v>
      </c>
      <c r="E729" s="13" t="s">
        <v>8747</v>
      </c>
      <c r="F729" s="13" t="s">
        <v>285</v>
      </c>
      <c r="G729" s="13">
        <v>2020</v>
      </c>
      <c r="H729" s="44">
        <v>44059</v>
      </c>
      <c r="K729" s="13" t="s">
        <v>8748</v>
      </c>
    </row>
    <row r="730" spans="1:11" ht="15.75" customHeight="1" x14ac:dyDescent="0.25">
      <c r="A730" s="13">
        <v>31823768</v>
      </c>
      <c r="B730" s="13" t="s">
        <v>8754</v>
      </c>
      <c r="C730" s="13" t="s">
        <v>8755</v>
      </c>
      <c r="D730" s="13" t="s">
        <v>8756</v>
      </c>
      <c r="E730" s="13" t="s">
        <v>8757</v>
      </c>
      <c r="F730" s="13" t="s">
        <v>1066</v>
      </c>
      <c r="G730" s="13">
        <v>2019</v>
      </c>
      <c r="H730" s="44">
        <v>43811</v>
      </c>
      <c r="I730" s="13" t="s">
        <v>8758</v>
      </c>
      <c r="K730" s="13" t="s">
        <v>8759</v>
      </c>
    </row>
    <row r="731" spans="1:11" ht="15.75" customHeight="1" x14ac:dyDescent="0.25">
      <c r="A731" s="13">
        <v>33177123</v>
      </c>
      <c r="B731" s="13" t="s">
        <v>8760</v>
      </c>
      <c r="C731" s="13" t="s">
        <v>8761</v>
      </c>
      <c r="D731" s="13" t="s">
        <v>8762</v>
      </c>
      <c r="E731" s="13" t="s">
        <v>8763</v>
      </c>
      <c r="F731" s="13" t="s">
        <v>502</v>
      </c>
      <c r="G731" s="13">
        <v>2021</v>
      </c>
      <c r="H731" s="44">
        <v>44147</v>
      </c>
      <c r="I731" s="13" t="s">
        <v>8764</v>
      </c>
      <c r="K731" s="13" t="s">
        <v>8765</v>
      </c>
    </row>
    <row r="732" spans="1:11" ht="15.75" customHeight="1" x14ac:dyDescent="0.25">
      <c r="A732" s="13">
        <v>30364212</v>
      </c>
      <c r="B732" s="13" t="s">
        <v>8771</v>
      </c>
      <c r="C732" s="13" t="s">
        <v>8772</v>
      </c>
      <c r="D732" s="13" t="s">
        <v>8773</v>
      </c>
      <c r="E732" s="13" t="s">
        <v>8774</v>
      </c>
      <c r="F732" s="13" t="s">
        <v>1727</v>
      </c>
      <c r="G732" s="13">
        <v>2018</v>
      </c>
      <c r="H732" s="44">
        <v>43403</v>
      </c>
      <c r="I732" s="13" t="s">
        <v>8775</v>
      </c>
      <c r="K732" s="13" t="s">
        <v>8776</v>
      </c>
    </row>
    <row r="733" spans="1:11" ht="15.75" customHeight="1" x14ac:dyDescent="0.25">
      <c r="A733" s="13">
        <v>34524062</v>
      </c>
      <c r="B733" s="13" t="s">
        <v>8790</v>
      </c>
      <c r="C733" s="13" t="s">
        <v>8791</v>
      </c>
      <c r="D733" s="13" t="s">
        <v>8792</v>
      </c>
      <c r="E733" s="13" t="s">
        <v>328</v>
      </c>
      <c r="F733" s="13" t="s">
        <v>8793</v>
      </c>
      <c r="G733" s="13">
        <v>2021</v>
      </c>
      <c r="H733" s="44">
        <v>44454</v>
      </c>
      <c r="K733" s="13" t="s">
        <v>8794</v>
      </c>
    </row>
    <row r="734" spans="1:11" ht="15.75" customHeight="1" x14ac:dyDescent="0.25">
      <c r="A734" s="13">
        <v>34497776</v>
      </c>
      <c r="B734" s="13" t="s">
        <v>8795</v>
      </c>
      <c r="C734" s="13" t="s">
        <v>8796</v>
      </c>
      <c r="D734" s="13" t="s">
        <v>8797</v>
      </c>
      <c r="E734" s="13" t="s">
        <v>8798</v>
      </c>
      <c r="F734" s="13" t="s">
        <v>5193</v>
      </c>
      <c r="G734" s="13">
        <v>2021</v>
      </c>
      <c r="H734" s="44">
        <v>44448</v>
      </c>
      <c r="I734" s="13" t="s">
        <v>8799</v>
      </c>
      <c r="K734" s="13" t="s">
        <v>8800</v>
      </c>
    </row>
    <row r="735" spans="1:11" ht="15.75" customHeight="1" x14ac:dyDescent="0.25">
      <c r="A735" s="13">
        <v>32024723</v>
      </c>
      <c r="B735" s="13" t="s">
        <v>8809</v>
      </c>
      <c r="C735" s="13" t="s">
        <v>8810</v>
      </c>
      <c r="D735" s="13" t="s">
        <v>8811</v>
      </c>
      <c r="E735" s="13" t="s">
        <v>8812</v>
      </c>
      <c r="F735" s="13" t="s">
        <v>502</v>
      </c>
      <c r="G735" s="13">
        <v>2020</v>
      </c>
      <c r="H735" s="44">
        <v>43868</v>
      </c>
      <c r="I735" s="13" t="s">
        <v>8813</v>
      </c>
      <c r="K735" s="13" t="s">
        <v>8814</v>
      </c>
    </row>
    <row r="736" spans="1:11" ht="15.75" customHeight="1" x14ac:dyDescent="0.25">
      <c r="A736" s="13">
        <v>30909883</v>
      </c>
      <c r="B736" s="13" t="s">
        <v>8822</v>
      </c>
      <c r="C736" s="13" t="s">
        <v>8823</v>
      </c>
      <c r="D736" s="13" t="s">
        <v>8824</v>
      </c>
      <c r="E736" s="13" t="s">
        <v>2103</v>
      </c>
      <c r="F736" s="13" t="s">
        <v>1066</v>
      </c>
      <c r="G736" s="13">
        <v>2019</v>
      </c>
      <c r="H736" s="44">
        <v>43551</v>
      </c>
      <c r="I736" s="13" t="s">
        <v>8825</v>
      </c>
      <c r="K736" s="13" t="s">
        <v>8826</v>
      </c>
    </row>
    <row r="737" spans="1:11" ht="15.75" customHeight="1" x14ac:dyDescent="0.25">
      <c r="A737" s="13">
        <v>29776807</v>
      </c>
      <c r="B737" s="13" t="s">
        <v>8834</v>
      </c>
      <c r="C737" s="13" t="s">
        <v>8835</v>
      </c>
      <c r="D737" s="13" t="s">
        <v>8836</v>
      </c>
      <c r="E737" s="13" t="s">
        <v>8837</v>
      </c>
      <c r="F737" s="13" t="s">
        <v>679</v>
      </c>
      <c r="G737" s="13">
        <v>2018</v>
      </c>
      <c r="H737" s="44">
        <v>43240</v>
      </c>
      <c r="I737" s="13" t="s">
        <v>8838</v>
      </c>
      <c r="K737" s="13" t="s">
        <v>8839</v>
      </c>
    </row>
    <row r="738" spans="1:11" ht="15.75" customHeight="1" x14ac:dyDescent="0.25">
      <c r="A738" s="13">
        <v>34694413</v>
      </c>
      <c r="B738" s="13" t="s">
        <v>8842</v>
      </c>
      <c r="C738" s="13" t="s">
        <v>8843</v>
      </c>
      <c r="D738" s="13" t="s">
        <v>8844</v>
      </c>
      <c r="E738" s="13" t="s">
        <v>8845</v>
      </c>
      <c r="F738" s="13" t="s">
        <v>1239</v>
      </c>
      <c r="G738" s="13">
        <v>2021</v>
      </c>
      <c r="H738" s="44">
        <v>44494</v>
      </c>
    </row>
    <row r="739" spans="1:11" ht="15.75" customHeight="1" x14ac:dyDescent="0.25">
      <c r="A739" s="13">
        <v>29406492</v>
      </c>
      <c r="B739" s="13" t="s">
        <v>8848</v>
      </c>
      <c r="C739" s="13" t="s">
        <v>8849</v>
      </c>
      <c r="D739" s="13" t="s">
        <v>8850</v>
      </c>
      <c r="E739" s="13" t="s">
        <v>8851</v>
      </c>
      <c r="F739" s="13" t="s">
        <v>8852</v>
      </c>
      <c r="G739" s="13">
        <v>2018</v>
      </c>
      <c r="H739" s="44">
        <v>43138</v>
      </c>
      <c r="K739" s="13" t="s">
        <v>8853</v>
      </c>
    </row>
    <row r="740" spans="1:11" ht="15.75" customHeight="1" x14ac:dyDescent="0.25">
      <c r="A740" s="13">
        <v>32068837</v>
      </c>
      <c r="B740" s="13" t="s">
        <v>8860</v>
      </c>
      <c r="C740" s="13" t="s">
        <v>8861</v>
      </c>
      <c r="D740" s="13" t="s">
        <v>8862</v>
      </c>
      <c r="E740" s="13" t="s">
        <v>8863</v>
      </c>
      <c r="F740" s="13" t="s">
        <v>493</v>
      </c>
      <c r="G740" s="13">
        <v>2020</v>
      </c>
      <c r="H740" s="44">
        <v>43880</v>
      </c>
      <c r="I740" s="13" t="s">
        <v>8864</v>
      </c>
      <c r="K740" s="13" t="s">
        <v>8865</v>
      </c>
    </row>
    <row r="741" spans="1:11" ht="15.75" customHeight="1" x14ac:dyDescent="0.25">
      <c r="A741" s="13">
        <v>31119629</v>
      </c>
      <c r="B741" s="13" t="s">
        <v>8903</v>
      </c>
      <c r="C741" s="13" t="s">
        <v>8904</v>
      </c>
      <c r="D741" s="13" t="s">
        <v>8905</v>
      </c>
      <c r="E741" s="13" t="s">
        <v>7065</v>
      </c>
      <c r="F741" s="13" t="s">
        <v>120</v>
      </c>
      <c r="G741" s="13">
        <v>2019</v>
      </c>
      <c r="H741" s="44">
        <v>43609</v>
      </c>
      <c r="K741" s="13" t="s">
        <v>8906</v>
      </c>
    </row>
    <row r="742" spans="1:11" ht="15.75" customHeight="1" x14ac:dyDescent="0.25">
      <c r="A742" s="13">
        <v>28827305</v>
      </c>
      <c r="B742" s="13" t="s">
        <v>8907</v>
      </c>
      <c r="C742" s="13" t="s">
        <v>8908</v>
      </c>
      <c r="D742" s="13" t="s">
        <v>8909</v>
      </c>
      <c r="E742" s="13" t="s">
        <v>7432</v>
      </c>
      <c r="F742" s="13" t="s">
        <v>393</v>
      </c>
      <c r="G742" s="13">
        <v>2017</v>
      </c>
      <c r="H742" s="44">
        <v>42970</v>
      </c>
      <c r="K742" s="13" t="s">
        <v>8910</v>
      </c>
    </row>
    <row r="743" spans="1:11" ht="15.75" customHeight="1" x14ac:dyDescent="0.25">
      <c r="A743" s="13">
        <v>31307183</v>
      </c>
      <c r="B743" s="13" t="s">
        <v>8911</v>
      </c>
      <c r="C743" s="13" t="s">
        <v>8912</v>
      </c>
      <c r="D743" s="13" t="s">
        <v>8913</v>
      </c>
      <c r="E743" s="13" t="s">
        <v>8914</v>
      </c>
      <c r="F743" s="13" t="s">
        <v>7286</v>
      </c>
      <c r="G743" s="13">
        <v>2019</v>
      </c>
      <c r="H743" s="44">
        <v>43663</v>
      </c>
      <c r="K743" s="13" t="s">
        <v>8915</v>
      </c>
    </row>
    <row r="744" spans="1:11" ht="15.75" customHeight="1" x14ac:dyDescent="0.25">
      <c r="A744" s="13">
        <v>32605597</v>
      </c>
      <c r="B744" s="13" t="s">
        <v>8923</v>
      </c>
      <c r="C744" s="13" t="s">
        <v>8924</v>
      </c>
      <c r="D744" s="13" t="s">
        <v>8925</v>
      </c>
      <c r="E744" s="13" t="s">
        <v>6760</v>
      </c>
      <c r="F744" s="13" t="s">
        <v>2604</v>
      </c>
      <c r="G744" s="13">
        <v>2020</v>
      </c>
      <c r="H744" s="44">
        <v>44014</v>
      </c>
      <c r="I744" s="13" t="s">
        <v>8926</v>
      </c>
      <c r="K744" s="13" t="s">
        <v>8927</v>
      </c>
    </row>
    <row r="745" spans="1:11" ht="15.75" customHeight="1" x14ac:dyDescent="0.25">
      <c r="A745" s="13">
        <v>32073548</v>
      </c>
      <c r="B745" s="13" t="s">
        <v>8932</v>
      </c>
      <c r="C745" s="13" t="s">
        <v>8933</v>
      </c>
      <c r="D745" s="13" t="s">
        <v>8934</v>
      </c>
      <c r="E745" s="13" t="s">
        <v>8935</v>
      </c>
      <c r="F745" s="13" t="s">
        <v>304</v>
      </c>
      <c r="G745" s="13">
        <v>2020</v>
      </c>
      <c r="H745" s="44">
        <v>43881</v>
      </c>
      <c r="K745" s="13" t="s">
        <v>8936</v>
      </c>
    </row>
    <row r="746" spans="1:11" ht="15.75" customHeight="1" x14ac:dyDescent="0.25">
      <c r="A746" s="13">
        <v>30509194</v>
      </c>
      <c r="B746" s="13" t="s">
        <v>8939</v>
      </c>
      <c r="C746" s="13" t="s">
        <v>8940</v>
      </c>
      <c r="D746" s="13" t="s">
        <v>8941</v>
      </c>
      <c r="E746" s="13" t="s">
        <v>8942</v>
      </c>
      <c r="F746" s="13" t="s">
        <v>1066</v>
      </c>
      <c r="G746" s="13">
        <v>2018</v>
      </c>
      <c r="H746" s="44">
        <v>43439</v>
      </c>
      <c r="I746" s="13" t="s">
        <v>8943</v>
      </c>
      <c r="K746" s="13" t="s">
        <v>8944</v>
      </c>
    </row>
    <row r="747" spans="1:11" ht="15.75" customHeight="1" x14ac:dyDescent="0.25">
      <c r="A747" s="13">
        <v>34187371</v>
      </c>
      <c r="B747" s="13" t="s">
        <v>8948</v>
      </c>
      <c r="C747" s="13" t="s">
        <v>8949</v>
      </c>
      <c r="D747" s="13" t="s">
        <v>8950</v>
      </c>
      <c r="E747" s="13" t="s">
        <v>8951</v>
      </c>
      <c r="F747" s="13" t="s">
        <v>759</v>
      </c>
      <c r="G747" s="13">
        <v>2021</v>
      </c>
      <c r="H747" s="44">
        <v>44377</v>
      </c>
      <c r="I747" s="13" t="s">
        <v>8952</v>
      </c>
      <c r="K747" s="13" t="s">
        <v>8953</v>
      </c>
    </row>
    <row r="748" spans="1:11" ht="15.75" customHeight="1" x14ac:dyDescent="0.25">
      <c r="A748" s="13">
        <v>33207228</v>
      </c>
      <c r="B748" s="13" t="s">
        <v>8956</v>
      </c>
      <c r="C748" s="13" t="s">
        <v>8957</v>
      </c>
      <c r="D748" s="13" t="s">
        <v>8958</v>
      </c>
      <c r="E748" s="13" t="s">
        <v>6760</v>
      </c>
      <c r="F748" s="13" t="s">
        <v>977</v>
      </c>
      <c r="G748" s="13">
        <v>2020</v>
      </c>
      <c r="H748" s="44">
        <v>44153</v>
      </c>
      <c r="K748" s="13" t="s">
        <v>8959</v>
      </c>
    </row>
    <row r="749" spans="1:11" ht="15.75" customHeight="1" x14ac:dyDescent="0.25">
      <c r="A749" s="13">
        <v>34013864</v>
      </c>
      <c r="B749" s="13" t="s">
        <v>9009</v>
      </c>
      <c r="C749" s="13" t="s">
        <v>9010</v>
      </c>
      <c r="D749" s="13" t="s">
        <v>9011</v>
      </c>
      <c r="E749" s="13" t="s">
        <v>1075</v>
      </c>
      <c r="F749" s="13" t="s">
        <v>145</v>
      </c>
      <c r="G749" s="13">
        <v>2021</v>
      </c>
      <c r="H749" s="44">
        <v>44336</v>
      </c>
      <c r="I749" s="13" t="s">
        <v>9012</v>
      </c>
      <c r="K749" s="13" t="s">
        <v>9013</v>
      </c>
    </row>
    <row r="750" spans="1:11" ht="15.75" customHeight="1" x14ac:dyDescent="0.25">
      <c r="A750" s="13">
        <v>30443344</v>
      </c>
      <c r="B750" s="13" t="s">
        <v>9024</v>
      </c>
      <c r="C750" s="13" t="s">
        <v>9025</v>
      </c>
      <c r="D750" s="13" t="s">
        <v>9026</v>
      </c>
      <c r="E750" s="13" t="s">
        <v>8774</v>
      </c>
      <c r="F750" s="13" t="s">
        <v>1727</v>
      </c>
      <c r="G750" s="13">
        <v>2018</v>
      </c>
      <c r="H750" s="44">
        <v>43476</v>
      </c>
      <c r="I750" s="13" t="s">
        <v>9027</v>
      </c>
      <c r="K750" s="13" t="s">
        <v>9028</v>
      </c>
    </row>
    <row r="751" spans="1:11" ht="15.75" customHeight="1" x14ac:dyDescent="0.25">
      <c r="A751" s="13">
        <v>33508084</v>
      </c>
      <c r="B751" s="13" t="s">
        <v>9032</v>
      </c>
      <c r="C751" s="13" t="s">
        <v>9033</v>
      </c>
      <c r="D751" s="13" t="s">
        <v>9034</v>
      </c>
      <c r="E751" s="13" t="s">
        <v>529</v>
      </c>
      <c r="F751" s="13" t="s">
        <v>2140</v>
      </c>
      <c r="G751" s="13">
        <v>2021</v>
      </c>
      <c r="H751" s="44">
        <v>44224</v>
      </c>
      <c r="I751" s="13" t="s">
        <v>9035</v>
      </c>
      <c r="K751" s="13" t="s">
        <v>9036</v>
      </c>
    </row>
    <row r="752" spans="1:11" ht="15.75" customHeight="1" x14ac:dyDescent="0.25">
      <c r="A752" s="13">
        <v>32811545</v>
      </c>
      <c r="B752" s="13" t="s">
        <v>9049</v>
      </c>
      <c r="C752" s="13" t="s">
        <v>9050</v>
      </c>
      <c r="D752" s="13" t="s">
        <v>9051</v>
      </c>
      <c r="E752" s="13" t="s">
        <v>9052</v>
      </c>
      <c r="F752" s="13" t="s">
        <v>2604</v>
      </c>
      <c r="G752" s="13">
        <v>2020</v>
      </c>
      <c r="H752" s="44">
        <v>44063</v>
      </c>
      <c r="I752" s="13" t="s">
        <v>9053</v>
      </c>
      <c r="K752" s="13" t="s">
        <v>9054</v>
      </c>
    </row>
    <row r="753" spans="1:11" ht="15.75" customHeight="1" x14ac:dyDescent="0.25">
      <c r="A753" s="13">
        <v>34581604</v>
      </c>
      <c r="B753" s="13" t="s">
        <v>9056</v>
      </c>
      <c r="C753" s="13" t="s">
        <v>9057</v>
      </c>
      <c r="D753" s="13" t="s">
        <v>9058</v>
      </c>
      <c r="E753" s="13" t="s">
        <v>4844</v>
      </c>
      <c r="F753" s="13" t="s">
        <v>624</v>
      </c>
      <c r="G753" s="13">
        <v>2021</v>
      </c>
      <c r="H753" s="44">
        <v>44467</v>
      </c>
      <c r="I753" s="13" t="s">
        <v>9059</v>
      </c>
      <c r="K753" s="13" t="s">
        <v>9060</v>
      </c>
    </row>
    <row r="754" spans="1:11" ht="15.75" customHeight="1" x14ac:dyDescent="0.25">
      <c r="A754" s="13">
        <v>33044490</v>
      </c>
      <c r="B754" s="13" t="s">
        <v>9062</v>
      </c>
      <c r="C754" s="13" t="s">
        <v>9063</v>
      </c>
      <c r="D754" s="13" t="s">
        <v>9064</v>
      </c>
      <c r="E754" s="13" t="s">
        <v>9065</v>
      </c>
      <c r="F754" s="13" t="s">
        <v>2140</v>
      </c>
      <c r="G754" s="13">
        <v>2021</v>
      </c>
      <c r="H754" s="44">
        <v>44116</v>
      </c>
      <c r="K754" s="13" t="s">
        <v>9066</v>
      </c>
    </row>
    <row r="755" spans="1:11" ht="15.75" customHeight="1" x14ac:dyDescent="0.25">
      <c r="A755" s="13">
        <v>34324655</v>
      </c>
      <c r="B755" s="13" t="s">
        <v>9074</v>
      </c>
      <c r="C755" s="13" t="s">
        <v>9075</v>
      </c>
      <c r="D755" s="13" t="s">
        <v>9076</v>
      </c>
      <c r="E755" s="13" t="s">
        <v>529</v>
      </c>
      <c r="F755" s="13" t="s">
        <v>493</v>
      </c>
      <c r="G755" s="13">
        <v>2021</v>
      </c>
      <c r="H755" s="44">
        <v>44406</v>
      </c>
      <c r="I755" s="13" t="s">
        <v>9077</v>
      </c>
      <c r="K755" s="13" t="s">
        <v>9078</v>
      </c>
    </row>
    <row r="756" spans="1:11" ht="15.75" customHeight="1" x14ac:dyDescent="0.25">
      <c r="A756" s="13">
        <v>32295478</v>
      </c>
      <c r="B756" s="13" t="s">
        <v>9098</v>
      </c>
      <c r="C756" s="13" t="s">
        <v>9099</v>
      </c>
      <c r="D756" s="13" t="s">
        <v>9100</v>
      </c>
      <c r="E756" s="13" t="s">
        <v>9101</v>
      </c>
      <c r="F756" s="13" t="s">
        <v>735</v>
      </c>
      <c r="G756" s="13">
        <v>2020</v>
      </c>
      <c r="H756" s="44">
        <v>43938</v>
      </c>
      <c r="K756" s="13" t="s">
        <v>9102</v>
      </c>
    </row>
    <row r="757" spans="1:11" ht="15.75" customHeight="1" x14ac:dyDescent="0.25">
      <c r="A757" s="13">
        <v>28512023</v>
      </c>
      <c r="B757" s="13" t="s">
        <v>9103</v>
      </c>
      <c r="C757" s="13" t="s">
        <v>9104</v>
      </c>
      <c r="D757" s="13" t="s">
        <v>9105</v>
      </c>
      <c r="E757" s="13" t="s">
        <v>9106</v>
      </c>
      <c r="F757" s="13" t="s">
        <v>9107</v>
      </c>
      <c r="G757" s="13">
        <v>2017</v>
      </c>
      <c r="H757" s="44">
        <v>42873</v>
      </c>
      <c r="K757" s="13" t="s">
        <v>9108</v>
      </c>
    </row>
    <row r="758" spans="1:11" ht="15.75" customHeight="1" x14ac:dyDescent="0.25">
      <c r="A758" s="13">
        <v>31213219</v>
      </c>
      <c r="B758" s="13" t="s">
        <v>9117</v>
      </c>
      <c r="C758" s="13" t="s">
        <v>9118</v>
      </c>
      <c r="D758" s="13" t="s">
        <v>9119</v>
      </c>
      <c r="E758" s="13" t="s">
        <v>119</v>
      </c>
      <c r="F758" s="13" t="s">
        <v>1046</v>
      </c>
      <c r="G758" s="13">
        <v>2019</v>
      </c>
      <c r="H758" s="44">
        <v>43636</v>
      </c>
      <c r="I758" s="13" t="s">
        <v>9120</v>
      </c>
      <c r="K758" s="13" t="s">
        <v>9121</v>
      </c>
    </row>
    <row r="759" spans="1:11" ht="15.75" customHeight="1" x14ac:dyDescent="0.25">
      <c r="A759" s="13">
        <v>30461598</v>
      </c>
      <c r="B759" s="13" t="s">
        <v>9127</v>
      </c>
      <c r="C759" s="13" t="s">
        <v>9128</v>
      </c>
      <c r="D759" s="13" t="s">
        <v>9129</v>
      </c>
      <c r="E759" s="13" t="s">
        <v>9130</v>
      </c>
      <c r="F759" s="13" t="s">
        <v>304</v>
      </c>
      <c r="G759" s="13">
        <v>2019</v>
      </c>
      <c r="H759" s="44">
        <v>43426</v>
      </c>
      <c r="K759" s="13" t="s">
        <v>9131</v>
      </c>
    </row>
    <row r="760" spans="1:11" ht="15.75" customHeight="1" x14ac:dyDescent="0.25">
      <c r="A760" s="13">
        <v>31119622</v>
      </c>
      <c r="B760" s="13" t="s">
        <v>9143</v>
      </c>
      <c r="C760" s="13" t="s">
        <v>9144</v>
      </c>
      <c r="D760" s="13" t="s">
        <v>9145</v>
      </c>
      <c r="E760" s="13" t="s">
        <v>9146</v>
      </c>
      <c r="F760" s="13" t="s">
        <v>120</v>
      </c>
      <c r="G760" s="13">
        <v>2019</v>
      </c>
      <c r="H760" s="44">
        <v>43609</v>
      </c>
      <c r="K760" s="13" t="s">
        <v>9147</v>
      </c>
    </row>
    <row r="761" spans="1:11" ht="15.75" customHeight="1" x14ac:dyDescent="0.25">
      <c r="A761" s="13">
        <v>35252037</v>
      </c>
      <c r="B761" s="13" t="s">
        <v>9150</v>
      </c>
      <c r="C761" s="13" t="s">
        <v>9151</v>
      </c>
      <c r="D761" s="13" t="s">
        <v>9152</v>
      </c>
      <c r="E761" s="13" t="s">
        <v>414</v>
      </c>
      <c r="F761" s="13" t="s">
        <v>5193</v>
      </c>
      <c r="G761" s="13">
        <v>2022</v>
      </c>
      <c r="H761" s="44">
        <v>44627</v>
      </c>
      <c r="I761" s="13" t="s">
        <v>9153</v>
      </c>
      <c r="K761" s="13" t="s">
        <v>9154</v>
      </c>
    </row>
    <row r="762" spans="1:11" ht="15.75" customHeight="1" x14ac:dyDescent="0.25">
      <c r="A762" s="13">
        <v>32785692</v>
      </c>
      <c r="B762" s="13" t="s">
        <v>9156</v>
      </c>
      <c r="C762" s="13" t="s">
        <v>9157</v>
      </c>
      <c r="D762" s="13" t="s">
        <v>9158</v>
      </c>
      <c r="E762" s="13" t="s">
        <v>863</v>
      </c>
      <c r="F762" s="13" t="s">
        <v>493</v>
      </c>
      <c r="G762" s="13">
        <v>2020</v>
      </c>
      <c r="H762" s="44">
        <v>44057</v>
      </c>
      <c r="K762" s="13" t="s">
        <v>9159</v>
      </c>
    </row>
    <row r="763" spans="1:11" ht="15.75" customHeight="1" x14ac:dyDescent="0.25">
      <c r="A763" s="13">
        <v>32759973</v>
      </c>
      <c r="B763" s="13" t="s">
        <v>9174</v>
      </c>
      <c r="C763" s="13" t="s">
        <v>9175</v>
      </c>
      <c r="D763" s="13" t="s">
        <v>9176</v>
      </c>
      <c r="E763" s="13" t="s">
        <v>9177</v>
      </c>
      <c r="F763" s="13" t="s">
        <v>9178</v>
      </c>
      <c r="G763" s="13">
        <v>2021</v>
      </c>
      <c r="H763" s="44">
        <v>44051</v>
      </c>
      <c r="K763" s="13" t="s">
        <v>9179</v>
      </c>
    </row>
    <row r="764" spans="1:11" ht="15.75" customHeight="1" x14ac:dyDescent="0.25">
      <c r="A764" s="13">
        <v>33117493</v>
      </c>
      <c r="B764" s="13" t="s">
        <v>9180</v>
      </c>
      <c r="C764" s="13" t="s">
        <v>9181</v>
      </c>
      <c r="D764" s="13" t="s">
        <v>9182</v>
      </c>
      <c r="E764" s="13" t="s">
        <v>9183</v>
      </c>
      <c r="F764" s="13" t="s">
        <v>9184</v>
      </c>
      <c r="G764" s="13">
        <v>2020</v>
      </c>
      <c r="H764" s="44">
        <v>44133</v>
      </c>
      <c r="I764" s="13" t="s">
        <v>9185</v>
      </c>
      <c r="K764" s="13" t="s">
        <v>9186</v>
      </c>
    </row>
    <row r="765" spans="1:11" ht="15.75" customHeight="1" x14ac:dyDescent="0.25">
      <c r="A765" s="13">
        <v>33268771</v>
      </c>
      <c r="B765" s="13" t="s">
        <v>9205</v>
      </c>
      <c r="C765" s="13" t="s">
        <v>9206</v>
      </c>
      <c r="D765" s="13" t="s">
        <v>9207</v>
      </c>
      <c r="E765" s="13" t="s">
        <v>9208</v>
      </c>
      <c r="F765" s="13" t="s">
        <v>3262</v>
      </c>
      <c r="G765" s="13">
        <v>2020</v>
      </c>
      <c r="H765" s="44">
        <v>44168</v>
      </c>
      <c r="I765" s="13" t="s">
        <v>9209</v>
      </c>
      <c r="K765" s="13" t="s">
        <v>9210</v>
      </c>
    </row>
    <row r="766" spans="1:11" ht="15.75" customHeight="1" x14ac:dyDescent="0.25">
      <c r="A766" s="13">
        <v>30676485</v>
      </c>
      <c r="B766" s="13" t="s">
        <v>9212</v>
      </c>
      <c r="C766" s="13" t="s">
        <v>9213</v>
      </c>
      <c r="D766" s="13" t="s">
        <v>9214</v>
      </c>
      <c r="E766" s="13" t="s">
        <v>9215</v>
      </c>
      <c r="F766" s="13" t="s">
        <v>304</v>
      </c>
      <c r="G766" s="13">
        <v>2019</v>
      </c>
      <c r="H766" s="44">
        <v>43490</v>
      </c>
      <c r="K766" s="13" t="s">
        <v>9216</v>
      </c>
    </row>
    <row r="767" spans="1:11" ht="15.75" customHeight="1" x14ac:dyDescent="0.25">
      <c r="A767" s="13">
        <v>29748180</v>
      </c>
      <c r="B767" s="13" t="s">
        <v>9217</v>
      </c>
      <c r="C767" s="13" t="s">
        <v>9218</v>
      </c>
      <c r="D767" s="13" t="s">
        <v>9219</v>
      </c>
      <c r="E767" s="13" t="s">
        <v>9220</v>
      </c>
      <c r="F767" s="13" t="s">
        <v>393</v>
      </c>
      <c r="G767" s="13">
        <v>2018</v>
      </c>
      <c r="H767" s="44">
        <v>43232</v>
      </c>
      <c r="K767" s="13" t="s">
        <v>9221</v>
      </c>
    </row>
    <row r="768" spans="1:11" ht="15.75" customHeight="1" x14ac:dyDescent="0.25">
      <c r="A768" s="13">
        <v>32418509</v>
      </c>
      <c r="B768" s="13" t="s">
        <v>9222</v>
      </c>
      <c r="C768" s="13" t="s">
        <v>9223</v>
      </c>
      <c r="D768" s="13" t="s">
        <v>9224</v>
      </c>
      <c r="E768" s="13" t="s">
        <v>655</v>
      </c>
      <c r="F768" s="13" t="s">
        <v>4579</v>
      </c>
      <c r="G768" s="13">
        <v>2020</v>
      </c>
      <c r="H768" s="44">
        <v>43970</v>
      </c>
      <c r="K768" s="13" t="s">
        <v>9225</v>
      </c>
    </row>
    <row r="769" spans="1:11" ht="15.75" customHeight="1" x14ac:dyDescent="0.25">
      <c r="A769" s="13">
        <v>31476278</v>
      </c>
      <c r="B769" s="13" t="s">
        <v>9227</v>
      </c>
      <c r="C769" s="13" t="s">
        <v>9228</v>
      </c>
      <c r="D769" s="13" t="s">
        <v>9229</v>
      </c>
      <c r="E769" s="13" t="s">
        <v>9230</v>
      </c>
      <c r="F769" s="13" t="s">
        <v>595</v>
      </c>
      <c r="G769" s="13">
        <v>2019</v>
      </c>
      <c r="H769" s="44">
        <v>43711</v>
      </c>
      <c r="K769" s="13" t="s">
        <v>9231</v>
      </c>
    </row>
    <row r="770" spans="1:11" ht="15.75" customHeight="1" x14ac:dyDescent="0.25">
      <c r="A770" s="13">
        <v>31930578</v>
      </c>
      <c r="B770" s="13" t="s">
        <v>9232</v>
      </c>
      <c r="C770" s="13" t="s">
        <v>9233</v>
      </c>
      <c r="D770" s="13" t="s">
        <v>9234</v>
      </c>
      <c r="E770" s="13" t="s">
        <v>9235</v>
      </c>
      <c r="F770" s="13" t="s">
        <v>6906</v>
      </c>
      <c r="G770" s="13">
        <v>2020</v>
      </c>
      <c r="H770" s="44">
        <v>43844</v>
      </c>
      <c r="I770" s="13" t="s">
        <v>9236</v>
      </c>
      <c r="K770" s="13" t="s">
        <v>9237</v>
      </c>
    </row>
    <row r="771" spans="1:11" ht="15.75" customHeight="1" x14ac:dyDescent="0.25">
      <c r="A771" s="13">
        <v>31182361</v>
      </c>
      <c r="B771" s="13" t="s">
        <v>9243</v>
      </c>
      <c r="C771" s="13" t="s">
        <v>9244</v>
      </c>
      <c r="D771" s="13" t="s">
        <v>9245</v>
      </c>
      <c r="E771" s="13" t="s">
        <v>9246</v>
      </c>
      <c r="F771" s="13" t="s">
        <v>8447</v>
      </c>
      <c r="G771" s="13">
        <v>2020</v>
      </c>
      <c r="H771" s="44">
        <v>43628</v>
      </c>
      <c r="K771" s="13" t="s">
        <v>9247</v>
      </c>
    </row>
    <row r="772" spans="1:11" ht="15.75" customHeight="1" x14ac:dyDescent="0.25">
      <c r="A772" s="13">
        <v>29271025</v>
      </c>
      <c r="B772" s="13" t="s">
        <v>9248</v>
      </c>
      <c r="C772" s="13" t="s">
        <v>9249</v>
      </c>
      <c r="D772" s="13" t="s">
        <v>9250</v>
      </c>
      <c r="E772" s="13" t="s">
        <v>9251</v>
      </c>
      <c r="F772" s="13" t="s">
        <v>9252</v>
      </c>
      <c r="G772" s="13">
        <v>2018</v>
      </c>
      <c r="H772" s="44">
        <v>43092</v>
      </c>
      <c r="K772" s="13" t="s">
        <v>9253</v>
      </c>
    </row>
    <row r="773" spans="1:11" ht="15.75" customHeight="1" x14ac:dyDescent="0.25">
      <c r="A773" s="13">
        <v>35131478</v>
      </c>
      <c r="B773" s="13" t="s">
        <v>9254</v>
      </c>
      <c r="C773" s="13" t="s">
        <v>9255</v>
      </c>
      <c r="D773" s="13" t="s">
        <v>9256</v>
      </c>
      <c r="E773" s="13" t="s">
        <v>9257</v>
      </c>
      <c r="F773" s="13" t="s">
        <v>9258</v>
      </c>
      <c r="G773" s="13">
        <v>2022</v>
      </c>
      <c r="H773" s="44">
        <v>44600</v>
      </c>
      <c r="K773" s="13" t="s">
        <v>9259</v>
      </c>
    </row>
    <row r="774" spans="1:11" ht="15.75" customHeight="1" x14ac:dyDescent="0.25">
      <c r="A774" s="13">
        <v>34854620</v>
      </c>
      <c r="B774" s="13" t="s">
        <v>9276</v>
      </c>
      <c r="C774" s="13" t="s">
        <v>9277</v>
      </c>
      <c r="D774" s="13" t="s">
        <v>9278</v>
      </c>
      <c r="E774" s="13" t="s">
        <v>9279</v>
      </c>
      <c r="F774" s="13" t="s">
        <v>8730</v>
      </c>
      <c r="G774" s="13">
        <v>2021</v>
      </c>
      <c r="H774" s="44">
        <v>44532</v>
      </c>
    </row>
    <row r="775" spans="1:11" ht="15.75" customHeight="1" x14ac:dyDescent="0.25">
      <c r="A775" s="13">
        <v>32019756</v>
      </c>
      <c r="B775" s="13" t="s">
        <v>9286</v>
      </c>
      <c r="C775" s="13" t="s">
        <v>9287</v>
      </c>
      <c r="D775" s="13" t="s">
        <v>9288</v>
      </c>
      <c r="E775" s="13" t="s">
        <v>9289</v>
      </c>
      <c r="F775" s="13" t="s">
        <v>9290</v>
      </c>
      <c r="G775" s="13">
        <v>2020</v>
      </c>
      <c r="H775" s="44">
        <v>43867</v>
      </c>
      <c r="I775" s="13" t="s">
        <v>9291</v>
      </c>
      <c r="K775" s="13" t="s">
        <v>9292</v>
      </c>
    </row>
    <row r="776" spans="1:11" ht="15.75" customHeight="1" x14ac:dyDescent="0.25">
      <c r="A776" s="13">
        <v>32031617</v>
      </c>
      <c r="B776" s="13" t="s">
        <v>9293</v>
      </c>
      <c r="C776" s="13" t="s">
        <v>9294</v>
      </c>
      <c r="D776" s="13" t="s">
        <v>9295</v>
      </c>
      <c r="E776" s="13" t="s">
        <v>6145</v>
      </c>
      <c r="F776" s="13" t="s">
        <v>5966</v>
      </c>
      <c r="G776" s="13">
        <v>2020</v>
      </c>
      <c r="H776" s="44">
        <v>43869</v>
      </c>
      <c r="I776" s="13" t="s">
        <v>9296</v>
      </c>
      <c r="K776" s="13" t="s">
        <v>9297</v>
      </c>
    </row>
    <row r="777" spans="1:11" ht="15.75" customHeight="1" x14ac:dyDescent="0.25">
      <c r="A777" s="13">
        <v>31241038</v>
      </c>
      <c r="B777" s="13" t="s">
        <v>9298</v>
      </c>
      <c r="C777" s="13" t="s">
        <v>9299</v>
      </c>
      <c r="D777" s="13" t="s">
        <v>9300</v>
      </c>
      <c r="E777" s="13" t="s">
        <v>9301</v>
      </c>
      <c r="F777" s="13" t="s">
        <v>1046</v>
      </c>
      <c r="G777" s="13">
        <v>2019</v>
      </c>
      <c r="H777" s="44">
        <v>43643</v>
      </c>
      <c r="I777" s="13" t="s">
        <v>9302</v>
      </c>
      <c r="K777" s="13" t="s">
        <v>9303</v>
      </c>
    </row>
    <row r="778" spans="1:11" ht="15.75" customHeight="1" x14ac:dyDescent="0.25">
      <c r="A778" s="13">
        <v>32523077</v>
      </c>
      <c r="B778" s="13" t="s">
        <v>9304</v>
      </c>
      <c r="C778" s="13" t="s">
        <v>9305</v>
      </c>
      <c r="D778" s="13" t="s">
        <v>9306</v>
      </c>
      <c r="E778" s="13" t="s">
        <v>9307</v>
      </c>
      <c r="F778" s="13" t="s">
        <v>2202</v>
      </c>
      <c r="G778" s="13">
        <v>2020</v>
      </c>
      <c r="H778" s="44">
        <v>43994</v>
      </c>
      <c r="I778" s="13" t="s">
        <v>9308</v>
      </c>
      <c r="K778" s="13" t="s">
        <v>9309</v>
      </c>
    </row>
    <row r="779" spans="1:11" ht="15.75" customHeight="1" x14ac:dyDescent="0.25">
      <c r="A779" s="13">
        <v>31119631</v>
      </c>
      <c r="B779" s="13" t="s">
        <v>9311</v>
      </c>
      <c r="C779" s="13" t="s">
        <v>9312</v>
      </c>
      <c r="D779" s="13" t="s">
        <v>9313</v>
      </c>
      <c r="E779" s="13" t="s">
        <v>9314</v>
      </c>
      <c r="F779" s="13" t="s">
        <v>120</v>
      </c>
      <c r="G779" s="13">
        <v>2019</v>
      </c>
      <c r="H779" s="44">
        <v>43609</v>
      </c>
      <c r="K779" s="13" t="s">
        <v>9315</v>
      </c>
    </row>
    <row r="780" spans="1:11" ht="15.75" customHeight="1" x14ac:dyDescent="0.25">
      <c r="A780" s="13">
        <v>29906594</v>
      </c>
      <c r="B780" s="13" t="s">
        <v>9316</v>
      </c>
      <c r="C780" s="13" t="s">
        <v>9317</v>
      </c>
      <c r="D780" s="13" t="s">
        <v>9318</v>
      </c>
      <c r="E780" s="13" t="s">
        <v>9319</v>
      </c>
      <c r="F780" s="13" t="s">
        <v>1845</v>
      </c>
      <c r="G780" s="13">
        <v>2019</v>
      </c>
      <c r="H780" s="44">
        <v>43267</v>
      </c>
      <c r="I780" s="13" t="s">
        <v>9320</v>
      </c>
      <c r="K780" s="13" t="s">
        <v>9321</v>
      </c>
    </row>
    <row r="781" spans="1:11" ht="15.75" customHeight="1" x14ac:dyDescent="0.25">
      <c r="A781" s="13">
        <v>32868325</v>
      </c>
      <c r="B781" s="13" t="s">
        <v>9322</v>
      </c>
      <c r="C781" s="13" t="s">
        <v>9323</v>
      </c>
      <c r="D781" s="13" t="s">
        <v>9324</v>
      </c>
      <c r="E781" s="13" t="s">
        <v>4881</v>
      </c>
      <c r="F781" s="13" t="s">
        <v>573</v>
      </c>
      <c r="G781" s="13">
        <v>2020</v>
      </c>
      <c r="H781" s="44">
        <v>44076</v>
      </c>
      <c r="I781" s="13" t="s">
        <v>9325</v>
      </c>
      <c r="K781" s="13" t="s">
        <v>9326</v>
      </c>
    </row>
    <row r="782" spans="1:11" ht="15.75" customHeight="1" x14ac:dyDescent="0.25">
      <c r="A782" s="13">
        <v>34774742</v>
      </c>
      <c r="B782" s="13" t="s">
        <v>9330</v>
      </c>
      <c r="C782" s="13" t="s">
        <v>9331</v>
      </c>
      <c r="D782" s="13" t="s">
        <v>9332</v>
      </c>
      <c r="E782" s="13" t="s">
        <v>9333</v>
      </c>
      <c r="F782" s="13" t="s">
        <v>9107</v>
      </c>
      <c r="G782" s="13">
        <v>2022</v>
      </c>
      <c r="H782" s="44">
        <v>44514</v>
      </c>
      <c r="K782" s="13" t="s">
        <v>9334</v>
      </c>
    </row>
    <row r="783" spans="1:11" ht="15.75" customHeight="1" x14ac:dyDescent="0.25">
      <c r="A783" s="13">
        <v>33367806</v>
      </c>
      <c r="B783" s="13" t="s">
        <v>9353</v>
      </c>
      <c r="C783" s="13" t="s">
        <v>9354</v>
      </c>
      <c r="D783" s="13" t="s">
        <v>9355</v>
      </c>
      <c r="E783" s="13" t="s">
        <v>8077</v>
      </c>
      <c r="F783" s="13" t="s">
        <v>493</v>
      </c>
      <c r="G783" s="13">
        <v>2021</v>
      </c>
      <c r="H783" s="44">
        <v>44193</v>
      </c>
      <c r="K783" s="13" t="s">
        <v>9356</v>
      </c>
    </row>
    <row r="784" spans="1:11" ht="15.75" customHeight="1" x14ac:dyDescent="0.25">
      <c r="A784" s="13">
        <v>30541468</v>
      </c>
      <c r="B784" s="13" t="s">
        <v>9357</v>
      </c>
      <c r="C784" s="13" t="s">
        <v>9358</v>
      </c>
      <c r="D784" s="13" t="s">
        <v>9359</v>
      </c>
      <c r="E784" s="13" t="s">
        <v>9360</v>
      </c>
      <c r="F784" s="13" t="s">
        <v>1066</v>
      </c>
      <c r="G784" s="13">
        <v>2018</v>
      </c>
      <c r="H784" s="44">
        <v>43448</v>
      </c>
      <c r="I784" s="13" t="s">
        <v>9361</v>
      </c>
      <c r="K784" s="13" t="s">
        <v>9362</v>
      </c>
    </row>
    <row r="785" spans="1:11" ht="15.75" customHeight="1" x14ac:dyDescent="0.25">
      <c r="A785" s="13">
        <v>32190837</v>
      </c>
      <c r="B785" s="13" t="s">
        <v>9364</v>
      </c>
      <c r="C785" s="13" t="s">
        <v>9365</v>
      </c>
      <c r="D785" s="13" t="s">
        <v>9366</v>
      </c>
      <c r="E785" s="13" t="s">
        <v>2139</v>
      </c>
      <c r="F785" s="13" t="s">
        <v>9367</v>
      </c>
      <c r="G785" s="13">
        <v>2020</v>
      </c>
      <c r="H785" s="44">
        <v>43910</v>
      </c>
      <c r="I785" s="13" t="s">
        <v>9368</v>
      </c>
    </row>
    <row r="786" spans="1:11" ht="15.75" customHeight="1" x14ac:dyDescent="0.25">
      <c r="A786" s="13">
        <v>34716431</v>
      </c>
      <c r="B786" s="13" t="s">
        <v>9384</v>
      </c>
      <c r="C786" s="13" t="s">
        <v>3162</v>
      </c>
      <c r="D786" s="13" t="s">
        <v>9385</v>
      </c>
      <c r="E786" s="13" t="s">
        <v>580</v>
      </c>
      <c r="F786" s="13" t="s">
        <v>218</v>
      </c>
      <c r="G786" s="13">
        <v>2022</v>
      </c>
      <c r="H786" s="44">
        <v>44499</v>
      </c>
      <c r="I786" s="13" t="s">
        <v>9386</v>
      </c>
      <c r="K786" s="13" t="s">
        <v>9387</v>
      </c>
    </row>
    <row r="787" spans="1:11" ht="15.75" customHeight="1" x14ac:dyDescent="0.25">
      <c r="A787" s="13">
        <v>32341705</v>
      </c>
      <c r="B787" s="13" t="s">
        <v>9393</v>
      </c>
      <c r="C787" s="13" t="s">
        <v>9394</v>
      </c>
      <c r="D787" s="13" t="s">
        <v>9395</v>
      </c>
      <c r="E787" s="13" t="s">
        <v>1375</v>
      </c>
      <c r="F787" s="13" t="s">
        <v>9396</v>
      </c>
      <c r="G787" s="13">
        <v>2020</v>
      </c>
      <c r="H787" s="44">
        <v>43950</v>
      </c>
      <c r="I787" s="13" t="s">
        <v>9397</v>
      </c>
      <c r="K787" s="13" t="s">
        <v>9398</v>
      </c>
    </row>
    <row r="788" spans="1:11" ht="15.75" customHeight="1" x14ac:dyDescent="0.25">
      <c r="A788" s="13">
        <v>32035231</v>
      </c>
      <c r="B788" s="13" t="s">
        <v>9400</v>
      </c>
      <c r="C788" s="13" t="s">
        <v>9401</v>
      </c>
      <c r="D788" s="13" t="s">
        <v>9402</v>
      </c>
      <c r="E788" s="13" t="s">
        <v>9403</v>
      </c>
      <c r="F788" s="13" t="s">
        <v>1845</v>
      </c>
      <c r="G788" s="13">
        <v>2020</v>
      </c>
      <c r="H788" s="44">
        <v>43870</v>
      </c>
      <c r="K788" s="13" t="s">
        <v>9404</v>
      </c>
    </row>
    <row r="789" spans="1:11" ht="15.75" customHeight="1" x14ac:dyDescent="0.25">
      <c r="A789" s="13">
        <v>33853224</v>
      </c>
      <c r="B789" s="13" t="s">
        <v>9405</v>
      </c>
      <c r="C789" s="13" t="s">
        <v>9406</v>
      </c>
      <c r="D789" s="13" t="s">
        <v>9407</v>
      </c>
      <c r="E789" s="13" t="s">
        <v>9408</v>
      </c>
      <c r="F789" s="13" t="s">
        <v>9409</v>
      </c>
      <c r="G789" s="13">
        <v>2021</v>
      </c>
      <c r="H789" s="44">
        <v>44301</v>
      </c>
      <c r="K789" s="13" t="s">
        <v>9410</v>
      </c>
    </row>
    <row r="790" spans="1:11" ht="15.75" customHeight="1" x14ac:dyDescent="0.25">
      <c r="A790" s="13">
        <v>31099331</v>
      </c>
      <c r="B790" s="13" t="s">
        <v>9412</v>
      </c>
      <c r="C790" s="13" t="s">
        <v>9413</v>
      </c>
      <c r="D790" s="13" t="s">
        <v>9414</v>
      </c>
      <c r="E790" s="13" t="s">
        <v>7432</v>
      </c>
      <c r="F790" s="13" t="s">
        <v>595</v>
      </c>
      <c r="G790" s="13">
        <v>2019</v>
      </c>
      <c r="H790" s="44">
        <v>43603</v>
      </c>
      <c r="K790" s="13" t="s">
        <v>9415</v>
      </c>
    </row>
    <row r="791" spans="1:11" ht="15.75" customHeight="1" x14ac:dyDescent="0.25">
      <c r="A791" s="13">
        <v>29499642</v>
      </c>
      <c r="B791" s="13" t="s">
        <v>9416</v>
      </c>
      <c r="C791" s="13" t="s">
        <v>9417</v>
      </c>
      <c r="D791" s="13" t="s">
        <v>9418</v>
      </c>
      <c r="E791" s="13" t="s">
        <v>7550</v>
      </c>
      <c r="F791" s="13" t="s">
        <v>864</v>
      </c>
      <c r="G791" s="13">
        <v>2018</v>
      </c>
      <c r="H791" s="44">
        <v>43163</v>
      </c>
      <c r="I791" s="13" t="s">
        <v>9419</v>
      </c>
      <c r="K791" s="13" t="s">
        <v>9420</v>
      </c>
    </row>
    <row r="792" spans="1:11" ht="15.75" customHeight="1" x14ac:dyDescent="0.25">
      <c r="A792" s="13">
        <v>33930160</v>
      </c>
      <c r="B792" s="13" t="s">
        <v>9422</v>
      </c>
      <c r="C792" s="13" t="s">
        <v>9423</v>
      </c>
      <c r="D792" s="13" t="s">
        <v>9424</v>
      </c>
      <c r="E792" s="13" t="s">
        <v>9425</v>
      </c>
      <c r="F792" s="13" t="s">
        <v>493</v>
      </c>
      <c r="G792" s="13">
        <v>2021</v>
      </c>
      <c r="H792" s="44">
        <v>44316</v>
      </c>
      <c r="K792" s="13" t="s">
        <v>9426</v>
      </c>
    </row>
    <row r="793" spans="1:11" ht="15.75" customHeight="1" x14ac:dyDescent="0.25">
      <c r="A793" s="13">
        <v>31046619</v>
      </c>
      <c r="B793" s="13" t="s">
        <v>9429</v>
      </c>
      <c r="C793" s="13" t="s">
        <v>9430</v>
      </c>
      <c r="D793" s="13" t="s">
        <v>9431</v>
      </c>
      <c r="E793" s="13" t="s">
        <v>407</v>
      </c>
      <c r="F793" s="13" t="s">
        <v>735</v>
      </c>
      <c r="G793" s="13">
        <v>2019</v>
      </c>
      <c r="H793" s="44">
        <v>43589</v>
      </c>
      <c r="K793" s="13" t="s">
        <v>9432</v>
      </c>
    </row>
    <row r="794" spans="1:11" ht="15.75" customHeight="1" x14ac:dyDescent="0.25">
      <c r="A794" s="13">
        <v>32127453</v>
      </c>
      <c r="B794" s="13" t="s">
        <v>9433</v>
      </c>
      <c r="C794" s="13" t="s">
        <v>9434</v>
      </c>
      <c r="D794" s="13" t="s">
        <v>9435</v>
      </c>
      <c r="E794" s="13" t="s">
        <v>9436</v>
      </c>
      <c r="F794" s="13" t="s">
        <v>277</v>
      </c>
      <c r="G794" s="13">
        <v>2020</v>
      </c>
      <c r="H794" s="44">
        <v>43895</v>
      </c>
      <c r="I794" s="13" t="s">
        <v>9437</v>
      </c>
      <c r="K794" s="13" t="s">
        <v>9438</v>
      </c>
    </row>
    <row r="795" spans="1:11" ht="15.75" customHeight="1" x14ac:dyDescent="0.25">
      <c r="A795" s="13">
        <v>31119635</v>
      </c>
      <c r="B795" s="13" t="s">
        <v>9451</v>
      </c>
      <c r="C795" s="13" t="s">
        <v>9452</v>
      </c>
      <c r="D795" s="13" t="s">
        <v>9453</v>
      </c>
      <c r="E795" s="13" t="s">
        <v>9454</v>
      </c>
      <c r="F795" s="13" t="s">
        <v>120</v>
      </c>
      <c r="G795" s="13">
        <v>2019</v>
      </c>
      <c r="H795" s="44">
        <v>43609</v>
      </c>
      <c r="K795" s="13" t="s">
        <v>9455</v>
      </c>
    </row>
    <row r="796" spans="1:11" ht="15.75" customHeight="1" x14ac:dyDescent="0.25">
      <c r="A796" s="13">
        <v>28893203</v>
      </c>
      <c r="B796" s="13" t="s">
        <v>9481</v>
      </c>
      <c r="C796" s="13" t="s">
        <v>9482</v>
      </c>
      <c r="D796" s="13" t="s">
        <v>9483</v>
      </c>
      <c r="E796" s="13" t="s">
        <v>2103</v>
      </c>
      <c r="F796" s="13" t="s">
        <v>1066</v>
      </c>
      <c r="G796" s="13">
        <v>2017</v>
      </c>
      <c r="H796" s="44">
        <v>42991</v>
      </c>
      <c r="I796" s="13" t="s">
        <v>9484</v>
      </c>
      <c r="K796" s="13" t="s">
        <v>9485</v>
      </c>
    </row>
    <row r="797" spans="1:11" ht="15.75" customHeight="1" x14ac:dyDescent="0.25">
      <c r="A797" s="13">
        <v>29509792</v>
      </c>
      <c r="B797" s="13" t="s">
        <v>9487</v>
      </c>
      <c r="C797" s="13" t="s">
        <v>8006</v>
      </c>
      <c r="D797" s="13" t="s">
        <v>9488</v>
      </c>
      <c r="E797" s="13" t="s">
        <v>8008</v>
      </c>
      <c r="F797" s="13" t="s">
        <v>424</v>
      </c>
      <c r="G797" s="13">
        <v>2018</v>
      </c>
      <c r="H797" s="44">
        <v>43166</v>
      </c>
      <c r="I797" s="13" t="s">
        <v>9489</v>
      </c>
      <c r="K797" s="13" t="s">
        <v>9490</v>
      </c>
    </row>
    <row r="798" spans="1:11" ht="15.75" customHeight="1" x14ac:dyDescent="0.25">
      <c r="A798" s="13">
        <v>32423958</v>
      </c>
      <c r="B798" s="13" t="s">
        <v>9499</v>
      </c>
      <c r="C798" s="13" t="s">
        <v>9500</v>
      </c>
      <c r="D798" s="13" t="s">
        <v>9501</v>
      </c>
      <c r="E798" s="13" t="s">
        <v>9502</v>
      </c>
      <c r="F798" s="13" t="s">
        <v>573</v>
      </c>
      <c r="G798" s="13">
        <v>2020</v>
      </c>
      <c r="H798" s="44">
        <v>43971</v>
      </c>
      <c r="I798" s="13" t="s">
        <v>9503</v>
      </c>
      <c r="K798" s="13" t="s">
        <v>9504</v>
      </c>
    </row>
    <row r="799" spans="1:11" ht="15.75" customHeight="1" x14ac:dyDescent="0.25">
      <c r="A799" s="13">
        <v>28412384</v>
      </c>
      <c r="B799" s="13" t="s">
        <v>9514</v>
      </c>
      <c r="C799" s="13" t="s">
        <v>9515</v>
      </c>
      <c r="D799" s="13" t="s">
        <v>9516</v>
      </c>
      <c r="E799" s="13" t="s">
        <v>9517</v>
      </c>
      <c r="F799" s="13" t="s">
        <v>1845</v>
      </c>
      <c r="G799" s="13">
        <v>2017</v>
      </c>
      <c r="H799" s="44">
        <v>42842</v>
      </c>
      <c r="K799" s="13" t="s">
        <v>9518</v>
      </c>
    </row>
    <row r="800" spans="1:11" ht="15.75" customHeight="1" x14ac:dyDescent="0.25">
      <c r="A800" s="13">
        <v>33741965</v>
      </c>
      <c r="B800" s="13" t="s">
        <v>9521</v>
      </c>
      <c r="C800" s="13" t="s">
        <v>9522</v>
      </c>
      <c r="D800" s="13" t="s">
        <v>9523</v>
      </c>
      <c r="E800" s="13" t="s">
        <v>9524</v>
      </c>
      <c r="F800" s="13" t="s">
        <v>3262</v>
      </c>
      <c r="G800" s="13">
        <v>2021</v>
      </c>
      <c r="H800" s="44">
        <v>44275</v>
      </c>
      <c r="I800" s="13" t="s">
        <v>9525</v>
      </c>
      <c r="K800" s="13" t="s">
        <v>9526</v>
      </c>
    </row>
    <row r="801" spans="1:11" ht="15.75" customHeight="1" x14ac:dyDescent="0.25">
      <c r="A801" s="13">
        <v>30730922</v>
      </c>
      <c r="B801" s="13" t="s">
        <v>9530</v>
      </c>
      <c r="C801" s="13" t="s">
        <v>9531</v>
      </c>
      <c r="D801" s="13" t="s">
        <v>9532</v>
      </c>
      <c r="E801" s="13" t="s">
        <v>9533</v>
      </c>
      <c r="F801" s="13" t="s">
        <v>424</v>
      </c>
      <c r="G801" s="13">
        <v>2019</v>
      </c>
      <c r="H801" s="44">
        <v>43504</v>
      </c>
      <c r="I801" s="13" t="s">
        <v>9534</v>
      </c>
      <c r="K801" s="13" t="s">
        <v>9535</v>
      </c>
    </row>
    <row r="802" spans="1:11" ht="15.75" customHeight="1" x14ac:dyDescent="0.25">
      <c r="A802" s="13">
        <v>29976520</v>
      </c>
      <c r="B802" s="13" t="s">
        <v>9546</v>
      </c>
      <c r="C802" s="13" t="s">
        <v>9547</v>
      </c>
      <c r="D802" s="13" t="s">
        <v>9548</v>
      </c>
      <c r="E802" s="13" t="s">
        <v>9549</v>
      </c>
      <c r="F802" s="13" t="s">
        <v>679</v>
      </c>
      <c r="G802" s="13">
        <v>2018</v>
      </c>
      <c r="H802" s="44">
        <v>43288</v>
      </c>
      <c r="I802" s="13" t="s">
        <v>9550</v>
      </c>
      <c r="J802" s="13" t="s">
        <v>9551</v>
      </c>
      <c r="K802" s="13" t="s">
        <v>9552</v>
      </c>
    </row>
    <row r="803" spans="1:11" ht="15.75" customHeight="1" x14ac:dyDescent="0.25">
      <c r="A803" s="13">
        <v>30392736</v>
      </c>
      <c r="B803" s="13" t="s">
        <v>9559</v>
      </c>
      <c r="C803" s="13" t="s">
        <v>9560</v>
      </c>
      <c r="D803" s="13" t="s">
        <v>9561</v>
      </c>
      <c r="E803" s="13" t="s">
        <v>2987</v>
      </c>
      <c r="F803" s="13" t="s">
        <v>9562</v>
      </c>
      <c r="G803" s="13">
        <v>2019</v>
      </c>
      <c r="H803" s="44">
        <v>43410</v>
      </c>
      <c r="I803" s="13" t="s">
        <v>9563</v>
      </c>
      <c r="J803" s="13" t="s">
        <v>9564</v>
      </c>
      <c r="K803" s="13" t="s">
        <v>9565</v>
      </c>
    </row>
    <row r="804" spans="1:11" ht="15.75" customHeight="1" x14ac:dyDescent="0.25">
      <c r="A804" s="13">
        <v>34052582</v>
      </c>
      <c r="B804" s="13" t="s">
        <v>9572</v>
      </c>
      <c r="C804" s="13" t="s">
        <v>9573</v>
      </c>
      <c r="D804" s="13" t="s">
        <v>9574</v>
      </c>
      <c r="E804" s="13" t="s">
        <v>9575</v>
      </c>
      <c r="F804" s="13" t="s">
        <v>5676</v>
      </c>
      <c r="G804" s="13">
        <v>2021</v>
      </c>
      <c r="H804" s="44">
        <v>44346</v>
      </c>
      <c r="K804" s="13" t="s">
        <v>9576</v>
      </c>
    </row>
    <row r="805" spans="1:11" ht="15.75" customHeight="1" x14ac:dyDescent="0.25">
      <c r="A805" s="13">
        <v>27440873</v>
      </c>
      <c r="B805" s="13" t="s">
        <v>9577</v>
      </c>
      <c r="C805" s="13" t="s">
        <v>9578</v>
      </c>
      <c r="D805" s="13" t="s">
        <v>9579</v>
      </c>
      <c r="E805" s="13" t="s">
        <v>9580</v>
      </c>
      <c r="F805" s="13" t="s">
        <v>735</v>
      </c>
      <c r="G805" s="13">
        <v>2017</v>
      </c>
      <c r="H805" s="44">
        <v>42573</v>
      </c>
      <c r="I805" s="13" t="s">
        <v>9581</v>
      </c>
      <c r="J805" s="13" t="s">
        <v>9582</v>
      </c>
      <c r="K805" s="13" t="s">
        <v>9583</v>
      </c>
    </row>
    <row r="806" spans="1:11" ht="15.75" customHeight="1" x14ac:dyDescent="0.25">
      <c r="A806" s="13">
        <v>34731021</v>
      </c>
      <c r="B806" s="13" t="s">
        <v>9594</v>
      </c>
      <c r="C806" s="13" t="s">
        <v>9033</v>
      </c>
      <c r="D806" s="13" t="s">
        <v>9595</v>
      </c>
      <c r="E806" s="13" t="s">
        <v>529</v>
      </c>
      <c r="F806" s="13" t="s">
        <v>502</v>
      </c>
      <c r="G806" s="13">
        <v>2022</v>
      </c>
      <c r="H806" s="44">
        <v>44503</v>
      </c>
      <c r="I806" s="13" t="s">
        <v>9596</v>
      </c>
      <c r="K806" s="13" t="s">
        <v>9597</v>
      </c>
    </row>
    <row r="807" spans="1:11" ht="15.75" customHeight="1" x14ac:dyDescent="0.25">
      <c r="A807" s="13">
        <v>31688726</v>
      </c>
      <c r="B807" s="13" t="s">
        <v>9599</v>
      </c>
      <c r="C807" s="13" t="s">
        <v>9600</v>
      </c>
      <c r="D807" s="13" t="s">
        <v>9601</v>
      </c>
      <c r="E807" s="13" t="s">
        <v>7734</v>
      </c>
      <c r="F807" s="13" t="s">
        <v>304</v>
      </c>
      <c r="G807" s="13">
        <v>2020</v>
      </c>
      <c r="H807" s="44">
        <v>43775</v>
      </c>
      <c r="K807" s="13" t="s">
        <v>9602</v>
      </c>
    </row>
    <row r="808" spans="1:11" ht="15.75" customHeight="1" x14ac:dyDescent="0.25">
      <c r="A808" s="13">
        <v>31203584</v>
      </c>
      <c r="B808" s="13" t="s">
        <v>9603</v>
      </c>
      <c r="C808" s="13" t="s">
        <v>3746</v>
      </c>
      <c r="D808" s="13" t="s">
        <v>9604</v>
      </c>
      <c r="E808" s="13" t="s">
        <v>655</v>
      </c>
      <c r="F808" s="13" t="s">
        <v>4579</v>
      </c>
      <c r="G808" s="13">
        <v>2019</v>
      </c>
      <c r="H808" s="44">
        <v>43634</v>
      </c>
      <c r="K808" s="13" t="s">
        <v>9605</v>
      </c>
    </row>
    <row r="809" spans="1:11" ht="15.75" customHeight="1" x14ac:dyDescent="0.25">
      <c r="A809" s="13">
        <v>32988340</v>
      </c>
      <c r="B809" s="13" t="s">
        <v>9615</v>
      </c>
      <c r="C809" s="13" t="s">
        <v>9616</v>
      </c>
      <c r="D809" s="13" t="s">
        <v>9617</v>
      </c>
      <c r="E809" s="13" t="s">
        <v>655</v>
      </c>
      <c r="F809" s="13" t="s">
        <v>4579</v>
      </c>
      <c r="G809" s="13">
        <v>2020</v>
      </c>
      <c r="H809" s="44">
        <v>44103</v>
      </c>
      <c r="K809" s="13" t="s">
        <v>9618</v>
      </c>
    </row>
    <row r="810" spans="1:11" ht="15.75" customHeight="1" x14ac:dyDescent="0.25">
      <c r="A810" s="13">
        <v>32988339</v>
      </c>
      <c r="B810" s="13" t="s">
        <v>9620</v>
      </c>
      <c r="C810" s="13" t="s">
        <v>9223</v>
      </c>
      <c r="D810" s="13" t="s">
        <v>9621</v>
      </c>
      <c r="E810" s="13" t="s">
        <v>655</v>
      </c>
      <c r="F810" s="13" t="s">
        <v>4579</v>
      </c>
      <c r="G810" s="13">
        <v>2020</v>
      </c>
      <c r="H810" s="44">
        <v>44103</v>
      </c>
      <c r="K810" s="13" t="s">
        <v>9622</v>
      </c>
    </row>
    <row r="811" spans="1:11" ht="15.75" customHeight="1" x14ac:dyDescent="0.25">
      <c r="A811" s="13">
        <v>31296280</v>
      </c>
      <c r="B811" s="13" t="s">
        <v>9631</v>
      </c>
      <c r="C811" s="13" t="s">
        <v>9632</v>
      </c>
      <c r="D811" s="13" t="s">
        <v>9633</v>
      </c>
      <c r="E811" s="13" t="s">
        <v>711</v>
      </c>
      <c r="F811" s="13" t="s">
        <v>595</v>
      </c>
      <c r="G811" s="13">
        <v>2019</v>
      </c>
      <c r="H811" s="44">
        <v>43659</v>
      </c>
      <c r="I811" s="13" t="s">
        <v>9634</v>
      </c>
      <c r="J811" s="13" t="s">
        <v>9635</v>
      </c>
      <c r="K811" s="13" t="s">
        <v>9636</v>
      </c>
    </row>
    <row r="812" spans="1:11" ht="15.75" customHeight="1" x14ac:dyDescent="0.25">
      <c r="A812" s="13">
        <v>34279031</v>
      </c>
      <c r="B812" s="13" t="s">
        <v>9637</v>
      </c>
      <c r="C812" s="13" t="s">
        <v>8065</v>
      </c>
      <c r="D812" s="13" t="s">
        <v>9638</v>
      </c>
      <c r="E812" s="13" t="s">
        <v>8067</v>
      </c>
      <c r="F812" s="13" t="s">
        <v>9639</v>
      </c>
      <c r="G812" s="13">
        <v>2022</v>
      </c>
      <c r="H812" s="44">
        <v>44396</v>
      </c>
      <c r="K812" s="13" t="s">
        <v>9640</v>
      </c>
    </row>
    <row r="813" spans="1:11" ht="15.75" customHeight="1" x14ac:dyDescent="0.25">
      <c r="A813" s="13">
        <v>35967879</v>
      </c>
      <c r="B813" s="13" t="s">
        <v>9642</v>
      </c>
      <c r="C813" s="13" t="s">
        <v>9643</v>
      </c>
      <c r="D813" s="13" t="s">
        <v>9644</v>
      </c>
      <c r="E813" s="13" t="s">
        <v>9645</v>
      </c>
      <c r="F813" s="13" t="s">
        <v>5193</v>
      </c>
      <c r="G813" s="13">
        <v>2022</v>
      </c>
      <c r="H813" s="44">
        <v>44788</v>
      </c>
      <c r="I813" s="13" t="s">
        <v>9646</v>
      </c>
      <c r="K813" s="13" t="s">
        <v>9647</v>
      </c>
    </row>
    <row r="814" spans="1:11" ht="15.75" customHeight="1" x14ac:dyDescent="0.25">
      <c r="A814" s="13">
        <v>32110902</v>
      </c>
      <c r="B814" s="13" t="s">
        <v>9650</v>
      </c>
      <c r="C814" s="13" t="s">
        <v>9651</v>
      </c>
      <c r="D814" s="13" t="s">
        <v>9652</v>
      </c>
      <c r="E814" s="13" t="s">
        <v>9653</v>
      </c>
      <c r="F814" s="13" t="s">
        <v>9654</v>
      </c>
      <c r="G814" s="13">
        <v>2020</v>
      </c>
      <c r="H814" s="44">
        <v>43891</v>
      </c>
      <c r="I814" s="13" t="s">
        <v>9655</v>
      </c>
      <c r="K814" s="13" t="s">
        <v>9656</v>
      </c>
    </row>
    <row r="815" spans="1:11" ht="15.75" customHeight="1" x14ac:dyDescent="0.25">
      <c r="A815" s="13">
        <v>31536154</v>
      </c>
      <c r="B815" s="13" t="s">
        <v>9658</v>
      </c>
      <c r="C815" s="13" t="s">
        <v>9659</v>
      </c>
      <c r="D815" s="13" t="s">
        <v>9660</v>
      </c>
      <c r="E815" s="13" t="s">
        <v>9661</v>
      </c>
      <c r="F815" s="13" t="s">
        <v>846</v>
      </c>
      <c r="G815" s="13">
        <v>2020</v>
      </c>
      <c r="H815" s="44">
        <v>43728</v>
      </c>
      <c r="I815" s="13" t="s">
        <v>9662</v>
      </c>
      <c r="J815" s="13" t="s">
        <v>9663</v>
      </c>
      <c r="K815" s="13" t="s">
        <v>9664</v>
      </c>
    </row>
    <row r="816" spans="1:11" ht="15.75" customHeight="1" x14ac:dyDescent="0.25">
      <c r="A816" s="13">
        <v>31437420</v>
      </c>
      <c r="B816" s="13" t="s">
        <v>9674</v>
      </c>
      <c r="C816" s="13" t="s">
        <v>9675</v>
      </c>
      <c r="D816" s="13" t="s">
        <v>9676</v>
      </c>
      <c r="E816" s="13" t="s">
        <v>119</v>
      </c>
      <c r="F816" s="13" t="s">
        <v>595</v>
      </c>
      <c r="G816" s="13">
        <v>2019</v>
      </c>
      <c r="H816" s="44">
        <v>43700</v>
      </c>
      <c r="I816" s="13" t="s">
        <v>9677</v>
      </c>
      <c r="J816" s="13" t="s">
        <v>9678</v>
      </c>
      <c r="K816" s="13" t="s">
        <v>9679</v>
      </c>
    </row>
    <row r="817" spans="1:11" ht="15.75" customHeight="1" x14ac:dyDescent="0.25">
      <c r="A817" s="13">
        <v>34633965</v>
      </c>
      <c r="B817" s="13" t="s">
        <v>9686</v>
      </c>
      <c r="C817" s="13" t="s">
        <v>9687</v>
      </c>
      <c r="D817" s="13" t="s">
        <v>9688</v>
      </c>
      <c r="E817" s="13" t="s">
        <v>9689</v>
      </c>
      <c r="F817" s="13" t="s">
        <v>9690</v>
      </c>
      <c r="G817" s="13">
        <v>2021</v>
      </c>
      <c r="H817" s="44">
        <v>44480</v>
      </c>
    </row>
    <row r="818" spans="1:11" ht="15.75" customHeight="1" x14ac:dyDescent="0.25">
      <c r="A818" s="13">
        <v>34962968</v>
      </c>
      <c r="B818" s="13" t="s">
        <v>9696</v>
      </c>
      <c r="C818" s="13" t="s">
        <v>9697</v>
      </c>
      <c r="D818" s="13" t="s">
        <v>9698</v>
      </c>
      <c r="E818" s="13" t="s">
        <v>9699</v>
      </c>
      <c r="F818" s="13" t="s">
        <v>1251</v>
      </c>
      <c r="G818" s="13">
        <v>2021</v>
      </c>
      <c r="H818" s="44">
        <v>44558</v>
      </c>
      <c r="I818" s="13" t="s">
        <v>9700</v>
      </c>
      <c r="K818" s="13" t="s">
        <v>9701</v>
      </c>
    </row>
    <row r="819" spans="1:11" ht="15.75" customHeight="1" x14ac:dyDescent="0.25">
      <c r="A819" s="13">
        <v>30086346</v>
      </c>
      <c r="B819" s="13" t="s">
        <v>9703</v>
      </c>
      <c r="C819" s="13" t="s">
        <v>9704</v>
      </c>
      <c r="D819" s="13" t="s">
        <v>9705</v>
      </c>
      <c r="E819" s="13" t="s">
        <v>9706</v>
      </c>
      <c r="F819" s="13" t="s">
        <v>7267</v>
      </c>
      <c r="G819" s="13">
        <v>2018</v>
      </c>
      <c r="H819" s="44">
        <v>43320</v>
      </c>
      <c r="K819" s="13" t="s">
        <v>9707</v>
      </c>
    </row>
    <row r="820" spans="1:11" ht="15.75" customHeight="1" x14ac:dyDescent="0.25">
      <c r="A820" s="13">
        <v>32120033</v>
      </c>
      <c r="B820" s="13" t="s">
        <v>9708</v>
      </c>
      <c r="C820" s="13" t="s">
        <v>9709</v>
      </c>
      <c r="D820" s="13" t="s">
        <v>9710</v>
      </c>
      <c r="E820" s="13" t="s">
        <v>9711</v>
      </c>
      <c r="F820" s="13" t="s">
        <v>1845</v>
      </c>
      <c r="G820" s="13">
        <v>2020</v>
      </c>
      <c r="H820" s="44">
        <v>43893</v>
      </c>
      <c r="K820" s="13" t="s">
        <v>9712</v>
      </c>
    </row>
    <row r="821" spans="1:11" ht="15.75" customHeight="1" x14ac:dyDescent="0.25">
      <c r="A821" s="13">
        <v>32976359</v>
      </c>
      <c r="B821" s="13" t="s">
        <v>9720</v>
      </c>
      <c r="C821" s="13" t="s">
        <v>9721</v>
      </c>
      <c r="D821" s="13" t="s">
        <v>9722</v>
      </c>
      <c r="E821" s="13" t="s">
        <v>572</v>
      </c>
      <c r="F821" s="13" t="s">
        <v>304</v>
      </c>
      <c r="G821" s="13">
        <v>2021</v>
      </c>
      <c r="H821" s="44">
        <v>44099</v>
      </c>
      <c r="K821" s="13" t="s">
        <v>9723</v>
      </c>
    </row>
    <row r="822" spans="1:11" ht="15.75" customHeight="1" x14ac:dyDescent="0.25">
      <c r="A822" s="13">
        <v>34496730</v>
      </c>
      <c r="B822" s="13" t="s">
        <v>9727</v>
      </c>
      <c r="C822" s="13" t="s">
        <v>4577</v>
      </c>
      <c r="D822" s="13" t="s">
        <v>9728</v>
      </c>
      <c r="E822" s="13" t="s">
        <v>655</v>
      </c>
      <c r="F822" s="13" t="s">
        <v>4579</v>
      </c>
      <c r="G822" s="13">
        <v>2021</v>
      </c>
      <c r="H822" s="44">
        <v>44448</v>
      </c>
    </row>
    <row r="823" spans="1:11" ht="15.75" customHeight="1" x14ac:dyDescent="0.25">
      <c r="A823" s="13">
        <v>31417035</v>
      </c>
      <c r="B823" s="13" t="s">
        <v>9730</v>
      </c>
      <c r="C823" s="13" t="s">
        <v>9731</v>
      </c>
      <c r="D823" s="13" t="s">
        <v>9732</v>
      </c>
      <c r="E823" s="13" t="s">
        <v>9733</v>
      </c>
      <c r="F823" s="13" t="s">
        <v>986</v>
      </c>
      <c r="G823" s="13">
        <v>2019</v>
      </c>
      <c r="H823" s="44">
        <v>43694</v>
      </c>
      <c r="I823" s="13" t="s">
        <v>9734</v>
      </c>
      <c r="K823" s="13" t="s">
        <v>9735</v>
      </c>
    </row>
    <row r="824" spans="1:11" ht="15.75" customHeight="1" x14ac:dyDescent="0.25">
      <c r="A824" s="13">
        <v>33883524</v>
      </c>
      <c r="B824" s="13" t="s">
        <v>9736</v>
      </c>
      <c r="C824" s="13" t="s">
        <v>9737</v>
      </c>
      <c r="D824" s="13" t="s">
        <v>9738</v>
      </c>
      <c r="E824" s="13" t="s">
        <v>9739</v>
      </c>
      <c r="F824" s="13" t="s">
        <v>8179</v>
      </c>
      <c r="G824" s="13">
        <v>2021</v>
      </c>
      <c r="H824" s="44">
        <v>44308</v>
      </c>
      <c r="K824" s="13" t="s">
        <v>9740</v>
      </c>
    </row>
    <row r="825" spans="1:11" ht="15.75" customHeight="1" x14ac:dyDescent="0.25">
      <c r="A825" s="13">
        <v>34503404</v>
      </c>
      <c r="B825" s="13" t="s">
        <v>9727</v>
      </c>
      <c r="C825" s="13" t="s">
        <v>4577</v>
      </c>
      <c r="D825" s="13" t="s">
        <v>9747</v>
      </c>
      <c r="E825" s="13" t="s">
        <v>655</v>
      </c>
      <c r="F825" s="13" t="s">
        <v>4579</v>
      </c>
      <c r="G825" s="13">
        <v>2021</v>
      </c>
      <c r="H825" s="44">
        <v>44449</v>
      </c>
      <c r="K825" s="13" t="s">
        <v>9748</v>
      </c>
    </row>
    <row r="826" spans="1:11" ht="15.75" customHeight="1" x14ac:dyDescent="0.25">
      <c r="A826" s="13">
        <v>34652397</v>
      </c>
      <c r="B826" s="13" t="s">
        <v>9756</v>
      </c>
      <c r="C826" s="13" t="s">
        <v>9757</v>
      </c>
      <c r="D826" s="13" t="s">
        <v>9758</v>
      </c>
      <c r="E826" s="13" t="s">
        <v>9759</v>
      </c>
      <c r="F826" s="13" t="s">
        <v>113</v>
      </c>
      <c r="G826" s="13">
        <v>2021</v>
      </c>
      <c r="H826" s="44">
        <v>44484</v>
      </c>
      <c r="K826" s="13" t="s">
        <v>9760</v>
      </c>
    </row>
    <row r="827" spans="1:11" ht="15.75" customHeight="1" x14ac:dyDescent="0.25">
      <c r="A827" s="13">
        <v>29664765</v>
      </c>
      <c r="B827" s="13" t="s">
        <v>9780</v>
      </c>
      <c r="C827" s="13" t="s">
        <v>9781</v>
      </c>
      <c r="D827" s="13" t="s">
        <v>9782</v>
      </c>
      <c r="E827" s="13" t="s">
        <v>9783</v>
      </c>
      <c r="F827" s="13" t="s">
        <v>304</v>
      </c>
      <c r="G827" s="13">
        <v>2018</v>
      </c>
      <c r="H827" s="44">
        <v>43208</v>
      </c>
      <c r="I827" s="13" t="s">
        <v>9784</v>
      </c>
      <c r="J827" s="13" t="s">
        <v>9785</v>
      </c>
      <c r="K827" s="13" t="s">
        <v>9786</v>
      </c>
    </row>
    <row r="828" spans="1:11" ht="15.75" customHeight="1" x14ac:dyDescent="0.25">
      <c r="A828" s="13">
        <v>33993166</v>
      </c>
      <c r="B828" s="13" t="s">
        <v>9787</v>
      </c>
      <c r="C828" s="13" t="s">
        <v>9788</v>
      </c>
      <c r="D828" s="13" t="s">
        <v>9789</v>
      </c>
      <c r="E828" s="13" t="s">
        <v>9790</v>
      </c>
      <c r="F828" s="13" t="s">
        <v>304</v>
      </c>
      <c r="G828" s="13">
        <v>2021</v>
      </c>
      <c r="H828" s="44">
        <v>44332</v>
      </c>
      <c r="I828" s="13" t="s">
        <v>9791</v>
      </c>
      <c r="K828" s="13" t="s">
        <v>9792</v>
      </c>
    </row>
    <row r="829" spans="1:11" ht="15.75" customHeight="1" x14ac:dyDescent="0.25">
      <c r="A829" s="13">
        <v>32008410</v>
      </c>
      <c r="B829" s="13" t="s">
        <v>9795</v>
      </c>
      <c r="C829" s="13" t="s">
        <v>4164</v>
      </c>
      <c r="D829" s="13" t="s">
        <v>9796</v>
      </c>
      <c r="E829" s="13" t="s">
        <v>4166</v>
      </c>
      <c r="F829" s="13" t="s">
        <v>2988</v>
      </c>
      <c r="G829" s="13">
        <v>2020</v>
      </c>
      <c r="H829" s="44">
        <v>43865</v>
      </c>
      <c r="K829" s="13" t="s">
        <v>9797</v>
      </c>
    </row>
    <row r="830" spans="1:11" ht="15.75" customHeight="1" x14ac:dyDescent="0.25">
      <c r="A830" s="13">
        <v>34962987</v>
      </c>
      <c r="B830" s="13" t="s">
        <v>9803</v>
      </c>
      <c r="C830" s="13" t="s">
        <v>9804</v>
      </c>
      <c r="D830" s="13" t="s">
        <v>9805</v>
      </c>
      <c r="E830" s="13" t="s">
        <v>9806</v>
      </c>
      <c r="F830" s="13" t="s">
        <v>5966</v>
      </c>
      <c r="G830" s="13">
        <v>2022</v>
      </c>
      <c r="H830" s="44">
        <v>44558</v>
      </c>
      <c r="I830" s="13" t="s">
        <v>9807</v>
      </c>
      <c r="K830" s="13" t="s">
        <v>9808</v>
      </c>
    </row>
    <row r="831" spans="1:11" ht="15.75" customHeight="1" x14ac:dyDescent="0.25">
      <c r="A831" s="13">
        <v>32114973</v>
      </c>
      <c r="B831" s="13" t="s">
        <v>9817</v>
      </c>
      <c r="C831" s="13" t="s">
        <v>3746</v>
      </c>
      <c r="D831" s="13" t="s">
        <v>9818</v>
      </c>
      <c r="E831" s="13" t="s">
        <v>655</v>
      </c>
      <c r="F831" s="13" t="s">
        <v>4579</v>
      </c>
      <c r="G831" s="13">
        <v>2020</v>
      </c>
      <c r="H831" s="44">
        <v>43893</v>
      </c>
      <c r="K831" s="13" t="s">
        <v>9819</v>
      </c>
    </row>
    <row r="832" spans="1:11" ht="15.75" customHeight="1" x14ac:dyDescent="0.25">
      <c r="A832" s="13">
        <v>31940454</v>
      </c>
      <c r="B832" s="13" t="s">
        <v>9821</v>
      </c>
      <c r="C832" s="13" t="s">
        <v>3746</v>
      </c>
      <c r="D832" s="13" t="s">
        <v>9822</v>
      </c>
      <c r="E832" s="13" t="s">
        <v>655</v>
      </c>
      <c r="F832" s="13" t="s">
        <v>4579</v>
      </c>
      <c r="G832" s="13">
        <v>2020</v>
      </c>
      <c r="H832" s="44">
        <v>43846</v>
      </c>
      <c r="K832" s="13" t="s">
        <v>9823</v>
      </c>
    </row>
    <row r="833" spans="1:11" ht="15.75" customHeight="1" x14ac:dyDescent="0.25">
      <c r="A833" s="13">
        <v>30198837</v>
      </c>
      <c r="B833" s="13" t="s">
        <v>9824</v>
      </c>
      <c r="C833" s="13" t="s">
        <v>9825</v>
      </c>
      <c r="D833" s="13" t="s">
        <v>9826</v>
      </c>
      <c r="E833" s="13" t="s">
        <v>3803</v>
      </c>
      <c r="F833" s="13" t="s">
        <v>735</v>
      </c>
      <c r="G833" s="13">
        <v>2018</v>
      </c>
      <c r="H833" s="44">
        <v>43354</v>
      </c>
      <c r="K833" s="13" t="s">
        <v>9827</v>
      </c>
    </row>
    <row r="834" spans="1:11" ht="15.75" customHeight="1" x14ac:dyDescent="0.25">
      <c r="A834" s="13">
        <v>34932932</v>
      </c>
      <c r="B834" s="13" t="s">
        <v>9828</v>
      </c>
      <c r="C834" s="13" t="s">
        <v>4577</v>
      </c>
      <c r="D834" s="13" t="s">
        <v>9829</v>
      </c>
      <c r="E834" s="13" t="s">
        <v>655</v>
      </c>
      <c r="F834" s="13" t="s">
        <v>4579</v>
      </c>
      <c r="G834" s="13">
        <v>2021</v>
      </c>
      <c r="H834" s="44">
        <v>44551</v>
      </c>
      <c r="K834" s="13" t="s">
        <v>9830</v>
      </c>
    </row>
    <row r="835" spans="1:11" ht="15.75" customHeight="1" x14ac:dyDescent="0.25">
      <c r="A835" s="13">
        <v>33533315</v>
      </c>
      <c r="B835" s="13" t="s">
        <v>9836</v>
      </c>
      <c r="C835" s="13" t="s">
        <v>9837</v>
      </c>
      <c r="D835" s="13" t="s">
        <v>9838</v>
      </c>
      <c r="E835" s="13" t="s">
        <v>9839</v>
      </c>
      <c r="F835" s="13" t="s">
        <v>735</v>
      </c>
      <c r="G835" s="13">
        <v>2021</v>
      </c>
      <c r="H835" s="44">
        <v>44230</v>
      </c>
      <c r="I835" s="13" t="s">
        <v>9840</v>
      </c>
      <c r="K835" s="13" t="s">
        <v>9841</v>
      </c>
    </row>
    <row r="836" spans="1:11" ht="15.75" customHeight="1" x14ac:dyDescent="0.25">
      <c r="A836" s="13">
        <v>28679521</v>
      </c>
      <c r="B836" s="13" t="s">
        <v>9848</v>
      </c>
      <c r="C836" s="13" t="s">
        <v>9849</v>
      </c>
      <c r="D836" s="13" t="s">
        <v>9850</v>
      </c>
      <c r="E836" s="13" t="s">
        <v>7196</v>
      </c>
      <c r="F836" s="13" t="s">
        <v>502</v>
      </c>
      <c r="G836" s="13">
        <v>2017</v>
      </c>
      <c r="H836" s="44">
        <v>42923</v>
      </c>
      <c r="I836" s="13" t="s">
        <v>9851</v>
      </c>
      <c r="K836" s="13" t="s">
        <v>9852</v>
      </c>
    </row>
    <row r="837" spans="1:11" ht="15.75" customHeight="1" x14ac:dyDescent="0.25">
      <c r="A837" s="13">
        <v>32114975</v>
      </c>
      <c r="B837" s="13" t="s">
        <v>9857</v>
      </c>
      <c r="C837" s="13" t="s">
        <v>9858</v>
      </c>
      <c r="D837" s="13" t="s">
        <v>9859</v>
      </c>
      <c r="E837" s="13" t="s">
        <v>655</v>
      </c>
      <c r="F837" s="13" t="s">
        <v>4579</v>
      </c>
      <c r="G837" s="13">
        <v>2020</v>
      </c>
      <c r="H837" s="44">
        <v>43893</v>
      </c>
      <c r="K837" s="13" t="s">
        <v>9860</v>
      </c>
    </row>
    <row r="838" spans="1:11" ht="15.75" customHeight="1" x14ac:dyDescent="0.25">
      <c r="A838" s="13">
        <v>31940453</v>
      </c>
      <c r="B838" s="13" t="s">
        <v>9861</v>
      </c>
      <c r="C838" s="13" t="s">
        <v>3746</v>
      </c>
      <c r="D838" s="13" t="s">
        <v>9862</v>
      </c>
      <c r="E838" s="13" t="s">
        <v>655</v>
      </c>
      <c r="F838" s="13" t="s">
        <v>4579</v>
      </c>
      <c r="G838" s="13">
        <v>2020</v>
      </c>
      <c r="H838" s="44">
        <v>43846</v>
      </c>
      <c r="K838" s="13" t="s">
        <v>9863</v>
      </c>
    </row>
    <row r="839" spans="1:11" ht="15.75" customHeight="1" x14ac:dyDescent="0.25">
      <c r="A839" s="13">
        <v>31940452</v>
      </c>
      <c r="B839" s="13" t="s">
        <v>9864</v>
      </c>
      <c r="C839" s="13" t="s">
        <v>3746</v>
      </c>
      <c r="D839" s="13" t="s">
        <v>9865</v>
      </c>
      <c r="E839" s="13" t="s">
        <v>655</v>
      </c>
      <c r="F839" s="13" t="s">
        <v>4579</v>
      </c>
      <c r="G839" s="13">
        <v>2020</v>
      </c>
      <c r="H839" s="44">
        <v>43846</v>
      </c>
      <c r="K839" s="13" t="s">
        <v>9866</v>
      </c>
    </row>
    <row r="840" spans="1:11" ht="15.75" customHeight="1" x14ac:dyDescent="0.25">
      <c r="A840" s="13">
        <v>34225553</v>
      </c>
      <c r="B840" s="13" t="s">
        <v>9867</v>
      </c>
      <c r="C840" s="13" t="s">
        <v>9868</v>
      </c>
      <c r="D840" s="13" t="s">
        <v>9869</v>
      </c>
      <c r="E840" s="13" t="s">
        <v>4166</v>
      </c>
      <c r="F840" s="13" t="s">
        <v>2988</v>
      </c>
      <c r="G840" s="13">
        <v>2021</v>
      </c>
      <c r="H840" s="44">
        <v>44383</v>
      </c>
      <c r="I840" s="13" t="s">
        <v>9870</v>
      </c>
      <c r="J840" s="13" t="s">
        <v>9871</v>
      </c>
      <c r="K840" s="13" t="s">
        <v>9872</v>
      </c>
    </row>
    <row r="841" spans="1:11" ht="15.75" customHeight="1" x14ac:dyDescent="0.25">
      <c r="A841" s="13">
        <v>34396399</v>
      </c>
      <c r="B841" s="13" t="s">
        <v>9878</v>
      </c>
      <c r="C841" s="13" t="s">
        <v>3966</v>
      </c>
      <c r="D841" s="13" t="s">
        <v>9879</v>
      </c>
      <c r="E841" s="13" t="s">
        <v>3968</v>
      </c>
      <c r="F841" s="13" t="s">
        <v>195</v>
      </c>
      <c r="G841" s="13">
        <v>2021</v>
      </c>
      <c r="H841" s="44">
        <v>44424</v>
      </c>
      <c r="I841" s="13" t="s">
        <v>9880</v>
      </c>
      <c r="K841" s="13" t="s">
        <v>9881</v>
      </c>
    </row>
    <row r="842" spans="1:11" ht="15.75" customHeight="1" x14ac:dyDescent="0.25">
      <c r="A842" s="13">
        <v>32661002</v>
      </c>
      <c r="B842" s="13" t="s">
        <v>9882</v>
      </c>
      <c r="C842" s="13" t="s">
        <v>9883</v>
      </c>
      <c r="D842" s="13" t="s">
        <v>9884</v>
      </c>
      <c r="E842" s="13" t="s">
        <v>9885</v>
      </c>
      <c r="F842" s="13" t="s">
        <v>573</v>
      </c>
      <c r="G842" s="13">
        <v>2020</v>
      </c>
      <c r="H842" s="44">
        <v>44027</v>
      </c>
      <c r="I842" s="13" t="s">
        <v>9886</v>
      </c>
      <c r="K842" s="13" t="s">
        <v>9887</v>
      </c>
    </row>
    <row r="843" spans="1:11" ht="15.75" customHeight="1" x14ac:dyDescent="0.25">
      <c r="A843" s="13">
        <v>32841434</v>
      </c>
      <c r="B843" s="13" t="s">
        <v>9894</v>
      </c>
      <c r="C843" s="13" t="s">
        <v>9895</v>
      </c>
      <c r="D843" s="13" t="s">
        <v>9896</v>
      </c>
      <c r="E843" s="13" t="s">
        <v>9897</v>
      </c>
      <c r="F843" s="13" t="s">
        <v>6621</v>
      </c>
      <c r="G843" s="13">
        <v>2020</v>
      </c>
      <c r="H843" s="44">
        <v>44069</v>
      </c>
      <c r="I843" s="13" t="s">
        <v>9898</v>
      </c>
      <c r="K843" s="13" t="s">
        <v>9899</v>
      </c>
    </row>
    <row r="844" spans="1:11" ht="15.75" customHeight="1" x14ac:dyDescent="0.25">
      <c r="A844" s="13">
        <v>32817230</v>
      </c>
      <c r="B844" s="13" t="s">
        <v>9900</v>
      </c>
      <c r="C844" s="13" t="s">
        <v>9901</v>
      </c>
      <c r="D844" s="13" t="s">
        <v>9902</v>
      </c>
      <c r="E844" s="13" t="s">
        <v>7938</v>
      </c>
      <c r="F844" s="13" t="s">
        <v>502</v>
      </c>
      <c r="G844" s="13">
        <v>2020</v>
      </c>
      <c r="H844" s="44">
        <v>44064</v>
      </c>
      <c r="I844" s="13" t="s">
        <v>9903</v>
      </c>
      <c r="K844" s="13" t="s">
        <v>9904</v>
      </c>
    </row>
    <row r="845" spans="1:11" ht="15.75" customHeight="1" x14ac:dyDescent="0.25">
      <c r="A845" s="13">
        <v>30988037</v>
      </c>
      <c r="B845" s="13" t="s">
        <v>9906</v>
      </c>
      <c r="C845" s="13" t="s">
        <v>9907</v>
      </c>
      <c r="D845" s="13" t="s">
        <v>9908</v>
      </c>
      <c r="E845" s="13" t="s">
        <v>5599</v>
      </c>
      <c r="F845" s="13" t="s">
        <v>373</v>
      </c>
      <c r="G845" s="13">
        <v>2019</v>
      </c>
      <c r="H845" s="44">
        <v>43572</v>
      </c>
      <c r="I845" s="13" t="s">
        <v>9909</v>
      </c>
      <c r="K845" s="13" t="s">
        <v>9910</v>
      </c>
    </row>
    <row r="846" spans="1:11" ht="15.75" customHeight="1" x14ac:dyDescent="0.25">
      <c r="A846" s="13">
        <v>34433797</v>
      </c>
      <c r="B846" s="13" t="s">
        <v>9912</v>
      </c>
      <c r="C846" s="13" t="s">
        <v>9913</v>
      </c>
      <c r="D846" s="13" t="s">
        <v>9914</v>
      </c>
      <c r="E846" s="13" t="s">
        <v>608</v>
      </c>
      <c r="F846" s="13" t="s">
        <v>304</v>
      </c>
      <c r="G846" s="13">
        <v>2021</v>
      </c>
      <c r="H846" s="44">
        <v>44434</v>
      </c>
      <c r="I846" s="13" t="s">
        <v>9915</v>
      </c>
      <c r="J846" s="13" t="s">
        <v>9916</v>
      </c>
      <c r="K846" s="13" t="s">
        <v>9917</v>
      </c>
    </row>
    <row r="847" spans="1:11" ht="15.75" customHeight="1" x14ac:dyDescent="0.25">
      <c r="A847" s="13">
        <v>30520712</v>
      </c>
      <c r="B847" s="13" t="s">
        <v>9918</v>
      </c>
      <c r="C847" s="13" t="s">
        <v>6758</v>
      </c>
      <c r="D847" s="13" t="s">
        <v>9919</v>
      </c>
      <c r="E847" s="13" t="s">
        <v>6760</v>
      </c>
      <c r="F847" s="13" t="s">
        <v>1312</v>
      </c>
      <c r="G847" s="13">
        <v>2019</v>
      </c>
      <c r="H847" s="44">
        <v>43441</v>
      </c>
      <c r="K847" s="13" t="s">
        <v>9920</v>
      </c>
    </row>
    <row r="848" spans="1:11" ht="15.75" customHeight="1" x14ac:dyDescent="0.25">
      <c r="A848" s="13">
        <v>28483370</v>
      </c>
      <c r="B848" s="13" t="s">
        <v>9927</v>
      </c>
      <c r="C848" s="13" t="s">
        <v>9928</v>
      </c>
      <c r="D848" s="13" t="s">
        <v>9929</v>
      </c>
      <c r="E848" s="13" t="s">
        <v>9930</v>
      </c>
      <c r="F848" s="13" t="s">
        <v>8469</v>
      </c>
      <c r="G848" s="13">
        <v>2017</v>
      </c>
      <c r="H848" s="44">
        <v>42865</v>
      </c>
      <c r="K848" s="13" t="s">
        <v>9931</v>
      </c>
    </row>
    <row r="849" spans="1:11" ht="15.75" customHeight="1" x14ac:dyDescent="0.25">
      <c r="A849" s="13">
        <v>32132192</v>
      </c>
      <c r="B849" s="13" t="s">
        <v>9947</v>
      </c>
      <c r="C849" s="13" t="s">
        <v>9948</v>
      </c>
      <c r="D849" s="13" t="s">
        <v>9949</v>
      </c>
      <c r="E849" s="13" t="s">
        <v>9950</v>
      </c>
      <c r="F849" s="13" t="s">
        <v>502</v>
      </c>
      <c r="G849" s="13">
        <v>2020</v>
      </c>
      <c r="H849" s="44">
        <v>43896</v>
      </c>
      <c r="I849" s="13" t="s">
        <v>9951</v>
      </c>
      <c r="K849" s="13" t="s">
        <v>9952</v>
      </c>
    </row>
    <row r="850" spans="1:11" ht="15.75" customHeight="1" x14ac:dyDescent="0.25">
      <c r="A850" s="13">
        <v>32544235</v>
      </c>
      <c r="B850" s="13" t="s">
        <v>9966</v>
      </c>
      <c r="C850" s="13" t="s">
        <v>9967</v>
      </c>
      <c r="D850" s="13" t="s">
        <v>9968</v>
      </c>
      <c r="E850" s="13" t="s">
        <v>9969</v>
      </c>
      <c r="F850" s="13" t="s">
        <v>493</v>
      </c>
      <c r="G850" s="13">
        <v>2020</v>
      </c>
      <c r="H850" s="44">
        <v>43999</v>
      </c>
      <c r="K850" s="13" t="s">
        <v>9970</v>
      </c>
    </row>
    <row r="851" spans="1:11" ht="15.75" customHeight="1" x14ac:dyDescent="0.25">
      <c r="A851" s="13">
        <v>34610459</v>
      </c>
      <c r="B851" s="13" t="s">
        <v>9971</v>
      </c>
      <c r="C851" s="13" t="s">
        <v>9972</v>
      </c>
      <c r="D851" s="13" t="s">
        <v>9973</v>
      </c>
      <c r="E851" s="13" t="s">
        <v>9974</v>
      </c>
      <c r="F851" s="13" t="s">
        <v>1845</v>
      </c>
      <c r="G851" s="13">
        <v>2022</v>
      </c>
      <c r="H851" s="44">
        <v>44474</v>
      </c>
      <c r="K851" s="13" t="s">
        <v>9975</v>
      </c>
    </row>
    <row r="852" spans="1:11" ht="15.75" customHeight="1" x14ac:dyDescent="0.25">
      <c r="A852" s="13">
        <v>32393643</v>
      </c>
      <c r="B852" s="13" t="s">
        <v>9984</v>
      </c>
      <c r="C852" s="13" t="s">
        <v>9985</v>
      </c>
      <c r="D852" s="13" t="s">
        <v>9986</v>
      </c>
      <c r="E852" s="13" t="s">
        <v>9987</v>
      </c>
      <c r="F852" s="13" t="s">
        <v>5294</v>
      </c>
      <c r="G852" s="13">
        <v>2020</v>
      </c>
      <c r="H852" s="44">
        <v>43964</v>
      </c>
      <c r="I852" s="13" t="s">
        <v>9988</v>
      </c>
      <c r="K852" s="13" t="s">
        <v>9989</v>
      </c>
    </row>
    <row r="853" spans="1:11" ht="15.75" customHeight="1" x14ac:dyDescent="0.25">
      <c r="A853" s="13">
        <v>35065062</v>
      </c>
      <c r="B853" s="13" t="s">
        <v>9997</v>
      </c>
      <c r="C853" s="13" t="s">
        <v>9998</v>
      </c>
      <c r="D853" s="13" t="s">
        <v>9999</v>
      </c>
      <c r="E853" s="13" t="s">
        <v>6986</v>
      </c>
      <c r="F853" s="13" t="s">
        <v>679</v>
      </c>
      <c r="G853" s="13">
        <v>2022</v>
      </c>
      <c r="H853" s="44">
        <v>44583</v>
      </c>
      <c r="K853" s="13" t="s">
        <v>10000</v>
      </c>
    </row>
    <row r="854" spans="1:11" ht="15.75" customHeight="1" x14ac:dyDescent="0.25">
      <c r="A854" s="13">
        <v>32473014</v>
      </c>
      <c r="B854" s="13" t="s">
        <v>10019</v>
      </c>
      <c r="C854" s="13" t="s">
        <v>10020</v>
      </c>
      <c r="D854" s="13" t="s">
        <v>10021</v>
      </c>
      <c r="E854" s="13" t="s">
        <v>144</v>
      </c>
      <c r="F854" s="13" t="s">
        <v>493</v>
      </c>
      <c r="G854" s="13">
        <v>2020</v>
      </c>
      <c r="H854" s="44">
        <v>43982</v>
      </c>
      <c r="K854" s="13" t="s">
        <v>10022</v>
      </c>
    </row>
    <row r="855" spans="1:11" ht="15.75" customHeight="1" x14ac:dyDescent="0.25">
      <c r="A855" s="13">
        <v>34396413</v>
      </c>
      <c r="B855" s="13" t="s">
        <v>10030</v>
      </c>
      <c r="C855" s="13" t="s">
        <v>10031</v>
      </c>
      <c r="D855" s="13" t="s">
        <v>10032</v>
      </c>
      <c r="E855" s="13" t="s">
        <v>10033</v>
      </c>
      <c r="F855" s="13" t="s">
        <v>195</v>
      </c>
      <c r="G855" s="13">
        <v>2021</v>
      </c>
      <c r="H855" s="44">
        <v>44424</v>
      </c>
      <c r="I855" s="13" t="s">
        <v>10034</v>
      </c>
      <c r="K855" s="13" t="s">
        <v>10035</v>
      </c>
    </row>
    <row r="856" spans="1:11" ht="15.75" customHeight="1" x14ac:dyDescent="0.25">
      <c r="A856" s="13">
        <v>31424547</v>
      </c>
      <c r="B856" s="13" t="s">
        <v>10036</v>
      </c>
      <c r="C856" s="13" t="s">
        <v>10037</v>
      </c>
      <c r="D856" s="13" t="s">
        <v>10038</v>
      </c>
      <c r="E856" s="13" t="s">
        <v>4987</v>
      </c>
      <c r="F856" s="13" t="s">
        <v>493</v>
      </c>
      <c r="G856" s="13">
        <v>2019</v>
      </c>
      <c r="H856" s="44">
        <v>43697</v>
      </c>
      <c r="K856" s="13" t="s">
        <v>10039</v>
      </c>
    </row>
    <row r="857" spans="1:11" ht="15.75" customHeight="1" x14ac:dyDescent="0.25">
      <c r="A857" s="13">
        <v>34914887</v>
      </c>
      <c r="B857" s="13" t="s">
        <v>10042</v>
      </c>
      <c r="C857" s="13" t="s">
        <v>10043</v>
      </c>
      <c r="D857" s="13" t="s">
        <v>10044</v>
      </c>
      <c r="E857" s="13" t="s">
        <v>1499</v>
      </c>
      <c r="F857" s="13" t="s">
        <v>595</v>
      </c>
      <c r="G857" s="13">
        <v>2022</v>
      </c>
      <c r="H857" s="44">
        <v>44546</v>
      </c>
      <c r="K857" s="13" t="s">
        <v>10045</v>
      </c>
    </row>
    <row r="858" spans="1:11" ht="15.75" customHeight="1" x14ac:dyDescent="0.25">
      <c r="A858" s="13">
        <v>33492527</v>
      </c>
      <c r="B858" s="13" t="s">
        <v>10046</v>
      </c>
      <c r="C858" s="13" t="s">
        <v>10047</v>
      </c>
      <c r="D858" s="13" t="s">
        <v>10048</v>
      </c>
      <c r="E858" s="13" t="s">
        <v>10049</v>
      </c>
      <c r="F858" s="13" t="s">
        <v>164</v>
      </c>
      <c r="G858" s="13">
        <v>2021</v>
      </c>
      <c r="H858" s="44">
        <v>44221</v>
      </c>
      <c r="K858" s="13" t="s">
        <v>10050</v>
      </c>
    </row>
    <row r="859" spans="1:11" ht="15.75" customHeight="1" x14ac:dyDescent="0.25">
      <c r="A859" s="13">
        <v>31207203</v>
      </c>
      <c r="B859" s="13" t="s">
        <v>10069</v>
      </c>
      <c r="C859" s="13" t="s">
        <v>10070</v>
      </c>
      <c r="D859" s="13" t="s">
        <v>10071</v>
      </c>
      <c r="E859" s="13" t="s">
        <v>3803</v>
      </c>
      <c r="F859" s="13" t="s">
        <v>595</v>
      </c>
      <c r="G859" s="13">
        <v>2019</v>
      </c>
      <c r="H859" s="44">
        <v>43634</v>
      </c>
      <c r="K859" s="13" t="s">
        <v>10072</v>
      </c>
    </row>
    <row r="860" spans="1:11" ht="15.75" customHeight="1" x14ac:dyDescent="0.25">
      <c r="A860" s="13">
        <v>29523498</v>
      </c>
      <c r="B860" s="13" t="s">
        <v>10073</v>
      </c>
      <c r="C860" s="13" t="s">
        <v>10074</v>
      </c>
      <c r="D860" s="13" t="s">
        <v>10075</v>
      </c>
      <c r="E860" s="13" t="s">
        <v>119</v>
      </c>
      <c r="F860" s="13" t="s">
        <v>679</v>
      </c>
      <c r="G860" s="13">
        <v>2018</v>
      </c>
      <c r="H860" s="44">
        <v>43170</v>
      </c>
      <c r="I860" s="13" t="s">
        <v>10076</v>
      </c>
      <c r="J860" s="13" t="s">
        <v>10077</v>
      </c>
      <c r="K860" s="13" t="s">
        <v>10078</v>
      </c>
    </row>
    <row r="861" spans="1:11" ht="15.75" customHeight="1" x14ac:dyDescent="0.25">
      <c r="A861" s="13">
        <v>35067598</v>
      </c>
      <c r="B861" s="13" t="s">
        <v>10084</v>
      </c>
      <c r="C861" s="13" t="s">
        <v>10085</v>
      </c>
      <c r="D861" s="13" t="s">
        <v>10086</v>
      </c>
      <c r="E861" s="13" t="s">
        <v>10087</v>
      </c>
      <c r="F861" s="13" t="s">
        <v>304</v>
      </c>
      <c r="G861" s="13">
        <v>2022</v>
      </c>
      <c r="H861" s="44">
        <v>44585</v>
      </c>
      <c r="K861" s="13" t="s">
        <v>10088</v>
      </c>
    </row>
    <row r="862" spans="1:11" ht="15.75" customHeight="1" x14ac:dyDescent="0.25">
      <c r="A862" s="13">
        <v>30559203</v>
      </c>
      <c r="B862" s="13" t="s">
        <v>10099</v>
      </c>
      <c r="C862" s="13" t="s">
        <v>10100</v>
      </c>
      <c r="D862" s="13" t="s">
        <v>10101</v>
      </c>
      <c r="E862" s="13" t="s">
        <v>10102</v>
      </c>
      <c r="F862" s="13" t="s">
        <v>5294</v>
      </c>
      <c r="G862" s="13">
        <v>2018</v>
      </c>
      <c r="H862" s="44">
        <v>43453</v>
      </c>
      <c r="I862" s="13" t="s">
        <v>10103</v>
      </c>
      <c r="K862" s="13" t="s">
        <v>10104</v>
      </c>
    </row>
    <row r="863" spans="1:11" ht="15.75" customHeight="1" x14ac:dyDescent="0.25">
      <c r="A863" s="13">
        <v>31365550</v>
      </c>
      <c r="B863" s="13" t="s">
        <v>10106</v>
      </c>
      <c r="C863" s="13" t="s">
        <v>10107</v>
      </c>
      <c r="D863" s="13" t="s">
        <v>10108</v>
      </c>
      <c r="E863" s="13" t="s">
        <v>10109</v>
      </c>
      <c r="F863" s="13" t="s">
        <v>424</v>
      </c>
      <c r="G863" s="13">
        <v>2019</v>
      </c>
      <c r="H863" s="44">
        <v>43678</v>
      </c>
      <c r="I863" s="13" t="s">
        <v>10110</v>
      </c>
      <c r="K863" s="13" t="s">
        <v>10111</v>
      </c>
    </row>
    <row r="864" spans="1:11" ht="15.75" customHeight="1" x14ac:dyDescent="0.25">
      <c r="A864" s="13">
        <v>30171763</v>
      </c>
      <c r="B864" s="13" t="s">
        <v>10117</v>
      </c>
      <c r="C864" s="13" t="s">
        <v>10118</v>
      </c>
      <c r="D864" s="13" t="s">
        <v>10119</v>
      </c>
      <c r="E864" s="13" t="s">
        <v>10120</v>
      </c>
      <c r="F864" s="13" t="s">
        <v>10121</v>
      </c>
      <c r="G864" s="13">
        <v>2018</v>
      </c>
      <c r="H864" s="44">
        <v>43345</v>
      </c>
    </row>
    <row r="865" spans="1:11" ht="15.75" customHeight="1" x14ac:dyDescent="0.25">
      <c r="A865" s="13">
        <v>28126741</v>
      </c>
      <c r="B865" s="13" t="s">
        <v>10122</v>
      </c>
      <c r="C865" s="13" t="s">
        <v>10123</v>
      </c>
      <c r="D865" s="13" t="s">
        <v>10124</v>
      </c>
      <c r="E865" s="13" t="s">
        <v>10125</v>
      </c>
      <c r="F865" s="13" t="s">
        <v>3711</v>
      </c>
      <c r="G865" s="13">
        <v>2017</v>
      </c>
      <c r="H865" s="44">
        <v>42763</v>
      </c>
      <c r="I865" s="13" t="s">
        <v>10126</v>
      </c>
      <c r="J865" s="13" t="s">
        <v>10127</v>
      </c>
      <c r="K865" s="13" t="s">
        <v>10128</v>
      </c>
    </row>
    <row r="866" spans="1:11" ht="15.75" customHeight="1" x14ac:dyDescent="0.25">
      <c r="A866" s="13">
        <v>29914847</v>
      </c>
      <c r="B866" s="13" t="s">
        <v>10130</v>
      </c>
      <c r="C866" s="13" t="s">
        <v>10131</v>
      </c>
      <c r="D866" s="13" t="s">
        <v>10132</v>
      </c>
      <c r="E866" s="13" t="s">
        <v>8716</v>
      </c>
      <c r="F866" s="13" t="s">
        <v>8635</v>
      </c>
      <c r="G866" s="13">
        <v>2018</v>
      </c>
      <c r="H866" s="44">
        <v>43271</v>
      </c>
      <c r="K866" s="13" t="s">
        <v>10133</v>
      </c>
    </row>
    <row r="867" spans="1:11" ht="15.75" customHeight="1" x14ac:dyDescent="0.25">
      <c r="A867" s="13">
        <v>29738073</v>
      </c>
      <c r="B867" s="13" t="s">
        <v>10137</v>
      </c>
      <c r="C867" s="13" t="s">
        <v>10138</v>
      </c>
      <c r="D867" s="13" t="s">
        <v>10139</v>
      </c>
      <c r="E867" s="13" t="s">
        <v>10140</v>
      </c>
      <c r="F867" s="13" t="s">
        <v>10141</v>
      </c>
      <c r="G867" s="13">
        <v>2018</v>
      </c>
      <c r="H867" s="44">
        <v>43229</v>
      </c>
      <c r="K867" s="13" t="s">
        <v>10142</v>
      </c>
    </row>
    <row r="868" spans="1:11" ht="15.75" customHeight="1" x14ac:dyDescent="0.25">
      <c r="A868" s="13">
        <v>27707952</v>
      </c>
      <c r="B868" s="13" t="s">
        <v>10144</v>
      </c>
      <c r="C868" s="13" t="s">
        <v>10145</v>
      </c>
      <c r="D868" s="13" t="s">
        <v>10146</v>
      </c>
      <c r="E868" s="13" t="s">
        <v>10147</v>
      </c>
      <c r="F868" s="13" t="s">
        <v>735</v>
      </c>
      <c r="G868" s="13">
        <v>2017</v>
      </c>
      <c r="H868" s="44">
        <v>42650</v>
      </c>
      <c r="K868" s="13" t="s">
        <v>10148</v>
      </c>
    </row>
    <row r="869" spans="1:11" ht="15.75" customHeight="1" x14ac:dyDescent="0.25">
      <c r="A869" s="13">
        <v>32019895</v>
      </c>
      <c r="B869" s="13" t="s">
        <v>10151</v>
      </c>
      <c r="C869" s="13" t="s">
        <v>10152</v>
      </c>
      <c r="D869" s="13" t="s">
        <v>10153</v>
      </c>
      <c r="E869" s="13" t="s">
        <v>10154</v>
      </c>
      <c r="F869" s="13" t="s">
        <v>393</v>
      </c>
      <c r="G869" s="13">
        <v>2020</v>
      </c>
      <c r="H869" s="44">
        <v>43867</v>
      </c>
      <c r="I869" s="13" t="s">
        <v>10155</v>
      </c>
      <c r="K869" s="13" t="s">
        <v>10156</v>
      </c>
    </row>
    <row r="870" spans="1:11" ht="15.75" customHeight="1" x14ac:dyDescent="0.25">
      <c r="A870" s="13">
        <v>32089824</v>
      </c>
      <c r="B870" s="13" t="s">
        <v>10158</v>
      </c>
      <c r="C870" s="13" t="s">
        <v>10159</v>
      </c>
      <c r="D870" s="13" t="s">
        <v>10160</v>
      </c>
      <c r="E870" s="13" t="s">
        <v>6524</v>
      </c>
      <c r="F870" s="13" t="s">
        <v>1727</v>
      </c>
      <c r="G870" s="13">
        <v>2019</v>
      </c>
      <c r="H870" s="44">
        <v>43886</v>
      </c>
      <c r="I870" s="13" t="s">
        <v>10161</v>
      </c>
      <c r="K870" s="13" t="s">
        <v>10162</v>
      </c>
    </row>
    <row r="871" spans="1:11" ht="15.75" customHeight="1" x14ac:dyDescent="0.25">
      <c r="A871" s="13">
        <v>31119630</v>
      </c>
      <c r="B871" s="13" t="s">
        <v>10168</v>
      </c>
      <c r="C871" s="13" t="s">
        <v>10169</v>
      </c>
      <c r="D871" s="13" t="s">
        <v>10170</v>
      </c>
      <c r="E871" s="13" t="s">
        <v>7226</v>
      </c>
      <c r="F871" s="13" t="s">
        <v>120</v>
      </c>
      <c r="G871" s="13">
        <v>2019</v>
      </c>
      <c r="H871" s="44">
        <v>43609</v>
      </c>
      <c r="K871" s="13" t="s">
        <v>10171</v>
      </c>
    </row>
    <row r="872" spans="1:11" ht="15.75" customHeight="1" x14ac:dyDescent="0.25">
      <c r="A872" s="13">
        <v>33533239</v>
      </c>
      <c r="B872" s="13" t="s">
        <v>10172</v>
      </c>
      <c r="C872" s="13" t="s">
        <v>10173</v>
      </c>
      <c r="D872" s="13" t="s">
        <v>10174</v>
      </c>
      <c r="E872" s="13" t="s">
        <v>10175</v>
      </c>
      <c r="F872" s="13" t="s">
        <v>959</v>
      </c>
      <c r="G872" s="13">
        <v>2021</v>
      </c>
      <c r="H872" s="44">
        <v>44230</v>
      </c>
      <c r="I872" s="13" t="s">
        <v>10176</v>
      </c>
      <c r="J872" s="13" t="s">
        <v>10177</v>
      </c>
      <c r="K872" s="13" t="s">
        <v>10178</v>
      </c>
    </row>
    <row r="873" spans="1:11" ht="15.75" customHeight="1" x14ac:dyDescent="0.25">
      <c r="A873" s="13">
        <v>28462458</v>
      </c>
      <c r="B873" s="13" t="s">
        <v>10182</v>
      </c>
      <c r="C873" s="13" t="s">
        <v>10183</v>
      </c>
      <c r="D873" s="13" t="s">
        <v>10184</v>
      </c>
      <c r="E873" s="13" t="s">
        <v>10185</v>
      </c>
      <c r="F873" s="13" t="s">
        <v>10186</v>
      </c>
      <c r="G873" s="13">
        <v>2017</v>
      </c>
      <c r="H873" s="44">
        <v>42858</v>
      </c>
      <c r="K873" s="13" t="s">
        <v>10187</v>
      </c>
    </row>
    <row r="874" spans="1:11" ht="15.75" customHeight="1" x14ac:dyDescent="0.25">
      <c r="A874" s="13">
        <v>30462276</v>
      </c>
      <c r="B874" s="13" t="s">
        <v>10190</v>
      </c>
      <c r="C874" s="13" t="s">
        <v>10191</v>
      </c>
      <c r="D874" s="13" t="s">
        <v>10192</v>
      </c>
      <c r="E874" s="13" t="s">
        <v>10193</v>
      </c>
      <c r="F874" s="13" t="s">
        <v>3655</v>
      </c>
      <c r="G874" s="13">
        <v>2019</v>
      </c>
      <c r="H874" s="44">
        <v>43426</v>
      </c>
      <c r="K874" s="13" t="s">
        <v>10194</v>
      </c>
    </row>
    <row r="875" spans="1:11" ht="15.75" customHeight="1" x14ac:dyDescent="0.25">
      <c r="A875" s="13">
        <v>33574133</v>
      </c>
      <c r="B875" s="13" t="s">
        <v>10196</v>
      </c>
      <c r="C875" s="13" t="s">
        <v>10197</v>
      </c>
      <c r="D875" s="13" t="s">
        <v>10198</v>
      </c>
      <c r="E875" s="13" t="s">
        <v>10199</v>
      </c>
      <c r="F875" s="13" t="s">
        <v>393</v>
      </c>
      <c r="G875" s="13">
        <v>2021</v>
      </c>
      <c r="H875" s="44">
        <v>44239</v>
      </c>
      <c r="K875" s="13" t="s">
        <v>10200</v>
      </c>
    </row>
    <row r="876" spans="1:11" ht="15.75" customHeight="1" x14ac:dyDescent="0.25">
      <c r="A876" s="13">
        <v>28148678</v>
      </c>
      <c r="B876" s="13" t="s">
        <v>10228</v>
      </c>
      <c r="C876" s="13" t="s">
        <v>10229</v>
      </c>
      <c r="D876" s="13" t="s">
        <v>10230</v>
      </c>
      <c r="E876" s="13" t="s">
        <v>10231</v>
      </c>
      <c r="F876" s="13" t="s">
        <v>393</v>
      </c>
      <c r="G876" s="13">
        <v>2017</v>
      </c>
      <c r="H876" s="44">
        <v>42769</v>
      </c>
      <c r="K876" s="13" t="s">
        <v>10232</v>
      </c>
    </row>
    <row r="877" spans="1:11" ht="15.75" customHeight="1" x14ac:dyDescent="0.25">
      <c r="A877" s="13">
        <v>34396408</v>
      </c>
      <c r="B877" s="13" t="s">
        <v>10238</v>
      </c>
      <c r="C877" s="13" t="s">
        <v>10239</v>
      </c>
      <c r="D877" s="13" t="s">
        <v>10240</v>
      </c>
      <c r="E877" s="13" t="s">
        <v>10241</v>
      </c>
      <c r="F877" s="13" t="s">
        <v>195</v>
      </c>
      <c r="G877" s="13">
        <v>2021</v>
      </c>
      <c r="H877" s="44">
        <v>44424</v>
      </c>
      <c r="I877" s="13" t="s">
        <v>10242</v>
      </c>
      <c r="K877" s="13" t="s">
        <v>10243</v>
      </c>
    </row>
    <row r="878" spans="1:11" ht="15.75" customHeight="1" x14ac:dyDescent="0.25">
      <c r="A878" s="13">
        <v>29386078</v>
      </c>
      <c r="B878" s="13" t="s">
        <v>10250</v>
      </c>
      <c r="C878" s="13" t="s">
        <v>10251</v>
      </c>
      <c r="D878" s="13" t="s">
        <v>10252</v>
      </c>
      <c r="E878" s="13" t="s">
        <v>10253</v>
      </c>
      <c r="F878" s="13" t="s">
        <v>1451</v>
      </c>
      <c r="G878" s="13">
        <v>2018</v>
      </c>
      <c r="H878" s="44">
        <v>43133</v>
      </c>
      <c r="I878" s="13" t="s">
        <v>10254</v>
      </c>
      <c r="K878" s="13" t="s">
        <v>10255</v>
      </c>
    </row>
    <row r="879" spans="1:11" ht="15.75" customHeight="1" x14ac:dyDescent="0.25">
      <c r="A879" s="13">
        <v>32359875</v>
      </c>
      <c r="B879" s="13" t="s">
        <v>10275</v>
      </c>
      <c r="C879" s="13" t="s">
        <v>10276</v>
      </c>
      <c r="D879" s="13" t="s">
        <v>10277</v>
      </c>
      <c r="E879" s="13" t="s">
        <v>9230</v>
      </c>
      <c r="F879" s="13" t="s">
        <v>8635</v>
      </c>
      <c r="G879" s="13">
        <v>2020</v>
      </c>
      <c r="H879" s="44">
        <v>43955</v>
      </c>
      <c r="I879" s="13" t="s">
        <v>10278</v>
      </c>
      <c r="K879" s="13" t="s">
        <v>10279</v>
      </c>
    </row>
    <row r="880" spans="1:11" ht="15.75" customHeight="1" x14ac:dyDescent="0.25">
      <c r="A880" s="13">
        <v>34280016</v>
      </c>
      <c r="B880" s="13" t="s">
        <v>10283</v>
      </c>
      <c r="C880" s="13" t="s">
        <v>10284</v>
      </c>
      <c r="D880" s="13" t="s">
        <v>10285</v>
      </c>
      <c r="E880" s="13" t="s">
        <v>10286</v>
      </c>
      <c r="F880" s="13" t="s">
        <v>573</v>
      </c>
      <c r="G880" s="13">
        <v>2021</v>
      </c>
      <c r="H880" s="44">
        <v>44396</v>
      </c>
      <c r="I880" s="13" t="s">
        <v>10287</v>
      </c>
      <c r="K880" s="13" t="s">
        <v>10288</v>
      </c>
    </row>
    <row r="881" spans="1:11" ht="15.75" customHeight="1" x14ac:dyDescent="0.25">
      <c r="A881" s="13">
        <v>30403954</v>
      </c>
      <c r="B881" s="13" t="s">
        <v>10298</v>
      </c>
      <c r="C881" s="13" t="s">
        <v>10299</v>
      </c>
      <c r="D881" s="13" t="s">
        <v>10300</v>
      </c>
      <c r="E881" s="13" t="s">
        <v>7813</v>
      </c>
      <c r="F881" s="13" t="s">
        <v>3450</v>
      </c>
      <c r="G881" s="13">
        <v>2018</v>
      </c>
      <c r="H881" s="44">
        <v>43412</v>
      </c>
      <c r="K881" s="13" t="s">
        <v>10301</v>
      </c>
    </row>
    <row r="882" spans="1:11" ht="15.75" customHeight="1" x14ac:dyDescent="0.25">
      <c r="A882" s="13">
        <v>36110842</v>
      </c>
      <c r="B882" s="13" t="s">
        <v>10302</v>
      </c>
      <c r="C882" s="13" t="s">
        <v>10303</v>
      </c>
      <c r="D882" s="13" t="s">
        <v>10304</v>
      </c>
      <c r="E882" s="13" t="s">
        <v>5536</v>
      </c>
      <c r="F882" s="13" t="s">
        <v>460</v>
      </c>
      <c r="G882" s="13">
        <v>2022</v>
      </c>
      <c r="H882" s="44">
        <v>44820</v>
      </c>
      <c r="I882" s="13" t="s">
        <v>10305</v>
      </c>
      <c r="K882" s="13" t="s">
        <v>10306</v>
      </c>
    </row>
    <row r="883" spans="1:11" ht="15.75" customHeight="1" x14ac:dyDescent="0.25">
      <c r="A883" s="13">
        <v>29088226</v>
      </c>
      <c r="B883" s="13" t="s">
        <v>10310</v>
      </c>
      <c r="C883" s="13" t="s">
        <v>10311</v>
      </c>
      <c r="D883" s="13" t="s">
        <v>10312</v>
      </c>
      <c r="E883" s="13" t="s">
        <v>9549</v>
      </c>
      <c r="F883" s="13" t="s">
        <v>3088</v>
      </c>
      <c r="G883" s="13">
        <v>2017</v>
      </c>
      <c r="H883" s="44">
        <v>43040</v>
      </c>
      <c r="I883" s="13" t="s">
        <v>10313</v>
      </c>
      <c r="K883" s="13" t="s">
        <v>10314</v>
      </c>
    </row>
    <row r="884" spans="1:11" ht="15.75" customHeight="1" x14ac:dyDescent="0.25">
      <c r="A884" s="13">
        <v>30551148</v>
      </c>
      <c r="B884" s="13" t="s">
        <v>10315</v>
      </c>
      <c r="C884" s="13" t="s">
        <v>10316</v>
      </c>
      <c r="D884" s="13" t="s">
        <v>10317</v>
      </c>
      <c r="E884" s="13" t="s">
        <v>580</v>
      </c>
      <c r="F884" s="13" t="s">
        <v>2140</v>
      </c>
      <c r="G884" s="13">
        <v>2019</v>
      </c>
      <c r="H884" s="44">
        <v>43449</v>
      </c>
      <c r="I884" s="13" t="s">
        <v>10318</v>
      </c>
      <c r="K884" s="13" t="s">
        <v>10319</v>
      </c>
    </row>
    <row r="885" spans="1:11" ht="15.75" customHeight="1" x14ac:dyDescent="0.25">
      <c r="A885" s="13">
        <v>31818965</v>
      </c>
      <c r="B885" s="13" t="s">
        <v>10323</v>
      </c>
      <c r="C885" s="13" t="s">
        <v>10324</v>
      </c>
      <c r="D885" s="13" t="s">
        <v>10325</v>
      </c>
      <c r="E885" s="13" t="s">
        <v>9587</v>
      </c>
      <c r="F885" s="13" t="s">
        <v>624</v>
      </c>
      <c r="G885" s="13">
        <v>2020</v>
      </c>
      <c r="H885" s="44">
        <v>43810</v>
      </c>
      <c r="I885" s="13" t="s">
        <v>10326</v>
      </c>
      <c r="K885" s="13" t="s">
        <v>10327</v>
      </c>
    </row>
    <row r="886" spans="1:11" ht="15.75" customHeight="1" x14ac:dyDescent="0.25">
      <c r="A886" s="13">
        <v>31581287</v>
      </c>
      <c r="B886" s="13" t="s">
        <v>10335</v>
      </c>
      <c r="C886" s="13" t="s">
        <v>10336</v>
      </c>
      <c r="D886" s="13" t="s">
        <v>10337</v>
      </c>
      <c r="E886" s="13" t="s">
        <v>7780</v>
      </c>
      <c r="F886" s="13" t="s">
        <v>195</v>
      </c>
      <c r="G886" s="13">
        <v>2020</v>
      </c>
      <c r="H886" s="44">
        <v>43742</v>
      </c>
      <c r="I886" s="13" t="s">
        <v>10338</v>
      </c>
      <c r="K886" s="13" t="s">
        <v>10339</v>
      </c>
    </row>
    <row r="887" spans="1:11" ht="15.75" customHeight="1" x14ac:dyDescent="0.25">
      <c r="A887" s="13">
        <v>32516318</v>
      </c>
      <c r="B887" s="13" t="s">
        <v>10345</v>
      </c>
      <c r="C887" s="13" t="s">
        <v>10346</v>
      </c>
      <c r="D887" s="13" t="s">
        <v>10347</v>
      </c>
      <c r="E887" s="13" t="s">
        <v>10348</v>
      </c>
      <c r="F887" s="13" t="s">
        <v>424</v>
      </c>
      <c r="G887" s="13">
        <v>2020</v>
      </c>
      <c r="H887" s="44">
        <v>43992</v>
      </c>
      <c r="I887" s="13" t="s">
        <v>10349</v>
      </c>
      <c r="K887" s="13" t="s">
        <v>10350</v>
      </c>
    </row>
    <row r="888" spans="1:11" ht="15.75" customHeight="1" x14ac:dyDescent="0.25">
      <c r="A888" s="13">
        <v>32799032</v>
      </c>
      <c r="B888" s="13" t="s">
        <v>10358</v>
      </c>
      <c r="C888" s="13" t="s">
        <v>10359</v>
      </c>
      <c r="D888" s="13" t="s">
        <v>10360</v>
      </c>
      <c r="E888" s="13" t="s">
        <v>10361</v>
      </c>
      <c r="F888" s="13" t="s">
        <v>9107</v>
      </c>
      <c r="G888" s="13">
        <v>2020</v>
      </c>
      <c r="H888" s="44">
        <v>44061</v>
      </c>
      <c r="K888" s="13" t="s">
        <v>10362</v>
      </c>
    </row>
    <row r="889" spans="1:11" ht="15.75" customHeight="1" x14ac:dyDescent="0.25">
      <c r="A889" s="13">
        <v>31782394</v>
      </c>
      <c r="B889" s="13" t="s">
        <v>10363</v>
      </c>
      <c r="C889" s="13" t="s">
        <v>10364</v>
      </c>
      <c r="D889" s="13" t="s">
        <v>10365</v>
      </c>
      <c r="E889" s="13" t="s">
        <v>10366</v>
      </c>
      <c r="F889" s="13" t="s">
        <v>679</v>
      </c>
      <c r="G889" s="13">
        <v>2019</v>
      </c>
      <c r="H889" s="44">
        <v>43799</v>
      </c>
      <c r="K889" s="13" t="s">
        <v>10367</v>
      </c>
    </row>
    <row r="890" spans="1:11" ht="15.75" customHeight="1" x14ac:dyDescent="0.25">
      <c r="A890" s="13">
        <v>31513857</v>
      </c>
      <c r="B890" s="13" t="s">
        <v>10368</v>
      </c>
      <c r="C890" s="13" t="s">
        <v>10369</v>
      </c>
      <c r="D890" s="13" t="s">
        <v>10370</v>
      </c>
      <c r="E890" s="13" t="s">
        <v>4881</v>
      </c>
      <c r="F890" s="13" t="s">
        <v>728</v>
      </c>
      <c r="G890" s="13">
        <v>2019</v>
      </c>
      <c r="H890" s="44">
        <v>43721</v>
      </c>
      <c r="I890" s="13" t="s">
        <v>10371</v>
      </c>
      <c r="J890" s="13" t="s">
        <v>10372</v>
      </c>
      <c r="K890" s="13" t="s">
        <v>10373</v>
      </c>
    </row>
    <row r="891" spans="1:11" ht="15.75" customHeight="1" x14ac:dyDescent="0.25">
      <c r="A891" s="13">
        <v>31960732</v>
      </c>
      <c r="B891" s="13" t="s">
        <v>10374</v>
      </c>
      <c r="C891" s="13" t="s">
        <v>10375</v>
      </c>
      <c r="D891" s="13" t="s">
        <v>10376</v>
      </c>
      <c r="E891" s="13" t="s">
        <v>10377</v>
      </c>
      <c r="F891" s="13" t="s">
        <v>10378</v>
      </c>
      <c r="G891" s="13">
        <v>2021</v>
      </c>
      <c r="H891" s="44">
        <v>43852</v>
      </c>
      <c r="K891" s="13" t="s">
        <v>10379</v>
      </c>
    </row>
    <row r="892" spans="1:11" ht="15.75" customHeight="1" x14ac:dyDescent="0.25">
      <c r="A892" s="13">
        <v>31644498</v>
      </c>
      <c r="B892" s="13" t="s">
        <v>10380</v>
      </c>
      <c r="C892" s="13" t="s">
        <v>10381</v>
      </c>
      <c r="D892" s="13" t="s">
        <v>10382</v>
      </c>
      <c r="E892" s="13" t="s">
        <v>10383</v>
      </c>
      <c r="F892" s="13" t="s">
        <v>304</v>
      </c>
      <c r="G892" s="13">
        <v>2019</v>
      </c>
      <c r="H892" s="44">
        <v>43762</v>
      </c>
      <c r="K892" s="13" t="s">
        <v>10384</v>
      </c>
    </row>
    <row r="893" spans="1:11" ht="15.75" customHeight="1" x14ac:dyDescent="0.25">
      <c r="A893" s="13">
        <v>30587234</v>
      </c>
      <c r="B893" s="13" t="s">
        <v>10398</v>
      </c>
      <c r="C893" s="13" t="s">
        <v>10399</v>
      </c>
      <c r="D893" s="13" t="s">
        <v>10400</v>
      </c>
      <c r="E893" s="13" t="s">
        <v>10401</v>
      </c>
      <c r="F893" s="13" t="s">
        <v>10402</v>
      </c>
      <c r="G893" s="13">
        <v>2018</v>
      </c>
      <c r="H893" s="44">
        <v>43462</v>
      </c>
      <c r="I893" s="13" t="s">
        <v>10403</v>
      </c>
      <c r="K893" s="13" t="s">
        <v>10404</v>
      </c>
    </row>
    <row r="894" spans="1:11" ht="15.75" customHeight="1" x14ac:dyDescent="0.25">
      <c r="A894" s="13">
        <v>32766821</v>
      </c>
      <c r="B894" s="13" t="s">
        <v>10406</v>
      </c>
      <c r="C894" s="13" t="s">
        <v>10407</v>
      </c>
      <c r="D894" s="13" t="s">
        <v>10408</v>
      </c>
      <c r="E894" s="13" t="s">
        <v>2564</v>
      </c>
      <c r="F894" s="13" t="s">
        <v>2140</v>
      </c>
      <c r="G894" s="13">
        <v>2021</v>
      </c>
      <c r="H894" s="44">
        <v>44052</v>
      </c>
      <c r="K894" s="13" t="s">
        <v>10409</v>
      </c>
    </row>
    <row r="895" spans="1:11" ht="15.75" customHeight="1" x14ac:dyDescent="0.25">
      <c r="A895" s="13">
        <v>32105602</v>
      </c>
      <c r="B895" s="13" t="s">
        <v>10416</v>
      </c>
      <c r="C895" s="13" t="s">
        <v>10417</v>
      </c>
      <c r="D895" s="13" t="s">
        <v>10418</v>
      </c>
      <c r="E895" s="13" t="s">
        <v>10419</v>
      </c>
      <c r="F895" s="13" t="s">
        <v>595</v>
      </c>
      <c r="G895" s="13">
        <v>2020</v>
      </c>
      <c r="H895" s="44">
        <v>43889</v>
      </c>
      <c r="K895" s="13" t="s">
        <v>10420</v>
      </c>
    </row>
    <row r="896" spans="1:11" ht="15.75" customHeight="1" x14ac:dyDescent="0.25">
      <c r="A896" s="13">
        <v>31288994</v>
      </c>
      <c r="B896" s="13" t="s">
        <v>10421</v>
      </c>
      <c r="C896" s="13" t="s">
        <v>10422</v>
      </c>
      <c r="D896" s="13" t="s">
        <v>10423</v>
      </c>
      <c r="E896" s="13" t="s">
        <v>10424</v>
      </c>
      <c r="F896" s="13" t="s">
        <v>1995</v>
      </c>
      <c r="G896" s="13">
        <v>2020</v>
      </c>
      <c r="H896" s="44">
        <v>43657</v>
      </c>
      <c r="K896" s="13" t="s">
        <v>10425</v>
      </c>
    </row>
    <row r="897" spans="1:11" ht="15.75" customHeight="1" x14ac:dyDescent="0.25">
      <c r="A897" s="13">
        <v>29028971</v>
      </c>
      <c r="B897" s="13" t="s">
        <v>10426</v>
      </c>
      <c r="C897" s="13" t="s">
        <v>10427</v>
      </c>
      <c r="D897" s="13" t="s">
        <v>10428</v>
      </c>
      <c r="E897" s="13" t="s">
        <v>10429</v>
      </c>
      <c r="F897" s="13" t="s">
        <v>2140</v>
      </c>
      <c r="G897" s="13">
        <v>2018</v>
      </c>
      <c r="H897" s="44">
        <v>43022</v>
      </c>
      <c r="K897" s="13" t="s">
        <v>10430</v>
      </c>
    </row>
    <row r="898" spans="1:11" ht="15.75" customHeight="1" x14ac:dyDescent="0.25">
      <c r="A898" s="13">
        <v>33242474</v>
      </c>
      <c r="B898" s="13" t="s">
        <v>10442</v>
      </c>
      <c r="C898" s="13" t="s">
        <v>5638</v>
      </c>
      <c r="D898" s="13" t="s">
        <v>10443</v>
      </c>
      <c r="E898" s="13" t="s">
        <v>119</v>
      </c>
      <c r="F898" s="13" t="s">
        <v>679</v>
      </c>
      <c r="G898" s="13">
        <v>2021</v>
      </c>
      <c r="H898" s="44">
        <v>44161</v>
      </c>
      <c r="K898" s="13" t="s">
        <v>10444</v>
      </c>
    </row>
    <row r="899" spans="1:11" ht="15.75" customHeight="1" x14ac:dyDescent="0.25">
      <c r="A899" s="13">
        <v>28510723</v>
      </c>
      <c r="B899" s="13" t="s">
        <v>10445</v>
      </c>
      <c r="C899" s="13" t="s">
        <v>10446</v>
      </c>
      <c r="D899" s="13" t="s">
        <v>10447</v>
      </c>
      <c r="E899" s="13" t="s">
        <v>2184</v>
      </c>
      <c r="F899" s="13" t="s">
        <v>2140</v>
      </c>
      <c r="G899" s="13">
        <v>2017</v>
      </c>
      <c r="H899" s="44">
        <v>42872</v>
      </c>
      <c r="K899" s="13" t="s">
        <v>10448</v>
      </c>
    </row>
    <row r="900" spans="1:11" ht="15.75" customHeight="1" x14ac:dyDescent="0.25">
      <c r="A900" s="13">
        <v>30943191</v>
      </c>
      <c r="B900" s="13" t="s">
        <v>10451</v>
      </c>
      <c r="C900" s="13" t="s">
        <v>10452</v>
      </c>
      <c r="D900" s="13" t="s">
        <v>10453</v>
      </c>
      <c r="E900" s="13" t="s">
        <v>10454</v>
      </c>
      <c r="F900" s="13" t="s">
        <v>424</v>
      </c>
      <c r="G900" s="13">
        <v>2019</v>
      </c>
      <c r="H900" s="44">
        <v>43559</v>
      </c>
      <c r="I900" s="13" t="s">
        <v>10455</v>
      </c>
      <c r="K900" s="13" t="s">
        <v>10456</v>
      </c>
    </row>
    <row r="901" spans="1:11" ht="15.75" customHeight="1" x14ac:dyDescent="0.25">
      <c r="A901" s="13">
        <v>34110736</v>
      </c>
      <c r="B901" s="13" t="s">
        <v>10457</v>
      </c>
      <c r="C901" s="13" t="s">
        <v>10458</v>
      </c>
      <c r="D901" s="13" t="s">
        <v>10459</v>
      </c>
      <c r="E901" s="13" t="s">
        <v>711</v>
      </c>
      <c r="F901" s="13" t="s">
        <v>304</v>
      </c>
      <c r="G901" s="13">
        <v>2021</v>
      </c>
      <c r="H901" s="44">
        <v>44357</v>
      </c>
      <c r="I901" s="13" t="s">
        <v>10460</v>
      </c>
      <c r="J901" s="13" t="s">
        <v>10461</v>
      </c>
      <c r="K901" s="13" t="s">
        <v>10462</v>
      </c>
    </row>
    <row r="902" spans="1:11" ht="15.75" customHeight="1" x14ac:dyDescent="0.25">
      <c r="A902" s="13">
        <v>32259846</v>
      </c>
      <c r="B902" s="13" t="s">
        <v>10476</v>
      </c>
      <c r="C902" s="13" t="s">
        <v>10477</v>
      </c>
      <c r="D902" s="13" t="s">
        <v>10478</v>
      </c>
      <c r="E902" s="13" t="s">
        <v>2564</v>
      </c>
      <c r="F902" s="13" t="s">
        <v>493</v>
      </c>
      <c r="G902" s="13">
        <v>2020</v>
      </c>
      <c r="H902" s="44">
        <v>43929</v>
      </c>
      <c r="I902" s="13" t="s">
        <v>10479</v>
      </c>
      <c r="K902" s="13" t="s">
        <v>10480</v>
      </c>
    </row>
    <row r="903" spans="1:11" ht="15.75" customHeight="1" x14ac:dyDescent="0.25">
      <c r="A903" s="13">
        <v>34498079</v>
      </c>
      <c r="B903" s="13" t="s">
        <v>10486</v>
      </c>
      <c r="C903" s="13" t="s">
        <v>10487</v>
      </c>
      <c r="D903" s="13" t="s">
        <v>10488</v>
      </c>
      <c r="E903" s="13" t="s">
        <v>4133</v>
      </c>
      <c r="F903" s="13" t="s">
        <v>195</v>
      </c>
      <c r="G903" s="13">
        <v>2022</v>
      </c>
      <c r="H903" s="44">
        <v>44448</v>
      </c>
      <c r="I903" s="13" t="s">
        <v>10489</v>
      </c>
      <c r="K903" s="13" t="s">
        <v>10490</v>
      </c>
    </row>
    <row r="904" spans="1:11" ht="15.75" customHeight="1" x14ac:dyDescent="0.25">
      <c r="A904" s="13">
        <v>34535614</v>
      </c>
      <c r="B904" s="13" t="s">
        <v>10492</v>
      </c>
      <c r="C904" s="13" t="s">
        <v>10493</v>
      </c>
      <c r="D904" s="13" t="s">
        <v>10494</v>
      </c>
      <c r="E904" s="13" t="s">
        <v>10495</v>
      </c>
      <c r="F904" s="13" t="s">
        <v>304</v>
      </c>
      <c r="G904" s="13">
        <v>2021</v>
      </c>
      <c r="H904" s="44">
        <v>44457</v>
      </c>
      <c r="I904" s="13" t="s">
        <v>10496</v>
      </c>
      <c r="J904" s="13" t="s">
        <v>10497</v>
      </c>
      <c r="K904" s="13" t="s">
        <v>10498</v>
      </c>
    </row>
    <row r="905" spans="1:11" ht="15.75" customHeight="1" x14ac:dyDescent="0.25">
      <c r="A905" s="13">
        <v>32356960</v>
      </c>
      <c r="B905" s="13" t="s">
        <v>10503</v>
      </c>
      <c r="C905" s="13" t="s">
        <v>10504</v>
      </c>
      <c r="D905" s="13" t="s">
        <v>10505</v>
      </c>
      <c r="E905" s="13" t="s">
        <v>10506</v>
      </c>
      <c r="F905" s="13" t="s">
        <v>304</v>
      </c>
      <c r="G905" s="13">
        <v>2020</v>
      </c>
      <c r="H905" s="44">
        <v>43953</v>
      </c>
      <c r="K905" s="13" t="s">
        <v>10507</v>
      </c>
    </row>
    <row r="906" spans="1:11" ht="15.75" customHeight="1" x14ac:dyDescent="0.25">
      <c r="A906" s="13">
        <v>32664833</v>
      </c>
      <c r="B906" s="13" t="s">
        <v>10508</v>
      </c>
      <c r="C906" s="13" t="s">
        <v>4577</v>
      </c>
      <c r="D906" s="13" t="s">
        <v>10509</v>
      </c>
      <c r="E906" s="13" t="s">
        <v>655</v>
      </c>
      <c r="F906" s="13" t="s">
        <v>4579</v>
      </c>
      <c r="G906" s="13">
        <v>2020</v>
      </c>
      <c r="H906" s="44">
        <v>44028</v>
      </c>
      <c r="K906" s="13" t="s">
        <v>10510</v>
      </c>
    </row>
    <row r="907" spans="1:11" ht="15.75" customHeight="1" x14ac:dyDescent="0.25">
      <c r="A907" s="13">
        <v>31951687</v>
      </c>
      <c r="B907" s="13" t="s">
        <v>10512</v>
      </c>
      <c r="C907" s="13" t="s">
        <v>10513</v>
      </c>
      <c r="D907" s="13" t="s">
        <v>10514</v>
      </c>
      <c r="E907" s="13" t="s">
        <v>9711</v>
      </c>
      <c r="F907" s="13" t="s">
        <v>10515</v>
      </c>
      <c r="G907" s="13">
        <v>2019</v>
      </c>
      <c r="H907" s="44">
        <v>43848</v>
      </c>
      <c r="K907" s="13" t="s">
        <v>10516</v>
      </c>
    </row>
    <row r="908" spans="1:11" ht="15.75" customHeight="1" x14ac:dyDescent="0.25">
      <c r="A908" s="13">
        <v>29465688</v>
      </c>
      <c r="B908" s="13" t="s">
        <v>10517</v>
      </c>
      <c r="C908" s="13" t="s">
        <v>10518</v>
      </c>
      <c r="D908" s="13" t="s">
        <v>10519</v>
      </c>
      <c r="E908" s="13" t="s">
        <v>10520</v>
      </c>
      <c r="F908" s="13" t="s">
        <v>304</v>
      </c>
      <c r="G908" s="13">
        <v>2018</v>
      </c>
      <c r="H908" s="44">
        <v>43153</v>
      </c>
      <c r="I908" s="13" t="s">
        <v>10521</v>
      </c>
      <c r="J908" s="13" t="s">
        <v>10522</v>
      </c>
      <c r="K908" s="13" t="s">
        <v>10523</v>
      </c>
    </row>
    <row r="909" spans="1:11" ht="15.75" customHeight="1" x14ac:dyDescent="0.25">
      <c r="A909" s="13">
        <v>32393483</v>
      </c>
      <c r="B909" s="13" t="s">
        <v>10531</v>
      </c>
      <c r="C909" s="13" t="s">
        <v>10532</v>
      </c>
      <c r="D909" s="13" t="s">
        <v>10533</v>
      </c>
      <c r="E909" s="13" t="s">
        <v>10534</v>
      </c>
      <c r="F909" s="13" t="s">
        <v>573</v>
      </c>
      <c r="G909" s="13">
        <v>2020</v>
      </c>
      <c r="H909" s="44">
        <v>43964</v>
      </c>
      <c r="I909" s="13" t="s">
        <v>10535</v>
      </c>
      <c r="K909" s="13" t="s">
        <v>10536</v>
      </c>
    </row>
    <row r="910" spans="1:11" ht="15.75" customHeight="1" x14ac:dyDescent="0.25">
      <c r="A910" s="13">
        <v>31216278</v>
      </c>
      <c r="B910" s="13" t="s">
        <v>10547</v>
      </c>
      <c r="C910" s="13" t="s">
        <v>10548</v>
      </c>
      <c r="D910" s="13" t="s">
        <v>10549</v>
      </c>
      <c r="E910" s="13" t="s">
        <v>7065</v>
      </c>
      <c r="F910" s="13" t="s">
        <v>1779</v>
      </c>
      <c r="G910" s="13">
        <v>2019</v>
      </c>
      <c r="H910" s="44">
        <v>43636</v>
      </c>
      <c r="I910" s="13" t="s">
        <v>10550</v>
      </c>
      <c r="K910" s="13" t="s">
        <v>10551</v>
      </c>
    </row>
    <row r="911" spans="1:11" ht="15.75" customHeight="1" x14ac:dyDescent="0.25">
      <c r="A911" s="13">
        <v>33564854</v>
      </c>
      <c r="B911" s="13" t="s">
        <v>10552</v>
      </c>
      <c r="C911" s="13" t="s">
        <v>10553</v>
      </c>
      <c r="D911" s="13" t="s">
        <v>10554</v>
      </c>
      <c r="E911" s="13" t="s">
        <v>119</v>
      </c>
      <c r="F911" s="13" t="s">
        <v>493</v>
      </c>
      <c r="G911" s="13">
        <v>2021</v>
      </c>
      <c r="H911" s="44">
        <v>44237</v>
      </c>
      <c r="K911" s="13" t="s">
        <v>10555</v>
      </c>
    </row>
    <row r="912" spans="1:11" ht="15.75" customHeight="1" x14ac:dyDescent="0.25">
      <c r="A912" s="13">
        <v>29776806</v>
      </c>
      <c r="B912" s="13" t="s">
        <v>10556</v>
      </c>
      <c r="C912" s="13" t="s">
        <v>10557</v>
      </c>
      <c r="D912" s="13" t="s">
        <v>10558</v>
      </c>
      <c r="E912" s="13" t="s">
        <v>5098</v>
      </c>
      <c r="F912" s="13" t="s">
        <v>679</v>
      </c>
      <c r="G912" s="13">
        <v>2018</v>
      </c>
      <c r="H912" s="44">
        <v>43240</v>
      </c>
      <c r="K912" s="13" t="s">
        <v>10559</v>
      </c>
    </row>
    <row r="913" spans="1:11" ht="15.75" customHeight="1" x14ac:dyDescent="0.25">
      <c r="A913" s="13">
        <v>30308531</v>
      </c>
      <c r="B913" s="13" t="s">
        <v>10560</v>
      </c>
      <c r="C913" s="13" t="s">
        <v>10561</v>
      </c>
      <c r="D913" s="13" t="s">
        <v>10562</v>
      </c>
      <c r="E913" s="13" t="s">
        <v>2314</v>
      </c>
      <c r="F913" s="13" t="s">
        <v>304</v>
      </c>
      <c r="G913" s="13">
        <v>2019</v>
      </c>
      <c r="H913" s="44">
        <v>43385</v>
      </c>
      <c r="I913" s="13" t="s">
        <v>10563</v>
      </c>
      <c r="J913" s="13" t="s">
        <v>10564</v>
      </c>
      <c r="K913" s="13" t="s">
        <v>10565</v>
      </c>
    </row>
    <row r="914" spans="1:11" ht="15.75" customHeight="1" x14ac:dyDescent="0.25">
      <c r="A914" s="13">
        <v>27902560</v>
      </c>
      <c r="B914" s="13" t="s">
        <v>10579</v>
      </c>
      <c r="C914" s="13" t="s">
        <v>10580</v>
      </c>
      <c r="D914" s="13" t="s">
        <v>10581</v>
      </c>
      <c r="E914" s="13" t="s">
        <v>10582</v>
      </c>
      <c r="F914" s="13" t="s">
        <v>10583</v>
      </c>
      <c r="G914" s="13">
        <v>2017</v>
      </c>
      <c r="H914" s="44">
        <v>42705</v>
      </c>
      <c r="I914" s="13" t="s">
        <v>10584</v>
      </c>
      <c r="J914" s="13" t="s">
        <v>10585</v>
      </c>
      <c r="K914" s="13" t="s">
        <v>10586</v>
      </c>
    </row>
    <row r="915" spans="1:11" ht="15.75" customHeight="1" x14ac:dyDescent="0.25">
      <c r="A915" s="13">
        <v>30694323</v>
      </c>
      <c r="B915" s="13" t="s">
        <v>10596</v>
      </c>
      <c r="C915" s="13" t="s">
        <v>10597</v>
      </c>
      <c r="D915" s="13" t="s">
        <v>10598</v>
      </c>
      <c r="E915" s="13" t="s">
        <v>10599</v>
      </c>
      <c r="F915" s="13" t="s">
        <v>4413</v>
      </c>
      <c r="G915" s="13">
        <v>2019</v>
      </c>
      <c r="H915" s="44">
        <v>43495</v>
      </c>
      <c r="K915" s="13" t="s">
        <v>10600</v>
      </c>
    </row>
    <row r="916" spans="1:11" ht="15.75" customHeight="1" x14ac:dyDescent="0.25">
      <c r="A916" s="13">
        <v>29177089</v>
      </c>
      <c r="B916" s="13" t="s">
        <v>10606</v>
      </c>
      <c r="C916" s="13" t="s">
        <v>10607</v>
      </c>
      <c r="D916" s="13" t="s">
        <v>10608</v>
      </c>
      <c r="E916" s="13" t="s">
        <v>10609</v>
      </c>
      <c r="F916" s="13" t="s">
        <v>249</v>
      </c>
      <c r="G916" s="13">
        <v>2017</v>
      </c>
      <c r="H916" s="44">
        <v>43067</v>
      </c>
      <c r="I916" s="13" t="s">
        <v>10610</v>
      </c>
      <c r="K916" s="13" t="s">
        <v>10611</v>
      </c>
    </row>
    <row r="917" spans="1:11" ht="15.75" customHeight="1" x14ac:dyDescent="0.25">
      <c r="A917" s="13">
        <v>29680200</v>
      </c>
      <c r="B917" s="13" t="s">
        <v>10618</v>
      </c>
      <c r="C917" s="13" t="s">
        <v>10619</v>
      </c>
      <c r="D917" s="13" t="s">
        <v>10620</v>
      </c>
      <c r="E917" s="13" t="s">
        <v>2510</v>
      </c>
      <c r="F917" s="13" t="s">
        <v>8635</v>
      </c>
      <c r="G917" s="13">
        <v>2019</v>
      </c>
      <c r="H917" s="44">
        <v>43213</v>
      </c>
      <c r="I917" s="13" t="s">
        <v>10621</v>
      </c>
      <c r="K917" s="13" t="s">
        <v>10622</v>
      </c>
    </row>
    <row r="918" spans="1:11" ht="15.75" customHeight="1" x14ac:dyDescent="0.25">
      <c r="A918" s="13">
        <v>33082236</v>
      </c>
      <c r="B918" s="13" t="s">
        <v>10629</v>
      </c>
      <c r="C918" s="13" t="s">
        <v>10630</v>
      </c>
      <c r="D918" s="13" t="s">
        <v>10631</v>
      </c>
      <c r="E918" s="13" t="s">
        <v>10632</v>
      </c>
      <c r="F918" s="13" t="s">
        <v>393</v>
      </c>
      <c r="G918" s="13">
        <v>2021</v>
      </c>
      <c r="H918" s="44">
        <v>44125</v>
      </c>
      <c r="K918" s="13" t="s">
        <v>10633</v>
      </c>
    </row>
    <row r="919" spans="1:11" ht="15.75" customHeight="1" x14ac:dyDescent="0.25">
      <c r="A919" s="13">
        <v>28960028</v>
      </c>
      <c r="B919" s="13" t="s">
        <v>10634</v>
      </c>
      <c r="C919" s="13" t="s">
        <v>10635</v>
      </c>
      <c r="D919" s="13" t="s">
        <v>10636</v>
      </c>
      <c r="E919" s="13" t="s">
        <v>10637</v>
      </c>
      <c r="F919" s="13" t="s">
        <v>10638</v>
      </c>
      <c r="G919" s="13">
        <v>2017</v>
      </c>
      <c r="H919" s="44">
        <v>43008</v>
      </c>
      <c r="I919" s="13" t="s">
        <v>10639</v>
      </c>
      <c r="K919" s="13" t="s">
        <v>10640</v>
      </c>
    </row>
    <row r="920" spans="1:11" ht="15.75" customHeight="1" x14ac:dyDescent="0.25">
      <c r="A920" s="13">
        <v>31024540</v>
      </c>
      <c r="B920" s="13" t="s">
        <v>10645</v>
      </c>
      <c r="C920" s="13" t="s">
        <v>10646</v>
      </c>
      <c r="D920" s="13" t="s">
        <v>10647</v>
      </c>
      <c r="E920" s="13" t="s">
        <v>10648</v>
      </c>
      <c r="F920" s="13" t="s">
        <v>460</v>
      </c>
      <c r="G920" s="13">
        <v>2019</v>
      </c>
      <c r="H920" s="44">
        <v>43582</v>
      </c>
      <c r="I920" s="13" t="s">
        <v>10649</v>
      </c>
      <c r="K920" s="13" t="s">
        <v>10650</v>
      </c>
    </row>
    <row r="921" spans="1:11" ht="15.75" customHeight="1" x14ac:dyDescent="0.25">
      <c r="A921" s="13">
        <v>32817227</v>
      </c>
      <c r="B921" s="13" t="s">
        <v>10657</v>
      </c>
      <c r="C921" s="13" t="s">
        <v>10658</v>
      </c>
      <c r="D921" s="13" t="s">
        <v>10659</v>
      </c>
      <c r="E921" s="13" t="s">
        <v>691</v>
      </c>
      <c r="F921" s="13" t="s">
        <v>502</v>
      </c>
      <c r="G921" s="13">
        <v>2020</v>
      </c>
      <c r="H921" s="44">
        <v>44064</v>
      </c>
      <c r="I921" s="13" t="s">
        <v>10660</v>
      </c>
      <c r="K921" s="13" t="s">
        <v>10661</v>
      </c>
    </row>
    <row r="922" spans="1:11" ht="15.75" customHeight="1" x14ac:dyDescent="0.25">
      <c r="A922" s="13">
        <v>32519969</v>
      </c>
      <c r="B922" s="13" t="s">
        <v>10669</v>
      </c>
      <c r="C922" s="13" t="s">
        <v>10670</v>
      </c>
      <c r="D922" s="13" t="s">
        <v>10671</v>
      </c>
      <c r="E922" s="13" t="s">
        <v>10672</v>
      </c>
      <c r="F922" s="13" t="s">
        <v>10673</v>
      </c>
      <c r="G922" s="13">
        <v>2020</v>
      </c>
      <c r="H922" s="44">
        <v>43993</v>
      </c>
      <c r="I922" s="13" t="s">
        <v>10674</v>
      </c>
      <c r="K922" s="13" t="s">
        <v>10675</v>
      </c>
    </row>
    <row r="923" spans="1:11" ht="15.75" customHeight="1" x14ac:dyDescent="0.25">
      <c r="A923" s="13">
        <v>33397798</v>
      </c>
      <c r="B923" s="13" t="s">
        <v>10683</v>
      </c>
      <c r="C923" s="13" t="s">
        <v>10684</v>
      </c>
      <c r="D923" s="13" t="s">
        <v>10685</v>
      </c>
      <c r="E923" s="13" t="s">
        <v>10686</v>
      </c>
      <c r="F923" s="13" t="s">
        <v>393</v>
      </c>
      <c r="G923" s="13">
        <v>2021</v>
      </c>
      <c r="H923" s="44">
        <v>44201</v>
      </c>
      <c r="I923" s="13" t="s">
        <v>10687</v>
      </c>
      <c r="K923" s="13" t="s">
        <v>10688</v>
      </c>
    </row>
    <row r="924" spans="1:11" ht="15.75" customHeight="1" x14ac:dyDescent="0.25">
      <c r="A924" s="13">
        <v>34894246</v>
      </c>
      <c r="B924" s="13" t="s">
        <v>10695</v>
      </c>
      <c r="C924" s="13" t="s">
        <v>10696</v>
      </c>
      <c r="D924" s="13" t="s">
        <v>10697</v>
      </c>
      <c r="E924" s="13" t="s">
        <v>10698</v>
      </c>
      <c r="F924" s="13" t="s">
        <v>493</v>
      </c>
      <c r="G924" s="13">
        <v>2022</v>
      </c>
      <c r="H924" s="44">
        <v>44541</v>
      </c>
      <c r="K924" s="13" t="s">
        <v>10699</v>
      </c>
    </row>
    <row r="925" spans="1:11" ht="15.75" customHeight="1" x14ac:dyDescent="0.25">
      <c r="A925" s="13">
        <v>29045604</v>
      </c>
      <c r="B925" s="13" t="s">
        <v>10717</v>
      </c>
      <c r="C925" s="13" t="s">
        <v>10718</v>
      </c>
      <c r="D925" s="13" t="s">
        <v>10719</v>
      </c>
      <c r="E925" s="13" t="s">
        <v>2564</v>
      </c>
      <c r="F925" s="13" t="s">
        <v>2140</v>
      </c>
      <c r="G925" s="13">
        <v>2018</v>
      </c>
      <c r="H925" s="44">
        <v>43027</v>
      </c>
      <c r="I925" s="13" t="s">
        <v>10720</v>
      </c>
      <c r="K925" s="13" t="s">
        <v>10721</v>
      </c>
    </row>
    <row r="926" spans="1:11" ht="15.75" customHeight="1" x14ac:dyDescent="0.25">
      <c r="A926" s="13">
        <v>31661468</v>
      </c>
      <c r="B926" s="13" t="s">
        <v>10741</v>
      </c>
      <c r="C926" s="13" t="s">
        <v>10742</v>
      </c>
      <c r="D926" s="13" t="s">
        <v>10743</v>
      </c>
      <c r="E926" s="13" t="s">
        <v>5797</v>
      </c>
      <c r="F926" s="13" t="s">
        <v>10744</v>
      </c>
      <c r="G926" s="13">
        <v>2019</v>
      </c>
      <c r="H926" s="44">
        <v>43768</v>
      </c>
      <c r="I926" s="13" t="s">
        <v>10745</v>
      </c>
      <c r="K926" s="13" t="s">
        <v>10746</v>
      </c>
    </row>
    <row r="927" spans="1:11" ht="15.75" customHeight="1" x14ac:dyDescent="0.25">
      <c r="A927" s="13">
        <v>30878688</v>
      </c>
      <c r="B927" s="13" t="s">
        <v>10750</v>
      </c>
      <c r="C927" s="13" t="s">
        <v>10751</v>
      </c>
      <c r="D927" s="13" t="s">
        <v>10752</v>
      </c>
      <c r="E927" s="13" t="s">
        <v>10753</v>
      </c>
      <c r="F927" s="13" t="s">
        <v>10754</v>
      </c>
      <c r="G927" s="13">
        <v>2019</v>
      </c>
      <c r="H927" s="44">
        <v>43542</v>
      </c>
      <c r="K927" s="13" t="s">
        <v>10755</v>
      </c>
    </row>
    <row r="928" spans="1:11" ht="15.75" customHeight="1" x14ac:dyDescent="0.25">
      <c r="A928" s="13">
        <v>29174733</v>
      </c>
      <c r="B928" s="13" t="s">
        <v>10756</v>
      </c>
      <c r="C928" s="13" t="s">
        <v>10757</v>
      </c>
      <c r="D928" s="13" t="s">
        <v>10758</v>
      </c>
      <c r="E928" s="13" t="s">
        <v>2631</v>
      </c>
      <c r="F928" s="13" t="s">
        <v>285</v>
      </c>
      <c r="G928" s="13">
        <v>2018</v>
      </c>
      <c r="H928" s="44">
        <v>43067</v>
      </c>
      <c r="I928" s="13" t="s">
        <v>10759</v>
      </c>
      <c r="J928" s="13" t="s">
        <v>10760</v>
      </c>
      <c r="K928" s="13" t="s">
        <v>10761</v>
      </c>
    </row>
    <row r="929" spans="1:11" ht="15.75" customHeight="1" x14ac:dyDescent="0.25">
      <c r="A929" s="13">
        <v>33460481</v>
      </c>
      <c r="B929" s="13" t="s">
        <v>10762</v>
      </c>
      <c r="C929" s="13" t="s">
        <v>10763</v>
      </c>
      <c r="D929" s="13" t="s">
        <v>10764</v>
      </c>
      <c r="E929" s="13" t="s">
        <v>10765</v>
      </c>
      <c r="F929" s="13" t="s">
        <v>10766</v>
      </c>
      <c r="G929" s="13">
        <v>2021</v>
      </c>
      <c r="H929" s="44">
        <v>44214</v>
      </c>
      <c r="K929" s="13" t="s">
        <v>10767</v>
      </c>
    </row>
    <row r="930" spans="1:11" ht="15.75" customHeight="1" x14ac:dyDescent="0.25">
      <c r="A930" s="13">
        <v>34315805</v>
      </c>
      <c r="B930" s="13" t="s">
        <v>10768</v>
      </c>
      <c r="C930" s="13" t="s">
        <v>10769</v>
      </c>
      <c r="D930" s="13" t="s">
        <v>10770</v>
      </c>
      <c r="E930" s="13" t="s">
        <v>10771</v>
      </c>
      <c r="F930" s="13" t="s">
        <v>393</v>
      </c>
      <c r="G930" s="13">
        <v>2022</v>
      </c>
      <c r="H930" s="44">
        <v>44405</v>
      </c>
      <c r="I930" s="13" t="s">
        <v>10772</v>
      </c>
      <c r="K930" s="13" t="s">
        <v>10773</v>
      </c>
    </row>
    <row r="931" spans="1:11" ht="15.75" customHeight="1" x14ac:dyDescent="0.25">
      <c r="A931" s="13">
        <v>28413202</v>
      </c>
      <c r="B931" s="13" t="s">
        <v>10782</v>
      </c>
      <c r="C931" s="13" t="s">
        <v>10783</v>
      </c>
      <c r="D931" s="13" t="s">
        <v>10784</v>
      </c>
      <c r="E931" s="13" t="s">
        <v>10785</v>
      </c>
      <c r="F931" s="13" t="s">
        <v>5427</v>
      </c>
      <c r="G931" s="13">
        <v>2017</v>
      </c>
      <c r="H931" s="44">
        <v>42843</v>
      </c>
    </row>
    <row r="932" spans="1:11" ht="15.75" customHeight="1" x14ac:dyDescent="0.25">
      <c r="A932" s="13">
        <v>29450767</v>
      </c>
      <c r="B932" s="13" t="s">
        <v>10786</v>
      </c>
      <c r="C932" s="13" t="s">
        <v>10787</v>
      </c>
      <c r="D932" s="13" t="s">
        <v>10788</v>
      </c>
      <c r="E932" s="13" t="s">
        <v>1944</v>
      </c>
      <c r="F932" s="13" t="s">
        <v>164</v>
      </c>
      <c r="G932" s="13">
        <v>2018</v>
      </c>
      <c r="H932" s="44">
        <v>43148</v>
      </c>
      <c r="K932" s="13" t="s">
        <v>10789</v>
      </c>
    </row>
    <row r="933" spans="1:11" ht="15.75" customHeight="1" x14ac:dyDescent="0.25">
      <c r="A933" s="13">
        <v>33997030</v>
      </c>
      <c r="B933" s="13" t="s">
        <v>10802</v>
      </c>
      <c r="C933" s="13" t="s">
        <v>10803</v>
      </c>
      <c r="D933" s="13" t="s">
        <v>10804</v>
      </c>
      <c r="E933" s="13" t="s">
        <v>8951</v>
      </c>
      <c r="F933" s="13" t="s">
        <v>5164</v>
      </c>
      <c r="G933" s="13">
        <v>2021</v>
      </c>
      <c r="H933" s="44">
        <v>44333</v>
      </c>
      <c r="I933" s="13" t="s">
        <v>10805</v>
      </c>
      <c r="K933" s="13" t="s">
        <v>10806</v>
      </c>
    </row>
    <row r="934" spans="1:11" ht="15.75" customHeight="1" x14ac:dyDescent="0.25">
      <c r="A934" s="13">
        <v>33739419</v>
      </c>
      <c r="B934" s="13" t="s">
        <v>10831</v>
      </c>
      <c r="C934" s="13" t="s">
        <v>10832</v>
      </c>
      <c r="D934" s="13" t="s">
        <v>10833</v>
      </c>
      <c r="E934" s="13" t="s">
        <v>4922</v>
      </c>
      <c r="F934" s="13" t="s">
        <v>493</v>
      </c>
      <c r="G934" s="13">
        <v>2021</v>
      </c>
      <c r="H934" s="44">
        <v>44274</v>
      </c>
      <c r="I934" s="13" t="s">
        <v>10834</v>
      </c>
      <c r="K934" s="13" t="s">
        <v>10835</v>
      </c>
    </row>
    <row r="935" spans="1:11" ht="15.75" customHeight="1" x14ac:dyDescent="0.25">
      <c r="A935" s="13">
        <v>34030155</v>
      </c>
      <c r="B935" s="13" t="s">
        <v>10838</v>
      </c>
      <c r="C935" s="13" t="s">
        <v>10839</v>
      </c>
      <c r="D935" s="13" t="s">
        <v>10840</v>
      </c>
      <c r="E935" s="13" t="s">
        <v>10841</v>
      </c>
      <c r="F935" s="13" t="s">
        <v>304</v>
      </c>
      <c r="G935" s="13">
        <v>2021</v>
      </c>
      <c r="H935" s="44">
        <v>44340</v>
      </c>
      <c r="K935" s="13" t="s">
        <v>10842</v>
      </c>
    </row>
    <row r="936" spans="1:11" ht="15.75" customHeight="1" x14ac:dyDescent="0.25">
      <c r="A936" s="13">
        <v>28652307</v>
      </c>
      <c r="B936" s="13" t="s">
        <v>10859</v>
      </c>
      <c r="C936" s="13" t="s">
        <v>10860</v>
      </c>
      <c r="D936" s="13" t="s">
        <v>10861</v>
      </c>
      <c r="E936" s="13" t="s">
        <v>10862</v>
      </c>
      <c r="F936" s="13" t="s">
        <v>624</v>
      </c>
      <c r="G936" s="13">
        <v>2017</v>
      </c>
      <c r="H936" s="44">
        <v>42914</v>
      </c>
      <c r="I936" s="13" t="s">
        <v>10863</v>
      </c>
      <c r="K936" s="13" t="s">
        <v>10864</v>
      </c>
    </row>
    <row r="937" spans="1:11" ht="15.75" customHeight="1" x14ac:dyDescent="0.25">
      <c r="A937" s="13">
        <v>28899333</v>
      </c>
      <c r="B937" s="13" t="s">
        <v>10866</v>
      </c>
      <c r="C937" s="13" t="s">
        <v>10867</v>
      </c>
      <c r="D937" s="13" t="s">
        <v>10868</v>
      </c>
      <c r="E937" s="13" t="s">
        <v>10869</v>
      </c>
      <c r="F937" s="13" t="s">
        <v>3845</v>
      </c>
      <c r="G937" s="13">
        <v>2017</v>
      </c>
      <c r="H937" s="44">
        <v>42992</v>
      </c>
      <c r="K937" s="13" t="s">
        <v>10870</v>
      </c>
    </row>
    <row r="938" spans="1:11" ht="15.75" customHeight="1" x14ac:dyDescent="0.25">
      <c r="A938" s="13">
        <v>35017488</v>
      </c>
      <c r="B938" s="13" t="s">
        <v>10872</v>
      </c>
      <c r="C938" s="13" t="s">
        <v>10873</v>
      </c>
      <c r="D938" s="13" t="s">
        <v>10874</v>
      </c>
      <c r="E938" s="13" t="s">
        <v>10875</v>
      </c>
      <c r="F938" s="13" t="s">
        <v>3262</v>
      </c>
      <c r="G938" s="13">
        <v>2022</v>
      </c>
      <c r="H938" s="44">
        <v>44573</v>
      </c>
      <c r="I938" s="13" t="s">
        <v>10876</v>
      </c>
      <c r="K938" s="13" t="s">
        <v>10877</v>
      </c>
    </row>
    <row r="939" spans="1:11" ht="15.75" customHeight="1" x14ac:dyDescent="0.25">
      <c r="A939" s="13">
        <v>29329178</v>
      </c>
      <c r="B939" s="13" t="s">
        <v>10879</v>
      </c>
      <c r="C939" s="13" t="s">
        <v>10880</v>
      </c>
      <c r="D939" s="13" t="s">
        <v>10881</v>
      </c>
      <c r="E939" s="13" t="s">
        <v>10882</v>
      </c>
      <c r="F939" s="13" t="s">
        <v>304</v>
      </c>
      <c r="G939" s="13">
        <v>2018</v>
      </c>
      <c r="H939" s="44">
        <v>43113</v>
      </c>
      <c r="K939" s="13" t="s">
        <v>10883</v>
      </c>
    </row>
    <row r="940" spans="1:11" ht="15.75" customHeight="1" x14ac:dyDescent="0.25">
      <c r="A940" s="13">
        <v>30670509</v>
      </c>
      <c r="B940" s="13" t="s">
        <v>10889</v>
      </c>
      <c r="C940" s="13" t="s">
        <v>10890</v>
      </c>
      <c r="D940" s="13" t="s">
        <v>10891</v>
      </c>
      <c r="E940" s="13" t="s">
        <v>10892</v>
      </c>
      <c r="F940" s="13" t="s">
        <v>5111</v>
      </c>
      <c r="G940" s="13">
        <v>2019</v>
      </c>
      <c r="H940" s="44">
        <v>43489</v>
      </c>
      <c r="I940" s="13" t="s">
        <v>10893</v>
      </c>
      <c r="K940" s="13" t="s">
        <v>10894</v>
      </c>
    </row>
    <row r="941" spans="1:11" ht="15.75" customHeight="1" x14ac:dyDescent="0.25">
      <c r="A941" s="13">
        <v>29247204</v>
      </c>
      <c r="B941" s="13" t="s">
        <v>10896</v>
      </c>
      <c r="C941" s="13" t="s">
        <v>10897</v>
      </c>
      <c r="D941" s="13" t="s">
        <v>10898</v>
      </c>
      <c r="E941" s="13" t="s">
        <v>10899</v>
      </c>
      <c r="F941" s="13" t="s">
        <v>2202</v>
      </c>
      <c r="G941" s="13">
        <v>2017</v>
      </c>
      <c r="H941" s="44">
        <v>43086</v>
      </c>
      <c r="I941" s="13" t="s">
        <v>10900</v>
      </c>
      <c r="K941" s="13" t="s">
        <v>10901</v>
      </c>
    </row>
    <row r="942" spans="1:11" ht="15.75" customHeight="1" x14ac:dyDescent="0.25">
      <c r="A942" s="13">
        <v>33045163</v>
      </c>
      <c r="B942" s="13" t="s">
        <v>10904</v>
      </c>
      <c r="C942" s="13" t="s">
        <v>10905</v>
      </c>
      <c r="D942" s="13" t="s">
        <v>10906</v>
      </c>
      <c r="E942" s="13" t="s">
        <v>10907</v>
      </c>
      <c r="F942" s="13" t="s">
        <v>304</v>
      </c>
      <c r="G942" s="13">
        <v>2020</v>
      </c>
      <c r="H942" s="44">
        <v>44116</v>
      </c>
      <c r="I942" s="13" t="s">
        <v>10908</v>
      </c>
      <c r="J942" s="13" t="s">
        <v>10909</v>
      </c>
      <c r="K942" s="13" t="s">
        <v>10910</v>
      </c>
    </row>
    <row r="943" spans="1:11" ht="15.75" customHeight="1" x14ac:dyDescent="0.25">
      <c r="A943" s="13">
        <v>33671065</v>
      </c>
      <c r="B943" s="13" t="s">
        <v>10916</v>
      </c>
      <c r="C943" s="13" t="s">
        <v>10917</v>
      </c>
      <c r="D943" s="13" t="s">
        <v>10918</v>
      </c>
      <c r="E943" s="13" t="s">
        <v>10919</v>
      </c>
      <c r="F943" s="13" t="s">
        <v>10920</v>
      </c>
      <c r="G943" s="13">
        <v>2021</v>
      </c>
      <c r="H943" s="44">
        <v>44261</v>
      </c>
      <c r="I943" s="13" t="s">
        <v>10921</v>
      </c>
      <c r="K943" s="13" t="s">
        <v>10922</v>
      </c>
    </row>
    <row r="944" spans="1:11" ht="15.75" customHeight="1" x14ac:dyDescent="0.25">
      <c r="A944" s="13">
        <v>33102576</v>
      </c>
      <c r="B944" s="13" t="s">
        <v>10926</v>
      </c>
      <c r="C944" s="13" t="s">
        <v>10927</v>
      </c>
      <c r="D944" s="13" t="s">
        <v>10928</v>
      </c>
      <c r="E944" s="13" t="s">
        <v>10929</v>
      </c>
      <c r="F944" s="13" t="s">
        <v>5164</v>
      </c>
      <c r="G944" s="13">
        <v>2020</v>
      </c>
      <c r="H944" s="44">
        <v>44130</v>
      </c>
      <c r="I944" s="13" t="s">
        <v>10930</v>
      </c>
      <c r="K944" s="13" t="s">
        <v>10931</v>
      </c>
    </row>
    <row r="945" spans="1:11" ht="15.75" customHeight="1" x14ac:dyDescent="0.25">
      <c r="A945" s="13">
        <v>30873172</v>
      </c>
      <c r="B945" s="13" t="s">
        <v>10933</v>
      </c>
      <c r="C945" s="13" t="s">
        <v>10934</v>
      </c>
      <c r="D945" s="13" t="s">
        <v>10935</v>
      </c>
      <c r="E945" s="13" t="s">
        <v>7065</v>
      </c>
      <c r="F945" s="13" t="s">
        <v>460</v>
      </c>
      <c r="G945" s="13">
        <v>2019</v>
      </c>
      <c r="H945" s="44">
        <v>43540</v>
      </c>
      <c r="I945" s="13" t="s">
        <v>10936</v>
      </c>
      <c r="K945" s="13" t="s">
        <v>10937</v>
      </c>
    </row>
    <row r="946" spans="1:11" ht="15.75" customHeight="1" x14ac:dyDescent="0.25">
      <c r="A946" s="13">
        <v>34530901</v>
      </c>
      <c r="B946" s="13" t="s">
        <v>10939</v>
      </c>
      <c r="C946" s="13" t="s">
        <v>10940</v>
      </c>
      <c r="D946" s="13" t="s">
        <v>10941</v>
      </c>
      <c r="E946" s="13" t="s">
        <v>10942</v>
      </c>
      <c r="F946" s="13" t="s">
        <v>10943</v>
      </c>
      <c r="G946" s="13">
        <v>2021</v>
      </c>
      <c r="H946" s="44">
        <v>44456</v>
      </c>
      <c r="I946" s="13" t="s">
        <v>10944</v>
      </c>
      <c r="K946" s="13" t="s">
        <v>10945</v>
      </c>
    </row>
    <row r="947" spans="1:11" ht="15.75" customHeight="1" x14ac:dyDescent="0.25">
      <c r="A947" s="13">
        <v>30858330</v>
      </c>
      <c r="B947" s="13" t="s">
        <v>10946</v>
      </c>
      <c r="C947" s="13" t="s">
        <v>10947</v>
      </c>
      <c r="D947" s="13" t="s">
        <v>10948</v>
      </c>
      <c r="E947" s="13" t="s">
        <v>10949</v>
      </c>
      <c r="F947" s="13" t="s">
        <v>393</v>
      </c>
      <c r="G947" s="13">
        <v>2019</v>
      </c>
      <c r="H947" s="44">
        <v>43537</v>
      </c>
      <c r="K947" s="13" t="s">
        <v>10950</v>
      </c>
    </row>
    <row r="948" spans="1:11" ht="15.75" customHeight="1" x14ac:dyDescent="0.25">
      <c r="A948" s="13">
        <v>33444557</v>
      </c>
      <c r="B948" s="13" t="s">
        <v>10951</v>
      </c>
      <c r="C948" s="13" t="s">
        <v>10952</v>
      </c>
      <c r="D948" s="13" t="s">
        <v>10953</v>
      </c>
      <c r="E948" s="13" t="s">
        <v>3210</v>
      </c>
      <c r="F948" s="13" t="s">
        <v>679</v>
      </c>
      <c r="G948" s="13">
        <v>2021</v>
      </c>
      <c r="H948" s="44">
        <v>44210</v>
      </c>
      <c r="K948" s="13" t="s">
        <v>10954</v>
      </c>
    </row>
    <row r="949" spans="1:11" ht="15.75" customHeight="1" x14ac:dyDescent="0.25">
      <c r="A949" s="13">
        <v>33875459</v>
      </c>
      <c r="B949" s="13" t="s">
        <v>10955</v>
      </c>
      <c r="C949" s="13" t="s">
        <v>10956</v>
      </c>
      <c r="D949" s="13" t="s">
        <v>10957</v>
      </c>
      <c r="E949" s="13" t="s">
        <v>10958</v>
      </c>
      <c r="F949" s="13" t="s">
        <v>4754</v>
      </c>
      <c r="G949" s="13">
        <v>2021</v>
      </c>
      <c r="H949" s="44">
        <v>44306</v>
      </c>
      <c r="I949" s="13" t="s">
        <v>10959</v>
      </c>
      <c r="K949" s="13" t="s">
        <v>10960</v>
      </c>
    </row>
    <row r="950" spans="1:11" ht="15.75" customHeight="1" x14ac:dyDescent="0.25">
      <c r="A950" s="13">
        <v>34190475</v>
      </c>
      <c r="B950" s="13" t="s">
        <v>10961</v>
      </c>
      <c r="C950" s="13" t="s">
        <v>10962</v>
      </c>
      <c r="D950" s="13" t="s">
        <v>10963</v>
      </c>
      <c r="E950" s="13" t="s">
        <v>10964</v>
      </c>
      <c r="F950" s="13" t="s">
        <v>10965</v>
      </c>
      <c r="G950" s="13">
        <v>2021</v>
      </c>
      <c r="H950" s="44">
        <v>44377</v>
      </c>
      <c r="K950" s="13" t="s">
        <v>10966</v>
      </c>
    </row>
    <row r="951" spans="1:11" ht="15.75" customHeight="1" x14ac:dyDescent="0.25">
      <c r="A951" s="13">
        <v>33201020</v>
      </c>
      <c r="B951" s="13" t="s">
        <v>10967</v>
      </c>
      <c r="C951" s="13" t="s">
        <v>10968</v>
      </c>
      <c r="D951" s="13" t="s">
        <v>10969</v>
      </c>
      <c r="E951" s="13" t="s">
        <v>10970</v>
      </c>
      <c r="F951" s="13" t="s">
        <v>304</v>
      </c>
      <c r="G951" s="13">
        <v>2021</v>
      </c>
      <c r="H951" s="44">
        <v>44152</v>
      </c>
      <c r="K951" s="13" t="s">
        <v>10971</v>
      </c>
    </row>
    <row r="952" spans="1:11" ht="15.75" customHeight="1" x14ac:dyDescent="0.25">
      <c r="A952" s="13">
        <v>34020481</v>
      </c>
      <c r="B952" s="13" t="s">
        <v>10972</v>
      </c>
      <c r="C952" s="13" t="s">
        <v>6863</v>
      </c>
      <c r="D952" s="13" t="s">
        <v>10973</v>
      </c>
      <c r="E952" s="13" t="s">
        <v>6865</v>
      </c>
      <c r="F952" s="13" t="s">
        <v>6866</v>
      </c>
      <c r="G952" s="13">
        <v>2022</v>
      </c>
      <c r="H952" s="44">
        <v>44337</v>
      </c>
      <c r="K952" s="13" t="s">
        <v>10974</v>
      </c>
    </row>
    <row r="953" spans="1:11" ht="15.75" customHeight="1" x14ac:dyDescent="0.25">
      <c r="A953" s="13">
        <v>29420452</v>
      </c>
      <c r="B953" s="13" t="s">
        <v>10977</v>
      </c>
      <c r="C953" s="13" t="s">
        <v>10978</v>
      </c>
      <c r="D953" s="13" t="s">
        <v>10979</v>
      </c>
      <c r="E953" s="13" t="s">
        <v>10980</v>
      </c>
      <c r="F953" s="13" t="s">
        <v>304</v>
      </c>
      <c r="G953" s="13">
        <v>2018</v>
      </c>
      <c r="H953" s="44">
        <v>43140</v>
      </c>
      <c r="I953" s="13" t="s">
        <v>10981</v>
      </c>
      <c r="J953" s="13" t="s">
        <v>10982</v>
      </c>
      <c r="K953" s="13" t="s">
        <v>10983</v>
      </c>
    </row>
    <row r="954" spans="1:11" ht="15.75" customHeight="1" x14ac:dyDescent="0.25">
      <c r="A954" s="13">
        <v>29912682</v>
      </c>
      <c r="B954" s="13" t="s">
        <v>10984</v>
      </c>
      <c r="C954" s="13" t="s">
        <v>10985</v>
      </c>
      <c r="D954" s="13" t="s">
        <v>10986</v>
      </c>
      <c r="E954" s="13" t="s">
        <v>8774</v>
      </c>
      <c r="F954" s="13" t="s">
        <v>145</v>
      </c>
      <c r="G954" s="13">
        <v>2018</v>
      </c>
      <c r="H954" s="44">
        <v>43270</v>
      </c>
      <c r="I954" s="13" t="s">
        <v>10987</v>
      </c>
      <c r="K954" s="13" t="s">
        <v>10988</v>
      </c>
    </row>
    <row r="955" spans="1:11" ht="15.75" customHeight="1" x14ac:dyDescent="0.25">
      <c r="A955" s="13">
        <v>28039432</v>
      </c>
      <c r="B955" s="13" t="s">
        <v>11009</v>
      </c>
      <c r="C955" s="13" t="s">
        <v>11010</v>
      </c>
      <c r="D955" s="13" t="s">
        <v>11011</v>
      </c>
      <c r="E955" s="13" t="s">
        <v>4183</v>
      </c>
      <c r="F955" s="13" t="s">
        <v>393</v>
      </c>
      <c r="G955" s="13">
        <v>2017</v>
      </c>
      <c r="H955" s="44">
        <v>42736</v>
      </c>
      <c r="K955" s="13" t="s">
        <v>11012</v>
      </c>
    </row>
    <row r="956" spans="1:11" ht="15.75" customHeight="1" x14ac:dyDescent="0.25">
      <c r="A956" s="13">
        <v>29360873</v>
      </c>
      <c r="B956" s="13" t="s">
        <v>11013</v>
      </c>
      <c r="C956" s="13" t="s">
        <v>11014</v>
      </c>
      <c r="D956" s="13" t="s">
        <v>11015</v>
      </c>
      <c r="E956" s="13" t="s">
        <v>11016</v>
      </c>
      <c r="F956" s="13" t="s">
        <v>424</v>
      </c>
      <c r="G956" s="13">
        <v>2018</v>
      </c>
      <c r="H956" s="44">
        <v>43124</v>
      </c>
      <c r="I956" s="13" t="s">
        <v>11017</v>
      </c>
      <c r="K956" s="13" t="s">
        <v>11018</v>
      </c>
    </row>
    <row r="957" spans="1:11" ht="15.75" customHeight="1" x14ac:dyDescent="0.25">
      <c r="A957" s="13">
        <v>33622474</v>
      </c>
      <c r="B957" s="13" t="s">
        <v>11020</v>
      </c>
      <c r="C957" s="13" t="s">
        <v>11021</v>
      </c>
      <c r="D957" s="13" t="s">
        <v>11022</v>
      </c>
      <c r="E957" s="13" t="s">
        <v>11023</v>
      </c>
      <c r="F957" s="13" t="s">
        <v>145</v>
      </c>
      <c r="G957" s="13">
        <v>2021</v>
      </c>
      <c r="H957" s="44">
        <v>44251</v>
      </c>
      <c r="I957" s="13" t="s">
        <v>11024</v>
      </c>
      <c r="K957" s="13" t="s">
        <v>11025</v>
      </c>
    </row>
    <row r="958" spans="1:11" ht="15.75" customHeight="1" x14ac:dyDescent="0.25">
      <c r="A958" s="13">
        <v>34367437</v>
      </c>
      <c r="B958" s="13" t="s">
        <v>11026</v>
      </c>
      <c r="C958" s="13" t="s">
        <v>11027</v>
      </c>
      <c r="D958" s="13" t="s">
        <v>11028</v>
      </c>
      <c r="E958" s="13" t="s">
        <v>11029</v>
      </c>
      <c r="F958" s="13" t="s">
        <v>9184</v>
      </c>
      <c r="G958" s="13">
        <v>2021</v>
      </c>
      <c r="H958" s="44">
        <v>44417</v>
      </c>
      <c r="I958" s="13" t="s">
        <v>11030</v>
      </c>
      <c r="K958" s="13" t="s">
        <v>11031</v>
      </c>
    </row>
    <row r="959" spans="1:11" ht="15.75" customHeight="1" x14ac:dyDescent="0.25">
      <c r="A959" s="13">
        <v>35846739</v>
      </c>
      <c r="B959" s="13" t="s">
        <v>11033</v>
      </c>
      <c r="C959" s="13" t="s">
        <v>11034</v>
      </c>
      <c r="D959" s="13" t="s">
        <v>11035</v>
      </c>
      <c r="E959" s="13" t="s">
        <v>11036</v>
      </c>
      <c r="F959" s="13" t="s">
        <v>5193</v>
      </c>
      <c r="G959" s="13">
        <v>2022</v>
      </c>
      <c r="H959" s="44">
        <v>44760</v>
      </c>
      <c r="I959" s="13" t="s">
        <v>11037</v>
      </c>
      <c r="K959" s="13" t="s">
        <v>11038</v>
      </c>
    </row>
    <row r="960" spans="1:11" ht="15.75" customHeight="1" x14ac:dyDescent="0.25">
      <c r="A960" s="13">
        <v>28746372</v>
      </c>
      <c r="B960" s="13" t="s">
        <v>11047</v>
      </c>
      <c r="C960" s="13" t="s">
        <v>11048</v>
      </c>
      <c r="D960" s="13" t="s">
        <v>11049</v>
      </c>
      <c r="E960" s="13" t="s">
        <v>11050</v>
      </c>
      <c r="F960" s="13" t="s">
        <v>3088</v>
      </c>
      <c r="G960" s="13">
        <v>2017</v>
      </c>
      <c r="H960" s="44">
        <v>42943</v>
      </c>
      <c r="I960" s="13" t="s">
        <v>11051</v>
      </c>
      <c r="K960" s="13" t="s">
        <v>11052</v>
      </c>
    </row>
    <row r="961" spans="1:11" ht="15.75" customHeight="1" x14ac:dyDescent="0.25">
      <c r="A961" s="13">
        <v>32247863</v>
      </c>
      <c r="B961" s="13" t="s">
        <v>11070</v>
      </c>
      <c r="C961" s="13" t="s">
        <v>11071</v>
      </c>
      <c r="D961" s="13" t="s">
        <v>11072</v>
      </c>
      <c r="E961" s="13" t="s">
        <v>529</v>
      </c>
      <c r="F961" s="13" t="s">
        <v>2072</v>
      </c>
      <c r="G961" s="13">
        <v>2020</v>
      </c>
      <c r="H961" s="44">
        <v>43927</v>
      </c>
      <c r="I961" s="13" t="s">
        <v>11073</v>
      </c>
      <c r="K961" s="13" t="s">
        <v>11074</v>
      </c>
    </row>
    <row r="962" spans="1:11" ht="15.75" customHeight="1" x14ac:dyDescent="0.25">
      <c r="A962" s="13">
        <v>32347756</v>
      </c>
      <c r="B962" s="13" t="s">
        <v>11079</v>
      </c>
      <c r="C962" s="13" t="s">
        <v>11080</v>
      </c>
      <c r="D962" s="13" t="s">
        <v>11081</v>
      </c>
      <c r="E962" s="13" t="s">
        <v>11082</v>
      </c>
      <c r="F962" s="13" t="s">
        <v>11083</v>
      </c>
      <c r="G962" s="13">
        <v>2021</v>
      </c>
      <c r="H962" s="44">
        <v>43951</v>
      </c>
      <c r="K962" s="13" t="s">
        <v>11084</v>
      </c>
    </row>
    <row r="963" spans="1:11" ht="15.75" customHeight="1" x14ac:dyDescent="0.25">
      <c r="A963" s="13">
        <v>28506737</v>
      </c>
      <c r="B963" s="13" t="s">
        <v>11093</v>
      </c>
      <c r="C963" s="13" t="s">
        <v>11094</v>
      </c>
      <c r="D963" s="13" t="s">
        <v>11095</v>
      </c>
      <c r="E963" s="13" t="s">
        <v>11096</v>
      </c>
      <c r="F963" s="13" t="s">
        <v>11097</v>
      </c>
      <c r="G963" s="13">
        <v>2018</v>
      </c>
      <c r="H963" s="44">
        <v>42872</v>
      </c>
      <c r="K963" s="13" t="s">
        <v>11098</v>
      </c>
    </row>
    <row r="964" spans="1:11" ht="15.75" customHeight="1" x14ac:dyDescent="0.25">
      <c r="A964" s="13">
        <v>35007131</v>
      </c>
      <c r="B964" s="13" t="s">
        <v>11108</v>
      </c>
      <c r="C964" s="13" t="s">
        <v>11109</v>
      </c>
      <c r="D964" s="13" t="s">
        <v>11110</v>
      </c>
      <c r="E964" s="13" t="s">
        <v>1853</v>
      </c>
      <c r="F964" s="13" t="s">
        <v>573</v>
      </c>
      <c r="G964" s="13">
        <v>2022</v>
      </c>
      <c r="H964" s="44">
        <v>44571</v>
      </c>
      <c r="I964" s="13" t="s">
        <v>11111</v>
      </c>
      <c r="K964" s="13" t="s">
        <v>11112</v>
      </c>
    </row>
    <row r="965" spans="1:11" ht="15.75" customHeight="1" x14ac:dyDescent="0.25">
      <c r="A965" s="13">
        <v>33448727</v>
      </c>
      <c r="B965" s="13" t="s">
        <v>11114</v>
      </c>
      <c r="C965" s="13" t="s">
        <v>11115</v>
      </c>
      <c r="D965" s="13" t="s">
        <v>11116</v>
      </c>
      <c r="E965" s="13" t="s">
        <v>4166</v>
      </c>
      <c r="F965" s="13" t="s">
        <v>304</v>
      </c>
      <c r="G965" s="13">
        <v>2021</v>
      </c>
      <c r="H965" s="44">
        <v>44211</v>
      </c>
      <c r="I965" s="13" t="s">
        <v>11117</v>
      </c>
      <c r="K965" s="13" t="s">
        <v>11118</v>
      </c>
    </row>
    <row r="966" spans="1:11" ht="15.75" customHeight="1" x14ac:dyDescent="0.25">
      <c r="A966" s="13">
        <v>28514990</v>
      </c>
      <c r="B966" s="13" t="s">
        <v>11119</v>
      </c>
      <c r="C966" s="13" t="s">
        <v>11120</v>
      </c>
      <c r="D966" s="13" t="s">
        <v>11121</v>
      </c>
      <c r="E966" s="13" t="s">
        <v>10236</v>
      </c>
      <c r="F966" s="13" t="s">
        <v>595</v>
      </c>
      <c r="G966" s="13">
        <v>2017</v>
      </c>
      <c r="H966" s="44">
        <v>42874</v>
      </c>
      <c r="K966" s="13" t="s">
        <v>11122</v>
      </c>
    </row>
    <row r="967" spans="1:11" ht="15.75" customHeight="1" x14ac:dyDescent="0.25">
      <c r="A967" s="13">
        <v>35263349</v>
      </c>
      <c r="B967" s="13" t="s">
        <v>11132</v>
      </c>
      <c r="C967" s="13" t="s">
        <v>11133</v>
      </c>
      <c r="D967" s="13" t="s">
        <v>11134</v>
      </c>
      <c r="E967" s="13" t="s">
        <v>11135</v>
      </c>
      <c r="F967" s="13" t="s">
        <v>424</v>
      </c>
      <c r="G967" s="13">
        <v>2022</v>
      </c>
      <c r="H967" s="44">
        <v>44629</v>
      </c>
      <c r="I967" s="13" t="s">
        <v>11136</v>
      </c>
      <c r="K967" s="13" t="s">
        <v>11137</v>
      </c>
    </row>
    <row r="968" spans="1:11" ht="15.75" customHeight="1" x14ac:dyDescent="0.25">
      <c r="A968" s="13">
        <v>31119633</v>
      </c>
      <c r="B968" s="13" t="s">
        <v>11144</v>
      </c>
      <c r="C968" s="13" t="s">
        <v>11145</v>
      </c>
      <c r="D968" s="13" t="s">
        <v>11146</v>
      </c>
      <c r="E968" s="13" t="s">
        <v>8480</v>
      </c>
      <c r="F968" s="13" t="s">
        <v>120</v>
      </c>
      <c r="G968" s="13">
        <v>2019</v>
      </c>
      <c r="H968" s="44">
        <v>43609</v>
      </c>
      <c r="K968" s="13" t="s">
        <v>11147</v>
      </c>
    </row>
    <row r="969" spans="1:11" ht="15.75" customHeight="1" x14ac:dyDescent="0.25">
      <c r="A969" s="13">
        <v>28360378</v>
      </c>
      <c r="B969" s="13" t="s">
        <v>11152</v>
      </c>
      <c r="C969" s="13" t="s">
        <v>11153</v>
      </c>
      <c r="D969" s="13" t="s">
        <v>11154</v>
      </c>
      <c r="E969" s="13" t="s">
        <v>11155</v>
      </c>
      <c r="F969" s="13" t="s">
        <v>393</v>
      </c>
      <c r="G969" s="13">
        <v>2017</v>
      </c>
      <c r="H969" s="44">
        <v>42826</v>
      </c>
      <c r="K969" s="13" t="s">
        <v>11156</v>
      </c>
    </row>
    <row r="970" spans="1:11" ht="15.75" customHeight="1" x14ac:dyDescent="0.25">
      <c r="A970" s="13">
        <v>33949223</v>
      </c>
      <c r="B970" s="13" t="s">
        <v>11157</v>
      </c>
      <c r="C970" s="13" t="s">
        <v>11158</v>
      </c>
      <c r="D970" s="13" t="s">
        <v>11159</v>
      </c>
      <c r="E970" s="13" t="s">
        <v>11160</v>
      </c>
      <c r="F970" s="13" t="s">
        <v>735</v>
      </c>
      <c r="G970" s="13">
        <v>2021</v>
      </c>
      <c r="H970" s="44">
        <v>44321</v>
      </c>
      <c r="I970" s="13" t="s">
        <v>11161</v>
      </c>
      <c r="K970" s="13" t="s">
        <v>11162</v>
      </c>
    </row>
    <row r="971" spans="1:11" ht="15.75" customHeight="1" x14ac:dyDescent="0.25">
      <c r="A971" s="13">
        <v>29034772</v>
      </c>
      <c r="B971" s="13" t="s">
        <v>11163</v>
      </c>
      <c r="C971" s="13" t="s">
        <v>11164</v>
      </c>
      <c r="D971" s="13" t="s">
        <v>11165</v>
      </c>
      <c r="E971" s="13" t="s">
        <v>11166</v>
      </c>
      <c r="F971" s="13" t="s">
        <v>11167</v>
      </c>
      <c r="G971" s="13">
        <v>2017</v>
      </c>
      <c r="H971" s="44">
        <v>43025</v>
      </c>
      <c r="K971" s="13" t="s">
        <v>11168</v>
      </c>
    </row>
    <row r="972" spans="1:11" ht="15.75" customHeight="1" x14ac:dyDescent="0.25">
      <c r="A972" s="13">
        <v>32694582</v>
      </c>
      <c r="B972" s="13" t="s">
        <v>11173</v>
      </c>
      <c r="C972" s="13" t="s">
        <v>11174</v>
      </c>
      <c r="D972" s="13" t="s">
        <v>11175</v>
      </c>
      <c r="E972" s="13" t="s">
        <v>4959</v>
      </c>
      <c r="F972" s="13" t="s">
        <v>2202</v>
      </c>
      <c r="G972" s="13">
        <v>2020</v>
      </c>
      <c r="H972" s="44">
        <v>44035</v>
      </c>
      <c r="I972" s="13" t="s">
        <v>11176</v>
      </c>
      <c r="K972" s="13" t="s">
        <v>11177</v>
      </c>
    </row>
    <row r="973" spans="1:11" ht="15.75" customHeight="1" x14ac:dyDescent="0.25">
      <c r="A973" s="13">
        <v>31324518</v>
      </c>
      <c r="B973" s="13" t="s">
        <v>11190</v>
      </c>
      <c r="C973" s="13" t="s">
        <v>11191</v>
      </c>
      <c r="D973" s="13" t="s">
        <v>11192</v>
      </c>
      <c r="E973" s="13" t="s">
        <v>5415</v>
      </c>
      <c r="F973" s="13" t="s">
        <v>679</v>
      </c>
      <c r="G973" s="13">
        <v>2019</v>
      </c>
      <c r="H973" s="44">
        <v>43667</v>
      </c>
      <c r="I973" s="13" t="s">
        <v>11193</v>
      </c>
      <c r="J973" s="13" t="s">
        <v>11194</v>
      </c>
      <c r="K973" s="13" t="s">
        <v>11195</v>
      </c>
    </row>
    <row r="974" spans="1:11" ht="15.75" customHeight="1" x14ac:dyDescent="0.25">
      <c r="A974" s="13">
        <v>33928799</v>
      </c>
      <c r="B974" s="13" t="s">
        <v>11220</v>
      </c>
      <c r="C974" s="13" t="s">
        <v>11221</v>
      </c>
      <c r="D974" s="13" t="s">
        <v>11222</v>
      </c>
      <c r="E974" s="13" t="s">
        <v>11223</v>
      </c>
      <c r="F974" s="13" t="s">
        <v>11224</v>
      </c>
      <c r="G974" s="13">
        <v>2021</v>
      </c>
      <c r="H974" s="44">
        <v>44316</v>
      </c>
      <c r="I974" s="13" t="s">
        <v>11225</v>
      </c>
      <c r="K974" s="13" t="s">
        <v>11226</v>
      </c>
    </row>
    <row r="975" spans="1:11" ht="15.75" customHeight="1" x14ac:dyDescent="0.25">
      <c r="A975" s="13">
        <v>32172790</v>
      </c>
      <c r="B975" s="13" t="s">
        <v>11228</v>
      </c>
      <c r="C975" s="13" t="s">
        <v>11229</v>
      </c>
      <c r="D975" s="13" t="s">
        <v>11230</v>
      </c>
      <c r="E975" s="13" t="s">
        <v>11231</v>
      </c>
      <c r="F975" s="13" t="s">
        <v>595</v>
      </c>
      <c r="G975" s="13">
        <v>2019</v>
      </c>
      <c r="H975" s="44">
        <v>43907</v>
      </c>
      <c r="K975" s="13" t="s">
        <v>11232</v>
      </c>
    </row>
    <row r="976" spans="1:11" ht="15.75" customHeight="1" x14ac:dyDescent="0.25">
      <c r="A976" s="13">
        <v>28798195</v>
      </c>
      <c r="B976" s="13" t="s">
        <v>11233</v>
      </c>
      <c r="C976" s="13" t="s">
        <v>11234</v>
      </c>
      <c r="D976" s="13" t="s">
        <v>11235</v>
      </c>
      <c r="E976" s="13" t="s">
        <v>11236</v>
      </c>
      <c r="F976" s="13" t="s">
        <v>393</v>
      </c>
      <c r="G976" s="13">
        <v>2018</v>
      </c>
      <c r="H976" s="44">
        <v>42959</v>
      </c>
      <c r="I976" s="13" t="s">
        <v>11237</v>
      </c>
      <c r="K976" s="13" t="s">
        <v>11238</v>
      </c>
    </row>
    <row r="977" spans="1:11" ht="15.75" customHeight="1" x14ac:dyDescent="0.25">
      <c r="A977" s="13">
        <v>33980576</v>
      </c>
      <c r="B977" s="13" t="s">
        <v>11239</v>
      </c>
      <c r="C977" s="13" t="s">
        <v>11240</v>
      </c>
      <c r="D977" s="13" t="s">
        <v>11241</v>
      </c>
      <c r="E977" s="13" t="s">
        <v>11242</v>
      </c>
      <c r="F977" s="13" t="s">
        <v>11243</v>
      </c>
      <c r="G977" s="13">
        <v>2021</v>
      </c>
      <c r="H977" s="44">
        <v>44329</v>
      </c>
      <c r="I977" s="13" t="s">
        <v>11244</v>
      </c>
      <c r="J977" s="13" t="s">
        <v>11245</v>
      </c>
      <c r="K977" s="13" t="s">
        <v>11246</v>
      </c>
    </row>
    <row r="978" spans="1:11" ht="15.75" customHeight="1" x14ac:dyDescent="0.25">
      <c r="A978" s="13">
        <v>34304706</v>
      </c>
      <c r="B978" s="13" t="s">
        <v>11248</v>
      </c>
      <c r="C978" s="13" t="s">
        <v>11249</v>
      </c>
      <c r="D978" s="13" t="s">
        <v>11250</v>
      </c>
      <c r="E978" s="13" t="s">
        <v>11251</v>
      </c>
      <c r="F978" s="13" t="s">
        <v>11252</v>
      </c>
      <c r="G978" s="13">
        <v>2021</v>
      </c>
      <c r="H978" s="44">
        <v>44403</v>
      </c>
      <c r="I978" s="13" t="s">
        <v>11253</v>
      </c>
      <c r="K978" s="13" t="s">
        <v>11254</v>
      </c>
    </row>
    <row r="979" spans="1:11" ht="15.75" customHeight="1" x14ac:dyDescent="0.25">
      <c r="A979" s="13">
        <v>28697843</v>
      </c>
      <c r="B979" s="13" t="s">
        <v>11260</v>
      </c>
      <c r="C979" s="13" t="s">
        <v>11261</v>
      </c>
      <c r="D979" s="13" t="s">
        <v>11262</v>
      </c>
      <c r="E979" s="13" t="s">
        <v>11263</v>
      </c>
      <c r="F979" s="13" t="s">
        <v>595</v>
      </c>
      <c r="G979" s="13">
        <v>2017</v>
      </c>
      <c r="H979" s="44">
        <v>42929</v>
      </c>
      <c r="K979" s="13" t="s">
        <v>11264</v>
      </c>
    </row>
    <row r="980" spans="1:11" ht="15.75" customHeight="1" x14ac:dyDescent="0.25">
      <c r="A980" s="13">
        <v>34125636</v>
      </c>
      <c r="B980" s="13" t="s">
        <v>11271</v>
      </c>
      <c r="C980" s="13" t="s">
        <v>11272</v>
      </c>
      <c r="D980" s="13" t="s">
        <v>11273</v>
      </c>
      <c r="E980" s="13" t="s">
        <v>11274</v>
      </c>
      <c r="F980" s="13" t="s">
        <v>735</v>
      </c>
      <c r="G980" s="13">
        <v>2021</v>
      </c>
      <c r="H980" s="44">
        <v>44361</v>
      </c>
      <c r="K980" s="13" t="s">
        <v>11275</v>
      </c>
    </row>
    <row r="981" spans="1:11" ht="15.75" customHeight="1" x14ac:dyDescent="0.25">
      <c r="A981" s="13">
        <v>33886170</v>
      </c>
      <c r="B981" s="13" t="s">
        <v>11283</v>
      </c>
      <c r="C981" s="13" t="s">
        <v>11284</v>
      </c>
      <c r="D981" s="13" t="s">
        <v>11285</v>
      </c>
      <c r="E981" s="13" t="s">
        <v>11286</v>
      </c>
      <c r="F981" s="13" t="s">
        <v>1132</v>
      </c>
      <c r="G981" s="13">
        <v>2021</v>
      </c>
      <c r="H981" s="44">
        <v>44308</v>
      </c>
      <c r="I981" s="13" t="s">
        <v>11287</v>
      </c>
      <c r="K981" s="13" t="s">
        <v>11288</v>
      </c>
    </row>
    <row r="982" spans="1:11" ht="15.75" customHeight="1" x14ac:dyDescent="0.25">
      <c r="A982" s="13">
        <v>29021080</v>
      </c>
      <c r="B982" s="13" t="s">
        <v>11289</v>
      </c>
      <c r="C982" s="13" t="s">
        <v>11290</v>
      </c>
      <c r="D982" s="13" t="s">
        <v>11291</v>
      </c>
      <c r="E982" s="13" t="s">
        <v>11292</v>
      </c>
      <c r="F982" s="13" t="s">
        <v>595</v>
      </c>
      <c r="G982" s="13">
        <v>2018</v>
      </c>
      <c r="H982" s="44">
        <v>43021</v>
      </c>
      <c r="K982" s="13" t="s">
        <v>11293</v>
      </c>
    </row>
    <row r="983" spans="1:11" ht="15.75" customHeight="1" x14ac:dyDescent="0.25">
      <c r="A983" s="13">
        <v>32977356</v>
      </c>
      <c r="B983" s="13" t="s">
        <v>11294</v>
      </c>
      <c r="C983" s="13" t="s">
        <v>11295</v>
      </c>
      <c r="D983" s="13" t="s">
        <v>11296</v>
      </c>
      <c r="E983" s="13" t="s">
        <v>11297</v>
      </c>
      <c r="F983" s="13" t="s">
        <v>11298</v>
      </c>
      <c r="G983" s="13">
        <v>2020</v>
      </c>
      <c r="H983" s="44">
        <v>44099</v>
      </c>
      <c r="I983" s="13" t="s">
        <v>11299</v>
      </c>
      <c r="J983" s="13" t="s">
        <v>11300</v>
      </c>
      <c r="K983" s="13" t="s">
        <v>11301</v>
      </c>
    </row>
    <row r="984" spans="1:11" ht="15.75" customHeight="1" x14ac:dyDescent="0.25">
      <c r="A984" s="13">
        <v>30820563</v>
      </c>
      <c r="B984" s="13" t="s">
        <v>11302</v>
      </c>
      <c r="C984" s="13" t="s">
        <v>11303</v>
      </c>
      <c r="D984" s="13" t="s">
        <v>11304</v>
      </c>
      <c r="E984" s="13" t="s">
        <v>3546</v>
      </c>
      <c r="F984" s="13" t="s">
        <v>493</v>
      </c>
      <c r="G984" s="13">
        <v>2019</v>
      </c>
      <c r="H984" s="44">
        <v>43526</v>
      </c>
      <c r="K984" s="13" t="s">
        <v>11305</v>
      </c>
    </row>
    <row r="985" spans="1:11" ht="15.75" customHeight="1" x14ac:dyDescent="0.25">
      <c r="A985" s="13">
        <v>31837714</v>
      </c>
      <c r="B985" s="13" t="s">
        <v>11333</v>
      </c>
      <c r="C985" s="13" t="s">
        <v>11334</v>
      </c>
      <c r="D985" s="13" t="s">
        <v>11335</v>
      </c>
      <c r="E985" s="13" t="s">
        <v>11336</v>
      </c>
      <c r="F985" s="13" t="s">
        <v>595</v>
      </c>
      <c r="G985" s="13">
        <v>2020</v>
      </c>
      <c r="H985" s="44">
        <v>43815</v>
      </c>
      <c r="K985" s="13" t="s">
        <v>11337</v>
      </c>
    </row>
    <row r="986" spans="1:11" ht="15.75" customHeight="1" x14ac:dyDescent="0.25">
      <c r="A986" s="13">
        <v>32829411</v>
      </c>
      <c r="B986" s="13" t="s">
        <v>11340</v>
      </c>
      <c r="C986" s="13" t="s">
        <v>11341</v>
      </c>
      <c r="D986" s="13" t="s">
        <v>11342</v>
      </c>
      <c r="E986" s="13" t="s">
        <v>3668</v>
      </c>
      <c r="F986" s="13" t="s">
        <v>2140</v>
      </c>
      <c r="G986" s="13">
        <v>2021</v>
      </c>
      <c r="H986" s="44">
        <v>44067</v>
      </c>
      <c r="I986" s="13" t="s">
        <v>11343</v>
      </c>
      <c r="K986" s="13" t="s">
        <v>11344</v>
      </c>
    </row>
    <row r="987" spans="1:11" ht="15.75" customHeight="1" x14ac:dyDescent="0.25">
      <c r="A987" s="13">
        <v>33953398</v>
      </c>
      <c r="B987" s="13" t="s">
        <v>11352</v>
      </c>
      <c r="C987" s="13" t="s">
        <v>11353</v>
      </c>
      <c r="D987" s="13" t="s">
        <v>11354</v>
      </c>
      <c r="E987" s="13" t="s">
        <v>11355</v>
      </c>
      <c r="F987" s="13" t="s">
        <v>11356</v>
      </c>
      <c r="G987" s="13">
        <v>2021</v>
      </c>
      <c r="H987" s="44">
        <v>44322</v>
      </c>
      <c r="K987" s="13" t="s">
        <v>11357</v>
      </c>
    </row>
    <row r="988" spans="1:11" ht="15.75" customHeight="1" x14ac:dyDescent="0.25">
      <c r="A988" s="13">
        <v>32040516</v>
      </c>
      <c r="B988" s="13" t="s">
        <v>11364</v>
      </c>
      <c r="C988" s="13" t="s">
        <v>11365</v>
      </c>
      <c r="D988" s="13" t="s">
        <v>11366</v>
      </c>
      <c r="E988" s="13" t="s">
        <v>11367</v>
      </c>
      <c r="F988" s="13" t="s">
        <v>424</v>
      </c>
      <c r="G988" s="13">
        <v>2020</v>
      </c>
      <c r="H988" s="44">
        <v>43872</v>
      </c>
      <c r="I988" s="13" t="s">
        <v>11368</v>
      </c>
      <c r="K988" s="13" t="s">
        <v>11369</v>
      </c>
    </row>
    <row r="989" spans="1:11" ht="15.75" customHeight="1" x14ac:dyDescent="0.25">
      <c r="A989" s="13">
        <v>35873141</v>
      </c>
      <c r="B989" s="13" t="s">
        <v>11371</v>
      </c>
      <c r="C989" s="13" t="s">
        <v>11372</v>
      </c>
      <c r="D989" s="13" t="s">
        <v>11373</v>
      </c>
      <c r="E989" s="13" t="s">
        <v>11374</v>
      </c>
      <c r="F989" s="13" t="s">
        <v>5193</v>
      </c>
      <c r="G989" s="13">
        <v>2022</v>
      </c>
      <c r="H989" s="44">
        <v>44767</v>
      </c>
      <c r="I989" s="13" t="s">
        <v>11375</v>
      </c>
      <c r="K989" s="13" t="s">
        <v>11376</v>
      </c>
    </row>
    <row r="990" spans="1:11" ht="15.75" customHeight="1" x14ac:dyDescent="0.25">
      <c r="A990" s="13">
        <v>31417575</v>
      </c>
      <c r="B990" s="13" t="s">
        <v>11378</v>
      </c>
      <c r="C990" s="13" t="s">
        <v>11379</v>
      </c>
      <c r="D990" s="13" t="s">
        <v>11380</v>
      </c>
      <c r="E990" s="13" t="s">
        <v>5564</v>
      </c>
      <c r="F990" s="13" t="s">
        <v>460</v>
      </c>
      <c r="G990" s="13">
        <v>2019</v>
      </c>
      <c r="H990" s="44">
        <v>43694</v>
      </c>
      <c r="I990" s="13" t="s">
        <v>11381</v>
      </c>
      <c r="K990" s="13" t="s">
        <v>11382</v>
      </c>
    </row>
    <row r="991" spans="1:11" ht="15.75" customHeight="1" x14ac:dyDescent="0.25">
      <c r="A991" s="13">
        <v>28407642</v>
      </c>
      <c r="B991" s="13" t="s">
        <v>11383</v>
      </c>
      <c r="C991" s="13" t="s">
        <v>11384</v>
      </c>
      <c r="D991" s="13" t="s">
        <v>11385</v>
      </c>
      <c r="E991" s="13" t="s">
        <v>11386</v>
      </c>
      <c r="F991" s="13" t="s">
        <v>304</v>
      </c>
      <c r="G991" s="13">
        <v>2017</v>
      </c>
      <c r="H991" s="44">
        <v>42839</v>
      </c>
      <c r="K991" s="13" t="s">
        <v>11387</v>
      </c>
    </row>
    <row r="992" spans="1:11" ht="15.75" customHeight="1" x14ac:dyDescent="0.25">
      <c r="A992" s="13">
        <v>32033533</v>
      </c>
      <c r="B992" s="13" t="s">
        <v>11388</v>
      </c>
      <c r="C992" s="13" t="s">
        <v>11389</v>
      </c>
      <c r="D992" s="13" t="s">
        <v>11390</v>
      </c>
      <c r="E992" s="13" t="s">
        <v>11391</v>
      </c>
      <c r="F992" s="13" t="s">
        <v>1066</v>
      </c>
      <c r="G992" s="13">
        <v>2020</v>
      </c>
      <c r="H992" s="44">
        <v>43870</v>
      </c>
      <c r="I992" s="13" t="s">
        <v>11392</v>
      </c>
      <c r="K992" s="13" t="s">
        <v>11393</v>
      </c>
    </row>
    <row r="993" spans="1:11" ht="15.75" customHeight="1" x14ac:dyDescent="0.25">
      <c r="A993" s="13">
        <v>34496731</v>
      </c>
      <c r="B993" s="13" t="s">
        <v>11401</v>
      </c>
      <c r="C993" s="13" t="s">
        <v>4577</v>
      </c>
      <c r="D993" s="13" t="s">
        <v>11402</v>
      </c>
      <c r="E993" s="13" t="s">
        <v>655</v>
      </c>
      <c r="F993" s="13" t="s">
        <v>4579</v>
      </c>
      <c r="G993" s="13">
        <v>2021</v>
      </c>
      <c r="H993" s="44">
        <v>44448</v>
      </c>
      <c r="K993" s="13" t="s">
        <v>11403</v>
      </c>
    </row>
    <row r="994" spans="1:11" ht="15.75" customHeight="1" x14ac:dyDescent="0.25">
      <c r="A994" s="13">
        <v>32830243</v>
      </c>
      <c r="B994" s="13" t="s">
        <v>11404</v>
      </c>
      <c r="C994" s="13" t="s">
        <v>11405</v>
      </c>
      <c r="D994" s="13" t="s">
        <v>11406</v>
      </c>
      <c r="E994" s="13" t="s">
        <v>11407</v>
      </c>
      <c r="F994" s="13" t="s">
        <v>493</v>
      </c>
      <c r="G994" s="13">
        <v>2020</v>
      </c>
      <c r="H994" s="44">
        <v>44068</v>
      </c>
      <c r="K994" s="13" t="s">
        <v>11408</v>
      </c>
    </row>
    <row r="995" spans="1:11" ht="15.75" customHeight="1" x14ac:dyDescent="0.25">
      <c r="A995" s="13">
        <v>34396410</v>
      </c>
      <c r="B995" s="13" t="s">
        <v>11417</v>
      </c>
      <c r="C995" s="13" t="s">
        <v>11418</v>
      </c>
      <c r="D995" s="13" t="s">
        <v>11419</v>
      </c>
      <c r="E995" s="13" t="s">
        <v>11016</v>
      </c>
      <c r="F995" s="13" t="s">
        <v>195</v>
      </c>
      <c r="G995" s="13">
        <v>2021</v>
      </c>
      <c r="H995" s="44">
        <v>44424</v>
      </c>
      <c r="I995" s="13" t="s">
        <v>11420</v>
      </c>
      <c r="K995" s="13" t="s">
        <v>11421</v>
      </c>
    </row>
    <row r="996" spans="1:11" ht="15.75" customHeight="1" x14ac:dyDescent="0.25">
      <c r="A996" s="13">
        <v>31340941</v>
      </c>
      <c r="B996" s="13" t="s">
        <v>11439</v>
      </c>
      <c r="C996" s="13" t="s">
        <v>11440</v>
      </c>
      <c r="D996" s="13" t="s">
        <v>11441</v>
      </c>
      <c r="E996" s="13" t="s">
        <v>11442</v>
      </c>
      <c r="F996" s="13" t="s">
        <v>9290</v>
      </c>
      <c r="G996" s="13">
        <v>2019</v>
      </c>
      <c r="H996" s="44">
        <v>43672</v>
      </c>
      <c r="I996" s="13" t="s">
        <v>11443</v>
      </c>
      <c r="K996" s="13" t="s">
        <v>11444</v>
      </c>
    </row>
    <row r="997" spans="1:11" ht="15.75" customHeight="1" x14ac:dyDescent="0.25">
      <c r="A997" s="13">
        <v>29074030</v>
      </c>
      <c r="B997" s="13" t="s">
        <v>11446</v>
      </c>
      <c r="C997" s="13" t="s">
        <v>11447</v>
      </c>
      <c r="D997" s="13" t="s">
        <v>11448</v>
      </c>
      <c r="E997" s="13" t="s">
        <v>8446</v>
      </c>
      <c r="F997" s="13" t="s">
        <v>9091</v>
      </c>
      <c r="G997" s="13">
        <v>2017</v>
      </c>
      <c r="H997" s="44">
        <v>43036</v>
      </c>
      <c r="K997" s="13" t="s">
        <v>11449</v>
      </c>
    </row>
    <row r="998" spans="1:11" ht="15.75" customHeight="1" x14ac:dyDescent="0.25">
      <c r="A998" s="13">
        <v>34053955</v>
      </c>
      <c r="B998" s="13" t="s">
        <v>11474</v>
      </c>
      <c r="C998" s="13" t="s">
        <v>11475</v>
      </c>
      <c r="D998" s="13" t="s">
        <v>11476</v>
      </c>
      <c r="E998" s="13" t="s">
        <v>11477</v>
      </c>
      <c r="F998" s="13" t="s">
        <v>1936</v>
      </c>
      <c r="G998" s="13">
        <v>2022</v>
      </c>
      <c r="H998" s="44">
        <v>44347</v>
      </c>
      <c r="K998" s="13" t="s">
        <v>11478</v>
      </c>
    </row>
    <row r="999" spans="1:11" ht="15.75" customHeight="1" x14ac:dyDescent="0.25">
      <c r="A999" s="13">
        <v>28406994</v>
      </c>
      <c r="B999" s="13" t="s">
        <v>11482</v>
      </c>
      <c r="C999" s="13" t="s">
        <v>11483</v>
      </c>
      <c r="D999" s="13" t="s">
        <v>11484</v>
      </c>
      <c r="E999" s="13" t="s">
        <v>4478</v>
      </c>
      <c r="F999" s="13" t="s">
        <v>1251</v>
      </c>
      <c r="G999" s="13">
        <v>2017</v>
      </c>
      <c r="H999" s="44">
        <v>42839</v>
      </c>
      <c r="I999" s="13" t="s">
        <v>11485</v>
      </c>
      <c r="K999" s="13" t="s">
        <v>11486</v>
      </c>
    </row>
    <row r="1000" spans="1:11" ht="15.75" customHeight="1" x14ac:dyDescent="0.25">
      <c r="A1000" s="13">
        <v>30963175</v>
      </c>
      <c r="B1000" s="13" t="s">
        <v>11488</v>
      </c>
      <c r="C1000" s="13" t="s">
        <v>11489</v>
      </c>
      <c r="D1000" s="13" t="s">
        <v>11490</v>
      </c>
      <c r="E1000" s="13" t="s">
        <v>8812</v>
      </c>
      <c r="F1000" s="13" t="s">
        <v>2140</v>
      </c>
      <c r="G1000" s="13">
        <v>2020</v>
      </c>
      <c r="H1000" s="44">
        <v>43565</v>
      </c>
      <c r="I1000" s="13" t="s">
        <v>11491</v>
      </c>
      <c r="J1000" s="13" t="s">
        <v>11492</v>
      </c>
      <c r="K1000" s="13" t="s">
        <v>11493</v>
      </c>
    </row>
    <row r="1001" spans="1:11" ht="15.75" customHeight="1" x14ac:dyDescent="0.25">
      <c r="A1001" s="13">
        <v>33376171</v>
      </c>
      <c r="B1001" s="13" t="s">
        <v>11495</v>
      </c>
      <c r="C1001" s="13" t="s">
        <v>11496</v>
      </c>
      <c r="D1001" s="13" t="s">
        <v>11497</v>
      </c>
      <c r="E1001" s="13" t="s">
        <v>11498</v>
      </c>
      <c r="F1001" s="13" t="s">
        <v>5111</v>
      </c>
      <c r="G1001" s="13">
        <v>2020</v>
      </c>
      <c r="H1001" s="44">
        <v>44195</v>
      </c>
      <c r="I1001" s="13" t="s">
        <v>11499</v>
      </c>
      <c r="K1001" s="13" t="s">
        <v>11500</v>
      </c>
    </row>
    <row r="1002" spans="1:11" ht="15.75" customHeight="1" x14ac:dyDescent="0.25">
      <c r="A1002" s="13">
        <v>33478403</v>
      </c>
      <c r="B1002" s="13" t="s">
        <v>11502</v>
      </c>
      <c r="C1002" s="13" t="s">
        <v>11503</v>
      </c>
      <c r="D1002" s="13" t="s">
        <v>11504</v>
      </c>
      <c r="E1002" s="13" t="s">
        <v>11505</v>
      </c>
      <c r="F1002" s="13" t="s">
        <v>1066</v>
      </c>
      <c r="G1002" s="13">
        <v>2021</v>
      </c>
      <c r="H1002" s="44">
        <v>44218</v>
      </c>
      <c r="I1002" s="13" t="s">
        <v>11506</v>
      </c>
      <c r="K1002" s="13" t="s">
        <v>11507</v>
      </c>
    </row>
    <row r="1003" spans="1:11" ht="15.75" customHeight="1" x14ac:dyDescent="0.25">
      <c r="A1003" s="13">
        <v>30415606</v>
      </c>
      <c r="B1003" s="13" t="s">
        <v>11508</v>
      </c>
      <c r="C1003" s="13" t="s">
        <v>11509</v>
      </c>
      <c r="D1003" s="13" t="s">
        <v>11510</v>
      </c>
      <c r="E1003" s="13" t="s">
        <v>11511</v>
      </c>
      <c r="F1003" s="13" t="s">
        <v>11512</v>
      </c>
      <c r="G1003" s="13">
        <v>2020</v>
      </c>
      <c r="H1003" s="44">
        <v>43417</v>
      </c>
      <c r="K1003" s="13" t="s">
        <v>11513</v>
      </c>
    </row>
    <row r="1004" spans="1:11" ht="15.75" customHeight="1" x14ac:dyDescent="0.25">
      <c r="A1004" s="13">
        <v>32712655</v>
      </c>
      <c r="B1004" s="13" t="s">
        <v>11519</v>
      </c>
      <c r="C1004" s="13" t="s">
        <v>8562</v>
      </c>
      <c r="D1004" s="13" t="s">
        <v>11520</v>
      </c>
      <c r="E1004" s="13" t="s">
        <v>2176</v>
      </c>
      <c r="F1004" s="13" t="s">
        <v>493</v>
      </c>
      <c r="G1004" s="13">
        <v>2020</v>
      </c>
      <c r="H1004" s="44">
        <v>44039</v>
      </c>
      <c r="I1004" s="13" t="s">
        <v>11521</v>
      </c>
      <c r="K1004" s="13" t="s">
        <v>11522</v>
      </c>
    </row>
    <row r="1005" spans="1:11" ht="15.75" customHeight="1" x14ac:dyDescent="0.25">
      <c r="A1005" s="13">
        <v>29100864</v>
      </c>
      <c r="B1005" s="13" t="s">
        <v>11532</v>
      </c>
      <c r="C1005" s="13" t="s">
        <v>11533</v>
      </c>
      <c r="D1005" s="13" t="s">
        <v>11534</v>
      </c>
      <c r="E1005" s="13" t="s">
        <v>10267</v>
      </c>
      <c r="F1005" s="13" t="s">
        <v>10268</v>
      </c>
      <c r="G1005" s="13">
        <v>2018</v>
      </c>
      <c r="H1005" s="44">
        <v>43044</v>
      </c>
      <c r="K1005" s="13" t="s">
        <v>11535</v>
      </c>
    </row>
    <row r="1006" spans="1:11" ht="15.75" customHeight="1" x14ac:dyDescent="0.25">
      <c r="A1006" s="13">
        <v>32664831</v>
      </c>
      <c r="B1006" s="13" t="s">
        <v>11538</v>
      </c>
      <c r="C1006" s="13" t="s">
        <v>11539</v>
      </c>
      <c r="D1006" s="13" t="s">
        <v>11540</v>
      </c>
      <c r="E1006" s="13" t="s">
        <v>655</v>
      </c>
      <c r="F1006" s="13" t="s">
        <v>4579</v>
      </c>
      <c r="G1006" s="13">
        <v>2020</v>
      </c>
      <c r="H1006" s="44">
        <v>44028</v>
      </c>
      <c r="K1006" s="13" t="s">
        <v>11541</v>
      </c>
    </row>
    <row r="1007" spans="1:11" ht="15.75" customHeight="1" x14ac:dyDescent="0.25">
      <c r="A1007" s="13">
        <v>35137690</v>
      </c>
      <c r="B1007" s="13" t="s">
        <v>11549</v>
      </c>
      <c r="C1007" s="13" t="s">
        <v>11550</v>
      </c>
      <c r="D1007" s="13" t="s">
        <v>11551</v>
      </c>
      <c r="E1007" s="13" t="s">
        <v>11552</v>
      </c>
      <c r="F1007" s="13" t="s">
        <v>873</v>
      </c>
      <c r="G1007" s="13">
        <v>2022</v>
      </c>
      <c r="H1007" s="44">
        <v>44601</v>
      </c>
      <c r="I1007" s="13" t="s">
        <v>11553</v>
      </c>
      <c r="K1007" s="13" t="s">
        <v>11554</v>
      </c>
    </row>
    <row r="1008" spans="1:11" ht="15.75" customHeight="1" x14ac:dyDescent="0.25">
      <c r="A1008" s="13">
        <v>29698421</v>
      </c>
      <c r="B1008" s="13" t="s">
        <v>11572</v>
      </c>
      <c r="C1008" s="13" t="s">
        <v>11573</v>
      </c>
      <c r="D1008" s="13" t="s">
        <v>11574</v>
      </c>
      <c r="E1008" s="13" t="s">
        <v>11575</v>
      </c>
      <c r="F1008" s="13" t="s">
        <v>424</v>
      </c>
      <c r="G1008" s="13">
        <v>2018</v>
      </c>
      <c r="H1008" s="44">
        <v>43217</v>
      </c>
      <c r="I1008" s="13" t="s">
        <v>11576</v>
      </c>
      <c r="K1008" s="13" t="s">
        <v>11577</v>
      </c>
    </row>
    <row r="1009" spans="1:11" ht="15.75" customHeight="1" x14ac:dyDescent="0.25">
      <c r="A1009" s="13">
        <v>35231823</v>
      </c>
      <c r="B1009" s="13" t="s">
        <v>11578</v>
      </c>
      <c r="C1009" s="13" t="s">
        <v>11579</v>
      </c>
      <c r="D1009" s="13" t="s">
        <v>11580</v>
      </c>
      <c r="E1009" s="13" t="s">
        <v>11581</v>
      </c>
      <c r="F1009" s="13" t="s">
        <v>1205</v>
      </c>
      <c r="G1009" s="13">
        <v>2022</v>
      </c>
      <c r="H1009" s="44">
        <v>44621</v>
      </c>
      <c r="K1009" s="13" t="s">
        <v>11582</v>
      </c>
    </row>
    <row r="1010" spans="1:11" ht="15.75" customHeight="1" x14ac:dyDescent="0.25">
      <c r="A1010" s="13">
        <v>29796611</v>
      </c>
      <c r="B1010" s="13" t="s">
        <v>11583</v>
      </c>
      <c r="C1010" s="13" t="s">
        <v>11584</v>
      </c>
      <c r="D1010" s="13" t="s">
        <v>11585</v>
      </c>
      <c r="E1010" s="13" t="s">
        <v>2176</v>
      </c>
      <c r="F1010" s="13" t="s">
        <v>493</v>
      </c>
      <c r="G1010" s="13">
        <v>2018</v>
      </c>
      <c r="H1010" s="44">
        <v>43246</v>
      </c>
      <c r="I1010" s="13" t="s">
        <v>11586</v>
      </c>
      <c r="K1010" s="13" t="s">
        <v>11587</v>
      </c>
    </row>
    <row r="1011" spans="1:11" ht="15.75" customHeight="1" x14ac:dyDescent="0.25">
      <c r="A1011" s="13">
        <v>29538469</v>
      </c>
      <c r="B1011" s="13" t="s">
        <v>11590</v>
      </c>
      <c r="C1011" s="13" t="s">
        <v>11591</v>
      </c>
      <c r="D1011" s="13" t="s">
        <v>11592</v>
      </c>
      <c r="E1011" s="13" t="s">
        <v>11593</v>
      </c>
      <c r="F1011" s="13" t="s">
        <v>424</v>
      </c>
      <c r="G1011" s="13">
        <v>2018</v>
      </c>
      <c r="H1011" s="44">
        <v>43174</v>
      </c>
      <c r="I1011" s="13" t="s">
        <v>11594</v>
      </c>
      <c r="K1011" s="13" t="s">
        <v>11595</v>
      </c>
    </row>
    <row r="1012" spans="1:11" ht="15.75" customHeight="1" x14ac:dyDescent="0.25">
      <c r="A1012" s="13">
        <v>29420451</v>
      </c>
      <c r="B1012" s="13" t="s">
        <v>11597</v>
      </c>
      <c r="C1012" s="13" t="s">
        <v>11598</v>
      </c>
      <c r="D1012" s="13" t="s">
        <v>11599</v>
      </c>
      <c r="E1012" s="13" t="s">
        <v>11600</v>
      </c>
      <c r="F1012" s="13" t="s">
        <v>304</v>
      </c>
      <c r="G1012" s="13">
        <v>2018</v>
      </c>
      <c r="H1012" s="44">
        <v>43140</v>
      </c>
      <c r="I1012" s="13" t="s">
        <v>11601</v>
      </c>
      <c r="J1012" s="13" t="s">
        <v>11602</v>
      </c>
      <c r="K1012" s="13" t="s">
        <v>11603</v>
      </c>
    </row>
    <row r="1013" spans="1:11" ht="15.75" customHeight="1" x14ac:dyDescent="0.25">
      <c r="A1013" s="13">
        <v>29213101</v>
      </c>
      <c r="B1013" s="13" t="s">
        <v>11604</v>
      </c>
      <c r="C1013" s="13" t="s">
        <v>11605</v>
      </c>
      <c r="D1013" s="13" t="s">
        <v>11606</v>
      </c>
      <c r="E1013" s="13" t="s">
        <v>11607</v>
      </c>
      <c r="F1013" s="13" t="s">
        <v>2202</v>
      </c>
      <c r="G1013" s="13">
        <v>2017</v>
      </c>
      <c r="H1013" s="44">
        <v>43077</v>
      </c>
      <c r="I1013" s="13" t="s">
        <v>11608</v>
      </c>
      <c r="K1013" s="13" t="s">
        <v>11609</v>
      </c>
    </row>
    <row r="1014" spans="1:11" ht="15.75" customHeight="1" x14ac:dyDescent="0.25">
      <c r="A1014" s="13">
        <v>29559392</v>
      </c>
      <c r="B1014" s="13" t="s">
        <v>11615</v>
      </c>
      <c r="C1014" s="13" t="s">
        <v>11616</v>
      </c>
      <c r="D1014" s="13" t="s">
        <v>11617</v>
      </c>
      <c r="E1014" s="13" t="s">
        <v>11618</v>
      </c>
      <c r="F1014" s="13" t="s">
        <v>1845</v>
      </c>
      <c r="G1014" s="13">
        <v>2018</v>
      </c>
      <c r="H1014" s="44">
        <v>43181</v>
      </c>
      <c r="K1014" s="13" t="s">
        <v>11619</v>
      </c>
    </row>
    <row r="1015" spans="1:11" ht="15.75" customHeight="1" x14ac:dyDescent="0.25">
      <c r="A1015" s="13">
        <v>33406237</v>
      </c>
      <c r="B1015" s="13" t="s">
        <v>11620</v>
      </c>
      <c r="C1015" s="13" t="s">
        <v>11621</v>
      </c>
      <c r="D1015" s="13" t="s">
        <v>11622</v>
      </c>
      <c r="E1015" s="13" t="s">
        <v>1232</v>
      </c>
      <c r="F1015" s="13" t="s">
        <v>493</v>
      </c>
      <c r="G1015" s="13">
        <v>2021</v>
      </c>
      <c r="H1015" s="44">
        <v>44202</v>
      </c>
      <c r="K1015" s="13" t="s">
        <v>11623</v>
      </c>
    </row>
    <row r="1016" spans="1:11" ht="15.75" customHeight="1" x14ac:dyDescent="0.25">
      <c r="A1016" s="13">
        <v>30171774</v>
      </c>
      <c r="B1016" s="13" t="s">
        <v>11632</v>
      </c>
      <c r="C1016" s="13" t="s">
        <v>11633</v>
      </c>
      <c r="D1016" s="13" t="s">
        <v>11634</v>
      </c>
      <c r="E1016" s="13" t="s">
        <v>11635</v>
      </c>
      <c r="F1016" s="13" t="s">
        <v>11636</v>
      </c>
      <c r="G1016" s="13">
        <v>2018</v>
      </c>
      <c r="H1016" s="44">
        <v>43345</v>
      </c>
      <c r="K1016" s="13" t="s">
        <v>11637</v>
      </c>
    </row>
    <row r="1017" spans="1:11" ht="15.75" customHeight="1" x14ac:dyDescent="0.25">
      <c r="A1017" s="13">
        <v>28114879</v>
      </c>
      <c r="B1017" s="13" t="s">
        <v>11643</v>
      </c>
      <c r="C1017" s="13" t="s">
        <v>11644</v>
      </c>
      <c r="D1017" s="13" t="s">
        <v>11645</v>
      </c>
      <c r="E1017" s="13" t="s">
        <v>11646</v>
      </c>
      <c r="F1017" s="13" t="s">
        <v>735</v>
      </c>
      <c r="G1017" s="13">
        <v>2017</v>
      </c>
      <c r="H1017" s="44">
        <v>42760</v>
      </c>
      <c r="K1017" s="13" t="s">
        <v>11647</v>
      </c>
    </row>
    <row r="1018" spans="1:11" ht="15.75" customHeight="1" x14ac:dyDescent="0.25">
      <c r="A1018" s="13">
        <v>32737509</v>
      </c>
      <c r="B1018" s="13" t="s">
        <v>11648</v>
      </c>
      <c r="C1018" s="13" t="s">
        <v>11649</v>
      </c>
      <c r="D1018" s="13" t="s">
        <v>11650</v>
      </c>
      <c r="E1018" s="13" t="s">
        <v>5205</v>
      </c>
      <c r="F1018" s="13" t="s">
        <v>493</v>
      </c>
      <c r="G1018" s="13">
        <v>2020</v>
      </c>
      <c r="H1018" s="44">
        <v>44045</v>
      </c>
      <c r="K1018" s="13" t="s">
        <v>11651</v>
      </c>
    </row>
    <row r="1019" spans="1:11" ht="15.75" customHeight="1" x14ac:dyDescent="0.25">
      <c r="A1019" s="13">
        <v>34641375</v>
      </c>
      <c r="B1019" s="13" t="s">
        <v>11657</v>
      </c>
      <c r="C1019" s="13" t="s">
        <v>11658</v>
      </c>
      <c r="D1019" s="13" t="s">
        <v>11659</v>
      </c>
      <c r="E1019" s="13" t="s">
        <v>11660</v>
      </c>
      <c r="F1019" s="13" t="s">
        <v>3809</v>
      </c>
      <c r="G1019" s="13">
        <v>2021</v>
      </c>
      <c r="H1019" s="44">
        <v>44482</v>
      </c>
      <c r="I1019" s="13" t="s">
        <v>11661</v>
      </c>
      <c r="K1019" s="13" t="s">
        <v>11662</v>
      </c>
    </row>
    <row r="1020" spans="1:11" ht="15.75" customHeight="1" x14ac:dyDescent="0.25">
      <c r="A1020" s="13">
        <v>29511067</v>
      </c>
      <c r="B1020" s="13" t="s">
        <v>11664</v>
      </c>
      <c r="C1020" s="13" t="s">
        <v>11665</v>
      </c>
      <c r="D1020" s="13" t="s">
        <v>11666</v>
      </c>
      <c r="E1020" s="13" t="s">
        <v>4458</v>
      </c>
      <c r="F1020" s="13" t="s">
        <v>393</v>
      </c>
      <c r="G1020" s="13">
        <v>2018</v>
      </c>
      <c r="H1020" s="44">
        <v>43167</v>
      </c>
      <c r="K1020" s="13" t="s">
        <v>11667</v>
      </c>
    </row>
    <row r="1021" spans="1:11" ht="15.75" customHeight="1" x14ac:dyDescent="0.25">
      <c r="A1021" s="13">
        <v>29729331</v>
      </c>
      <c r="B1021" s="13" t="s">
        <v>11668</v>
      </c>
      <c r="C1021" s="13" t="s">
        <v>11669</v>
      </c>
      <c r="D1021" s="13" t="s">
        <v>11670</v>
      </c>
      <c r="E1021" s="13" t="s">
        <v>11671</v>
      </c>
      <c r="F1021" s="13" t="s">
        <v>1845</v>
      </c>
      <c r="G1021" s="13">
        <v>2019</v>
      </c>
      <c r="H1021" s="44">
        <v>43226</v>
      </c>
      <c r="I1021" s="13" t="s">
        <v>11672</v>
      </c>
      <c r="J1021" s="13" t="s">
        <v>11673</v>
      </c>
      <c r="K1021" s="13" t="s">
        <v>11674</v>
      </c>
    </row>
    <row r="1022" spans="1:11" ht="15.75" customHeight="1" x14ac:dyDescent="0.25">
      <c r="A1022" s="13">
        <v>28876289</v>
      </c>
      <c r="B1022" s="13" t="s">
        <v>11694</v>
      </c>
      <c r="C1022" s="13" t="s">
        <v>11695</v>
      </c>
      <c r="D1022" s="13" t="s">
        <v>11696</v>
      </c>
      <c r="E1022" s="13" t="s">
        <v>7339</v>
      </c>
      <c r="F1022" s="13" t="s">
        <v>304</v>
      </c>
      <c r="G1022" s="13">
        <v>2017</v>
      </c>
      <c r="H1022" s="44">
        <v>42985</v>
      </c>
      <c r="K1022" s="13" t="s">
        <v>11697</v>
      </c>
    </row>
    <row r="1023" spans="1:11" ht="15.75" customHeight="1" x14ac:dyDescent="0.25">
      <c r="A1023" s="13">
        <v>32997962</v>
      </c>
      <c r="B1023" s="13" t="s">
        <v>11698</v>
      </c>
      <c r="C1023" s="13" t="s">
        <v>11699</v>
      </c>
      <c r="D1023" s="13" t="s">
        <v>11700</v>
      </c>
      <c r="E1023" s="13" t="s">
        <v>11701</v>
      </c>
      <c r="F1023" s="13" t="s">
        <v>11702</v>
      </c>
      <c r="G1023" s="13">
        <v>2020</v>
      </c>
      <c r="H1023" s="44">
        <v>44104</v>
      </c>
      <c r="K1023" s="13" t="s">
        <v>11703</v>
      </c>
    </row>
    <row r="1024" spans="1:11" ht="15.75" customHeight="1" x14ac:dyDescent="0.25">
      <c r="A1024" s="13">
        <v>33208509</v>
      </c>
      <c r="B1024" s="13" t="s">
        <v>11704</v>
      </c>
      <c r="C1024" s="13" t="s">
        <v>11705</v>
      </c>
      <c r="D1024" s="13" t="s">
        <v>11706</v>
      </c>
      <c r="E1024" s="13" t="s">
        <v>7432</v>
      </c>
      <c r="F1024" s="13" t="s">
        <v>393</v>
      </c>
      <c r="G1024" s="13">
        <v>2021</v>
      </c>
      <c r="H1024" s="44">
        <v>44154</v>
      </c>
      <c r="K1024" s="13" t="s">
        <v>11707</v>
      </c>
    </row>
    <row r="1025" spans="1:11" ht="15.75" customHeight="1" x14ac:dyDescent="0.25">
      <c r="A1025" s="13">
        <v>27871917</v>
      </c>
      <c r="B1025" s="13" t="s">
        <v>11708</v>
      </c>
      <c r="C1025" s="13" t="s">
        <v>11709</v>
      </c>
      <c r="D1025" s="13" t="s">
        <v>11710</v>
      </c>
      <c r="E1025" s="13" t="s">
        <v>11711</v>
      </c>
      <c r="F1025" s="13" t="s">
        <v>8997</v>
      </c>
      <c r="G1025" s="13">
        <v>2017</v>
      </c>
      <c r="H1025" s="44">
        <v>42697</v>
      </c>
      <c r="K1025" s="13" t="s">
        <v>11712</v>
      </c>
    </row>
    <row r="1026" spans="1:11" ht="15.75" customHeight="1" x14ac:dyDescent="0.25">
      <c r="A1026" s="13">
        <v>34711144</v>
      </c>
      <c r="B1026" s="13" t="s">
        <v>11713</v>
      </c>
      <c r="C1026" s="13" t="s">
        <v>11714</v>
      </c>
      <c r="D1026" s="13" t="s">
        <v>11715</v>
      </c>
      <c r="E1026" s="13" t="s">
        <v>655</v>
      </c>
      <c r="F1026" s="13" t="s">
        <v>4579</v>
      </c>
      <c r="G1026" s="13">
        <v>2021</v>
      </c>
      <c r="H1026" s="44">
        <v>44498</v>
      </c>
      <c r="K1026" s="13" t="s">
        <v>11716</v>
      </c>
    </row>
    <row r="1027" spans="1:11" ht="15.75" customHeight="1" x14ac:dyDescent="0.25">
      <c r="A1027" s="13">
        <v>33993157</v>
      </c>
      <c r="B1027" s="13" t="s">
        <v>11717</v>
      </c>
      <c r="C1027" s="13" t="s">
        <v>11718</v>
      </c>
      <c r="D1027" s="13" t="s">
        <v>11719</v>
      </c>
      <c r="E1027" s="13" t="s">
        <v>11720</v>
      </c>
      <c r="F1027" s="13" t="s">
        <v>304</v>
      </c>
      <c r="G1027" s="13">
        <v>2021</v>
      </c>
      <c r="H1027" s="44">
        <v>44332</v>
      </c>
      <c r="I1027" s="13" t="s">
        <v>11721</v>
      </c>
      <c r="J1027" s="13" t="s">
        <v>11722</v>
      </c>
      <c r="K1027" s="13" t="s">
        <v>11723</v>
      </c>
    </row>
    <row r="1028" spans="1:11" ht="15.75" customHeight="1" x14ac:dyDescent="0.25">
      <c r="A1028" s="13">
        <v>33934693</v>
      </c>
      <c r="B1028" s="13" t="s">
        <v>11713</v>
      </c>
      <c r="C1028" s="13" t="s">
        <v>11714</v>
      </c>
      <c r="D1028" s="13" t="s">
        <v>11724</v>
      </c>
      <c r="E1028" s="13" t="s">
        <v>655</v>
      </c>
      <c r="F1028" s="13" t="s">
        <v>4579</v>
      </c>
      <c r="G1028" s="13">
        <v>2021</v>
      </c>
      <c r="H1028" s="44">
        <v>44319</v>
      </c>
      <c r="K1028" s="13" t="s">
        <v>11725</v>
      </c>
    </row>
    <row r="1029" spans="1:11" ht="15.75" customHeight="1" x14ac:dyDescent="0.25">
      <c r="A1029" s="13">
        <v>28844044</v>
      </c>
      <c r="B1029" s="13" t="s">
        <v>11739</v>
      </c>
      <c r="C1029" s="13" t="s">
        <v>11740</v>
      </c>
      <c r="D1029" s="13" t="s">
        <v>11741</v>
      </c>
      <c r="E1029" s="13" t="s">
        <v>11155</v>
      </c>
      <c r="F1029" s="13" t="s">
        <v>393</v>
      </c>
      <c r="G1029" s="13">
        <v>2017</v>
      </c>
      <c r="H1029" s="44">
        <v>42975</v>
      </c>
      <c r="K1029" s="13" t="s">
        <v>11742</v>
      </c>
    </row>
    <row r="1030" spans="1:11" ht="15.75" customHeight="1" x14ac:dyDescent="0.25">
      <c r="A1030" s="13">
        <v>28868962</v>
      </c>
      <c r="B1030" s="13" t="s">
        <v>11749</v>
      </c>
      <c r="C1030" s="13" t="s">
        <v>11750</v>
      </c>
      <c r="D1030" s="13" t="s">
        <v>11751</v>
      </c>
      <c r="E1030" s="13" t="s">
        <v>11752</v>
      </c>
      <c r="F1030" s="13" t="s">
        <v>11753</v>
      </c>
      <c r="G1030" s="13">
        <v>2018</v>
      </c>
      <c r="H1030" s="44">
        <v>42983</v>
      </c>
      <c r="K1030" s="13" t="s">
        <v>11754</v>
      </c>
    </row>
    <row r="1031" spans="1:11" ht="15.75" customHeight="1" x14ac:dyDescent="0.25">
      <c r="A1031" s="13">
        <v>36189345</v>
      </c>
      <c r="B1031" s="13" t="s">
        <v>11755</v>
      </c>
      <c r="C1031" s="13" t="s">
        <v>11756</v>
      </c>
      <c r="D1031" s="13" t="s">
        <v>11757</v>
      </c>
      <c r="E1031" s="13" t="s">
        <v>11758</v>
      </c>
      <c r="F1031" s="13" t="s">
        <v>5193</v>
      </c>
      <c r="G1031" s="13">
        <v>2022</v>
      </c>
      <c r="H1031" s="44">
        <v>44837</v>
      </c>
      <c r="I1031" s="13" t="s">
        <v>11759</v>
      </c>
      <c r="K1031" s="13" t="s">
        <v>11760</v>
      </c>
    </row>
    <row r="1032" spans="1:11" ht="15.75" customHeight="1" x14ac:dyDescent="0.25">
      <c r="A1032" s="13">
        <v>33201019</v>
      </c>
      <c r="B1032" s="13" t="s">
        <v>11774</v>
      </c>
      <c r="C1032" s="13" t="s">
        <v>11775</v>
      </c>
      <c r="D1032" s="13" t="s">
        <v>11776</v>
      </c>
      <c r="E1032" s="13" t="s">
        <v>11777</v>
      </c>
      <c r="F1032" s="13" t="s">
        <v>304</v>
      </c>
      <c r="G1032" s="13">
        <v>2021</v>
      </c>
      <c r="H1032" s="44">
        <v>44152</v>
      </c>
      <c r="K1032" s="13" t="s">
        <v>11778</v>
      </c>
    </row>
    <row r="1033" spans="1:11" ht="15.75" customHeight="1" x14ac:dyDescent="0.25">
      <c r="A1033" s="13">
        <v>28930511</v>
      </c>
      <c r="B1033" s="13" t="s">
        <v>11779</v>
      </c>
      <c r="C1033" s="13" t="s">
        <v>11780</v>
      </c>
      <c r="D1033" s="13" t="s">
        <v>11781</v>
      </c>
      <c r="E1033" s="13" t="s">
        <v>11782</v>
      </c>
      <c r="F1033" s="13" t="s">
        <v>3450</v>
      </c>
      <c r="G1033" s="13">
        <v>2017</v>
      </c>
      <c r="H1033" s="44">
        <v>42999</v>
      </c>
      <c r="K1033" s="13" t="s">
        <v>11783</v>
      </c>
    </row>
    <row r="1034" spans="1:11" ht="15.75" customHeight="1" x14ac:dyDescent="0.25">
      <c r="A1034" s="13">
        <v>31515293</v>
      </c>
      <c r="B1034" s="13" t="s">
        <v>11785</v>
      </c>
      <c r="C1034" s="13" t="s">
        <v>11786</v>
      </c>
      <c r="D1034" s="13" t="s">
        <v>11787</v>
      </c>
      <c r="E1034" s="13" t="s">
        <v>7853</v>
      </c>
      <c r="F1034" s="13" t="s">
        <v>393</v>
      </c>
      <c r="G1034" s="13">
        <v>2020</v>
      </c>
      <c r="H1034" s="44">
        <v>43722</v>
      </c>
      <c r="I1034" s="13" t="s">
        <v>11788</v>
      </c>
      <c r="J1034" s="13" t="s">
        <v>11789</v>
      </c>
      <c r="K1034" s="13" t="s">
        <v>11790</v>
      </c>
    </row>
    <row r="1035" spans="1:11" ht="15.75" customHeight="1" x14ac:dyDescent="0.25">
      <c r="A1035" s="13">
        <v>31556949</v>
      </c>
      <c r="B1035" s="13" t="s">
        <v>11791</v>
      </c>
      <c r="C1035" s="13" t="s">
        <v>11792</v>
      </c>
      <c r="D1035" s="13" t="s">
        <v>11793</v>
      </c>
      <c r="E1035" s="13" t="s">
        <v>10949</v>
      </c>
      <c r="F1035" s="13" t="s">
        <v>2140</v>
      </c>
      <c r="G1035" s="13">
        <v>2020</v>
      </c>
      <c r="H1035" s="44">
        <v>43735</v>
      </c>
      <c r="K1035" s="13" t="s">
        <v>11794</v>
      </c>
    </row>
    <row r="1036" spans="1:11" ht="15.75" customHeight="1" x14ac:dyDescent="0.25">
      <c r="A1036" s="13">
        <v>31488838</v>
      </c>
      <c r="B1036" s="13" t="s">
        <v>11802</v>
      </c>
      <c r="C1036" s="13" t="s">
        <v>11803</v>
      </c>
      <c r="D1036" s="13" t="s">
        <v>11804</v>
      </c>
      <c r="E1036" s="13" t="s">
        <v>3561</v>
      </c>
      <c r="F1036" s="13" t="s">
        <v>3262</v>
      </c>
      <c r="G1036" s="13">
        <v>2019</v>
      </c>
      <c r="H1036" s="44">
        <v>43715</v>
      </c>
      <c r="I1036" s="13" t="s">
        <v>11805</v>
      </c>
      <c r="K1036" s="13" t="s">
        <v>11806</v>
      </c>
    </row>
    <row r="1037" spans="1:11" ht="15.75" customHeight="1" x14ac:dyDescent="0.25">
      <c r="A1037" s="13">
        <v>34933533</v>
      </c>
      <c r="B1037" s="13" t="s">
        <v>11807</v>
      </c>
      <c r="C1037" s="13" t="s">
        <v>11808</v>
      </c>
      <c r="D1037" s="13" t="s">
        <v>11809</v>
      </c>
      <c r="E1037" s="13" t="s">
        <v>11810</v>
      </c>
      <c r="F1037" s="13" t="s">
        <v>11811</v>
      </c>
      <c r="G1037" s="13">
        <v>2021</v>
      </c>
      <c r="H1037" s="44">
        <v>44552</v>
      </c>
      <c r="K1037" s="13" t="s">
        <v>11812</v>
      </c>
    </row>
    <row r="1038" spans="1:11" ht="15.75" customHeight="1" x14ac:dyDescent="0.25">
      <c r="A1038" s="13">
        <v>35212944</v>
      </c>
      <c r="B1038" s="13" t="s">
        <v>11821</v>
      </c>
      <c r="C1038" s="13" t="s">
        <v>11822</v>
      </c>
      <c r="D1038" s="13" t="s">
        <v>11823</v>
      </c>
      <c r="E1038" s="13" t="s">
        <v>11824</v>
      </c>
      <c r="F1038" s="13" t="s">
        <v>4735</v>
      </c>
      <c r="G1038" s="13">
        <v>2022</v>
      </c>
      <c r="H1038" s="44">
        <v>44617</v>
      </c>
      <c r="K1038" s="13" t="s">
        <v>11825</v>
      </c>
    </row>
    <row r="1039" spans="1:11" ht="15.75" customHeight="1" x14ac:dyDescent="0.25">
      <c r="A1039" s="13">
        <v>29493405</v>
      </c>
      <c r="B1039" s="13" t="s">
        <v>11830</v>
      </c>
      <c r="C1039" s="13" t="s">
        <v>11831</v>
      </c>
      <c r="D1039" s="13" t="s">
        <v>11832</v>
      </c>
      <c r="E1039" s="13" t="s">
        <v>11833</v>
      </c>
      <c r="F1039" s="13" t="s">
        <v>11834</v>
      </c>
      <c r="G1039" s="13">
        <v>2018</v>
      </c>
      <c r="H1039" s="44">
        <v>43161</v>
      </c>
      <c r="I1039" s="13" t="s">
        <v>11835</v>
      </c>
      <c r="K1039" s="13" t="s">
        <v>11836</v>
      </c>
    </row>
    <row r="1040" spans="1:11" ht="15.75" customHeight="1" x14ac:dyDescent="0.25">
      <c r="A1040" s="13">
        <v>32692362</v>
      </c>
      <c r="B1040" s="13" t="s">
        <v>11842</v>
      </c>
      <c r="C1040" s="13" t="s">
        <v>4207</v>
      </c>
      <c r="D1040" s="13" t="s">
        <v>11843</v>
      </c>
      <c r="E1040" s="13" t="s">
        <v>4209</v>
      </c>
      <c r="F1040" s="13" t="s">
        <v>195</v>
      </c>
      <c r="G1040" s="13">
        <v>2020</v>
      </c>
      <c r="H1040" s="44">
        <v>44034</v>
      </c>
      <c r="I1040" s="13" t="s">
        <v>11844</v>
      </c>
      <c r="K1040" s="13" t="s">
        <v>11845</v>
      </c>
    </row>
    <row r="1041" spans="1:11" ht="15.75" customHeight="1" x14ac:dyDescent="0.25">
      <c r="A1041" s="13">
        <v>29465709</v>
      </c>
      <c r="B1041" s="13" t="s">
        <v>11846</v>
      </c>
      <c r="C1041" s="13" t="s">
        <v>11847</v>
      </c>
      <c r="D1041" s="13" t="s">
        <v>11848</v>
      </c>
      <c r="E1041" s="13" t="s">
        <v>11849</v>
      </c>
      <c r="F1041" s="13" t="s">
        <v>304</v>
      </c>
      <c r="G1041" s="13">
        <v>2018</v>
      </c>
      <c r="H1041" s="44">
        <v>43153</v>
      </c>
      <c r="I1041" s="13" t="s">
        <v>11850</v>
      </c>
      <c r="J1041" s="13" t="s">
        <v>11851</v>
      </c>
      <c r="K1041" s="13" t="s">
        <v>11852</v>
      </c>
    </row>
    <row r="1042" spans="1:11" ht="15.75" customHeight="1" x14ac:dyDescent="0.25">
      <c r="A1042" s="13">
        <v>35813416</v>
      </c>
      <c r="B1042" s="13" t="s">
        <v>11853</v>
      </c>
      <c r="C1042" s="13" t="s">
        <v>11854</v>
      </c>
      <c r="D1042" s="13" t="s">
        <v>11855</v>
      </c>
      <c r="E1042" s="13" t="s">
        <v>6552</v>
      </c>
      <c r="F1042" s="13" t="s">
        <v>11856</v>
      </c>
      <c r="G1042" s="13">
        <v>2022</v>
      </c>
      <c r="H1042" s="44">
        <v>44753</v>
      </c>
      <c r="I1042" s="13" t="s">
        <v>11857</v>
      </c>
      <c r="K1042" s="13" t="s">
        <v>11858</v>
      </c>
    </row>
    <row r="1043" spans="1:11" ht="15.75" customHeight="1" x14ac:dyDescent="0.25">
      <c r="A1043" s="13">
        <v>32649579</v>
      </c>
      <c r="B1043" s="13" t="s">
        <v>11865</v>
      </c>
      <c r="C1043" s="13" t="s">
        <v>11866</v>
      </c>
      <c r="D1043" s="13" t="s">
        <v>11867</v>
      </c>
      <c r="E1043" s="13" t="s">
        <v>11868</v>
      </c>
      <c r="F1043" s="13" t="s">
        <v>304</v>
      </c>
      <c r="G1043" s="13">
        <v>2020</v>
      </c>
      <c r="H1043" s="44">
        <v>44023</v>
      </c>
      <c r="I1043" s="13" t="s">
        <v>11869</v>
      </c>
      <c r="J1043" s="13" t="s">
        <v>11870</v>
      </c>
      <c r="K1043" s="13" t="s">
        <v>11871</v>
      </c>
    </row>
    <row r="1044" spans="1:11" ht="15.75" customHeight="1" x14ac:dyDescent="0.25">
      <c r="A1044" s="13">
        <v>32442426</v>
      </c>
      <c r="B1044" s="13" t="s">
        <v>11872</v>
      </c>
      <c r="C1044" s="13" t="s">
        <v>11873</v>
      </c>
      <c r="D1044" s="13" t="s">
        <v>11874</v>
      </c>
      <c r="E1044" s="13" t="s">
        <v>11875</v>
      </c>
      <c r="F1044" s="13" t="s">
        <v>11817</v>
      </c>
      <c r="G1044" s="13">
        <v>2020</v>
      </c>
      <c r="H1044" s="44">
        <v>43974</v>
      </c>
      <c r="I1044" s="13" t="s">
        <v>11876</v>
      </c>
      <c r="K1044" s="13" t="s">
        <v>11877</v>
      </c>
    </row>
    <row r="1045" spans="1:11" ht="15.75" customHeight="1" x14ac:dyDescent="0.25">
      <c r="A1045" s="13">
        <v>33020835</v>
      </c>
      <c r="B1045" s="13" t="s">
        <v>11879</v>
      </c>
      <c r="C1045" s="13" t="s">
        <v>11880</v>
      </c>
      <c r="D1045" s="13" t="s">
        <v>11881</v>
      </c>
      <c r="E1045" s="13" t="s">
        <v>1311</v>
      </c>
      <c r="F1045" s="13" t="s">
        <v>493</v>
      </c>
      <c r="G1045" s="13">
        <v>2021</v>
      </c>
      <c r="H1045" s="44">
        <v>44110</v>
      </c>
      <c r="K1045" s="13" t="s">
        <v>11882</v>
      </c>
    </row>
    <row r="1046" spans="1:11" ht="15.75" customHeight="1" x14ac:dyDescent="0.25">
      <c r="A1046" s="13">
        <v>28608788</v>
      </c>
      <c r="B1046" s="13" t="s">
        <v>11883</v>
      </c>
      <c r="C1046" s="13" t="s">
        <v>11884</v>
      </c>
      <c r="D1046" s="13" t="s">
        <v>11885</v>
      </c>
      <c r="E1046" s="13" t="s">
        <v>10887</v>
      </c>
      <c r="F1046" s="13" t="s">
        <v>304</v>
      </c>
      <c r="G1046" s="13">
        <v>2017</v>
      </c>
      <c r="H1046" s="44">
        <v>42900</v>
      </c>
      <c r="I1046" s="13" t="s">
        <v>11886</v>
      </c>
      <c r="J1046" s="13" t="s">
        <v>11887</v>
      </c>
      <c r="K1046" s="13" t="s">
        <v>11888</v>
      </c>
    </row>
    <row r="1047" spans="1:11" ht="15.75" customHeight="1" x14ac:dyDescent="0.25">
      <c r="A1047" s="13">
        <v>26210760</v>
      </c>
      <c r="B1047" s="13" t="s">
        <v>11889</v>
      </c>
      <c r="C1047" s="13" t="s">
        <v>11890</v>
      </c>
      <c r="D1047" s="13" t="s">
        <v>11891</v>
      </c>
      <c r="E1047" s="13" t="s">
        <v>11892</v>
      </c>
      <c r="F1047" s="13" t="s">
        <v>5245</v>
      </c>
      <c r="G1047" s="13">
        <v>2017</v>
      </c>
      <c r="H1047" s="44">
        <v>42212</v>
      </c>
      <c r="K1047" s="13" t="s">
        <v>11893</v>
      </c>
    </row>
    <row r="1048" spans="1:11" ht="15.75" customHeight="1" x14ac:dyDescent="0.25">
      <c r="A1048" s="13">
        <v>35217590</v>
      </c>
      <c r="B1048" s="13" t="s">
        <v>11894</v>
      </c>
      <c r="C1048" s="13" t="s">
        <v>11895</v>
      </c>
      <c r="D1048" s="13" t="s">
        <v>11896</v>
      </c>
      <c r="E1048" s="13" t="s">
        <v>11897</v>
      </c>
      <c r="F1048" s="13" t="s">
        <v>393</v>
      </c>
      <c r="G1048" s="13">
        <v>2022</v>
      </c>
      <c r="H1048" s="44">
        <v>44618</v>
      </c>
      <c r="I1048" s="13" t="s">
        <v>11898</v>
      </c>
      <c r="J1048" s="13" t="s">
        <v>11899</v>
      </c>
      <c r="K1048" s="13" t="s">
        <v>11900</v>
      </c>
    </row>
    <row r="1049" spans="1:11" ht="15.75" customHeight="1" x14ac:dyDescent="0.25">
      <c r="A1049" s="13">
        <v>34089202</v>
      </c>
      <c r="B1049" s="13" t="s">
        <v>11912</v>
      </c>
      <c r="C1049" s="13" t="s">
        <v>11913</v>
      </c>
      <c r="D1049" s="13" t="s">
        <v>11914</v>
      </c>
      <c r="E1049" s="13" t="s">
        <v>11915</v>
      </c>
      <c r="F1049" s="13" t="s">
        <v>5474</v>
      </c>
      <c r="G1049" s="13">
        <v>2021</v>
      </c>
      <c r="H1049" s="44">
        <v>44352</v>
      </c>
      <c r="K1049" s="13" t="s">
        <v>11916</v>
      </c>
    </row>
    <row r="1050" spans="1:11" ht="15.75" customHeight="1" x14ac:dyDescent="0.25">
      <c r="A1050" s="13">
        <v>33945580</v>
      </c>
      <c r="B1050" s="13" t="s">
        <v>11928</v>
      </c>
      <c r="C1050" s="13" t="s">
        <v>11929</v>
      </c>
      <c r="D1050" s="13" t="s">
        <v>11930</v>
      </c>
      <c r="E1050" s="13" t="s">
        <v>11931</v>
      </c>
      <c r="F1050" s="13" t="s">
        <v>424</v>
      </c>
      <c r="G1050" s="13">
        <v>2021</v>
      </c>
      <c r="H1050" s="44">
        <v>44320</v>
      </c>
      <c r="I1050" s="13" t="s">
        <v>11932</v>
      </c>
      <c r="K1050" s="13" t="s">
        <v>11933</v>
      </c>
    </row>
    <row r="1051" spans="1:11" ht="15.75" customHeight="1" x14ac:dyDescent="0.25">
      <c r="A1051" s="13">
        <v>34920179</v>
      </c>
      <c r="B1051" s="13" t="s">
        <v>11939</v>
      </c>
      <c r="C1051" s="13" t="s">
        <v>11940</v>
      </c>
      <c r="D1051" s="13" t="s">
        <v>11941</v>
      </c>
      <c r="E1051" s="13" t="s">
        <v>11942</v>
      </c>
      <c r="F1051" s="13" t="s">
        <v>11943</v>
      </c>
      <c r="G1051" s="13">
        <v>2022</v>
      </c>
      <c r="H1051" s="44">
        <v>44547</v>
      </c>
      <c r="K1051" s="13" t="s">
        <v>11944</v>
      </c>
    </row>
    <row r="1052" spans="1:11" ht="15.75" customHeight="1" x14ac:dyDescent="0.25">
      <c r="A1052" s="13">
        <v>28340291</v>
      </c>
      <c r="B1052" s="13" t="s">
        <v>11945</v>
      </c>
      <c r="C1052" s="13" t="s">
        <v>11946</v>
      </c>
      <c r="D1052" s="13" t="s">
        <v>11947</v>
      </c>
      <c r="E1052" s="13" t="s">
        <v>11948</v>
      </c>
      <c r="F1052" s="13" t="s">
        <v>8338</v>
      </c>
      <c r="G1052" s="13">
        <v>2017</v>
      </c>
      <c r="H1052" s="44">
        <v>42819</v>
      </c>
      <c r="I1052" s="13" t="s">
        <v>11949</v>
      </c>
      <c r="J1052" s="13" t="s">
        <v>11950</v>
      </c>
      <c r="K1052" s="13" t="s">
        <v>11951</v>
      </c>
    </row>
    <row r="1053" spans="1:11" ht="15.75" customHeight="1" x14ac:dyDescent="0.25">
      <c r="A1053" s="13">
        <v>34110754</v>
      </c>
      <c r="B1053" s="13" t="s">
        <v>11952</v>
      </c>
      <c r="C1053" s="13" t="s">
        <v>11953</v>
      </c>
      <c r="D1053" s="13" t="s">
        <v>11954</v>
      </c>
      <c r="E1053" s="13" t="s">
        <v>11955</v>
      </c>
      <c r="F1053" s="13" t="s">
        <v>304</v>
      </c>
      <c r="G1053" s="13">
        <v>2021</v>
      </c>
      <c r="H1053" s="44">
        <v>44357</v>
      </c>
      <c r="K1053" s="13" t="s">
        <v>11956</v>
      </c>
    </row>
    <row r="1054" spans="1:11" ht="15.75" customHeight="1" x14ac:dyDescent="0.25">
      <c r="A1054" s="13">
        <v>31415336</v>
      </c>
      <c r="B1054" s="13" t="s">
        <v>11957</v>
      </c>
      <c r="C1054" s="13" t="s">
        <v>11958</v>
      </c>
      <c r="D1054" s="13" t="s">
        <v>11959</v>
      </c>
      <c r="E1054" s="13" t="s">
        <v>9496</v>
      </c>
      <c r="F1054" s="13" t="s">
        <v>304</v>
      </c>
      <c r="G1054" s="13">
        <v>2019</v>
      </c>
      <c r="H1054" s="44">
        <v>43693</v>
      </c>
      <c r="K1054" s="13" t="s">
        <v>11960</v>
      </c>
    </row>
    <row r="1055" spans="1:11" ht="15.75" customHeight="1" x14ac:dyDescent="0.25">
      <c r="A1055" s="13">
        <v>35271658</v>
      </c>
      <c r="B1055" s="13" t="s">
        <v>11961</v>
      </c>
      <c r="C1055" s="13" t="s">
        <v>11962</v>
      </c>
      <c r="D1055" s="13" t="s">
        <v>11963</v>
      </c>
      <c r="E1055" s="13" t="s">
        <v>11964</v>
      </c>
      <c r="F1055" s="13" t="s">
        <v>424</v>
      </c>
      <c r="G1055" s="13">
        <v>2022</v>
      </c>
      <c r="H1055" s="44">
        <v>44630</v>
      </c>
      <c r="I1055" s="13" t="s">
        <v>11965</v>
      </c>
      <c r="K1055" s="13" t="s">
        <v>11966</v>
      </c>
    </row>
    <row r="1056" spans="1:11" ht="15.75" customHeight="1" x14ac:dyDescent="0.25">
      <c r="A1056" s="13">
        <v>33558293</v>
      </c>
      <c r="B1056" s="13" t="s">
        <v>11975</v>
      </c>
      <c r="C1056" s="13" t="s">
        <v>11976</v>
      </c>
      <c r="D1056" s="13" t="s">
        <v>11977</v>
      </c>
      <c r="E1056" s="13" t="s">
        <v>11978</v>
      </c>
      <c r="F1056" s="13" t="s">
        <v>573</v>
      </c>
      <c r="G1056" s="13">
        <v>2021</v>
      </c>
      <c r="H1056" s="44">
        <v>44236</v>
      </c>
      <c r="I1056" s="13" t="s">
        <v>11979</v>
      </c>
      <c r="K1056" s="13" t="s">
        <v>11980</v>
      </c>
    </row>
    <row r="1057" spans="1:11" ht="15.75" customHeight="1" x14ac:dyDescent="0.25">
      <c r="A1057" s="13">
        <v>32156570</v>
      </c>
      <c r="B1057" s="13" t="s">
        <v>11992</v>
      </c>
      <c r="C1057" s="13" t="s">
        <v>11993</v>
      </c>
      <c r="D1057" s="13" t="s">
        <v>11994</v>
      </c>
      <c r="E1057" s="13" t="s">
        <v>11995</v>
      </c>
      <c r="F1057" s="13" t="s">
        <v>1845</v>
      </c>
      <c r="G1057" s="13">
        <v>2020</v>
      </c>
      <c r="H1057" s="44">
        <v>43902</v>
      </c>
      <c r="K1057" s="13" t="s">
        <v>11996</v>
      </c>
    </row>
    <row r="1058" spans="1:11" ht="15.75" customHeight="1" x14ac:dyDescent="0.25">
      <c r="A1058" s="13">
        <v>33193396</v>
      </c>
      <c r="B1058" s="13" t="s">
        <v>12003</v>
      </c>
      <c r="C1058" s="13" t="s">
        <v>12004</v>
      </c>
      <c r="D1058" s="13" t="s">
        <v>12005</v>
      </c>
      <c r="E1058" s="13" t="s">
        <v>5536</v>
      </c>
      <c r="F1058" s="13" t="s">
        <v>460</v>
      </c>
      <c r="G1058" s="13">
        <v>2020</v>
      </c>
      <c r="H1058" s="44">
        <v>44151</v>
      </c>
      <c r="I1058" s="13" t="s">
        <v>12006</v>
      </c>
      <c r="K1058" s="13" t="s">
        <v>12007</v>
      </c>
    </row>
    <row r="1059" spans="1:11" ht="15.75" customHeight="1" x14ac:dyDescent="0.25">
      <c r="A1059" s="13">
        <v>34051184</v>
      </c>
      <c r="B1059" s="13" t="s">
        <v>12011</v>
      </c>
      <c r="C1059" s="13" t="s">
        <v>8908</v>
      </c>
      <c r="D1059" s="13" t="s">
        <v>12012</v>
      </c>
      <c r="E1059" s="13" t="s">
        <v>7432</v>
      </c>
      <c r="F1059" s="13" t="s">
        <v>679</v>
      </c>
      <c r="G1059" s="13">
        <v>2021</v>
      </c>
      <c r="H1059" s="44">
        <v>44345</v>
      </c>
      <c r="K1059" s="13" t="s">
        <v>12013</v>
      </c>
    </row>
    <row r="1060" spans="1:11" ht="15.75" customHeight="1" x14ac:dyDescent="0.25">
      <c r="A1060" s="13">
        <v>30982000</v>
      </c>
      <c r="B1060" s="13" t="s">
        <v>12014</v>
      </c>
      <c r="C1060" s="13" t="s">
        <v>12015</v>
      </c>
      <c r="D1060" s="13" t="s">
        <v>12016</v>
      </c>
      <c r="E1060" s="13" t="s">
        <v>12017</v>
      </c>
      <c r="F1060" s="13" t="s">
        <v>393</v>
      </c>
      <c r="G1060" s="13">
        <v>2019</v>
      </c>
      <c r="H1060" s="44">
        <v>43570</v>
      </c>
      <c r="K1060" s="13" t="s">
        <v>12018</v>
      </c>
    </row>
    <row r="1061" spans="1:11" ht="15.75" customHeight="1" x14ac:dyDescent="0.25">
      <c r="A1061" s="13">
        <v>33045339</v>
      </c>
      <c r="B1061" s="13" t="s">
        <v>12019</v>
      </c>
      <c r="C1061" s="13" t="s">
        <v>12020</v>
      </c>
      <c r="D1061" s="13" t="s">
        <v>12021</v>
      </c>
      <c r="E1061" s="13" t="s">
        <v>12022</v>
      </c>
      <c r="F1061" s="13" t="s">
        <v>7267</v>
      </c>
      <c r="G1061" s="13">
        <v>2020</v>
      </c>
      <c r="H1061" s="44">
        <v>44116</v>
      </c>
      <c r="K1061" s="13" t="s">
        <v>12023</v>
      </c>
    </row>
    <row r="1062" spans="1:11" ht="15.75" customHeight="1" x14ac:dyDescent="0.25">
      <c r="A1062" s="13">
        <v>34494952</v>
      </c>
      <c r="B1062" s="13" t="s">
        <v>12024</v>
      </c>
      <c r="C1062" s="13" t="s">
        <v>12025</v>
      </c>
      <c r="D1062" s="13" t="s">
        <v>12026</v>
      </c>
      <c r="E1062" s="13" t="s">
        <v>12027</v>
      </c>
      <c r="F1062" s="13" t="s">
        <v>1312</v>
      </c>
      <c r="G1062" s="13">
        <v>2021</v>
      </c>
      <c r="H1062" s="44">
        <v>44447</v>
      </c>
      <c r="K1062" s="13" t="s">
        <v>12028</v>
      </c>
    </row>
    <row r="1063" spans="1:11" ht="15.75" customHeight="1" x14ac:dyDescent="0.25">
      <c r="A1063" s="13">
        <v>34458921</v>
      </c>
      <c r="B1063" s="13" t="s">
        <v>12029</v>
      </c>
      <c r="C1063" s="13" t="s">
        <v>12030</v>
      </c>
      <c r="D1063" s="13" t="s">
        <v>12031</v>
      </c>
      <c r="E1063" s="13" t="s">
        <v>12032</v>
      </c>
      <c r="F1063" s="13" t="s">
        <v>493</v>
      </c>
      <c r="G1063" s="13">
        <v>2021</v>
      </c>
      <c r="H1063" s="44">
        <v>44438</v>
      </c>
      <c r="K1063" s="13" t="s">
        <v>12033</v>
      </c>
    </row>
    <row r="1064" spans="1:11" ht="15.75" customHeight="1" x14ac:dyDescent="0.25">
      <c r="A1064" s="13">
        <v>33229966</v>
      </c>
      <c r="B1064" s="13" t="s">
        <v>12038</v>
      </c>
      <c r="C1064" s="13" t="s">
        <v>12039</v>
      </c>
      <c r="D1064" s="13" t="s">
        <v>12040</v>
      </c>
      <c r="E1064" s="13" t="s">
        <v>12041</v>
      </c>
      <c r="F1064" s="13" t="s">
        <v>304</v>
      </c>
      <c r="G1064" s="13">
        <v>2021</v>
      </c>
      <c r="H1064" s="44">
        <v>44159</v>
      </c>
      <c r="K1064" s="13" t="s">
        <v>12042</v>
      </c>
    </row>
    <row r="1065" spans="1:11" ht="15.75" customHeight="1" x14ac:dyDescent="0.25">
      <c r="A1065" s="13">
        <v>33433170</v>
      </c>
      <c r="B1065" s="13" t="s">
        <v>12044</v>
      </c>
      <c r="C1065" s="13" t="s">
        <v>12045</v>
      </c>
      <c r="D1065" s="13" t="s">
        <v>12046</v>
      </c>
      <c r="E1065" s="13" t="s">
        <v>12047</v>
      </c>
      <c r="F1065" s="13" t="s">
        <v>304</v>
      </c>
      <c r="G1065" s="13">
        <v>2021</v>
      </c>
      <c r="H1065" s="44">
        <v>44208</v>
      </c>
      <c r="I1065" s="13" t="s">
        <v>12048</v>
      </c>
      <c r="J1065" s="13" t="s">
        <v>12049</v>
      </c>
      <c r="K1065" s="13" t="s">
        <v>12050</v>
      </c>
    </row>
    <row r="1066" spans="1:11" ht="15.75" customHeight="1" x14ac:dyDescent="0.25">
      <c r="A1066" s="13">
        <v>29581560</v>
      </c>
      <c r="B1066" s="13" t="s">
        <v>12051</v>
      </c>
      <c r="C1066" s="13" t="s">
        <v>12052</v>
      </c>
      <c r="D1066" s="13" t="s">
        <v>12053</v>
      </c>
      <c r="E1066" s="13" t="s">
        <v>8876</v>
      </c>
      <c r="F1066" s="13" t="s">
        <v>2202</v>
      </c>
      <c r="G1066" s="13">
        <v>2018</v>
      </c>
      <c r="H1066" s="44">
        <v>43187</v>
      </c>
      <c r="I1066" s="13" t="s">
        <v>12054</v>
      </c>
      <c r="K1066" s="13" t="s">
        <v>12055</v>
      </c>
    </row>
    <row r="1067" spans="1:11" ht="15.75" customHeight="1" x14ac:dyDescent="0.25">
      <c r="A1067" s="13">
        <v>32050884</v>
      </c>
      <c r="B1067" s="13" t="s">
        <v>12056</v>
      </c>
      <c r="C1067" s="13" t="s">
        <v>12057</v>
      </c>
      <c r="D1067" s="13" t="s">
        <v>12058</v>
      </c>
      <c r="E1067" s="13" t="s">
        <v>12059</v>
      </c>
      <c r="F1067" s="13" t="s">
        <v>12060</v>
      </c>
      <c r="G1067" s="13">
        <v>2020</v>
      </c>
      <c r="H1067" s="44">
        <v>43875</v>
      </c>
      <c r="K1067" s="13" t="s">
        <v>12061</v>
      </c>
    </row>
    <row r="1068" spans="1:11" ht="15.75" customHeight="1" x14ac:dyDescent="0.25">
      <c r="A1068" s="13">
        <v>28469158</v>
      </c>
      <c r="B1068" s="13" t="s">
        <v>12062</v>
      </c>
      <c r="C1068" s="13" t="s">
        <v>12063</v>
      </c>
      <c r="D1068" s="13" t="s">
        <v>12064</v>
      </c>
      <c r="E1068" s="13" t="s">
        <v>12065</v>
      </c>
      <c r="F1068" s="13" t="s">
        <v>2202</v>
      </c>
      <c r="G1068" s="13">
        <v>2017</v>
      </c>
      <c r="H1068" s="44">
        <v>42860</v>
      </c>
      <c r="I1068" s="13" t="s">
        <v>12066</v>
      </c>
      <c r="K1068" s="13" t="s">
        <v>12067</v>
      </c>
    </row>
    <row r="1069" spans="1:11" ht="15.75" customHeight="1" x14ac:dyDescent="0.25">
      <c r="A1069" s="13">
        <v>34282741</v>
      </c>
      <c r="B1069" s="13" t="s">
        <v>12069</v>
      </c>
      <c r="C1069" s="13" t="s">
        <v>12070</v>
      </c>
      <c r="D1069" s="13" t="s">
        <v>12071</v>
      </c>
      <c r="E1069" s="13" t="s">
        <v>6524</v>
      </c>
      <c r="F1069" s="13" t="s">
        <v>304</v>
      </c>
      <c r="G1069" s="13">
        <v>2022</v>
      </c>
      <c r="H1069" s="44">
        <v>44397</v>
      </c>
      <c r="K1069" s="13" t="s">
        <v>12072</v>
      </c>
    </row>
    <row r="1070" spans="1:11" ht="15.75" customHeight="1" x14ac:dyDescent="0.25">
      <c r="A1070" s="13">
        <v>33060666</v>
      </c>
      <c r="B1070" s="13" t="s">
        <v>12074</v>
      </c>
      <c r="C1070" s="13" t="s">
        <v>12075</v>
      </c>
      <c r="D1070" s="13" t="s">
        <v>12076</v>
      </c>
      <c r="E1070" s="13" t="s">
        <v>12077</v>
      </c>
      <c r="F1070" s="13" t="s">
        <v>2202</v>
      </c>
      <c r="G1070" s="13">
        <v>2020</v>
      </c>
      <c r="H1070" s="44">
        <v>44120</v>
      </c>
      <c r="I1070" s="13" t="s">
        <v>12078</v>
      </c>
      <c r="K1070" s="13" t="s">
        <v>12079</v>
      </c>
    </row>
    <row r="1071" spans="1:11" ht="15.75" customHeight="1" x14ac:dyDescent="0.25">
      <c r="A1071" s="13">
        <v>33845205</v>
      </c>
      <c r="B1071" s="13" t="s">
        <v>12089</v>
      </c>
      <c r="C1071" s="13" t="s">
        <v>12090</v>
      </c>
      <c r="D1071" s="13" t="s">
        <v>12091</v>
      </c>
      <c r="E1071" s="13" t="s">
        <v>12092</v>
      </c>
      <c r="F1071" s="13" t="s">
        <v>1845</v>
      </c>
      <c r="G1071" s="13">
        <v>2021</v>
      </c>
      <c r="H1071" s="44">
        <v>44298</v>
      </c>
      <c r="K1071" s="13" t="s">
        <v>12093</v>
      </c>
    </row>
    <row r="1072" spans="1:11" ht="15.75" customHeight="1" x14ac:dyDescent="0.25">
      <c r="A1072" s="13">
        <v>27418572</v>
      </c>
      <c r="B1072" s="13" t="s">
        <v>12104</v>
      </c>
      <c r="C1072" s="13" t="s">
        <v>12105</v>
      </c>
      <c r="D1072" s="13" t="s">
        <v>12106</v>
      </c>
      <c r="E1072" s="13" t="s">
        <v>12107</v>
      </c>
      <c r="F1072" s="13" t="s">
        <v>393</v>
      </c>
      <c r="G1072" s="13">
        <v>2017</v>
      </c>
      <c r="H1072" s="44">
        <v>42567</v>
      </c>
      <c r="K1072" s="13" t="s">
        <v>12108</v>
      </c>
    </row>
    <row r="1073" spans="1:11" ht="15.75" customHeight="1" x14ac:dyDescent="0.25">
      <c r="A1073" s="13">
        <v>28822976</v>
      </c>
      <c r="B1073" s="13" t="s">
        <v>12109</v>
      </c>
      <c r="C1073" s="13" t="s">
        <v>12110</v>
      </c>
      <c r="D1073" s="13" t="s">
        <v>12111</v>
      </c>
      <c r="E1073" s="13" t="s">
        <v>5376</v>
      </c>
      <c r="F1073" s="13" t="s">
        <v>393</v>
      </c>
      <c r="G1073" s="13">
        <v>2017</v>
      </c>
      <c r="H1073" s="44">
        <v>42968</v>
      </c>
      <c r="I1073" s="13" t="s">
        <v>12112</v>
      </c>
      <c r="K1073" s="13" t="s">
        <v>12113</v>
      </c>
    </row>
    <row r="1074" spans="1:11" ht="15.75" customHeight="1" x14ac:dyDescent="0.25">
      <c r="A1074" s="13">
        <v>28072668</v>
      </c>
      <c r="B1074" s="13" t="s">
        <v>12116</v>
      </c>
      <c r="C1074" s="13" t="s">
        <v>12117</v>
      </c>
      <c r="D1074" s="13" t="s">
        <v>12118</v>
      </c>
      <c r="E1074" s="13" t="s">
        <v>12119</v>
      </c>
      <c r="F1074" s="13" t="s">
        <v>12120</v>
      </c>
      <c r="G1074" s="13">
        <v>2018</v>
      </c>
      <c r="H1074" s="44">
        <v>42746</v>
      </c>
      <c r="K1074" s="13" t="s">
        <v>12121</v>
      </c>
    </row>
    <row r="1075" spans="1:11" ht="15.75" customHeight="1" x14ac:dyDescent="0.25">
      <c r="A1075" s="13">
        <v>35189278</v>
      </c>
      <c r="B1075" s="13" t="s">
        <v>12122</v>
      </c>
      <c r="C1075" s="13" t="s">
        <v>12123</v>
      </c>
      <c r="D1075" s="13" t="s">
        <v>12124</v>
      </c>
      <c r="E1075" s="13" t="s">
        <v>12125</v>
      </c>
      <c r="F1075" s="13" t="s">
        <v>7267</v>
      </c>
      <c r="G1075" s="13">
        <v>2022</v>
      </c>
      <c r="H1075" s="44">
        <v>44613</v>
      </c>
      <c r="I1075" s="13" t="s">
        <v>12126</v>
      </c>
      <c r="J1075" s="13" t="s">
        <v>12127</v>
      </c>
      <c r="K1075" s="13" t="s">
        <v>12128</v>
      </c>
    </row>
    <row r="1076" spans="1:11" ht="15.75" customHeight="1" x14ac:dyDescent="0.25">
      <c r="A1076" s="13">
        <v>32877521</v>
      </c>
      <c r="B1076" s="13" t="s">
        <v>12138</v>
      </c>
      <c r="C1076" s="13" t="s">
        <v>9063</v>
      </c>
      <c r="D1076" s="13" t="s">
        <v>12139</v>
      </c>
      <c r="E1076" s="13" t="s">
        <v>9065</v>
      </c>
      <c r="F1076" s="13" t="s">
        <v>2140</v>
      </c>
      <c r="G1076" s="13">
        <v>2021</v>
      </c>
      <c r="H1076" s="44">
        <v>44077</v>
      </c>
      <c r="K1076" s="13" t="s">
        <v>12140</v>
      </c>
    </row>
    <row r="1077" spans="1:11" ht="15.75" customHeight="1" x14ac:dyDescent="0.25">
      <c r="A1077" s="13">
        <v>34570799</v>
      </c>
      <c r="B1077" s="13" t="s">
        <v>12146</v>
      </c>
      <c r="C1077" s="13" t="s">
        <v>12147</v>
      </c>
      <c r="D1077" s="13" t="s">
        <v>12148</v>
      </c>
      <c r="E1077" s="13" t="s">
        <v>12149</v>
      </c>
      <c r="F1077" s="13" t="s">
        <v>424</v>
      </c>
      <c r="G1077" s="13">
        <v>2021</v>
      </c>
      <c r="H1077" s="44">
        <v>44466</v>
      </c>
      <c r="I1077" s="13" t="s">
        <v>12150</v>
      </c>
      <c r="K1077" s="13" t="s">
        <v>12151</v>
      </c>
    </row>
    <row r="1078" spans="1:11" ht="15.75" customHeight="1" x14ac:dyDescent="0.25">
      <c r="A1078" s="13">
        <v>29038284</v>
      </c>
      <c r="B1078" s="13" t="s">
        <v>12153</v>
      </c>
      <c r="C1078" s="13" t="s">
        <v>12154</v>
      </c>
      <c r="D1078" s="13" t="s">
        <v>12155</v>
      </c>
      <c r="E1078" s="13" t="s">
        <v>12156</v>
      </c>
      <c r="F1078" s="13" t="s">
        <v>573</v>
      </c>
      <c r="G1078" s="13">
        <v>2017</v>
      </c>
      <c r="H1078" s="44">
        <v>43026</v>
      </c>
      <c r="I1078" s="13" t="s">
        <v>12157</v>
      </c>
      <c r="K1078" s="13" t="s">
        <v>12158</v>
      </c>
    </row>
    <row r="1079" spans="1:11" ht="15.75" customHeight="1" x14ac:dyDescent="0.25">
      <c r="A1079" s="13">
        <v>35162547</v>
      </c>
      <c r="B1079" s="13" t="s">
        <v>12162</v>
      </c>
      <c r="C1079" s="13" t="s">
        <v>12163</v>
      </c>
      <c r="D1079" s="13" t="s">
        <v>12164</v>
      </c>
      <c r="E1079" s="13" t="s">
        <v>12165</v>
      </c>
      <c r="F1079" s="13" t="s">
        <v>9654</v>
      </c>
      <c r="G1079" s="13">
        <v>2022</v>
      </c>
      <c r="H1079" s="44">
        <v>44607</v>
      </c>
      <c r="I1079" s="13" t="s">
        <v>12166</v>
      </c>
      <c r="K1079" s="13" t="s">
        <v>12167</v>
      </c>
    </row>
    <row r="1080" spans="1:11" ht="15.75" customHeight="1" x14ac:dyDescent="0.25">
      <c r="A1080" s="13">
        <v>33949249</v>
      </c>
      <c r="B1080" s="13" t="s">
        <v>12169</v>
      </c>
      <c r="C1080" s="13" t="s">
        <v>12170</v>
      </c>
      <c r="D1080" s="13" t="s">
        <v>12171</v>
      </c>
      <c r="E1080" s="13" t="s">
        <v>12172</v>
      </c>
      <c r="F1080" s="13" t="s">
        <v>735</v>
      </c>
      <c r="G1080" s="13">
        <v>2021</v>
      </c>
      <c r="H1080" s="44">
        <v>44321</v>
      </c>
      <c r="K1080" s="13" t="s">
        <v>12173</v>
      </c>
    </row>
    <row r="1081" spans="1:11" ht="15.75" customHeight="1" x14ac:dyDescent="0.25">
      <c r="A1081" s="13">
        <v>29752412</v>
      </c>
      <c r="B1081" s="13" t="s">
        <v>12174</v>
      </c>
      <c r="C1081" s="13" t="s">
        <v>12175</v>
      </c>
      <c r="D1081" s="13" t="s">
        <v>12176</v>
      </c>
      <c r="E1081" s="13" t="s">
        <v>12177</v>
      </c>
      <c r="F1081" s="13" t="s">
        <v>1038</v>
      </c>
      <c r="G1081" s="13">
        <v>2018</v>
      </c>
      <c r="H1081" s="44">
        <v>43233</v>
      </c>
      <c r="I1081" s="13" t="s">
        <v>12178</v>
      </c>
      <c r="K1081" s="13" t="s">
        <v>12179</v>
      </c>
    </row>
    <row r="1082" spans="1:11" ht="15.75" customHeight="1" x14ac:dyDescent="0.25">
      <c r="A1082" s="13">
        <v>29262291</v>
      </c>
      <c r="B1082" s="13" t="s">
        <v>12181</v>
      </c>
      <c r="C1082" s="13" t="s">
        <v>12182</v>
      </c>
      <c r="D1082" s="13" t="s">
        <v>12183</v>
      </c>
      <c r="E1082" s="13" t="s">
        <v>2234</v>
      </c>
      <c r="F1082" s="13" t="s">
        <v>595</v>
      </c>
      <c r="G1082" s="13">
        <v>2018</v>
      </c>
      <c r="H1082" s="44">
        <v>43090</v>
      </c>
      <c r="K1082" s="13" t="s">
        <v>12184</v>
      </c>
    </row>
    <row r="1083" spans="1:11" ht="15.75" customHeight="1" x14ac:dyDescent="0.25">
      <c r="A1083" s="13">
        <v>30985634</v>
      </c>
      <c r="B1083" s="13" t="s">
        <v>12185</v>
      </c>
      <c r="C1083" s="13" t="s">
        <v>12186</v>
      </c>
      <c r="D1083" s="13" t="s">
        <v>12187</v>
      </c>
      <c r="E1083" s="13" t="s">
        <v>12188</v>
      </c>
      <c r="F1083" s="13" t="s">
        <v>304</v>
      </c>
      <c r="G1083" s="13">
        <v>2019</v>
      </c>
      <c r="H1083" s="44">
        <v>43571</v>
      </c>
      <c r="I1083" s="13" t="s">
        <v>12189</v>
      </c>
      <c r="J1083" s="13" t="s">
        <v>12190</v>
      </c>
      <c r="K1083" s="13" t="s">
        <v>12191</v>
      </c>
    </row>
    <row r="1084" spans="1:11" ht="15.75" customHeight="1" x14ac:dyDescent="0.25">
      <c r="A1084" s="13">
        <v>32828583</v>
      </c>
      <c r="B1084" s="13" t="s">
        <v>12203</v>
      </c>
      <c r="C1084" s="13" t="s">
        <v>12204</v>
      </c>
      <c r="D1084" s="13" t="s">
        <v>12205</v>
      </c>
      <c r="E1084" s="13" t="s">
        <v>12206</v>
      </c>
      <c r="F1084" s="13" t="s">
        <v>12207</v>
      </c>
      <c r="G1084" s="13">
        <v>2020</v>
      </c>
      <c r="H1084" s="44">
        <v>44067</v>
      </c>
      <c r="I1084" s="13" t="s">
        <v>12208</v>
      </c>
      <c r="J1084" s="13" t="s">
        <v>12209</v>
      </c>
      <c r="K1084" s="13" t="s">
        <v>12210</v>
      </c>
    </row>
    <row r="1085" spans="1:11" ht="15.75" customHeight="1" x14ac:dyDescent="0.25">
      <c r="A1085" s="13">
        <v>30114369</v>
      </c>
      <c r="B1085" s="13" t="s">
        <v>12211</v>
      </c>
      <c r="C1085" s="13" t="s">
        <v>12212</v>
      </c>
      <c r="D1085" s="13" t="s">
        <v>12213</v>
      </c>
      <c r="E1085" s="13" t="s">
        <v>12214</v>
      </c>
      <c r="F1085" s="13" t="s">
        <v>12215</v>
      </c>
      <c r="G1085" s="13">
        <v>2018</v>
      </c>
      <c r="H1085" s="44">
        <v>43329</v>
      </c>
      <c r="K1085" s="13" t="s">
        <v>12216</v>
      </c>
    </row>
    <row r="1086" spans="1:11" ht="15.75" customHeight="1" x14ac:dyDescent="0.25">
      <c r="A1086" s="13">
        <v>34404750</v>
      </c>
      <c r="B1086" s="13" t="s">
        <v>12218</v>
      </c>
      <c r="C1086" s="13" t="s">
        <v>12219</v>
      </c>
      <c r="D1086" s="13" t="s">
        <v>12220</v>
      </c>
      <c r="E1086" s="13" t="s">
        <v>8271</v>
      </c>
      <c r="F1086" s="13" t="s">
        <v>393</v>
      </c>
      <c r="G1086" s="13">
        <v>2021</v>
      </c>
      <c r="H1086" s="44">
        <v>44426</v>
      </c>
      <c r="K1086" s="13" t="s">
        <v>12221</v>
      </c>
    </row>
    <row r="1087" spans="1:11" ht="15.75" customHeight="1" x14ac:dyDescent="0.25">
      <c r="A1087" s="13">
        <v>28801418</v>
      </c>
      <c r="B1087" s="13" t="s">
        <v>12222</v>
      </c>
      <c r="C1087" s="13" t="s">
        <v>12223</v>
      </c>
      <c r="D1087" s="13" t="s">
        <v>12224</v>
      </c>
      <c r="E1087" s="13" t="s">
        <v>5376</v>
      </c>
      <c r="F1087" s="13" t="s">
        <v>5111</v>
      </c>
      <c r="G1087" s="13">
        <v>2017</v>
      </c>
      <c r="H1087" s="44">
        <v>42960</v>
      </c>
      <c r="I1087" s="13" t="s">
        <v>12225</v>
      </c>
      <c r="K1087" s="13" t="s">
        <v>12226</v>
      </c>
    </row>
    <row r="1088" spans="1:11" ht="15.75" customHeight="1" x14ac:dyDescent="0.25">
      <c r="A1088" s="13">
        <v>32496386</v>
      </c>
      <c r="B1088" s="13" t="s">
        <v>12233</v>
      </c>
      <c r="C1088" s="13" t="s">
        <v>12234</v>
      </c>
      <c r="D1088" s="13" t="s">
        <v>12235</v>
      </c>
      <c r="E1088" s="13" t="s">
        <v>12236</v>
      </c>
      <c r="F1088" s="13" t="s">
        <v>304</v>
      </c>
      <c r="G1088" s="13">
        <v>2020</v>
      </c>
      <c r="H1088" s="44">
        <v>43987</v>
      </c>
      <c r="K1088" s="13" t="s">
        <v>12237</v>
      </c>
    </row>
    <row r="1089" spans="1:11" ht="15.75" customHeight="1" x14ac:dyDescent="0.25">
      <c r="A1089" s="13">
        <v>29803329</v>
      </c>
      <c r="B1089" s="13" t="s">
        <v>12238</v>
      </c>
      <c r="C1089" s="13" t="s">
        <v>12239</v>
      </c>
      <c r="D1089" s="13" t="s">
        <v>12240</v>
      </c>
      <c r="E1089" s="13" t="s">
        <v>4098</v>
      </c>
      <c r="F1089" s="13" t="s">
        <v>8635</v>
      </c>
      <c r="G1089" s="13">
        <v>2018</v>
      </c>
      <c r="H1089" s="44">
        <v>43248</v>
      </c>
      <c r="I1089" s="13" t="s">
        <v>12241</v>
      </c>
      <c r="K1089" s="13" t="s">
        <v>12242</v>
      </c>
    </row>
    <row r="1090" spans="1:11" ht="15.75" customHeight="1" x14ac:dyDescent="0.25">
      <c r="A1090" s="13">
        <v>33929158</v>
      </c>
      <c r="B1090" s="13" t="s">
        <v>12253</v>
      </c>
      <c r="C1090" s="13" t="s">
        <v>12254</v>
      </c>
      <c r="D1090" s="13" t="s">
        <v>12255</v>
      </c>
      <c r="E1090" s="13" t="s">
        <v>12256</v>
      </c>
      <c r="F1090" s="13" t="s">
        <v>12257</v>
      </c>
      <c r="G1090" s="13">
        <v>2021</v>
      </c>
      <c r="H1090" s="44">
        <v>44316</v>
      </c>
      <c r="K1090" s="13" t="s">
        <v>12258</v>
      </c>
    </row>
    <row r="1091" spans="1:11" ht="15.75" customHeight="1" x14ac:dyDescent="0.25">
      <c r="A1091" s="13">
        <v>34069858</v>
      </c>
      <c r="B1091" s="13" t="s">
        <v>12259</v>
      </c>
      <c r="C1091" s="13" t="s">
        <v>12260</v>
      </c>
      <c r="D1091" s="13" t="s">
        <v>12261</v>
      </c>
      <c r="E1091" s="13" t="s">
        <v>12262</v>
      </c>
      <c r="F1091" s="13" t="s">
        <v>355</v>
      </c>
      <c r="G1091" s="13">
        <v>2021</v>
      </c>
      <c r="H1091" s="44">
        <v>44349</v>
      </c>
      <c r="I1091" s="13" t="s">
        <v>12263</v>
      </c>
      <c r="K1091" s="13" t="s">
        <v>12264</v>
      </c>
    </row>
    <row r="1092" spans="1:11" ht="15.75" customHeight="1" x14ac:dyDescent="0.25">
      <c r="A1092" s="13">
        <v>31974213</v>
      </c>
      <c r="B1092" s="13" t="s">
        <v>12266</v>
      </c>
      <c r="C1092" s="13" t="s">
        <v>12267</v>
      </c>
      <c r="D1092" s="13" t="s">
        <v>12268</v>
      </c>
      <c r="E1092" s="13" t="s">
        <v>12269</v>
      </c>
      <c r="F1092" s="13" t="s">
        <v>393</v>
      </c>
      <c r="G1092" s="13">
        <v>2020</v>
      </c>
      <c r="H1092" s="44">
        <v>43855</v>
      </c>
      <c r="K1092" s="13" t="s">
        <v>12270</v>
      </c>
    </row>
    <row r="1093" spans="1:11" ht="15.75" customHeight="1" x14ac:dyDescent="0.25">
      <c r="A1093" s="13">
        <v>31881862</v>
      </c>
      <c r="B1093" s="13" t="s">
        <v>12271</v>
      </c>
      <c r="C1093" s="13" t="s">
        <v>12272</v>
      </c>
      <c r="D1093" s="13" t="s">
        <v>12273</v>
      </c>
      <c r="E1093" s="13" t="s">
        <v>6760</v>
      </c>
      <c r="F1093" s="13" t="s">
        <v>1066</v>
      </c>
      <c r="G1093" s="13">
        <v>2019</v>
      </c>
      <c r="H1093" s="44">
        <v>43828</v>
      </c>
      <c r="I1093" s="13" t="s">
        <v>12274</v>
      </c>
      <c r="K1093" s="13" t="s">
        <v>12275</v>
      </c>
    </row>
    <row r="1094" spans="1:11" ht="15.75" customHeight="1" x14ac:dyDescent="0.25">
      <c r="A1094" s="13">
        <v>35156850</v>
      </c>
      <c r="B1094" s="13" t="s">
        <v>12282</v>
      </c>
      <c r="C1094" s="13" t="s">
        <v>12283</v>
      </c>
      <c r="D1094" s="13" t="s">
        <v>12284</v>
      </c>
      <c r="E1094" s="13" t="s">
        <v>12285</v>
      </c>
      <c r="F1094" s="13" t="s">
        <v>624</v>
      </c>
      <c r="G1094" s="13">
        <v>2022</v>
      </c>
      <c r="H1094" s="44">
        <v>44606</v>
      </c>
      <c r="I1094" s="13" t="s">
        <v>12286</v>
      </c>
      <c r="K1094" s="13" t="s">
        <v>12287</v>
      </c>
    </row>
    <row r="1095" spans="1:11" ht="15.75" customHeight="1" x14ac:dyDescent="0.25">
      <c r="A1095" s="13">
        <v>30134832</v>
      </c>
      <c r="B1095" s="13" t="s">
        <v>12289</v>
      </c>
      <c r="C1095" s="13" t="s">
        <v>12290</v>
      </c>
      <c r="D1095" s="13" t="s">
        <v>12291</v>
      </c>
      <c r="E1095" s="13" t="s">
        <v>9146</v>
      </c>
      <c r="F1095" s="13" t="s">
        <v>864</v>
      </c>
      <c r="G1095" s="13">
        <v>2018</v>
      </c>
      <c r="H1095" s="44">
        <v>43336</v>
      </c>
      <c r="I1095" s="13" t="s">
        <v>12292</v>
      </c>
      <c r="K1095" s="13" t="s">
        <v>12293</v>
      </c>
    </row>
    <row r="1096" spans="1:11" ht="15.75" customHeight="1" x14ac:dyDescent="0.25">
      <c r="A1096" s="13">
        <v>30095784</v>
      </c>
      <c r="B1096" s="13" t="s">
        <v>12300</v>
      </c>
      <c r="C1096" s="13" t="s">
        <v>12301</v>
      </c>
      <c r="D1096" s="13" t="s">
        <v>12302</v>
      </c>
      <c r="E1096" s="13" t="s">
        <v>6232</v>
      </c>
      <c r="F1096" s="13" t="s">
        <v>5635</v>
      </c>
      <c r="G1096" s="13">
        <v>2018</v>
      </c>
      <c r="H1096" s="44">
        <v>43323</v>
      </c>
      <c r="I1096" s="13" t="s">
        <v>12303</v>
      </c>
      <c r="J1096" s="13" t="s">
        <v>12304</v>
      </c>
      <c r="K1096" s="13" t="s">
        <v>12305</v>
      </c>
    </row>
    <row r="1097" spans="1:11" ht="15.75" customHeight="1" x14ac:dyDescent="0.25">
      <c r="A1097" s="13">
        <v>30126947</v>
      </c>
      <c r="B1097" s="13" t="s">
        <v>12323</v>
      </c>
      <c r="C1097" s="13" t="s">
        <v>12324</v>
      </c>
      <c r="D1097" s="13" t="s">
        <v>12325</v>
      </c>
      <c r="E1097" s="13" t="s">
        <v>12326</v>
      </c>
      <c r="F1097" s="13" t="s">
        <v>393</v>
      </c>
      <c r="G1097" s="13">
        <v>2019</v>
      </c>
      <c r="H1097" s="44">
        <v>43334</v>
      </c>
      <c r="I1097" s="13" t="s">
        <v>12327</v>
      </c>
      <c r="K1097" s="13" t="s">
        <v>12328</v>
      </c>
    </row>
    <row r="1098" spans="1:11" ht="15.75" customHeight="1" x14ac:dyDescent="0.25">
      <c r="A1098" s="13">
        <v>28932707</v>
      </c>
      <c r="B1098" s="13" t="s">
        <v>12341</v>
      </c>
      <c r="C1098" s="13" t="s">
        <v>12342</v>
      </c>
      <c r="D1098" s="13" t="s">
        <v>12343</v>
      </c>
      <c r="E1098" s="13" t="s">
        <v>12344</v>
      </c>
      <c r="F1098" s="13" t="s">
        <v>5193</v>
      </c>
      <c r="G1098" s="13">
        <v>2017</v>
      </c>
      <c r="H1098" s="44">
        <v>43000</v>
      </c>
      <c r="I1098" s="13" t="s">
        <v>12345</v>
      </c>
      <c r="K1098" s="13" t="s">
        <v>12346</v>
      </c>
    </row>
    <row r="1099" spans="1:11" ht="15.75" customHeight="1" x14ac:dyDescent="0.25">
      <c r="A1099" s="13">
        <v>31196813</v>
      </c>
      <c r="B1099" s="13" t="s">
        <v>12348</v>
      </c>
      <c r="C1099" s="13" t="s">
        <v>12349</v>
      </c>
      <c r="D1099" s="13" t="s">
        <v>12350</v>
      </c>
      <c r="E1099" s="13" t="s">
        <v>12351</v>
      </c>
      <c r="F1099" s="13" t="s">
        <v>679</v>
      </c>
      <c r="G1099" s="13">
        <v>2019</v>
      </c>
      <c r="H1099" s="44">
        <v>43631</v>
      </c>
      <c r="K1099" s="13" t="s">
        <v>12352</v>
      </c>
    </row>
    <row r="1100" spans="1:11" ht="15.75" customHeight="1" x14ac:dyDescent="0.25">
      <c r="A1100" s="13">
        <v>33625487</v>
      </c>
      <c r="B1100" s="13" t="s">
        <v>12361</v>
      </c>
      <c r="C1100" s="13" t="s">
        <v>12362</v>
      </c>
      <c r="D1100" s="13" t="s">
        <v>12363</v>
      </c>
      <c r="E1100" s="13" t="s">
        <v>12364</v>
      </c>
      <c r="F1100" s="13" t="s">
        <v>2140</v>
      </c>
      <c r="G1100" s="13">
        <v>2021</v>
      </c>
      <c r="H1100" s="44">
        <v>44251</v>
      </c>
      <c r="I1100" s="13" t="s">
        <v>12365</v>
      </c>
      <c r="K1100" s="13" t="s">
        <v>12366</v>
      </c>
    </row>
    <row r="1101" spans="1:11" ht="15.75" customHeight="1" x14ac:dyDescent="0.25">
      <c r="A1101" s="13">
        <v>29889926</v>
      </c>
      <c r="B1101" s="13" t="s">
        <v>12367</v>
      </c>
      <c r="C1101" s="13" t="s">
        <v>12368</v>
      </c>
      <c r="D1101" s="13" t="s">
        <v>12369</v>
      </c>
      <c r="E1101" s="13" t="s">
        <v>12370</v>
      </c>
      <c r="F1101" s="13" t="s">
        <v>12371</v>
      </c>
      <c r="G1101" s="13">
        <v>2018</v>
      </c>
      <c r="H1101" s="44">
        <v>43263</v>
      </c>
      <c r="K1101" s="13" t="s">
        <v>12372</v>
      </c>
    </row>
    <row r="1102" spans="1:11" ht="15.75" customHeight="1" x14ac:dyDescent="0.25">
      <c r="A1102" s="13">
        <v>32956240</v>
      </c>
      <c r="B1102" s="13" t="s">
        <v>12386</v>
      </c>
      <c r="C1102" s="13" t="s">
        <v>12387</v>
      </c>
      <c r="D1102" s="13" t="s">
        <v>12388</v>
      </c>
      <c r="E1102" s="13" t="s">
        <v>12389</v>
      </c>
      <c r="F1102" s="13" t="s">
        <v>304</v>
      </c>
      <c r="G1102" s="13">
        <v>2021</v>
      </c>
      <c r="H1102" s="44">
        <v>44095</v>
      </c>
      <c r="I1102" s="13" t="s">
        <v>12390</v>
      </c>
      <c r="J1102" s="13" t="s">
        <v>12391</v>
      </c>
      <c r="K1102" s="13" t="s">
        <v>12392</v>
      </c>
    </row>
    <row r="1103" spans="1:11" ht="15.75" customHeight="1" x14ac:dyDescent="0.25">
      <c r="A1103" s="13">
        <v>30950981</v>
      </c>
      <c r="B1103" s="13" t="s">
        <v>12398</v>
      </c>
      <c r="C1103" s="13" t="s">
        <v>12399</v>
      </c>
      <c r="D1103" s="13" t="s">
        <v>12400</v>
      </c>
      <c r="E1103" s="13" t="s">
        <v>12401</v>
      </c>
      <c r="F1103" s="13" t="s">
        <v>304</v>
      </c>
      <c r="G1103" s="13">
        <v>2019</v>
      </c>
      <c r="H1103" s="44">
        <v>43561</v>
      </c>
      <c r="K1103" s="13" t="s">
        <v>12402</v>
      </c>
    </row>
    <row r="1104" spans="1:11" ht="15.75" customHeight="1" x14ac:dyDescent="0.25">
      <c r="A1104" s="13">
        <v>29690825</v>
      </c>
      <c r="B1104" s="13" t="s">
        <v>12403</v>
      </c>
      <c r="C1104" s="13" t="s">
        <v>12404</v>
      </c>
      <c r="D1104" s="13" t="s">
        <v>12405</v>
      </c>
      <c r="E1104" s="13" t="s">
        <v>12406</v>
      </c>
      <c r="F1104" s="13" t="s">
        <v>735</v>
      </c>
      <c r="G1104" s="13">
        <v>2018</v>
      </c>
      <c r="H1104" s="44">
        <v>43216</v>
      </c>
      <c r="K1104" s="13" t="s">
        <v>12407</v>
      </c>
    </row>
    <row r="1105" spans="1:11" ht="15.75" customHeight="1" x14ac:dyDescent="0.25">
      <c r="A1105" s="13">
        <v>28692536</v>
      </c>
      <c r="B1105" s="13" t="s">
        <v>12408</v>
      </c>
      <c r="C1105" s="13" t="s">
        <v>12409</v>
      </c>
      <c r="D1105" s="13" t="s">
        <v>12410</v>
      </c>
      <c r="E1105" s="13" t="s">
        <v>12411</v>
      </c>
      <c r="F1105" s="13" t="s">
        <v>12412</v>
      </c>
      <c r="G1105" s="13">
        <v>2017</v>
      </c>
      <c r="H1105" s="44">
        <v>42927</v>
      </c>
      <c r="K1105" s="13" t="s">
        <v>12413</v>
      </c>
    </row>
    <row r="1106" spans="1:11" ht="15.75" customHeight="1" x14ac:dyDescent="0.25">
      <c r="A1106" s="13">
        <v>36466460</v>
      </c>
      <c r="B1106" s="13" t="s">
        <v>12422</v>
      </c>
      <c r="C1106" s="13" t="s">
        <v>12423</v>
      </c>
      <c r="D1106" s="13" t="s">
        <v>12424</v>
      </c>
      <c r="E1106" s="13" t="s">
        <v>12425</v>
      </c>
      <c r="F1106" s="13" t="s">
        <v>12426</v>
      </c>
      <c r="G1106" s="13">
        <v>2022</v>
      </c>
      <c r="H1106" s="44">
        <v>44900</v>
      </c>
      <c r="I1106" s="13" t="s">
        <v>12427</v>
      </c>
      <c r="K1106" s="13" t="s">
        <v>12428</v>
      </c>
    </row>
    <row r="1107" spans="1:11" ht="15.75" customHeight="1" x14ac:dyDescent="0.25">
      <c r="A1107" s="13">
        <v>30084883</v>
      </c>
      <c r="B1107" s="13" t="s">
        <v>12430</v>
      </c>
      <c r="C1107" s="13" t="s">
        <v>12431</v>
      </c>
      <c r="D1107" s="13" t="s">
        <v>12432</v>
      </c>
      <c r="E1107" s="13" t="s">
        <v>4166</v>
      </c>
      <c r="F1107" s="13" t="s">
        <v>2140</v>
      </c>
      <c r="G1107" s="13">
        <v>2019</v>
      </c>
      <c r="H1107" s="44">
        <v>43320</v>
      </c>
      <c r="I1107" s="13" t="s">
        <v>12433</v>
      </c>
      <c r="K1107" s="13" t="s">
        <v>12434</v>
      </c>
    </row>
    <row r="1108" spans="1:11" ht="15.75" customHeight="1" x14ac:dyDescent="0.25">
      <c r="A1108" s="13">
        <v>28942419</v>
      </c>
      <c r="B1108" s="13" t="s">
        <v>12469</v>
      </c>
      <c r="C1108" s="13" t="s">
        <v>12470</v>
      </c>
      <c r="D1108" s="13" t="s">
        <v>12471</v>
      </c>
      <c r="E1108" s="13" t="s">
        <v>12472</v>
      </c>
      <c r="F1108" s="13" t="s">
        <v>393</v>
      </c>
      <c r="G1108" s="13">
        <v>2018</v>
      </c>
      <c r="H1108" s="44">
        <v>43003</v>
      </c>
      <c r="K1108" s="13" t="s">
        <v>12473</v>
      </c>
    </row>
    <row r="1109" spans="1:11" ht="15.75" customHeight="1" x14ac:dyDescent="0.25">
      <c r="A1109" s="13">
        <v>29198179</v>
      </c>
      <c r="B1109" s="13" t="s">
        <v>12474</v>
      </c>
      <c r="C1109" s="13" t="s">
        <v>12475</v>
      </c>
      <c r="D1109" s="13" t="s">
        <v>12476</v>
      </c>
      <c r="E1109" s="13" t="s">
        <v>734</v>
      </c>
      <c r="F1109" s="13" t="s">
        <v>735</v>
      </c>
      <c r="G1109" s="13">
        <v>2018</v>
      </c>
      <c r="H1109" s="44">
        <v>43074</v>
      </c>
      <c r="I1109" s="13" t="s">
        <v>12477</v>
      </c>
      <c r="J1109" s="13" t="s">
        <v>12478</v>
      </c>
      <c r="K1109" s="13" t="s">
        <v>12479</v>
      </c>
    </row>
    <row r="1110" spans="1:11" ht="15.75" customHeight="1" x14ac:dyDescent="0.25">
      <c r="A1110" s="13">
        <v>32460721</v>
      </c>
      <c r="B1110" s="13" t="s">
        <v>12487</v>
      </c>
      <c r="C1110" s="13" t="s">
        <v>12488</v>
      </c>
      <c r="D1110" s="13" t="s">
        <v>12489</v>
      </c>
      <c r="E1110" s="13" t="s">
        <v>12490</v>
      </c>
      <c r="F1110" s="13" t="s">
        <v>1066</v>
      </c>
      <c r="G1110" s="13">
        <v>2020</v>
      </c>
      <c r="H1110" s="44">
        <v>43980</v>
      </c>
      <c r="I1110" s="13" t="s">
        <v>12491</v>
      </c>
      <c r="K1110" s="13" t="s">
        <v>12492</v>
      </c>
    </row>
    <row r="1111" spans="1:11" ht="15.75" customHeight="1" x14ac:dyDescent="0.25">
      <c r="A1111" s="13">
        <v>34229521</v>
      </c>
      <c r="B1111" s="13" t="s">
        <v>12494</v>
      </c>
      <c r="C1111" s="13" t="s">
        <v>12495</v>
      </c>
      <c r="D1111" s="13" t="s">
        <v>12496</v>
      </c>
      <c r="E1111" s="13" t="s">
        <v>12497</v>
      </c>
      <c r="F1111" s="13" t="s">
        <v>735</v>
      </c>
      <c r="G1111" s="13">
        <v>2021</v>
      </c>
      <c r="H1111" s="44">
        <v>44384</v>
      </c>
      <c r="K1111" s="13" t="s">
        <v>12498</v>
      </c>
    </row>
    <row r="1112" spans="1:11" ht="15.75" customHeight="1" x14ac:dyDescent="0.25">
      <c r="A1112" s="13">
        <v>31647617</v>
      </c>
      <c r="B1112" s="13" t="s">
        <v>12505</v>
      </c>
      <c r="C1112" s="13" t="s">
        <v>12506</v>
      </c>
      <c r="D1112" s="13" t="s">
        <v>12507</v>
      </c>
      <c r="E1112" s="13" t="s">
        <v>12508</v>
      </c>
      <c r="F1112" s="13" t="s">
        <v>8730</v>
      </c>
      <c r="G1112" s="13">
        <v>2019</v>
      </c>
      <c r="H1112" s="44">
        <v>43763</v>
      </c>
    </row>
    <row r="1113" spans="1:11" ht="15.75" customHeight="1" x14ac:dyDescent="0.25">
      <c r="A1113" s="13">
        <v>32213195</v>
      </c>
      <c r="B1113" s="13" t="s">
        <v>12514</v>
      </c>
      <c r="C1113" s="13" t="s">
        <v>12515</v>
      </c>
      <c r="D1113" s="13" t="s">
        <v>12516</v>
      </c>
      <c r="E1113" s="13" t="s">
        <v>12517</v>
      </c>
      <c r="F1113" s="13" t="s">
        <v>10402</v>
      </c>
      <c r="G1113" s="13">
        <v>2020</v>
      </c>
      <c r="H1113" s="44">
        <v>43918</v>
      </c>
      <c r="I1113" s="13" t="s">
        <v>12518</v>
      </c>
      <c r="K1113" s="13" t="s">
        <v>12519</v>
      </c>
    </row>
    <row r="1114" spans="1:11" ht="15.75" customHeight="1" x14ac:dyDescent="0.25">
      <c r="A1114" s="13">
        <v>29601598</v>
      </c>
      <c r="B1114" s="13" t="s">
        <v>12520</v>
      </c>
      <c r="C1114" s="13" t="s">
        <v>12521</v>
      </c>
      <c r="D1114" s="13" t="s">
        <v>12522</v>
      </c>
      <c r="E1114" s="13" t="s">
        <v>12523</v>
      </c>
      <c r="F1114" s="13" t="s">
        <v>1251</v>
      </c>
      <c r="G1114" s="13">
        <v>2018</v>
      </c>
      <c r="H1114" s="44">
        <v>43190</v>
      </c>
      <c r="I1114" s="13" t="s">
        <v>12524</v>
      </c>
      <c r="K1114" s="13" t="s">
        <v>12525</v>
      </c>
    </row>
    <row r="1115" spans="1:11" ht="15.75" customHeight="1" x14ac:dyDescent="0.25">
      <c r="A1115" s="13">
        <v>31712813</v>
      </c>
      <c r="B1115" s="13" t="s">
        <v>12527</v>
      </c>
      <c r="C1115" s="13" t="s">
        <v>12528</v>
      </c>
      <c r="D1115" s="13" t="s">
        <v>12529</v>
      </c>
      <c r="E1115" s="13" t="s">
        <v>2564</v>
      </c>
      <c r="F1115" s="13" t="s">
        <v>2140</v>
      </c>
      <c r="G1115" s="13">
        <v>2020</v>
      </c>
      <c r="H1115" s="44">
        <v>43782</v>
      </c>
      <c r="I1115" s="13" t="s">
        <v>12530</v>
      </c>
      <c r="K1115" s="13" t="s">
        <v>12531</v>
      </c>
    </row>
    <row r="1116" spans="1:11" ht="15.75" customHeight="1" x14ac:dyDescent="0.25">
      <c r="A1116" s="13">
        <v>29157170</v>
      </c>
      <c r="B1116" s="13" t="s">
        <v>12551</v>
      </c>
      <c r="C1116" s="13" t="s">
        <v>12552</v>
      </c>
      <c r="D1116" s="13" t="s">
        <v>12553</v>
      </c>
      <c r="E1116" s="13" t="s">
        <v>12554</v>
      </c>
      <c r="F1116" s="13" t="s">
        <v>735</v>
      </c>
      <c r="G1116" s="13">
        <v>2018</v>
      </c>
      <c r="H1116" s="44">
        <v>43061</v>
      </c>
      <c r="K1116" s="13" t="s">
        <v>12555</v>
      </c>
    </row>
    <row r="1117" spans="1:11" ht="15.75" customHeight="1" x14ac:dyDescent="0.25">
      <c r="A1117" s="13">
        <v>33188137</v>
      </c>
      <c r="B1117" s="13" t="s">
        <v>12556</v>
      </c>
      <c r="C1117" s="13" t="s">
        <v>12557</v>
      </c>
      <c r="D1117" s="13" t="s">
        <v>12558</v>
      </c>
      <c r="E1117" s="13" t="s">
        <v>12559</v>
      </c>
      <c r="F1117" s="13" t="s">
        <v>393</v>
      </c>
      <c r="G1117" s="13">
        <v>2021</v>
      </c>
      <c r="H1117" s="44">
        <v>44149</v>
      </c>
      <c r="K1117" s="13" t="s">
        <v>12560</v>
      </c>
    </row>
    <row r="1118" spans="1:11" ht="15.75" customHeight="1" x14ac:dyDescent="0.25">
      <c r="A1118" s="13">
        <v>29715319</v>
      </c>
      <c r="B1118" s="13" t="s">
        <v>12573</v>
      </c>
      <c r="C1118" s="13" t="s">
        <v>12574</v>
      </c>
      <c r="D1118" s="13" t="s">
        <v>12575</v>
      </c>
      <c r="E1118" s="13" t="s">
        <v>12576</v>
      </c>
      <c r="F1118" s="13" t="s">
        <v>424</v>
      </c>
      <c r="G1118" s="13">
        <v>2018</v>
      </c>
      <c r="H1118" s="44">
        <v>43222</v>
      </c>
      <c r="I1118" s="13" t="s">
        <v>12577</v>
      </c>
      <c r="K1118" s="13" t="s">
        <v>12578</v>
      </c>
    </row>
    <row r="1119" spans="1:11" ht="15.75" customHeight="1" x14ac:dyDescent="0.25">
      <c r="A1119" s="13">
        <v>34879755</v>
      </c>
      <c r="B1119" s="13" t="s">
        <v>12579</v>
      </c>
      <c r="C1119" s="13" t="s">
        <v>12580</v>
      </c>
      <c r="D1119" s="13" t="s">
        <v>12581</v>
      </c>
      <c r="E1119" s="13" t="s">
        <v>12582</v>
      </c>
      <c r="F1119" s="13" t="s">
        <v>735</v>
      </c>
      <c r="G1119" s="13">
        <v>2022</v>
      </c>
      <c r="H1119" s="44">
        <v>44539</v>
      </c>
      <c r="I1119" s="13" t="s">
        <v>12583</v>
      </c>
      <c r="J1119" s="13" t="s">
        <v>12584</v>
      </c>
      <c r="K1119" s="13" t="s">
        <v>12585</v>
      </c>
    </row>
    <row r="1120" spans="1:11" ht="15.75" customHeight="1" x14ac:dyDescent="0.25">
      <c r="A1120" s="13">
        <v>29706149</v>
      </c>
      <c r="B1120" s="13" t="s">
        <v>12586</v>
      </c>
      <c r="C1120" s="13" t="s">
        <v>12587</v>
      </c>
      <c r="D1120" s="13" t="s">
        <v>12588</v>
      </c>
      <c r="E1120" s="13" t="s">
        <v>12589</v>
      </c>
      <c r="F1120" s="13" t="s">
        <v>595</v>
      </c>
      <c r="G1120" s="13">
        <v>2018</v>
      </c>
      <c r="H1120" s="44">
        <v>43221</v>
      </c>
      <c r="K1120" s="13" t="s">
        <v>12590</v>
      </c>
    </row>
    <row r="1121" spans="1:11" ht="15.75" customHeight="1" x14ac:dyDescent="0.25">
      <c r="A1121" s="13">
        <v>28302376</v>
      </c>
      <c r="B1121" s="13" t="s">
        <v>12591</v>
      </c>
      <c r="C1121" s="13" t="s">
        <v>12592</v>
      </c>
      <c r="D1121" s="13" t="s">
        <v>12593</v>
      </c>
      <c r="E1121" s="13" t="s">
        <v>12594</v>
      </c>
      <c r="F1121" s="13" t="s">
        <v>8447</v>
      </c>
      <c r="G1121" s="13">
        <v>2017</v>
      </c>
      <c r="H1121" s="44">
        <v>42812</v>
      </c>
      <c r="K1121" s="13" t="s">
        <v>12595</v>
      </c>
    </row>
    <row r="1122" spans="1:11" ht="15.75" customHeight="1" x14ac:dyDescent="0.25">
      <c r="A1122" s="13">
        <v>32355106</v>
      </c>
      <c r="B1122" s="13" t="s">
        <v>12596</v>
      </c>
      <c r="C1122" s="13" t="s">
        <v>12597</v>
      </c>
      <c r="D1122" s="13" t="s">
        <v>12598</v>
      </c>
      <c r="E1122" s="13" t="s">
        <v>11511</v>
      </c>
      <c r="F1122" s="13" t="s">
        <v>304</v>
      </c>
      <c r="G1122" s="13">
        <v>2020</v>
      </c>
      <c r="H1122" s="44">
        <v>43953</v>
      </c>
      <c r="K1122" s="13" t="s">
        <v>12599</v>
      </c>
    </row>
    <row r="1123" spans="1:11" ht="15.75" customHeight="1" x14ac:dyDescent="0.25">
      <c r="A1123" s="13">
        <v>29984511</v>
      </c>
      <c r="B1123" s="13" t="s">
        <v>12607</v>
      </c>
      <c r="C1123" s="13" t="s">
        <v>12608</v>
      </c>
      <c r="D1123" s="13" t="s">
        <v>12609</v>
      </c>
      <c r="E1123" s="13" t="s">
        <v>12610</v>
      </c>
      <c r="F1123" s="13" t="s">
        <v>6710</v>
      </c>
      <c r="G1123" s="13">
        <v>2018</v>
      </c>
      <c r="H1123" s="44">
        <v>43291</v>
      </c>
      <c r="K1123" s="13" t="s">
        <v>12611</v>
      </c>
    </row>
    <row r="1124" spans="1:11" ht="15.75" customHeight="1" x14ac:dyDescent="0.25">
      <c r="A1124" s="13">
        <v>34735428</v>
      </c>
      <c r="B1124" s="13" t="s">
        <v>12612</v>
      </c>
      <c r="C1124" s="13" t="s">
        <v>12613</v>
      </c>
      <c r="D1124" s="13" t="s">
        <v>12614</v>
      </c>
      <c r="E1124" s="13" t="s">
        <v>12615</v>
      </c>
      <c r="F1124" s="13" t="s">
        <v>10096</v>
      </c>
      <c r="G1124" s="13">
        <v>2021</v>
      </c>
      <c r="H1124" s="44">
        <v>44504</v>
      </c>
      <c r="I1124" s="13" t="s">
        <v>12616</v>
      </c>
      <c r="K1124" s="13" t="s">
        <v>12617</v>
      </c>
    </row>
    <row r="1125" spans="1:11" ht="15.75" customHeight="1" x14ac:dyDescent="0.25">
      <c r="A1125" s="13">
        <v>30074254</v>
      </c>
      <c r="B1125" s="13" t="s">
        <v>12628</v>
      </c>
      <c r="C1125" s="13" t="s">
        <v>12629</v>
      </c>
      <c r="D1125" s="13" t="s">
        <v>12630</v>
      </c>
      <c r="E1125" s="13" t="s">
        <v>12631</v>
      </c>
      <c r="F1125" s="13" t="s">
        <v>5474</v>
      </c>
      <c r="G1125" s="13">
        <v>2018</v>
      </c>
      <c r="H1125" s="44">
        <v>43316</v>
      </c>
      <c r="K1125" s="13" t="s">
        <v>12632</v>
      </c>
    </row>
    <row r="1126" spans="1:11" ht="15.75" customHeight="1" x14ac:dyDescent="0.25">
      <c r="A1126" s="13">
        <v>30524442</v>
      </c>
      <c r="B1126" s="13" t="s">
        <v>12633</v>
      </c>
      <c r="C1126" s="13" t="s">
        <v>12634</v>
      </c>
      <c r="D1126" s="13" t="s">
        <v>12635</v>
      </c>
      <c r="E1126" s="13" t="s">
        <v>2536</v>
      </c>
      <c r="F1126" s="13" t="s">
        <v>460</v>
      </c>
      <c r="G1126" s="13">
        <v>2018</v>
      </c>
      <c r="H1126" s="44">
        <v>43442</v>
      </c>
      <c r="I1126" s="13" t="s">
        <v>12636</v>
      </c>
      <c r="K1126" s="13" t="s">
        <v>12637</v>
      </c>
    </row>
    <row r="1127" spans="1:11" ht="15.75" customHeight="1" x14ac:dyDescent="0.25">
      <c r="A1127" s="13">
        <v>32522828</v>
      </c>
      <c r="B1127" s="13" t="s">
        <v>12647</v>
      </c>
      <c r="C1127" s="13" t="s">
        <v>12648</v>
      </c>
      <c r="D1127" s="13" t="s">
        <v>12649</v>
      </c>
      <c r="E1127" s="13" t="s">
        <v>12650</v>
      </c>
      <c r="F1127" s="13" t="s">
        <v>502</v>
      </c>
      <c r="G1127" s="13">
        <v>2020</v>
      </c>
      <c r="H1127" s="44">
        <v>43994</v>
      </c>
      <c r="I1127" s="13" t="s">
        <v>12651</v>
      </c>
      <c r="K1127" s="13" t="s">
        <v>12652</v>
      </c>
    </row>
    <row r="1128" spans="1:11" ht="15.75" customHeight="1" x14ac:dyDescent="0.25">
      <c r="A1128" s="13">
        <v>29485537</v>
      </c>
      <c r="B1128" s="13" t="s">
        <v>12654</v>
      </c>
      <c r="C1128" s="13" t="s">
        <v>12655</v>
      </c>
      <c r="D1128" s="13" t="s">
        <v>12656</v>
      </c>
      <c r="E1128" s="13" t="s">
        <v>12657</v>
      </c>
      <c r="F1128" s="13" t="s">
        <v>304</v>
      </c>
      <c r="G1128" s="13">
        <v>2018</v>
      </c>
      <c r="H1128" s="44">
        <v>43159</v>
      </c>
      <c r="K1128" s="13" t="s">
        <v>12658</v>
      </c>
    </row>
    <row r="1129" spans="1:11" ht="15.75" customHeight="1" x14ac:dyDescent="0.25">
      <c r="A1129" s="13">
        <v>32329999</v>
      </c>
      <c r="B1129" s="13" t="s">
        <v>12666</v>
      </c>
      <c r="C1129" s="13" t="s">
        <v>12667</v>
      </c>
      <c r="D1129" s="13" t="s">
        <v>12668</v>
      </c>
      <c r="E1129" s="13" t="s">
        <v>12669</v>
      </c>
      <c r="F1129" s="13" t="s">
        <v>959</v>
      </c>
      <c r="G1129" s="13">
        <v>2020</v>
      </c>
      <c r="H1129" s="44">
        <v>43946</v>
      </c>
      <c r="K1129" s="13" t="s">
        <v>12670</v>
      </c>
    </row>
    <row r="1130" spans="1:11" ht="15.75" customHeight="1" x14ac:dyDescent="0.25">
      <c r="A1130" s="13">
        <v>34245280</v>
      </c>
      <c r="B1130" s="13" t="s">
        <v>12674</v>
      </c>
      <c r="C1130" s="13" t="s">
        <v>12675</v>
      </c>
      <c r="D1130" s="13" t="s">
        <v>12676</v>
      </c>
      <c r="E1130" s="13" t="s">
        <v>872</v>
      </c>
      <c r="F1130" s="13" t="s">
        <v>493</v>
      </c>
      <c r="G1130" s="13">
        <v>2021</v>
      </c>
      <c r="H1130" s="44">
        <v>44387</v>
      </c>
      <c r="I1130" s="13" t="s">
        <v>12677</v>
      </c>
      <c r="K1130" s="13" t="s">
        <v>12678</v>
      </c>
    </row>
    <row r="1131" spans="1:11" ht="15.75" customHeight="1" x14ac:dyDescent="0.25">
      <c r="A1131" s="13">
        <v>30498048</v>
      </c>
      <c r="B1131" s="13" t="s">
        <v>12682</v>
      </c>
      <c r="C1131" s="13" t="s">
        <v>12683</v>
      </c>
      <c r="D1131" s="13" t="s">
        <v>12684</v>
      </c>
      <c r="E1131" s="13" t="s">
        <v>4856</v>
      </c>
      <c r="F1131" s="13" t="s">
        <v>5111</v>
      </c>
      <c r="G1131" s="13">
        <v>2018</v>
      </c>
      <c r="H1131" s="44">
        <v>43435</v>
      </c>
      <c r="I1131" s="13" t="s">
        <v>12685</v>
      </c>
      <c r="K1131" s="13" t="s">
        <v>12686</v>
      </c>
    </row>
    <row r="1132" spans="1:11" ht="15.75" customHeight="1" x14ac:dyDescent="0.25">
      <c r="A1132" s="13">
        <v>29364432</v>
      </c>
      <c r="B1132" s="13" t="s">
        <v>12688</v>
      </c>
      <c r="C1132" s="13" t="s">
        <v>12689</v>
      </c>
      <c r="D1132" s="13" t="s">
        <v>12690</v>
      </c>
      <c r="E1132" s="13" t="s">
        <v>12691</v>
      </c>
      <c r="F1132" s="13" t="s">
        <v>12692</v>
      </c>
      <c r="G1132" s="13">
        <v>2017</v>
      </c>
      <c r="H1132" s="44">
        <v>43125</v>
      </c>
      <c r="I1132" s="13" t="s">
        <v>12693</v>
      </c>
      <c r="K1132" s="13" t="s">
        <v>12694</v>
      </c>
    </row>
    <row r="1133" spans="1:11" ht="15.75" customHeight="1" x14ac:dyDescent="0.25">
      <c r="A1133" s="13">
        <v>31856072</v>
      </c>
      <c r="B1133" s="13" t="s">
        <v>12715</v>
      </c>
      <c r="C1133" s="13" t="s">
        <v>12716</v>
      </c>
      <c r="D1133" s="13" t="s">
        <v>12717</v>
      </c>
      <c r="E1133" s="13" t="s">
        <v>6760</v>
      </c>
      <c r="F1133" s="13" t="s">
        <v>304</v>
      </c>
      <c r="G1133" s="13">
        <v>2020</v>
      </c>
      <c r="H1133" s="44">
        <v>43819</v>
      </c>
      <c r="K1133" s="13" t="s">
        <v>12718</v>
      </c>
    </row>
    <row r="1134" spans="1:11" ht="15.75" customHeight="1" x14ac:dyDescent="0.25">
      <c r="A1134" s="13">
        <v>29565715</v>
      </c>
      <c r="B1134" s="13" t="s">
        <v>12734</v>
      </c>
      <c r="C1134" s="13" t="s">
        <v>12735</v>
      </c>
      <c r="D1134" s="13" t="s">
        <v>12736</v>
      </c>
      <c r="E1134" s="13" t="s">
        <v>12737</v>
      </c>
      <c r="F1134" s="13" t="s">
        <v>12738</v>
      </c>
      <c r="G1134" s="13">
        <v>2019</v>
      </c>
      <c r="H1134" s="44">
        <v>43182</v>
      </c>
      <c r="K1134" s="13" t="s">
        <v>12739</v>
      </c>
    </row>
    <row r="1135" spans="1:11" ht="15.75" customHeight="1" x14ac:dyDescent="0.25">
      <c r="A1135" s="13">
        <v>33471098</v>
      </c>
      <c r="B1135" s="13" t="s">
        <v>12740</v>
      </c>
      <c r="C1135" s="13" t="s">
        <v>12741</v>
      </c>
      <c r="D1135" s="13" t="s">
        <v>12742</v>
      </c>
      <c r="E1135" s="13" t="s">
        <v>3210</v>
      </c>
      <c r="F1135" s="13" t="s">
        <v>493</v>
      </c>
      <c r="G1135" s="13">
        <v>2021</v>
      </c>
      <c r="H1135" s="44">
        <v>44216</v>
      </c>
      <c r="K1135" s="13" t="s">
        <v>12743</v>
      </c>
    </row>
    <row r="1136" spans="1:11" ht="15.75" customHeight="1" x14ac:dyDescent="0.25">
      <c r="A1136" s="13">
        <v>32936604</v>
      </c>
      <c r="B1136" s="13" t="s">
        <v>12745</v>
      </c>
      <c r="C1136" s="13" t="s">
        <v>12746</v>
      </c>
      <c r="D1136" s="13" t="s">
        <v>12747</v>
      </c>
      <c r="E1136" s="13" t="s">
        <v>8045</v>
      </c>
      <c r="F1136" s="13" t="s">
        <v>304</v>
      </c>
      <c r="G1136" s="13">
        <v>2020</v>
      </c>
      <c r="H1136" s="44">
        <v>44090</v>
      </c>
      <c r="I1136" s="13" t="s">
        <v>12748</v>
      </c>
      <c r="K1136" s="13" t="s">
        <v>12749</v>
      </c>
    </row>
    <row r="1137" spans="1:11" ht="15.75" customHeight="1" x14ac:dyDescent="0.25">
      <c r="A1137" s="13">
        <v>30901398</v>
      </c>
      <c r="B1137" s="13" t="s">
        <v>12755</v>
      </c>
      <c r="C1137" s="13" t="s">
        <v>12756</v>
      </c>
      <c r="D1137" s="13" t="s">
        <v>12757</v>
      </c>
      <c r="E1137" s="13" t="s">
        <v>12758</v>
      </c>
      <c r="F1137" s="13" t="s">
        <v>4778</v>
      </c>
      <c r="G1137" s="13">
        <v>2019</v>
      </c>
      <c r="H1137" s="44">
        <v>43547</v>
      </c>
      <c r="K1137" s="13" t="s">
        <v>12759</v>
      </c>
    </row>
    <row r="1138" spans="1:11" ht="15.75" customHeight="1" x14ac:dyDescent="0.25">
      <c r="A1138" s="13">
        <v>33104232</v>
      </c>
      <c r="B1138" s="13" t="s">
        <v>12775</v>
      </c>
      <c r="C1138" s="13" t="s">
        <v>12776</v>
      </c>
      <c r="D1138" s="13" t="s">
        <v>12777</v>
      </c>
      <c r="E1138" s="13" t="s">
        <v>11498</v>
      </c>
      <c r="F1138" s="13" t="s">
        <v>3824</v>
      </c>
      <c r="G1138" s="13">
        <v>2020</v>
      </c>
      <c r="H1138" s="44">
        <v>44130</v>
      </c>
      <c r="I1138" s="13" t="s">
        <v>12778</v>
      </c>
      <c r="K1138" s="13" t="s">
        <v>12779</v>
      </c>
    </row>
    <row r="1139" spans="1:11" ht="15.75" customHeight="1" x14ac:dyDescent="0.25">
      <c r="A1139" s="13">
        <v>30098131</v>
      </c>
      <c r="B1139" s="13" t="s">
        <v>12786</v>
      </c>
      <c r="C1139" s="13" t="s">
        <v>12787</v>
      </c>
      <c r="D1139" s="13" t="s">
        <v>12788</v>
      </c>
      <c r="E1139" s="13" t="s">
        <v>12789</v>
      </c>
      <c r="F1139" s="13" t="s">
        <v>12790</v>
      </c>
      <c r="G1139" s="13">
        <v>2019</v>
      </c>
      <c r="H1139" s="44">
        <v>43324</v>
      </c>
      <c r="K1139" s="13" t="s">
        <v>12791</v>
      </c>
    </row>
    <row r="1140" spans="1:11" ht="15.75" customHeight="1" x14ac:dyDescent="0.25">
      <c r="A1140" s="13">
        <v>29905822</v>
      </c>
      <c r="B1140" s="13" t="s">
        <v>12792</v>
      </c>
      <c r="C1140" s="13" t="s">
        <v>12793</v>
      </c>
      <c r="D1140" s="13" t="s">
        <v>12794</v>
      </c>
      <c r="E1140" s="13" t="s">
        <v>4119</v>
      </c>
      <c r="F1140" s="13" t="s">
        <v>195</v>
      </c>
      <c r="G1140" s="13">
        <v>2018</v>
      </c>
      <c r="H1140" s="44">
        <v>43267</v>
      </c>
      <c r="I1140" s="13" t="s">
        <v>12795</v>
      </c>
      <c r="K1140" s="13" t="s">
        <v>12796</v>
      </c>
    </row>
    <row r="1141" spans="1:11" ht="15.75" customHeight="1" x14ac:dyDescent="0.25">
      <c r="A1141" s="13">
        <v>29059032</v>
      </c>
      <c r="B1141" s="13" t="s">
        <v>12798</v>
      </c>
      <c r="C1141" s="13" t="s">
        <v>12799</v>
      </c>
      <c r="D1141" s="13" t="s">
        <v>12800</v>
      </c>
      <c r="E1141" s="13" t="s">
        <v>10199</v>
      </c>
      <c r="F1141" s="13" t="s">
        <v>735</v>
      </c>
      <c r="G1141" s="13">
        <v>2018</v>
      </c>
      <c r="H1141" s="44">
        <v>43032</v>
      </c>
      <c r="I1141" s="13" t="s">
        <v>12801</v>
      </c>
      <c r="K1141" s="13" t="s">
        <v>12802</v>
      </c>
    </row>
    <row r="1142" spans="1:11" ht="15.75" customHeight="1" x14ac:dyDescent="0.25">
      <c r="A1142" s="13">
        <v>33059307</v>
      </c>
      <c r="B1142" s="13" t="s">
        <v>12808</v>
      </c>
      <c r="C1142" s="13" t="s">
        <v>12809</v>
      </c>
      <c r="D1142" s="13" t="s">
        <v>12810</v>
      </c>
      <c r="E1142" s="13" t="s">
        <v>12811</v>
      </c>
      <c r="F1142" s="13" t="s">
        <v>12812</v>
      </c>
      <c r="G1142" s="13">
        <v>2020</v>
      </c>
      <c r="H1142" s="44">
        <v>44119</v>
      </c>
      <c r="K1142" s="13" t="s">
        <v>12813</v>
      </c>
    </row>
    <row r="1143" spans="1:11" ht="15.75" customHeight="1" x14ac:dyDescent="0.25">
      <c r="A1143" s="13">
        <v>34919828</v>
      </c>
      <c r="B1143" s="13" t="s">
        <v>12814</v>
      </c>
      <c r="C1143" s="13" t="s">
        <v>12815</v>
      </c>
      <c r="D1143" s="13" t="s">
        <v>12816</v>
      </c>
      <c r="E1143" s="13" t="s">
        <v>12699</v>
      </c>
      <c r="F1143" s="13" t="s">
        <v>679</v>
      </c>
      <c r="G1143" s="13">
        <v>2022</v>
      </c>
      <c r="H1143" s="44">
        <v>44547</v>
      </c>
      <c r="K1143" s="13" t="s">
        <v>12817</v>
      </c>
    </row>
    <row r="1144" spans="1:11" ht="15.75" customHeight="1" x14ac:dyDescent="0.25">
      <c r="A1144" s="13">
        <v>32996866</v>
      </c>
      <c r="B1144" s="13" t="s">
        <v>12824</v>
      </c>
      <c r="C1144" s="13" t="s">
        <v>12825</v>
      </c>
      <c r="D1144" s="13" t="s">
        <v>12826</v>
      </c>
      <c r="E1144" s="13" t="s">
        <v>12827</v>
      </c>
      <c r="F1144" s="13" t="s">
        <v>735</v>
      </c>
      <c r="G1144" s="13">
        <v>2020</v>
      </c>
      <c r="H1144" s="44">
        <v>44104</v>
      </c>
      <c r="K1144" s="13" t="s">
        <v>12828</v>
      </c>
    </row>
    <row r="1145" spans="1:11" ht="15.75" customHeight="1" x14ac:dyDescent="0.25">
      <c r="A1145" s="13">
        <v>29642121</v>
      </c>
      <c r="B1145" s="13" t="s">
        <v>12829</v>
      </c>
      <c r="C1145" s="13" t="s">
        <v>12830</v>
      </c>
      <c r="D1145" s="13" t="s">
        <v>12831</v>
      </c>
      <c r="E1145" s="13" t="s">
        <v>12832</v>
      </c>
      <c r="F1145" s="13" t="s">
        <v>304</v>
      </c>
      <c r="G1145" s="13">
        <v>2018</v>
      </c>
      <c r="H1145" s="44">
        <v>43202</v>
      </c>
      <c r="I1145" s="13" t="s">
        <v>12833</v>
      </c>
      <c r="J1145" s="13" t="s">
        <v>12834</v>
      </c>
      <c r="K1145" s="13" t="s">
        <v>12835</v>
      </c>
    </row>
    <row r="1146" spans="1:11" ht="15.75" customHeight="1" x14ac:dyDescent="0.25">
      <c r="A1146" s="13">
        <v>33124553</v>
      </c>
      <c r="B1146" s="13" t="s">
        <v>12836</v>
      </c>
      <c r="C1146" s="13" t="s">
        <v>12837</v>
      </c>
      <c r="D1146" s="13" t="s">
        <v>12838</v>
      </c>
      <c r="E1146" s="13" t="s">
        <v>9319</v>
      </c>
      <c r="F1146" s="13" t="s">
        <v>1046</v>
      </c>
      <c r="G1146" s="13">
        <v>2020</v>
      </c>
      <c r="H1146" s="44">
        <v>44134</v>
      </c>
      <c r="I1146" s="13" t="s">
        <v>12839</v>
      </c>
      <c r="K1146" s="13" t="s">
        <v>12840</v>
      </c>
    </row>
    <row r="1147" spans="1:11" ht="15.75" customHeight="1" x14ac:dyDescent="0.25">
      <c r="A1147" s="13">
        <v>35171128</v>
      </c>
      <c r="B1147" s="13" t="s">
        <v>12848</v>
      </c>
      <c r="C1147" s="13" t="s">
        <v>12849</v>
      </c>
      <c r="D1147" s="13" t="s">
        <v>12850</v>
      </c>
      <c r="E1147" s="13" t="s">
        <v>12851</v>
      </c>
      <c r="F1147" s="13" t="s">
        <v>304</v>
      </c>
      <c r="G1147" s="13">
        <v>2022</v>
      </c>
      <c r="H1147" s="44">
        <v>44608</v>
      </c>
      <c r="I1147" s="13" t="s">
        <v>12852</v>
      </c>
      <c r="J1147" s="13" t="s">
        <v>12853</v>
      </c>
      <c r="K1147" s="13" t="s">
        <v>12854</v>
      </c>
    </row>
    <row r="1148" spans="1:11" ht="15.75" customHeight="1" x14ac:dyDescent="0.25">
      <c r="A1148" s="13">
        <v>28531212</v>
      </c>
      <c r="B1148" s="13" t="s">
        <v>12856</v>
      </c>
      <c r="C1148" s="13" t="s">
        <v>12857</v>
      </c>
      <c r="D1148" s="13" t="s">
        <v>12858</v>
      </c>
      <c r="E1148" s="13" t="s">
        <v>12859</v>
      </c>
      <c r="F1148" s="13" t="s">
        <v>424</v>
      </c>
      <c r="G1148" s="13">
        <v>2017</v>
      </c>
      <c r="H1148" s="44">
        <v>42878</v>
      </c>
      <c r="I1148" s="13" t="s">
        <v>12860</v>
      </c>
      <c r="K1148" s="13" t="s">
        <v>12861</v>
      </c>
    </row>
    <row r="1149" spans="1:11" ht="15.75" customHeight="1" x14ac:dyDescent="0.25">
      <c r="A1149" s="13">
        <v>34339277</v>
      </c>
      <c r="B1149" s="13" t="s">
        <v>12863</v>
      </c>
      <c r="C1149" s="13" t="s">
        <v>12864</v>
      </c>
      <c r="D1149" s="13" t="s">
        <v>12865</v>
      </c>
      <c r="E1149" s="13" t="s">
        <v>12866</v>
      </c>
      <c r="F1149" s="13" t="s">
        <v>573</v>
      </c>
      <c r="G1149" s="13">
        <v>2021</v>
      </c>
      <c r="H1149" s="44">
        <v>44410</v>
      </c>
      <c r="I1149" s="13" t="s">
        <v>12867</v>
      </c>
      <c r="K1149" s="13" t="s">
        <v>12868</v>
      </c>
    </row>
    <row r="1150" spans="1:11" ht="15.75" customHeight="1" x14ac:dyDescent="0.25">
      <c r="A1150" s="13">
        <v>31476277</v>
      </c>
      <c r="B1150" s="13" t="s">
        <v>12888</v>
      </c>
      <c r="C1150" s="13" t="s">
        <v>12889</v>
      </c>
      <c r="D1150" s="13" t="s">
        <v>12890</v>
      </c>
      <c r="E1150" s="13" t="s">
        <v>12891</v>
      </c>
      <c r="F1150" s="13" t="s">
        <v>595</v>
      </c>
      <c r="G1150" s="13">
        <v>2019</v>
      </c>
      <c r="H1150" s="44">
        <v>43711</v>
      </c>
      <c r="K1150" s="13" t="s">
        <v>12892</v>
      </c>
    </row>
    <row r="1151" spans="1:11" ht="15.75" customHeight="1" x14ac:dyDescent="0.25">
      <c r="A1151" s="13">
        <v>32747940</v>
      </c>
      <c r="B1151" s="13" t="s">
        <v>12905</v>
      </c>
      <c r="C1151" s="13" t="s">
        <v>12906</v>
      </c>
      <c r="D1151" s="13" t="s">
        <v>12907</v>
      </c>
      <c r="E1151" s="13" t="s">
        <v>6986</v>
      </c>
      <c r="F1151" s="13" t="s">
        <v>493</v>
      </c>
      <c r="G1151" s="13">
        <v>2020</v>
      </c>
      <c r="H1151" s="44">
        <v>44048</v>
      </c>
      <c r="K1151" s="13" t="s">
        <v>12908</v>
      </c>
    </row>
    <row r="1152" spans="1:11" ht="15.75" customHeight="1" x14ac:dyDescent="0.25">
      <c r="A1152" s="13">
        <v>36761832</v>
      </c>
      <c r="B1152" s="13" t="s">
        <v>12916</v>
      </c>
      <c r="C1152" s="13" t="s">
        <v>12917</v>
      </c>
      <c r="D1152" s="13" t="s">
        <v>12918</v>
      </c>
      <c r="E1152" s="13" t="s">
        <v>12919</v>
      </c>
      <c r="F1152" s="13" t="s">
        <v>1727</v>
      </c>
      <c r="G1152" s="13">
        <v>2022</v>
      </c>
      <c r="H1152" s="44">
        <v>44970</v>
      </c>
      <c r="I1152" s="13" t="s">
        <v>12920</v>
      </c>
      <c r="K1152" s="13" t="s">
        <v>12921</v>
      </c>
    </row>
    <row r="1153" spans="1:11" ht="15.75" customHeight="1" x14ac:dyDescent="0.25">
      <c r="A1153" s="13">
        <v>30422800</v>
      </c>
      <c r="B1153" s="13" t="s">
        <v>12925</v>
      </c>
      <c r="C1153" s="13" t="s">
        <v>12926</v>
      </c>
      <c r="D1153" s="13" t="s">
        <v>12927</v>
      </c>
      <c r="E1153" s="13" t="s">
        <v>12928</v>
      </c>
      <c r="F1153" s="13" t="s">
        <v>12929</v>
      </c>
      <c r="G1153" s="13">
        <v>2018</v>
      </c>
      <c r="H1153" s="44">
        <v>43418</v>
      </c>
      <c r="K1153" s="13" t="s">
        <v>12930</v>
      </c>
    </row>
    <row r="1154" spans="1:11" ht="15.75" customHeight="1" x14ac:dyDescent="0.25">
      <c r="A1154" s="13">
        <v>33676595</v>
      </c>
      <c r="B1154" s="13" t="s">
        <v>12932</v>
      </c>
      <c r="C1154" s="13" t="s">
        <v>12933</v>
      </c>
      <c r="D1154" s="13" t="s">
        <v>12934</v>
      </c>
      <c r="E1154" s="13" t="s">
        <v>7432</v>
      </c>
      <c r="F1154" s="13" t="s">
        <v>679</v>
      </c>
      <c r="G1154" s="13">
        <v>2021</v>
      </c>
      <c r="H1154" s="44">
        <v>44262</v>
      </c>
      <c r="K1154" s="13" t="s">
        <v>12935</v>
      </c>
    </row>
    <row r="1155" spans="1:11" ht="15.75" customHeight="1" x14ac:dyDescent="0.25">
      <c r="A1155" s="13">
        <v>34890451</v>
      </c>
      <c r="B1155" s="13" t="s">
        <v>12942</v>
      </c>
      <c r="C1155" s="13" t="s">
        <v>12943</v>
      </c>
      <c r="D1155" s="13" t="s">
        <v>12944</v>
      </c>
      <c r="E1155" s="13" t="s">
        <v>12945</v>
      </c>
      <c r="F1155" s="13" t="s">
        <v>3711</v>
      </c>
      <c r="G1155" s="13">
        <v>2022</v>
      </c>
      <c r="H1155" s="44">
        <v>44540</v>
      </c>
      <c r="I1155" s="13" t="s">
        <v>12946</v>
      </c>
      <c r="K1155" s="13" t="s">
        <v>12947</v>
      </c>
    </row>
    <row r="1156" spans="1:11" ht="15.75" customHeight="1" x14ac:dyDescent="0.25">
      <c r="A1156" s="13">
        <v>34819068</v>
      </c>
      <c r="B1156" s="13" t="s">
        <v>12959</v>
      </c>
      <c r="C1156" s="13" t="s">
        <v>12960</v>
      </c>
      <c r="D1156" s="13" t="s">
        <v>12961</v>
      </c>
      <c r="E1156" s="13" t="s">
        <v>12962</v>
      </c>
      <c r="F1156" s="13" t="s">
        <v>12963</v>
      </c>
      <c r="G1156" s="13">
        <v>2021</v>
      </c>
      <c r="H1156" s="44">
        <v>44525</v>
      </c>
      <c r="I1156" s="13" t="s">
        <v>12964</v>
      </c>
      <c r="K1156" s="13" t="s">
        <v>12965</v>
      </c>
    </row>
    <row r="1157" spans="1:11" ht="15.75" customHeight="1" x14ac:dyDescent="0.25">
      <c r="A1157" s="13">
        <v>34018990</v>
      </c>
      <c r="B1157" s="13" t="s">
        <v>12967</v>
      </c>
      <c r="C1157" s="13" t="s">
        <v>12968</v>
      </c>
      <c r="D1157" s="13" t="s">
        <v>12969</v>
      </c>
      <c r="E1157" s="13" t="s">
        <v>12970</v>
      </c>
      <c r="F1157" s="13" t="s">
        <v>12971</v>
      </c>
      <c r="G1157" s="13">
        <v>2021</v>
      </c>
      <c r="H1157" s="44">
        <v>44337</v>
      </c>
      <c r="K1157" s="13" t="s">
        <v>12972</v>
      </c>
    </row>
    <row r="1158" spans="1:11" ht="15.75" customHeight="1" x14ac:dyDescent="0.25">
      <c r="A1158" s="13">
        <v>34310529</v>
      </c>
      <c r="B1158" s="13" t="s">
        <v>12974</v>
      </c>
      <c r="C1158" s="13" t="s">
        <v>12975</v>
      </c>
      <c r="D1158" s="13" t="s">
        <v>12976</v>
      </c>
      <c r="E1158" s="13" t="s">
        <v>12977</v>
      </c>
      <c r="F1158" s="13" t="s">
        <v>304</v>
      </c>
      <c r="G1158" s="13">
        <v>2021</v>
      </c>
      <c r="H1158" s="44">
        <v>44403</v>
      </c>
      <c r="K1158" s="13" t="s">
        <v>12978</v>
      </c>
    </row>
    <row r="1159" spans="1:11" ht="15.75" customHeight="1" x14ac:dyDescent="0.25">
      <c r="A1159" s="13">
        <v>33822092</v>
      </c>
      <c r="B1159" s="13" t="s">
        <v>12979</v>
      </c>
      <c r="C1159" s="13" t="s">
        <v>6758</v>
      </c>
      <c r="D1159" s="13" t="s">
        <v>12980</v>
      </c>
      <c r="E1159" s="13" t="s">
        <v>6760</v>
      </c>
      <c r="F1159" s="13" t="s">
        <v>195</v>
      </c>
      <c r="G1159" s="13">
        <v>2021</v>
      </c>
      <c r="H1159" s="44">
        <v>44292</v>
      </c>
      <c r="K1159" s="13" t="s">
        <v>12981</v>
      </c>
    </row>
    <row r="1160" spans="1:11" ht="15.75" customHeight="1" x14ac:dyDescent="0.25">
      <c r="A1160" s="13">
        <v>34694274</v>
      </c>
      <c r="B1160" s="13" t="s">
        <v>12982</v>
      </c>
      <c r="C1160" s="13" t="s">
        <v>12983</v>
      </c>
      <c r="D1160" s="13" t="s">
        <v>12984</v>
      </c>
      <c r="E1160" s="13" t="s">
        <v>12985</v>
      </c>
      <c r="F1160" s="13" t="s">
        <v>304</v>
      </c>
      <c r="G1160" s="13">
        <v>2022</v>
      </c>
      <c r="H1160" s="44">
        <v>44494</v>
      </c>
      <c r="I1160" s="13" t="s">
        <v>12986</v>
      </c>
      <c r="J1160" s="13" t="s">
        <v>12987</v>
      </c>
      <c r="K1160" s="13" t="s">
        <v>12988</v>
      </c>
    </row>
    <row r="1161" spans="1:11" ht="15.75" customHeight="1" x14ac:dyDescent="0.25">
      <c r="A1161" s="13">
        <v>34312175</v>
      </c>
      <c r="B1161" s="13" t="s">
        <v>12990</v>
      </c>
      <c r="C1161" s="13" t="s">
        <v>6344</v>
      </c>
      <c r="D1161" s="13" t="s">
        <v>12991</v>
      </c>
      <c r="E1161" s="13" t="s">
        <v>6346</v>
      </c>
      <c r="F1161" s="13" t="s">
        <v>4754</v>
      </c>
      <c r="G1161" s="13">
        <v>2021</v>
      </c>
      <c r="H1161" s="44">
        <v>44404</v>
      </c>
      <c r="I1161" s="13" t="s">
        <v>12992</v>
      </c>
      <c r="K1161" s="13" t="s">
        <v>12993</v>
      </c>
    </row>
    <row r="1162" spans="1:11" ht="15.75" customHeight="1" x14ac:dyDescent="0.25">
      <c r="A1162" s="13">
        <v>31865863</v>
      </c>
      <c r="B1162" s="13" t="s">
        <v>13009</v>
      </c>
      <c r="C1162" s="13" t="s">
        <v>13010</v>
      </c>
      <c r="D1162" s="13" t="s">
        <v>13011</v>
      </c>
      <c r="E1162" s="13" t="s">
        <v>13012</v>
      </c>
      <c r="F1162" s="13" t="s">
        <v>735</v>
      </c>
      <c r="G1162" s="13">
        <v>2020</v>
      </c>
      <c r="H1162" s="44">
        <v>43823</v>
      </c>
      <c r="K1162" s="13" t="s">
        <v>13013</v>
      </c>
    </row>
    <row r="1163" spans="1:11" ht="15.75" customHeight="1" x14ac:dyDescent="0.25">
      <c r="A1163" s="13">
        <v>34134725</v>
      </c>
      <c r="B1163" s="13" t="s">
        <v>13014</v>
      </c>
      <c r="C1163" s="13" t="s">
        <v>13015</v>
      </c>
      <c r="D1163" s="13" t="s">
        <v>13016</v>
      </c>
      <c r="E1163" s="13" t="s">
        <v>13017</v>
      </c>
      <c r="F1163" s="13" t="s">
        <v>13018</v>
      </c>
      <c r="G1163" s="13">
        <v>2021</v>
      </c>
      <c r="H1163" s="44">
        <v>44364</v>
      </c>
      <c r="I1163" s="13" t="s">
        <v>13019</v>
      </c>
      <c r="K1163" s="13" t="s">
        <v>13020</v>
      </c>
    </row>
    <row r="1164" spans="1:11" ht="15.75" customHeight="1" x14ac:dyDescent="0.25">
      <c r="A1164" s="13">
        <v>34310527</v>
      </c>
      <c r="B1164" s="13" t="s">
        <v>13022</v>
      </c>
      <c r="C1164" s="13" t="s">
        <v>13023</v>
      </c>
      <c r="D1164" s="13" t="s">
        <v>13024</v>
      </c>
      <c r="E1164" s="13" t="s">
        <v>13025</v>
      </c>
      <c r="F1164" s="13" t="s">
        <v>304</v>
      </c>
      <c r="G1164" s="13">
        <v>2022</v>
      </c>
      <c r="H1164" s="44">
        <v>44403</v>
      </c>
      <c r="K1164" s="13" t="s">
        <v>13026</v>
      </c>
    </row>
    <row r="1165" spans="1:11" ht="15.75" customHeight="1" x14ac:dyDescent="0.25">
      <c r="A1165" s="13">
        <v>29465702</v>
      </c>
      <c r="B1165" s="13" t="s">
        <v>13036</v>
      </c>
      <c r="C1165" s="13" t="s">
        <v>13037</v>
      </c>
      <c r="D1165" s="13" t="s">
        <v>13038</v>
      </c>
      <c r="E1165" s="13" t="s">
        <v>7715</v>
      </c>
      <c r="F1165" s="13" t="s">
        <v>304</v>
      </c>
      <c r="G1165" s="13">
        <v>2018</v>
      </c>
      <c r="H1165" s="44">
        <v>43153</v>
      </c>
      <c r="I1165" s="13" t="s">
        <v>13039</v>
      </c>
      <c r="J1165" s="13" t="s">
        <v>13040</v>
      </c>
      <c r="K1165" s="13" t="s">
        <v>13041</v>
      </c>
    </row>
    <row r="1166" spans="1:11" ht="15.75" customHeight="1" x14ac:dyDescent="0.25">
      <c r="A1166" s="13">
        <v>30606394</v>
      </c>
      <c r="B1166" s="13" t="s">
        <v>13042</v>
      </c>
      <c r="C1166" s="13" t="s">
        <v>13043</v>
      </c>
      <c r="D1166" s="13" t="s">
        <v>13044</v>
      </c>
      <c r="E1166" s="13" t="s">
        <v>13045</v>
      </c>
      <c r="F1166" s="13" t="s">
        <v>13046</v>
      </c>
      <c r="G1166" s="13">
        <v>2018</v>
      </c>
      <c r="H1166" s="44">
        <v>43470</v>
      </c>
      <c r="K1166" s="13" t="s">
        <v>13047</v>
      </c>
    </row>
    <row r="1167" spans="1:11" ht="15.75" customHeight="1" x14ac:dyDescent="0.25">
      <c r="A1167" s="13">
        <v>30925932</v>
      </c>
      <c r="B1167" s="13" t="s">
        <v>13049</v>
      </c>
      <c r="C1167" s="13" t="s">
        <v>13050</v>
      </c>
      <c r="D1167" s="13" t="s">
        <v>13051</v>
      </c>
      <c r="E1167" s="13" t="s">
        <v>13052</v>
      </c>
      <c r="F1167" s="13" t="s">
        <v>13053</v>
      </c>
      <c r="G1167" s="13">
        <v>2019</v>
      </c>
      <c r="H1167" s="44">
        <v>43555</v>
      </c>
      <c r="I1167" s="13" t="s">
        <v>13054</v>
      </c>
      <c r="K1167" s="13" t="s">
        <v>13055</v>
      </c>
    </row>
    <row r="1168" spans="1:11" ht="15.75" customHeight="1" x14ac:dyDescent="0.25">
      <c r="A1168" s="13">
        <v>28369227</v>
      </c>
      <c r="B1168" s="13" t="s">
        <v>13057</v>
      </c>
      <c r="C1168" s="13" t="s">
        <v>13058</v>
      </c>
      <c r="D1168" s="13" t="s">
        <v>13059</v>
      </c>
      <c r="E1168" s="13" t="s">
        <v>10949</v>
      </c>
      <c r="F1168" s="13" t="s">
        <v>2140</v>
      </c>
      <c r="G1168" s="13">
        <v>2017</v>
      </c>
      <c r="H1168" s="44">
        <v>42829</v>
      </c>
      <c r="K1168" s="13" t="s">
        <v>13060</v>
      </c>
    </row>
    <row r="1169" spans="1:11" ht="15.75" customHeight="1" x14ac:dyDescent="0.25">
      <c r="A1169" s="13">
        <v>32228828</v>
      </c>
      <c r="B1169" s="13" t="s">
        <v>13062</v>
      </c>
      <c r="C1169" s="13" t="s">
        <v>13063</v>
      </c>
      <c r="D1169" s="13" t="s">
        <v>13064</v>
      </c>
      <c r="E1169" s="13" t="s">
        <v>13065</v>
      </c>
      <c r="F1169" s="13" t="s">
        <v>595</v>
      </c>
      <c r="G1169" s="13">
        <v>2020</v>
      </c>
      <c r="H1169" s="44">
        <v>43923</v>
      </c>
      <c r="K1169" s="13" t="s">
        <v>13066</v>
      </c>
    </row>
    <row r="1170" spans="1:11" ht="15.75" customHeight="1" x14ac:dyDescent="0.25">
      <c r="A1170" s="13">
        <v>32126947</v>
      </c>
      <c r="B1170" s="13" t="s">
        <v>13067</v>
      </c>
      <c r="C1170" s="13" t="s">
        <v>13068</v>
      </c>
      <c r="D1170" s="13" t="s">
        <v>13069</v>
      </c>
      <c r="E1170" s="13" t="s">
        <v>12650</v>
      </c>
      <c r="F1170" s="13" t="s">
        <v>735</v>
      </c>
      <c r="G1170" s="13">
        <v>2020</v>
      </c>
      <c r="H1170" s="44">
        <v>43895</v>
      </c>
      <c r="I1170" s="13" t="s">
        <v>13070</v>
      </c>
      <c r="J1170" s="13" t="s">
        <v>13071</v>
      </c>
      <c r="K1170" s="13" t="s">
        <v>13072</v>
      </c>
    </row>
    <row r="1171" spans="1:11" ht="15.75" customHeight="1" x14ac:dyDescent="0.25">
      <c r="A1171" s="13">
        <v>34174229</v>
      </c>
      <c r="B1171" s="13" t="s">
        <v>13073</v>
      </c>
      <c r="C1171" s="13" t="s">
        <v>13074</v>
      </c>
      <c r="D1171" s="13" t="s">
        <v>13075</v>
      </c>
      <c r="E1171" s="13" t="s">
        <v>13076</v>
      </c>
      <c r="F1171" s="13" t="s">
        <v>679</v>
      </c>
      <c r="G1171" s="13">
        <v>2021</v>
      </c>
      <c r="H1171" s="44">
        <v>44373</v>
      </c>
      <c r="K1171" s="13" t="s">
        <v>13077</v>
      </c>
    </row>
    <row r="1172" spans="1:11" ht="15.75" customHeight="1" x14ac:dyDescent="0.25">
      <c r="A1172" s="13">
        <v>31018992</v>
      </c>
      <c r="B1172" s="13" t="s">
        <v>13078</v>
      </c>
      <c r="C1172" s="13" t="s">
        <v>13079</v>
      </c>
      <c r="D1172" s="13" t="s">
        <v>13080</v>
      </c>
      <c r="E1172" s="13" t="s">
        <v>13081</v>
      </c>
      <c r="F1172" s="13" t="s">
        <v>393</v>
      </c>
      <c r="G1172" s="13">
        <v>2019</v>
      </c>
      <c r="H1172" s="44">
        <v>43581</v>
      </c>
      <c r="K1172" s="13" t="s">
        <v>13082</v>
      </c>
    </row>
    <row r="1173" spans="1:11" ht="15.75" customHeight="1" x14ac:dyDescent="0.25">
      <c r="A1173" s="13">
        <v>31225920</v>
      </c>
      <c r="B1173" s="13" t="s">
        <v>13083</v>
      </c>
      <c r="C1173" s="13" t="s">
        <v>13084</v>
      </c>
      <c r="D1173" s="13" t="s">
        <v>13085</v>
      </c>
      <c r="E1173" s="13" t="s">
        <v>1375</v>
      </c>
      <c r="F1173" s="13" t="s">
        <v>1376</v>
      </c>
      <c r="G1173" s="13">
        <v>2019</v>
      </c>
      <c r="H1173" s="44">
        <v>43638</v>
      </c>
      <c r="K1173" s="13" t="s">
        <v>13086</v>
      </c>
    </row>
    <row r="1174" spans="1:11" ht="15.75" customHeight="1" x14ac:dyDescent="0.25">
      <c r="A1174" s="13">
        <v>34618779</v>
      </c>
      <c r="B1174" s="13" t="s">
        <v>13087</v>
      </c>
      <c r="C1174" s="13" t="s">
        <v>5894</v>
      </c>
      <c r="D1174" s="13" t="s">
        <v>13088</v>
      </c>
      <c r="E1174" s="13" t="s">
        <v>2564</v>
      </c>
      <c r="F1174" s="13" t="s">
        <v>304</v>
      </c>
      <c r="G1174" s="13">
        <v>2021</v>
      </c>
      <c r="H1174" s="44">
        <v>44476</v>
      </c>
      <c r="K1174" s="13" t="s">
        <v>13089</v>
      </c>
    </row>
    <row r="1175" spans="1:11" ht="15.75" customHeight="1" x14ac:dyDescent="0.25">
      <c r="A1175" s="13">
        <v>31690678</v>
      </c>
      <c r="B1175" s="13" t="s">
        <v>13095</v>
      </c>
      <c r="C1175" s="13" t="s">
        <v>13096</v>
      </c>
      <c r="D1175" s="13" t="s">
        <v>13097</v>
      </c>
      <c r="E1175" s="13" t="s">
        <v>7065</v>
      </c>
      <c r="F1175" s="13" t="s">
        <v>277</v>
      </c>
      <c r="G1175" s="13">
        <v>2019</v>
      </c>
      <c r="H1175" s="44">
        <v>43776</v>
      </c>
      <c r="I1175" s="13" t="s">
        <v>13098</v>
      </c>
      <c r="K1175" s="13" t="s">
        <v>13099</v>
      </c>
    </row>
    <row r="1176" spans="1:11" ht="15.75" customHeight="1" x14ac:dyDescent="0.25">
      <c r="A1176" s="13">
        <v>31205048</v>
      </c>
      <c r="B1176" s="13" t="s">
        <v>13108</v>
      </c>
      <c r="C1176" s="13" t="s">
        <v>13109</v>
      </c>
      <c r="D1176" s="13" t="s">
        <v>13110</v>
      </c>
      <c r="E1176" s="13" t="s">
        <v>13111</v>
      </c>
      <c r="F1176" s="13" t="s">
        <v>13112</v>
      </c>
      <c r="G1176" s="13">
        <v>2019</v>
      </c>
      <c r="H1176" s="44">
        <v>43634</v>
      </c>
    </row>
    <row r="1177" spans="1:11" ht="15.75" customHeight="1" x14ac:dyDescent="0.25">
      <c r="A1177" s="13">
        <v>29685466</v>
      </c>
      <c r="B1177" s="13" t="s">
        <v>13113</v>
      </c>
      <c r="C1177" s="13" t="s">
        <v>13114</v>
      </c>
      <c r="D1177" s="13" t="s">
        <v>13115</v>
      </c>
      <c r="E1177" s="13" t="s">
        <v>13116</v>
      </c>
      <c r="F1177" s="13" t="s">
        <v>9091</v>
      </c>
      <c r="G1177" s="13">
        <v>2018</v>
      </c>
      <c r="H1177" s="44">
        <v>43215</v>
      </c>
      <c r="K1177" s="13" t="s">
        <v>13117</v>
      </c>
    </row>
    <row r="1178" spans="1:11" ht="15.75" customHeight="1" x14ac:dyDescent="0.25">
      <c r="A1178" s="13">
        <v>31971241</v>
      </c>
      <c r="B1178" s="13" t="s">
        <v>13118</v>
      </c>
      <c r="C1178" s="13" t="s">
        <v>13119</v>
      </c>
      <c r="D1178" s="13" t="s">
        <v>13120</v>
      </c>
      <c r="E1178" s="13" t="s">
        <v>13121</v>
      </c>
      <c r="F1178" s="13" t="s">
        <v>493</v>
      </c>
      <c r="G1178" s="13">
        <v>2020</v>
      </c>
      <c r="H1178" s="44">
        <v>43854</v>
      </c>
      <c r="K1178" s="13" t="s">
        <v>13122</v>
      </c>
    </row>
    <row r="1179" spans="1:11" ht="15.75" customHeight="1" x14ac:dyDescent="0.25">
      <c r="A1179" s="13">
        <v>30457099</v>
      </c>
      <c r="B1179" s="13" t="s">
        <v>13123</v>
      </c>
      <c r="C1179" s="13" t="s">
        <v>13124</v>
      </c>
      <c r="D1179" s="13" t="s">
        <v>13125</v>
      </c>
      <c r="E1179" s="13" t="s">
        <v>13126</v>
      </c>
      <c r="F1179" s="13" t="s">
        <v>11204</v>
      </c>
      <c r="G1179" s="13">
        <v>2019</v>
      </c>
      <c r="H1179" s="44">
        <v>43425</v>
      </c>
      <c r="I1179" s="13" t="s">
        <v>13127</v>
      </c>
      <c r="K1179" s="13" t="s">
        <v>13128</v>
      </c>
    </row>
    <row r="1180" spans="1:11" ht="15.75" customHeight="1" x14ac:dyDescent="0.25">
      <c r="A1180" s="13">
        <v>30651389</v>
      </c>
      <c r="B1180" s="13" t="s">
        <v>13133</v>
      </c>
      <c r="C1180" s="13" t="s">
        <v>13134</v>
      </c>
      <c r="D1180" s="13" t="s">
        <v>13135</v>
      </c>
      <c r="E1180" s="13" t="s">
        <v>4166</v>
      </c>
      <c r="F1180" s="13" t="s">
        <v>502</v>
      </c>
      <c r="G1180" s="13">
        <v>2019</v>
      </c>
      <c r="H1180" s="44">
        <v>43483</v>
      </c>
      <c r="I1180" s="13" t="s">
        <v>13136</v>
      </c>
      <c r="K1180" s="13" t="s">
        <v>13137</v>
      </c>
    </row>
    <row r="1181" spans="1:11" ht="15.75" customHeight="1" x14ac:dyDescent="0.25">
      <c r="A1181" s="13">
        <v>30096329</v>
      </c>
      <c r="B1181" s="13" t="s">
        <v>13153</v>
      </c>
      <c r="C1181" s="13" t="s">
        <v>13154</v>
      </c>
      <c r="D1181" s="13" t="s">
        <v>13155</v>
      </c>
      <c r="E1181" s="13" t="s">
        <v>13156</v>
      </c>
      <c r="F1181" s="13" t="s">
        <v>13157</v>
      </c>
      <c r="G1181" s="13">
        <v>2018</v>
      </c>
      <c r="H1181" s="44">
        <v>43323</v>
      </c>
      <c r="K1181" s="13" t="s">
        <v>13158</v>
      </c>
    </row>
    <row r="1182" spans="1:11" ht="15.75" customHeight="1" x14ac:dyDescent="0.25">
      <c r="A1182" s="13">
        <v>34620667</v>
      </c>
      <c r="B1182" s="13" t="s">
        <v>13171</v>
      </c>
      <c r="C1182" s="13" t="s">
        <v>13172</v>
      </c>
      <c r="D1182" s="13" t="s">
        <v>13173</v>
      </c>
      <c r="E1182" s="13" t="s">
        <v>1499</v>
      </c>
      <c r="F1182" s="13" t="s">
        <v>5111</v>
      </c>
      <c r="G1182" s="13">
        <v>2021</v>
      </c>
      <c r="H1182" s="44">
        <v>44477</v>
      </c>
      <c r="I1182" s="13" t="s">
        <v>13174</v>
      </c>
      <c r="K1182" s="13" t="s">
        <v>13175</v>
      </c>
    </row>
    <row r="1183" spans="1:11" ht="15.75" customHeight="1" x14ac:dyDescent="0.25">
      <c r="A1183" s="13">
        <v>28968710</v>
      </c>
      <c r="B1183" s="13" t="s">
        <v>13177</v>
      </c>
      <c r="C1183" s="13" t="s">
        <v>13178</v>
      </c>
      <c r="D1183" s="13" t="s">
        <v>13179</v>
      </c>
      <c r="E1183" s="13" t="s">
        <v>13180</v>
      </c>
      <c r="F1183" s="13" t="s">
        <v>195</v>
      </c>
      <c r="G1183" s="13">
        <v>2017</v>
      </c>
      <c r="H1183" s="44">
        <v>43011</v>
      </c>
      <c r="I1183" s="13" t="s">
        <v>13181</v>
      </c>
      <c r="K1183" s="13" t="s">
        <v>13182</v>
      </c>
    </row>
    <row r="1184" spans="1:11" ht="15.75" customHeight="1" x14ac:dyDescent="0.25">
      <c r="A1184" s="13">
        <v>34393245</v>
      </c>
      <c r="B1184" s="13" t="s">
        <v>13208</v>
      </c>
      <c r="C1184" s="13" t="s">
        <v>13209</v>
      </c>
      <c r="D1184" s="13" t="s">
        <v>13210</v>
      </c>
      <c r="E1184" s="13" t="s">
        <v>13211</v>
      </c>
      <c r="F1184" s="13" t="s">
        <v>13212</v>
      </c>
      <c r="G1184" s="13">
        <v>2021</v>
      </c>
      <c r="H1184" s="44">
        <v>44424</v>
      </c>
      <c r="I1184" s="13" t="s">
        <v>13213</v>
      </c>
      <c r="K1184" s="13" t="s">
        <v>13214</v>
      </c>
    </row>
    <row r="1185" spans="1:11" ht="15.75" customHeight="1" x14ac:dyDescent="0.25">
      <c r="A1185" s="13">
        <v>28537548</v>
      </c>
      <c r="B1185" s="13" t="s">
        <v>13216</v>
      </c>
      <c r="C1185" s="13" t="s">
        <v>13217</v>
      </c>
      <c r="D1185" s="13" t="s">
        <v>13218</v>
      </c>
      <c r="E1185" s="13" t="s">
        <v>13219</v>
      </c>
      <c r="F1185" s="13" t="s">
        <v>1046</v>
      </c>
      <c r="G1185" s="13">
        <v>2017</v>
      </c>
      <c r="H1185" s="44">
        <v>42880</v>
      </c>
      <c r="I1185" s="13" t="s">
        <v>13220</v>
      </c>
      <c r="K1185" s="13" t="s">
        <v>13221</v>
      </c>
    </row>
    <row r="1186" spans="1:11" ht="15.75" customHeight="1" x14ac:dyDescent="0.25">
      <c r="A1186" s="13">
        <v>29066630</v>
      </c>
      <c r="B1186" s="13" t="s">
        <v>13223</v>
      </c>
      <c r="C1186" s="13" t="s">
        <v>13224</v>
      </c>
      <c r="D1186" s="13" t="s">
        <v>13225</v>
      </c>
      <c r="E1186" s="13" t="s">
        <v>13226</v>
      </c>
      <c r="F1186" s="13" t="s">
        <v>393</v>
      </c>
      <c r="G1186" s="13">
        <v>2018</v>
      </c>
      <c r="H1186" s="44">
        <v>43034</v>
      </c>
      <c r="I1186" s="13" t="s">
        <v>13227</v>
      </c>
      <c r="K1186" s="13" t="s">
        <v>13228</v>
      </c>
    </row>
    <row r="1187" spans="1:11" ht="15.75" customHeight="1" x14ac:dyDescent="0.25">
      <c r="A1187" s="13">
        <v>30654762</v>
      </c>
      <c r="B1187" s="13" t="s">
        <v>13229</v>
      </c>
      <c r="C1187" s="13" t="s">
        <v>13230</v>
      </c>
      <c r="D1187" s="13" t="s">
        <v>13231</v>
      </c>
      <c r="E1187" s="13" t="s">
        <v>13232</v>
      </c>
      <c r="F1187" s="13" t="s">
        <v>1066</v>
      </c>
      <c r="G1187" s="13">
        <v>2019</v>
      </c>
      <c r="H1187" s="44">
        <v>43484</v>
      </c>
      <c r="I1187" s="13" t="s">
        <v>13233</v>
      </c>
      <c r="K1187" s="13" t="s">
        <v>13234</v>
      </c>
    </row>
    <row r="1188" spans="1:11" ht="15.75" customHeight="1" x14ac:dyDescent="0.25">
      <c r="A1188" s="13">
        <v>31392956</v>
      </c>
      <c r="B1188" s="13" t="s">
        <v>13235</v>
      </c>
      <c r="C1188" s="13" t="s">
        <v>13236</v>
      </c>
      <c r="D1188" s="13" t="s">
        <v>13237</v>
      </c>
      <c r="E1188" s="13" t="s">
        <v>13238</v>
      </c>
      <c r="F1188" s="13" t="s">
        <v>11204</v>
      </c>
      <c r="G1188" s="13">
        <v>2019</v>
      </c>
      <c r="H1188" s="44">
        <v>43686</v>
      </c>
      <c r="I1188" s="13" t="s">
        <v>13239</v>
      </c>
      <c r="K1188" s="13" t="s">
        <v>13240</v>
      </c>
    </row>
    <row r="1189" spans="1:11" ht="15.75" customHeight="1" x14ac:dyDescent="0.25">
      <c r="A1189" s="13">
        <v>31203586</v>
      </c>
      <c r="B1189" s="13" t="s">
        <v>13241</v>
      </c>
      <c r="C1189" s="13" t="s">
        <v>13242</v>
      </c>
      <c r="D1189" s="13" t="s">
        <v>13243</v>
      </c>
      <c r="E1189" s="13" t="s">
        <v>13244</v>
      </c>
      <c r="F1189" s="13" t="s">
        <v>4579</v>
      </c>
      <c r="G1189" s="13">
        <v>2019</v>
      </c>
      <c r="H1189" s="44">
        <v>43634</v>
      </c>
      <c r="K1189" s="13" t="s">
        <v>13245</v>
      </c>
    </row>
    <row r="1190" spans="1:11" ht="15.75" customHeight="1" x14ac:dyDescent="0.25">
      <c r="A1190" s="13">
        <v>32860320</v>
      </c>
      <c r="B1190" s="13" t="s">
        <v>13259</v>
      </c>
      <c r="C1190" s="13" t="s">
        <v>13260</v>
      </c>
      <c r="D1190" s="13" t="s">
        <v>13261</v>
      </c>
      <c r="E1190" s="13" t="s">
        <v>13262</v>
      </c>
      <c r="F1190" s="13" t="s">
        <v>13263</v>
      </c>
      <c r="G1190" s="13">
        <v>2020</v>
      </c>
      <c r="H1190" s="44">
        <v>44073</v>
      </c>
      <c r="K1190" s="13" t="s">
        <v>13264</v>
      </c>
    </row>
    <row r="1191" spans="1:11" ht="15.75" customHeight="1" x14ac:dyDescent="0.25">
      <c r="A1191" s="13">
        <v>32004254</v>
      </c>
      <c r="B1191" s="13" t="s">
        <v>13276</v>
      </c>
      <c r="C1191" s="13" t="s">
        <v>13277</v>
      </c>
      <c r="D1191" s="13" t="s">
        <v>13278</v>
      </c>
      <c r="E1191" s="13" t="s">
        <v>13279</v>
      </c>
      <c r="F1191" s="13" t="s">
        <v>304</v>
      </c>
      <c r="G1191" s="13">
        <v>2020</v>
      </c>
      <c r="H1191" s="44">
        <v>43862</v>
      </c>
      <c r="I1191" s="13" t="s">
        <v>13280</v>
      </c>
      <c r="J1191" s="13" t="s">
        <v>13281</v>
      </c>
      <c r="K1191" s="13" t="s">
        <v>13282</v>
      </c>
    </row>
    <row r="1192" spans="1:11" ht="15.75" customHeight="1" x14ac:dyDescent="0.25">
      <c r="A1192" s="13">
        <v>33766272</v>
      </c>
      <c r="B1192" s="13" t="s">
        <v>13283</v>
      </c>
      <c r="C1192" s="13" t="s">
        <v>13284</v>
      </c>
      <c r="D1192" s="13" t="s">
        <v>13285</v>
      </c>
      <c r="E1192" s="13" t="s">
        <v>13286</v>
      </c>
      <c r="F1192" s="13" t="s">
        <v>9562</v>
      </c>
      <c r="G1192" s="13">
        <v>2021</v>
      </c>
      <c r="H1192" s="44">
        <v>44281</v>
      </c>
      <c r="K1192" s="13" t="s">
        <v>13287</v>
      </c>
    </row>
    <row r="1193" spans="1:11" ht="15.75" customHeight="1" x14ac:dyDescent="0.25">
      <c r="A1193" s="13">
        <v>32677988</v>
      </c>
      <c r="B1193" s="13" t="s">
        <v>13288</v>
      </c>
      <c r="C1193" s="13" t="s">
        <v>13289</v>
      </c>
      <c r="D1193" s="13" t="s">
        <v>13290</v>
      </c>
      <c r="E1193" s="13" t="s">
        <v>7976</v>
      </c>
      <c r="F1193" s="13" t="s">
        <v>1066</v>
      </c>
      <c r="G1193" s="13">
        <v>2020</v>
      </c>
      <c r="H1193" s="44">
        <v>44030</v>
      </c>
      <c r="I1193" s="13" t="s">
        <v>13291</v>
      </c>
      <c r="K1193" s="13" t="s">
        <v>13292</v>
      </c>
    </row>
    <row r="1194" spans="1:11" ht="15.75" customHeight="1" x14ac:dyDescent="0.25">
      <c r="A1194" s="13">
        <v>28407641</v>
      </c>
      <c r="B1194" s="13" t="s">
        <v>13294</v>
      </c>
      <c r="C1194" s="13" t="s">
        <v>13295</v>
      </c>
      <c r="D1194" s="13" t="s">
        <v>13296</v>
      </c>
      <c r="E1194" s="13" t="s">
        <v>13297</v>
      </c>
      <c r="F1194" s="13" t="s">
        <v>304</v>
      </c>
      <c r="G1194" s="13">
        <v>2017</v>
      </c>
      <c r="H1194" s="44">
        <v>42839</v>
      </c>
      <c r="I1194" s="13" t="s">
        <v>13298</v>
      </c>
      <c r="J1194" s="13" t="s">
        <v>13299</v>
      </c>
      <c r="K1194" s="13" t="s">
        <v>13300</v>
      </c>
    </row>
    <row r="1195" spans="1:11" ht="15.75" customHeight="1" x14ac:dyDescent="0.25">
      <c r="A1195" s="13">
        <v>32930821</v>
      </c>
      <c r="B1195" s="13" t="s">
        <v>13301</v>
      </c>
      <c r="C1195" s="13" t="s">
        <v>13302</v>
      </c>
      <c r="D1195" s="13" t="s">
        <v>13303</v>
      </c>
      <c r="E1195" s="13" t="s">
        <v>11678</v>
      </c>
      <c r="F1195" s="13" t="s">
        <v>11089</v>
      </c>
      <c r="G1195" s="13">
        <v>2020</v>
      </c>
      <c r="H1195" s="44">
        <v>44089</v>
      </c>
      <c r="K1195" s="13" t="s">
        <v>13304</v>
      </c>
    </row>
    <row r="1196" spans="1:11" ht="15.75" customHeight="1" x14ac:dyDescent="0.25">
      <c r="A1196" s="13">
        <v>34580131</v>
      </c>
      <c r="B1196" s="13" t="s">
        <v>13305</v>
      </c>
      <c r="C1196" s="13" t="s">
        <v>13306</v>
      </c>
      <c r="D1196" s="13" t="s">
        <v>13307</v>
      </c>
      <c r="E1196" s="13" t="s">
        <v>13308</v>
      </c>
      <c r="F1196" s="13" t="s">
        <v>9290</v>
      </c>
      <c r="G1196" s="13">
        <v>2021</v>
      </c>
      <c r="H1196" s="44">
        <v>44467</v>
      </c>
      <c r="I1196" s="13" t="s">
        <v>13309</v>
      </c>
      <c r="K1196" s="13" t="s">
        <v>13310</v>
      </c>
    </row>
    <row r="1197" spans="1:11" ht="15.75" customHeight="1" x14ac:dyDescent="0.25">
      <c r="A1197" s="13">
        <v>34496152</v>
      </c>
      <c r="B1197" s="13" t="s">
        <v>13311</v>
      </c>
      <c r="C1197" s="13" t="s">
        <v>13312</v>
      </c>
      <c r="D1197" s="13" t="s">
        <v>13313</v>
      </c>
      <c r="E1197" s="13" t="s">
        <v>12017</v>
      </c>
      <c r="F1197" s="13" t="s">
        <v>13314</v>
      </c>
      <c r="G1197" s="13">
        <v>2021</v>
      </c>
      <c r="H1197" s="44">
        <v>44447</v>
      </c>
      <c r="I1197" s="13" t="s">
        <v>13315</v>
      </c>
      <c r="K1197" s="13" t="s">
        <v>13316</v>
      </c>
    </row>
    <row r="1198" spans="1:11" ht="15.75" customHeight="1" x14ac:dyDescent="0.25">
      <c r="A1198" s="13">
        <v>32724807</v>
      </c>
      <c r="B1198" s="13" t="s">
        <v>13317</v>
      </c>
      <c r="C1198" s="13" t="s">
        <v>13318</v>
      </c>
      <c r="D1198" s="13" t="s">
        <v>13319</v>
      </c>
      <c r="E1198" s="13" t="s">
        <v>13320</v>
      </c>
      <c r="F1198" s="13" t="s">
        <v>5164</v>
      </c>
      <c r="G1198" s="13">
        <v>2020</v>
      </c>
      <c r="H1198" s="44">
        <v>44042</v>
      </c>
      <c r="I1198" s="13" t="s">
        <v>13321</v>
      </c>
      <c r="K1198" s="13" t="s">
        <v>13322</v>
      </c>
    </row>
    <row r="1199" spans="1:11" ht="15.75" customHeight="1" x14ac:dyDescent="0.25">
      <c r="A1199" s="13">
        <v>30346576</v>
      </c>
      <c r="B1199" s="13" t="s">
        <v>13331</v>
      </c>
      <c r="C1199" s="13" t="s">
        <v>13332</v>
      </c>
      <c r="D1199" s="13" t="s">
        <v>13333</v>
      </c>
      <c r="E1199" s="13" t="s">
        <v>13334</v>
      </c>
      <c r="F1199" s="13" t="s">
        <v>195</v>
      </c>
      <c r="G1199" s="13">
        <v>2019</v>
      </c>
      <c r="H1199" s="44">
        <v>43396</v>
      </c>
      <c r="I1199" s="13" t="s">
        <v>13335</v>
      </c>
      <c r="K1199" s="13" t="s">
        <v>13336</v>
      </c>
    </row>
    <row r="1200" spans="1:11" ht="15.75" customHeight="1" x14ac:dyDescent="0.25">
      <c r="A1200" s="13">
        <v>31198933</v>
      </c>
      <c r="B1200" s="13" t="s">
        <v>13344</v>
      </c>
      <c r="C1200" s="13" t="s">
        <v>13345</v>
      </c>
      <c r="D1200" s="13" t="s">
        <v>13346</v>
      </c>
      <c r="E1200" s="13" t="s">
        <v>13347</v>
      </c>
      <c r="F1200" s="13" t="s">
        <v>2140</v>
      </c>
      <c r="G1200" s="13">
        <v>2020</v>
      </c>
      <c r="H1200" s="44">
        <v>43631</v>
      </c>
      <c r="K1200" s="13" t="s">
        <v>13348</v>
      </c>
    </row>
    <row r="1201" spans="1:11" ht="15.75" customHeight="1" x14ac:dyDescent="0.25">
      <c r="A1201" s="13">
        <v>33591079</v>
      </c>
      <c r="B1201" s="13" t="s">
        <v>13350</v>
      </c>
      <c r="C1201" s="13" t="s">
        <v>13351</v>
      </c>
      <c r="D1201" s="13" t="s">
        <v>13352</v>
      </c>
      <c r="E1201" s="13" t="s">
        <v>13353</v>
      </c>
      <c r="F1201" s="13" t="s">
        <v>10248</v>
      </c>
      <c r="G1201" s="13">
        <v>2021</v>
      </c>
      <c r="H1201" s="44">
        <v>44243</v>
      </c>
      <c r="K1201" s="13" t="s">
        <v>13354</v>
      </c>
    </row>
    <row r="1202" spans="1:11" ht="15.75" customHeight="1" x14ac:dyDescent="0.25">
      <c r="A1202" s="13">
        <v>30489490</v>
      </c>
      <c r="B1202" s="13" t="s">
        <v>13356</v>
      </c>
      <c r="C1202" s="13" t="s">
        <v>13357</v>
      </c>
      <c r="D1202" s="13" t="s">
        <v>13358</v>
      </c>
      <c r="E1202" s="13" t="s">
        <v>13359</v>
      </c>
      <c r="F1202" s="13" t="s">
        <v>12120</v>
      </c>
      <c r="G1202" s="13">
        <v>2019</v>
      </c>
      <c r="H1202" s="44">
        <v>43434</v>
      </c>
      <c r="K1202" s="13" t="s">
        <v>13360</v>
      </c>
    </row>
    <row r="1203" spans="1:11" ht="15.75" customHeight="1" x14ac:dyDescent="0.25">
      <c r="A1203" s="13">
        <v>31164232</v>
      </c>
      <c r="B1203" s="13" t="s">
        <v>13367</v>
      </c>
      <c r="C1203" s="13" t="s">
        <v>13368</v>
      </c>
      <c r="D1203" s="13" t="s">
        <v>13369</v>
      </c>
      <c r="E1203" s="13" t="s">
        <v>13370</v>
      </c>
      <c r="F1203" s="13" t="s">
        <v>13371</v>
      </c>
      <c r="G1203" s="13">
        <v>2020</v>
      </c>
      <c r="H1203" s="44">
        <v>43622</v>
      </c>
      <c r="I1203" s="13" t="s">
        <v>13372</v>
      </c>
      <c r="K1203" s="13" t="s">
        <v>13373</v>
      </c>
    </row>
    <row r="1204" spans="1:11" ht="15.75" customHeight="1" x14ac:dyDescent="0.25">
      <c r="A1204" s="13">
        <v>29066627</v>
      </c>
      <c r="B1204" s="13" t="s">
        <v>13374</v>
      </c>
      <c r="C1204" s="13" t="s">
        <v>13375</v>
      </c>
      <c r="D1204" s="13" t="s">
        <v>13376</v>
      </c>
      <c r="E1204" s="13" t="s">
        <v>1689</v>
      </c>
      <c r="F1204" s="13" t="s">
        <v>393</v>
      </c>
      <c r="G1204" s="13">
        <v>2018</v>
      </c>
      <c r="H1204" s="44">
        <v>43034</v>
      </c>
      <c r="K1204" s="13" t="s">
        <v>13377</v>
      </c>
    </row>
    <row r="1205" spans="1:11" ht="15.75" customHeight="1" x14ac:dyDescent="0.25">
      <c r="A1205" s="13">
        <v>32522747</v>
      </c>
      <c r="B1205" s="13" t="s">
        <v>13383</v>
      </c>
      <c r="C1205" s="13" t="s">
        <v>13384</v>
      </c>
      <c r="D1205" s="13" t="s">
        <v>13385</v>
      </c>
      <c r="E1205" s="13" t="s">
        <v>13386</v>
      </c>
      <c r="F1205" s="13" t="s">
        <v>4595</v>
      </c>
      <c r="G1205" s="13">
        <v>2020</v>
      </c>
      <c r="H1205" s="44">
        <v>43994</v>
      </c>
      <c r="I1205" s="13" t="s">
        <v>13387</v>
      </c>
      <c r="K1205" s="13" t="s">
        <v>13388</v>
      </c>
    </row>
    <row r="1206" spans="1:11" ht="15.75" customHeight="1" x14ac:dyDescent="0.25">
      <c r="A1206" s="13">
        <v>32192370</v>
      </c>
      <c r="B1206" s="13" t="s">
        <v>13389</v>
      </c>
      <c r="C1206" s="13" t="s">
        <v>13390</v>
      </c>
      <c r="D1206" s="13" t="s">
        <v>13391</v>
      </c>
      <c r="E1206" s="13" t="s">
        <v>13392</v>
      </c>
      <c r="F1206" s="13" t="s">
        <v>735</v>
      </c>
      <c r="G1206" s="13">
        <v>2020</v>
      </c>
      <c r="H1206" s="44">
        <v>43911</v>
      </c>
      <c r="K1206" s="13" t="s">
        <v>13393</v>
      </c>
    </row>
    <row r="1207" spans="1:11" ht="15.75" customHeight="1" x14ac:dyDescent="0.25">
      <c r="A1207" s="13">
        <v>29183269</v>
      </c>
      <c r="B1207" s="13" t="s">
        <v>13401</v>
      </c>
      <c r="C1207" s="13" t="s">
        <v>13402</v>
      </c>
      <c r="D1207" s="13" t="s">
        <v>13403</v>
      </c>
      <c r="E1207" s="13" t="s">
        <v>303</v>
      </c>
      <c r="F1207" s="13" t="s">
        <v>735</v>
      </c>
      <c r="G1207" s="13">
        <v>2018</v>
      </c>
      <c r="H1207" s="44">
        <v>43069</v>
      </c>
      <c r="K1207" s="13" t="s">
        <v>13404</v>
      </c>
    </row>
    <row r="1208" spans="1:11" ht="15.75" customHeight="1" x14ac:dyDescent="0.25">
      <c r="A1208" s="13">
        <v>35544082</v>
      </c>
      <c r="B1208" s="13" t="s">
        <v>13405</v>
      </c>
      <c r="C1208" s="13" t="s">
        <v>13406</v>
      </c>
      <c r="D1208" s="13" t="s">
        <v>13407</v>
      </c>
      <c r="E1208" s="13" t="s">
        <v>119</v>
      </c>
      <c r="F1208" s="13" t="s">
        <v>8118</v>
      </c>
      <c r="G1208" s="13">
        <v>2021</v>
      </c>
      <c r="H1208" s="44">
        <v>44692</v>
      </c>
      <c r="K1208" s="13" t="s">
        <v>13408</v>
      </c>
    </row>
    <row r="1209" spans="1:11" ht="15.75" customHeight="1" x14ac:dyDescent="0.25">
      <c r="A1209" s="13">
        <v>34978884</v>
      </c>
      <c r="B1209" s="13" t="s">
        <v>13409</v>
      </c>
      <c r="C1209" s="13" t="s">
        <v>13410</v>
      </c>
      <c r="D1209" s="13" t="s">
        <v>13411</v>
      </c>
      <c r="E1209" s="13" t="s">
        <v>5765</v>
      </c>
      <c r="F1209" s="13" t="s">
        <v>573</v>
      </c>
      <c r="G1209" s="13">
        <v>2022</v>
      </c>
      <c r="H1209" s="44">
        <v>44564</v>
      </c>
      <c r="I1209" s="13" t="s">
        <v>13412</v>
      </c>
      <c r="K1209" s="13" t="s">
        <v>13413</v>
      </c>
    </row>
    <row r="1210" spans="1:11" ht="15.75" customHeight="1" x14ac:dyDescent="0.25">
      <c r="A1210" s="13">
        <v>31506309</v>
      </c>
      <c r="B1210" s="13" t="s">
        <v>13424</v>
      </c>
      <c r="C1210" s="13" t="s">
        <v>13425</v>
      </c>
      <c r="D1210" s="13" t="s">
        <v>13426</v>
      </c>
      <c r="E1210" s="13" t="s">
        <v>13427</v>
      </c>
      <c r="F1210" s="13" t="s">
        <v>277</v>
      </c>
      <c r="G1210" s="13">
        <v>2019</v>
      </c>
      <c r="H1210" s="44">
        <v>43720</v>
      </c>
      <c r="I1210" s="13" t="s">
        <v>13428</v>
      </c>
      <c r="K1210" s="13" t="s">
        <v>13429</v>
      </c>
    </row>
    <row r="1211" spans="1:11" ht="15.75" customHeight="1" x14ac:dyDescent="0.25">
      <c r="A1211" s="13">
        <v>29021406</v>
      </c>
      <c r="B1211" s="13" t="s">
        <v>13431</v>
      </c>
      <c r="C1211" s="13" t="s">
        <v>13432</v>
      </c>
      <c r="D1211" s="13" t="s">
        <v>13433</v>
      </c>
      <c r="E1211" s="13" t="s">
        <v>13434</v>
      </c>
      <c r="F1211" s="13" t="s">
        <v>393</v>
      </c>
      <c r="G1211" s="13">
        <v>2018</v>
      </c>
      <c r="H1211" s="44">
        <v>43021</v>
      </c>
      <c r="K1211" s="13" t="s">
        <v>13435</v>
      </c>
    </row>
    <row r="1212" spans="1:11" ht="15.75" customHeight="1" x14ac:dyDescent="0.25">
      <c r="A1212" s="13">
        <v>29409759</v>
      </c>
      <c r="B1212" s="13" t="s">
        <v>13436</v>
      </c>
      <c r="C1212" s="13" t="s">
        <v>13437</v>
      </c>
      <c r="D1212" s="13" t="s">
        <v>13438</v>
      </c>
      <c r="E1212" s="13" t="s">
        <v>13439</v>
      </c>
      <c r="F1212" s="13" t="s">
        <v>8997</v>
      </c>
      <c r="G1212" s="13">
        <v>2018</v>
      </c>
      <c r="H1212" s="44">
        <v>43139</v>
      </c>
      <c r="K1212" s="13" t="s">
        <v>13440</v>
      </c>
    </row>
    <row r="1213" spans="1:11" ht="15.75" customHeight="1" x14ac:dyDescent="0.25">
      <c r="A1213" s="13">
        <v>27885067</v>
      </c>
      <c r="B1213" s="13" t="s">
        <v>13477</v>
      </c>
      <c r="C1213" s="13" t="s">
        <v>13478</v>
      </c>
      <c r="D1213" s="13" t="s">
        <v>13479</v>
      </c>
      <c r="E1213" s="13" t="s">
        <v>13480</v>
      </c>
      <c r="F1213" s="13" t="s">
        <v>735</v>
      </c>
      <c r="G1213" s="13">
        <v>2017</v>
      </c>
      <c r="H1213" s="44">
        <v>42700</v>
      </c>
      <c r="I1213" s="13" t="s">
        <v>13481</v>
      </c>
      <c r="K1213" s="13" t="s">
        <v>13482</v>
      </c>
    </row>
    <row r="1214" spans="1:11" ht="15.75" customHeight="1" x14ac:dyDescent="0.25">
      <c r="A1214" s="13">
        <v>28754106</v>
      </c>
      <c r="B1214" s="13" t="s">
        <v>13483</v>
      </c>
      <c r="C1214" s="13" t="s">
        <v>13484</v>
      </c>
      <c r="D1214" s="13" t="s">
        <v>13485</v>
      </c>
      <c r="E1214" s="13" t="s">
        <v>12401</v>
      </c>
      <c r="F1214" s="13" t="s">
        <v>1066</v>
      </c>
      <c r="G1214" s="13">
        <v>2017</v>
      </c>
      <c r="H1214" s="44">
        <v>42946</v>
      </c>
      <c r="I1214" s="13" t="s">
        <v>13486</v>
      </c>
      <c r="K1214" s="13" t="s">
        <v>13487</v>
      </c>
    </row>
    <row r="1215" spans="1:11" ht="15.75" customHeight="1" x14ac:dyDescent="0.25">
      <c r="A1215" s="13">
        <v>29531169</v>
      </c>
      <c r="B1215" s="13" t="s">
        <v>13497</v>
      </c>
      <c r="C1215" s="13" t="s">
        <v>13498</v>
      </c>
      <c r="D1215" s="13" t="s">
        <v>13499</v>
      </c>
      <c r="E1215" s="13" t="s">
        <v>13500</v>
      </c>
      <c r="F1215" s="13" t="s">
        <v>7066</v>
      </c>
      <c r="G1215" s="13">
        <v>2018</v>
      </c>
      <c r="H1215" s="44">
        <v>43173</v>
      </c>
      <c r="I1215" s="13" t="s">
        <v>13501</v>
      </c>
      <c r="J1215" s="13" t="s">
        <v>13502</v>
      </c>
      <c r="K1215" s="13" t="s">
        <v>13503</v>
      </c>
    </row>
    <row r="1216" spans="1:11" ht="15.75" customHeight="1" x14ac:dyDescent="0.25">
      <c r="A1216" s="13">
        <v>34475363</v>
      </c>
      <c r="B1216" s="13" t="s">
        <v>13511</v>
      </c>
      <c r="C1216" s="13" t="s">
        <v>13512</v>
      </c>
      <c r="D1216" s="13" t="s">
        <v>13513</v>
      </c>
      <c r="E1216" s="13" t="s">
        <v>13514</v>
      </c>
      <c r="F1216" s="13" t="s">
        <v>304</v>
      </c>
      <c r="G1216" s="13">
        <v>2021</v>
      </c>
      <c r="H1216" s="44">
        <v>44442</v>
      </c>
      <c r="K1216" s="13" t="s">
        <v>13515</v>
      </c>
    </row>
    <row r="1217" spans="1:11" ht="15.75" customHeight="1" x14ac:dyDescent="0.25">
      <c r="A1217" s="13">
        <v>32641070</v>
      </c>
      <c r="B1217" s="13" t="s">
        <v>13516</v>
      </c>
      <c r="C1217" s="13" t="s">
        <v>13517</v>
      </c>
      <c r="D1217" s="13" t="s">
        <v>13518</v>
      </c>
      <c r="E1217" s="13" t="s">
        <v>13519</v>
      </c>
      <c r="F1217" s="13" t="s">
        <v>1066</v>
      </c>
      <c r="G1217" s="13">
        <v>2020</v>
      </c>
      <c r="H1217" s="44">
        <v>44022</v>
      </c>
      <c r="I1217" s="13" t="s">
        <v>13520</v>
      </c>
      <c r="K1217" s="13" t="s">
        <v>13521</v>
      </c>
    </row>
    <row r="1218" spans="1:11" ht="15.75" customHeight="1" x14ac:dyDescent="0.25">
      <c r="A1218" s="13">
        <v>34407015</v>
      </c>
      <c r="B1218" s="13" t="s">
        <v>13523</v>
      </c>
      <c r="C1218" s="13" t="s">
        <v>13524</v>
      </c>
      <c r="D1218" s="13" t="s">
        <v>13525</v>
      </c>
      <c r="E1218" s="13" t="s">
        <v>13526</v>
      </c>
      <c r="F1218" s="13" t="s">
        <v>304</v>
      </c>
      <c r="G1218" s="13">
        <v>2021</v>
      </c>
      <c r="H1218" s="44">
        <v>44426</v>
      </c>
      <c r="K1218" s="13" t="s">
        <v>13527</v>
      </c>
    </row>
    <row r="1219" spans="1:11" ht="15.75" customHeight="1" x14ac:dyDescent="0.25">
      <c r="A1219" s="13">
        <v>29465667</v>
      </c>
      <c r="B1219" s="13" t="s">
        <v>13528</v>
      </c>
      <c r="C1219" s="13" t="s">
        <v>13529</v>
      </c>
      <c r="D1219" s="13" t="s">
        <v>13530</v>
      </c>
      <c r="E1219" s="13" t="s">
        <v>13531</v>
      </c>
      <c r="F1219" s="13" t="s">
        <v>304</v>
      </c>
      <c r="G1219" s="13">
        <v>2018</v>
      </c>
      <c r="H1219" s="44">
        <v>43153</v>
      </c>
      <c r="I1219" s="13" t="s">
        <v>13532</v>
      </c>
      <c r="J1219" s="13" t="s">
        <v>13533</v>
      </c>
      <c r="K1219" s="13" t="s">
        <v>13534</v>
      </c>
    </row>
    <row r="1220" spans="1:11" ht="15.75" customHeight="1" x14ac:dyDescent="0.25">
      <c r="A1220" s="13">
        <v>32729617</v>
      </c>
      <c r="B1220" s="13" t="s">
        <v>13535</v>
      </c>
      <c r="C1220" s="13" t="s">
        <v>13536</v>
      </c>
      <c r="D1220" s="13" t="s">
        <v>13537</v>
      </c>
      <c r="E1220" s="13" t="s">
        <v>13538</v>
      </c>
      <c r="F1220" s="13" t="s">
        <v>9639</v>
      </c>
      <c r="G1220" s="13">
        <v>2021</v>
      </c>
      <c r="H1220" s="44">
        <v>44043</v>
      </c>
      <c r="K1220" s="13" t="s">
        <v>13539</v>
      </c>
    </row>
    <row r="1221" spans="1:11" ht="15.75" customHeight="1" x14ac:dyDescent="0.25">
      <c r="A1221" s="13">
        <v>29146429</v>
      </c>
      <c r="B1221" s="13" t="s">
        <v>13541</v>
      </c>
      <c r="C1221" s="13" t="s">
        <v>13542</v>
      </c>
      <c r="D1221" s="13" t="s">
        <v>13543</v>
      </c>
      <c r="E1221" s="13" t="s">
        <v>13544</v>
      </c>
      <c r="F1221" s="13" t="s">
        <v>11097</v>
      </c>
      <c r="G1221" s="13">
        <v>2018</v>
      </c>
      <c r="H1221" s="44">
        <v>43057</v>
      </c>
      <c r="K1221" s="13" t="s">
        <v>13545</v>
      </c>
    </row>
    <row r="1222" spans="1:11" ht="15.75" customHeight="1" x14ac:dyDescent="0.25">
      <c r="A1222" s="13">
        <v>29297237</v>
      </c>
      <c r="B1222" s="13" t="s">
        <v>13553</v>
      </c>
      <c r="C1222" s="13" t="s">
        <v>13554</v>
      </c>
      <c r="D1222" s="13" t="s">
        <v>13555</v>
      </c>
      <c r="E1222" s="13" t="s">
        <v>13556</v>
      </c>
      <c r="F1222" s="13" t="s">
        <v>13493</v>
      </c>
      <c r="G1222" s="13">
        <v>2018</v>
      </c>
      <c r="H1222" s="44">
        <v>43104</v>
      </c>
      <c r="I1222" s="13" t="s">
        <v>13557</v>
      </c>
      <c r="J1222" s="13" t="s">
        <v>13558</v>
      </c>
      <c r="K1222" s="13" t="s">
        <v>13559</v>
      </c>
    </row>
    <row r="1223" spans="1:11" ht="15.75" customHeight="1" x14ac:dyDescent="0.25">
      <c r="A1223" s="13">
        <v>32097213</v>
      </c>
      <c r="B1223" s="13" t="s">
        <v>13560</v>
      </c>
      <c r="C1223" s="13" t="s">
        <v>13561</v>
      </c>
      <c r="D1223" s="13" t="s">
        <v>13562</v>
      </c>
      <c r="E1223" s="13" t="s">
        <v>13563</v>
      </c>
      <c r="F1223" s="13" t="s">
        <v>13564</v>
      </c>
      <c r="G1223" s="13">
        <v>2020</v>
      </c>
      <c r="H1223" s="44">
        <v>43887</v>
      </c>
      <c r="K1223" s="13" t="s">
        <v>13565</v>
      </c>
    </row>
    <row r="1224" spans="1:11" ht="15.75" customHeight="1" x14ac:dyDescent="0.25">
      <c r="A1224" s="13">
        <v>28134005</v>
      </c>
      <c r="B1224" s="13" t="s">
        <v>13592</v>
      </c>
      <c r="C1224" s="13" t="s">
        <v>13593</v>
      </c>
      <c r="D1224" s="13" t="s">
        <v>13594</v>
      </c>
      <c r="E1224" s="13" t="s">
        <v>711</v>
      </c>
      <c r="F1224" s="13" t="s">
        <v>735</v>
      </c>
      <c r="G1224" s="13">
        <v>2017</v>
      </c>
      <c r="H1224" s="44">
        <v>42766</v>
      </c>
      <c r="I1224" s="13" t="s">
        <v>13595</v>
      </c>
      <c r="J1224" s="13" t="s">
        <v>13596</v>
      </c>
      <c r="K1224" s="13" t="s">
        <v>13597</v>
      </c>
    </row>
    <row r="1225" spans="1:11" ht="15.75" customHeight="1" x14ac:dyDescent="0.25">
      <c r="A1225" s="13">
        <v>29927376</v>
      </c>
      <c r="B1225" s="13" t="s">
        <v>13598</v>
      </c>
      <c r="C1225" s="13" t="s">
        <v>13599</v>
      </c>
      <c r="D1225" s="13" t="s">
        <v>13600</v>
      </c>
      <c r="E1225" s="13" t="s">
        <v>1238</v>
      </c>
      <c r="F1225" s="13" t="s">
        <v>1312</v>
      </c>
      <c r="G1225" s="13">
        <v>2018</v>
      </c>
      <c r="H1225" s="44">
        <v>43273</v>
      </c>
      <c r="K1225" s="13" t="s">
        <v>13601</v>
      </c>
    </row>
    <row r="1226" spans="1:11" ht="15.75" customHeight="1" x14ac:dyDescent="0.25">
      <c r="A1226" s="13">
        <v>35446884</v>
      </c>
      <c r="B1226" s="13" t="s">
        <v>13602</v>
      </c>
      <c r="C1226" s="13" t="s">
        <v>13603</v>
      </c>
      <c r="D1226" s="13" t="s">
        <v>13604</v>
      </c>
      <c r="E1226" s="13" t="s">
        <v>13605</v>
      </c>
      <c r="F1226" s="13" t="s">
        <v>424</v>
      </c>
      <c r="G1226" s="13">
        <v>2022</v>
      </c>
      <c r="H1226" s="44">
        <v>44672</v>
      </c>
      <c r="I1226" s="13" t="s">
        <v>13606</v>
      </c>
      <c r="K1226" s="13" t="s">
        <v>13607</v>
      </c>
    </row>
    <row r="1227" spans="1:11" ht="15.75" customHeight="1" x14ac:dyDescent="0.25">
      <c r="A1227" s="13">
        <v>32731917</v>
      </c>
      <c r="B1227" s="13" t="s">
        <v>13609</v>
      </c>
      <c r="C1227" s="13" t="s">
        <v>13610</v>
      </c>
      <c r="D1227" s="13" t="s">
        <v>13611</v>
      </c>
      <c r="E1227" s="13" t="s">
        <v>13612</v>
      </c>
      <c r="F1227" s="13" t="s">
        <v>595</v>
      </c>
      <c r="G1227" s="13">
        <v>2020</v>
      </c>
      <c r="H1227" s="44">
        <v>44044</v>
      </c>
      <c r="K1227" s="13" t="s">
        <v>13613</v>
      </c>
    </row>
    <row r="1228" spans="1:11" ht="15.75" customHeight="1" x14ac:dyDescent="0.25">
      <c r="A1228" s="13">
        <v>35144602</v>
      </c>
      <c r="B1228" s="13" t="s">
        <v>13614</v>
      </c>
      <c r="C1228" s="13" t="s">
        <v>13615</v>
      </c>
      <c r="D1228" s="13" t="s">
        <v>13616</v>
      </c>
      <c r="E1228" s="13" t="s">
        <v>13617</v>
      </c>
      <c r="F1228" s="13" t="s">
        <v>13618</v>
      </c>
      <c r="G1228" s="13">
        <v>2022</v>
      </c>
      <c r="H1228" s="44">
        <v>44603</v>
      </c>
      <c r="I1228" s="13" t="s">
        <v>13619</v>
      </c>
      <c r="K1228" s="13" t="s">
        <v>13620</v>
      </c>
    </row>
    <row r="1229" spans="1:11" ht="15.75" customHeight="1" x14ac:dyDescent="0.25">
      <c r="A1229" s="13">
        <v>29458676</v>
      </c>
      <c r="B1229" s="13" t="s">
        <v>13622</v>
      </c>
      <c r="C1229" s="13" t="s">
        <v>13623</v>
      </c>
      <c r="D1229" s="13" t="s">
        <v>13624</v>
      </c>
      <c r="E1229" s="13" t="s">
        <v>13625</v>
      </c>
      <c r="F1229" s="13" t="s">
        <v>1312</v>
      </c>
      <c r="G1229" s="13">
        <v>2018</v>
      </c>
      <c r="H1229" s="44">
        <v>43152</v>
      </c>
      <c r="K1229" s="13" t="s">
        <v>13626</v>
      </c>
    </row>
    <row r="1230" spans="1:11" ht="15.75" customHeight="1" x14ac:dyDescent="0.25">
      <c r="A1230" s="13">
        <v>29486628</v>
      </c>
      <c r="B1230" s="13" t="s">
        <v>13627</v>
      </c>
      <c r="C1230" s="13" t="s">
        <v>13628</v>
      </c>
      <c r="D1230" s="13" t="s">
        <v>13629</v>
      </c>
      <c r="E1230" s="13" t="s">
        <v>12878</v>
      </c>
      <c r="F1230" s="13" t="s">
        <v>735</v>
      </c>
      <c r="G1230" s="13">
        <v>2018</v>
      </c>
      <c r="H1230" s="44">
        <v>43160</v>
      </c>
      <c r="K1230" s="13" t="s">
        <v>13630</v>
      </c>
    </row>
    <row r="1231" spans="1:11" ht="15.75" customHeight="1" x14ac:dyDescent="0.25">
      <c r="A1231" s="13">
        <v>32436729</v>
      </c>
      <c r="B1231" s="13" t="s">
        <v>13631</v>
      </c>
      <c r="C1231" s="13" t="s">
        <v>13632</v>
      </c>
      <c r="D1231" s="13" t="s">
        <v>13633</v>
      </c>
      <c r="E1231" s="13" t="s">
        <v>13634</v>
      </c>
      <c r="F1231" s="13" t="s">
        <v>13635</v>
      </c>
      <c r="G1231" s="13">
        <v>2020</v>
      </c>
      <c r="H1231" s="44">
        <v>43973</v>
      </c>
      <c r="K1231" s="13" t="s">
        <v>13636</v>
      </c>
    </row>
    <row r="1232" spans="1:11" ht="15.75" customHeight="1" x14ac:dyDescent="0.25">
      <c r="A1232" s="13">
        <v>32017908</v>
      </c>
      <c r="B1232" s="13" t="s">
        <v>13642</v>
      </c>
      <c r="C1232" s="13" t="s">
        <v>13643</v>
      </c>
      <c r="D1232" s="13" t="s">
        <v>13644</v>
      </c>
      <c r="E1232" s="13" t="s">
        <v>13645</v>
      </c>
      <c r="F1232" s="13" t="s">
        <v>13646</v>
      </c>
      <c r="G1232" s="13">
        <v>2020</v>
      </c>
      <c r="H1232" s="44">
        <v>43866</v>
      </c>
      <c r="K1232" s="13" t="s">
        <v>13647</v>
      </c>
    </row>
    <row r="1233" spans="1:11" ht="15.75" customHeight="1" x14ac:dyDescent="0.25">
      <c r="A1233" s="13">
        <v>33300564</v>
      </c>
      <c r="B1233" s="13" t="s">
        <v>13648</v>
      </c>
      <c r="C1233" s="13" t="s">
        <v>13649</v>
      </c>
      <c r="D1233" s="13" t="s">
        <v>13650</v>
      </c>
      <c r="E1233" s="13" t="s">
        <v>13651</v>
      </c>
      <c r="F1233" s="13" t="s">
        <v>2140</v>
      </c>
      <c r="G1233" s="13">
        <v>2021</v>
      </c>
      <c r="H1233" s="44">
        <v>44175</v>
      </c>
      <c r="I1233" s="13" t="s">
        <v>13652</v>
      </c>
      <c r="K1233" s="13" t="s">
        <v>13653</v>
      </c>
    </row>
    <row r="1234" spans="1:11" ht="15.75" customHeight="1" x14ac:dyDescent="0.25">
      <c r="A1234" s="13">
        <v>31601892</v>
      </c>
      <c r="B1234" s="13" t="s">
        <v>13654</v>
      </c>
      <c r="C1234" s="13" t="s">
        <v>13655</v>
      </c>
      <c r="D1234" s="13" t="s">
        <v>13656</v>
      </c>
      <c r="E1234" s="13" t="s">
        <v>13657</v>
      </c>
      <c r="F1234" s="13" t="s">
        <v>2202</v>
      </c>
      <c r="G1234" s="13">
        <v>2019</v>
      </c>
      <c r="H1234" s="44">
        <v>43750</v>
      </c>
      <c r="I1234" s="13" t="s">
        <v>13658</v>
      </c>
      <c r="K1234" s="13" t="s">
        <v>13659</v>
      </c>
    </row>
    <row r="1235" spans="1:11" ht="15.75" customHeight="1" x14ac:dyDescent="0.25">
      <c r="A1235" s="13">
        <v>33554267</v>
      </c>
      <c r="B1235" s="13" t="s">
        <v>13660</v>
      </c>
      <c r="C1235" s="13" t="s">
        <v>13661</v>
      </c>
      <c r="D1235" s="13" t="s">
        <v>13662</v>
      </c>
      <c r="E1235" s="13" t="s">
        <v>13663</v>
      </c>
      <c r="F1235" s="13" t="s">
        <v>3824</v>
      </c>
      <c r="G1235" s="13">
        <v>2021</v>
      </c>
      <c r="H1235" s="44">
        <v>44235</v>
      </c>
      <c r="I1235" s="13" t="s">
        <v>13664</v>
      </c>
      <c r="K1235" s="13" t="s">
        <v>13665</v>
      </c>
    </row>
    <row r="1236" spans="1:11" ht="15.75" customHeight="1" x14ac:dyDescent="0.25">
      <c r="A1236" s="13">
        <v>30642924</v>
      </c>
      <c r="B1236" s="13" t="s">
        <v>13667</v>
      </c>
      <c r="C1236" s="13" t="s">
        <v>13668</v>
      </c>
      <c r="D1236" s="13" t="s">
        <v>13669</v>
      </c>
      <c r="E1236" s="13" t="s">
        <v>10241</v>
      </c>
      <c r="F1236" s="13" t="s">
        <v>573</v>
      </c>
      <c r="G1236" s="13">
        <v>2019</v>
      </c>
      <c r="H1236" s="44">
        <v>43481</v>
      </c>
      <c r="I1236" s="13" t="s">
        <v>13670</v>
      </c>
      <c r="K1236" s="13" t="s">
        <v>13671</v>
      </c>
    </row>
    <row r="1237" spans="1:11" ht="15.75" customHeight="1" x14ac:dyDescent="0.25">
      <c r="A1237" s="13">
        <v>30838398</v>
      </c>
      <c r="B1237" s="13" t="s">
        <v>13683</v>
      </c>
      <c r="C1237" s="13" t="s">
        <v>13684</v>
      </c>
      <c r="D1237" s="13" t="s">
        <v>13685</v>
      </c>
      <c r="E1237" s="13" t="s">
        <v>7557</v>
      </c>
      <c r="F1237" s="13" t="s">
        <v>2140</v>
      </c>
      <c r="G1237" s="13">
        <v>2020</v>
      </c>
      <c r="H1237" s="44">
        <v>43531</v>
      </c>
      <c r="K1237" s="13" t="s">
        <v>13686</v>
      </c>
    </row>
    <row r="1238" spans="1:11" ht="15.75" customHeight="1" x14ac:dyDescent="0.25">
      <c r="A1238" s="13">
        <v>33444559</v>
      </c>
      <c r="B1238" s="13" t="s">
        <v>13687</v>
      </c>
      <c r="C1238" s="13" t="s">
        <v>13688</v>
      </c>
      <c r="D1238" s="13" t="s">
        <v>13689</v>
      </c>
      <c r="E1238" s="13" t="s">
        <v>10949</v>
      </c>
      <c r="F1238" s="13" t="s">
        <v>679</v>
      </c>
      <c r="G1238" s="13">
        <v>2021</v>
      </c>
      <c r="H1238" s="44">
        <v>44210</v>
      </c>
      <c r="K1238" s="13" t="s">
        <v>13690</v>
      </c>
    </row>
    <row r="1239" spans="1:11" ht="15.75" customHeight="1" x14ac:dyDescent="0.25">
      <c r="A1239" s="13">
        <v>29624558</v>
      </c>
      <c r="B1239" s="13" t="s">
        <v>13691</v>
      </c>
      <c r="C1239" s="13" t="s">
        <v>13692</v>
      </c>
      <c r="D1239" s="13" t="s">
        <v>13693</v>
      </c>
      <c r="E1239" s="13" t="s">
        <v>2564</v>
      </c>
      <c r="F1239" s="13" t="s">
        <v>304</v>
      </c>
      <c r="G1239" s="13">
        <v>2018</v>
      </c>
      <c r="H1239" s="44">
        <v>43197</v>
      </c>
      <c r="K1239" s="13" t="s">
        <v>13694</v>
      </c>
    </row>
    <row r="1240" spans="1:11" ht="15.75" customHeight="1" x14ac:dyDescent="0.25">
      <c r="A1240" s="13">
        <v>34450628</v>
      </c>
      <c r="B1240" s="13" t="s">
        <v>13695</v>
      </c>
      <c r="C1240" s="13" t="s">
        <v>13696</v>
      </c>
      <c r="D1240" s="13" t="s">
        <v>13697</v>
      </c>
      <c r="E1240" s="13" t="s">
        <v>459</v>
      </c>
      <c r="F1240" s="13" t="s">
        <v>493</v>
      </c>
      <c r="G1240" s="13">
        <v>2021</v>
      </c>
      <c r="H1240" s="44">
        <v>44435</v>
      </c>
      <c r="K1240" s="13" t="s">
        <v>13698</v>
      </c>
    </row>
    <row r="1241" spans="1:11" ht="15.75" customHeight="1" x14ac:dyDescent="0.25">
      <c r="A1241" s="13">
        <v>33096202</v>
      </c>
      <c r="B1241" s="13" t="s">
        <v>13736</v>
      </c>
      <c r="C1241" s="13" t="s">
        <v>13737</v>
      </c>
      <c r="D1241" s="13" t="s">
        <v>13738</v>
      </c>
      <c r="E1241" s="13" t="s">
        <v>13739</v>
      </c>
      <c r="F1241" s="13" t="s">
        <v>11943</v>
      </c>
      <c r="G1241" s="13">
        <v>2021</v>
      </c>
      <c r="H1241" s="44">
        <v>44127</v>
      </c>
      <c r="K1241" s="13" t="s">
        <v>13740</v>
      </c>
    </row>
    <row r="1242" spans="1:11" ht="15.75" customHeight="1" x14ac:dyDescent="0.25">
      <c r="A1242" s="13">
        <v>30102262</v>
      </c>
      <c r="B1242" s="13" t="s">
        <v>13741</v>
      </c>
      <c r="C1242" s="13" t="s">
        <v>13742</v>
      </c>
      <c r="D1242" s="13" t="s">
        <v>13743</v>
      </c>
      <c r="E1242" s="13" t="s">
        <v>13744</v>
      </c>
      <c r="F1242" s="13" t="s">
        <v>304</v>
      </c>
      <c r="G1242" s="13">
        <v>2018</v>
      </c>
      <c r="H1242" s="44">
        <v>43326</v>
      </c>
      <c r="I1242" s="13" t="s">
        <v>13745</v>
      </c>
      <c r="J1242" s="13" t="s">
        <v>13746</v>
      </c>
      <c r="K1242" s="13" t="s">
        <v>13747</v>
      </c>
    </row>
    <row r="1243" spans="1:11" ht="15.75" customHeight="1" x14ac:dyDescent="0.25">
      <c r="A1243" s="13">
        <v>32975293</v>
      </c>
      <c r="B1243" s="13" t="s">
        <v>13748</v>
      </c>
      <c r="C1243" s="13" t="s">
        <v>13749</v>
      </c>
      <c r="D1243" s="13" t="s">
        <v>13750</v>
      </c>
      <c r="E1243" s="13" t="s">
        <v>13751</v>
      </c>
      <c r="F1243" s="13" t="s">
        <v>2140</v>
      </c>
      <c r="G1243" s="13">
        <v>2021</v>
      </c>
      <c r="H1243" s="44">
        <v>44099</v>
      </c>
      <c r="K1243" s="13" t="s">
        <v>13752</v>
      </c>
    </row>
    <row r="1244" spans="1:11" ht="15.75" customHeight="1" x14ac:dyDescent="0.25">
      <c r="A1244" s="13">
        <v>34192725</v>
      </c>
      <c r="B1244" s="13" t="s">
        <v>13758</v>
      </c>
      <c r="C1244" s="13" t="s">
        <v>13759</v>
      </c>
      <c r="D1244" s="13" t="s">
        <v>13760</v>
      </c>
      <c r="E1244" s="13" t="s">
        <v>13761</v>
      </c>
      <c r="F1244" s="13" t="s">
        <v>304</v>
      </c>
      <c r="G1244" s="13">
        <v>2021</v>
      </c>
      <c r="H1244" s="44">
        <v>44377</v>
      </c>
      <c r="I1244" s="13" t="s">
        <v>13762</v>
      </c>
      <c r="K1244" s="13" t="s">
        <v>13763</v>
      </c>
    </row>
    <row r="1245" spans="1:11" ht="15.75" customHeight="1" x14ac:dyDescent="0.25">
      <c r="A1245" s="13">
        <v>30837995</v>
      </c>
      <c r="B1245" s="13" t="s">
        <v>13764</v>
      </c>
      <c r="C1245" s="13" t="s">
        <v>13765</v>
      </c>
      <c r="D1245" s="13" t="s">
        <v>13766</v>
      </c>
      <c r="E1245" s="13" t="s">
        <v>13767</v>
      </c>
      <c r="F1245" s="13" t="s">
        <v>460</v>
      </c>
      <c r="G1245" s="13">
        <v>2019</v>
      </c>
      <c r="H1245" s="44">
        <v>43531</v>
      </c>
      <c r="I1245" s="13" t="s">
        <v>13768</v>
      </c>
      <c r="K1245" s="13" t="s">
        <v>13769</v>
      </c>
    </row>
    <row r="1246" spans="1:11" ht="15.75" customHeight="1" x14ac:dyDescent="0.25">
      <c r="A1246" s="13">
        <v>31505159</v>
      </c>
      <c r="B1246" s="13" t="s">
        <v>13770</v>
      </c>
      <c r="C1246" s="13" t="s">
        <v>13771</v>
      </c>
      <c r="D1246" s="13" t="s">
        <v>13772</v>
      </c>
      <c r="E1246" s="13" t="s">
        <v>1638</v>
      </c>
      <c r="F1246" s="13" t="s">
        <v>595</v>
      </c>
      <c r="G1246" s="13">
        <v>2019</v>
      </c>
      <c r="H1246" s="44">
        <v>43719</v>
      </c>
      <c r="I1246" s="13" t="s">
        <v>13773</v>
      </c>
      <c r="J1246" s="13" t="s">
        <v>13774</v>
      </c>
      <c r="K1246" s="13" t="s">
        <v>13775</v>
      </c>
    </row>
    <row r="1247" spans="1:11" ht="15.75" customHeight="1" x14ac:dyDescent="0.25">
      <c r="A1247" s="13">
        <v>28360379</v>
      </c>
      <c r="B1247" s="13" t="s">
        <v>13788</v>
      </c>
      <c r="C1247" s="13" t="s">
        <v>13789</v>
      </c>
      <c r="D1247" s="13" t="s">
        <v>13790</v>
      </c>
      <c r="E1247" s="13" t="s">
        <v>13791</v>
      </c>
      <c r="F1247" s="13" t="s">
        <v>393</v>
      </c>
      <c r="G1247" s="13">
        <v>2018</v>
      </c>
      <c r="H1247" s="44">
        <v>42826</v>
      </c>
      <c r="K1247" s="13" t="s">
        <v>13792</v>
      </c>
    </row>
    <row r="1248" spans="1:11" ht="15.75" customHeight="1" x14ac:dyDescent="0.25">
      <c r="A1248" s="13">
        <v>29504385</v>
      </c>
      <c r="B1248" s="13" t="s">
        <v>13804</v>
      </c>
      <c r="C1248" s="13" t="s">
        <v>13805</v>
      </c>
      <c r="D1248" s="13" t="s">
        <v>13806</v>
      </c>
      <c r="E1248" s="13" t="s">
        <v>13807</v>
      </c>
      <c r="F1248" s="13" t="s">
        <v>13808</v>
      </c>
      <c r="G1248" s="13">
        <v>2018</v>
      </c>
      <c r="H1248" s="44">
        <v>43165</v>
      </c>
    </row>
    <row r="1249" spans="1:11" ht="15.75" customHeight="1" x14ac:dyDescent="0.25">
      <c r="A1249" s="13">
        <v>33981108</v>
      </c>
      <c r="B1249" s="13" t="s">
        <v>13815</v>
      </c>
      <c r="C1249" s="13" t="s">
        <v>13816</v>
      </c>
      <c r="D1249" s="13" t="s">
        <v>13817</v>
      </c>
      <c r="E1249" s="13" t="s">
        <v>13818</v>
      </c>
      <c r="F1249" s="13" t="s">
        <v>13819</v>
      </c>
      <c r="G1249" s="13">
        <v>2021</v>
      </c>
      <c r="H1249" s="44">
        <v>44329</v>
      </c>
      <c r="K1249" s="13" t="s">
        <v>13820</v>
      </c>
    </row>
    <row r="1250" spans="1:11" ht="15.75" customHeight="1" x14ac:dyDescent="0.25">
      <c r="A1250" s="13">
        <v>31009510</v>
      </c>
      <c r="B1250" s="13" t="s">
        <v>13821</v>
      </c>
      <c r="C1250" s="13" t="s">
        <v>13822</v>
      </c>
      <c r="D1250" s="13" t="s">
        <v>13823</v>
      </c>
      <c r="E1250" s="13" t="s">
        <v>13824</v>
      </c>
      <c r="F1250" s="13" t="s">
        <v>424</v>
      </c>
      <c r="G1250" s="13">
        <v>2019</v>
      </c>
      <c r="H1250" s="44">
        <v>43578</v>
      </c>
      <c r="I1250" s="13" t="s">
        <v>13825</v>
      </c>
      <c r="K1250" s="13" t="s">
        <v>13826</v>
      </c>
    </row>
    <row r="1251" spans="1:11" ht="15.75" customHeight="1" x14ac:dyDescent="0.25">
      <c r="A1251" s="13">
        <v>34211138</v>
      </c>
      <c r="B1251" s="13" t="s">
        <v>13839</v>
      </c>
      <c r="C1251" s="13" t="s">
        <v>13840</v>
      </c>
      <c r="D1251" s="13" t="s">
        <v>13841</v>
      </c>
      <c r="E1251" s="13" t="s">
        <v>13842</v>
      </c>
      <c r="F1251" s="13" t="s">
        <v>10738</v>
      </c>
      <c r="G1251" s="13">
        <v>2022</v>
      </c>
      <c r="H1251" s="44">
        <v>44379</v>
      </c>
      <c r="I1251" s="13" t="s">
        <v>13843</v>
      </c>
      <c r="K1251" s="13" t="s">
        <v>13844</v>
      </c>
    </row>
    <row r="1252" spans="1:11" ht="15.75" customHeight="1" x14ac:dyDescent="0.25">
      <c r="A1252" s="13">
        <v>32089090</v>
      </c>
      <c r="B1252" s="13" t="s">
        <v>13846</v>
      </c>
      <c r="C1252" s="13" t="s">
        <v>13847</v>
      </c>
      <c r="D1252" s="13" t="s">
        <v>13848</v>
      </c>
      <c r="E1252" s="13" t="s">
        <v>13849</v>
      </c>
      <c r="F1252" s="13" t="s">
        <v>735</v>
      </c>
      <c r="G1252" s="13">
        <v>2020</v>
      </c>
      <c r="H1252" s="44">
        <v>43886</v>
      </c>
      <c r="I1252" s="13" t="s">
        <v>13850</v>
      </c>
      <c r="K1252" s="13" t="s">
        <v>13851</v>
      </c>
    </row>
    <row r="1253" spans="1:11" ht="15.75" customHeight="1" x14ac:dyDescent="0.25">
      <c r="A1253" s="13">
        <v>35271599</v>
      </c>
      <c r="B1253" s="13" t="s">
        <v>13852</v>
      </c>
      <c r="C1253" s="13" t="s">
        <v>13853</v>
      </c>
      <c r="D1253" s="13" t="s">
        <v>13854</v>
      </c>
      <c r="E1253" s="13" t="s">
        <v>2748</v>
      </c>
      <c r="F1253" s="13" t="s">
        <v>424</v>
      </c>
      <c r="G1253" s="13">
        <v>2022</v>
      </c>
      <c r="H1253" s="44">
        <v>44630</v>
      </c>
      <c r="I1253" s="13" t="s">
        <v>13855</v>
      </c>
      <c r="K1253" s="13" t="s">
        <v>13856</v>
      </c>
    </row>
    <row r="1254" spans="1:11" ht="15.75" customHeight="1" x14ac:dyDescent="0.25">
      <c r="A1254" s="13">
        <v>28698342</v>
      </c>
      <c r="B1254" s="13" t="s">
        <v>13862</v>
      </c>
      <c r="C1254" s="13" t="s">
        <v>13863</v>
      </c>
      <c r="D1254" s="13" t="s">
        <v>13864</v>
      </c>
      <c r="E1254" s="13" t="s">
        <v>6200</v>
      </c>
      <c r="F1254" s="13" t="s">
        <v>5111</v>
      </c>
      <c r="G1254" s="13">
        <v>2017</v>
      </c>
      <c r="H1254" s="44">
        <v>42929</v>
      </c>
      <c r="I1254" s="13" t="s">
        <v>13865</v>
      </c>
      <c r="K1254" s="13" t="s">
        <v>13866</v>
      </c>
    </row>
    <row r="1255" spans="1:11" ht="15.75" customHeight="1" x14ac:dyDescent="0.25">
      <c r="A1255" s="13">
        <v>33813811</v>
      </c>
      <c r="B1255" s="13" t="s">
        <v>13868</v>
      </c>
      <c r="C1255" s="13" t="s">
        <v>13869</v>
      </c>
      <c r="D1255" s="13" t="s">
        <v>13870</v>
      </c>
      <c r="E1255" s="13" t="s">
        <v>13871</v>
      </c>
      <c r="F1255" s="13" t="s">
        <v>1132</v>
      </c>
      <c r="G1255" s="13">
        <v>2021</v>
      </c>
      <c r="H1255" s="44">
        <v>44291</v>
      </c>
      <c r="I1255" s="13" t="s">
        <v>13872</v>
      </c>
      <c r="K1255" s="13" t="s">
        <v>13873</v>
      </c>
    </row>
    <row r="1256" spans="1:11" ht="15.75" customHeight="1" x14ac:dyDescent="0.25">
      <c r="A1256" s="13">
        <v>32393529</v>
      </c>
      <c r="B1256" s="13" t="s">
        <v>13879</v>
      </c>
      <c r="C1256" s="13" t="s">
        <v>13880</v>
      </c>
      <c r="D1256" s="13" t="s">
        <v>13881</v>
      </c>
      <c r="E1256" s="13" t="s">
        <v>13882</v>
      </c>
      <c r="F1256" s="13" t="s">
        <v>393</v>
      </c>
      <c r="G1256" s="13">
        <v>2021</v>
      </c>
      <c r="H1256" s="44">
        <v>43964</v>
      </c>
      <c r="K1256" s="13" t="s">
        <v>13883</v>
      </c>
    </row>
    <row r="1257" spans="1:11" ht="15.75" customHeight="1" x14ac:dyDescent="0.25">
      <c r="A1257" s="13">
        <v>32447324</v>
      </c>
      <c r="B1257" s="13" t="s">
        <v>13884</v>
      </c>
      <c r="C1257" s="13" t="s">
        <v>13885</v>
      </c>
      <c r="D1257" s="13" t="s">
        <v>13886</v>
      </c>
      <c r="E1257" s="13" t="s">
        <v>13812</v>
      </c>
      <c r="F1257" s="13" t="s">
        <v>393</v>
      </c>
      <c r="G1257" s="13">
        <v>2020</v>
      </c>
      <c r="H1257" s="44">
        <v>43976</v>
      </c>
      <c r="K1257" s="13" t="s">
        <v>13887</v>
      </c>
    </row>
    <row r="1258" spans="1:11" ht="15.75" customHeight="1" x14ac:dyDescent="0.25">
      <c r="A1258" s="13">
        <v>34904517</v>
      </c>
      <c r="B1258" s="13" t="s">
        <v>13888</v>
      </c>
      <c r="C1258" s="13" t="s">
        <v>13889</v>
      </c>
      <c r="D1258" s="13" t="s">
        <v>13890</v>
      </c>
      <c r="E1258" s="13" t="s">
        <v>13891</v>
      </c>
      <c r="F1258" s="13" t="s">
        <v>11083</v>
      </c>
      <c r="G1258" s="13">
        <v>2022</v>
      </c>
      <c r="H1258" s="44">
        <v>44544</v>
      </c>
      <c r="K1258" s="13" t="s">
        <v>13892</v>
      </c>
    </row>
    <row r="1259" spans="1:11" ht="15.75" customHeight="1" x14ac:dyDescent="0.25">
      <c r="A1259" s="13">
        <v>31049592</v>
      </c>
      <c r="B1259" s="13" t="s">
        <v>13893</v>
      </c>
      <c r="C1259" s="13" t="s">
        <v>13894</v>
      </c>
      <c r="D1259" s="13" t="s">
        <v>13895</v>
      </c>
      <c r="E1259" s="13" t="s">
        <v>217</v>
      </c>
      <c r="F1259" s="13" t="s">
        <v>2140</v>
      </c>
      <c r="G1259" s="13">
        <v>2020</v>
      </c>
      <c r="H1259" s="44">
        <v>43589</v>
      </c>
      <c r="I1259" s="13" t="s">
        <v>13896</v>
      </c>
      <c r="K1259" s="13" t="s">
        <v>13897</v>
      </c>
    </row>
    <row r="1260" spans="1:11" ht="15.75" customHeight="1" x14ac:dyDescent="0.25">
      <c r="A1260" s="13">
        <v>32202687</v>
      </c>
      <c r="B1260" s="13" t="s">
        <v>13898</v>
      </c>
      <c r="C1260" s="13" t="s">
        <v>13899</v>
      </c>
      <c r="D1260" s="13" t="s">
        <v>13900</v>
      </c>
      <c r="E1260" s="13" t="s">
        <v>8091</v>
      </c>
      <c r="F1260" s="13" t="s">
        <v>1376</v>
      </c>
      <c r="G1260" s="13">
        <v>2020</v>
      </c>
      <c r="H1260" s="44">
        <v>43914</v>
      </c>
      <c r="K1260" s="13" t="s">
        <v>13901</v>
      </c>
    </row>
    <row r="1261" spans="1:11" ht="15.75" customHeight="1" x14ac:dyDescent="0.25">
      <c r="A1261" s="13">
        <v>29136127</v>
      </c>
      <c r="B1261" s="13" t="s">
        <v>13911</v>
      </c>
      <c r="C1261" s="13" t="s">
        <v>13912</v>
      </c>
      <c r="D1261" s="13" t="s">
        <v>13913</v>
      </c>
      <c r="E1261" s="13" t="s">
        <v>13914</v>
      </c>
      <c r="F1261" s="13" t="s">
        <v>2140</v>
      </c>
      <c r="G1261" s="13">
        <v>2018</v>
      </c>
      <c r="H1261" s="44">
        <v>43054</v>
      </c>
      <c r="K1261" s="13" t="s">
        <v>13915</v>
      </c>
    </row>
    <row r="1262" spans="1:11" ht="15.75" customHeight="1" x14ac:dyDescent="0.25">
      <c r="A1262" s="13">
        <v>34000039</v>
      </c>
      <c r="B1262" s="13" t="s">
        <v>13917</v>
      </c>
      <c r="C1262" s="13" t="s">
        <v>13918</v>
      </c>
      <c r="D1262" s="13" t="s">
        <v>13919</v>
      </c>
      <c r="E1262" s="13" t="s">
        <v>13920</v>
      </c>
      <c r="F1262" s="13" t="s">
        <v>2140</v>
      </c>
      <c r="G1262" s="13">
        <v>2021</v>
      </c>
      <c r="H1262" s="44">
        <v>44333</v>
      </c>
      <c r="K1262" s="13" t="s">
        <v>13921</v>
      </c>
    </row>
    <row r="1263" spans="1:11" ht="15.75" customHeight="1" x14ac:dyDescent="0.25">
      <c r="A1263" s="13">
        <v>31945307</v>
      </c>
      <c r="B1263" s="13" t="s">
        <v>13929</v>
      </c>
      <c r="C1263" s="13" t="s">
        <v>13930</v>
      </c>
      <c r="D1263" s="13" t="s">
        <v>13931</v>
      </c>
      <c r="E1263" s="13" t="s">
        <v>13932</v>
      </c>
      <c r="F1263" s="13" t="s">
        <v>595</v>
      </c>
      <c r="G1263" s="13">
        <v>2020</v>
      </c>
      <c r="H1263" s="44">
        <v>43847</v>
      </c>
      <c r="K1263" s="13" t="s">
        <v>13933</v>
      </c>
    </row>
    <row r="1264" spans="1:11" ht="15.75" customHeight="1" x14ac:dyDescent="0.25">
      <c r="A1264" s="13">
        <v>32886722</v>
      </c>
      <c r="B1264" s="13" t="s">
        <v>13941</v>
      </c>
      <c r="C1264" s="13" t="s">
        <v>13942</v>
      </c>
      <c r="D1264" s="13" t="s">
        <v>13943</v>
      </c>
      <c r="E1264" s="13" t="s">
        <v>13944</v>
      </c>
      <c r="F1264" s="13" t="s">
        <v>424</v>
      </c>
      <c r="G1264" s="13">
        <v>2020</v>
      </c>
      <c r="H1264" s="44">
        <v>44078</v>
      </c>
      <c r="I1264" s="13" t="s">
        <v>13945</v>
      </c>
      <c r="K1264" s="13" t="s">
        <v>13946</v>
      </c>
    </row>
    <row r="1265" spans="1:11" ht="15.75" customHeight="1" x14ac:dyDescent="0.25">
      <c r="A1265" s="13">
        <v>32032316</v>
      </c>
      <c r="B1265" s="13" t="s">
        <v>13947</v>
      </c>
      <c r="C1265" s="13" t="s">
        <v>13948</v>
      </c>
      <c r="D1265" s="13" t="s">
        <v>13949</v>
      </c>
      <c r="E1265" s="13" t="s">
        <v>13950</v>
      </c>
      <c r="F1265" s="13" t="s">
        <v>304</v>
      </c>
      <c r="G1265" s="13">
        <v>2020</v>
      </c>
      <c r="H1265" s="44">
        <v>43869</v>
      </c>
      <c r="I1265" s="13" t="s">
        <v>13951</v>
      </c>
      <c r="J1265" s="13" t="s">
        <v>13952</v>
      </c>
      <c r="K1265" s="13" t="s">
        <v>13953</v>
      </c>
    </row>
    <row r="1266" spans="1:11" ht="15.75" customHeight="1" x14ac:dyDescent="0.25">
      <c r="A1266" s="13">
        <v>34755815</v>
      </c>
      <c r="B1266" s="13" t="s">
        <v>13954</v>
      </c>
      <c r="C1266" s="13" t="s">
        <v>13955</v>
      </c>
      <c r="D1266" s="13" t="s">
        <v>13956</v>
      </c>
      <c r="E1266" s="13" t="s">
        <v>13957</v>
      </c>
      <c r="F1266" s="13" t="s">
        <v>13958</v>
      </c>
      <c r="G1266" s="13">
        <v>2021</v>
      </c>
      <c r="H1266" s="44">
        <v>44510</v>
      </c>
      <c r="I1266" s="13" t="s">
        <v>13959</v>
      </c>
      <c r="K1266" s="13" t="s">
        <v>13960</v>
      </c>
    </row>
    <row r="1267" spans="1:11" ht="15.75" customHeight="1" x14ac:dyDescent="0.25">
      <c r="A1267" s="13">
        <v>33431605</v>
      </c>
      <c r="B1267" s="13" t="s">
        <v>13980</v>
      </c>
      <c r="C1267" s="13" t="s">
        <v>13981</v>
      </c>
      <c r="D1267" s="13" t="s">
        <v>13982</v>
      </c>
      <c r="E1267" s="13" t="s">
        <v>13983</v>
      </c>
      <c r="F1267" s="13" t="s">
        <v>393</v>
      </c>
      <c r="G1267" s="13">
        <v>2021</v>
      </c>
      <c r="H1267" s="44">
        <v>44208</v>
      </c>
      <c r="K1267" s="13" t="s">
        <v>13984</v>
      </c>
    </row>
    <row r="1268" spans="1:11" ht="15.75" customHeight="1" x14ac:dyDescent="0.25">
      <c r="A1268" s="13">
        <v>29720385</v>
      </c>
      <c r="B1268" s="13" t="s">
        <v>13985</v>
      </c>
      <c r="C1268" s="13" t="s">
        <v>13986</v>
      </c>
      <c r="D1268" s="13" t="s">
        <v>13987</v>
      </c>
      <c r="E1268" s="13" t="s">
        <v>13988</v>
      </c>
      <c r="F1268" s="13" t="s">
        <v>393</v>
      </c>
      <c r="G1268" s="13">
        <v>2018</v>
      </c>
      <c r="H1268" s="44">
        <v>43224</v>
      </c>
      <c r="K1268" s="13" t="s">
        <v>13989</v>
      </c>
    </row>
    <row r="1269" spans="1:11" ht="15.75" customHeight="1" x14ac:dyDescent="0.25">
      <c r="A1269" s="13">
        <v>33469147</v>
      </c>
      <c r="B1269" s="13" t="s">
        <v>13990</v>
      </c>
      <c r="C1269" s="13" t="s">
        <v>13991</v>
      </c>
      <c r="D1269" s="13" t="s">
        <v>13992</v>
      </c>
      <c r="E1269" s="13" t="s">
        <v>13993</v>
      </c>
      <c r="F1269" s="13" t="s">
        <v>8151</v>
      </c>
      <c r="G1269" s="13">
        <v>2021</v>
      </c>
      <c r="H1269" s="44">
        <v>44216</v>
      </c>
      <c r="I1269" s="13" t="s">
        <v>13994</v>
      </c>
      <c r="K1269" s="13" t="s">
        <v>13995</v>
      </c>
    </row>
    <row r="1270" spans="1:11" ht="15.75" customHeight="1" x14ac:dyDescent="0.25">
      <c r="A1270" s="13">
        <v>31688720</v>
      </c>
      <c r="B1270" s="13" t="s">
        <v>13997</v>
      </c>
      <c r="C1270" s="13" t="s">
        <v>13998</v>
      </c>
      <c r="D1270" s="13" t="s">
        <v>13999</v>
      </c>
      <c r="E1270" s="13" t="s">
        <v>14000</v>
      </c>
      <c r="F1270" s="13" t="s">
        <v>304</v>
      </c>
      <c r="G1270" s="13">
        <v>2019</v>
      </c>
      <c r="H1270" s="44">
        <v>43775</v>
      </c>
      <c r="I1270" s="13" t="s">
        <v>14001</v>
      </c>
      <c r="J1270" s="13" t="s">
        <v>14002</v>
      </c>
      <c r="K1270" s="13" t="s">
        <v>14003</v>
      </c>
    </row>
    <row r="1271" spans="1:11" ht="15.75" customHeight="1" x14ac:dyDescent="0.25">
      <c r="A1271" s="13">
        <v>34783161</v>
      </c>
      <c r="B1271" s="13" t="s">
        <v>14004</v>
      </c>
      <c r="C1271" s="13" t="s">
        <v>14005</v>
      </c>
      <c r="D1271" s="13" t="s">
        <v>14006</v>
      </c>
      <c r="E1271" s="13" t="s">
        <v>14007</v>
      </c>
      <c r="F1271" s="13" t="s">
        <v>14008</v>
      </c>
      <c r="G1271" s="13">
        <v>2022</v>
      </c>
      <c r="H1271" s="44">
        <v>44516</v>
      </c>
      <c r="K1271" s="13" t="s">
        <v>14009</v>
      </c>
    </row>
    <row r="1272" spans="1:11" ht="15.75" customHeight="1" x14ac:dyDescent="0.25">
      <c r="A1272" s="13">
        <v>33501961</v>
      </c>
      <c r="B1272" s="13" t="s">
        <v>14011</v>
      </c>
      <c r="C1272" s="13" t="s">
        <v>14012</v>
      </c>
      <c r="D1272" s="13" t="s">
        <v>14013</v>
      </c>
      <c r="E1272" s="13" t="s">
        <v>6659</v>
      </c>
      <c r="F1272" s="13" t="s">
        <v>2140</v>
      </c>
      <c r="G1272" s="13">
        <v>2021</v>
      </c>
      <c r="H1272" s="44">
        <v>44223</v>
      </c>
      <c r="K1272" s="13" t="s">
        <v>14014</v>
      </c>
    </row>
    <row r="1273" spans="1:11" ht="15.75" customHeight="1" x14ac:dyDescent="0.25">
      <c r="A1273" s="13">
        <v>34433793</v>
      </c>
      <c r="B1273" s="13" t="s">
        <v>14016</v>
      </c>
      <c r="C1273" s="13" t="s">
        <v>14017</v>
      </c>
      <c r="D1273" s="13" t="s">
        <v>14018</v>
      </c>
      <c r="E1273" s="13" t="s">
        <v>12977</v>
      </c>
      <c r="F1273" s="13" t="s">
        <v>304</v>
      </c>
      <c r="G1273" s="13">
        <v>2021</v>
      </c>
      <c r="H1273" s="44">
        <v>44434</v>
      </c>
      <c r="K1273" s="13" t="s">
        <v>14019</v>
      </c>
    </row>
    <row r="1274" spans="1:11" ht="15.75" customHeight="1" x14ac:dyDescent="0.25">
      <c r="A1274" s="13">
        <v>29760215</v>
      </c>
      <c r="B1274" s="13" t="s">
        <v>14020</v>
      </c>
      <c r="C1274" s="13" t="s">
        <v>14021</v>
      </c>
      <c r="D1274" s="13" t="s">
        <v>14022</v>
      </c>
      <c r="E1274" s="13" t="s">
        <v>11430</v>
      </c>
      <c r="F1274" s="13" t="s">
        <v>624</v>
      </c>
      <c r="G1274" s="13">
        <v>2018</v>
      </c>
      <c r="H1274" s="44">
        <v>43236</v>
      </c>
      <c r="I1274" s="13" t="s">
        <v>14023</v>
      </c>
      <c r="K1274" s="13" t="s">
        <v>14024</v>
      </c>
    </row>
    <row r="1275" spans="1:11" ht="15.75" customHeight="1" x14ac:dyDescent="0.25">
      <c r="A1275" s="13">
        <v>32434942</v>
      </c>
      <c r="B1275" s="13" t="s">
        <v>14035</v>
      </c>
      <c r="C1275" s="13" t="s">
        <v>14036</v>
      </c>
      <c r="D1275" s="13" t="s">
        <v>14037</v>
      </c>
      <c r="E1275" s="13" t="s">
        <v>7065</v>
      </c>
      <c r="F1275" s="13" t="s">
        <v>7066</v>
      </c>
      <c r="G1275" s="13">
        <v>2020</v>
      </c>
      <c r="H1275" s="44">
        <v>43973</v>
      </c>
      <c r="I1275" s="13" t="s">
        <v>14038</v>
      </c>
      <c r="J1275" s="13" t="s">
        <v>14039</v>
      </c>
      <c r="K1275" s="13" t="s">
        <v>14040</v>
      </c>
    </row>
    <row r="1276" spans="1:11" ht="15.75" customHeight="1" x14ac:dyDescent="0.25">
      <c r="A1276" s="13">
        <v>29483122</v>
      </c>
      <c r="B1276" s="13" t="s">
        <v>14056</v>
      </c>
      <c r="C1276" s="13" t="s">
        <v>14057</v>
      </c>
      <c r="D1276" s="13" t="s">
        <v>14058</v>
      </c>
      <c r="E1276" s="13" t="s">
        <v>14059</v>
      </c>
      <c r="F1276" s="13" t="s">
        <v>573</v>
      </c>
      <c r="G1276" s="13">
        <v>2018</v>
      </c>
      <c r="H1276" s="44">
        <v>43159</v>
      </c>
      <c r="I1276" s="13" t="s">
        <v>14060</v>
      </c>
      <c r="K1276" s="13" t="s">
        <v>14061</v>
      </c>
    </row>
    <row r="1277" spans="1:11" ht="15.75" customHeight="1" x14ac:dyDescent="0.25">
      <c r="A1277" s="13">
        <v>33361465</v>
      </c>
      <c r="B1277" s="13" t="s">
        <v>14062</v>
      </c>
      <c r="C1277" s="13" t="s">
        <v>14063</v>
      </c>
      <c r="D1277" s="13" t="s">
        <v>14064</v>
      </c>
      <c r="E1277" s="13" t="s">
        <v>14065</v>
      </c>
      <c r="F1277" s="13" t="s">
        <v>393</v>
      </c>
      <c r="G1277" s="13">
        <v>2021</v>
      </c>
      <c r="H1277" s="44">
        <v>44193</v>
      </c>
      <c r="K1277" s="13" t="s">
        <v>14066</v>
      </c>
    </row>
    <row r="1278" spans="1:11" ht="15.75" customHeight="1" x14ac:dyDescent="0.25">
      <c r="A1278" s="13">
        <v>31538646</v>
      </c>
      <c r="B1278" s="13" t="s">
        <v>14082</v>
      </c>
      <c r="C1278" s="13" t="s">
        <v>14083</v>
      </c>
      <c r="D1278" s="13" t="s">
        <v>14084</v>
      </c>
      <c r="E1278" s="13" t="s">
        <v>6819</v>
      </c>
      <c r="F1278" s="13" t="s">
        <v>2140</v>
      </c>
      <c r="G1278" s="13">
        <v>2020</v>
      </c>
      <c r="H1278" s="44">
        <v>43729</v>
      </c>
      <c r="I1278" s="13" t="s">
        <v>14085</v>
      </c>
      <c r="K1278" s="13" t="s">
        <v>14086</v>
      </c>
    </row>
    <row r="1279" spans="1:11" ht="15.75" customHeight="1" x14ac:dyDescent="0.25">
      <c r="A1279" s="13">
        <v>32903136</v>
      </c>
      <c r="B1279" s="13" t="s">
        <v>14098</v>
      </c>
      <c r="C1279" s="13" t="s">
        <v>14099</v>
      </c>
      <c r="D1279" s="13" t="s">
        <v>14100</v>
      </c>
      <c r="E1279" s="13" t="s">
        <v>6760</v>
      </c>
      <c r="F1279" s="13" t="s">
        <v>735</v>
      </c>
      <c r="G1279" s="13">
        <v>2020</v>
      </c>
      <c r="H1279" s="44">
        <v>44083</v>
      </c>
      <c r="K1279" s="13" t="s">
        <v>14101</v>
      </c>
    </row>
    <row r="1280" spans="1:11" ht="15.75" customHeight="1" x14ac:dyDescent="0.25">
      <c r="A1280" s="13">
        <v>30683037</v>
      </c>
      <c r="B1280" s="13" t="s">
        <v>14102</v>
      </c>
      <c r="C1280" s="13" t="s">
        <v>14103</v>
      </c>
      <c r="D1280" s="13" t="s">
        <v>14104</v>
      </c>
      <c r="E1280" s="13" t="s">
        <v>14105</v>
      </c>
      <c r="F1280" s="13" t="s">
        <v>12060</v>
      </c>
      <c r="G1280" s="13">
        <v>2019</v>
      </c>
      <c r="H1280" s="44">
        <v>43492</v>
      </c>
      <c r="K1280" s="13" t="s">
        <v>14106</v>
      </c>
    </row>
    <row r="1281" spans="1:11" ht="15.75" customHeight="1" x14ac:dyDescent="0.25">
      <c r="A1281" s="13">
        <v>30021740</v>
      </c>
      <c r="B1281" s="13" t="s">
        <v>14107</v>
      </c>
      <c r="C1281" s="13" t="s">
        <v>14108</v>
      </c>
      <c r="D1281" s="13" t="s">
        <v>14109</v>
      </c>
      <c r="E1281" s="13" t="s">
        <v>14110</v>
      </c>
      <c r="F1281" s="13" t="s">
        <v>9290</v>
      </c>
      <c r="G1281" s="13">
        <v>2018</v>
      </c>
      <c r="H1281" s="44">
        <v>43301</v>
      </c>
      <c r="I1281" s="13" t="s">
        <v>14111</v>
      </c>
      <c r="K1281" s="13" t="s">
        <v>14112</v>
      </c>
    </row>
    <row r="1282" spans="1:11" ht="15.75" customHeight="1" x14ac:dyDescent="0.25">
      <c r="A1282" s="13">
        <v>34983811</v>
      </c>
      <c r="B1282" s="13" t="s">
        <v>14123</v>
      </c>
      <c r="C1282" s="13" t="s">
        <v>14124</v>
      </c>
      <c r="D1282" s="13" t="s">
        <v>14125</v>
      </c>
      <c r="E1282" s="13" t="s">
        <v>14126</v>
      </c>
      <c r="F1282" s="13" t="s">
        <v>9290</v>
      </c>
      <c r="G1282" s="13">
        <v>2022</v>
      </c>
      <c r="H1282" s="44">
        <v>44566</v>
      </c>
      <c r="I1282" s="13" t="s">
        <v>14127</v>
      </c>
      <c r="K1282" s="13" t="s">
        <v>14128</v>
      </c>
    </row>
    <row r="1283" spans="1:11" ht="15.75" customHeight="1" x14ac:dyDescent="0.25">
      <c r="A1283" s="13">
        <v>34909106</v>
      </c>
      <c r="B1283" s="13" t="s">
        <v>14129</v>
      </c>
      <c r="C1283" s="13" t="s">
        <v>14130</v>
      </c>
      <c r="D1283" s="13" t="s">
        <v>14131</v>
      </c>
      <c r="E1283" s="13" t="s">
        <v>12912</v>
      </c>
      <c r="F1283" s="13" t="s">
        <v>9184</v>
      </c>
      <c r="G1283" s="13">
        <v>2021</v>
      </c>
      <c r="H1283" s="44">
        <v>44545</v>
      </c>
      <c r="I1283" s="13" t="s">
        <v>14132</v>
      </c>
      <c r="K1283" s="13" t="s">
        <v>14133</v>
      </c>
    </row>
    <row r="1284" spans="1:11" ht="15.75" customHeight="1" x14ac:dyDescent="0.25">
      <c r="A1284" s="13">
        <v>28182591</v>
      </c>
      <c r="B1284" s="13" t="s">
        <v>14139</v>
      </c>
      <c r="C1284" s="13" t="s">
        <v>14140</v>
      </c>
      <c r="D1284" s="13" t="s">
        <v>14141</v>
      </c>
      <c r="E1284" s="13" t="s">
        <v>7251</v>
      </c>
      <c r="F1284" s="13" t="s">
        <v>304</v>
      </c>
      <c r="G1284" s="13">
        <v>2017</v>
      </c>
      <c r="H1284" s="44">
        <v>42776</v>
      </c>
      <c r="K1284" s="13" t="s">
        <v>14142</v>
      </c>
    </row>
    <row r="1285" spans="1:11" ht="15.75" customHeight="1" x14ac:dyDescent="0.25">
      <c r="A1285" s="13">
        <v>33345746</v>
      </c>
      <c r="B1285" s="13" t="s">
        <v>14148</v>
      </c>
      <c r="C1285" s="13" t="s">
        <v>14149</v>
      </c>
      <c r="D1285" s="13" t="s">
        <v>14150</v>
      </c>
      <c r="E1285" s="13" t="s">
        <v>14151</v>
      </c>
      <c r="F1285" s="13" t="s">
        <v>735</v>
      </c>
      <c r="G1285" s="13">
        <v>2021</v>
      </c>
      <c r="H1285" s="44">
        <v>44186</v>
      </c>
      <c r="K1285" s="13" t="s">
        <v>14152</v>
      </c>
    </row>
    <row r="1286" spans="1:11" ht="15.75" customHeight="1" x14ac:dyDescent="0.25">
      <c r="A1286" s="13">
        <v>32591826</v>
      </c>
      <c r="B1286" s="13" t="s">
        <v>14153</v>
      </c>
      <c r="C1286" s="13" t="s">
        <v>14154</v>
      </c>
      <c r="D1286" s="13" t="s">
        <v>14155</v>
      </c>
      <c r="E1286" s="13" t="s">
        <v>14156</v>
      </c>
      <c r="F1286" s="13" t="s">
        <v>4778</v>
      </c>
      <c r="G1286" s="13">
        <v>2020</v>
      </c>
      <c r="H1286" s="44">
        <v>44010</v>
      </c>
      <c r="K1286" s="13" t="s">
        <v>14157</v>
      </c>
    </row>
    <row r="1287" spans="1:11" ht="15.75" customHeight="1" x14ac:dyDescent="0.25">
      <c r="A1287" s="13">
        <v>33846057</v>
      </c>
      <c r="B1287" s="13" t="s">
        <v>14159</v>
      </c>
      <c r="C1287" s="13" t="s">
        <v>14160</v>
      </c>
      <c r="D1287" s="13" t="s">
        <v>14161</v>
      </c>
      <c r="E1287" s="13" t="s">
        <v>14162</v>
      </c>
      <c r="F1287" s="13" t="s">
        <v>14163</v>
      </c>
      <c r="G1287" s="13">
        <v>2021</v>
      </c>
      <c r="H1287" s="44">
        <v>44299</v>
      </c>
      <c r="K1287" s="13" t="s">
        <v>14164</v>
      </c>
    </row>
    <row r="1288" spans="1:11" ht="15.75" customHeight="1" x14ac:dyDescent="0.25">
      <c r="A1288" s="13">
        <v>29538508</v>
      </c>
      <c r="B1288" s="13" t="s">
        <v>14165</v>
      </c>
      <c r="C1288" s="13" t="s">
        <v>14166</v>
      </c>
      <c r="D1288" s="13" t="s">
        <v>14167</v>
      </c>
      <c r="E1288" s="13" t="s">
        <v>14168</v>
      </c>
      <c r="F1288" s="13" t="s">
        <v>13958</v>
      </c>
      <c r="G1288" s="13">
        <v>2018</v>
      </c>
      <c r="H1288" s="44">
        <v>43174</v>
      </c>
      <c r="I1288" s="13" t="s">
        <v>14169</v>
      </c>
      <c r="K1288" s="13" t="s">
        <v>14170</v>
      </c>
    </row>
    <row r="1289" spans="1:11" ht="15.75" customHeight="1" x14ac:dyDescent="0.25">
      <c r="A1289" s="13">
        <v>30878686</v>
      </c>
      <c r="B1289" s="13" t="s">
        <v>14176</v>
      </c>
      <c r="C1289" s="13" t="s">
        <v>14177</v>
      </c>
      <c r="D1289" s="13" t="s">
        <v>14178</v>
      </c>
      <c r="E1289" s="13" t="s">
        <v>14179</v>
      </c>
      <c r="F1289" s="13" t="s">
        <v>10754</v>
      </c>
      <c r="G1289" s="13">
        <v>2019</v>
      </c>
      <c r="H1289" s="44">
        <v>43542</v>
      </c>
      <c r="K1289" s="13" t="s">
        <v>14180</v>
      </c>
    </row>
    <row r="1290" spans="1:11" ht="15.75" customHeight="1" x14ac:dyDescent="0.25">
      <c r="A1290" s="13">
        <v>28272393</v>
      </c>
      <c r="B1290" s="13" t="s">
        <v>14181</v>
      </c>
      <c r="C1290" s="13" t="s">
        <v>14182</v>
      </c>
      <c r="D1290" s="13" t="s">
        <v>14183</v>
      </c>
      <c r="E1290" s="13" t="s">
        <v>12545</v>
      </c>
      <c r="F1290" s="13" t="s">
        <v>9178</v>
      </c>
      <c r="G1290" s="13">
        <v>2017</v>
      </c>
      <c r="H1290" s="44">
        <v>42803</v>
      </c>
      <c r="I1290" s="13" t="s">
        <v>14184</v>
      </c>
      <c r="J1290" s="13" t="s">
        <v>14185</v>
      </c>
      <c r="K1290" s="13" t="s">
        <v>14186</v>
      </c>
    </row>
    <row r="1291" spans="1:11" ht="15.75" customHeight="1" x14ac:dyDescent="0.25">
      <c r="A1291" s="13">
        <v>31882383</v>
      </c>
      <c r="B1291" s="13" t="s">
        <v>14187</v>
      </c>
      <c r="C1291" s="13" t="s">
        <v>14188</v>
      </c>
      <c r="D1291" s="13" t="s">
        <v>14189</v>
      </c>
      <c r="E1291" s="13" t="s">
        <v>14190</v>
      </c>
      <c r="F1291" s="13" t="s">
        <v>1328</v>
      </c>
      <c r="G1291" s="13">
        <v>2020</v>
      </c>
      <c r="H1291" s="44">
        <v>43828</v>
      </c>
      <c r="K1291" s="13" t="s">
        <v>14191</v>
      </c>
    </row>
    <row r="1292" spans="1:11" ht="15.75" customHeight="1" x14ac:dyDescent="0.25">
      <c r="A1292" s="13">
        <v>27582306</v>
      </c>
      <c r="B1292" s="13" t="s">
        <v>14200</v>
      </c>
      <c r="C1292" s="13" t="s">
        <v>14201</v>
      </c>
      <c r="D1292" s="13" t="s">
        <v>14202</v>
      </c>
      <c r="E1292" s="13" t="s">
        <v>14203</v>
      </c>
      <c r="F1292" s="13" t="s">
        <v>735</v>
      </c>
      <c r="G1292" s="13">
        <v>2017</v>
      </c>
      <c r="H1292" s="44">
        <v>42615</v>
      </c>
      <c r="K1292" s="13" t="s">
        <v>14204</v>
      </c>
    </row>
    <row r="1293" spans="1:11" ht="15.75" customHeight="1" x14ac:dyDescent="0.25">
      <c r="A1293" s="13">
        <v>35105978</v>
      </c>
      <c r="B1293" s="13" t="s">
        <v>14205</v>
      </c>
      <c r="C1293" s="13" t="s">
        <v>14206</v>
      </c>
      <c r="D1293" s="13" t="s">
        <v>14207</v>
      </c>
      <c r="E1293" s="13" t="s">
        <v>14208</v>
      </c>
      <c r="F1293" s="13" t="s">
        <v>218</v>
      </c>
      <c r="G1293" s="13">
        <v>2022</v>
      </c>
      <c r="H1293" s="44">
        <v>44594</v>
      </c>
      <c r="K1293" s="13" t="s">
        <v>14209</v>
      </c>
    </row>
    <row r="1294" spans="1:11" ht="15.75" customHeight="1" x14ac:dyDescent="0.25">
      <c r="A1294" s="13">
        <v>32881091</v>
      </c>
      <c r="B1294" s="13" t="s">
        <v>14221</v>
      </c>
      <c r="C1294" s="13" t="s">
        <v>14222</v>
      </c>
      <c r="D1294" s="13" t="s">
        <v>14223</v>
      </c>
      <c r="E1294" s="13" t="s">
        <v>14224</v>
      </c>
      <c r="F1294" s="13" t="s">
        <v>408</v>
      </c>
      <c r="G1294" s="13">
        <v>2021</v>
      </c>
      <c r="H1294" s="44">
        <v>44078</v>
      </c>
      <c r="K1294" s="13" t="s">
        <v>14225</v>
      </c>
    </row>
    <row r="1295" spans="1:11" ht="15.75" customHeight="1" x14ac:dyDescent="0.25">
      <c r="A1295" s="13">
        <v>30367605</v>
      </c>
      <c r="B1295" s="13" t="s">
        <v>14230</v>
      </c>
      <c r="C1295" s="13" t="s">
        <v>14231</v>
      </c>
      <c r="D1295" s="13" t="s">
        <v>14232</v>
      </c>
      <c r="E1295" s="13" t="s">
        <v>14233</v>
      </c>
      <c r="F1295" s="13" t="s">
        <v>1066</v>
      </c>
      <c r="G1295" s="13">
        <v>2018</v>
      </c>
      <c r="H1295" s="44">
        <v>43401</v>
      </c>
      <c r="I1295" s="13" t="s">
        <v>14234</v>
      </c>
      <c r="K1295" s="13" t="s">
        <v>14235</v>
      </c>
    </row>
    <row r="1296" spans="1:11" ht="15.75" customHeight="1" x14ac:dyDescent="0.25">
      <c r="A1296" s="13">
        <v>32546213</v>
      </c>
      <c r="B1296" s="13" t="s">
        <v>14236</v>
      </c>
      <c r="C1296" s="13" t="s">
        <v>14237</v>
      </c>
      <c r="D1296" s="13" t="s">
        <v>14238</v>
      </c>
      <c r="E1296" s="13" t="s">
        <v>119</v>
      </c>
      <c r="F1296" s="13" t="s">
        <v>1066</v>
      </c>
      <c r="G1296" s="13">
        <v>2020</v>
      </c>
      <c r="H1296" s="44">
        <v>44000</v>
      </c>
      <c r="I1296" s="13" t="s">
        <v>14239</v>
      </c>
      <c r="K1296" s="13" t="s">
        <v>14240</v>
      </c>
    </row>
    <row r="1297" spans="1:11" ht="15.75" customHeight="1" x14ac:dyDescent="0.25">
      <c r="A1297" s="13">
        <v>34076475</v>
      </c>
      <c r="B1297" s="13" t="s">
        <v>14242</v>
      </c>
      <c r="C1297" s="13" t="s">
        <v>14243</v>
      </c>
      <c r="D1297" s="13" t="s">
        <v>14244</v>
      </c>
      <c r="E1297" s="13" t="s">
        <v>8812</v>
      </c>
      <c r="F1297" s="13" t="s">
        <v>502</v>
      </c>
      <c r="G1297" s="13">
        <v>2021</v>
      </c>
      <c r="H1297" s="44">
        <v>44349</v>
      </c>
      <c r="I1297" s="13" t="s">
        <v>14245</v>
      </c>
      <c r="K1297" s="13" t="s">
        <v>14246</v>
      </c>
    </row>
    <row r="1298" spans="1:11" ht="15.75" customHeight="1" x14ac:dyDescent="0.25">
      <c r="A1298" s="13">
        <v>34475362</v>
      </c>
      <c r="B1298" s="13" t="s">
        <v>14253</v>
      </c>
      <c r="C1298" s="13" t="s">
        <v>14254</v>
      </c>
      <c r="D1298" s="13" t="s">
        <v>14255</v>
      </c>
      <c r="E1298" s="13" t="s">
        <v>12977</v>
      </c>
      <c r="F1298" s="13" t="s">
        <v>304</v>
      </c>
      <c r="G1298" s="13">
        <v>2021</v>
      </c>
      <c r="H1298" s="44">
        <v>44442</v>
      </c>
      <c r="K1298" s="13" t="s">
        <v>14256</v>
      </c>
    </row>
    <row r="1299" spans="1:11" ht="15.75" customHeight="1" x14ac:dyDescent="0.25">
      <c r="A1299" s="13">
        <v>29487468</v>
      </c>
      <c r="B1299" s="13" t="s">
        <v>14257</v>
      </c>
      <c r="C1299" s="13" t="s">
        <v>14258</v>
      </c>
      <c r="D1299" s="13" t="s">
        <v>14259</v>
      </c>
      <c r="E1299" s="13" t="s">
        <v>14260</v>
      </c>
      <c r="F1299" s="13" t="s">
        <v>12249</v>
      </c>
      <c r="G1299" s="13">
        <v>2017</v>
      </c>
      <c r="H1299" s="44">
        <v>43160</v>
      </c>
      <c r="I1299" s="13" t="s">
        <v>14261</v>
      </c>
      <c r="K1299" s="13" t="s">
        <v>14262</v>
      </c>
    </row>
    <row r="1300" spans="1:11" ht="15.75" customHeight="1" x14ac:dyDescent="0.25">
      <c r="A1300" s="13">
        <v>30303949</v>
      </c>
      <c r="B1300" s="13" t="s">
        <v>14263</v>
      </c>
      <c r="C1300" s="13" t="s">
        <v>14264</v>
      </c>
      <c r="D1300" s="13" t="s">
        <v>14265</v>
      </c>
      <c r="E1300" s="13" t="s">
        <v>14266</v>
      </c>
      <c r="F1300" s="13" t="s">
        <v>304</v>
      </c>
      <c r="G1300" s="13">
        <v>2018</v>
      </c>
      <c r="H1300" s="44">
        <v>43384</v>
      </c>
      <c r="I1300" s="13" t="s">
        <v>14267</v>
      </c>
      <c r="J1300" s="13" t="s">
        <v>14268</v>
      </c>
      <c r="K1300" s="13" t="s">
        <v>14269</v>
      </c>
    </row>
    <row r="1301" spans="1:11" ht="15.75" customHeight="1" x14ac:dyDescent="0.25">
      <c r="A1301" s="13">
        <v>31830129</v>
      </c>
      <c r="B1301" s="13" t="s">
        <v>14270</v>
      </c>
      <c r="C1301" s="13" t="s">
        <v>14271</v>
      </c>
      <c r="D1301" s="13" t="s">
        <v>14272</v>
      </c>
      <c r="E1301" s="13" t="s">
        <v>14273</v>
      </c>
      <c r="F1301" s="13" t="s">
        <v>424</v>
      </c>
      <c r="G1301" s="13">
        <v>2019</v>
      </c>
      <c r="H1301" s="44">
        <v>43812</v>
      </c>
      <c r="I1301" s="13" t="s">
        <v>14274</v>
      </c>
      <c r="K1301" s="13" t="s">
        <v>14275</v>
      </c>
    </row>
    <row r="1302" spans="1:11" ht="15.75" customHeight="1" x14ac:dyDescent="0.25">
      <c r="A1302" s="13">
        <v>31468679</v>
      </c>
      <c r="B1302" s="13" t="s">
        <v>14288</v>
      </c>
      <c r="C1302" s="13" t="s">
        <v>14289</v>
      </c>
      <c r="D1302" s="13" t="s">
        <v>14290</v>
      </c>
      <c r="E1302" s="13" t="s">
        <v>14291</v>
      </c>
      <c r="F1302" s="13" t="s">
        <v>13314</v>
      </c>
      <c r="G1302" s="13">
        <v>2019</v>
      </c>
      <c r="H1302" s="44">
        <v>43708</v>
      </c>
      <c r="I1302" s="13" t="s">
        <v>14292</v>
      </c>
      <c r="K1302" s="13" t="s">
        <v>14293</v>
      </c>
    </row>
    <row r="1303" spans="1:11" ht="15.75" customHeight="1" x14ac:dyDescent="0.25">
      <c r="A1303" s="13">
        <v>34433794</v>
      </c>
      <c r="B1303" s="13" t="s">
        <v>14294</v>
      </c>
      <c r="C1303" s="13" t="s">
        <v>14295</v>
      </c>
      <c r="D1303" s="13" t="s">
        <v>14296</v>
      </c>
      <c r="E1303" s="13" t="s">
        <v>14297</v>
      </c>
      <c r="F1303" s="13" t="s">
        <v>304</v>
      </c>
      <c r="G1303" s="13">
        <v>2021</v>
      </c>
      <c r="H1303" s="44">
        <v>44434</v>
      </c>
      <c r="K1303" s="13" t="s">
        <v>14298</v>
      </c>
    </row>
    <row r="1304" spans="1:11" ht="15.75" customHeight="1" x14ac:dyDescent="0.25">
      <c r="A1304" s="13">
        <v>30102261</v>
      </c>
      <c r="B1304" s="13" t="s">
        <v>14304</v>
      </c>
      <c r="C1304" s="13" t="s">
        <v>14305</v>
      </c>
      <c r="D1304" s="13" t="s">
        <v>14306</v>
      </c>
      <c r="E1304" s="13" t="s">
        <v>7557</v>
      </c>
      <c r="F1304" s="13" t="s">
        <v>304</v>
      </c>
      <c r="G1304" s="13">
        <v>2018</v>
      </c>
      <c r="H1304" s="44">
        <v>43326</v>
      </c>
      <c r="K1304" s="13" t="s">
        <v>14307</v>
      </c>
    </row>
    <row r="1305" spans="1:11" ht="15.75" customHeight="1" x14ac:dyDescent="0.25">
      <c r="A1305" s="13">
        <v>30238498</v>
      </c>
      <c r="B1305" s="13" t="s">
        <v>14308</v>
      </c>
      <c r="C1305" s="13" t="s">
        <v>14309</v>
      </c>
      <c r="D1305" s="13" t="s">
        <v>14310</v>
      </c>
      <c r="E1305" s="13" t="s">
        <v>14311</v>
      </c>
      <c r="F1305" s="13" t="s">
        <v>14312</v>
      </c>
      <c r="G1305" s="13">
        <v>2018</v>
      </c>
      <c r="H1305" s="44">
        <v>43365</v>
      </c>
      <c r="K1305" s="13" t="s">
        <v>14313</v>
      </c>
    </row>
    <row r="1306" spans="1:11" ht="15.75" customHeight="1" x14ac:dyDescent="0.25">
      <c r="A1306" s="13">
        <v>32223089</v>
      </c>
      <c r="B1306" s="13" t="s">
        <v>14314</v>
      </c>
      <c r="C1306" s="13" t="s">
        <v>14315</v>
      </c>
      <c r="D1306" s="13" t="s">
        <v>14316</v>
      </c>
      <c r="E1306" s="13" t="s">
        <v>14317</v>
      </c>
      <c r="F1306" s="13" t="s">
        <v>10121</v>
      </c>
      <c r="G1306" s="13">
        <v>2019</v>
      </c>
      <c r="H1306" s="44">
        <v>43921</v>
      </c>
    </row>
    <row r="1307" spans="1:11" ht="15.75" customHeight="1" x14ac:dyDescent="0.25">
      <c r="A1307" s="13">
        <v>29420449</v>
      </c>
      <c r="B1307" s="13" t="s">
        <v>14318</v>
      </c>
      <c r="C1307" s="13" t="s">
        <v>14319</v>
      </c>
      <c r="D1307" s="13" t="s">
        <v>14320</v>
      </c>
      <c r="E1307" s="13" t="s">
        <v>14321</v>
      </c>
      <c r="F1307" s="13" t="s">
        <v>304</v>
      </c>
      <c r="G1307" s="13">
        <v>2018</v>
      </c>
      <c r="H1307" s="44">
        <v>43140</v>
      </c>
      <c r="K1307" s="13" t="s">
        <v>14322</v>
      </c>
    </row>
    <row r="1308" spans="1:11" ht="15.75" customHeight="1" x14ac:dyDescent="0.25">
      <c r="A1308" s="13">
        <v>29465653</v>
      </c>
      <c r="B1308" s="13" t="s">
        <v>14323</v>
      </c>
      <c r="C1308" s="13" t="s">
        <v>14324</v>
      </c>
      <c r="D1308" s="13" t="s">
        <v>14325</v>
      </c>
      <c r="E1308" s="13" t="s">
        <v>11231</v>
      </c>
      <c r="F1308" s="13" t="s">
        <v>304</v>
      </c>
      <c r="G1308" s="13">
        <v>2018</v>
      </c>
      <c r="H1308" s="44">
        <v>43153</v>
      </c>
      <c r="K1308" s="13" t="s">
        <v>14326</v>
      </c>
    </row>
    <row r="1309" spans="1:11" ht="15.75" customHeight="1" x14ac:dyDescent="0.25">
      <c r="A1309" s="13">
        <v>34391335</v>
      </c>
      <c r="B1309" s="13" t="s">
        <v>14327</v>
      </c>
      <c r="C1309" s="13" t="s">
        <v>14328</v>
      </c>
      <c r="D1309" s="13" t="s">
        <v>14329</v>
      </c>
      <c r="E1309" s="13" t="s">
        <v>14330</v>
      </c>
      <c r="F1309" s="13" t="s">
        <v>13723</v>
      </c>
      <c r="G1309" s="13">
        <v>2021</v>
      </c>
      <c r="H1309" s="44">
        <v>44423</v>
      </c>
      <c r="K1309" s="13" t="s">
        <v>14331</v>
      </c>
    </row>
    <row r="1310" spans="1:11" ht="15.75" customHeight="1" x14ac:dyDescent="0.25">
      <c r="A1310" s="13">
        <v>33769901</v>
      </c>
      <c r="B1310" s="13" t="s">
        <v>14337</v>
      </c>
      <c r="C1310" s="13" t="s">
        <v>14338</v>
      </c>
      <c r="D1310" s="13" t="s">
        <v>14339</v>
      </c>
      <c r="E1310" s="13" t="s">
        <v>3415</v>
      </c>
      <c r="F1310" s="13" t="s">
        <v>735</v>
      </c>
      <c r="G1310" s="13">
        <v>2021</v>
      </c>
      <c r="H1310" s="44">
        <v>44281</v>
      </c>
      <c r="K1310" s="13" t="s">
        <v>14340</v>
      </c>
    </row>
    <row r="1311" spans="1:11" ht="15.75" customHeight="1" x14ac:dyDescent="0.25">
      <c r="A1311" s="13">
        <v>30534927</v>
      </c>
      <c r="B1311" s="13" t="s">
        <v>14346</v>
      </c>
      <c r="C1311" s="13" t="s">
        <v>14347</v>
      </c>
      <c r="D1311" s="13" t="s">
        <v>14348</v>
      </c>
      <c r="E1311" s="13" t="s">
        <v>14349</v>
      </c>
      <c r="F1311" s="13" t="s">
        <v>113</v>
      </c>
      <c r="G1311" s="13">
        <v>2018</v>
      </c>
      <c r="H1311" s="44">
        <v>43446</v>
      </c>
      <c r="K1311" s="13" t="s">
        <v>14350</v>
      </c>
    </row>
    <row r="1312" spans="1:11" ht="15.75" customHeight="1" x14ac:dyDescent="0.25">
      <c r="A1312" s="13">
        <v>29549606</v>
      </c>
      <c r="B1312" s="13" t="s">
        <v>14356</v>
      </c>
      <c r="C1312" s="13" t="s">
        <v>14357</v>
      </c>
      <c r="D1312" s="13" t="s">
        <v>14358</v>
      </c>
      <c r="E1312" s="13" t="s">
        <v>14359</v>
      </c>
      <c r="F1312" s="13" t="s">
        <v>4735</v>
      </c>
      <c r="G1312" s="13">
        <v>2018</v>
      </c>
      <c r="H1312" s="44">
        <v>43177</v>
      </c>
      <c r="K1312" s="13" t="s">
        <v>14360</v>
      </c>
    </row>
    <row r="1313" spans="1:11" ht="15.75" customHeight="1" x14ac:dyDescent="0.25">
      <c r="A1313" s="13">
        <v>33513222</v>
      </c>
      <c r="B1313" s="13" t="s">
        <v>14361</v>
      </c>
      <c r="C1313" s="13" t="s">
        <v>14362</v>
      </c>
      <c r="D1313" s="13" t="s">
        <v>14363</v>
      </c>
      <c r="E1313" s="13" t="s">
        <v>2564</v>
      </c>
      <c r="F1313" s="13" t="s">
        <v>2140</v>
      </c>
      <c r="G1313" s="13">
        <v>2021</v>
      </c>
      <c r="H1313" s="44">
        <v>44225</v>
      </c>
      <c r="I1313" s="13" t="s">
        <v>14364</v>
      </c>
      <c r="K1313" s="13" t="s">
        <v>14365</v>
      </c>
    </row>
    <row r="1314" spans="1:11" ht="15.75" customHeight="1" x14ac:dyDescent="0.25">
      <c r="A1314" s="13">
        <v>34009918</v>
      </c>
      <c r="B1314" s="13" t="s">
        <v>14366</v>
      </c>
      <c r="C1314" s="13" t="s">
        <v>14367</v>
      </c>
      <c r="D1314" s="13" t="s">
        <v>14368</v>
      </c>
      <c r="E1314" s="13" t="s">
        <v>14369</v>
      </c>
      <c r="F1314" s="13" t="s">
        <v>304</v>
      </c>
      <c r="G1314" s="13">
        <v>2021</v>
      </c>
      <c r="H1314" s="44">
        <v>44335</v>
      </c>
      <c r="K1314" s="13" t="s">
        <v>14370</v>
      </c>
    </row>
    <row r="1315" spans="1:11" ht="15.75" customHeight="1" x14ac:dyDescent="0.25">
      <c r="A1315" s="13">
        <v>31292064</v>
      </c>
      <c r="B1315" s="13" t="s">
        <v>14372</v>
      </c>
      <c r="C1315" s="13" t="s">
        <v>14373</v>
      </c>
      <c r="D1315" s="13" t="s">
        <v>14374</v>
      </c>
      <c r="E1315" s="13" t="s">
        <v>14375</v>
      </c>
      <c r="F1315" s="13" t="s">
        <v>595</v>
      </c>
      <c r="G1315" s="13">
        <v>2019</v>
      </c>
      <c r="H1315" s="44">
        <v>43658</v>
      </c>
      <c r="K1315" s="13" t="s">
        <v>14376</v>
      </c>
    </row>
    <row r="1316" spans="1:11" ht="15.75" customHeight="1" x14ac:dyDescent="0.25">
      <c r="A1316" s="13">
        <v>34557895</v>
      </c>
      <c r="B1316" s="13" t="s">
        <v>14382</v>
      </c>
      <c r="C1316" s="13" t="s">
        <v>14383</v>
      </c>
      <c r="D1316" s="13" t="s">
        <v>14384</v>
      </c>
      <c r="E1316" s="13" t="s">
        <v>14385</v>
      </c>
      <c r="F1316" s="13" t="s">
        <v>493</v>
      </c>
      <c r="G1316" s="13">
        <v>2021</v>
      </c>
      <c r="H1316" s="44">
        <v>44463</v>
      </c>
      <c r="I1316" s="13" t="s">
        <v>14386</v>
      </c>
      <c r="K1316" s="13" t="s">
        <v>14387</v>
      </c>
    </row>
    <row r="1317" spans="1:11" ht="15.75" customHeight="1" x14ac:dyDescent="0.25">
      <c r="A1317" s="13">
        <v>33168910</v>
      </c>
      <c r="B1317" s="13" t="s">
        <v>14389</v>
      </c>
      <c r="C1317" s="13" t="s">
        <v>14390</v>
      </c>
      <c r="D1317" s="13" t="s">
        <v>14391</v>
      </c>
      <c r="E1317" s="13" t="s">
        <v>7432</v>
      </c>
      <c r="F1317" s="13" t="s">
        <v>2202</v>
      </c>
      <c r="G1317" s="13">
        <v>2020</v>
      </c>
      <c r="H1317" s="44">
        <v>44145</v>
      </c>
      <c r="I1317" s="13" t="s">
        <v>14392</v>
      </c>
      <c r="K1317" s="13" t="s">
        <v>14393</v>
      </c>
    </row>
    <row r="1318" spans="1:11" ht="15.75" customHeight="1" x14ac:dyDescent="0.25">
      <c r="A1318" s="13">
        <v>34013475</v>
      </c>
      <c r="B1318" s="13" t="s">
        <v>14394</v>
      </c>
      <c r="C1318" s="13" t="s">
        <v>14395</v>
      </c>
      <c r="D1318" s="13" t="s">
        <v>14396</v>
      </c>
      <c r="E1318" s="13" t="s">
        <v>14397</v>
      </c>
      <c r="F1318" s="13" t="s">
        <v>6481</v>
      </c>
      <c r="G1318" s="13">
        <v>2021</v>
      </c>
      <c r="H1318" s="44">
        <v>44336</v>
      </c>
      <c r="I1318" s="13" t="s">
        <v>14398</v>
      </c>
      <c r="K1318" s="13" t="s">
        <v>14399</v>
      </c>
    </row>
    <row r="1319" spans="1:11" ht="15.75" customHeight="1" x14ac:dyDescent="0.25">
      <c r="A1319" s="13">
        <v>28747205</v>
      </c>
      <c r="B1319" s="13" t="s">
        <v>14400</v>
      </c>
      <c r="C1319" s="13" t="s">
        <v>14401</v>
      </c>
      <c r="D1319" s="13" t="s">
        <v>14402</v>
      </c>
      <c r="E1319" s="13" t="s">
        <v>13327</v>
      </c>
      <c r="F1319" s="13" t="s">
        <v>12963</v>
      </c>
      <c r="G1319" s="13">
        <v>2017</v>
      </c>
      <c r="H1319" s="44">
        <v>42944</v>
      </c>
      <c r="I1319" s="13" t="s">
        <v>14403</v>
      </c>
      <c r="K1319" s="13" t="s">
        <v>14404</v>
      </c>
    </row>
    <row r="1320" spans="1:11" ht="15.75" customHeight="1" x14ac:dyDescent="0.25">
      <c r="A1320" s="13">
        <v>34837031</v>
      </c>
      <c r="B1320" s="13" t="s">
        <v>14405</v>
      </c>
      <c r="C1320" s="13" t="s">
        <v>14406</v>
      </c>
      <c r="D1320" s="13" t="s">
        <v>14407</v>
      </c>
      <c r="E1320" s="13" t="s">
        <v>14408</v>
      </c>
      <c r="F1320" s="13" t="s">
        <v>2202</v>
      </c>
      <c r="G1320" s="13">
        <v>2021</v>
      </c>
      <c r="H1320" s="44">
        <v>44527</v>
      </c>
      <c r="I1320" s="13" t="s">
        <v>14409</v>
      </c>
      <c r="K1320" s="13" t="s">
        <v>14410</v>
      </c>
    </row>
    <row r="1321" spans="1:11" ht="15.75" customHeight="1" x14ac:dyDescent="0.25">
      <c r="A1321" s="13">
        <v>30383619</v>
      </c>
      <c r="B1321" s="13" t="s">
        <v>14412</v>
      </c>
      <c r="C1321" s="13" t="s">
        <v>14413</v>
      </c>
      <c r="D1321" s="13" t="s">
        <v>14414</v>
      </c>
      <c r="E1321" s="13" t="s">
        <v>14415</v>
      </c>
      <c r="F1321" s="13" t="s">
        <v>304</v>
      </c>
      <c r="G1321" s="13">
        <v>2019</v>
      </c>
      <c r="H1321" s="44">
        <v>43406</v>
      </c>
      <c r="K1321" s="13" t="s">
        <v>14416</v>
      </c>
    </row>
    <row r="1322" spans="1:11" ht="15.75" customHeight="1" x14ac:dyDescent="0.25">
      <c r="A1322" s="13">
        <v>33787610</v>
      </c>
      <c r="B1322" s="13" t="s">
        <v>14417</v>
      </c>
      <c r="C1322" s="13" t="s">
        <v>14418</v>
      </c>
      <c r="D1322" s="13" t="s">
        <v>14419</v>
      </c>
      <c r="E1322" s="13" t="s">
        <v>14420</v>
      </c>
      <c r="F1322" s="13" t="s">
        <v>14421</v>
      </c>
      <c r="G1322" s="13">
        <v>2021</v>
      </c>
      <c r="H1322" s="44">
        <v>44286</v>
      </c>
      <c r="I1322" s="13" t="s">
        <v>14422</v>
      </c>
      <c r="K1322" s="13" t="s">
        <v>14423</v>
      </c>
    </row>
    <row r="1323" spans="1:11" ht="15.75" customHeight="1" x14ac:dyDescent="0.25">
      <c r="A1323" s="13">
        <v>33569588</v>
      </c>
      <c r="B1323" s="13" t="s">
        <v>14434</v>
      </c>
      <c r="C1323" s="13" t="s">
        <v>14435</v>
      </c>
      <c r="D1323" s="13" t="s">
        <v>14436</v>
      </c>
      <c r="E1323" s="13" t="s">
        <v>8077</v>
      </c>
      <c r="F1323" s="13" t="s">
        <v>493</v>
      </c>
      <c r="G1323" s="13">
        <v>2021</v>
      </c>
      <c r="H1323" s="44">
        <v>44238</v>
      </c>
      <c r="K1323" s="13" t="s">
        <v>14437</v>
      </c>
    </row>
    <row r="1324" spans="1:11" ht="15.75" customHeight="1" x14ac:dyDescent="0.25">
      <c r="A1324" s="13">
        <v>29255100</v>
      </c>
      <c r="B1324" s="13" t="s">
        <v>14438</v>
      </c>
      <c r="C1324" s="13" t="s">
        <v>14439</v>
      </c>
      <c r="D1324" s="13" t="s">
        <v>14440</v>
      </c>
      <c r="E1324" s="13" t="s">
        <v>14441</v>
      </c>
      <c r="F1324" s="13" t="s">
        <v>4754</v>
      </c>
      <c r="G1324" s="13">
        <v>2017</v>
      </c>
      <c r="H1324" s="44">
        <v>43089</v>
      </c>
      <c r="I1324" s="13" t="s">
        <v>14442</v>
      </c>
      <c r="K1324" s="13" t="s">
        <v>14443</v>
      </c>
    </row>
    <row r="1325" spans="1:11" ht="15.75" customHeight="1" x14ac:dyDescent="0.25">
      <c r="A1325" s="13">
        <v>31301409</v>
      </c>
      <c r="B1325" s="13" t="s">
        <v>14445</v>
      </c>
      <c r="C1325" s="13" t="s">
        <v>14446</v>
      </c>
      <c r="D1325" s="13" t="s">
        <v>14447</v>
      </c>
      <c r="E1325" s="13" t="s">
        <v>14448</v>
      </c>
      <c r="F1325" s="13" t="s">
        <v>4850</v>
      </c>
      <c r="G1325" s="13">
        <v>2019</v>
      </c>
      <c r="H1325" s="44">
        <v>43660</v>
      </c>
      <c r="K1325" s="13" t="s">
        <v>14449</v>
      </c>
    </row>
    <row r="1326" spans="1:11" ht="15.75" customHeight="1" x14ac:dyDescent="0.25">
      <c r="A1326" s="13">
        <v>33859147</v>
      </c>
      <c r="B1326" s="13" t="s">
        <v>14450</v>
      </c>
      <c r="C1326" s="13" t="s">
        <v>14451</v>
      </c>
      <c r="D1326" s="13" t="s">
        <v>14452</v>
      </c>
      <c r="E1326" s="13" t="s">
        <v>14453</v>
      </c>
      <c r="F1326" s="13" t="s">
        <v>304</v>
      </c>
      <c r="G1326" s="13">
        <v>2021</v>
      </c>
      <c r="H1326" s="44">
        <v>44302</v>
      </c>
      <c r="I1326" s="13" t="s">
        <v>14454</v>
      </c>
      <c r="K1326" s="13" t="s">
        <v>14455</v>
      </c>
    </row>
    <row r="1327" spans="1:11" ht="15.75" customHeight="1" x14ac:dyDescent="0.25">
      <c r="A1327" s="13">
        <v>27787348</v>
      </c>
      <c r="B1327" s="13" t="s">
        <v>14456</v>
      </c>
      <c r="C1327" s="13" t="s">
        <v>14457</v>
      </c>
      <c r="D1327" s="13" t="s">
        <v>14458</v>
      </c>
      <c r="E1327" s="13" t="s">
        <v>14459</v>
      </c>
      <c r="F1327" s="13" t="s">
        <v>11685</v>
      </c>
      <c r="G1327" s="13">
        <v>2017</v>
      </c>
      <c r="H1327" s="44">
        <v>42671</v>
      </c>
      <c r="I1327" s="13" t="s">
        <v>14460</v>
      </c>
      <c r="J1327" s="13" t="s">
        <v>14461</v>
      </c>
      <c r="K1327" s="13" t="s">
        <v>14462</v>
      </c>
    </row>
    <row r="1328" spans="1:11" ht="15.75" customHeight="1" x14ac:dyDescent="0.25">
      <c r="A1328" s="13">
        <v>28703728</v>
      </c>
      <c r="B1328" s="13" t="s">
        <v>14468</v>
      </c>
      <c r="C1328" s="13" t="s">
        <v>14469</v>
      </c>
      <c r="D1328" s="13" t="s">
        <v>14470</v>
      </c>
      <c r="E1328" s="13" t="s">
        <v>9496</v>
      </c>
      <c r="F1328" s="13" t="s">
        <v>304</v>
      </c>
      <c r="G1328" s="13">
        <v>2017</v>
      </c>
      <c r="H1328" s="44">
        <v>42930</v>
      </c>
      <c r="K1328" s="13" t="s">
        <v>14471</v>
      </c>
    </row>
    <row r="1329" spans="1:11" ht="15.75" customHeight="1" x14ac:dyDescent="0.25">
      <c r="A1329" s="13">
        <v>35065063</v>
      </c>
      <c r="B1329" s="13" t="s">
        <v>14472</v>
      </c>
      <c r="C1329" s="13" t="s">
        <v>14473</v>
      </c>
      <c r="D1329" s="13" t="s">
        <v>14474</v>
      </c>
      <c r="E1329" s="13" t="s">
        <v>14475</v>
      </c>
      <c r="F1329" s="13" t="s">
        <v>679</v>
      </c>
      <c r="G1329" s="13">
        <v>2022</v>
      </c>
      <c r="H1329" s="44">
        <v>44583</v>
      </c>
      <c r="K1329" s="13" t="s">
        <v>14476</v>
      </c>
    </row>
    <row r="1330" spans="1:11" ht="15.75" customHeight="1" x14ac:dyDescent="0.25">
      <c r="A1330" s="13">
        <v>33290434</v>
      </c>
      <c r="B1330" s="13" t="s">
        <v>14483</v>
      </c>
      <c r="C1330" s="13" t="s">
        <v>14484</v>
      </c>
      <c r="D1330" s="13" t="s">
        <v>14485</v>
      </c>
      <c r="E1330" s="13" t="s">
        <v>14486</v>
      </c>
      <c r="F1330" s="13" t="s">
        <v>1251</v>
      </c>
      <c r="G1330" s="13">
        <v>2020</v>
      </c>
      <c r="H1330" s="44">
        <v>44173</v>
      </c>
      <c r="I1330" s="13" t="s">
        <v>14487</v>
      </c>
      <c r="K1330" s="13" t="s">
        <v>14488</v>
      </c>
    </row>
    <row r="1331" spans="1:11" ht="15.75" customHeight="1" x14ac:dyDescent="0.25">
      <c r="A1331" s="13">
        <v>33727348</v>
      </c>
      <c r="B1331" s="13" t="s">
        <v>14502</v>
      </c>
      <c r="C1331" s="13" t="s">
        <v>14503</v>
      </c>
      <c r="D1331" s="13" t="s">
        <v>14504</v>
      </c>
      <c r="E1331" s="13" t="s">
        <v>14505</v>
      </c>
      <c r="F1331" s="13" t="s">
        <v>277</v>
      </c>
      <c r="G1331" s="13">
        <v>2021</v>
      </c>
      <c r="H1331" s="44">
        <v>44272</v>
      </c>
      <c r="I1331" s="13" t="s">
        <v>14506</v>
      </c>
      <c r="K1331" s="13" t="s">
        <v>14507</v>
      </c>
    </row>
    <row r="1332" spans="1:11" ht="15.75" customHeight="1" x14ac:dyDescent="0.25">
      <c r="A1332" s="13">
        <v>29048985</v>
      </c>
      <c r="B1332" s="13" t="s">
        <v>14517</v>
      </c>
      <c r="C1332" s="13" t="s">
        <v>14518</v>
      </c>
      <c r="D1332" s="13" t="s">
        <v>14519</v>
      </c>
      <c r="E1332" s="13" t="s">
        <v>10648</v>
      </c>
      <c r="F1332" s="13" t="s">
        <v>5584</v>
      </c>
      <c r="G1332" s="13">
        <v>2018</v>
      </c>
      <c r="H1332" s="44">
        <v>43028</v>
      </c>
      <c r="I1332" s="13" t="s">
        <v>14520</v>
      </c>
      <c r="K1332" s="13" t="s">
        <v>14521</v>
      </c>
    </row>
    <row r="1333" spans="1:11" ht="15.75" customHeight="1" x14ac:dyDescent="0.25">
      <c r="A1333" s="13">
        <v>32036466</v>
      </c>
      <c r="B1333" s="13" t="s">
        <v>14522</v>
      </c>
      <c r="C1333" s="13" t="s">
        <v>14523</v>
      </c>
      <c r="D1333" s="13" t="s">
        <v>14524</v>
      </c>
      <c r="E1333" s="13" t="s">
        <v>13706</v>
      </c>
      <c r="F1333" s="13" t="s">
        <v>164</v>
      </c>
      <c r="G1333" s="13">
        <v>2020</v>
      </c>
      <c r="H1333" s="44">
        <v>43871</v>
      </c>
      <c r="I1333" s="13" t="s">
        <v>14525</v>
      </c>
      <c r="K1333" s="13" t="s">
        <v>14526</v>
      </c>
    </row>
    <row r="1334" spans="1:11" ht="15.75" customHeight="1" x14ac:dyDescent="0.25">
      <c r="A1334" s="13">
        <v>33812863</v>
      </c>
      <c r="B1334" s="13" t="s">
        <v>14527</v>
      </c>
      <c r="C1334" s="13" t="s">
        <v>14528</v>
      </c>
      <c r="D1334" s="13" t="s">
        <v>14529</v>
      </c>
      <c r="E1334" s="13" t="s">
        <v>14530</v>
      </c>
      <c r="F1334" s="13" t="s">
        <v>14531</v>
      </c>
      <c r="G1334" s="13">
        <v>2021</v>
      </c>
      <c r="H1334" s="44">
        <v>44290</v>
      </c>
      <c r="K1334" s="13" t="s">
        <v>14532</v>
      </c>
    </row>
    <row r="1335" spans="1:11" ht="15.75" customHeight="1" x14ac:dyDescent="0.25">
      <c r="A1335" s="13">
        <v>33003186</v>
      </c>
      <c r="B1335" s="13" t="s">
        <v>14533</v>
      </c>
      <c r="C1335" s="13" t="s">
        <v>14534</v>
      </c>
      <c r="D1335" s="13" t="s">
        <v>14535</v>
      </c>
      <c r="E1335" s="13" t="s">
        <v>14536</v>
      </c>
      <c r="F1335" s="13" t="s">
        <v>304</v>
      </c>
      <c r="G1335" s="13">
        <v>2021</v>
      </c>
      <c r="H1335" s="44">
        <v>44105</v>
      </c>
      <c r="I1335" s="13" t="s">
        <v>14537</v>
      </c>
      <c r="J1335" s="13" t="s">
        <v>14538</v>
      </c>
      <c r="K1335" s="13" t="s">
        <v>14539</v>
      </c>
    </row>
    <row r="1336" spans="1:11" ht="15.75" customHeight="1" x14ac:dyDescent="0.25">
      <c r="A1336" s="13">
        <v>30119987</v>
      </c>
      <c r="B1336" s="13" t="s">
        <v>14541</v>
      </c>
      <c r="C1336" s="13" t="s">
        <v>14542</v>
      </c>
      <c r="D1336" s="13" t="s">
        <v>14543</v>
      </c>
      <c r="E1336" s="13" t="s">
        <v>14544</v>
      </c>
      <c r="F1336" s="13" t="s">
        <v>8447</v>
      </c>
      <c r="G1336" s="13">
        <v>2019</v>
      </c>
      <c r="H1336" s="44">
        <v>43331</v>
      </c>
      <c r="K1336" s="13" t="s">
        <v>14545</v>
      </c>
    </row>
    <row r="1337" spans="1:11" ht="15.75" customHeight="1" x14ac:dyDescent="0.25">
      <c r="A1337" s="13">
        <v>28235839</v>
      </c>
      <c r="B1337" s="13" t="s">
        <v>14551</v>
      </c>
      <c r="C1337" s="13" t="s">
        <v>14552</v>
      </c>
      <c r="D1337" s="13" t="s">
        <v>14553</v>
      </c>
      <c r="E1337" s="13" t="s">
        <v>14554</v>
      </c>
      <c r="F1337" s="13" t="s">
        <v>393</v>
      </c>
      <c r="G1337" s="13">
        <v>2017</v>
      </c>
      <c r="H1337" s="44">
        <v>42792</v>
      </c>
      <c r="I1337" s="13" t="s">
        <v>14555</v>
      </c>
      <c r="J1337" s="13" t="s">
        <v>14556</v>
      </c>
      <c r="K1337" s="13" t="s">
        <v>14557</v>
      </c>
    </row>
    <row r="1338" spans="1:11" ht="15.75" customHeight="1" x14ac:dyDescent="0.25">
      <c r="A1338" s="13">
        <v>33783414</v>
      </c>
      <c r="B1338" s="13" t="s">
        <v>14571</v>
      </c>
      <c r="C1338" s="13" t="s">
        <v>14572</v>
      </c>
      <c r="D1338" s="13" t="s">
        <v>14573</v>
      </c>
      <c r="E1338" s="13" t="s">
        <v>14574</v>
      </c>
      <c r="F1338" s="13" t="s">
        <v>304</v>
      </c>
      <c r="G1338" s="13">
        <v>2021</v>
      </c>
      <c r="H1338" s="44">
        <v>44285</v>
      </c>
      <c r="I1338" s="13" t="s">
        <v>14575</v>
      </c>
      <c r="J1338" s="13" t="s">
        <v>14576</v>
      </c>
      <c r="K1338" s="13" t="s">
        <v>14577</v>
      </c>
    </row>
    <row r="1339" spans="1:11" ht="15.75" customHeight="1" x14ac:dyDescent="0.25">
      <c r="A1339" s="13">
        <v>34233535</v>
      </c>
      <c r="B1339" s="13" t="s">
        <v>14578</v>
      </c>
      <c r="C1339" s="13" t="s">
        <v>14579</v>
      </c>
      <c r="D1339" s="13" t="s">
        <v>14580</v>
      </c>
      <c r="E1339" s="13" t="s">
        <v>14581</v>
      </c>
      <c r="F1339" s="13" t="s">
        <v>735</v>
      </c>
      <c r="G1339" s="13">
        <v>2021</v>
      </c>
      <c r="H1339" s="44">
        <v>44385</v>
      </c>
      <c r="K1339" s="13" t="s">
        <v>14582</v>
      </c>
    </row>
    <row r="1340" spans="1:11" ht="15.75" customHeight="1" x14ac:dyDescent="0.25">
      <c r="A1340" s="13">
        <v>34758169</v>
      </c>
      <c r="B1340" s="13" t="s">
        <v>14586</v>
      </c>
      <c r="C1340" s="13" t="s">
        <v>14587</v>
      </c>
      <c r="D1340" s="13" t="s">
        <v>14588</v>
      </c>
      <c r="E1340" s="13" t="s">
        <v>14589</v>
      </c>
      <c r="F1340" s="13" t="s">
        <v>1376</v>
      </c>
      <c r="G1340" s="13">
        <v>2022</v>
      </c>
      <c r="H1340" s="44">
        <v>44510</v>
      </c>
      <c r="I1340" s="13" t="s">
        <v>14590</v>
      </c>
      <c r="K1340" s="13" t="s">
        <v>14591</v>
      </c>
    </row>
    <row r="1341" spans="1:11" ht="15.75" customHeight="1" x14ac:dyDescent="0.25">
      <c r="A1341" s="13">
        <v>34174905</v>
      </c>
      <c r="B1341" s="13" t="s">
        <v>14597</v>
      </c>
      <c r="C1341" s="13" t="s">
        <v>14598</v>
      </c>
      <c r="D1341" s="13" t="s">
        <v>14599</v>
      </c>
      <c r="E1341" s="13" t="s">
        <v>14600</v>
      </c>
      <c r="F1341" s="13" t="s">
        <v>14601</v>
      </c>
      <c r="G1341" s="13">
        <v>2021</v>
      </c>
      <c r="H1341" s="44">
        <v>44374</v>
      </c>
      <c r="I1341" s="13" t="s">
        <v>14602</v>
      </c>
      <c r="K1341" s="13" t="s">
        <v>14603</v>
      </c>
    </row>
    <row r="1342" spans="1:11" ht="15.75" customHeight="1" x14ac:dyDescent="0.25">
      <c r="A1342" s="13">
        <v>33612012</v>
      </c>
      <c r="B1342" s="13" t="s">
        <v>14605</v>
      </c>
      <c r="C1342" s="13" t="s">
        <v>14606</v>
      </c>
      <c r="D1342" s="13" t="s">
        <v>14607</v>
      </c>
      <c r="E1342" s="13" t="s">
        <v>5268</v>
      </c>
      <c r="F1342" s="13" t="s">
        <v>735</v>
      </c>
      <c r="G1342" s="13">
        <v>2021</v>
      </c>
      <c r="H1342" s="44">
        <v>44249</v>
      </c>
      <c r="I1342" s="13" t="s">
        <v>14608</v>
      </c>
      <c r="J1342" s="13" t="s">
        <v>14609</v>
      </c>
      <c r="K1342" s="13" t="s">
        <v>14610</v>
      </c>
    </row>
    <row r="1343" spans="1:11" ht="15.75" customHeight="1" x14ac:dyDescent="0.25">
      <c r="A1343" s="13">
        <v>33427085</v>
      </c>
      <c r="B1343" s="13" t="s">
        <v>14611</v>
      </c>
      <c r="C1343" s="13" t="s">
        <v>14612</v>
      </c>
      <c r="D1343" s="13" t="s">
        <v>14613</v>
      </c>
      <c r="E1343" s="13" t="s">
        <v>9739</v>
      </c>
      <c r="F1343" s="13" t="s">
        <v>735</v>
      </c>
      <c r="G1343" s="13">
        <v>2021</v>
      </c>
      <c r="H1343" s="44">
        <v>44207</v>
      </c>
      <c r="I1343" s="13" t="s">
        <v>14614</v>
      </c>
      <c r="K1343" s="13" t="s">
        <v>14615</v>
      </c>
    </row>
    <row r="1344" spans="1:11" ht="15.75" customHeight="1" x14ac:dyDescent="0.25">
      <c r="A1344" s="13">
        <v>34396407</v>
      </c>
      <c r="B1344" s="13" t="s">
        <v>14616</v>
      </c>
      <c r="C1344" s="13" t="s">
        <v>14617</v>
      </c>
      <c r="D1344" s="13" t="s">
        <v>14618</v>
      </c>
      <c r="E1344" s="13" t="s">
        <v>14619</v>
      </c>
      <c r="F1344" s="13" t="s">
        <v>195</v>
      </c>
      <c r="G1344" s="13">
        <v>2021</v>
      </c>
      <c r="H1344" s="44">
        <v>44424</v>
      </c>
      <c r="I1344" s="13" t="s">
        <v>14620</v>
      </c>
      <c r="K1344" s="13" t="s">
        <v>14621</v>
      </c>
    </row>
    <row r="1345" spans="1:11" ht="15.75" customHeight="1" x14ac:dyDescent="0.25">
      <c r="A1345" s="13">
        <v>30732970</v>
      </c>
      <c r="B1345" s="13" t="s">
        <v>14622</v>
      </c>
      <c r="C1345" s="13" t="s">
        <v>14623</v>
      </c>
      <c r="D1345" s="13" t="s">
        <v>14624</v>
      </c>
      <c r="E1345" s="13" t="s">
        <v>14625</v>
      </c>
      <c r="F1345" s="13" t="s">
        <v>1995</v>
      </c>
      <c r="G1345" s="13">
        <v>2019</v>
      </c>
      <c r="H1345" s="44">
        <v>43505</v>
      </c>
      <c r="K1345" s="13" t="s">
        <v>14626</v>
      </c>
    </row>
    <row r="1346" spans="1:11" ht="15.75" customHeight="1" x14ac:dyDescent="0.25">
      <c r="A1346" s="13">
        <v>28806354</v>
      </c>
      <c r="B1346" s="13" t="s">
        <v>14642</v>
      </c>
      <c r="C1346" s="13" t="s">
        <v>14643</v>
      </c>
      <c r="D1346" s="13" t="s">
        <v>14644</v>
      </c>
      <c r="E1346" s="13" t="s">
        <v>14645</v>
      </c>
      <c r="F1346" s="13" t="s">
        <v>304</v>
      </c>
      <c r="G1346" s="13">
        <v>2017</v>
      </c>
      <c r="H1346" s="44">
        <v>42962</v>
      </c>
      <c r="I1346" s="13" t="s">
        <v>14646</v>
      </c>
      <c r="K1346" s="13" t="s">
        <v>14647</v>
      </c>
    </row>
    <row r="1347" spans="1:11" ht="15.75" customHeight="1" x14ac:dyDescent="0.25">
      <c r="A1347" s="13">
        <v>30413681</v>
      </c>
      <c r="B1347" s="13" t="s">
        <v>14648</v>
      </c>
      <c r="C1347" s="13" t="s">
        <v>14649</v>
      </c>
      <c r="D1347" s="13" t="s">
        <v>14650</v>
      </c>
      <c r="E1347" s="13" t="s">
        <v>14651</v>
      </c>
      <c r="F1347" s="13" t="s">
        <v>14652</v>
      </c>
      <c r="G1347" s="13">
        <v>2018</v>
      </c>
      <c r="H1347" s="44">
        <v>43415</v>
      </c>
      <c r="I1347" s="13" t="s">
        <v>14653</v>
      </c>
      <c r="K1347" s="13" t="s">
        <v>14654</v>
      </c>
    </row>
    <row r="1348" spans="1:11" ht="15.75" customHeight="1" x14ac:dyDescent="0.25">
      <c r="A1348" s="13">
        <v>33341349</v>
      </c>
      <c r="B1348" s="13" t="s">
        <v>14661</v>
      </c>
      <c r="C1348" s="13" t="s">
        <v>14662</v>
      </c>
      <c r="D1348" s="13" t="s">
        <v>14663</v>
      </c>
      <c r="E1348" s="13" t="s">
        <v>14664</v>
      </c>
      <c r="F1348" s="13" t="s">
        <v>2022</v>
      </c>
      <c r="G1348" s="13">
        <v>2021</v>
      </c>
      <c r="H1348" s="44">
        <v>44185</v>
      </c>
      <c r="K1348" s="13" t="s">
        <v>14665</v>
      </c>
    </row>
    <row r="1349" spans="1:11" ht="15.75" customHeight="1" x14ac:dyDescent="0.25">
      <c r="A1349" s="13">
        <v>28799824</v>
      </c>
      <c r="B1349" s="13" t="s">
        <v>14666</v>
      </c>
      <c r="C1349" s="13" t="s">
        <v>14667</v>
      </c>
      <c r="D1349" s="13" t="s">
        <v>14668</v>
      </c>
      <c r="E1349" s="13" t="s">
        <v>14669</v>
      </c>
      <c r="F1349" s="13" t="s">
        <v>735</v>
      </c>
      <c r="G1349" s="13">
        <v>2018</v>
      </c>
      <c r="H1349" s="44">
        <v>42959</v>
      </c>
      <c r="I1349" s="13" t="s">
        <v>14670</v>
      </c>
      <c r="J1349" s="13" t="s">
        <v>14671</v>
      </c>
      <c r="K1349" s="13" t="s">
        <v>14672</v>
      </c>
    </row>
    <row r="1350" spans="1:11" ht="15.75" customHeight="1" x14ac:dyDescent="0.25">
      <c r="A1350" s="13">
        <v>30782948</v>
      </c>
      <c r="B1350" s="13" t="s">
        <v>14673</v>
      </c>
      <c r="C1350" s="13" t="s">
        <v>14674</v>
      </c>
      <c r="D1350" s="13" t="s">
        <v>14675</v>
      </c>
      <c r="E1350" s="13" t="s">
        <v>14676</v>
      </c>
      <c r="F1350" s="13" t="s">
        <v>5111</v>
      </c>
      <c r="G1350" s="13">
        <v>2019</v>
      </c>
      <c r="H1350" s="44">
        <v>43517</v>
      </c>
      <c r="I1350" s="13" t="s">
        <v>14677</v>
      </c>
      <c r="K1350" s="13" t="s">
        <v>14678</v>
      </c>
    </row>
    <row r="1351" spans="1:11" ht="15.75" customHeight="1" x14ac:dyDescent="0.25">
      <c r="A1351" s="13">
        <v>34433798</v>
      </c>
      <c r="B1351" s="13" t="s">
        <v>14690</v>
      </c>
      <c r="C1351" s="13" t="s">
        <v>14691</v>
      </c>
      <c r="D1351" s="13" t="s">
        <v>14692</v>
      </c>
      <c r="E1351" s="13" t="s">
        <v>14693</v>
      </c>
      <c r="F1351" s="13" t="s">
        <v>304</v>
      </c>
      <c r="G1351" s="13">
        <v>2021</v>
      </c>
      <c r="H1351" s="44">
        <v>44434</v>
      </c>
      <c r="I1351" s="13" t="s">
        <v>14694</v>
      </c>
      <c r="J1351" s="13" t="s">
        <v>14695</v>
      </c>
      <c r="K1351" s="13" t="s">
        <v>14696</v>
      </c>
    </row>
    <row r="1352" spans="1:11" ht="15.75" customHeight="1" x14ac:dyDescent="0.25">
      <c r="A1352" s="13">
        <v>34110729</v>
      </c>
      <c r="B1352" s="13" t="s">
        <v>14697</v>
      </c>
      <c r="C1352" s="13" t="s">
        <v>14698</v>
      </c>
      <c r="D1352" s="13" t="s">
        <v>14699</v>
      </c>
      <c r="E1352" s="13" t="s">
        <v>14700</v>
      </c>
      <c r="F1352" s="13" t="s">
        <v>304</v>
      </c>
      <c r="G1352" s="13">
        <v>2021</v>
      </c>
      <c r="H1352" s="44">
        <v>44357</v>
      </c>
      <c r="I1352" s="13" t="s">
        <v>14701</v>
      </c>
      <c r="K1352" s="13" t="s">
        <v>14702</v>
      </c>
    </row>
    <row r="1353" spans="1:11" ht="15.75" customHeight="1" x14ac:dyDescent="0.25">
      <c r="A1353" s="13">
        <v>28886618</v>
      </c>
      <c r="B1353" s="13" t="s">
        <v>14715</v>
      </c>
      <c r="C1353" s="13" t="s">
        <v>14716</v>
      </c>
      <c r="D1353" s="13" t="s">
        <v>14717</v>
      </c>
      <c r="E1353" s="13" t="s">
        <v>9472</v>
      </c>
      <c r="F1353" s="13" t="s">
        <v>399</v>
      </c>
      <c r="G1353" s="13">
        <v>2018</v>
      </c>
      <c r="H1353" s="44">
        <v>42987</v>
      </c>
      <c r="K1353" s="13" t="s">
        <v>14718</v>
      </c>
    </row>
    <row r="1354" spans="1:11" ht="15.75" customHeight="1" x14ac:dyDescent="0.25">
      <c r="A1354" s="13">
        <v>33530892</v>
      </c>
      <c r="B1354" s="13" t="s">
        <v>14719</v>
      </c>
      <c r="C1354" s="13" t="s">
        <v>14720</v>
      </c>
      <c r="D1354" s="13" t="s">
        <v>14721</v>
      </c>
      <c r="E1354" s="13" t="s">
        <v>711</v>
      </c>
      <c r="F1354" s="13" t="s">
        <v>735</v>
      </c>
      <c r="G1354" s="13">
        <v>2021</v>
      </c>
      <c r="H1354" s="44">
        <v>44230</v>
      </c>
      <c r="I1354" s="13" t="s">
        <v>14722</v>
      </c>
      <c r="J1354" s="13" t="s">
        <v>14723</v>
      </c>
      <c r="K1354" s="13" t="s">
        <v>14724</v>
      </c>
    </row>
    <row r="1355" spans="1:11" ht="15.75" customHeight="1" x14ac:dyDescent="0.25">
      <c r="A1355" s="13">
        <v>34420017</v>
      </c>
      <c r="B1355" s="13" t="s">
        <v>14731</v>
      </c>
      <c r="C1355" s="13" t="s">
        <v>14732</v>
      </c>
      <c r="D1355" s="13" t="s">
        <v>14733</v>
      </c>
      <c r="E1355" s="13" t="s">
        <v>8361</v>
      </c>
      <c r="F1355" s="13" t="s">
        <v>304</v>
      </c>
      <c r="G1355" s="13">
        <v>2021</v>
      </c>
      <c r="H1355" s="44">
        <v>44430</v>
      </c>
      <c r="K1355" s="13" t="s">
        <v>14734</v>
      </c>
    </row>
    <row r="1356" spans="1:11" ht="15.75" customHeight="1" x14ac:dyDescent="0.25">
      <c r="A1356" s="13">
        <v>34096386</v>
      </c>
      <c r="B1356" s="13" t="s">
        <v>14735</v>
      </c>
      <c r="C1356" s="13" t="s">
        <v>14736</v>
      </c>
      <c r="D1356" s="13" t="s">
        <v>14737</v>
      </c>
      <c r="E1356" s="13" t="s">
        <v>11511</v>
      </c>
      <c r="F1356" s="13" t="s">
        <v>735</v>
      </c>
      <c r="G1356" s="13">
        <v>2021</v>
      </c>
      <c r="H1356" s="44">
        <v>44354</v>
      </c>
      <c r="K1356" s="13" t="s">
        <v>14738</v>
      </c>
    </row>
    <row r="1357" spans="1:11" ht="15.75" customHeight="1" x14ac:dyDescent="0.25">
      <c r="A1357" s="13">
        <v>28166698</v>
      </c>
      <c r="B1357" s="13" t="s">
        <v>14739</v>
      </c>
      <c r="C1357" s="13" t="s">
        <v>14740</v>
      </c>
      <c r="D1357" s="13" t="s">
        <v>14741</v>
      </c>
      <c r="E1357" s="13" t="s">
        <v>14742</v>
      </c>
      <c r="F1357" s="13" t="s">
        <v>735</v>
      </c>
      <c r="G1357" s="13">
        <v>2017</v>
      </c>
      <c r="H1357" s="44">
        <v>42774</v>
      </c>
      <c r="I1357" s="13" t="s">
        <v>14743</v>
      </c>
      <c r="J1357" s="13" t="s">
        <v>14744</v>
      </c>
      <c r="K1357" s="13" t="s">
        <v>14745</v>
      </c>
    </row>
    <row r="1358" spans="1:11" ht="15.75" customHeight="1" x14ac:dyDescent="0.25">
      <c r="A1358" s="13">
        <v>30400890</v>
      </c>
      <c r="B1358" s="13" t="s">
        <v>14750</v>
      </c>
      <c r="C1358" s="13" t="s">
        <v>14751</v>
      </c>
      <c r="D1358" s="13" t="s">
        <v>14752</v>
      </c>
      <c r="E1358" s="13" t="s">
        <v>14753</v>
      </c>
      <c r="F1358" s="13" t="s">
        <v>1066</v>
      </c>
      <c r="G1358" s="13">
        <v>2018</v>
      </c>
      <c r="H1358" s="44">
        <v>43412</v>
      </c>
      <c r="I1358" s="13" t="s">
        <v>14754</v>
      </c>
      <c r="K1358" s="13" t="s">
        <v>14755</v>
      </c>
    </row>
    <row r="1359" spans="1:11" ht="15.75" customHeight="1" x14ac:dyDescent="0.25">
      <c r="A1359" s="13">
        <v>35001017</v>
      </c>
      <c r="B1359" s="13" t="s">
        <v>14757</v>
      </c>
      <c r="C1359" s="13" t="s">
        <v>14758</v>
      </c>
      <c r="D1359" s="13" t="s">
        <v>14759</v>
      </c>
      <c r="E1359" s="13" t="s">
        <v>14760</v>
      </c>
      <c r="F1359" s="13" t="s">
        <v>304</v>
      </c>
      <c r="G1359" s="13">
        <v>2022</v>
      </c>
      <c r="H1359" s="44">
        <v>44571</v>
      </c>
      <c r="I1359" s="13" t="s">
        <v>14761</v>
      </c>
      <c r="J1359" s="13" t="s">
        <v>14762</v>
      </c>
      <c r="K1359" s="13" t="s">
        <v>14763</v>
      </c>
    </row>
    <row r="1360" spans="1:11" ht="15.75" customHeight="1" x14ac:dyDescent="0.25">
      <c r="A1360" s="13">
        <v>33248851</v>
      </c>
      <c r="B1360" s="13" t="s">
        <v>14776</v>
      </c>
      <c r="C1360" s="13" t="s">
        <v>14777</v>
      </c>
      <c r="D1360" s="13" t="s">
        <v>14778</v>
      </c>
      <c r="E1360" s="13" t="s">
        <v>14779</v>
      </c>
      <c r="F1360" s="13" t="s">
        <v>14780</v>
      </c>
      <c r="G1360" s="13">
        <v>2021</v>
      </c>
      <c r="H1360" s="44">
        <v>44164</v>
      </c>
      <c r="K1360" s="13" t="s">
        <v>14781</v>
      </c>
    </row>
    <row r="1361" spans="1:11" ht="15.75" customHeight="1" x14ac:dyDescent="0.25">
      <c r="A1361" s="13">
        <v>29465674</v>
      </c>
      <c r="B1361" s="13" t="s">
        <v>14783</v>
      </c>
      <c r="C1361" s="13" t="s">
        <v>14784</v>
      </c>
      <c r="D1361" s="13" t="s">
        <v>14785</v>
      </c>
      <c r="E1361" s="13" t="s">
        <v>14786</v>
      </c>
      <c r="F1361" s="13" t="s">
        <v>304</v>
      </c>
      <c r="G1361" s="13">
        <v>2018</v>
      </c>
      <c r="H1361" s="44">
        <v>43153</v>
      </c>
      <c r="I1361" s="13" t="s">
        <v>14787</v>
      </c>
      <c r="J1361" s="13" t="s">
        <v>14788</v>
      </c>
      <c r="K1361" s="13" t="s">
        <v>14789</v>
      </c>
    </row>
    <row r="1362" spans="1:11" ht="15.75" customHeight="1" x14ac:dyDescent="0.25">
      <c r="A1362" s="13">
        <v>35235608</v>
      </c>
      <c r="B1362" s="13" t="s">
        <v>14790</v>
      </c>
      <c r="C1362" s="13" t="s">
        <v>14791</v>
      </c>
      <c r="D1362" s="13" t="s">
        <v>14792</v>
      </c>
      <c r="E1362" s="13" t="s">
        <v>14793</v>
      </c>
      <c r="F1362" s="13" t="s">
        <v>424</v>
      </c>
      <c r="G1362" s="13">
        <v>2022</v>
      </c>
      <c r="H1362" s="44">
        <v>44622</v>
      </c>
      <c r="I1362" s="13" t="s">
        <v>14794</v>
      </c>
      <c r="K1362" s="13" t="s">
        <v>14795</v>
      </c>
    </row>
    <row r="1363" spans="1:11" ht="15.75" customHeight="1" x14ac:dyDescent="0.25">
      <c r="A1363" s="13">
        <v>28876312</v>
      </c>
      <c r="B1363" s="13" t="s">
        <v>14797</v>
      </c>
      <c r="C1363" s="13" t="s">
        <v>14798</v>
      </c>
      <c r="D1363" s="13" t="s">
        <v>14799</v>
      </c>
      <c r="E1363" s="13" t="s">
        <v>14800</v>
      </c>
      <c r="F1363" s="13" t="s">
        <v>304</v>
      </c>
      <c r="G1363" s="13">
        <v>2017</v>
      </c>
      <c r="H1363" s="44">
        <v>42985</v>
      </c>
      <c r="I1363" s="13" t="s">
        <v>14801</v>
      </c>
      <c r="J1363" s="13" t="s">
        <v>14802</v>
      </c>
      <c r="K1363" s="13" t="s">
        <v>14803</v>
      </c>
    </row>
    <row r="1364" spans="1:11" ht="15.75" customHeight="1" x14ac:dyDescent="0.25">
      <c r="A1364" s="13">
        <v>29380356</v>
      </c>
      <c r="B1364" s="13" t="s">
        <v>14815</v>
      </c>
      <c r="C1364" s="13" t="s">
        <v>14816</v>
      </c>
      <c r="D1364" s="13" t="s">
        <v>14817</v>
      </c>
      <c r="E1364" s="13" t="s">
        <v>14818</v>
      </c>
      <c r="F1364" s="13" t="s">
        <v>14819</v>
      </c>
      <c r="G1364" s="13">
        <v>2018</v>
      </c>
      <c r="H1364" s="44">
        <v>43131</v>
      </c>
      <c r="K1364" s="13" t="s">
        <v>14820</v>
      </c>
    </row>
    <row r="1365" spans="1:11" ht="15.75" customHeight="1" x14ac:dyDescent="0.25">
      <c r="A1365" s="13">
        <v>30742592</v>
      </c>
      <c r="B1365" s="13" t="s">
        <v>14832</v>
      </c>
      <c r="C1365" s="13" t="s">
        <v>14833</v>
      </c>
      <c r="D1365" s="13" t="s">
        <v>14834</v>
      </c>
      <c r="E1365" s="13" t="s">
        <v>14835</v>
      </c>
      <c r="F1365" s="13" t="s">
        <v>304</v>
      </c>
      <c r="G1365" s="13">
        <v>2019</v>
      </c>
      <c r="H1365" s="44">
        <v>43508</v>
      </c>
      <c r="K1365" s="13" t="s">
        <v>14836</v>
      </c>
    </row>
    <row r="1366" spans="1:11" ht="15.75" customHeight="1" x14ac:dyDescent="0.25">
      <c r="A1366" s="13">
        <v>34210839</v>
      </c>
      <c r="B1366" s="13" t="s">
        <v>14837</v>
      </c>
      <c r="C1366" s="13" t="s">
        <v>14838</v>
      </c>
      <c r="D1366" s="13" t="s">
        <v>14839</v>
      </c>
      <c r="E1366" s="13" t="s">
        <v>8409</v>
      </c>
      <c r="F1366" s="13" t="s">
        <v>393</v>
      </c>
      <c r="G1366" s="13">
        <v>2022</v>
      </c>
      <c r="H1366" s="44">
        <v>44379</v>
      </c>
      <c r="K1366" s="13" t="s">
        <v>14840</v>
      </c>
    </row>
    <row r="1367" spans="1:11" ht="15.75" customHeight="1" x14ac:dyDescent="0.25">
      <c r="A1367" s="13">
        <v>35120153</v>
      </c>
      <c r="B1367" s="13" t="s">
        <v>14842</v>
      </c>
      <c r="C1367" s="13" t="s">
        <v>14843</v>
      </c>
      <c r="D1367" s="13" t="s">
        <v>14844</v>
      </c>
      <c r="E1367" s="13" t="s">
        <v>14845</v>
      </c>
      <c r="F1367" s="13" t="s">
        <v>424</v>
      </c>
      <c r="G1367" s="13">
        <v>2022</v>
      </c>
      <c r="H1367" s="44">
        <v>44596</v>
      </c>
      <c r="I1367" s="13" t="s">
        <v>14846</v>
      </c>
      <c r="K1367" s="13" t="s">
        <v>14847</v>
      </c>
    </row>
    <row r="1368" spans="1:11" ht="15.75" customHeight="1" x14ac:dyDescent="0.25">
      <c r="A1368" s="13">
        <v>31513653</v>
      </c>
      <c r="B1368" s="13" t="s">
        <v>14848</v>
      </c>
      <c r="C1368" s="13" t="s">
        <v>14849</v>
      </c>
      <c r="D1368" s="13" t="s">
        <v>14850</v>
      </c>
      <c r="E1368" s="13" t="s">
        <v>14851</v>
      </c>
      <c r="F1368" s="13" t="s">
        <v>424</v>
      </c>
      <c r="G1368" s="13">
        <v>2019</v>
      </c>
      <c r="H1368" s="44">
        <v>43721</v>
      </c>
      <c r="I1368" s="13" t="s">
        <v>14852</v>
      </c>
      <c r="K1368" s="13" t="s">
        <v>14853</v>
      </c>
    </row>
    <row r="1369" spans="1:11" ht="15.75" customHeight="1" x14ac:dyDescent="0.25">
      <c r="A1369" s="13">
        <v>34009081</v>
      </c>
      <c r="B1369" s="13" t="s">
        <v>14855</v>
      </c>
      <c r="C1369" s="13" t="s">
        <v>14856</v>
      </c>
      <c r="D1369" s="13" t="s">
        <v>14857</v>
      </c>
      <c r="E1369" s="13" t="s">
        <v>12041</v>
      </c>
      <c r="F1369" s="13" t="s">
        <v>735</v>
      </c>
      <c r="G1369" s="13">
        <v>2021</v>
      </c>
      <c r="H1369" s="44">
        <v>44335</v>
      </c>
      <c r="K1369" s="13" t="s">
        <v>14858</v>
      </c>
    </row>
    <row r="1370" spans="1:11" ht="15.75" customHeight="1" x14ac:dyDescent="0.25">
      <c r="A1370" s="13">
        <v>34475358</v>
      </c>
      <c r="B1370" s="13" t="s">
        <v>14859</v>
      </c>
      <c r="C1370" s="13" t="s">
        <v>14860</v>
      </c>
      <c r="D1370" s="13" t="s">
        <v>14861</v>
      </c>
      <c r="E1370" s="13" t="s">
        <v>14862</v>
      </c>
      <c r="F1370" s="13" t="s">
        <v>304</v>
      </c>
      <c r="G1370" s="13">
        <v>2021</v>
      </c>
      <c r="H1370" s="44">
        <v>44442</v>
      </c>
      <c r="K1370" s="13" t="s">
        <v>14863</v>
      </c>
    </row>
    <row r="1371" spans="1:11" ht="15.75" customHeight="1" x14ac:dyDescent="0.25">
      <c r="A1371" s="13">
        <v>31905399</v>
      </c>
      <c r="B1371" s="13" t="s">
        <v>14864</v>
      </c>
      <c r="C1371" s="13" t="s">
        <v>10311</v>
      </c>
      <c r="D1371" s="13" t="s">
        <v>14865</v>
      </c>
      <c r="E1371" s="13" t="s">
        <v>9549</v>
      </c>
      <c r="F1371" s="13" t="s">
        <v>2140</v>
      </c>
      <c r="G1371" s="13">
        <v>2020</v>
      </c>
      <c r="H1371" s="44">
        <v>43837</v>
      </c>
      <c r="I1371" s="13" t="s">
        <v>14866</v>
      </c>
      <c r="K1371" s="13" t="s">
        <v>14867</v>
      </c>
    </row>
    <row r="1372" spans="1:11" ht="15.75" customHeight="1" x14ac:dyDescent="0.25">
      <c r="A1372" s="13">
        <v>33910514</v>
      </c>
      <c r="B1372" s="13" t="s">
        <v>14873</v>
      </c>
      <c r="C1372" s="13" t="s">
        <v>12580</v>
      </c>
      <c r="D1372" s="13" t="s">
        <v>14874</v>
      </c>
      <c r="E1372" s="13" t="s">
        <v>12582</v>
      </c>
      <c r="F1372" s="13" t="s">
        <v>1066</v>
      </c>
      <c r="G1372" s="13">
        <v>2021</v>
      </c>
      <c r="H1372" s="44">
        <v>44315</v>
      </c>
      <c r="I1372" s="13" t="s">
        <v>14875</v>
      </c>
      <c r="K1372" s="13" t="s">
        <v>14876</v>
      </c>
    </row>
    <row r="1373" spans="1:11" ht="15.75" customHeight="1" x14ac:dyDescent="0.25">
      <c r="A1373" s="13">
        <v>30903720</v>
      </c>
      <c r="B1373" s="13" t="s">
        <v>14877</v>
      </c>
      <c r="C1373" s="13" t="s">
        <v>14878</v>
      </c>
      <c r="D1373" s="13" t="s">
        <v>14879</v>
      </c>
      <c r="E1373" s="13" t="s">
        <v>14880</v>
      </c>
      <c r="F1373" s="13" t="s">
        <v>9137</v>
      </c>
      <c r="G1373" s="13">
        <v>2019</v>
      </c>
      <c r="H1373" s="44">
        <v>43548</v>
      </c>
      <c r="I1373" s="13" t="s">
        <v>14881</v>
      </c>
      <c r="J1373" s="13" t="s">
        <v>14882</v>
      </c>
      <c r="K1373" s="13" t="s">
        <v>14883</v>
      </c>
    </row>
    <row r="1374" spans="1:11" ht="15.75" customHeight="1" x14ac:dyDescent="0.25">
      <c r="A1374" s="13">
        <v>34063264</v>
      </c>
      <c r="B1374" s="13" t="s">
        <v>14884</v>
      </c>
      <c r="C1374" s="13" t="s">
        <v>14885</v>
      </c>
      <c r="D1374" s="13" t="s">
        <v>14886</v>
      </c>
      <c r="E1374" s="13" t="s">
        <v>14887</v>
      </c>
      <c r="F1374" s="13" t="s">
        <v>3809</v>
      </c>
      <c r="G1374" s="13">
        <v>2021</v>
      </c>
      <c r="H1374" s="44">
        <v>44349</v>
      </c>
      <c r="I1374" s="13" t="s">
        <v>14888</v>
      </c>
      <c r="K1374" s="13" t="s">
        <v>14889</v>
      </c>
    </row>
    <row r="1375" spans="1:11" ht="15.75" customHeight="1" x14ac:dyDescent="0.25">
      <c r="A1375" s="13">
        <v>33878134</v>
      </c>
      <c r="B1375" s="13" t="s">
        <v>14896</v>
      </c>
      <c r="C1375" s="13" t="s">
        <v>12580</v>
      </c>
      <c r="D1375" s="13" t="s">
        <v>14897</v>
      </c>
      <c r="E1375" s="13" t="s">
        <v>12582</v>
      </c>
      <c r="F1375" s="13" t="s">
        <v>424</v>
      </c>
      <c r="G1375" s="13">
        <v>2021</v>
      </c>
      <c r="H1375" s="44">
        <v>44306</v>
      </c>
      <c r="I1375" s="13" t="s">
        <v>14898</v>
      </c>
      <c r="K1375" s="13" t="s">
        <v>14899</v>
      </c>
    </row>
    <row r="1376" spans="1:11" ht="15.75" customHeight="1" x14ac:dyDescent="0.25">
      <c r="A1376" s="13">
        <v>35905043</v>
      </c>
      <c r="B1376" s="13" t="s">
        <v>14900</v>
      </c>
      <c r="C1376" s="13" t="s">
        <v>14901</v>
      </c>
      <c r="D1376" s="13" t="s">
        <v>14902</v>
      </c>
      <c r="E1376" s="13" t="s">
        <v>14903</v>
      </c>
      <c r="F1376" s="13" t="s">
        <v>424</v>
      </c>
      <c r="G1376" s="13">
        <v>2022</v>
      </c>
      <c r="H1376" s="44">
        <v>44771</v>
      </c>
      <c r="I1376" s="13" t="s">
        <v>14904</v>
      </c>
      <c r="K1376" s="13" t="s">
        <v>14905</v>
      </c>
    </row>
    <row r="1377" spans="1:11" ht="15.75" customHeight="1" x14ac:dyDescent="0.25">
      <c r="A1377" s="13">
        <v>32114974</v>
      </c>
      <c r="B1377" s="13" t="s">
        <v>14907</v>
      </c>
      <c r="C1377" s="13" t="s">
        <v>9858</v>
      </c>
      <c r="D1377" s="13" t="s">
        <v>14908</v>
      </c>
      <c r="E1377" s="13" t="s">
        <v>655</v>
      </c>
      <c r="F1377" s="13" t="s">
        <v>4579</v>
      </c>
      <c r="G1377" s="13">
        <v>2020</v>
      </c>
      <c r="H1377" s="44">
        <v>43893</v>
      </c>
      <c r="K1377" s="13" t="s">
        <v>14909</v>
      </c>
    </row>
    <row r="1378" spans="1:11" ht="15.75" customHeight="1" x14ac:dyDescent="0.25">
      <c r="A1378" s="13">
        <v>33328194</v>
      </c>
      <c r="B1378" s="13" t="s">
        <v>14910</v>
      </c>
      <c r="C1378" s="13" t="s">
        <v>14911</v>
      </c>
      <c r="D1378" s="13" t="s">
        <v>14912</v>
      </c>
      <c r="E1378" s="13" t="s">
        <v>14913</v>
      </c>
      <c r="F1378" s="13" t="s">
        <v>393</v>
      </c>
      <c r="G1378" s="13">
        <v>2021</v>
      </c>
      <c r="H1378" s="44">
        <v>44182</v>
      </c>
      <c r="K1378" s="13" t="s">
        <v>14914</v>
      </c>
    </row>
    <row r="1379" spans="1:11" ht="15.75" customHeight="1" x14ac:dyDescent="0.25">
      <c r="A1379" s="13">
        <v>29288183</v>
      </c>
      <c r="B1379" s="13" t="s">
        <v>14915</v>
      </c>
      <c r="C1379" s="13" t="s">
        <v>14916</v>
      </c>
      <c r="D1379" s="13" t="s">
        <v>14917</v>
      </c>
      <c r="E1379" s="13" t="s">
        <v>4856</v>
      </c>
      <c r="F1379" s="13" t="s">
        <v>5111</v>
      </c>
      <c r="G1379" s="13">
        <v>2017</v>
      </c>
      <c r="H1379" s="44">
        <v>43100</v>
      </c>
      <c r="I1379" s="13" t="s">
        <v>14918</v>
      </c>
      <c r="K1379" s="13" t="s">
        <v>14919</v>
      </c>
    </row>
    <row r="1380" spans="1:11" ht="15.75" customHeight="1" x14ac:dyDescent="0.25">
      <c r="A1380" s="13">
        <v>29485543</v>
      </c>
      <c r="B1380" s="13" t="s">
        <v>14928</v>
      </c>
      <c r="C1380" s="13" t="s">
        <v>14929</v>
      </c>
      <c r="D1380" s="13" t="s">
        <v>14930</v>
      </c>
      <c r="E1380" s="13" t="s">
        <v>14931</v>
      </c>
      <c r="F1380" s="13" t="s">
        <v>304</v>
      </c>
      <c r="G1380" s="13">
        <v>2018</v>
      </c>
      <c r="H1380" s="44">
        <v>43159</v>
      </c>
      <c r="I1380" s="13" t="s">
        <v>14932</v>
      </c>
      <c r="J1380" s="13" t="s">
        <v>14933</v>
      </c>
      <c r="K1380" s="13" t="s">
        <v>14934</v>
      </c>
    </row>
    <row r="1381" spans="1:11" ht="15.75" customHeight="1" x14ac:dyDescent="0.25">
      <c r="A1381" s="13">
        <v>29925670</v>
      </c>
      <c r="B1381" s="13" t="s">
        <v>14940</v>
      </c>
      <c r="C1381" s="13" t="s">
        <v>14941</v>
      </c>
      <c r="D1381" s="13" t="s">
        <v>14942</v>
      </c>
      <c r="E1381" s="13" t="s">
        <v>14943</v>
      </c>
      <c r="F1381" s="13" t="s">
        <v>393</v>
      </c>
      <c r="G1381" s="13">
        <v>2019</v>
      </c>
      <c r="H1381" s="44">
        <v>43273</v>
      </c>
      <c r="K1381" s="13" t="s">
        <v>14944</v>
      </c>
    </row>
    <row r="1382" spans="1:11" ht="15.75" customHeight="1" x14ac:dyDescent="0.25">
      <c r="A1382" s="13">
        <v>33910964</v>
      </c>
      <c r="B1382" s="13" t="s">
        <v>14949</v>
      </c>
      <c r="C1382" s="13" t="s">
        <v>14950</v>
      </c>
      <c r="D1382" s="13" t="s">
        <v>14951</v>
      </c>
      <c r="E1382" s="13" t="s">
        <v>14952</v>
      </c>
      <c r="F1382" s="13" t="s">
        <v>502</v>
      </c>
      <c r="G1382" s="13">
        <v>2021</v>
      </c>
      <c r="H1382" s="44">
        <v>44315</v>
      </c>
      <c r="I1382" s="13" t="s">
        <v>14953</v>
      </c>
      <c r="K1382" s="13" t="s">
        <v>14954</v>
      </c>
    </row>
    <row r="1383" spans="1:11" ht="15.75" customHeight="1" x14ac:dyDescent="0.25">
      <c r="A1383" s="13">
        <v>33264307</v>
      </c>
      <c r="B1383" s="13" t="s">
        <v>14978</v>
      </c>
      <c r="C1383" s="13" t="s">
        <v>11750</v>
      </c>
      <c r="D1383" s="13" t="s">
        <v>14979</v>
      </c>
      <c r="E1383" s="13" t="s">
        <v>11752</v>
      </c>
      <c r="F1383" s="13" t="s">
        <v>424</v>
      </c>
      <c r="G1383" s="13">
        <v>2020</v>
      </c>
      <c r="H1383" s="44">
        <v>44167</v>
      </c>
      <c r="I1383" s="13" t="s">
        <v>14980</v>
      </c>
      <c r="K1383" s="13" t="s">
        <v>14981</v>
      </c>
    </row>
    <row r="1384" spans="1:11" ht="15.75" customHeight="1" x14ac:dyDescent="0.25">
      <c r="A1384" s="13">
        <v>34380730</v>
      </c>
      <c r="B1384" s="13" t="s">
        <v>14982</v>
      </c>
      <c r="C1384" s="13" t="s">
        <v>14983</v>
      </c>
      <c r="D1384" s="13" t="s">
        <v>14984</v>
      </c>
      <c r="E1384" s="13" t="s">
        <v>14985</v>
      </c>
      <c r="F1384" s="13" t="s">
        <v>5111</v>
      </c>
      <c r="G1384" s="13">
        <v>2021</v>
      </c>
      <c r="H1384" s="44">
        <v>44420</v>
      </c>
      <c r="I1384" s="13" t="s">
        <v>14986</v>
      </c>
      <c r="K1384" s="13" t="s">
        <v>14987</v>
      </c>
    </row>
    <row r="1385" spans="1:11" ht="15.75" customHeight="1" x14ac:dyDescent="0.25">
      <c r="A1385" s="13">
        <v>29898936</v>
      </c>
      <c r="B1385" s="13" t="s">
        <v>15014</v>
      </c>
      <c r="C1385" s="13" t="s">
        <v>15015</v>
      </c>
      <c r="D1385" s="13" t="s">
        <v>15016</v>
      </c>
      <c r="E1385" s="13" t="s">
        <v>15017</v>
      </c>
      <c r="F1385" s="13" t="s">
        <v>2321</v>
      </c>
      <c r="G1385" s="13">
        <v>2018</v>
      </c>
      <c r="H1385" s="44">
        <v>43266</v>
      </c>
      <c r="I1385" s="13" t="s">
        <v>15018</v>
      </c>
    </row>
    <row r="1386" spans="1:11" ht="15.75" customHeight="1" x14ac:dyDescent="0.25">
      <c r="A1386" s="13">
        <v>34321450</v>
      </c>
      <c r="B1386" s="13" t="s">
        <v>15019</v>
      </c>
      <c r="C1386" s="13" t="s">
        <v>15020</v>
      </c>
      <c r="D1386" s="13" t="s">
        <v>15021</v>
      </c>
      <c r="E1386" s="13" t="s">
        <v>15022</v>
      </c>
      <c r="F1386" s="13" t="s">
        <v>304</v>
      </c>
      <c r="G1386" s="13">
        <v>2022</v>
      </c>
      <c r="H1386" s="44">
        <v>44406</v>
      </c>
      <c r="I1386" s="13" t="s">
        <v>15023</v>
      </c>
      <c r="J1386" s="13" t="s">
        <v>15024</v>
      </c>
      <c r="K1386" s="13" t="s">
        <v>15025</v>
      </c>
    </row>
    <row r="1387" spans="1:11" ht="15.75" customHeight="1" x14ac:dyDescent="0.25">
      <c r="A1387" s="13">
        <v>31284840</v>
      </c>
      <c r="B1387" s="13" t="s">
        <v>15026</v>
      </c>
      <c r="C1387" s="13" t="s">
        <v>15027</v>
      </c>
      <c r="D1387" s="13" t="s">
        <v>15028</v>
      </c>
      <c r="E1387" s="13" t="s">
        <v>15029</v>
      </c>
      <c r="F1387" s="13" t="s">
        <v>735</v>
      </c>
      <c r="G1387" s="13">
        <v>2019</v>
      </c>
      <c r="H1387" s="44">
        <v>43656</v>
      </c>
      <c r="I1387" s="13" t="s">
        <v>15030</v>
      </c>
      <c r="K1387" s="13" t="s">
        <v>15031</v>
      </c>
    </row>
    <row r="1388" spans="1:11" ht="15.75" customHeight="1" x14ac:dyDescent="0.25">
      <c r="A1388" s="13">
        <v>28946854</v>
      </c>
      <c r="B1388" s="13" t="s">
        <v>15032</v>
      </c>
      <c r="C1388" s="13" t="s">
        <v>15033</v>
      </c>
      <c r="D1388" s="13" t="s">
        <v>15034</v>
      </c>
      <c r="E1388" s="13" t="s">
        <v>15035</v>
      </c>
      <c r="F1388" s="13" t="s">
        <v>1066</v>
      </c>
      <c r="G1388" s="13">
        <v>2017</v>
      </c>
      <c r="H1388" s="44">
        <v>43005</v>
      </c>
      <c r="I1388" s="13" t="s">
        <v>15036</v>
      </c>
      <c r="K1388" s="13" t="s">
        <v>15037</v>
      </c>
    </row>
    <row r="1389" spans="1:11" ht="15.75" customHeight="1" x14ac:dyDescent="0.25">
      <c r="A1389" s="13">
        <v>32355108</v>
      </c>
      <c r="B1389" s="13" t="s">
        <v>15038</v>
      </c>
      <c r="C1389" s="13" t="s">
        <v>15039</v>
      </c>
      <c r="D1389" s="13" t="s">
        <v>15040</v>
      </c>
      <c r="E1389" s="13" t="s">
        <v>15041</v>
      </c>
      <c r="F1389" s="13" t="s">
        <v>304</v>
      </c>
      <c r="G1389" s="13">
        <v>2020</v>
      </c>
      <c r="H1389" s="44">
        <v>43953</v>
      </c>
      <c r="I1389" s="13" t="s">
        <v>15042</v>
      </c>
      <c r="J1389" s="13" t="s">
        <v>15043</v>
      </c>
      <c r="K1389" s="13" t="s">
        <v>15044</v>
      </c>
    </row>
    <row r="1390" spans="1:11" ht="15.75" customHeight="1" x14ac:dyDescent="0.25">
      <c r="A1390" s="13">
        <v>30242143</v>
      </c>
      <c r="B1390" s="13" t="s">
        <v>15045</v>
      </c>
      <c r="C1390" s="13" t="s">
        <v>15046</v>
      </c>
      <c r="D1390" s="13" t="s">
        <v>15047</v>
      </c>
      <c r="E1390" s="13" t="s">
        <v>13514</v>
      </c>
      <c r="F1390" s="13" t="s">
        <v>393</v>
      </c>
      <c r="G1390" s="13">
        <v>2019</v>
      </c>
      <c r="H1390" s="44">
        <v>43366</v>
      </c>
      <c r="I1390" s="13" t="s">
        <v>15048</v>
      </c>
      <c r="J1390" s="13" t="s">
        <v>15049</v>
      </c>
      <c r="K1390" s="13" t="s">
        <v>15050</v>
      </c>
    </row>
    <row r="1391" spans="1:11" ht="15.75" customHeight="1" x14ac:dyDescent="0.25">
      <c r="A1391" s="13">
        <v>28583150</v>
      </c>
      <c r="B1391" s="13" t="s">
        <v>15062</v>
      </c>
      <c r="C1391" s="13" t="s">
        <v>15063</v>
      </c>
      <c r="D1391" s="13" t="s">
        <v>15064</v>
      </c>
      <c r="E1391" s="13" t="s">
        <v>15065</v>
      </c>
      <c r="F1391" s="13" t="s">
        <v>15066</v>
      </c>
      <c r="G1391" s="13">
        <v>2017</v>
      </c>
      <c r="H1391" s="44">
        <v>42893</v>
      </c>
      <c r="I1391" s="13" t="s">
        <v>15067</v>
      </c>
      <c r="K1391" s="13" t="s">
        <v>15068</v>
      </c>
    </row>
    <row r="1392" spans="1:11" ht="15.75" customHeight="1" x14ac:dyDescent="0.25">
      <c r="A1392" s="13">
        <v>32950783</v>
      </c>
      <c r="B1392" s="13" t="s">
        <v>15089</v>
      </c>
      <c r="C1392" s="13" t="s">
        <v>15090</v>
      </c>
      <c r="D1392" s="13" t="s">
        <v>15091</v>
      </c>
      <c r="E1392" s="13" t="s">
        <v>7168</v>
      </c>
      <c r="F1392" s="13" t="s">
        <v>12725</v>
      </c>
      <c r="G1392" s="13">
        <v>2020</v>
      </c>
      <c r="H1392" s="44">
        <v>44094</v>
      </c>
      <c r="K1392" s="13" t="s">
        <v>15092</v>
      </c>
    </row>
    <row r="1393" spans="1:11" ht="15.75" customHeight="1" x14ac:dyDescent="0.25">
      <c r="A1393" s="13">
        <v>32061624</v>
      </c>
      <c r="B1393" s="13" t="s">
        <v>15093</v>
      </c>
      <c r="C1393" s="13" t="s">
        <v>15094</v>
      </c>
      <c r="D1393" s="13" t="s">
        <v>15095</v>
      </c>
      <c r="E1393" s="13" t="s">
        <v>15096</v>
      </c>
      <c r="F1393" s="13" t="s">
        <v>14531</v>
      </c>
      <c r="G1393" s="13">
        <v>2020</v>
      </c>
      <c r="H1393" s="44">
        <v>43878</v>
      </c>
      <c r="K1393" s="13" t="s">
        <v>15097</v>
      </c>
    </row>
    <row r="1394" spans="1:11" ht="15.75" customHeight="1" x14ac:dyDescent="0.25">
      <c r="A1394" s="13">
        <v>30799204</v>
      </c>
      <c r="B1394" s="13" t="s">
        <v>15103</v>
      </c>
      <c r="C1394" s="13" t="s">
        <v>15104</v>
      </c>
      <c r="D1394" s="13" t="s">
        <v>15105</v>
      </c>
      <c r="E1394" s="13" t="s">
        <v>15106</v>
      </c>
      <c r="F1394" s="13" t="s">
        <v>15107</v>
      </c>
      <c r="G1394" s="13">
        <v>2019</v>
      </c>
      <c r="H1394" s="44">
        <v>43522</v>
      </c>
      <c r="I1394" s="13" t="s">
        <v>15108</v>
      </c>
      <c r="J1394" s="13" t="s">
        <v>15109</v>
      </c>
      <c r="K1394" s="13" t="s">
        <v>15110</v>
      </c>
    </row>
    <row r="1395" spans="1:11" ht="15.75" customHeight="1" x14ac:dyDescent="0.25">
      <c r="A1395" s="13">
        <v>35067599</v>
      </c>
      <c r="B1395" s="13" t="s">
        <v>15117</v>
      </c>
      <c r="C1395" s="13" t="s">
        <v>15118</v>
      </c>
      <c r="D1395" s="13" t="s">
        <v>15119</v>
      </c>
      <c r="E1395" s="13" t="s">
        <v>12832</v>
      </c>
      <c r="F1395" s="13" t="s">
        <v>304</v>
      </c>
      <c r="G1395" s="13">
        <v>2022</v>
      </c>
      <c r="H1395" s="44">
        <v>44585</v>
      </c>
      <c r="I1395" s="13" t="s">
        <v>15120</v>
      </c>
      <c r="J1395" s="13" t="s">
        <v>15121</v>
      </c>
      <c r="K1395" s="13" t="s">
        <v>15122</v>
      </c>
    </row>
    <row r="1396" spans="1:11" ht="15.75" customHeight="1" x14ac:dyDescent="0.25">
      <c r="A1396" s="13">
        <v>32403988</v>
      </c>
      <c r="B1396" s="13" t="s">
        <v>15142</v>
      </c>
      <c r="C1396" s="13" t="s">
        <v>15143</v>
      </c>
      <c r="D1396" s="13" t="s">
        <v>15144</v>
      </c>
      <c r="E1396" s="13" t="s">
        <v>15145</v>
      </c>
      <c r="F1396" s="13" t="s">
        <v>735</v>
      </c>
      <c r="G1396" s="13">
        <v>2020</v>
      </c>
      <c r="H1396" s="44">
        <v>43966</v>
      </c>
      <c r="I1396" s="13" t="s">
        <v>15146</v>
      </c>
      <c r="J1396" s="13" t="s">
        <v>15147</v>
      </c>
      <c r="K1396" s="13" t="s">
        <v>15148</v>
      </c>
    </row>
    <row r="1397" spans="1:11" ht="15.75" customHeight="1" x14ac:dyDescent="0.25">
      <c r="A1397" s="13">
        <v>31618167</v>
      </c>
      <c r="B1397" s="13" t="s">
        <v>15149</v>
      </c>
      <c r="C1397" s="13" t="s">
        <v>15150</v>
      </c>
      <c r="D1397" s="13" t="s">
        <v>15151</v>
      </c>
      <c r="E1397" s="13" t="s">
        <v>15152</v>
      </c>
      <c r="F1397" s="13" t="s">
        <v>11834</v>
      </c>
      <c r="G1397" s="13">
        <v>2019</v>
      </c>
      <c r="H1397" s="44">
        <v>43755</v>
      </c>
      <c r="I1397" s="13" t="s">
        <v>15153</v>
      </c>
      <c r="K1397" s="13" t="s">
        <v>15154</v>
      </c>
    </row>
    <row r="1398" spans="1:11" ht="15.75" customHeight="1" x14ac:dyDescent="0.25">
      <c r="A1398" s="13">
        <v>30068468</v>
      </c>
      <c r="B1398" s="13" t="s">
        <v>15155</v>
      </c>
      <c r="C1398" s="13" t="s">
        <v>15156</v>
      </c>
      <c r="D1398" s="13" t="s">
        <v>15157</v>
      </c>
      <c r="E1398" s="13" t="s">
        <v>12401</v>
      </c>
      <c r="F1398" s="13" t="s">
        <v>15158</v>
      </c>
      <c r="G1398" s="13">
        <v>2018</v>
      </c>
      <c r="H1398" s="44">
        <v>43315</v>
      </c>
      <c r="K1398" s="13" t="s">
        <v>15159</v>
      </c>
    </row>
    <row r="1399" spans="1:11" ht="15.75" customHeight="1" x14ac:dyDescent="0.25">
      <c r="A1399" s="13">
        <v>31324517</v>
      </c>
      <c r="B1399" s="13" t="s">
        <v>15160</v>
      </c>
      <c r="C1399" s="13" t="s">
        <v>15161</v>
      </c>
      <c r="D1399" s="13" t="s">
        <v>15162</v>
      </c>
      <c r="E1399" s="13" t="s">
        <v>3081</v>
      </c>
      <c r="F1399" s="13" t="s">
        <v>679</v>
      </c>
      <c r="G1399" s="13">
        <v>2019</v>
      </c>
      <c r="H1399" s="44">
        <v>43667</v>
      </c>
      <c r="K1399" s="13" t="s">
        <v>15163</v>
      </c>
    </row>
    <row r="1400" spans="1:11" ht="15.75" customHeight="1" x14ac:dyDescent="0.25">
      <c r="A1400" s="13">
        <v>33320275</v>
      </c>
      <c r="B1400" s="13" t="s">
        <v>15164</v>
      </c>
      <c r="C1400" s="13" t="s">
        <v>15165</v>
      </c>
      <c r="D1400" s="13" t="s">
        <v>15166</v>
      </c>
      <c r="E1400" s="13" t="s">
        <v>15167</v>
      </c>
      <c r="F1400" s="13" t="s">
        <v>3824</v>
      </c>
      <c r="G1400" s="13">
        <v>2021</v>
      </c>
      <c r="H1400" s="44">
        <v>44180</v>
      </c>
      <c r="I1400" s="13" t="s">
        <v>15168</v>
      </c>
      <c r="K1400" s="13" t="s">
        <v>15169</v>
      </c>
    </row>
    <row r="1401" spans="1:11" ht="15.75" customHeight="1" x14ac:dyDescent="0.25">
      <c r="A1401" s="13">
        <v>35754526</v>
      </c>
      <c r="B1401" s="13" t="s">
        <v>15184</v>
      </c>
      <c r="C1401" s="13" t="s">
        <v>15185</v>
      </c>
      <c r="D1401" s="13" t="s">
        <v>15186</v>
      </c>
      <c r="E1401" s="13" t="s">
        <v>15187</v>
      </c>
      <c r="F1401" s="13" t="s">
        <v>5548</v>
      </c>
      <c r="G1401" s="13">
        <v>2022</v>
      </c>
      <c r="H1401" s="44">
        <v>44739</v>
      </c>
      <c r="I1401" s="13" t="s">
        <v>15188</v>
      </c>
      <c r="K1401" s="13" t="s">
        <v>15189</v>
      </c>
    </row>
    <row r="1402" spans="1:11" ht="15.75" customHeight="1" x14ac:dyDescent="0.25">
      <c r="A1402" s="13">
        <v>34654767</v>
      </c>
      <c r="B1402" s="13" t="s">
        <v>15191</v>
      </c>
      <c r="C1402" s="13" t="s">
        <v>15192</v>
      </c>
      <c r="D1402" s="13" t="s">
        <v>15193</v>
      </c>
      <c r="E1402" s="13" t="s">
        <v>15194</v>
      </c>
      <c r="F1402" s="13" t="s">
        <v>304</v>
      </c>
      <c r="G1402" s="13">
        <v>2021</v>
      </c>
      <c r="H1402" s="44">
        <v>44485</v>
      </c>
      <c r="I1402" s="13" t="s">
        <v>15195</v>
      </c>
      <c r="J1402" s="13" t="s">
        <v>15196</v>
      </c>
      <c r="K1402" s="13" t="s">
        <v>15197</v>
      </c>
    </row>
    <row r="1403" spans="1:11" ht="15.75" customHeight="1" x14ac:dyDescent="0.25">
      <c r="A1403" s="13">
        <v>34396398</v>
      </c>
      <c r="B1403" s="13" t="s">
        <v>15198</v>
      </c>
      <c r="C1403" s="13" t="s">
        <v>15199</v>
      </c>
      <c r="D1403" s="13" t="s">
        <v>15200</v>
      </c>
      <c r="E1403" s="13" t="s">
        <v>15201</v>
      </c>
      <c r="F1403" s="13" t="s">
        <v>195</v>
      </c>
      <c r="G1403" s="13">
        <v>2021</v>
      </c>
      <c r="H1403" s="44">
        <v>44424</v>
      </c>
      <c r="I1403" s="13" t="s">
        <v>15202</v>
      </c>
      <c r="K1403" s="13" t="s">
        <v>15203</v>
      </c>
    </row>
    <row r="1404" spans="1:11" ht="15.75" customHeight="1" x14ac:dyDescent="0.25">
      <c r="A1404" s="13">
        <v>32960744</v>
      </c>
      <c r="B1404" s="13" t="s">
        <v>15204</v>
      </c>
      <c r="C1404" s="13" t="s">
        <v>15205</v>
      </c>
      <c r="D1404" s="13" t="s">
        <v>15206</v>
      </c>
      <c r="E1404" s="13" t="s">
        <v>15207</v>
      </c>
      <c r="F1404" s="13" t="s">
        <v>735</v>
      </c>
      <c r="G1404" s="13">
        <v>2020</v>
      </c>
      <c r="H1404" s="44">
        <v>44096</v>
      </c>
      <c r="K1404" s="13" t="s">
        <v>15208</v>
      </c>
    </row>
    <row r="1405" spans="1:11" ht="15.75" customHeight="1" x14ac:dyDescent="0.25">
      <c r="A1405" s="13">
        <v>30406812</v>
      </c>
      <c r="B1405" s="13" t="s">
        <v>15209</v>
      </c>
      <c r="C1405" s="13" t="s">
        <v>15210</v>
      </c>
      <c r="D1405" s="13" t="s">
        <v>15211</v>
      </c>
      <c r="E1405" s="13" t="s">
        <v>15212</v>
      </c>
      <c r="F1405" s="13" t="s">
        <v>6079</v>
      </c>
      <c r="G1405" s="13">
        <v>2018</v>
      </c>
      <c r="H1405" s="44">
        <v>43413</v>
      </c>
      <c r="K1405" s="13" t="s">
        <v>15213</v>
      </c>
    </row>
    <row r="1406" spans="1:11" ht="15.75" customHeight="1" x14ac:dyDescent="0.25">
      <c r="A1406" s="13">
        <v>32828724</v>
      </c>
      <c r="B1406" s="13" t="s">
        <v>15214</v>
      </c>
      <c r="C1406" s="13" t="s">
        <v>15215</v>
      </c>
      <c r="D1406" s="13" t="s">
        <v>15216</v>
      </c>
      <c r="E1406" s="13" t="s">
        <v>15217</v>
      </c>
      <c r="F1406" s="13" t="s">
        <v>14531</v>
      </c>
      <c r="G1406" s="13">
        <v>2021</v>
      </c>
      <c r="H1406" s="44">
        <v>44067</v>
      </c>
      <c r="K1406" s="13" t="s">
        <v>15218</v>
      </c>
    </row>
    <row r="1407" spans="1:11" ht="15.75" customHeight="1" x14ac:dyDescent="0.25">
      <c r="A1407" s="13">
        <v>32795362</v>
      </c>
      <c r="B1407" s="13" t="s">
        <v>15229</v>
      </c>
      <c r="C1407" s="13" t="s">
        <v>15230</v>
      </c>
      <c r="D1407" s="13" t="s">
        <v>15231</v>
      </c>
      <c r="E1407" s="13" t="s">
        <v>11593</v>
      </c>
      <c r="F1407" s="13" t="s">
        <v>10470</v>
      </c>
      <c r="G1407" s="13">
        <v>2020</v>
      </c>
      <c r="H1407" s="44">
        <v>44059</v>
      </c>
      <c r="I1407" s="13" t="s">
        <v>15232</v>
      </c>
      <c r="K1407" s="13" t="s">
        <v>15233</v>
      </c>
    </row>
    <row r="1408" spans="1:11" ht="15.75" customHeight="1" x14ac:dyDescent="0.25">
      <c r="A1408" s="13">
        <v>31138228</v>
      </c>
      <c r="B1408" s="13" t="s">
        <v>15239</v>
      </c>
      <c r="C1408" s="13" t="s">
        <v>15240</v>
      </c>
      <c r="D1408" s="13" t="s">
        <v>15241</v>
      </c>
      <c r="E1408" s="13" t="s">
        <v>7734</v>
      </c>
      <c r="F1408" s="13" t="s">
        <v>10470</v>
      </c>
      <c r="G1408" s="13">
        <v>2019</v>
      </c>
      <c r="H1408" s="44">
        <v>43615</v>
      </c>
      <c r="I1408" s="13" t="s">
        <v>15242</v>
      </c>
      <c r="K1408" s="13" t="s">
        <v>15243</v>
      </c>
    </row>
    <row r="1409" spans="1:11" ht="15.75" customHeight="1" x14ac:dyDescent="0.25">
      <c r="A1409" s="13">
        <v>34310524</v>
      </c>
      <c r="B1409" s="13" t="s">
        <v>15245</v>
      </c>
      <c r="C1409" s="13" t="s">
        <v>15246</v>
      </c>
      <c r="D1409" s="13" t="s">
        <v>15247</v>
      </c>
      <c r="E1409" s="13" t="s">
        <v>7734</v>
      </c>
      <c r="F1409" s="13" t="s">
        <v>304</v>
      </c>
      <c r="G1409" s="13">
        <v>2022</v>
      </c>
      <c r="H1409" s="44">
        <v>44403</v>
      </c>
      <c r="I1409" s="13" t="s">
        <v>15248</v>
      </c>
      <c r="K1409" s="13" t="s">
        <v>15249</v>
      </c>
    </row>
    <row r="1410" spans="1:11" ht="15.75" customHeight="1" x14ac:dyDescent="0.25">
      <c r="A1410" s="13">
        <v>35617304</v>
      </c>
      <c r="B1410" s="13" t="s">
        <v>15250</v>
      </c>
      <c r="C1410" s="13" t="s">
        <v>15251</v>
      </c>
      <c r="D1410" s="13" t="s">
        <v>15252</v>
      </c>
      <c r="E1410" s="13" t="s">
        <v>15253</v>
      </c>
      <c r="F1410" s="13" t="s">
        <v>424</v>
      </c>
      <c r="G1410" s="13">
        <v>2022</v>
      </c>
      <c r="H1410" s="44">
        <v>44707</v>
      </c>
      <c r="I1410" s="13" t="s">
        <v>15254</v>
      </c>
      <c r="K1410" s="13" t="s">
        <v>15255</v>
      </c>
    </row>
    <row r="1411" spans="1:11" ht="15.75" customHeight="1" x14ac:dyDescent="0.25">
      <c r="A1411" s="13">
        <v>33846278</v>
      </c>
      <c r="B1411" s="13" t="s">
        <v>15257</v>
      </c>
      <c r="C1411" s="13" t="s">
        <v>15258</v>
      </c>
      <c r="D1411" s="13" t="s">
        <v>15259</v>
      </c>
      <c r="E1411" s="13" t="s">
        <v>15260</v>
      </c>
      <c r="F1411" s="13" t="s">
        <v>393</v>
      </c>
      <c r="G1411" s="13">
        <v>2022</v>
      </c>
      <c r="H1411" s="44">
        <v>44299</v>
      </c>
      <c r="K1411" s="13" t="s">
        <v>15261</v>
      </c>
    </row>
    <row r="1412" spans="1:11" ht="15.75" customHeight="1" x14ac:dyDescent="0.25">
      <c r="A1412" s="13">
        <v>35034049</v>
      </c>
      <c r="B1412" s="13" t="s">
        <v>15278</v>
      </c>
      <c r="C1412" s="13" t="s">
        <v>15279</v>
      </c>
      <c r="D1412" s="13" t="s">
        <v>15280</v>
      </c>
      <c r="E1412" s="13" t="s">
        <v>15281</v>
      </c>
      <c r="F1412" s="13" t="s">
        <v>304</v>
      </c>
      <c r="G1412" s="13">
        <v>2022</v>
      </c>
      <c r="H1412" s="44">
        <v>44577</v>
      </c>
      <c r="I1412" s="13" t="s">
        <v>15282</v>
      </c>
      <c r="J1412" s="13" t="s">
        <v>15283</v>
      </c>
      <c r="K1412" s="13" t="s">
        <v>15284</v>
      </c>
    </row>
    <row r="1413" spans="1:11" ht="15.75" customHeight="1" x14ac:dyDescent="0.25">
      <c r="A1413" s="13">
        <v>35144493</v>
      </c>
      <c r="B1413" s="13" t="s">
        <v>15285</v>
      </c>
      <c r="C1413" s="13" t="s">
        <v>15286</v>
      </c>
      <c r="D1413" s="13" t="s">
        <v>15287</v>
      </c>
      <c r="E1413" s="13" t="s">
        <v>15288</v>
      </c>
      <c r="F1413" s="13" t="s">
        <v>735</v>
      </c>
      <c r="G1413" s="13">
        <v>2022</v>
      </c>
      <c r="H1413" s="44">
        <v>44603</v>
      </c>
      <c r="K1413" s="13" t="s">
        <v>15289</v>
      </c>
    </row>
    <row r="1414" spans="1:11" ht="15.75" customHeight="1" x14ac:dyDescent="0.25">
      <c r="A1414" s="13">
        <v>35139073</v>
      </c>
      <c r="B1414" s="13" t="s">
        <v>15290</v>
      </c>
      <c r="C1414" s="13" t="s">
        <v>15291</v>
      </c>
      <c r="D1414" s="13" t="s">
        <v>15292</v>
      </c>
      <c r="E1414" s="13" t="s">
        <v>15293</v>
      </c>
      <c r="F1414" s="13" t="s">
        <v>10096</v>
      </c>
      <c r="G1414" s="13">
        <v>2022</v>
      </c>
      <c r="H1414" s="44">
        <v>44601</v>
      </c>
      <c r="I1414" s="13" t="s">
        <v>15294</v>
      </c>
      <c r="K1414" s="13" t="s">
        <v>15295</v>
      </c>
    </row>
    <row r="1415" spans="1:11" ht="15.75" customHeight="1" x14ac:dyDescent="0.25">
      <c r="A1415" s="13">
        <v>34146691</v>
      </c>
      <c r="B1415" s="13" t="s">
        <v>15296</v>
      </c>
      <c r="C1415" s="13" t="s">
        <v>15297</v>
      </c>
      <c r="D1415" s="13" t="s">
        <v>15298</v>
      </c>
      <c r="E1415" s="13" t="s">
        <v>15299</v>
      </c>
      <c r="F1415" s="13" t="s">
        <v>454</v>
      </c>
      <c r="G1415" s="13">
        <v>2021</v>
      </c>
      <c r="H1415" s="44">
        <v>44366</v>
      </c>
      <c r="K1415" s="13" t="s">
        <v>15300</v>
      </c>
    </row>
    <row r="1416" spans="1:11" ht="15.75" customHeight="1" x14ac:dyDescent="0.25">
      <c r="A1416" s="13">
        <v>28209713</v>
      </c>
      <c r="B1416" s="13" t="s">
        <v>15301</v>
      </c>
      <c r="C1416" s="13" t="s">
        <v>15302</v>
      </c>
      <c r="D1416" s="13" t="s">
        <v>15303</v>
      </c>
      <c r="E1416" s="13" t="s">
        <v>15304</v>
      </c>
      <c r="F1416" s="13" t="s">
        <v>1038</v>
      </c>
      <c r="G1416" s="13">
        <v>2017</v>
      </c>
      <c r="H1416" s="44">
        <v>42784</v>
      </c>
      <c r="I1416" s="13" t="s">
        <v>15305</v>
      </c>
      <c r="K1416" s="13" t="s">
        <v>15306</v>
      </c>
    </row>
    <row r="1417" spans="1:11" ht="15.75" customHeight="1" x14ac:dyDescent="0.25">
      <c r="A1417" s="13">
        <v>33894850</v>
      </c>
      <c r="B1417" s="13" t="s">
        <v>15314</v>
      </c>
      <c r="C1417" s="13" t="s">
        <v>15315</v>
      </c>
      <c r="D1417" s="13" t="s">
        <v>15316</v>
      </c>
      <c r="E1417" s="13" t="s">
        <v>15317</v>
      </c>
      <c r="F1417" s="13" t="s">
        <v>679</v>
      </c>
      <c r="G1417" s="13">
        <v>2021</v>
      </c>
      <c r="H1417" s="44">
        <v>44311</v>
      </c>
      <c r="K1417" s="13" t="s">
        <v>15318</v>
      </c>
    </row>
    <row r="1418" spans="1:11" ht="15.75" customHeight="1" x14ac:dyDescent="0.25">
      <c r="A1418" s="13">
        <v>32976355</v>
      </c>
      <c r="B1418" s="13" t="s">
        <v>15319</v>
      </c>
      <c r="C1418" s="13" t="s">
        <v>15320</v>
      </c>
      <c r="D1418" s="13" t="s">
        <v>15321</v>
      </c>
      <c r="E1418" s="13" t="s">
        <v>15322</v>
      </c>
      <c r="F1418" s="13" t="s">
        <v>304</v>
      </c>
      <c r="G1418" s="13">
        <v>2021</v>
      </c>
      <c r="H1418" s="44">
        <v>44099</v>
      </c>
      <c r="I1418" s="13" t="s">
        <v>15323</v>
      </c>
      <c r="K1418" s="13" t="s">
        <v>15324</v>
      </c>
    </row>
    <row r="1419" spans="1:11" ht="15.75" customHeight="1" x14ac:dyDescent="0.25">
      <c r="A1419" s="13">
        <v>32168225</v>
      </c>
      <c r="B1419" s="13" t="s">
        <v>15325</v>
      </c>
      <c r="C1419" s="13" t="s">
        <v>15326</v>
      </c>
      <c r="D1419" s="13" t="s">
        <v>15327</v>
      </c>
      <c r="E1419" s="13" t="s">
        <v>15328</v>
      </c>
      <c r="F1419" s="13" t="s">
        <v>5635</v>
      </c>
      <c r="G1419" s="13">
        <v>2020</v>
      </c>
      <c r="H1419" s="44">
        <v>43904</v>
      </c>
      <c r="K1419" s="13" t="s">
        <v>15329</v>
      </c>
    </row>
    <row r="1420" spans="1:11" ht="15.75" customHeight="1" x14ac:dyDescent="0.25">
      <c r="A1420" s="13">
        <v>32273674</v>
      </c>
      <c r="B1420" s="13" t="s">
        <v>15336</v>
      </c>
      <c r="C1420" s="13" t="s">
        <v>15337</v>
      </c>
      <c r="D1420" s="13" t="s">
        <v>15338</v>
      </c>
      <c r="E1420" s="13" t="s">
        <v>15339</v>
      </c>
      <c r="F1420" s="13" t="s">
        <v>5548</v>
      </c>
      <c r="G1420" s="13">
        <v>2020</v>
      </c>
      <c r="H1420" s="44">
        <v>43932</v>
      </c>
      <c r="I1420" s="13" t="s">
        <v>15340</v>
      </c>
      <c r="K1420" s="13" t="s">
        <v>15341</v>
      </c>
    </row>
    <row r="1421" spans="1:11" ht="15.75" customHeight="1" x14ac:dyDescent="0.25">
      <c r="A1421" s="13">
        <v>34166379</v>
      </c>
      <c r="B1421" s="13" t="s">
        <v>15355</v>
      </c>
      <c r="C1421" s="13" t="s">
        <v>15356</v>
      </c>
      <c r="D1421" s="13" t="s">
        <v>15357</v>
      </c>
      <c r="E1421" s="13" t="s">
        <v>15358</v>
      </c>
      <c r="F1421" s="13" t="s">
        <v>424</v>
      </c>
      <c r="G1421" s="13">
        <v>2021</v>
      </c>
      <c r="H1421" s="44">
        <v>44371</v>
      </c>
      <c r="I1421" s="13" t="s">
        <v>15359</v>
      </c>
      <c r="K1421" s="13" t="s">
        <v>15360</v>
      </c>
    </row>
    <row r="1422" spans="1:11" ht="15.75" customHeight="1" x14ac:dyDescent="0.25">
      <c r="A1422" s="13">
        <v>34565231</v>
      </c>
      <c r="B1422" s="13" t="s">
        <v>15362</v>
      </c>
      <c r="C1422" s="13" t="s">
        <v>15363</v>
      </c>
      <c r="D1422" s="13" t="s">
        <v>15364</v>
      </c>
      <c r="E1422" s="13" t="s">
        <v>15365</v>
      </c>
      <c r="F1422" s="13" t="s">
        <v>735</v>
      </c>
      <c r="G1422" s="13">
        <v>2022</v>
      </c>
      <c r="H1422" s="44">
        <v>44466</v>
      </c>
      <c r="K1422" s="13" t="s">
        <v>15366</v>
      </c>
    </row>
    <row r="1423" spans="1:11" ht="15.75" customHeight="1" x14ac:dyDescent="0.25">
      <c r="A1423" s="13">
        <v>30558710</v>
      </c>
      <c r="B1423" s="13" t="s">
        <v>15367</v>
      </c>
      <c r="C1423" s="13" t="s">
        <v>15368</v>
      </c>
      <c r="D1423" s="13" t="s">
        <v>15369</v>
      </c>
      <c r="E1423" s="13" t="s">
        <v>15370</v>
      </c>
      <c r="F1423" s="13" t="s">
        <v>595</v>
      </c>
      <c r="G1423" s="13">
        <v>2019</v>
      </c>
      <c r="H1423" s="44">
        <v>43453</v>
      </c>
      <c r="K1423" s="13" t="s">
        <v>15371</v>
      </c>
    </row>
    <row r="1424" spans="1:11" ht="15.75" customHeight="1" x14ac:dyDescent="0.25">
      <c r="A1424" s="13">
        <v>29486706</v>
      </c>
      <c r="B1424" s="13" t="s">
        <v>15372</v>
      </c>
      <c r="C1424" s="13" t="s">
        <v>15373</v>
      </c>
      <c r="D1424" s="13" t="s">
        <v>15374</v>
      </c>
      <c r="E1424" s="13" t="s">
        <v>2338</v>
      </c>
      <c r="F1424" s="13" t="s">
        <v>1066</v>
      </c>
      <c r="G1424" s="13">
        <v>2018</v>
      </c>
      <c r="H1424" s="44">
        <v>43160</v>
      </c>
      <c r="I1424" s="13" t="s">
        <v>15375</v>
      </c>
      <c r="K1424" s="13" t="s">
        <v>15376</v>
      </c>
    </row>
    <row r="1425" spans="1:11" ht="15.75" customHeight="1" x14ac:dyDescent="0.25">
      <c r="A1425" s="13">
        <v>32413018</v>
      </c>
      <c r="B1425" s="13" t="s">
        <v>15377</v>
      </c>
      <c r="C1425" s="13" t="s">
        <v>15378</v>
      </c>
      <c r="D1425" s="13" t="s">
        <v>15379</v>
      </c>
      <c r="E1425" s="13" t="s">
        <v>11777</v>
      </c>
      <c r="F1425" s="13" t="s">
        <v>304</v>
      </c>
      <c r="G1425" s="13">
        <v>2020</v>
      </c>
      <c r="H1425" s="44">
        <v>43967</v>
      </c>
      <c r="K1425" s="13" t="s">
        <v>15380</v>
      </c>
    </row>
    <row r="1426" spans="1:11" ht="15.75" customHeight="1" x14ac:dyDescent="0.25">
      <c r="A1426" s="13">
        <v>33939747</v>
      </c>
      <c r="B1426" s="13" t="s">
        <v>15381</v>
      </c>
      <c r="C1426" s="13" t="s">
        <v>15382</v>
      </c>
      <c r="D1426" s="13" t="s">
        <v>15383</v>
      </c>
      <c r="E1426" s="13" t="s">
        <v>15384</v>
      </c>
      <c r="F1426" s="13" t="s">
        <v>424</v>
      </c>
      <c r="G1426" s="13">
        <v>2021</v>
      </c>
      <c r="H1426" s="44">
        <v>44319</v>
      </c>
      <c r="I1426" s="13" t="s">
        <v>15385</v>
      </c>
      <c r="K1426" s="13" t="s">
        <v>15386</v>
      </c>
    </row>
    <row r="1427" spans="1:11" ht="15.75" customHeight="1" x14ac:dyDescent="0.25">
      <c r="A1427" s="13">
        <v>31880741</v>
      </c>
      <c r="B1427" s="13" t="s">
        <v>15387</v>
      </c>
      <c r="C1427" s="13" t="s">
        <v>13484</v>
      </c>
      <c r="D1427" s="13" t="s">
        <v>15388</v>
      </c>
      <c r="E1427" s="13" t="s">
        <v>12401</v>
      </c>
      <c r="F1427" s="13" t="s">
        <v>304</v>
      </c>
      <c r="G1427" s="13">
        <v>2020</v>
      </c>
      <c r="H1427" s="44">
        <v>43827</v>
      </c>
      <c r="K1427" s="13" t="s">
        <v>15389</v>
      </c>
    </row>
    <row r="1428" spans="1:11" ht="15.75" customHeight="1" x14ac:dyDescent="0.25">
      <c r="A1428" s="13">
        <v>31895142</v>
      </c>
      <c r="B1428" s="13" t="s">
        <v>15390</v>
      </c>
      <c r="C1428" s="13" t="s">
        <v>15391</v>
      </c>
      <c r="D1428" s="13" t="s">
        <v>15392</v>
      </c>
      <c r="E1428" s="13" t="s">
        <v>15393</v>
      </c>
      <c r="F1428" s="13" t="s">
        <v>12412</v>
      </c>
      <c r="G1428" s="13">
        <v>2020</v>
      </c>
      <c r="H1428" s="44">
        <v>43833</v>
      </c>
      <c r="K1428" s="13" t="s">
        <v>15394</v>
      </c>
    </row>
    <row r="1429" spans="1:11" ht="15.75" customHeight="1" x14ac:dyDescent="0.25">
      <c r="A1429" s="13">
        <v>30293504</v>
      </c>
      <c r="B1429" s="13" t="s">
        <v>15402</v>
      </c>
      <c r="C1429" s="13" t="s">
        <v>15403</v>
      </c>
      <c r="D1429" s="13" t="s">
        <v>15404</v>
      </c>
      <c r="E1429" s="13" t="s">
        <v>15405</v>
      </c>
      <c r="F1429" s="13" t="s">
        <v>735</v>
      </c>
      <c r="G1429" s="13">
        <v>2019</v>
      </c>
      <c r="H1429" s="44">
        <v>43382</v>
      </c>
      <c r="K1429" s="13" t="s">
        <v>15406</v>
      </c>
    </row>
    <row r="1430" spans="1:11" ht="15.75" customHeight="1" x14ac:dyDescent="0.25">
      <c r="A1430" s="13">
        <v>31688719</v>
      </c>
      <c r="B1430" s="13" t="s">
        <v>15411</v>
      </c>
      <c r="C1430" s="13" t="s">
        <v>15412</v>
      </c>
      <c r="D1430" s="13" t="s">
        <v>15413</v>
      </c>
      <c r="E1430" s="13" t="s">
        <v>15414</v>
      </c>
      <c r="F1430" s="13" t="s">
        <v>304</v>
      </c>
      <c r="G1430" s="13">
        <v>2020</v>
      </c>
      <c r="H1430" s="44">
        <v>43775</v>
      </c>
      <c r="I1430" s="13" t="s">
        <v>15415</v>
      </c>
      <c r="J1430" s="13" t="s">
        <v>15416</v>
      </c>
      <c r="K1430" s="13" t="s">
        <v>15417</v>
      </c>
    </row>
    <row r="1431" spans="1:11" ht="15.75" customHeight="1" x14ac:dyDescent="0.25">
      <c r="A1431" s="13">
        <v>34795711</v>
      </c>
      <c r="B1431" s="13" t="s">
        <v>15418</v>
      </c>
      <c r="C1431" s="13" t="s">
        <v>15419</v>
      </c>
      <c r="D1431" s="13" t="s">
        <v>15420</v>
      </c>
      <c r="E1431" s="13" t="s">
        <v>15421</v>
      </c>
      <c r="F1431" s="13" t="s">
        <v>6383</v>
      </c>
      <c r="G1431" s="13">
        <v>2021</v>
      </c>
      <c r="H1431" s="44">
        <v>44519</v>
      </c>
      <c r="I1431" s="13" t="s">
        <v>15422</v>
      </c>
      <c r="K1431" s="13" t="s">
        <v>15423</v>
      </c>
    </row>
    <row r="1432" spans="1:11" ht="15.75" customHeight="1" x14ac:dyDescent="0.25">
      <c r="A1432" s="13">
        <v>31074362</v>
      </c>
      <c r="B1432" s="13" t="s">
        <v>15424</v>
      </c>
      <c r="C1432" s="13" t="s">
        <v>15425</v>
      </c>
      <c r="D1432" s="13" t="s">
        <v>15426</v>
      </c>
      <c r="E1432" s="13" t="s">
        <v>15427</v>
      </c>
      <c r="F1432" s="13" t="s">
        <v>735</v>
      </c>
      <c r="G1432" s="13">
        <v>2019</v>
      </c>
      <c r="H1432" s="44">
        <v>43596</v>
      </c>
      <c r="K1432" s="13" t="s">
        <v>15428</v>
      </c>
    </row>
    <row r="1433" spans="1:11" ht="15.75" customHeight="1" x14ac:dyDescent="0.25">
      <c r="A1433" s="13">
        <v>31623703</v>
      </c>
      <c r="B1433" s="13" t="s">
        <v>15442</v>
      </c>
      <c r="C1433" s="13" t="s">
        <v>15443</v>
      </c>
      <c r="D1433" s="13" t="s">
        <v>15444</v>
      </c>
      <c r="E1433" s="13" t="s">
        <v>15445</v>
      </c>
      <c r="F1433" s="13" t="s">
        <v>595</v>
      </c>
      <c r="G1433" s="13">
        <v>2019</v>
      </c>
      <c r="H1433" s="44">
        <v>43757</v>
      </c>
      <c r="K1433" s="13" t="s">
        <v>15446</v>
      </c>
    </row>
    <row r="1434" spans="1:11" ht="15.75" customHeight="1" x14ac:dyDescent="0.25">
      <c r="A1434" s="13">
        <v>32187168</v>
      </c>
      <c r="B1434" s="13" t="s">
        <v>15447</v>
      </c>
      <c r="C1434" s="13" t="s">
        <v>15448</v>
      </c>
      <c r="D1434" s="13" t="s">
        <v>15449</v>
      </c>
      <c r="E1434" s="13" t="s">
        <v>15450</v>
      </c>
      <c r="F1434" s="13" t="s">
        <v>304</v>
      </c>
      <c r="G1434" s="13">
        <v>2020</v>
      </c>
      <c r="H1434" s="44">
        <v>43909</v>
      </c>
      <c r="I1434" s="13" t="s">
        <v>15451</v>
      </c>
      <c r="J1434" s="13" t="s">
        <v>15452</v>
      </c>
      <c r="K1434" s="13" t="s">
        <v>15453</v>
      </c>
    </row>
    <row r="1435" spans="1:11" ht="15.75" customHeight="1" x14ac:dyDescent="0.25">
      <c r="A1435" s="13">
        <v>34023871</v>
      </c>
      <c r="B1435" s="13" t="s">
        <v>15454</v>
      </c>
      <c r="C1435" s="13" t="s">
        <v>15455</v>
      </c>
      <c r="D1435" s="13" t="s">
        <v>15456</v>
      </c>
      <c r="E1435" s="13" t="s">
        <v>15457</v>
      </c>
      <c r="F1435" s="13" t="s">
        <v>195</v>
      </c>
      <c r="G1435" s="13">
        <v>2021</v>
      </c>
      <c r="H1435" s="44">
        <v>44339</v>
      </c>
      <c r="I1435" s="13" t="s">
        <v>15458</v>
      </c>
      <c r="K1435" s="13" t="s">
        <v>15459</v>
      </c>
    </row>
    <row r="1436" spans="1:11" ht="15.75" customHeight="1" x14ac:dyDescent="0.25">
      <c r="A1436" s="13">
        <v>34676780</v>
      </c>
      <c r="B1436" s="13" t="s">
        <v>15461</v>
      </c>
      <c r="C1436" s="13" t="s">
        <v>15462</v>
      </c>
      <c r="D1436" s="13" t="s">
        <v>15463</v>
      </c>
      <c r="E1436" s="13" t="s">
        <v>15464</v>
      </c>
      <c r="F1436" s="13" t="s">
        <v>735</v>
      </c>
      <c r="G1436" s="13">
        <v>2022</v>
      </c>
      <c r="H1436" s="44">
        <v>44491</v>
      </c>
      <c r="K1436" s="13" t="s">
        <v>15465</v>
      </c>
    </row>
    <row r="1437" spans="1:11" ht="15.75" customHeight="1" x14ac:dyDescent="0.25">
      <c r="A1437" s="13">
        <v>28290932</v>
      </c>
      <c r="B1437" s="13" t="s">
        <v>15466</v>
      </c>
      <c r="C1437" s="13" t="s">
        <v>15467</v>
      </c>
      <c r="D1437" s="13" t="s">
        <v>15468</v>
      </c>
      <c r="E1437" s="13" t="s">
        <v>15469</v>
      </c>
      <c r="F1437" s="13" t="s">
        <v>4778</v>
      </c>
      <c r="G1437" s="13">
        <v>2017</v>
      </c>
      <c r="H1437" s="44">
        <v>42809</v>
      </c>
      <c r="K1437" s="13" t="s">
        <v>15470</v>
      </c>
    </row>
    <row r="1438" spans="1:11" ht="15.75" customHeight="1" x14ac:dyDescent="0.25">
      <c r="A1438" s="13">
        <v>29465695</v>
      </c>
      <c r="B1438" s="13" t="s">
        <v>15478</v>
      </c>
      <c r="C1438" s="13" t="s">
        <v>15479</v>
      </c>
      <c r="D1438" s="13" t="s">
        <v>15480</v>
      </c>
      <c r="E1438" s="13" t="s">
        <v>15481</v>
      </c>
      <c r="F1438" s="13" t="s">
        <v>304</v>
      </c>
      <c r="G1438" s="13">
        <v>2018</v>
      </c>
      <c r="H1438" s="44">
        <v>43153</v>
      </c>
      <c r="K1438" s="13" t="s">
        <v>15482</v>
      </c>
    </row>
    <row r="1439" spans="1:11" ht="15.75" customHeight="1" x14ac:dyDescent="0.25">
      <c r="A1439" s="13">
        <v>34607000</v>
      </c>
      <c r="B1439" s="13" t="s">
        <v>15483</v>
      </c>
      <c r="C1439" s="13" t="s">
        <v>15484</v>
      </c>
      <c r="D1439" s="13" t="s">
        <v>15485</v>
      </c>
      <c r="E1439" s="13" t="s">
        <v>15486</v>
      </c>
      <c r="F1439" s="13" t="s">
        <v>1845</v>
      </c>
      <c r="G1439" s="13">
        <v>2022</v>
      </c>
      <c r="H1439" s="44">
        <v>44473</v>
      </c>
      <c r="K1439" s="13" t="s">
        <v>15487</v>
      </c>
    </row>
    <row r="1440" spans="1:11" ht="15.75" customHeight="1" x14ac:dyDescent="0.25">
      <c r="A1440" s="13">
        <v>32753000</v>
      </c>
      <c r="B1440" s="13" t="s">
        <v>15488</v>
      </c>
      <c r="C1440" s="13" t="s">
        <v>15489</v>
      </c>
      <c r="D1440" s="13" t="s">
        <v>15490</v>
      </c>
      <c r="E1440" s="13" t="s">
        <v>15491</v>
      </c>
      <c r="F1440" s="13" t="s">
        <v>735</v>
      </c>
      <c r="G1440" s="13">
        <v>2020</v>
      </c>
      <c r="H1440" s="44">
        <v>44049</v>
      </c>
      <c r="K1440" s="13" t="s">
        <v>15492</v>
      </c>
    </row>
    <row r="1441" spans="1:11" ht="15.75" customHeight="1" x14ac:dyDescent="0.25">
      <c r="A1441" s="13">
        <v>31996095</v>
      </c>
      <c r="B1441" s="13" t="s">
        <v>15493</v>
      </c>
      <c r="C1441" s="13" t="s">
        <v>15494</v>
      </c>
      <c r="D1441" s="13" t="s">
        <v>15495</v>
      </c>
      <c r="E1441" s="13" t="s">
        <v>15496</v>
      </c>
      <c r="F1441" s="13" t="s">
        <v>735</v>
      </c>
      <c r="G1441" s="13">
        <v>2020</v>
      </c>
      <c r="H1441" s="44">
        <v>43861</v>
      </c>
      <c r="I1441" s="13" t="s">
        <v>15497</v>
      </c>
      <c r="J1441" s="13" t="s">
        <v>15498</v>
      </c>
      <c r="K1441" s="13" t="s">
        <v>15499</v>
      </c>
    </row>
    <row r="1442" spans="1:11" ht="15.75" customHeight="1" x14ac:dyDescent="0.25">
      <c r="A1442" s="13">
        <v>28632191</v>
      </c>
      <c r="B1442" s="13" t="s">
        <v>15500</v>
      </c>
      <c r="C1442" s="13" t="s">
        <v>15501</v>
      </c>
      <c r="D1442" s="13" t="s">
        <v>15502</v>
      </c>
      <c r="E1442" s="13" t="s">
        <v>15503</v>
      </c>
      <c r="F1442" s="13" t="s">
        <v>10920</v>
      </c>
      <c r="G1442" s="13">
        <v>2017</v>
      </c>
      <c r="H1442" s="44">
        <v>42907</v>
      </c>
      <c r="I1442" s="13" t="s">
        <v>15504</v>
      </c>
      <c r="K1442" s="13" t="s">
        <v>15505</v>
      </c>
    </row>
    <row r="1443" spans="1:11" ht="15.75" customHeight="1" x14ac:dyDescent="0.25">
      <c r="A1443" s="13">
        <v>34879820</v>
      </c>
      <c r="B1443" s="13" t="s">
        <v>15507</v>
      </c>
      <c r="C1443" s="13" t="s">
        <v>15508</v>
      </c>
      <c r="D1443" s="13" t="s">
        <v>15509</v>
      </c>
      <c r="E1443" s="13" t="s">
        <v>15510</v>
      </c>
      <c r="F1443" s="13" t="s">
        <v>1066</v>
      </c>
      <c r="G1443" s="13">
        <v>2021</v>
      </c>
      <c r="H1443" s="44">
        <v>44539</v>
      </c>
      <c r="I1443" s="13" t="s">
        <v>15511</v>
      </c>
      <c r="K1443" s="13" t="s">
        <v>15512</v>
      </c>
    </row>
    <row r="1444" spans="1:11" ht="15.75" customHeight="1" x14ac:dyDescent="0.25">
      <c r="A1444" s="13">
        <v>34610441</v>
      </c>
      <c r="B1444" s="13" t="s">
        <v>15529</v>
      </c>
      <c r="C1444" s="13" t="s">
        <v>15530</v>
      </c>
      <c r="D1444" s="13" t="s">
        <v>15531</v>
      </c>
      <c r="E1444" s="13" t="s">
        <v>15532</v>
      </c>
      <c r="F1444" s="13" t="s">
        <v>8997</v>
      </c>
      <c r="G1444" s="13">
        <v>2022</v>
      </c>
      <c r="H1444" s="44">
        <v>44474</v>
      </c>
      <c r="K1444" s="13" t="s">
        <v>15533</v>
      </c>
    </row>
    <row r="1445" spans="1:11" ht="15.75" customHeight="1" x14ac:dyDescent="0.25">
      <c r="A1445" s="13">
        <v>32209954</v>
      </c>
      <c r="B1445" s="13" t="s">
        <v>15534</v>
      </c>
      <c r="C1445" s="13" t="s">
        <v>15535</v>
      </c>
      <c r="D1445" s="13" t="s">
        <v>15536</v>
      </c>
      <c r="E1445" s="13" t="s">
        <v>10715</v>
      </c>
      <c r="F1445" s="13" t="s">
        <v>304</v>
      </c>
      <c r="G1445" s="13">
        <v>2020</v>
      </c>
      <c r="H1445" s="44">
        <v>43917</v>
      </c>
      <c r="I1445" s="13" t="s">
        <v>15537</v>
      </c>
      <c r="J1445" s="13" t="s">
        <v>15538</v>
      </c>
      <c r="K1445" s="13" t="s">
        <v>15539</v>
      </c>
    </row>
    <row r="1446" spans="1:11" ht="15.75" customHeight="1" x14ac:dyDescent="0.25">
      <c r="A1446" s="13">
        <v>33958492</v>
      </c>
      <c r="B1446" s="13" t="s">
        <v>15540</v>
      </c>
      <c r="C1446" s="13" t="s">
        <v>15541</v>
      </c>
      <c r="D1446" s="13" t="s">
        <v>15542</v>
      </c>
      <c r="E1446" s="13" t="s">
        <v>15543</v>
      </c>
      <c r="F1446" s="13" t="s">
        <v>393</v>
      </c>
      <c r="G1446" s="13">
        <v>2022</v>
      </c>
      <c r="H1446" s="44">
        <v>44323</v>
      </c>
      <c r="I1446" s="13" t="s">
        <v>15544</v>
      </c>
      <c r="J1446" s="13" t="s">
        <v>15545</v>
      </c>
      <c r="K1446" s="13" t="s">
        <v>15546</v>
      </c>
    </row>
    <row r="1447" spans="1:11" ht="15.75" customHeight="1" x14ac:dyDescent="0.25">
      <c r="A1447" s="13">
        <v>30587296</v>
      </c>
      <c r="B1447" s="13" t="s">
        <v>15547</v>
      </c>
      <c r="C1447" s="13" t="s">
        <v>15548</v>
      </c>
      <c r="D1447" s="13" t="s">
        <v>15549</v>
      </c>
      <c r="E1447" s="13" t="s">
        <v>15550</v>
      </c>
      <c r="F1447" s="13" t="s">
        <v>679</v>
      </c>
      <c r="G1447" s="13">
        <v>2019</v>
      </c>
      <c r="H1447" s="44">
        <v>43462</v>
      </c>
      <c r="I1447" s="13" t="s">
        <v>15551</v>
      </c>
      <c r="J1447" s="13" t="s">
        <v>15552</v>
      </c>
      <c r="K1447" s="13" t="s">
        <v>15553</v>
      </c>
    </row>
    <row r="1448" spans="1:11" ht="15.75" customHeight="1" x14ac:dyDescent="0.25">
      <c r="A1448" s="13">
        <v>33109139</v>
      </c>
      <c r="B1448" s="13" t="s">
        <v>15560</v>
      </c>
      <c r="C1448" s="13" t="s">
        <v>15561</v>
      </c>
      <c r="D1448" s="13" t="s">
        <v>15562</v>
      </c>
      <c r="E1448" s="13" t="s">
        <v>15563</v>
      </c>
      <c r="F1448" s="13" t="s">
        <v>1066</v>
      </c>
      <c r="G1448" s="13">
        <v>2020</v>
      </c>
      <c r="H1448" s="44">
        <v>44132</v>
      </c>
      <c r="I1448" s="13" t="s">
        <v>15564</v>
      </c>
      <c r="K1448" s="13" t="s">
        <v>15565</v>
      </c>
    </row>
    <row r="1449" spans="1:11" ht="15.75" customHeight="1" x14ac:dyDescent="0.25">
      <c r="A1449" s="13">
        <v>30318465</v>
      </c>
      <c r="B1449" s="13" t="s">
        <v>15579</v>
      </c>
      <c r="C1449" s="13" t="s">
        <v>15580</v>
      </c>
      <c r="D1449" s="13" t="s">
        <v>15581</v>
      </c>
      <c r="E1449" s="13" t="s">
        <v>15582</v>
      </c>
      <c r="F1449" s="13" t="s">
        <v>15583</v>
      </c>
      <c r="G1449" s="13">
        <v>2019</v>
      </c>
      <c r="H1449" s="44">
        <v>43389</v>
      </c>
      <c r="K1449" s="13" t="s">
        <v>15584</v>
      </c>
    </row>
    <row r="1450" spans="1:11" ht="15.75" customHeight="1" x14ac:dyDescent="0.25">
      <c r="A1450" s="13">
        <v>34172543</v>
      </c>
      <c r="B1450" s="13" t="s">
        <v>15585</v>
      </c>
      <c r="C1450" s="13" t="s">
        <v>15586</v>
      </c>
      <c r="D1450" s="13" t="s">
        <v>15587</v>
      </c>
      <c r="E1450" s="13" t="s">
        <v>15588</v>
      </c>
      <c r="F1450" s="13" t="s">
        <v>5111</v>
      </c>
      <c r="G1450" s="13">
        <v>2021</v>
      </c>
      <c r="H1450" s="44">
        <v>44373</v>
      </c>
      <c r="I1450" s="13" t="s">
        <v>15589</v>
      </c>
      <c r="K1450" s="13" t="s">
        <v>15590</v>
      </c>
    </row>
    <row r="1451" spans="1:11" ht="15.75" customHeight="1" x14ac:dyDescent="0.25">
      <c r="A1451" s="13">
        <v>32901793</v>
      </c>
      <c r="B1451" s="13" t="s">
        <v>15592</v>
      </c>
      <c r="C1451" s="13" t="s">
        <v>15593</v>
      </c>
      <c r="D1451" s="13" t="s">
        <v>15594</v>
      </c>
      <c r="E1451" s="13" t="s">
        <v>15595</v>
      </c>
      <c r="F1451" s="13" t="s">
        <v>188</v>
      </c>
      <c r="G1451" s="13">
        <v>2020</v>
      </c>
      <c r="H1451" s="44">
        <v>44083</v>
      </c>
      <c r="K1451" s="13" t="s">
        <v>15596</v>
      </c>
    </row>
    <row r="1452" spans="1:11" ht="15.75" customHeight="1" x14ac:dyDescent="0.25">
      <c r="A1452" s="13">
        <v>34174039</v>
      </c>
      <c r="B1452" s="13" t="s">
        <v>15598</v>
      </c>
      <c r="C1452" s="13" t="s">
        <v>15599</v>
      </c>
      <c r="D1452" s="13" t="s">
        <v>15600</v>
      </c>
      <c r="E1452" s="13" t="s">
        <v>15601</v>
      </c>
      <c r="F1452" s="13" t="s">
        <v>304</v>
      </c>
      <c r="G1452" s="13">
        <v>2021</v>
      </c>
      <c r="H1452" s="44">
        <v>44373</v>
      </c>
      <c r="I1452" s="13" t="s">
        <v>15602</v>
      </c>
      <c r="K1452" s="13" t="s">
        <v>15603</v>
      </c>
    </row>
    <row r="1453" spans="1:11" ht="15.75" customHeight="1" x14ac:dyDescent="0.25">
      <c r="A1453" s="13">
        <v>34311604</v>
      </c>
      <c r="B1453" s="13" t="s">
        <v>15604</v>
      </c>
      <c r="C1453" s="13" t="s">
        <v>15605</v>
      </c>
      <c r="D1453" s="13" t="s">
        <v>15606</v>
      </c>
      <c r="E1453" s="13" t="s">
        <v>15322</v>
      </c>
      <c r="F1453" s="13" t="s">
        <v>735</v>
      </c>
      <c r="G1453" s="13">
        <v>2021</v>
      </c>
      <c r="H1453" s="44">
        <v>44404</v>
      </c>
      <c r="I1453" s="13" t="s">
        <v>15607</v>
      </c>
      <c r="J1453" s="13" t="s">
        <v>15608</v>
      </c>
      <c r="K1453" s="13" t="s">
        <v>15609</v>
      </c>
    </row>
    <row r="1454" spans="1:11" ht="15.75" customHeight="1" x14ac:dyDescent="0.25">
      <c r="A1454" s="13">
        <v>28399798</v>
      </c>
      <c r="B1454" s="13" t="s">
        <v>15615</v>
      </c>
      <c r="C1454" s="13" t="s">
        <v>15616</v>
      </c>
      <c r="D1454" s="13" t="s">
        <v>15617</v>
      </c>
      <c r="E1454" s="13" t="s">
        <v>7350</v>
      </c>
      <c r="F1454" s="13" t="s">
        <v>1066</v>
      </c>
      <c r="G1454" s="13">
        <v>2017</v>
      </c>
      <c r="H1454" s="44">
        <v>42838</v>
      </c>
      <c r="I1454" s="13" t="s">
        <v>15618</v>
      </c>
      <c r="K1454" s="13" t="s">
        <v>15619</v>
      </c>
    </row>
    <row r="1455" spans="1:11" ht="15.75" customHeight="1" x14ac:dyDescent="0.25">
      <c r="A1455" s="13">
        <v>28282645</v>
      </c>
      <c r="B1455" s="13" t="s">
        <v>15620</v>
      </c>
      <c r="C1455" s="13" t="s">
        <v>15621</v>
      </c>
      <c r="D1455" s="13" t="s">
        <v>15622</v>
      </c>
      <c r="E1455" s="13" t="s">
        <v>10204</v>
      </c>
      <c r="F1455" s="13" t="s">
        <v>304</v>
      </c>
      <c r="G1455" s="13">
        <v>2017</v>
      </c>
      <c r="H1455" s="44">
        <v>42805</v>
      </c>
      <c r="K1455" s="13" t="s">
        <v>15623</v>
      </c>
    </row>
    <row r="1456" spans="1:11" ht="15.75" customHeight="1" x14ac:dyDescent="0.25">
      <c r="A1456" s="13">
        <v>34887350</v>
      </c>
      <c r="B1456" s="13" t="s">
        <v>15624</v>
      </c>
      <c r="C1456" s="13" t="s">
        <v>15625</v>
      </c>
      <c r="D1456" s="13" t="s">
        <v>15626</v>
      </c>
      <c r="E1456" s="13" t="s">
        <v>15627</v>
      </c>
      <c r="F1456" s="13" t="s">
        <v>393</v>
      </c>
      <c r="G1456" s="13">
        <v>2022</v>
      </c>
      <c r="H1456" s="44">
        <v>44540</v>
      </c>
      <c r="I1456" s="13" t="s">
        <v>15628</v>
      </c>
      <c r="J1456" s="13" t="s">
        <v>15629</v>
      </c>
      <c r="K1456" s="13" t="s">
        <v>15630</v>
      </c>
    </row>
    <row r="1457" spans="1:11" ht="15.75" customHeight="1" x14ac:dyDescent="0.25">
      <c r="A1457" s="13">
        <v>28301989</v>
      </c>
      <c r="B1457" s="13" t="s">
        <v>15638</v>
      </c>
      <c r="C1457" s="13" t="s">
        <v>15639</v>
      </c>
      <c r="D1457" s="13" t="s">
        <v>15640</v>
      </c>
      <c r="E1457" s="13" t="s">
        <v>15641</v>
      </c>
      <c r="F1457" s="13" t="s">
        <v>11753</v>
      </c>
      <c r="G1457" s="13">
        <v>2017</v>
      </c>
      <c r="H1457" s="44">
        <v>42812</v>
      </c>
      <c r="K1457" s="13" t="s">
        <v>15642</v>
      </c>
    </row>
    <row r="1458" spans="1:11" ht="15.75" customHeight="1" x14ac:dyDescent="0.25">
      <c r="A1458" s="13">
        <v>32569258</v>
      </c>
      <c r="B1458" s="13" t="s">
        <v>15643</v>
      </c>
      <c r="C1458" s="13" t="s">
        <v>15644</v>
      </c>
      <c r="D1458" s="13" t="s">
        <v>15645</v>
      </c>
      <c r="E1458" s="13" t="s">
        <v>15646</v>
      </c>
      <c r="F1458" s="13" t="s">
        <v>304</v>
      </c>
      <c r="G1458" s="13">
        <v>2020</v>
      </c>
      <c r="H1458" s="44">
        <v>44005</v>
      </c>
      <c r="I1458" s="13" t="s">
        <v>15647</v>
      </c>
      <c r="J1458" s="13" t="s">
        <v>15648</v>
      </c>
      <c r="K1458" s="13" t="s">
        <v>15649</v>
      </c>
    </row>
    <row r="1459" spans="1:11" ht="15.75" customHeight="1" x14ac:dyDescent="0.25">
      <c r="A1459" s="13">
        <v>32345631</v>
      </c>
      <c r="B1459" s="13" t="s">
        <v>15650</v>
      </c>
      <c r="C1459" s="13" t="s">
        <v>15651</v>
      </c>
      <c r="D1459" s="13" t="s">
        <v>15652</v>
      </c>
      <c r="E1459" s="13" t="s">
        <v>15653</v>
      </c>
      <c r="F1459" s="13" t="s">
        <v>393</v>
      </c>
      <c r="G1459" s="13">
        <v>2021</v>
      </c>
      <c r="H1459" s="44">
        <v>43951</v>
      </c>
      <c r="I1459" s="13" t="s">
        <v>15654</v>
      </c>
      <c r="K1459" s="13" t="s">
        <v>15655</v>
      </c>
    </row>
    <row r="1460" spans="1:11" ht="15.75" customHeight="1" x14ac:dyDescent="0.25">
      <c r="A1460" s="13">
        <v>33276727</v>
      </c>
      <c r="B1460" s="13" t="s">
        <v>15664</v>
      </c>
      <c r="C1460" s="13" t="s">
        <v>15665</v>
      </c>
      <c r="D1460" s="13" t="s">
        <v>15666</v>
      </c>
      <c r="E1460" s="13" t="s">
        <v>15667</v>
      </c>
      <c r="F1460" s="13" t="s">
        <v>1066</v>
      </c>
      <c r="G1460" s="13">
        <v>2020</v>
      </c>
      <c r="H1460" s="44">
        <v>44170</v>
      </c>
      <c r="I1460" s="13" t="s">
        <v>15668</v>
      </c>
      <c r="K1460" s="13" t="s">
        <v>15669</v>
      </c>
    </row>
    <row r="1461" spans="1:11" ht="15.75" customHeight="1" x14ac:dyDescent="0.25">
      <c r="A1461" s="13">
        <v>32149952</v>
      </c>
      <c r="B1461" s="13" t="s">
        <v>15671</v>
      </c>
      <c r="C1461" s="13" t="s">
        <v>15672</v>
      </c>
      <c r="D1461" s="13" t="s">
        <v>15673</v>
      </c>
      <c r="E1461" s="13" t="s">
        <v>15550</v>
      </c>
      <c r="F1461" s="13" t="s">
        <v>304</v>
      </c>
      <c r="G1461" s="13">
        <v>2020</v>
      </c>
      <c r="H1461" s="44">
        <v>43900</v>
      </c>
      <c r="I1461" s="13" t="s">
        <v>15674</v>
      </c>
      <c r="J1461" s="13" t="s">
        <v>15675</v>
      </c>
      <c r="K1461" s="13" t="s">
        <v>15676</v>
      </c>
    </row>
    <row r="1462" spans="1:11" ht="15.75" customHeight="1" x14ac:dyDescent="0.25">
      <c r="A1462" s="13">
        <v>30399091</v>
      </c>
      <c r="B1462" s="13" t="s">
        <v>15677</v>
      </c>
      <c r="C1462" s="13" t="s">
        <v>15678</v>
      </c>
      <c r="D1462" s="13" t="s">
        <v>15679</v>
      </c>
      <c r="E1462" s="13" t="s">
        <v>15680</v>
      </c>
      <c r="F1462" s="13" t="s">
        <v>5635</v>
      </c>
      <c r="G1462" s="13">
        <v>2018</v>
      </c>
      <c r="H1462" s="44">
        <v>43411</v>
      </c>
      <c r="I1462" s="13" t="s">
        <v>15681</v>
      </c>
      <c r="J1462" s="13" t="s">
        <v>15682</v>
      </c>
      <c r="K1462" s="13" t="s">
        <v>15683</v>
      </c>
    </row>
    <row r="1463" spans="1:11" ht="15.75" customHeight="1" x14ac:dyDescent="0.25">
      <c r="A1463" s="13">
        <v>33000907</v>
      </c>
      <c r="B1463" s="13" t="s">
        <v>15684</v>
      </c>
      <c r="C1463" s="13" t="s">
        <v>15685</v>
      </c>
      <c r="D1463" s="13" t="s">
        <v>15686</v>
      </c>
      <c r="E1463" s="13" t="s">
        <v>14554</v>
      </c>
      <c r="F1463" s="13" t="s">
        <v>13314</v>
      </c>
      <c r="G1463" s="13">
        <v>2020</v>
      </c>
      <c r="H1463" s="44">
        <v>44105</v>
      </c>
      <c r="I1463" s="13" t="s">
        <v>15687</v>
      </c>
      <c r="K1463" s="13" t="s">
        <v>15688</v>
      </c>
    </row>
    <row r="1464" spans="1:11" ht="15.75" customHeight="1" x14ac:dyDescent="0.25">
      <c r="A1464" s="13">
        <v>30499824</v>
      </c>
      <c r="B1464" s="13" t="s">
        <v>15689</v>
      </c>
      <c r="C1464" s="13" t="s">
        <v>15690</v>
      </c>
      <c r="D1464" s="13" t="s">
        <v>15691</v>
      </c>
      <c r="E1464" s="13" t="s">
        <v>15692</v>
      </c>
      <c r="F1464" s="13" t="s">
        <v>15693</v>
      </c>
      <c r="G1464" s="13">
        <v>2018</v>
      </c>
      <c r="H1464" s="44">
        <v>43435</v>
      </c>
      <c r="K1464" s="13" t="s">
        <v>15694</v>
      </c>
    </row>
    <row r="1465" spans="1:11" ht="15.75" customHeight="1" x14ac:dyDescent="0.25">
      <c r="A1465" s="13">
        <v>33000886</v>
      </c>
      <c r="B1465" s="13" t="s">
        <v>15701</v>
      </c>
      <c r="C1465" s="13" t="s">
        <v>15702</v>
      </c>
      <c r="D1465" s="13" t="s">
        <v>15703</v>
      </c>
      <c r="E1465" s="13" t="s">
        <v>15704</v>
      </c>
      <c r="F1465" s="13" t="s">
        <v>13314</v>
      </c>
      <c r="G1465" s="13">
        <v>2020</v>
      </c>
      <c r="H1465" s="44">
        <v>44105</v>
      </c>
      <c r="I1465" s="13" t="s">
        <v>15705</v>
      </c>
      <c r="K1465" s="13" t="s">
        <v>15706</v>
      </c>
    </row>
    <row r="1466" spans="1:11" ht="15.75" customHeight="1" x14ac:dyDescent="0.25">
      <c r="A1466" s="13">
        <v>31013277</v>
      </c>
      <c r="B1466" s="13" t="s">
        <v>15707</v>
      </c>
      <c r="C1466" s="13" t="s">
        <v>15708</v>
      </c>
      <c r="D1466" s="13" t="s">
        <v>15709</v>
      </c>
      <c r="E1466" s="13" t="s">
        <v>15710</v>
      </c>
      <c r="F1466" s="13" t="s">
        <v>424</v>
      </c>
      <c r="G1466" s="13">
        <v>2019</v>
      </c>
      <c r="H1466" s="44">
        <v>43579</v>
      </c>
      <c r="I1466" s="13" t="s">
        <v>15711</v>
      </c>
      <c r="K1466" s="13" t="s">
        <v>15712</v>
      </c>
    </row>
    <row r="1467" spans="1:11" ht="15.75" customHeight="1" x14ac:dyDescent="0.25">
      <c r="A1467" s="13">
        <v>29477653</v>
      </c>
      <c r="B1467" s="13" t="s">
        <v>15714</v>
      </c>
      <c r="C1467" s="13" t="s">
        <v>15715</v>
      </c>
      <c r="D1467" s="13" t="s">
        <v>15716</v>
      </c>
      <c r="E1467" s="13" t="s">
        <v>15717</v>
      </c>
      <c r="F1467" s="13" t="s">
        <v>14513</v>
      </c>
      <c r="G1467" s="13">
        <v>2018</v>
      </c>
      <c r="H1467" s="44">
        <v>43157</v>
      </c>
      <c r="K1467" s="13" t="s">
        <v>15718</v>
      </c>
    </row>
    <row r="1468" spans="1:11" ht="15.75" customHeight="1" x14ac:dyDescent="0.25">
      <c r="A1468" s="13">
        <v>32770977</v>
      </c>
      <c r="B1468" s="13" t="s">
        <v>15719</v>
      </c>
      <c r="C1468" s="13" t="s">
        <v>15720</v>
      </c>
      <c r="D1468" s="13" t="s">
        <v>15721</v>
      </c>
      <c r="E1468" s="13" t="s">
        <v>15722</v>
      </c>
      <c r="F1468" s="13" t="s">
        <v>10470</v>
      </c>
      <c r="G1468" s="13">
        <v>2020</v>
      </c>
      <c r="H1468" s="44">
        <v>44054</v>
      </c>
      <c r="I1468" s="13" t="s">
        <v>15723</v>
      </c>
      <c r="K1468" s="13" t="s">
        <v>15724</v>
      </c>
    </row>
    <row r="1469" spans="1:11" ht="15.75" customHeight="1" x14ac:dyDescent="0.25">
      <c r="A1469" s="13">
        <v>33000912</v>
      </c>
      <c r="B1469" s="13" t="s">
        <v>15726</v>
      </c>
      <c r="C1469" s="13" t="s">
        <v>15727</v>
      </c>
      <c r="D1469" s="13" t="s">
        <v>15728</v>
      </c>
      <c r="E1469" s="13" t="s">
        <v>15543</v>
      </c>
      <c r="F1469" s="13" t="s">
        <v>13314</v>
      </c>
      <c r="G1469" s="13">
        <v>2020</v>
      </c>
      <c r="H1469" s="44">
        <v>44105</v>
      </c>
      <c r="I1469" s="13" t="s">
        <v>15729</v>
      </c>
      <c r="K1469" s="13" t="s">
        <v>15730</v>
      </c>
    </row>
    <row r="1470" spans="1:11" ht="15.75" customHeight="1" x14ac:dyDescent="0.25">
      <c r="A1470" s="13">
        <v>31631090</v>
      </c>
      <c r="B1470" s="13" t="s">
        <v>15737</v>
      </c>
      <c r="C1470" s="13" t="s">
        <v>15738</v>
      </c>
      <c r="D1470" s="13" t="s">
        <v>15739</v>
      </c>
      <c r="E1470" s="13" t="s">
        <v>15740</v>
      </c>
      <c r="F1470" s="13" t="s">
        <v>15741</v>
      </c>
      <c r="G1470" s="13">
        <v>2018</v>
      </c>
      <c r="H1470" s="44">
        <v>43760</v>
      </c>
      <c r="K1470" s="13" t="s">
        <v>15742</v>
      </c>
    </row>
    <row r="1471" spans="1:11" ht="15.75" customHeight="1" x14ac:dyDescent="0.25">
      <c r="A1471" s="13">
        <v>35369513</v>
      </c>
      <c r="B1471" s="13" t="s">
        <v>15743</v>
      </c>
      <c r="C1471" s="13" t="s">
        <v>15744</v>
      </c>
      <c r="D1471" s="13" t="s">
        <v>15745</v>
      </c>
      <c r="E1471" s="13" t="s">
        <v>15746</v>
      </c>
      <c r="F1471" s="13" t="s">
        <v>15747</v>
      </c>
      <c r="G1471" s="13">
        <v>2022</v>
      </c>
      <c r="H1471" s="44">
        <v>44655</v>
      </c>
      <c r="I1471" s="13" t="s">
        <v>15748</v>
      </c>
      <c r="K1471" s="13" t="s">
        <v>15749</v>
      </c>
    </row>
    <row r="1472" spans="1:11" ht="15.75" customHeight="1" x14ac:dyDescent="0.25">
      <c r="A1472" s="13">
        <v>30505977</v>
      </c>
      <c r="B1472" s="13" t="s">
        <v>15762</v>
      </c>
      <c r="C1472" s="13" t="s">
        <v>15763</v>
      </c>
      <c r="D1472" s="13" t="s">
        <v>15764</v>
      </c>
      <c r="E1472" s="13" t="s">
        <v>15765</v>
      </c>
      <c r="F1472" s="13" t="s">
        <v>15766</v>
      </c>
      <c r="G1472" s="13">
        <v>2018</v>
      </c>
      <c r="H1472" s="44">
        <v>43438</v>
      </c>
      <c r="I1472" s="13" t="s">
        <v>15767</v>
      </c>
      <c r="K1472" s="13" t="s">
        <v>15768</v>
      </c>
    </row>
    <row r="1473" spans="1:11" ht="15.75" customHeight="1" x14ac:dyDescent="0.25">
      <c r="A1473" s="13">
        <v>34113135</v>
      </c>
      <c r="B1473" s="13" t="s">
        <v>15770</v>
      </c>
      <c r="C1473" s="13" t="s">
        <v>15771</v>
      </c>
      <c r="D1473" s="13" t="s">
        <v>15772</v>
      </c>
      <c r="E1473" s="13" t="s">
        <v>15773</v>
      </c>
      <c r="F1473" s="13" t="s">
        <v>15774</v>
      </c>
      <c r="G1473" s="13">
        <v>2021</v>
      </c>
      <c r="H1473" s="44">
        <v>44358</v>
      </c>
      <c r="I1473" s="13" t="s">
        <v>15775</v>
      </c>
      <c r="K1473" s="13" t="s">
        <v>15776</v>
      </c>
    </row>
    <row r="1474" spans="1:11" ht="15.75" customHeight="1" x14ac:dyDescent="0.25">
      <c r="A1474" s="13">
        <v>29434478</v>
      </c>
      <c r="B1474" s="13" t="s">
        <v>15783</v>
      </c>
      <c r="C1474" s="13" t="s">
        <v>15784</v>
      </c>
      <c r="D1474" s="13" t="s">
        <v>15785</v>
      </c>
      <c r="E1474" s="13" t="s">
        <v>15786</v>
      </c>
      <c r="F1474" s="13" t="s">
        <v>15787</v>
      </c>
      <c r="G1474" s="13">
        <v>2018</v>
      </c>
      <c r="H1474" s="44">
        <v>43145</v>
      </c>
      <c r="I1474" s="13" t="s">
        <v>15788</v>
      </c>
      <c r="K1474" s="13" t="s">
        <v>15789</v>
      </c>
    </row>
    <row r="1475" spans="1:11" ht="15.75" customHeight="1" x14ac:dyDescent="0.25">
      <c r="A1475" s="13">
        <v>31832426</v>
      </c>
      <c r="B1475" s="13" t="s">
        <v>15791</v>
      </c>
      <c r="C1475" s="13" t="s">
        <v>15792</v>
      </c>
      <c r="D1475" s="13" t="s">
        <v>15793</v>
      </c>
      <c r="E1475" s="13" t="s">
        <v>15794</v>
      </c>
      <c r="F1475" s="13" t="s">
        <v>15795</v>
      </c>
      <c r="G1475" s="13">
        <v>2019</v>
      </c>
      <c r="H1475" s="44">
        <v>43813</v>
      </c>
      <c r="I1475" s="13" t="s">
        <v>15796</v>
      </c>
      <c r="K1475" s="13" t="s">
        <v>15797</v>
      </c>
    </row>
    <row r="1476" spans="1:11" ht="15.75" customHeight="1" x14ac:dyDescent="0.25">
      <c r="A1476" s="13">
        <v>30983802</v>
      </c>
      <c r="B1476" s="13" t="s">
        <v>15799</v>
      </c>
      <c r="C1476" s="13" t="s">
        <v>15800</v>
      </c>
      <c r="D1476" s="13" t="s">
        <v>15801</v>
      </c>
      <c r="E1476" s="13" t="s">
        <v>1559</v>
      </c>
      <c r="F1476" s="13" t="s">
        <v>15802</v>
      </c>
      <c r="G1476" s="13">
        <v>2019</v>
      </c>
      <c r="H1476" s="44">
        <v>43571</v>
      </c>
      <c r="I1476" s="13" t="s">
        <v>15803</v>
      </c>
      <c r="K1476" s="13" t="s">
        <v>15804</v>
      </c>
    </row>
    <row r="1477" spans="1:11" ht="15.75" customHeight="1" x14ac:dyDescent="0.25">
      <c r="A1477" s="13">
        <v>28737877</v>
      </c>
      <c r="B1477" s="13" t="s">
        <v>15806</v>
      </c>
      <c r="C1477" s="13" t="s">
        <v>15807</v>
      </c>
      <c r="D1477" s="13" t="s">
        <v>15808</v>
      </c>
      <c r="E1477" s="13" t="s">
        <v>15809</v>
      </c>
      <c r="F1477" s="13" t="s">
        <v>15810</v>
      </c>
      <c r="G1477" s="13">
        <v>2017</v>
      </c>
      <c r="H1477" s="44">
        <v>42941</v>
      </c>
      <c r="K1477" s="13" t="s">
        <v>15811</v>
      </c>
    </row>
    <row r="1478" spans="1:11" ht="15.75" customHeight="1" x14ac:dyDescent="0.25">
      <c r="A1478" s="13">
        <v>32714558</v>
      </c>
      <c r="B1478" s="13" t="s">
        <v>15818</v>
      </c>
      <c r="C1478" s="13" t="s">
        <v>15819</v>
      </c>
      <c r="D1478" s="13" t="s">
        <v>15820</v>
      </c>
      <c r="E1478" s="13" t="s">
        <v>15821</v>
      </c>
      <c r="F1478" s="13" t="s">
        <v>15759</v>
      </c>
      <c r="G1478" s="13">
        <v>2020</v>
      </c>
      <c r="H1478" s="44">
        <v>44040</v>
      </c>
      <c r="I1478" s="13" t="s">
        <v>15822</v>
      </c>
      <c r="K1478" s="13" t="s">
        <v>15823</v>
      </c>
    </row>
    <row r="1479" spans="1:11" ht="15.75" customHeight="1" x14ac:dyDescent="0.25">
      <c r="A1479" s="13">
        <v>34177869</v>
      </c>
      <c r="B1479" s="13" t="s">
        <v>15825</v>
      </c>
      <c r="C1479" s="13" t="s">
        <v>15826</v>
      </c>
      <c r="D1479" s="13" t="s">
        <v>15827</v>
      </c>
      <c r="E1479" s="13" t="s">
        <v>15746</v>
      </c>
      <c r="F1479" s="13" t="s">
        <v>15747</v>
      </c>
      <c r="G1479" s="13">
        <v>2021</v>
      </c>
      <c r="H1479" s="44">
        <v>44375</v>
      </c>
      <c r="I1479" s="13" t="s">
        <v>15828</v>
      </c>
      <c r="K1479" s="13" t="s">
        <v>15829</v>
      </c>
    </row>
    <row r="1480" spans="1:11" ht="15.75" customHeight="1" x14ac:dyDescent="0.25">
      <c r="A1480" s="13">
        <v>30002329</v>
      </c>
      <c r="B1480" s="13" t="s">
        <v>15831</v>
      </c>
      <c r="C1480" s="13" t="s">
        <v>15832</v>
      </c>
      <c r="D1480" s="13" t="s">
        <v>15833</v>
      </c>
      <c r="E1480" s="13" t="s">
        <v>9969</v>
      </c>
      <c r="F1480" s="13" t="s">
        <v>15834</v>
      </c>
      <c r="G1480" s="13">
        <v>2018</v>
      </c>
      <c r="H1480" s="44">
        <v>43295</v>
      </c>
      <c r="I1480" s="13" t="s">
        <v>15835</v>
      </c>
      <c r="K1480" s="13" t="s">
        <v>15836</v>
      </c>
    </row>
    <row r="1481" spans="1:11" ht="15.75" customHeight="1" x14ac:dyDescent="0.25">
      <c r="A1481" s="13">
        <v>30618519</v>
      </c>
      <c r="B1481" s="13" t="s">
        <v>15838</v>
      </c>
      <c r="C1481" s="13" t="s">
        <v>15839</v>
      </c>
      <c r="D1481" s="13" t="s">
        <v>15840</v>
      </c>
      <c r="E1481" s="13" t="s">
        <v>1629</v>
      </c>
      <c r="F1481" s="13" t="s">
        <v>15841</v>
      </c>
      <c r="G1481" s="13">
        <v>2018</v>
      </c>
      <c r="H1481" s="44">
        <v>43474</v>
      </c>
      <c r="I1481" s="13" t="s">
        <v>15842</v>
      </c>
      <c r="K1481" s="13" t="s">
        <v>15843</v>
      </c>
    </row>
    <row r="1482" spans="1:11" ht="15.75" customHeight="1" x14ac:dyDescent="0.25">
      <c r="A1482" s="13">
        <v>32670242</v>
      </c>
      <c r="B1482" s="13" t="s">
        <v>15844</v>
      </c>
      <c r="C1482" s="13" t="s">
        <v>15845</v>
      </c>
      <c r="D1482" s="13" t="s">
        <v>15846</v>
      </c>
      <c r="E1482" s="13" t="s">
        <v>15847</v>
      </c>
      <c r="F1482" s="13" t="s">
        <v>15747</v>
      </c>
      <c r="G1482" s="13">
        <v>2020</v>
      </c>
      <c r="H1482" s="44">
        <v>44029</v>
      </c>
      <c r="I1482" s="13" t="s">
        <v>15848</v>
      </c>
      <c r="K1482" s="13" t="s">
        <v>15849</v>
      </c>
    </row>
    <row r="1483" spans="1:11" ht="15.75" customHeight="1" x14ac:dyDescent="0.25">
      <c r="A1483" s="13">
        <v>32582133</v>
      </c>
      <c r="B1483" s="13" t="s">
        <v>15851</v>
      </c>
      <c r="C1483" s="13" t="s">
        <v>15852</v>
      </c>
      <c r="D1483" s="13" t="s">
        <v>15853</v>
      </c>
      <c r="E1483" s="13" t="s">
        <v>15854</v>
      </c>
      <c r="F1483" s="13" t="s">
        <v>15747</v>
      </c>
      <c r="G1483" s="13">
        <v>2020</v>
      </c>
      <c r="H1483" s="44">
        <v>44008</v>
      </c>
      <c r="I1483" s="13" t="s">
        <v>15855</v>
      </c>
      <c r="K1483" s="13" t="s">
        <v>15856</v>
      </c>
    </row>
    <row r="1484" spans="1:11" ht="15.75" customHeight="1" x14ac:dyDescent="0.25">
      <c r="A1484" s="13">
        <v>32085650</v>
      </c>
      <c r="B1484" s="13" t="s">
        <v>15858</v>
      </c>
      <c r="C1484" s="13" t="s">
        <v>6758</v>
      </c>
      <c r="D1484" s="13" t="s">
        <v>15859</v>
      </c>
      <c r="E1484" s="13" t="s">
        <v>6760</v>
      </c>
      <c r="F1484" s="13" t="s">
        <v>15860</v>
      </c>
      <c r="G1484" s="13">
        <v>2020</v>
      </c>
      <c r="H1484" s="44">
        <v>43884</v>
      </c>
      <c r="I1484" s="13" t="s">
        <v>15861</v>
      </c>
      <c r="K1484" s="13" t="s">
        <v>15862</v>
      </c>
    </row>
    <row r="1485" spans="1:11" ht="15.75" customHeight="1" x14ac:dyDescent="0.25">
      <c r="A1485" s="13">
        <v>33294370</v>
      </c>
      <c r="B1485" s="13" t="s">
        <v>15863</v>
      </c>
      <c r="C1485" s="13" t="s">
        <v>15864</v>
      </c>
      <c r="D1485" s="13" t="s">
        <v>15865</v>
      </c>
      <c r="E1485" s="13" t="s">
        <v>15866</v>
      </c>
      <c r="F1485" s="13" t="s">
        <v>15867</v>
      </c>
      <c r="G1485" s="13">
        <v>2020</v>
      </c>
      <c r="H1485" s="44">
        <v>44174</v>
      </c>
      <c r="I1485" s="13" t="s">
        <v>15868</v>
      </c>
      <c r="K1485" s="13" t="s">
        <v>15869</v>
      </c>
    </row>
    <row r="1486" spans="1:11" ht="15.75" customHeight="1" x14ac:dyDescent="0.25">
      <c r="A1486" s="13">
        <v>32140142</v>
      </c>
      <c r="B1486" s="13" t="s">
        <v>15871</v>
      </c>
      <c r="C1486" s="13" t="s">
        <v>15872</v>
      </c>
      <c r="D1486" s="13" t="s">
        <v>15873</v>
      </c>
      <c r="E1486" s="13" t="s">
        <v>15874</v>
      </c>
      <c r="F1486" s="13" t="s">
        <v>15747</v>
      </c>
      <c r="G1486" s="13">
        <v>2020</v>
      </c>
      <c r="H1486" s="44">
        <v>43897</v>
      </c>
      <c r="I1486" s="13" t="s">
        <v>15875</v>
      </c>
      <c r="K1486" s="13" t="s">
        <v>15876</v>
      </c>
    </row>
    <row r="1487" spans="1:11" ht="15.75" customHeight="1" x14ac:dyDescent="0.25">
      <c r="A1487" s="13">
        <v>32414194</v>
      </c>
      <c r="B1487" s="13" t="s">
        <v>15885</v>
      </c>
      <c r="C1487" s="13" t="s">
        <v>9624</v>
      </c>
      <c r="D1487" s="13" t="s">
        <v>15886</v>
      </c>
      <c r="E1487" s="13" t="s">
        <v>580</v>
      </c>
      <c r="F1487" s="13" t="s">
        <v>15887</v>
      </c>
      <c r="G1487" s="13">
        <v>2020</v>
      </c>
      <c r="H1487" s="44">
        <v>43968</v>
      </c>
      <c r="I1487" s="13" t="s">
        <v>15888</v>
      </c>
      <c r="K1487" s="13" t="s">
        <v>15889</v>
      </c>
    </row>
    <row r="1488" spans="1:11" ht="15.75" customHeight="1" x14ac:dyDescent="0.25">
      <c r="A1488" s="13">
        <v>29780854</v>
      </c>
      <c r="B1488" s="13" t="s">
        <v>15890</v>
      </c>
      <c r="C1488" s="13" t="s">
        <v>15891</v>
      </c>
      <c r="D1488" s="13" t="s">
        <v>15892</v>
      </c>
      <c r="E1488" s="13" t="s">
        <v>4478</v>
      </c>
      <c r="F1488" s="13" t="s">
        <v>15893</v>
      </c>
      <c r="G1488" s="13">
        <v>2018</v>
      </c>
      <c r="H1488" s="44">
        <v>43242</v>
      </c>
      <c r="I1488" s="13" t="s">
        <v>15894</v>
      </c>
      <c r="J1488" s="13" t="s">
        <v>15895</v>
      </c>
      <c r="K1488" s="13" t="s">
        <v>15896</v>
      </c>
    </row>
    <row r="1489" spans="1:11" ht="15.75" customHeight="1" x14ac:dyDescent="0.25">
      <c r="A1489" s="13">
        <v>29167794</v>
      </c>
      <c r="B1489" s="13" t="s">
        <v>15898</v>
      </c>
      <c r="C1489" s="13" t="s">
        <v>15899</v>
      </c>
      <c r="D1489" s="13" t="s">
        <v>15900</v>
      </c>
      <c r="E1489" s="13" t="s">
        <v>15901</v>
      </c>
      <c r="F1489" s="13" t="s">
        <v>15902</v>
      </c>
      <c r="G1489" s="13">
        <v>2017</v>
      </c>
      <c r="H1489" s="44">
        <v>43063</v>
      </c>
      <c r="I1489" s="13" t="s">
        <v>15903</v>
      </c>
      <c r="K1489" s="13" t="s">
        <v>15904</v>
      </c>
    </row>
    <row r="1490" spans="1:11" ht="15.75" customHeight="1" x14ac:dyDescent="0.25">
      <c r="A1490" s="13">
        <v>32773611</v>
      </c>
      <c r="B1490" s="13" t="s">
        <v>15906</v>
      </c>
      <c r="C1490" s="13" t="s">
        <v>15907</v>
      </c>
      <c r="D1490" s="13" t="s">
        <v>15908</v>
      </c>
      <c r="E1490" s="13" t="s">
        <v>15909</v>
      </c>
      <c r="F1490" s="13" t="s">
        <v>304</v>
      </c>
      <c r="G1490" s="13">
        <v>2020</v>
      </c>
      <c r="H1490" s="44">
        <v>44054</v>
      </c>
      <c r="I1490" s="13" t="s">
        <v>15910</v>
      </c>
      <c r="J1490" s="13" t="s">
        <v>15911</v>
      </c>
      <c r="K1490" s="13" t="s">
        <v>15912</v>
      </c>
    </row>
    <row r="1491" spans="1:11" ht="15.75" customHeight="1" x14ac:dyDescent="0.25">
      <c r="A1491" s="13">
        <v>28233287</v>
      </c>
      <c r="B1491" s="13" t="s">
        <v>15913</v>
      </c>
      <c r="C1491" s="13" t="s">
        <v>15914</v>
      </c>
      <c r="D1491" s="13" t="s">
        <v>15915</v>
      </c>
      <c r="E1491" s="13" t="s">
        <v>15916</v>
      </c>
      <c r="F1491" s="13" t="s">
        <v>15917</v>
      </c>
      <c r="G1491" s="13">
        <v>2017</v>
      </c>
      <c r="H1491" s="44">
        <v>42791</v>
      </c>
      <c r="I1491" s="13" t="s">
        <v>15918</v>
      </c>
      <c r="K1491" s="13" t="s">
        <v>15919</v>
      </c>
    </row>
    <row r="1492" spans="1:11" ht="15.75" customHeight="1" x14ac:dyDescent="0.25">
      <c r="A1492" s="13">
        <v>31618181</v>
      </c>
      <c r="B1492" s="13" t="s">
        <v>15927</v>
      </c>
      <c r="C1492" s="13" t="s">
        <v>15928</v>
      </c>
      <c r="D1492" s="13" t="s">
        <v>15929</v>
      </c>
      <c r="E1492" s="13" t="s">
        <v>15930</v>
      </c>
      <c r="F1492" s="13" t="s">
        <v>4501</v>
      </c>
      <c r="G1492" s="13">
        <v>2017</v>
      </c>
      <c r="H1492" s="44">
        <v>43755</v>
      </c>
      <c r="K1492" s="13" t="s">
        <v>15931</v>
      </c>
    </row>
    <row r="1493" spans="1:11" ht="15.75" customHeight="1" x14ac:dyDescent="0.25">
      <c r="A1493" s="13">
        <v>32000586</v>
      </c>
      <c r="B1493" s="13" t="s">
        <v>15933</v>
      </c>
      <c r="C1493" s="13" t="s">
        <v>15934</v>
      </c>
      <c r="D1493" s="13" t="s">
        <v>15935</v>
      </c>
      <c r="E1493" s="13" t="s">
        <v>9443</v>
      </c>
      <c r="F1493" s="13" t="s">
        <v>735</v>
      </c>
      <c r="G1493" s="13">
        <v>2020</v>
      </c>
      <c r="H1493" s="44">
        <v>43862</v>
      </c>
      <c r="K1493" s="13" t="s">
        <v>15936</v>
      </c>
    </row>
    <row r="1494" spans="1:11" ht="15.75" customHeight="1" x14ac:dyDescent="0.25">
      <c r="A1494" s="13">
        <v>35432273</v>
      </c>
      <c r="B1494" s="13" t="s">
        <v>15944</v>
      </c>
      <c r="C1494" s="13" t="s">
        <v>15945</v>
      </c>
      <c r="D1494" s="13" t="s">
        <v>15946</v>
      </c>
      <c r="E1494" s="13" t="s">
        <v>15947</v>
      </c>
      <c r="F1494" s="13" t="s">
        <v>15747</v>
      </c>
      <c r="G1494" s="13">
        <v>2022</v>
      </c>
      <c r="H1494" s="44">
        <v>44669</v>
      </c>
      <c r="I1494" s="13" t="s">
        <v>15948</v>
      </c>
      <c r="K1494" s="13" t="s">
        <v>15949</v>
      </c>
    </row>
    <row r="1495" spans="1:11" ht="15.75" customHeight="1" x14ac:dyDescent="0.25">
      <c r="A1495" s="13">
        <v>29916355</v>
      </c>
      <c r="B1495" s="13" t="s">
        <v>15962</v>
      </c>
      <c r="C1495" s="13" t="s">
        <v>15963</v>
      </c>
      <c r="D1495" s="13" t="s">
        <v>15964</v>
      </c>
      <c r="E1495" s="13" t="s">
        <v>15965</v>
      </c>
      <c r="F1495" s="13" t="s">
        <v>15966</v>
      </c>
      <c r="G1495" s="13">
        <v>2018</v>
      </c>
      <c r="H1495" s="44">
        <v>43271</v>
      </c>
      <c r="K1495" s="13" t="s">
        <v>15967</v>
      </c>
    </row>
    <row r="1496" spans="1:11" ht="15.75" customHeight="1" x14ac:dyDescent="0.25">
      <c r="A1496" s="13">
        <v>27888365</v>
      </c>
      <c r="B1496" s="13" t="s">
        <v>15969</v>
      </c>
      <c r="C1496" s="13" t="s">
        <v>15970</v>
      </c>
      <c r="D1496" s="13" t="s">
        <v>15971</v>
      </c>
      <c r="E1496" s="13" t="s">
        <v>15972</v>
      </c>
      <c r="F1496" s="13" t="s">
        <v>15973</v>
      </c>
      <c r="G1496" s="13">
        <v>2017</v>
      </c>
      <c r="H1496" s="44">
        <v>42701</v>
      </c>
      <c r="K1496" s="13" t="s">
        <v>15974</v>
      </c>
    </row>
    <row r="1497" spans="1:11" ht="15.75" customHeight="1" x14ac:dyDescent="0.25">
      <c r="A1497" s="13">
        <v>32685118</v>
      </c>
      <c r="B1497" s="13" t="s">
        <v>15975</v>
      </c>
      <c r="C1497" s="13" t="s">
        <v>15976</v>
      </c>
      <c r="D1497" s="13" t="s">
        <v>15977</v>
      </c>
      <c r="E1497" s="13" t="s">
        <v>1375</v>
      </c>
      <c r="F1497" s="13" t="s">
        <v>15960</v>
      </c>
      <c r="G1497" s="13">
        <v>2020</v>
      </c>
      <c r="H1497" s="44">
        <v>44033</v>
      </c>
      <c r="I1497" s="13" t="s">
        <v>15978</v>
      </c>
    </row>
    <row r="1498" spans="1:11" ht="15.75" customHeight="1" x14ac:dyDescent="0.25">
      <c r="A1498" s="13">
        <v>32395427</v>
      </c>
      <c r="B1498" s="13" t="s">
        <v>15979</v>
      </c>
      <c r="C1498" s="13" t="s">
        <v>15980</v>
      </c>
      <c r="D1498" s="13" t="s">
        <v>15981</v>
      </c>
      <c r="E1498" s="13" t="s">
        <v>15982</v>
      </c>
      <c r="F1498" s="13" t="s">
        <v>15867</v>
      </c>
      <c r="G1498" s="13">
        <v>2020</v>
      </c>
      <c r="H1498" s="44">
        <v>43964</v>
      </c>
      <c r="I1498" s="13" t="s">
        <v>15983</v>
      </c>
      <c r="K1498" s="13" t="s">
        <v>15984</v>
      </c>
    </row>
    <row r="1499" spans="1:11" ht="15.75" customHeight="1" x14ac:dyDescent="0.25">
      <c r="A1499" s="13">
        <v>33319077</v>
      </c>
      <c r="B1499" s="13" t="s">
        <v>15985</v>
      </c>
      <c r="C1499" s="13" t="s">
        <v>15986</v>
      </c>
      <c r="D1499" s="13" t="s">
        <v>15987</v>
      </c>
      <c r="E1499" s="13" t="s">
        <v>15988</v>
      </c>
      <c r="F1499" s="13" t="s">
        <v>15989</v>
      </c>
      <c r="G1499" s="13">
        <v>2020</v>
      </c>
      <c r="H1499" s="44">
        <v>44180</v>
      </c>
      <c r="I1499" s="13" t="s">
        <v>15990</v>
      </c>
      <c r="K1499" s="13" t="s">
        <v>15991</v>
      </c>
    </row>
    <row r="1500" spans="1:11" ht="15.75" customHeight="1" x14ac:dyDescent="0.25">
      <c r="A1500" s="13">
        <v>31817122</v>
      </c>
      <c r="B1500" s="13" t="s">
        <v>15993</v>
      </c>
      <c r="C1500" s="13" t="s">
        <v>15994</v>
      </c>
      <c r="D1500" s="13" t="s">
        <v>15995</v>
      </c>
      <c r="E1500" s="13" t="s">
        <v>8061</v>
      </c>
      <c r="F1500" s="13" t="s">
        <v>15996</v>
      </c>
      <c r="G1500" s="13">
        <v>2019</v>
      </c>
      <c r="H1500" s="44">
        <v>43810</v>
      </c>
      <c r="I1500" s="13" t="s">
        <v>15997</v>
      </c>
      <c r="K1500" s="13" t="s">
        <v>15998</v>
      </c>
    </row>
    <row r="1501" spans="1:11" ht="15.75" customHeight="1" x14ac:dyDescent="0.25">
      <c r="A1501" s="13">
        <v>36267167</v>
      </c>
      <c r="B1501" s="13" t="s">
        <v>16000</v>
      </c>
      <c r="C1501" s="13" t="s">
        <v>16001</v>
      </c>
      <c r="D1501" s="13" t="s">
        <v>16002</v>
      </c>
      <c r="E1501" s="13" t="s">
        <v>16003</v>
      </c>
      <c r="F1501" s="13" t="s">
        <v>15747</v>
      </c>
      <c r="G1501" s="13">
        <v>2022</v>
      </c>
      <c r="H1501" s="44">
        <v>44855</v>
      </c>
      <c r="I1501" s="13" t="s">
        <v>16004</v>
      </c>
      <c r="K1501" s="13" t="s">
        <v>16005</v>
      </c>
    </row>
    <row r="1502" spans="1:11" ht="15.75" customHeight="1" x14ac:dyDescent="0.25">
      <c r="A1502" s="13">
        <v>31573516</v>
      </c>
      <c r="B1502" s="13" t="s">
        <v>16007</v>
      </c>
      <c r="C1502" s="13" t="s">
        <v>16008</v>
      </c>
      <c r="D1502" s="13" t="s">
        <v>16009</v>
      </c>
      <c r="E1502" s="13" t="s">
        <v>16010</v>
      </c>
      <c r="F1502" s="13" t="s">
        <v>16011</v>
      </c>
      <c r="G1502" s="13">
        <v>2019</v>
      </c>
      <c r="H1502" s="44">
        <v>43740</v>
      </c>
      <c r="K1502" s="13" t="s">
        <v>16012</v>
      </c>
    </row>
    <row r="1503" spans="1:11" ht="15.75" customHeight="1" x14ac:dyDescent="0.25">
      <c r="A1503" s="13">
        <v>31768312</v>
      </c>
      <c r="B1503" s="13" t="s">
        <v>16013</v>
      </c>
      <c r="C1503" s="13" t="s">
        <v>16014</v>
      </c>
      <c r="D1503" s="13" t="s">
        <v>16015</v>
      </c>
      <c r="E1503" s="13" t="s">
        <v>16016</v>
      </c>
      <c r="F1503" s="13" t="s">
        <v>15867</v>
      </c>
      <c r="G1503" s="13">
        <v>2019</v>
      </c>
      <c r="H1503" s="44">
        <v>43796</v>
      </c>
      <c r="I1503" s="13" t="s">
        <v>16017</v>
      </c>
      <c r="K1503" s="13" t="s">
        <v>16018</v>
      </c>
    </row>
    <row r="1504" spans="1:11" ht="15.75" customHeight="1" x14ac:dyDescent="0.25">
      <c r="A1504" s="13">
        <v>30320218</v>
      </c>
      <c r="B1504" s="13" t="s">
        <v>16019</v>
      </c>
      <c r="C1504" s="13" t="s">
        <v>16020</v>
      </c>
      <c r="D1504" s="13" t="s">
        <v>16021</v>
      </c>
      <c r="E1504" s="13" t="s">
        <v>103</v>
      </c>
      <c r="F1504" s="13" t="s">
        <v>16022</v>
      </c>
      <c r="G1504" s="13">
        <v>2018</v>
      </c>
      <c r="H1504" s="44">
        <v>43389</v>
      </c>
      <c r="I1504" s="13" t="s">
        <v>16023</v>
      </c>
      <c r="K1504" s="13" t="s">
        <v>16024</v>
      </c>
    </row>
    <row r="1505" spans="1:11" ht="15.75" customHeight="1" x14ac:dyDescent="0.25">
      <c r="A1505" s="13">
        <v>29872530</v>
      </c>
      <c r="B1505" s="13" t="s">
        <v>16045</v>
      </c>
      <c r="C1505" s="13" t="s">
        <v>16046</v>
      </c>
      <c r="D1505" s="13" t="s">
        <v>16047</v>
      </c>
      <c r="E1505" s="13" t="s">
        <v>16048</v>
      </c>
      <c r="F1505" s="13" t="s">
        <v>15759</v>
      </c>
      <c r="G1505" s="13">
        <v>2018</v>
      </c>
      <c r="H1505" s="44">
        <v>43258</v>
      </c>
      <c r="I1505" s="13" t="s">
        <v>16049</v>
      </c>
      <c r="K1505" s="13" t="s">
        <v>16050</v>
      </c>
    </row>
    <row r="1506" spans="1:11" ht="15.75" customHeight="1" x14ac:dyDescent="0.25">
      <c r="A1506" s="13">
        <v>33494538</v>
      </c>
      <c r="B1506" s="13" t="s">
        <v>16052</v>
      </c>
      <c r="C1506" s="13" t="s">
        <v>16053</v>
      </c>
      <c r="D1506" s="13" t="s">
        <v>16054</v>
      </c>
      <c r="E1506" s="13" t="s">
        <v>16055</v>
      </c>
      <c r="F1506" s="13" t="s">
        <v>15834</v>
      </c>
      <c r="G1506" s="13">
        <v>2021</v>
      </c>
      <c r="H1506" s="44">
        <v>44222</v>
      </c>
      <c r="I1506" s="13" t="s">
        <v>16056</v>
      </c>
      <c r="K1506" s="13" t="s">
        <v>16057</v>
      </c>
    </row>
    <row r="1507" spans="1:11" ht="15.75" customHeight="1" x14ac:dyDescent="0.25">
      <c r="A1507" s="13">
        <v>30233282</v>
      </c>
      <c r="B1507" s="13" t="s">
        <v>16058</v>
      </c>
      <c r="C1507" s="13" t="s">
        <v>16059</v>
      </c>
      <c r="D1507" s="13" t="s">
        <v>16060</v>
      </c>
      <c r="E1507" s="13" t="s">
        <v>3285</v>
      </c>
      <c r="F1507" s="13" t="s">
        <v>16061</v>
      </c>
      <c r="G1507" s="13">
        <v>2018</v>
      </c>
      <c r="H1507" s="44">
        <v>43364</v>
      </c>
      <c r="I1507" s="13" t="s">
        <v>16062</v>
      </c>
      <c r="K1507" s="13" t="s">
        <v>16063</v>
      </c>
    </row>
    <row r="1508" spans="1:11" ht="15.75" customHeight="1" x14ac:dyDescent="0.25">
      <c r="A1508" s="13">
        <v>33198126</v>
      </c>
      <c r="B1508" s="13" t="s">
        <v>16064</v>
      </c>
      <c r="C1508" s="13" t="s">
        <v>16065</v>
      </c>
      <c r="D1508" s="13" t="s">
        <v>16066</v>
      </c>
      <c r="E1508" s="13" t="s">
        <v>16067</v>
      </c>
      <c r="F1508" s="13" t="s">
        <v>15860</v>
      </c>
      <c r="G1508" s="13">
        <v>2020</v>
      </c>
      <c r="H1508" s="44">
        <v>44152</v>
      </c>
      <c r="I1508" s="13" t="s">
        <v>16068</v>
      </c>
      <c r="K1508" s="13" t="s">
        <v>16069</v>
      </c>
    </row>
    <row r="1509" spans="1:11" ht="15.75" customHeight="1" x14ac:dyDescent="0.25">
      <c r="A1509" s="13">
        <v>35096648</v>
      </c>
      <c r="B1509" s="13" t="s">
        <v>16076</v>
      </c>
      <c r="C1509" s="13" t="s">
        <v>16077</v>
      </c>
      <c r="D1509" s="13" t="s">
        <v>16078</v>
      </c>
      <c r="E1509" s="13" t="s">
        <v>8845</v>
      </c>
      <c r="F1509" s="13" t="s">
        <v>5193</v>
      </c>
      <c r="G1509" s="13">
        <v>2022</v>
      </c>
      <c r="H1509" s="44">
        <v>44592</v>
      </c>
      <c r="I1509" s="13" t="s">
        <v>16079</v>
      </c>
      <c r="K1509" s="13" t="s">
        <v>16080</v>
      </c>
    </row>
    <row r="1510" spans="1:11" ht="15.75" customHeight="1" x14ac:dyDescent="0.25">
      <c r="A1510" s="13">
        <v>32439664</v>
      </c>
      <c r="B1510" s="13" t="s">
        <v>16082</v>
      </c>
      <c r="C1510" s="13" t="s">
        <v>16083</v>
      </c>
      <c r="D1510" s="13" t="s">
        <v>16084</v>
      </c>
      <c r="E1510" s="13" t="s">
        <v>459</v>
      </c>
      <c r="F1510" s="13" t="s">
        <v>16085</v>
      </c>
      <c r="G1510" s="13">
        <v>2020</v>
      </c>
      <c r="H1510" s="44">
        <v>43974</v>
      </c>
      <c r="I1510" s="13" t="s">
        <v>16086</v>
      </c>
      <c r="K1510" s="13" t="s">
        <v>16087</v>
      </c>
    </row>
    <row r="1511" spans="1:11" ht="15.75" customHeight="1" x14ac:dyDescent="0.25">
      <c r="A1511" s="13">
        <v>29285017</v>
      </c>
      <c r="B1511" s="13" t="s">
        <v>16089</v>
      </c>
      <c r="C1511" s="13" t="s">
        <v>16090</v>
      </c>
      <c r="D1511" s="13" t="s">
        <v>16091</v>
      </c>
      <c r="E1511" s="13" t="s">
        <v>2517</v>
      </c>
      <c r="F1511" s="13" t="s">
        <v>16061</v>
      </c>
      <c r="G1511" s="13">
        <v>2017</v>
      </c>
      <c r="H1511" s="44">
        <v>43099</v>
      </c>
      <c r="I1511" s="13" t="s">
        <v>16092</v>
      </c>
      <c r="K1511" s="13" t="s">
        <v>16093</v>
      </c>
    </row>
    <row r="1512" spans="1:11" ht="15.75" customHeight="1" x14ac:dyDescent="0.25">
      <c r="A1512" s="13">
        <v>30538694</v>
      </c>
      <c r="B1512" s="13" t="s">
        <v>16094</v>
      </c>
      <c r="C1512" s="13" t="s">
        <v>16095</v>
      </c>
      <c r="D1512" s="13" t="s">
        <v>16096</v>
      </c>
      <c r="E1512" s="13" t="s">
        <v>295</v>
      </c>
      <c r="F1512" s="13" t="s">
        <v>15747</v>
      </c>
      <c r="G1512" s="13">
        <v>2018</v>
      </c>
      <c r="H1512" s="44">
        <v>43447</v>
      </c>
      <c r="I1512" s="13" t="s">
        <v>16097</v>
      </c>
      <c r="K1512" s="13" t="s">
        <v>16098</v>
      </c>
    </row>
    <row r="1513" spans="1:11" ht="15.75" customHeight="1" x14ac:dyDescent="0.25">
      <c r="A1513" s="13">
        <v>34368230</v>
      </c>
      <c r="B1513" s="13" t="s">
        <v>16099</v>
      </c>
      <c r="C1513" s="13" t="s">
        <v>16100</v>
      </c>
      <c r="D1513" s="13" t="s">
        <v>16101</v>
      </c>
      <c r="E1513" s="13" t="s">
        <v>16102</v>
      </c>
      <c r="F1513" s="13" t="s">
        <v>16103</v>
      </c>
      <c r="G1513" s="13">
        <v>2021</v>
      </c>
      <c r="H1513" s="44">
        <v>44417</v>
      </c>
      <c r="I1513" s="13" t="s">
        <v>16104</v>
      </c>
      <c r="K1513" s="13" t="s">
        <v>16105</v>
      </c>
    </row>
    <row r="1514" spans="1:11" ht="15.75" customHeight="1" x14ac:dyDescent="0.25">
      <c r="A1514" s="13">
        <v>34434298</v>
      </c>
      <c r="B1514" s="13" t="s">
        <v>16107</v>
      </c>
      <c r="C1514" s="13" t="s">
        <v>16108</v>
      </c>
      <c r="D1514" s="13" t="s">
        <v>16109</v>
      </c>
      <c r="E1514" s="13" t="s">
        <v>16110</v>
      </c>
      <c r="F1514" s="13" t="s">
        <v>16111</v>
      </c>
      <c r="G1514" s="13">
        <v>2019</v>
      </c>
      <c r="H1514" s="44">
        <v>44434</v>
      </c>
      <c r="I1514" s="13" t="s">
        <v>16112</v>
      </c>
      <c r="K1514" s="13" t="s">
        <v>16113</v>
      </c>
    </row>
    <row r="1515" spans="1:11" ht="15.75" customHeight="1" x14ac:dyDescent="0.25">
      <c r="A1515" s="13">
        <v>30515136</v>
      </c>
      <c r="B1515" s="13" t="s">
        <v>16114</v>
      </c>
      <c r="C1515" s="13" t="s">
        <v>16115</v>
      </c>
      <c r="D1515" s="13" t="s">
        <v>16116</v>
      </c>
      <c r="E1515" s="13" t="s">
        <v>6460</v>
      </c>
      <c r="F1515" s="13" t="s">
        <v>15747</v>
      </c>
      <c r="G1515" s="13">
        <v>2018</v>
      </c>
      <c r="H1515" s="44">
        <v>43440</v>
      </c>
      <c r="I1515" s="13" t="s">
        <v>16117</v>
      </c>
      <c r="K1515" s="13" t="s">
        <v>16118</v>
      </c>
    </row>
    <row r="1516" spans="1:11" ht="15.75" customHeight="1" x14ac:dyDescent="0.25">
      <c r="A1516" s="13">
        <v>34721348</v>
      </c>
      <c r="B1516" s="13" t="s">
        <v>16120</v>
      </c>
      <c r="C1516" s="13" t="s">
        <v>16121</v>
      </c>
      <c r="D1516" s="13" t="s">
        <v>16122</v>
      </c>
      <c r="E1516" s="13" t="s">
        <v>16102</v>
      </c>
      <c r="F1516" s="13" t="s">
        <v>15747</v>
      </c>
      <c r="G1516" s="13">
        <v>2021</v>
      </c>
      <c r="H1516" s="44">
        <v>44501</v>
      </c>
      <c r="I1516" s="13" t="s">
        <v>16123</v>
      </c>
      <c r="K1516" s="13" t="s">
        <v>16124</v>
      </c>
    </row>
    <row r="1517" spans="1:11" ht="15.75" customHeight="1" x14ac:dyDescent="0.25">
      <c r="A1517" s="13">
        <v>31015818</v>
      </c>
      <c r="B1517" s="13" t="s">
        <v>16133</v>
      </c>
      <c r="C1517" s="13" t="s">
        <v>16134</v>
      </c>
      <c r="D1517" s="13" t="s">
        <v>16135</v>
      </c>
      <c r="E1517" s="13" t="s">
        <v>2639</v>
      </c>
      <c r="F1517" s="13" t="s">
        <v>16136</v>
      </c>
      <c r="G1517" s="13">
        <v>2019</v>
      </c>
      <c r="H1517" s="44">
        <v>43580</v>
      </c>
      <c r="I1517" s="13" t="s">
        <v>16137</v>
      </c>
      <c r="K1517" s="13" t="s">
        <v>16138</v>
      </c>
    </row>
    <row r="1518" spans="1:11" ht="15.75" customHeight="1" x14ac:dyDescent="0.25">
      <c r="A1518" s="13">
        <v>31496761</v>
      </c>
      <c r="B1518" s="13" t="s">
        <v>16139</v>
      </c>
      <c r="C1518" s="13" t="s">
        <v>16140</v>
      </c>
      <c r="D1518" s="13" t="s">
        <v>16141</v>
      </c>
      <c r="E1518" s="13" t="s">
        <v>16142</v>
      </c>
      <c r="F1518" s="13" t="s">
        <v>15774</v>
      </c>
      <c r="G1518" s="13">
        <v>2019</v>
      </c>
      <c r="H1518" s="44">
        <v>43718</v>
      </c>
      <c r="I1518" s="13" t="s">
        <v>16143</v>
      </c>
      <c r="K1518" s="13" t="s">
        <v>16144</v>
      </c>
    </row>
    <row r="1519" spans="1:11" ht="15.75" customHeight="1" x14ac:dyDescent="0.25">
      <c r="A1519" s="13">
        <v>35392612</v>
      </c>
      <c r="B1519" s="13" t="s">
        <v>16146</v>
      </c>
      <c r="C1519" s="13" t="s">
        <v>326</v>
      </c>
      <c r="D1519" s="13" t="s">
        <v>16147</v>
      </c>
      <c r="E1519" s="13" t="s">
        <v>328</v>
      </c>
      <c r="F1519" s="13" t="s">
        <v>5193</v>
      </c>
      <c r="G1519" s="13">
        <v>2022</v>
      </c>
      <c r="H1519" s="44">
        <v>44659</v>
      </c>
      <c r="I1519" s="13" t="s">
        <v>16148</v>
      </c>
      <c r="K1519" s="13" t="s">
        <v>16149</v>
      </c>
    </row>
    <row r="1520" spans="1:11" ht="15.75" customHeight="1" x14ac:dyDescent="0.25">
      <c r="A1520" s="13">
        <v>33562607</v>
      </c>
      <c r="B1520" s="13" t="s">
        <v>16151</v>
      </c>
      <c r="C1520" s="13" t="s">
        <v>16152</v>
      </c>
      <c r="D1520" s="13" t="s">
        <v>16153</v>
      </c>
      <c r="E1520" s="13" t="s">
        <v>16154</v>
      </c>
      <c r="F1520" s="13" t="s">
        <v>16155</v>
      </c>
      <c r="G1520" s="13">
        <v>2021</v>
      </c>
      <c r="H1520" s="44">
        <v>44237</v>
      </c>
      <c r="I1520" s="13" t="s">
        <v>16156</v>
      </c>
      <c r="K1520" s="13" t="s">
        <v>16157</v>
      </c>
    </row>
    <row r="1521" spans="1:11" ht="15.75" customHeight="1" x14ac:dyDescent="0.25">
      <c r="A1521" s="13">
        <v>33123111</v>
      </c>
      <c r="B1521" s="13" t="s">
        <v>16158</v>
      </c>
      <c r="C1521" s="13" t="s">
        <v>16159</v>
      </c>
      <c r="D1521" s="13" t="s">
        <v>16160</v>
      </c>
      <c r="E1521" s="13" t="s">
        <v>16161</v>
      </c>
      <c r="F1521" s="13" t="s">
        <v>15747</v>
      </c>
      <c r="G1521" s="13">
        <v>2020</v>
      </c>
      <c r="H1521" s="44">
        <v>44134</v>
      </c>
      <c r="I1521" s="13" t="s">
        <v>16162</v>
      </c>
      <c r="K1521" s="13" t="s">
        <v>16163</v>
      </c>
    </row>
    <row r="1522" spans="1:11" ht="15.75" customHeight="1" x14ac:dyDescent="0.25">
      <c r="A1522" s="13">
        <v>32974579</v>
      </c>
      <c r="B1522" s="13" t="s">
        <v>16179</v>
      </c>
      <c r="C1522" s="13" t="s">
        <v>16180</v>
      </c>
      <c r="D1522" s="13" t="s">
        <v>16181</v>
      </c>
      <c r="E1522" s="13" t="s">
        <v>16182</v>
      </c>
      <c r="F1522" s="13" t="s">
        <v>16183</v>
      </c>
      <c r="G1522" s="13">
        <v>2020</v>
      </c>
      <c r="H1522" s="44">
        <v>44099</v>
      </c>
      <c r="I1522" s="13" t="s">
        <v>16184</v>
      </c>
      <c r="K1522" s="13" t="s">
        <v>16185</v>
      </c>
    </row>
    <row r="1523" spans="1:11" ht="15.75" customHeight="1" x14ac:dyDescent="0.25">
      <c r="A1523" s="13">
        <v>29150724</v>
      </c>
      <c r="B1523" s="13" t="s">
        <v>16186</v>
      </c>
      <c r="C1523" s="13" t="s">
        <v>16187</v>
      </c>
      <c r="D1523" s="13" t="s">
        <v>16188</v>
      </c>
      <c r="E1523" s="13" t="s">
        <v>16189</v>
      </c>
      <c r="F1523" s="13" t="s">
        <v>15917</v>
      </c>
      <c r="G1523" s="13">
        <v>2017</v>
      </c>
      <c r="H1523" s="44">
        <v>43058</v>
      </c>
      <c r="I1523" s="13" t="s">
        <v>16190</v>
      </c>
      <c r="K1523" s="13" t="s">
        <v>16191</v>
      </c>
    </row>
    <row r="1524" spans="1:11" ht="15.75" customHeight="1" x14ac:dyDescent="0.25">
      <c r="A1524" s="13">
        <v>31439986</v>
      </c>
      <c r="B1524" s="13" t="s">
        <v>16199</v>
      </c>
      <c r="C1524" s="13" t="s">
        <v>16200</v>
      </c>
      <c r="D1524" s="13" t="s">
        <v>16201</v>
      </c>
      <c r="E1524" s="13" t="s">
        <v>16202</v>
      </c>
      <c r="F1524" s="13" t="s">
        <v>16203</v>
      </c>
      <c r="G1524" s="13">
        <v>2019</v>
      </c>
      <c r="H1524" s="44">
        <v>43701</v>
      </c>
      <c r="I1524" s="13" t="s">
        <v>16204</v>
      </c>
      <c r="K1524" s="13" t="s">
        <v>16205</v>
      </c>
    </row>
    <row r="1525" spans="1:11" ht="15.75" customHeight="1" x14ac:dyDescent="0.25">
      <c r="A1525" s="13">
        <v>34703253</v>
      </c>
      <c r="B1525" s="13" t="s">
        <v>16206</v>
      </c>
      <c r="C1525" s="13" t="s">
        <v>16207</v>
      </c>
      <c r="D1525" s="13" t="s">
        <v>16208</v>
      </c>
      <c r="E1525" s="13" t="s">
        <v>7339</v>
      </c>
      <c r="F1525" s="13" t="s">
        <v>15774</v>
      </c>
      <c r="G1525" s="13">
        <v>2021</v>
      </c>
      <c r="H1525" s="44">
        <v>44496</v>
      </c>
      <c r="I1525" s="13" t="s">
        <v>16209</v>
      </c>
      <c r="K1525" s="13" t="s">
        <v>16210</v>
      </c>
    </row>
    <row r="1526" spans="1:11" ht="15.75" customHeight="1" x14ac:dyDescent="0.25">
      <c r="A1526" s="13">
        <v>33796248</v>
      </c>
      <c r="B1526" s="13" t="s">
        <v>16211</v>
      </c>
      <c r="C1526" s="13" t="s">
        <v>16212</v>
      </c>
      <c r="D1526" s="13" t="s">
        <v>16213</v>
      </c>
      <c r="E1526" s="13" t="s">
        <v>5301</v>
      </c>
      <c r="F1526" s="13" t="s">
        <v>16214</v>
      </c>
      <c r="G1526" s="13">
        <v>2021</v>
      </c>
      <c r="H1526" s="44">
        <v>44288</v>
      </c>
      <c r="I1526" s="13" t="s">
        <v>16215</v>
      </c>
      <c r="K1526" s="13" t="s">
        <v>16216</v>
      </c>
    </row>
    <row r="1527" spans="1:11" ht="15.75" customHeight="1" x14ac:dyDescent="0.25">
      <c r="A1527" s="13">
        <v>29674557</v>
      </c>
      <c r="B1527" s="13" t="s">
        <v>16218</v>
      </c>
      <c r="C1527" s="13" t="s">
        <v>16219</v>
      </c>
      <c r="D1527" s="13" t="s">
        <v>16220</v>
      </c>
      <c r="E1527" s="13" t="s">
        <v>16221</v>
      </c>
      <c r="F1527" s="13" t="s">
        <v>16029</v>
      </c>
      <c r="G1527" s="13">
        <v>2018</v>
      </c>
      <c r="H1527" s="44">
        <v>43211</v>
      </c>
      <c r="I1527" s="13" t="s">
        <v>16222</v>
      </c>
      <c r="K1527" s="13" t="s">
        <v>16223</v>
      </c>
    </row>
    <row r="1528" spans="1:11" ht="15.75" customHeight="1" x14ac:dyDescent="0.25">
      <c r="A1528" s="13">
        <v>33343520</v>
      </c>
      <c r="B1528" s="13" t="s">
        <v>16225</v>
      </c>
      <c r="C1528" s="13" t="s">
        <v>16226</v>
      </c>
      <c r="D1528" s="13" t="s">
        <v>16227</v>
      </c>
      <c r="E1528" s="13" t="s">
        <v>16228</v>
      </c>
      <c r="F1528" s="13" t="s">
        <v>15747</v>
      </c>
      <c r="G1528" s="13">
        <v>2020</v>
      </c>
      <c r="H1528" s="44">
        <v>44186</v>
      </c>
      <c r="I1528" s="13" t="s">
        <v>16229</v>
      </c>
      <c r="K1528" s="13" t="s">
        <v>16230</v>
      </c>
    </row>
    <row r="1529" spans="1:11" ht="15.75" customHeight="1" x14ac:dyDescent="0.25">
      <c r="A1529" s="13">
        <v>35386292</v>
      </c>
      <c r="B1529" s="13" t="s">
        <v>16237</v>
      </c>
      <c r="C1529" s="13" t="s">
        <v>16238</v>
      </c>
      <c r="D1529" s="13" t="s">
        <v>16239</v>
      </c>
      <c r="E1529" s="13" t="s">
        <v>16240</v>
      </c>
      <c r="F1529" s="13" t="s">
        <v>15774</v>
      </c>
      <c r="G1529" s="13">
        <v>2022</v>
      </c>
      <c r="H1529" s="44">
        <v>44658</v>
      </c>
      <c r="I1529" s="13" t="s">
        <v>16241</v>
      </c>
      <c r="K1529" s="13" t="s">
        <v>16242</v>
      </c>
    </row>
    <row r="1530" spans="1:11" ht="15.75" customHeight="1" x14ac:dyDescent="0.25">
      <c r="A1530" s="13">
        <v>29404418</v>
      </c>
      <c r="B1530" s="13" t="s">
        <v>16243</v>
      </c>
      <c r="C1530" s="13" t="s">
        <v>16244</v>
      </c>
      <c r="D1530" s="13" t="s">
        <v>16245</v>
      </c>
      <c r="E1530" s="13" t="s">
        <v>12545</v>
      </c>
      <c r="F1530" s="13" t="s">
        <v>296</v>
      </c>
      <c r="G1530" s="13">
        <v>2018</v>
      </c>
      <c r="H1530" s="44">
        <v>43138</v>
      </c>
      <c r="I1530" s="13" t="s">
        <v>16246</v>
      </c>
      <c r="K1530" s="13" t="s">
        <v>16247</v>
      </c>
    </row>
    <row r="1531" spans="1:11" ht="15.75" customHeight="1" x14ac:dyDescent="0.25">
      <c r="A1531" s="13">
        <v>31145563</v>
      </c>
      <c r="B1531" s="13" t="s">
        <v>16249</v>
      </c>
      <c r="C1531" s="13" t="s">
        <v>16250</v>
      </c>
      <c r="D1531" s="13" t="s">
        <v>16251</v>
      </c>
      <c r="E1531" s="13" t="s">
        <v>16252</v>
      </c>
      <c r="F1531" s="13" t="s">
        <v>16249</v>
      </c>
      <c r="G1531" s="13">
        <v>2018</v>
      </c>
      <c r="H1531" s="44">
        <v>43405</v>
      </c>
    </row>
    <row r="1532" spans="1:11" ht="15.75" customHeight="1" x14ac:dyDescent="0.25">
      <c r="A1532" s="13">
        <v>35095823</v>
      </c>
      <c r="B1532" s="13" t="s">
        <v>16253</v>
      </c>
      <c r="C1532" s="13" t="s">
        <v>16254</v>
      </c>
      <c r="D1532" s="13" t="s">
        <v>16255</v>
      </c>
      <c r="E1532" s="13" t="s">
        <v>8091</v>
      </c>
      <c r="F1532" s="13" t="s">
        <v>15747</v>
      </c>
      <c r="G1532" s="13">
        <v>2022</v>
      </c>
      <c r="H1532" s="44">
        <v>44592</v>
      </c>
      <c r="I1532" s="13" t="s">
        <v>16256</v>
      </c>
      <c r="K1532" s="13" t="s">
        <v>16257</v>
      </c>
    </row>
    <row r="1533" spans="1:11" ht="15.75" customHeight="1" x14ac:dyDescent="0.25">
      <c r="A1533" s="13">
        <v>31766474</v>
      </c>
      <c r="B1533" s="13" t="s">
        <v>16259</v>
      </c>
      <c r="C1533" s="13" t="s">
        <v>16260</v>
      </c>
      <c r="D1533" s="13" t="s">
        <v>16261</v>
      </c>
      <c r="E1533" s="13" t="s">
        <v>16262</v>
      </c>
      <c r="F1533" s="13" t="s">
        <v>15887</v>
      </c>
      <c r="G1533" s="13">
        <v>2019</v>
      </c>
      <c r="H1533" s="44">
        <v>43796</v>
      </c>
      <c r="I1533" s="13" t="s">
        <v>16263</v>
      </c>
      <c r="K1533" s="13" t="s">
        <v>16264</v>
      </c>
    </row>
    <row r="1534" spans="1:11" ht="15.75" customHeight="1" x14ac:dyDescent="0.25">
      <c r="A1534" s="13">
        <v>36337739</v>
      </c>
      <c r="B1534" s="13" t="s">
        <v>16265</v>
      </c>
      <c r="C1534" s="13" t="s">
        <v>16266</v>
      </c>
      <c r="D1534" s="13" t="s">
        <v>16267</v>
      </c>
      <c r="E1534" s="13" t="s">
        <v>16268</v>
      </c>
      <c r="F1534" s="13" t="s">
        <v>16269</v>
      </c>
      <c r="G1534" s="13">
        <v>2019</v>
      </c>
      <c r="H1534" s="44">
        <v>44872</v>
      </c>
      <c r="I1534" s="13" t="s">
        <v>16270</v>
      </c>
      <c r="K1534" s="13" t="s">
        <v>16271</v>
      </c>
    </row>
    <row r="1535" spans="1:11" ht="15.75" customHeight="1" x14ac:dyDescent="0.25">
      <c r="A1535" s="13">
        <v>32317730</v>
      </c>
      <c r="B1535" s="13" t="s">
        <v>16279</v>
      </c>
      <c r="C1535" s="13" t="s">
        <v>16280</v>
      </c>
      <c r="D1535" s="13" t="s">
        <v>16281</v>
      </c>
      <c r="E1535" s="13" t="s">
        <v>16282</v>
      </c>
      <c r="F1535" s="13" t="s">
        <v>104</v>
      </c>
      <c r="G1535" s="13">
        <v>2020</v>
      </c>
      <c r="H1535" s="44">
        <v>43944</v>
      </c>
      <c r="K1535" s="13" t="s">
        <v>16283</v>
      </c>
    </row>
    <row r="1536" spans="1:11" ht="15.75" customHeight="1" x14ac:dyDescent="0.25">
      <c r="A1536" s="13">
        <v>31417529</v>
      </c>
      <c r="B1536" s="13" t="s">
        <v>16284</v>
      </c>
      <c r="C1536" s="13" t="s">
        <v>16285</v>
      </c>
      <c r="D1536" s="13" t="s">
        <v>16286</v>
      </c>
      <c r="E1536" s="13" t="s">
        <v>5301</v>
      </c>
      <c r="F1536" s="13" t="s">
        <v>15747</v>
      </c>
      <c r="G1536" s="13">
        <v>2019</v>
      </c>
      <c r="H1536" s="44">
        <v>43694</v>
      </c>
      <c r="I1536" s="13" t="s">
        <v>16287</v>
      </c>
      <c r="K1536" s="13" t="s">
        <v>16288</v>
      </c>
    </row>
    <row r="1537" spans="1:11" ht="15.75" customHeight="1" x14ac:dyDescent="0.25">
      <c r="A1537" s="13">
        <v>33976101</v>
      </c>
      <c r="B1537" s="13" t="s">
        <v>16294</v>
      </c>
      <c r="D1537" s="13" t="s">
        <v>16295</v>
      </c>
      <c r="F1537" s="13" t="s">
        <v>16296</v>
      </c>
      <c r="G1537" s="13">
        <v>2021</v>
      </c>
      <c r="H1537" s="44">
        <v>44328</v>
      </c>
    </row>
    <row r="1538" spans="1:11" ht="15.75" customHeight="1" x14ac:dyDescent="0.25">
      <c r="A1538" s="13">
        <v>31998268</v>
      </c>
      <c r="B1538" s="13" t="s">
        <v>16297</v>
      </c>
      <c r="C1538" s="13" t="s">
        <v>16298</v>
      </c>
      <c r="D1538" s="13" t="s">
        <v>16299</v>
      </c>
      <c r="E1538" s="13" t="s">
        <v>6193</v>
      </c>
      <c r="F1538" s="13" t="s">
        <v>15747</v>
      </c>
      <c r="G1538" s="13">
        <v>2020</v>
      </c>
      <c r="H1538" s="44">
        <v>43861</v>
      </c>
      <c r="I1538" s="13" t="s">
        <v>16300</v>
      </c>
      <c r="K1538" s="13" t="s">
        <v>16301</v>
      </c>
    </row>
    <row r="1539" spans="1:11" ht="15.75" customHeight="1" x14ac:dyDescent="0.25">
      <c r="A1539" s="13">
        <v>31504333</v>
      </c>
      <c r="B1539" s="13" t="s">
        <v>16302</v>
      </c>
      <c r="C1539" s="13" t="s">
        <v>4164</v>
      </c>
      <c r="D1539" s="13" t="s">
        <v>16303</v>
      </c>
      <c r="E1539" s="13" t="s">
        <v>4166</v>
      </c>
      <c r="F1539" s="13" t="s">
        <v>2140</v>
      </c>
      <c r="G1539" s="13">
        <v>2020</v>
      </c>
      <c r="H1539" s="44">
        <v>43719</v>
      </c>
      <c r="K1539" s="13" t="s">
        <v>16304</v>
      </c>
    </row>
    <row r="1540" spans="1:11" ht="15.75" customHeight="1" x14ac:dyDescent="0.25">
      <c r="A1540" s="13">
        <v>30081551</v>
      </c>
      <c r="B1540" s="13" t="s">
        <v>16305</v>
      </c>
      <c r="C1540" s="13" t="s">
        <v>16306</v>
      </c>
      <c r="D1540" s="13" t="s">
        <v>16307</v>
      </c>
      <c r="E1540" s="13" t="s">
        <v>1480</v>
      </c>
      <c r="F1540" s="13" t="s">
        <v>15834</v>
      </c>
      <c r="G1540" s="13">
        <v>2018</v>
      </c>
      <c r="H1540" s="44">
        <v>43320</v>
      </c>
      <c r="I1540" s="13" t="s">
        <v>16308</v>
      </c>
      <c r="K1540" s="13" t="s">
        <v>16309</v>
      </c>
    </row>
    <row r="1541" spans="1:11" ht="15.75" customHeight="1" x14ac:dyDescent="0.25">
      <c r="A1541" s="13">
        <v>30799834</v>
      </c>
      <c r="B1541" s="13" t="s">
        <v>16311</v>
      </c>
      <c r="C1541" s="13" t="s">
        <v>16312</v>
      </c>
      <c r="D1541" s="13" t="s">
        <v>16313</v>
      </c>
      <c r="E1541" s="13" t="s">
        <v>16314</v>
      </c>
      <c r="F1541" s="13" t="s">
        <v>16011</v>
      </c>
      <c r="G1541" s="13">
        <v>2018</v>
      </c>
      <c r="H1541" s="44">
        <v>43522</v>
      </c>
      <c r="K1541" s="13" t="s">
        <v>16315</v>
      </c>
    </row>
    <row r="1542" spans="1:11" ht="15.75" customHeight="1" x14ac:dyDescent="0.25">
      <c r="A1542" s="13">
        <v>36158233</v>
      </c>
      <c r="B1542" s="13" t="s">
        <v>16316</v>
      </c>
      <c r="C1542" s="13" t="s">
        <v>16317</v>
      </c>
      <c r="D1542" s="13" t="s">
        <v>16318</v>
      </c>
      <c r="E1542" s="13" t="s">
        <v>16240</v>
      </c>
      <c r="F1542" s="13" t="s">
        <v>15774</v>
      </c>
      <c r="G1542" s="13">
        <v>2022</v>
      </c>
      <c r="H1542" s="44">
        <v>44830</v>
      </c>
      <c r="I1542" s="13" t="s">
        <v>16319</v>
      </c>
      <c r="K1542" s="13" t="s">
        <v>16320</v>
      </c>
    </row>
    <row r="1543" spans="1:11" ht="15.75" customHeight="1" x14ac:dyDescent="0.25">
      <c r="A1543" s="13">
        <v>31922106</v>
      </c>
      <c r="B1543" s="13" t="s">
        <v>16322</v>
      </c>
      <c r="C1543" s="13" t="s">
        <v>16323</v>
      </c>
      <c r="D1543" s="13" t="s">
        <v>16324</v>
      </c>
      <c r="E1543" s="13" t="s">
        <v>16325</v>
      </c>
      <c r="F1543" s="13" t="s">
        <v>16326</v>
      </c>
      <c r="G1543" s="13">
        <v>2019</v>
      </c>
      <c r="H1543" s="44">
        <v>43841</v>
      </c>
      <c r="I1543" s="13" t="s">
        <v>16327</v>
      </c>
      <c r="K1543" s="13" t="s">
        <v>16328</v>
      </c>
    </row>
    <row r="1544" spans="1:11" ht="15.75" customHeight="1" x14ac:dyDescent="0.25">
      <c r="A1544" s="13">
        <v>32019834</v>
      </c>
      <c r="B1544" s="13" t="s">
        <v>16334</v>
      </c>
      <c r="C1544" s="13" t="s">
        <v>16335</v>
      </c>
      <c r="D1544" s="13" t="s">
        <v>16336</v>
      </c>
      <c r="E1544" s="13" t="s">
        <v>4011</v>
      </c>
      <c r="F1544" s="13" t="s">
        <v>16022</v>
      </c>
      <c r="G1544" s="13">
        <v>2020</v>
      </c>
      <c r="H1544" s="44">
        <v>43867</v>
      </c>
      <c r="I1544" s="13" t="s">
        <v>16337</v>
      </c>
      <c r="K1544" s="13" t="s">
        <v>16338</v>
      </c>
    </row>
    <row r="1545" spans="1:11" ht="15.75" customHeight="1" x14ac:dyDescent="0.25">
      <c r="A1545" s="13">
        <v>36381602</v>
      </c>
      <c r="B1545" s="13" t="s">
        <v>16340</v>
      </c>
      <c r="C1545" s="13" t="s">
        <v>16341</v>
      </c>
      <c r="D1545" s="13" t="s">
        <v>16342</v>
      </c>
      <c r="E1545" s="13" t="s">
        <v>16343</v>
      </c>
      <c r="F1545" s="13" t="s">
        <v>16344</v>
      </c>
      <c r="G1545" s="13">
        <v>2022</v>
      </c>
      <c r="H1545" s="44">
        <v>44881</v>
      </c>
      <c r="I1545" s="13" t="s">
        <v>16345</v>
      </c>
      <c r="K1545" s="13" t="s">
        <v>16346</v>
      </c>
    </row>
    <row r="1546" spans="1:11" ht="15.75" customHeight="1" x14ac:dyDescent="0.25">
      <c r="A1546" s="13">
        <v>32973901</v>
      </c>
      <c r="B1546" s="13" t="s">
        <v>16348</v>
      </c>
      <c r="C1546" s="13" t="s">
        <v>16349</v>
      </c>
      <c r="D1546" s="13" t="s">
        <v>16350</v>
      </c>
      <c r="E1546" s="13" t="s">
        <v>16351</v>
      </c>
      <c r="F1546" s="13" t="s">
        <v>16352</v>
      </c>
      <c r="G1546" s="13">
        <v>2020</v>
      </c>
      <c r="H1546" s="44">
        <v>44099</v>
      </c>
      <c r="I1546" s="13" t="s">
        <v>16353</v>
      </c>
      <c r="K1546" s="13" t="s">
        <v>16354</v>
      </c>
    </row>
    <row r="1547" spans="1:11" ht="15.75" customHeight="1" x14ac:dyDescent="0.25">
      <c r="A1547" s="13">
        <v>32382801</v>
      </c>
      <c r="B1547" s="13" t="s">
        <v>16355</v>
      </c>
      <c r="C1547" s="13" t="s">
        <v>126</v>
      </c>
      <c r="D1547" s="13" t="s">
        <v>16356</v>
      </c>
      <c r="E1547" s="13" t="s">
        <v>128</v>
      </c>
      <c r="F1547" s="13" t="s">
        <v>129</v>
      </c>
      <c r="G1547" s="13">
        <v>2020</v>
      </c>
      <c r="H1547" s="44">
        <v>43960</v>
      </c>
      <c r="I1547" s="13" t="s">
        <v>16357</v>
      </c>
      <c r="K1547" s="13" t="s">
        <v>16358</v>
      </c>
    </row>
    <row r="1548" spans="1:11" ht="15.75" customHeight="1" x14ac:dyDescent="0.25">
      <c r="A1548" s="13">
        <v>29914071</v>
      </c>
      <c r="B1548" s="13" t="s">
        <v>16359</v>
      </c>
      <c r="C1548" s="13" t="s">
        <v>161</v>
      </c>
      <c r="D1548" s="13" t="s">
        <v>16360</v>
      </c>
      <c r="E1548" s="13" t="s">
        <v>163</v>
      </c>
      <c r="F1548" s="13" t="s">
        <v>15834</v>
      </c>
      <c r="G1548" s="13">
        <v>2018</v>
      </c>
      <c r="H1548" s="44">
        <v>43271</v>
      </c>
      <c r="I1548" s="13" t="s">
        <v>16361</v>
      </c>
      <c r="K1548" s="13" t="s">
        <v>16362</v>
      </c>
    </row>
    <row r="1549" spans="1:11" ht="15.75" customHeight="1" x14ac:dyDescent="0.25">
      <c r="A1549" s="13">
        <v>35794921</v>
      </c>
      <c r="B1549" s="13" t="s">
        <v>16376</v>
      </c>
      <c r="C1549" s="13" t="s">
        <v>16377</v>
      </c>
      <c r="D1549" s="13" t="s">
        <v>16378</v>
      </c>
      <c r="E1549" s="13" t="s">
        <v>16067</v>
      </c>
      <c r="F1549" s="13" t="s">
        <v>15747</v>
      </c>
      <c r="G1549" s="13">
        <v>2022</v>
      </c>
      <c r="H1549" s="44">
        <v>44749</v>
      </c>
      <c r="I1549" s="13" t="s">
        <v>16379</v>
      </c>
      <c r="K1549" s="13" t="s">
        <v>16380</v>
      </c>
    </row>
    <row r="1550" spans="1:11" ht="15.75" customHeight="1" x14ac:dyDescent="0.25">
      <c r="A1550" s="13">
        <v>33193203</v>
      </c>
      <c r="B1550" s="13" t="s">
        <v>16382</v>
      </c>
      <c r="C1550" s="13" t="s">
        <v>16383</v>
      </c>
      <c r="D1550" s="13" t="s">
        <v>16384</v>
      </c>
      <c r="E1550" s="13" t="s">
        <v>967</v>
      </c>
      <c r="F1550" s="13" t="s">
        <v>15747</v>
      </c>
      <c r="G1550" s="13">
        <v>2020</v>
      </c>
      <c r="H1550" s="44">
        <v>44151</v>
      </c>
      <c r="I1550" s="13" t="s">
        <v>16385</v>
      </c>
      <c r="K1550" s="13" t="s">
        <v>16386</v>
      </c>
    </row>
    <row r="1551" spans="1:11" ht="15.75" customHeight="1" x14ac:dyDescent="0.25">
      <c r="A1551" s="13">
        <v>34422696</v>
      </c>
      <c r="B1551" s="13" t="s">
        <v>16388</v>
      </c>
      <c r="C1551" s="13" t="s">
        <v>16389</v>
      </c>
      <c r="D1551" s="13" t="s">
        <v>16390</v>
      </c>
      <c r="E1551" s="13" t="s">
        <v>1375</v>
      </c>
      <c r="F1551" s="13" t="s">
        <v>16391</v>
      </c>
      <c r="G1551" s="13">
        <v>2021</v>
      </c>
      <c r="H1551" s="44">
        <v>44431</v>
      </c>
      <c r="I1551" s="13" t="s">
        <v>16392</v>
      </c>
      <c r="K1551" s="13" t="s">
        <v>16393</v>
      </c>
    </row>
    <row r="1552" spans="1:11" ht="15.75" customHeight="1" x14ac:dyDescent="0.25">
      <c r="A1552" s="13">
        <v>28630127</v>
      </c>
      <c r="B1552" s="13" t="s">
        <v>16394</v>
      </c>
      <c r="C1552" s="13" t="s">
        <v>16395</v>
      </c>
      <c r="D1552" s="13" t="s">
        <v>16396</v>
      </c>
      <c r="E1552" s="13" t="s">
        <v>295</v>
      </c>
      <c r="F1552" s="13" t="s">
        <v>373</v>
      </c>
      <c r="G1552" s="13">
        <v>2017</v>
      </c>
      <c r="H1552" s="44">
        <v>42907</v>
      </c>
      <c r="I1552" s="13" t="s">
        <v>16397</v>
      </c>
      <c r="K1552" s="13" t="s">
        <v>16398</v>
      </c>
    </row>
    <row r="1553" spans="1:11" ht="15.75" customHeight="1" x14ac:dyDescent="0.25">
      <c r="A1553" s="13">
        <v>33640187</v>
      </c>
      <c r="B1553" s="13" t="s">
        <v>16400</v>
      </c>
      <c r="C1553" s="13" t="s">
        <v>16401</v>
      </c>
      <c r="D1553" s="13" t="s">
        <v>16402</v>
      </c>
      <c r="E1553" s="13" t="s">
        <v>16403</v>
      </c>
      <c r="F1553" s="13" t="s">
        <v>12692</v>
      </c>
      <c r="G1553" s="13">
        <v>2021</v>
      </c>
      <c r="H1553" s="44">
        <v>44255</v>
      </c>
      <c r="I1553" s="13" t="s">
        <v>16404</v>
      </c>
      <c r="K1553" s="13" t="s">
        <v>16405</v>
      </c>
    </row>
    <row r="1554" spans="1:11" ht="15.75" customHeight="1" x14ac:dyDescent="0.25">
      <c r="A1554" s="13">
        <v>35222300</v>
      </c>
      <c r="B1554" s="13" t="s">
        <v>16406</v>
      </c>
      <c r="C1554" s="13" t="s">
        <v>16407</v>
      </c>
      <c r="D1554" s="13" t="s">
        <v>16408</v>
      </c>
      <c r="E1554" s="13" t="s">
        <v>6652</v>
      </c>
      <c r="F1554" s="13" t="s">
        <v>15747</v>
      </c>
      <c r="G1554" s="13">
        <v>2022</v>
      </c>
      <c r="H1554" s="44">
        <v>44620</v>
      </c>
      <c r="I1554" s="13" t="s">
        <v>16409</v>
      </c>
      <c r="K1554" s="13" t="s">
        <v>16410</v>
      </c>
    </row>
    <row r="1555" spans="1:11" ht="15.75" customHeight="1" x14ac:dyDescent="0.25">
      <c r="A1555" s="13">
        <v>29636908</v>
      </c>
      <c r="B1555" s="13" t="s">
        <v>16411</v>
      </c>
      <c r="C1555" s="13" t="s">
        <v>16412</v>
      </c>
      <c r="D1555" s="13" t="s">
        <v>16413</v>
      </c>
      <c r="E1555" s="13" t="s">
        <v>16414</v>
      </c>
      <c r="F1555" s="13" t="s">
        <v>1727</v>
      </c>
      <c r="G1555" s="13">
        <v>2018</v>
      </c>
      <c r="H1555" s="44">
        <v>43202</v>
      </c>
      <c r="I1555" s="13" t="s">
        <v>16415</v>
      </c>
      <c r="K1555" s="13" t="s">
        <v>16416</v>
      </c>
    </row>
    <row r="1556" spans="1:11" ht="15.75" customHeight="1" x14ac:dyDescent="0.25">
      <c r="A1556" s="13">
        <v>32637320</v>
      </c>
      <c r="B1556" s="13" t="s">
        <v>16417</v>
      </c>
      <c r="C1556" s="13" t="s">
        <v>16418</v>
      </c>
      <c r="D1556" s="13" t="s">
        <v>16419</v>
      </c>
      <c r="E1556" s="13" t="s">
        <v>16420</v>
      </c>
      <c r="F1556" s="13" t="s">
        <v>15867</v>
      </c>
      <c r="G1556" s="13">
        <v>2020</v>
      </c>
      <c r="H1556" s="44">
        <v>44021</v>
      </c>
      <c r="I1556" s="13" t="s">
        <v>16421</v>
      </c>
      <c r="K1556" s="13" t="s">
        <v>16422</v>
      </c>
    </row>
    <row r="1557" spans="1:11" ht="15.75" customHeight="1" x14ac:dyDescent="0.25">
      <c r="A1557" s="13">
        <v>33993162</v>
      </c>
      <c r="B1557" s="13" t="s">
        <v>16424</v>
      </c>
      <c r="D1557" s="13" t="s">
        <v>16425</v>
      </c>
      <c r="F1557" s="13" t="s">
        <v>304</v>
      </c>
      <c r="G1557" s="13">
        <v>2021</v>
      </c>
      <c r="H1557" s="44">
        <v>44332</v>
      </c>
      <c r="K1557" s="13" t="s">
        <v>16426</v>
      </c>
    </row>
    <row r="1558" spans="1:11" ht="15.75" customHeight="1" x14ac:dyDescent="0.25">
      <c r="A1558" s="13">
        <v>34201299</v>
      </c>
      <c r="B1558" s="13" t="s">
        <v>16427</v>
      </c>
      <c r="C1558" s="13" t="s">
        <v>16428</v>
      </c>
      <c r="D1558" s="13" t="s">
        <v>16429</v>
      </c>
      <c r="E1558" s="13" t="s">
        <v>16430</v>
      </c>
      <c r="F1558" s="13" t="s">
        <v>15834</v>
      </c>
      <c r="G1558" s="13">
        <v>2021</v>
      </c>
      <c r="H1558" s="44">
        <v>44379</v>
      </c>
      <c r="I1558" s="13" t="s">
        <v>16431</v>
      </c>
      <c r="K1558" s="13" t="s">
        <v>16432</v>
      </c>
    </row>
    <row r="1559" spans="1:11" ht="15.75" customHeight="1" x14ac:dyDescent="0.25">
      <c r="A1559" s="13">
        <v>34024673</v>
      </c>
      <c r="B1559" s="13" t="s">
        <v>16434</v>
      </c>
      <c r="C1559" s="13" t="s">
        <v>16435</v>
      </c>
      <c r="D1559" s="13" t="s">
        <v>16436</v>
      </c>
      <c r="E1559" s="13" t="s">
        <v>16437</v>
      </c>
      <c r="F1559" s="13" t="s">
        <v>1995</v>
      </c>
      <c r="G1559" s="13">
        <v>2021</v>
      </c>
      <c r="H1559" s="44">
        <v>44340</v>
      </c>
      <c r="K1559" s="13" t="s">
        <v>16438</v>
      </c>
    </row>
    <row r="1560" spans="1:11" ht="15.75" customHeight="1" x14ac:dyDescent="0.25">
      <c r="A1560" s="13">
        <v>34062856</v>
      </c>
      <c r="B1560" s="13" t="s">
        <v>16439</v>
      </c>
      <c r="C1560" s="13" t="s">
        <v>16440</v>
      </c>
      <c r="D1560" s="13" t="s">
        <v>16441</v>
      </c>
      <c r="E1560" s="13" t="s">
        <v>6760</v>
      </c>
      <c r="F1560" s="13" t="s">
        <v>15834</v>
      </c>
      <c r="G1560" s="13">
        <v>2021</v>
      </c>
      <c r="H1560" s="44">
        <v>44349</v>
      </c>
      <c r="I1560" s="13" t="s">
        <v>16442</v>
      </c>
      <c r="K1560" s="13" t="s">
        <v>16443</v>
      </c>
    </row>
    <row r="1561" spans="1:11" ht="15.75" customHeight="1" x14ac:dyDescent="0.25">
      <c r="A1561" s="13">
        <v>28596392</v>
      </c>
      <c r="B1561" s="13" t="s">
        <v>16445</v>
      </c>
      <c r="C1561" s="13" t="s">
        <v>16446</v>
      </c>
      <c r="D1561" s="13" t="s">
        <v>16447</v>
      </c>
      <c r="E1561" s="13" t="s">
        <v>16448</v>
      </c>
      <c r="F1561" s="13" t="s">
        <v>16029</v>
      </c>
      <c r="G1561" s="13">
        <v>2017</v>
      </c>
      <c r="H1561" s="44">
        <v>42896</v>
      </c>
      <c r="I1561" s="13" t="s">
        <v>16449</v>
      </c>
      <c r="K1561" s="13" t="s">
        <v>16450</v>
      </c>
    </row>
    <row r="1562" spans="1:11" ht="15.75" customHeight="1" x14ac:dyDescent="0.25">
      <c r="A1562" s="13">
        <v>31695449</v>
      </c>
      <c r="B1562" s="13" t="s">
        <v>16452</v>
      </c>
      <c r="C1562" s="13" t="s">
        <v>16453</v>
      </c>
      <c r="D1562" s="13" t="s">
        <v>16454</v>
      </c>
      <c r="E1562" s="13" t="s">
        <v>16455</v>
      </c>
      <c r="F1562" s="13" t="s">
        <v>15774</v>
      </c>
      <c r="G1562" s="13">
        <v>2019</v>
      </c>
      <c r="H1562" s="44">
        <v>43777</v>
      </c>
      <c r="I1562" s="13" t="s">
        <v>16456</v>
      </c>
      <c r="K1562" s="13" t="s">
        <v>16457</v>
      </c>
    </row>
    <row r="1563" spans="1:11" ht="15.75" customHeight="1" x14ac:dyDescent="0.25">
      <c r="A1563" s="13">
        <v>34279817</v>
      </c>
      <c r="B1563" s="13" t="s">
        <v>16463</v>
      </c>
      <c r="C1563" s="13" t="s">
        <v>16464</v>
      </c>
      <c r="D1563" s="13" t="s">
        <v>16465</v>
      </c>
      <c r="E1563" s="13" t="s">
        <v>15753</v>
      </c>
      <c r="F1563" s="13" t="s">
        <v>16466</v>
      </c>
      <c r="G1563" s="13">
        <v>2021</v>
      </c>
      <c r="H1563" s="44">
        <v>44396</v>
      </c>
      <c r="I1563" s="13" t="s">
        <v>16467</v>
      </c>
      <c r="K1563" s="13" t="s">
        <v>16468</v>
      </c>
    </row>
    <row r="1564" spans="1:11" ht="15.75" customHeight="1" x14ac:dyDescent="0.25">
      <c r="A1564" s="13">
        <v>33553473</v>
      </c>
      <c r="B1564" s="13" t="s">
        <v>16469</v>
      </c>
      <c r="C1564" s="13" t="s">
        <v>16470</v>
      </c>
      <c r="D1564" s="13" t="s">
        <v>16471</v>
      </c>
      <c r="E1564" s="13" t="s">
        <v>16472</v>
      </c>
      <c r="F1564" s="13" t="s">
        <v>16473</v>
      </c>
      <c r="G1564" s="13">
        <v>2020</v>
      </c>
      <c r="H1564" s="44">
        <v>44235</v>
      </c>
      <c r="I1564" s="13" t="s">
        <v>16474</v>
      </c>
      <c r="K1564" s="13" t="s">
        <v>16475</v>
      </c>
    </row>
    <row r="1565" spans="1:11" ht="15.75" customHeight="1" x14ac:dyDescent="0.25">
      <c r="A1565" s="13">
        <v>32304530</v>
      </c>
      <c r="B1565" s="13" t="s">
        <v>16477</v>
      </c>
      <c r="D1565" s="13" t="s">
        <v>16478</v>
      </c>
      <c r="F1565" s="13" t="s">
        <v>304</v>
      </c>
      <c r="G1565" s="13">
        <v>2020</v>
      </c>
      <c r="H1565" s="44">
        <v>43940</v>
      </c>
      <c r="K1565" s="13" t="s">
        <v>16479</v>
      </c>
    </row>
    <row r="1566" spans="1:11" ht="15.75" customHeight="1" x14ac:dyDescent="0.25">
      <c r="A1566" s="13">
        <v>35203870</v>
      </c>
      <c r="B1566" s="13" t="s">
        <v>16480</v>
      </c>
      <c r="C1566" s="13" t="s">
        <v>16481</v>
      </c>
      <c r="D1566" s="13" t="s">
        <v>16482</v>
      </c>
      <c r="E1566" s="13" t="s">
        <v>6659</v>
      </c>
      <c r="F1566" s="13" t="s">
        <v>15834</v>
      </c>
      <c r="G1566" s="13">
        <v>2022</v>
      </c>
      <c r="H1566" s="44">
        <v>44617</v>
      </c>
      <c r="I1566" s="13" t="s">
        <v>16483</v>
      </c>
      <c r="K1566" s="13" t="s">
        <v>16484</v>
      </c>
    </row>
    <row r="1567" spans="1:11" ht="15.75" customHeight="1" x14ac:dyDescent="0.25">
      <c r="A1567" s="13">
        <v>33004447</v>
      </c>
      <c r="B1567" s="13" t="s">
        <v>16485</v>
      </c>
      <c r="C1567" s="13" t="s">
        <v>16486</v>
      </c>
      <c r="D1567" s="13" t="s">
        <v>16487</v>
      </c>
      <c r="E1567" s="13" t="s">
        <v>2748</v>
      </c>
      <c r="F1567" s="13" t="s">
        <v>16085</v>
      </c>
      <c r="G1567" s="13">
        <v>2020</v>
      </c>
      <c r="H1567" s="44">
        <v>44106</v>
      </c>
      <c r="I1567" s="13" t="s">
        <v>16488</v>
      </c>
      <c r="K1567" s="13" t="s">
        <v>16489</v>
      </c>
    </row>
    <row r="1568" spans="1:11" ht="15.75" customHeight="1" x14ac:dyDescent="0.25">
      <c r="A1568" s="13">
        <v>33777466</v>
      </c>
      <c r="B1568" s="13" t="s">
        <v>16516</v>
      </c>
      <c r="C1568" s="13" t="s">
        <v>16517</v>
      </c>
      <c r="D1568" s="13" t="s">
        <v>16518</v>
      </c>
      <c r="E1568" s="13" t="s">
        <v>16519</v>
      </c>
      <c r="F1568" s="13" t="s">
        <v>16520</v>
      </c>
      <c r="G1568" s="13">
        <v>2021</v>
      </c>
      <c r="H1568" s="44">
        <v>44284</v>
      </c>
      <c r="I1568" s="13" t="s">
        <v>16521</v>
      </c>
      <c r="K1568" s="13" t="s">
        <v>16522</v>
      </c>
    </row>
    <row r="1569" spans="1:11" ht="15.75" customHeight="1" x14ac:dyDescent="0.25">
      <c r="A1569" s="13">
        <v>32806522</v>
      </c>
      <c r="B1569" s="13" t="s">
        <v>16523</v>
      </c>
      <c r="C1569" s="13" t="s">
        <v>161</v>
      </c>
      <c r="D1569" s="13" t="s">
        <v>16524</v>
      </c>
      <c r="E1569" s="13" t="s">
        <v>163</v>
      </c>
      <c r="F1569" s="13" t="s">
        <v>15860</v>
      </c>
      <c r="G1569" s="13">
        <v>2020</v>
      </c>
      <c r="H1569" s="44">
        <v>44062</v>
      </c>
      <c r="I1569" s="13" t="s">
        <v>16525</v>
      </c>
      <c r="K1569" s="13" t="s">
        <v>16526</v>
      </c>
    </row>
    <row r="1570" spans="1:11" ht="15.75" customHeight="1" x14ac:dyDescent="0.25">
      <c r="A1570" s="13">
        <v>33990163</v>
      </c>
      <c r="B1570" s="13" t="s">
        <v>16528</v>
      </c>
      <c r="C1570" s="13" t="s">
        <v>16529</v>
      </c>
      <c r="D1570" s="13" t="s">
        <v>16530</v>
      </c>
      <c r="E1570" s="13" t="s">
        <v>16531</v>
      </c>
      <c r="F1570" s="13" t="s">
        <v>735</v>
      </c>
      <c r="G1570" s="13">
        <v>2021</v>
      </c>
      <c r="H1570" s="44">
        <v>44331</v>
      </c>
      <c r="K1570" s="13" t="s">
        <v>16532</v>
      </c>
    </row>
    <row r="1571" spans="1:11" ht="15.75" customHeight="1" x14ac:dyDescent="0.25">
      <c r="A1571" s="13">
        <v>29256362</v>
      </c>
      <c r="B1571" s="13" t="s">
        <v>16533</v>
      </c>
      <c r="C1571" s="13" t="s">
        <v>16534</v>
      </c>
      <c r="D1571" s="13" t="s">
        <v>16535</v>
      </c>
      <c r="E1571" s="13" t="s">
        <v>16536</v>
      </c>
      <c r="F1571" s="13" t="s">
        <v>2015</v>
      </c>
      <c r="G1571" s="13">
        <v>2018</v>
      </c>
      <c r="H1571" s="44">
        <v>43089</v>
      </c>
      <c r="I1571" s="13" t="s">
        <v>16537</v>
      </c>
      <c r="K1571" s="13" t="s">
        <v>16538</v>
      </c>
    </row>
    <row r="1572" spans="1:11" ht="15.75" customHeight="1" x14ac:dyDescent="0.25">
      <c r="A1572" s="13">
        <v>31861867</v>
      </c>
      <c r="B1572" s="13" t="s">
        <v>16539</v>
      </c>
      <c r="C1572" s="13" t="s">
        <v>12239</v>
      </c>
      <c r="D1572" s="13" t="s">
        <v>16540</v>
      </c>
      <c r="E1572" s="13" t="s">
        <v>4098</v>
      </c>
      <c r="F1572" s="13" t="s">
        <v>15860</v>
      </c>
      <c r="G1572" s="13">
        <v>2019</v>
      </c>
      <c r="H1572" s="44">
        <v>43821</v>
      </c>
      <c r="I1572" s="13" t="s">
        <v>16541</v>
      </c>
      <c r="K1572" s="13" t="s">
        <v>16542</v>
      </c>
    </row>
    <row r="1573" spans="1:11" ht="15.75" customHeight="1" x14ac:dyDescent="0.25">
      <c r="A1573" s="13">
        <v>35369565</v>
      </c>
      <c r="B1573" s="13" t="s">
        <v>16543</v>
      </c>
      <c r="C1573" s="13" t="s">
        <v>16544</v>
      </c>
      <c r="D1573" s="13" t="s">
        <v>16545</v>
      </c>
      <c r="E1573" s="13" t="s">
        <v>16546</v>
      </c>
      <c r="F1573" s="13" t="s">
        <v>15867</v>
      </c>
      <c r="G1573" s="13">
        <v>2022</v>
      </c>
      <c r="H1573" s="44">
        <v>44655</v>
      </c>
      <c r="I1573" s="13" t="s">
        <v>16547</v>
      </c>
      <c r="K1573" s="13" t="s">
        <v>16548</v>
      </c>
    </row>
    <row r="1574" spans="1:11" ht="15.75" customHeight="1" x14ac:dyDescent="0.25">
      <c r="A1574" s="13">
        <v>31463197</v>
      </c>
      <c r="B1574" s="13" t="s">
        <v>16549</v>
      </c>
      <c r="C1574" s="13" t="s">
        <v>16550</v>
      </c>
      <c r="D1574" s="13" t="s">
        <v>16551</v>
      </c>
      <c r="E1574" s="13" t="s">
        <v>16552</v>
      </c>
      <c r="F1574" s="13" t="s">
        <v>15867</v>
      </c>
      <c r="G1574" s="13">
        <v>2019</v>
      </c>
      <c r="H1574" s="44">
        <v>43707</v>
      </c>
      <c r="I1574" s="13" t="s">
        <v>16553</v>
      </c>
      <c r="K1574" s="13" t="s">
        <v>16554</v>
      </c>
    </row>
    <row r="1575" spans="1:11" ht="15.75" customHeight="1" x14ac:dyDescent="0.25">
      <c r="A1575" s="13">
        <v>34675563</v>
      </c>
      <c r="B1575" s="13" t="s">
        <v>16555</v>
      </c>
      <c r="C1575" s="13" t="s">
        <v>16556</v>
      </c>
      <c r="D1575" s="13" t="s">
        <v>16557</v>
      </c>
      <c r="E1575" s="13" t="s">
        <v>16558</v>
      </c>
      <c r="F1575" s="13" t="s">
        <v>15774</v>
      </c>
      <c r="G1575" s="13">
        <v>2021</v>
      </c>
      <c r="H1575" s="44">
        <v>44491</v>
      </c>
      <c r="I1575" s="13" t="s">
        <v>16559</v>
      </c>
      <c r="K1575" s="13" t="s">
        <v>16560</v>
      </c>
    </row>
    <row r="1576" spans="1:11" ht="15.75" customHeight="1" x14ac:dyDescent="0.25">
      <c r="A1576" s="13">
        <v>30397529</v>
      </c>
      <c r="B1576" s="13" t="s">
        <v>16562</v>
      </c>
      <c r="C1576" s="13" t="s">
        <v>16563</v>
      </c>
      <c r="D1576" s="13" t="s">
        <v>16564</v>
      </c>
      <c r="E1576" s="13" t="s">
        <v>1754</v>
      </c>
      <c r="F1576" s="13" t="s">
        <v>16565</v>
      </c>
      <c r="G1576" s="13">
        <v>2018</v>
      </c>
      <c r="H1576" s="44">
        <v>43411</v>
      </c>
      <c r="I1576" s="13" t="s">
        <v>16566</v>
      </c>
    </row>
    <row r="1577" spans="1:11" ht="15.75" customHeight="1" x14ac:dyDescent="0.25">
      <c r="A1577" s="13">
        <v>33664140</v>
      </c>
      <c r="B1577" s="13" t="s">
        <v>16575</v>
      </c>
      <c r="C1577" s="13" t="s">
        <v>16576</v>
      </c>
      <c r="D1577" s="13" t="s">
        <v>16577</v>
      </c>
      <c r="E1577" s="13" t="s">
        <v>10286</v>
      </c>
      <c r="F1577" s="13" t="s">
        <v>16085</v>
      </c>
      <c r="G1577" s="13">
        <v>2021</v>
      </c>
      <c r="H1577" s="44">
        <v>44260</v>
      </c>
      <c r="I1577" s="13" t="s">
        <v>16578</v>
      </c>
      <c r="K1577" s="13" t="s">
        <v>16579</v>
      </c>
    </row>
    <row r="1578" spans="1:11" ht="15.75" customHeight="1" x14ac:dyDescent="0.25">
      <c r="A1578" s="13">
        <v>32381609</v>
      </c>
      <c r="B1578" s="13" t="s">
        <v>16581</v>
      </c>
      <c r="C1578" s="13" t="s">
        <v>16582</v>
      </c>
      <c r="D1578" s="13" t="s">
        <v>16583</v>
      </c>
      <c r="E1578" s="13" t="s">
        <v>16584</v>
      </c>
      <c r="F1578" s="13" t="s">
        <v>16085</v>
      </c>
      <c r="G1578" s="13">
        <v>2020</v>
      </c>
      <c r="H1578" s="44">
        <v>43960</v>
      </c>
      <c r="I1578" s="13" t="s">
        <v>16585</v>
      </c>
      <c r="K1578" s="13" t="s">
        <v>16586</v>
      </c>
    </row>
    <row r="1579" spans="1:11" ht="15.75" customHeight="1" x14ac:dyDescent="0.25">
      <c r="A1579" s="13">
        <v>30501682</v>
      </c>
      <c r="B1579" s="13" t="s">
        <v>16592</v>
      </c>
      <c r="C1579" s="13" t="s">
        <v>16593</v>
      </c>
      <c r="D1579" s="13" t="s">
        <v>16594</v>
      </c>
      <c r="E1579" s="13" t="s">
        <v>16595</v>
      </c>
      <c r="F1579" s="13" t="s">
        <v>1451</v>
      </c>
      <c r="G1579" s="13">
        <v>2018</v>
      </c>
      <c r="H1579" s="44">
        <v>43438</v>
      </c>
      <c r="I1579" s="13" t="s">
        <v>16596</v>
      </c>
      <c r="K1579" s="13" t="s">
        <v>16597</v>
      </c>
    </row>
    <row r="1580" spans="1:11" ht="15.75" customHeight="1" x14ac:dyDescent="0.25">
      <c r="A1580" s="13">
        <v>33737358</v>
      </c>
      <c r="B1580" s="13" t="s">
        <v>16598</v>
      </c>
      <c r="C1580" s="13" t="s">
        <v>16599</v>
      </c>
      <c r="D1580" s="13" t="s">
        <v>16600</v>
      </c>
      <c r="E1580" s="13" t="s">
        <v>16601</v>
      </c>
      <c r="F1580" s="13" t="s">
        <v>16085</v>
      </c>
      <c r="G1580" s="13">
        <v>2021</v>
      </c>
      <c r="H1580" s="44">
        <v>44274</v>
      </c>
      <c r="I1580" s="13" t="s">
        <v>16602</v>
      </c>
      <c r="K1580" s="13" t="s">
        <v>16603</v>
      </c>
    </row>
    <row r="1581" spans="1:11" ht="15.75" customHeight="1" x14ac:dyDescent="0.25">
      <c r="A1581" s="13">
        <v>32085531</v>
      </c>
      <c r="B1581" s="13" t="s">
        <v>16604</v>
      </c>
      <c r="C1581" s="13" t="s">
        <v>16605</v>
      </c>
      <c r="D1581" s="13" t="s">
        <v>16606</v>
      </c>
      <c r="E1581" s="13" t="s">
        <v>774</v>
      </c>
      <c r="F1581" s="13" t="s">
        <v>15860</v>
      </c>
      <c r="G1581" s="13">
        <v>2020</v>
      </c>
      <c r="H1581" s="44">
        <v>43884</v>
      </c>
      <c r="I1581" s="13" t="s">
        <v>16607</v>
      </c>
      <c r="K1581" s="13" t="s">
        <v>16608</v>
      </c>
    </row>
    <row r="1582" spans="1:11" ht="15.75" customHeight="1" x14ac:dyDescent="0.25">
      <c r="A1582" s="13">
        <v>29608959</v>
      </c>
      <c r="B1582" s="13" t="s">
        <v>16609</v>
      </c>
      <c r="C1582" s="13" t="s">
        <v>16610</v>
      </c>
      <c r="D1582" s="13" t="s">
        <v>16611</v>
      </c>
      <c r="E1582" s="13" t="s">
        <v>16612</v>
      </c>
      <c r="F1582" s="13" t="s">
        <v>454</v>
      </c>
      <c r="G1582" s="13">
        <v>2018</v>
      </c>
      <c r="H1582" s="44">
        <v>43193</v>
      </c>
      <c r="K1582" s="13" t="s">
        <v>16613</v>
      </c>
    </row>
    <row r="1583" spans="1:11" ht="15.75" customHeight="1" x14ac:dyDescent="0.25">
      <c r="A1583" s="13">
        <v>30834380</v>
      </c>
      <c r="B1583" s="13" t="s">
        <v>16614</v>
      </c>
      <c r="C1583" s="13" t="s">
        <v>16615</v>
      </c>
      <c r="D1583" s="13" t="s">
        <v>16616</v>
      </c>
      <c r="E1583" s="13" t="s">
        <v>16617</v>
      </c>
      <c r="F1583" s="13" t="s">
        <v>16085</v>
      </c>
      <c r="G1583" s="13">
        <v>2019</v>
      </c>
      <c r="H1583" s="44">
        <v>43530</v>
      </c>
      <c r="I1583" s="13" t="s">
        <v>16618</v>
      </c>
      <c r="K1583" s="13" t="s">
        <v>16619</v>
      </c>
    </row>
    <row r="1584" spans="1:11" ht="15.75" customHeight="1" x14ac:dyDescent="0.25">
      <c r="A1584" s="13">
        <v>32606827</v>
      </c>
      <c r="B1584" s="13" t="s">
        <v>16621</v>
      </c>
      <c r="C1584" s="13" t="s">
        <v>16622</v>
      </c>
      <c r="D1584" s="13" t="s">
        <v>16623</v>
      </c>
      <c r="E1584" s="13" t="s">
        <v>144</v>
      </c>
      <c r="F1584" s="13" t="s">
        <v>15774</v>
      </c>
      <c r="G1584" s="13">
        <v>2020</v>
      </c>
      <c r="H1584" s="44">
        <v>44014</v>
      </c>
      <c r="I1584" s="13" t="s">
        <v>16624</v>
      </c>
      <c r="K1584" s="13" t="s">
        <v>16625</v>
      </c>
    </row>
    <row r="1585" spans="1:11" ht="15.75" customHeight="1" x14ac:dyDescent="0.25">
      <c r="A1585" s="13">
        <v>29034107</v>
      </c>
      <c r="B1585" s="13" t="s">
        <v>16626</v>
      </c>
      <c r="C1585" s="13" t="s">
        <v>16627</v>
      </c>
      <c r="D1585" s="13" t="s">
        <v>16628</v>
      </c>
      <c r="E1585" s="13" t="s">
        <v>16629</v>
      </c>
      <c r="F1585" s="13" t="s">
        <v>16276</v>
      </c>
      <c r="G1585" s="13">
        <v>2017</v>
      </c>
      <c r="H1585" s="44">
        <v>43025</v>
      </c>
      <c r="I1585" s="13" t="s">
        <v>16630</v>
      </c>
      <c r="K1585" s="13" t="s">
        <v>16631</v>
      </c>
    </row>
    <row r="1586" spans="1:11" ht="15.75" customHeight="1" x14ac:dyDescent="0.25">
      <c r="A1586" s="13">
        <v>32848409</v>
      </c>
      <c r="B1586" s="13" t="s">
        <v>16632</v>
      </c>
      <c r="C1586" s="13" t="s">
        <v>16633</v>
      </c>
      <c r="D1586" s="13" t="s">
        <v>16634</v>
      </c>
      <c r="E1586" s="13" t="s">
        <v>16635</v>
      </c>
      <c r="F1586" s="13" t="s">
        <v>16636</v>
      </c>
      <c r="G1586" s="13">
        <v>2020</v>
      </c>
      <c r="H1586" s="44">
        <v>44071</v>
      </c>
      <c r="I1586" s="13" t="s">
        <v>16637</v>
      </c>
      <c r="K1586" s="13" t="s">
        <v>16638</v>
      </c>
    </row>
    <row r="1587" spans="1:11" ht="15.75" customHeight="1" x14ac:dyDescent="0.25">
      <c r="A1587" s="13">
        <v>33633700</v>
      </c>
      <c r="B1587" s="13" t="s">
        <v>16640</v>
      </c>
      <c r="C1587" s="13" t="s">
        <v>16641</v>
      </c>
      <c r="D1587" s="13" t="s">
        <v>16642</v>
      </c>
      <c r="E1587" s="13" t="s">
        <v>4771</v>
      </c>
      <c r="F1587" s="13" t="s">
        <v>15747</v>
      </c>
      <c r="G1587" s="13">
        <v>2021</v>
      </c>
      <c r="H1587" s="44">
        <v>44253</v>
      </c>
      <c r="I1587" s="13" t="s">
        <v>16643</v>
      </c>
      <c r="K1587" s="13" t="s">
        <v>16644</v>
      </c>
    </row>
    <row r="1588" spans="1:11" ht="15.75" customHeight="1" x14ac:dyDescent="0.25">
      <c r="A1588" s="13">
        <v>30002340</v>
      </c>
      <c r="B1588" s="13" t="s">
        <v>16646</v>
      </c>
      <c r="C1588" s="13" t="s">
        <v>16647</v>
      </c>
      <c r="D1588" s="13" t="s">
        <v>16648</v>
      </c>
      <c r="E1588" s="13" t="s">
        <v>16649</v>
      </c>
      <c r="F1588" s="13" t="s">
        <v>15834</v>
      </c>
      <c r="G1588" s="13">
        <v>2018</v>
      </c>
      <c r="H1588" s="44">
        <v>43295</v>
      </c>
      <c r="I1588" s="13" t="s">
        <v>16650</v>
      </c>
      <c r="K1588" s="13" t="s">
        <v>16651</v>
      </c>
    </row>
    <row r="1589" spans="1:11" ht="15.75" customHeight="1" x14ac:dyDescent="0.25">
      <c r="A1589" s="13">
        <v>34093206</v>
      </c>
      <c r="B1589" s="13" t="s">
        <v>16652</v>
      </c>
      <c r="C1589" s="13" t="s">
        <v>16653</v>
      </c>
      <c r="D1589" s="13" t="s">
        <v>16654</v>
      </c>
      <c r="E1589" s="13" t="s">
        <v>2176</v>
      </c>
      <c r="F1589" s="13" t="s">
        <v>16655</v>
      </c>
      <c r="G1589" s="13">
        <v>2021</v>
      </c>
      <c r="H1589" s="44">
        <v>44354</v>
      </c>
      <c r="I1589" s="13" t="s">
        <v>16656</v>
      </c>
      <c r="K1589" s="13" t="s">
        <v>16657</v>
      </c>
    </row>
    <row r="1590" spans="1:11" ht="15.75" customHeight="1" x14ac:dyDescent="0.25">
      <c r="A1590" s="13">
        <v>32591794</v>
      </c>
      <c r="B1590" s="13" t="s">
        <v>16671</v>
      </c>
      <c r="C1590" s="13" t="s">
        <v>7270</v>
      </c>
      <c r="D1590" s="13" t="s">
        <v>16672</v>
      </c>
      <c r="E1590" s="13" t="s">
        <v>7272</v>
      </c>
      <c r="F1590" s="13" t="s">
        <v>493</v>
      </c>
      <c r="G1590" s="13">
        <v>2020</v>
      </c>
      <c r="H1590" s="44">
        <v>44010</v>
      </c>
      <c r="K1590" s="13" t="s">
        <v>16673</v>
      </c>
    </row>
    <row r="1591" spans="1:11" ht="15.75" customHeight="1" x14ac:dyDescent="0.25">
      <c r="A1591" s="13">
        <v>36386409</v>
      </c>
      <c r="B1591" s="13" t="s">
        <v>16681</v>
      </c>
      <c r="C1591" s="13" t="s">
        <v>16682</v>
      </c>
      <c r="D1591" s="13" t="s">
        <v>16683</v>
      </c>
      <c r="E1591" s="13" t="s">
        <v>12859</v>
      </c>
      <c r="F1591" s="13" t="s">
        <v>15774</v>
      </c>
      <c r="G1591" s="13">
        <v>2022</v>
      </c>
      <c r="H1591" s="44">
        <v>44882</v>
      </c>
      <c r="I1591" s="13" t="s">
        <v>16684</v>
      </c>
      <c r="K1591" s="13" t="s">
        <v>16685</v>
      </c>
    </row>
    <row r="1592" spans="1:11" ht="15.75" customHeight="1" x14ac:dyDescent="0.25">
      <c r="A1592" s="13">
        <v>30457407</v>
      </c>
      <c r="B1592" s="13" t="s">
        <v>16687</v>
      </c>
      <c r="C1592" s="13" t="s">
        <v>16688</v>
      </c>
      <c r="D1592" s="13" t="s">
        <v>16689</v>
      </c>
      <c r="E1592" s="13" t="s">
        <v>16690</v>
      </c>
      <c r="F1592" s="13" t="s">
        <v>8793</v>
      </c>
      <c r="G1592" s="13">
        <v>2018</v>
      </c>
      <c r="H1592" s="44">
        <v>43425</v>
      </c>
      <c r="K1592" s="13" t="s">
        <v>16691</v>
      </c>
    </row>
    <row r="1593" spans="1:11" ht="15.75" customHeight="1" x14ac:dyDescent="0.25">
      <c r="A1593" s="13">
        <v>31293838</v>
      </c>
      <c r="B1593" s="13" t="s">
        <v>16704</v>
      </c>
      <c r="C1593" s="13" t="s">
        <v>16705</v>
      </c>
      <c r="D1593" s="13" t="s">
        <v>16706</v>
      </c>
      <c r="E1593" s="13" t="s">
        <v>16707</v>
      </c>
      <c r="F1593" s="13" t="s">
        <v>16708</v>
      </c>
      <c r="G1593" s="13">
        <v>2019</v>
      </c>
      <c r="H1593" s="44">
        <v>43658</v>
      </c>
      <c r="I1593" s="13" t="s">
        <v>16709</v>
      </c>
      <c r="K1593" s="13" t="s">
        <v>16710</v>
      </c>
    </row>
    <row r="1594" spans="1:11" ht="15.75" customHeight="1" x14ac:dyDescent="0.25">
      <c r="A1594" s="13">
        <v>29102589</v>
      </c>
      <c r="B1594" s="13" t="s">
        <v>16711</v>
      </c>
      <c r="C1594" s="13" t="s">
        <v>16712</v>
      </c>
      <c r="D1594" s="13" t="s">
        <v>16713</v>
      </c>
      <c r="E1594" s="13" t="s">
        <v>16714</v>
      </c>
      <c r="F1594" s="13" t="s">
        <v>16715</v>
      </c>
      <c r="G1594" s="13">
        <v>2019</v>
      </c>
      <c r="H1594" s="44">
        <v>43045</v>
      </c>
      <c r="K1594" s="13" t="s">
        <v>16716</v>
      </c>
    </row>
    <row r="1595" spans="1:11" ht="15.75" customHeight="1" x14ac:dyDescent="0.25">
      <c r="A1595" s="13">
        <v>31406692</v>
      </c>
      <c r="B1595" s="13" t="s">
        <v>16723</v>
      </c>
      <c r="C1595" s="13" t="s">
        <v>16724</v>
      </c>
      <c r="D1595" s="13" t="s">
        <v>16725</v>
      </c>
      <c r="E1595" s="13" t="s">
        <v>16726</v>
      </c>
      <c r="F1595" s="13" t="s">
        <v>16727</v>
      </c>
      <c r="G1595" s="13">
        <v>2019</v>
      </c>
      <c r="H1595" s="44">
        <v>43691</v>
      </c>
      <c r="I1595" s="13" t="s">
        <v>16728</v>
      </c>
      <c r="K1595" s="13" t="s">
        <v>16729</v>
      </c>
    </row>
    <row r="1596" spans="1:11" ht="15.75" customHeight="1" x14ac:dyDescent="0.25">
      <c r="A1596" s="13">
        <v>32972945</v>
      </c>
      <c r="B1596" s="13" t="s">
        <v>16730</v>
      </c>
      <c r="C1596" s="13" t="s">
        <v>16731</v>
      </c>
      <c r="D1596" s="13" t="s">
        <v>16732</v>
      </c>
      <c r="E1596" s="13" t="s">
        <v>16733</v>
      </c>
      <c r="F1596" s="13" t="s">
        <v>16085</v>
      </c>
      <c r="G1596" s="13">
        <v>2020</v>
      </c>
      <c r="H1596" s="44">
        <v>44099</v>
      </c>
      <c r="I1596" s="13" t="s">
        <v>16734</v>
      </c>
      <c r="K1596" s="13" t="s">
        <v>16735</v>
      </c>
    </row>
    <row r="1597" spans="1:11" ht="15.75" customHeight="1" x14ac:dyDescent="0.25">
      <c r="A1597" s="13">
        <v>34066576</v>
      </c>
      <c r="B1597" s="13" t="s">
        <v>16737</v>
      </c>
      <c r="C1597" s="13" t="s">
        <v>16738</v>
      </c>
      <c r="D1597" s="13" t="s">
        <v>16739</v>
      </c>
      <c r="E1597" s="13" t="s">
        <v>1428</v>
      </c>
      <c r="F1597" s="13" t="s">
        <v>15834</v>
      </c>
      <c r="G1597" s="13">
        <v>2021</v>
      </c>
      <c r="H1597" s="44">
        <v>44349</v>
      </c>
      <c r="I1597" s="13" t="s">
        <v>16740</v>
      </c>
      <c r="K1597" s="13" t="s">
        <v>16741</v>
      </c>
    </row>
    <row r="1598" spans="1:11" ht="15.75" customHeight="1" x14ac:dyDescent="0.25">
      <c r="A1598" s="13">
        <v>35027140</v>
      </c>
      <c r="B1598" s="13" t="s">
        <v>16743</v>
      </c>
      <c r="C1598" s="13" t="s">
        <v>16744</v>
      </c>
      <c r="D1598" s="13" t="s">
        <v>16745</v>
      </c>
      <c r="E1598" s="13" t="s">
        <v>16746</v>
      </c>
      <c r="F1598" s="13" t="s">
        <v>16747</v>
      </c>
      <c r="G1598" s="13">
        <v>2022</v>
      </c>
      <c r="H1598" s="44">
        <v>44575</v>
      </c>
      <c r="K1598" s="13" t="s">
        <v>16748</v>
      </c>
    </row>
    <row r="1599" spans="1:11" ht="15.75" customHeight="1" x14ac:dyDescent="0.25">
      <c r="A1599" s="13">
        <v>30270902</v>
      </c>
      <c r="B1599" s="13" t="s">
        <v>16749</v>
      </c>
      <c r="C1599" s="13" t="s">
        <v>16750</v>
      </c>
      <c r="D1599" s="13" t="s">
        <v>16751</v>
      </c>
      <c r="E1599" s="13" t="s">
        <v>16752</v>
      </c>
      <c r="F1599" s="13" t="s">
        <v>16753</v>
      </c>
      <c r="G1599" s="13">
        <v>2017</v>
      </c>
      <c r="H1599" s="44">
        <v>43375</v>
      </c>
      <c r="I1599" s="13" t="s">
        <v>16754</v>
      </c>
      <c r="K1599" s="13" t="s">
        <v>16755</v>
      </c>
    </row>
    <row r="1600" spans="1:11" ht="15.75" customHeight="1" x14ac:dyDescent="0.25">
      <c r="A1600" s="13">
        <v>33915835</v>
      </c>
      <c r="B1600" s="13" t="s">
        <v>16771</v>
      </c>
      <c r="C1600" s="13" t="s">
        <v>16772</v>
      </c>
      <c r="D1600" s="13" t="s">
        <v>16773</v>
      </c>
      <c r="E1600" s="13" t="s">
        <v>3472</v>
      </c>
      <c r="F1600" s="13" t="s">
        <v>15887</v>
      </c>
      <c r="G1600" s="13">
        <v>2021</v>
      </c>
      <c r="H1600" s="44">
        <v>44316</v>
      </c>
      <c r="I1600" s="13" t="s">
        <v>16774</v>
      </c>
      <c r="K1600" s="13" t="s">
        <v>16775</v>
      </c>
    </row>
    <row r="1601" spans="1:11" ht="15.75" customHeight="1" x14ac:dyDescent="0.25">
      <c r="A1601" s="13">
        <v>35839235</v>
      </c>
      <c r="B1601" s="13" t="s">
        <v>16776</v>
      </c>
      <c r="C1601" s="13" t="s">
        <v>11929</v>
      </c>
      <c r="D1601" s="13" t="s">
        <v>16777</v>
      </c>
      <c r="E1601" s="13" t="s">
        <v>11931</v>
      </c>
      <c r="F1601" s="13" t="s">
        <v>424</v>
      </c>
      <c r="G1601" s="13">
        <v>2022</v>
      </c>
      <c r="H1601" s="44">
        <v>44757</v>
      </c>
      <c r="I1601" s="13" t="s">
        <v>16778</v>
      </c>
      <c r="K1601" s="13" t="s">
        <v>16779</v>
      </c>
    </row>
    <row r="1602" spans="1:11" ht="15.75" customHeight="1" x14ac:dyDescent="0.25">
      <c r="A1602" s="13">
        <v>31193648</v>
      </c>
      <c r="B1602" s="13" t="s">
        <v>16781</v>
      </c>
      <c r="C1602" s="13" t="s">
        <v>16782</v>
      </c>
      <c r="D1602" s="13" t="s">
        <v>16783</v>
      </c>
      <c r="E1602" s="13" t="s">
        <v>16784</v>
      </c>
      <c r="F1602" s="13" t="s">
        <v>16785</v>
      </c>
      <c r="G1602" s="13">
        <v>2019</v>
      </c>
      <c r="H1602" s="44">
        <v>43630</v>
      </c>
      <c r="I1602" s="13" t="s">
        <v>16786</v>
      </c>
      <c r="K1602" s="13" t="s">
        <v>16787</v>
      </c>
    </row>
    <row r="1603" spans="1:11" ht="15.75" customHeight="1" x14ac:dyDescent="0.25">
      <c r="A1603" s="13">
        <v>35326763</v>
      </c>
      <c r="B1603" s="13" t="s">
        <v>16795</v>
      </c>
      <c r="C1603" s="13" t="s">
        <v>16796</v>
      </c>
      <c r="D1603" s="13" t="s">
        <v>16797</v>
      </c>
      <c r="E1603" s="13" t="s">
        <v>16798</v>
      </c>
      <c r="F1603" s="13" t="s">
        <v>15834</v>
      </c>
      <c r="G1603" s="13">
        <v>2022</v>
      </c>
      <c r="H1603" s="44">
        <v>44645</v>
      </c>
      <c r="I1603" s="13" t="s">
        <v>16799</v>
      </c>
      <c r="K1603" s="13" t="s">
        <v>16800</v>
      </c>
    </row>
    <row r="1604" spans="1:11" ht="15.75" customHeight="1" x14ac:dyDescent="0.25">
      <c r="A1604" s="13">
        <v>32684296</v>
      </c>
      <c r="B1604" s="13" t="s">
        <v>16801</v>
      </c>
      <c r="C1604" s="13" t="s">
        <v>16802</v>
      </c>
      <c r="D1604" s="13" t="s">
        <v>16803</v>
      </c>
      <c r="E1604" s="13" t="s">
        <v>16804</v>
      </c>
      <c r="F1604" s="13" t="s">
        <v>16805</v>
      </c>
      <c r="G1604" s="13">
        <v>2020</v>
      </c>
      <c r="H1604" s="44">
        <v>44033</v>
      </c>
      <c r="K1604" s="13" t="s">
        <v>16806</v>
      </c>
    </row>
    <row r="1605" spans="1:11" ht="15.75" customHeight="1" x14ac:dyDescent="0.25">
      <c r="A1605" s="13">
        <v>30643437</v>
      </c>
      <c r="B1605" s="13" t="s">
        <v>16807</v>
      </c>
      <c r="C1605" s="13" t="s">
        <v>16808</v>
      </c>
      <c r="D1605" s="13" t="s">
        <v>16809</v>
      </c>
      <c r="E1605" s="13" t="s">
        <v>4444</v>
      </c>
      <c r="F1605" s="13" t="s">
        <v>15774</v>
      </c>
      <c r="G1605" s="13">
        <v>2018</v>
      </c>
      <c r="H1605" s="44">
        <v>43481</v>
      </c>
      <c r="I1605" s="13" t="s">
        <v>16810</v>
      </c>
      <c r="K1605" s="13" t="s">
        <v>16811</v>
      </c>
    </row>
    <row r="1606" spans="1:11" ht="15.75" customHeight="1" x14ac:dyDescent="0.25">
      <c r="A1606" s="13">
        <v>28590237</v>
      </c>
      <c r="B1606" s="13" t="s">
        <v>16813</v>
      </c>
      <c r="C1606" s="13" t="s">
        <v>16814</v>
      </c>
      <c r="D1606" s="13" t="s">
        <v>16815</v>
      </c>
      <c r="E1606" s="13" t="s">
        <v>16816</v>
      </c>
      <c r="F1606" s="13" t="s">
        <v>1312</v>
      </c>
      <c r="G1606" s="13">
        <v>2017</v>
      </c>
      <c r="H1606" s="44">
        <v>42894</v>
      </c>
      <c r="K1606" s="13" t="s">
        <v>16817</v>
      </c>
    </row>
    <row r="1607" spans="1:11" ht="15.75" customHeight="1" x14ac:dyDescent="0.25">
      <c r="A1607" s="13">
        <v>31140943</v>
      </c>
      <c r="B1607" s="13" t="s">
        <v>16818</v>
      </c>
      <c r="C1607" s="13" t="s">
        <v>16819</v>
      </c>
      <c r="D1607" s="13" t="s">
        <v>16820</v>
      </c>
      <c r="E1607" s="13" t="s">
        <v>15414</v>
      </c>
      <c r="F1607" s="13" t="s">
        <v>16821</v>
      </c>
      <c r="G1607" s="13">
        <v>2020</v>
      </c>
      <c r="H1607" s="44">
        <v>43615</v>
      </c>
      <c r="I1607" s="13" t="s">
        <v>16822</v>
      </c>
      <c r="J1607" s="13" t="s">
        <v>16823</v>
      </c>
      <c r="K1607" s="13" t="s">
        <v>16824</v>
      </c>
    </row>
    <row r="1608" spans="1:11" ht="15.75" customHeight="1" x14ac:dyDescent="0.25">
      <c r="A1608" s="13">
        <v>30126088</v>
      </c>
      <c r="B1608" s="13" t="s">
        <v>16825</v>
      </c>
      <c r="C1608" s="13" t="s">
        <v>16826</v>
      </c>
      <c r="D1608" s="13" t="s">
        <v>16827</v>
      </c>
      <c r="E1608" s="13" t="s">
        <v>284</v>
      </c>
      <c r="F1608" s="13" t="s">
        <v>15834</v>
      </c>
      <c r="G1608" s="13">
        <v>2018</v>
      </c>
      <c r="H1608" s="44">
        <v>43334</v>
      </c>
      <c r="I1608" s="13" t="s">
        <v>16828</v>
      </c>
      <c r="K1608" s="13" t="s">
        <v>16829</v>
      </c>
    </row>
    <row r="1609" spans="1:11" ht="15.75" customHeight="1" x14ac:dyDescent="0.25">
      <c r="A1609" s="13">
        <v>32908526</v>
      </c>
      <c r="B1609" s="13" t="s">
        <v>16839</v>
      </c>
      <c r="C1609" s="13" t="s">
        <v>16840</v>
      </c>
      <c r="D1609" s="13" t="s">
        <v>16841</v>
      </c>
      <c r="E1609" s="13" t="s">
        <v>16842</v>
      </c>
      <c r="F1609" s="13" t="s">
        <v>16843</v>
      </c>
      <c r="G1609" s="13">
        <v>2020</v>
      </c>
      <c r="H1609" s="44">
        <v>44084</v>
      </c>
      <c r="I1609" s="13" t="s">
        <v>16844</v>
      </c>
      <c r="K1609" s="13" t="s">
        <v>16845</v>
      </c>
    </row>
    <row r="1610" spans="1:11" ht="15.75" customHeight="1" x14ac:dyDescent="0.25">
      <c r="A1610" s="13">
        <v>29361673</v>
      </c>
      <c r="B1610" s="13" t="s">
        <v>16846</v>
      </c>
      <c r="C1610" s="13" t="s">
        <v>16847</v>
      </c>
      <c r="D1610" s="13" t="s">
        <v>16848</v>
      </c>
      <c r="E1610" s="13" t="s">
        <v>9777</v>
      </c>
      <c r="F1610" s="13" t="s">
        <v>15996</v>
      </c>
      <c r="G1610" s="13">
        <v>2018</v>
      </c>
      <c r="H1610" s="44">
        <v>43125</v>
      </c>
      <c r="I1610" s="13" t="s">
        <v>16849</v>
      </c>
      <c r="K1610" s="13" t="s">
        <v>16850</v>
      </c>
    </row>
    <row r="1611" spans="1:11" ht="15.75" customHeight="1" x14ac:dyDescent="0.25">
      <c r="A1611" s="13">
        <v>34572609</v>
      </c>
      <c r="B1611" s="13" t="s">
        <v>16854</v>
      </c>
      <c r="C1611" s="13" t="s">
        <v>16855</v>
      </c>
      <c r="D1611" s="13" t="s">
        <v>16856</v>
      </c>
      <c r="E1611" s="13" t="s">
        <v>16240</v>
      </c>
      <c r="F1611" s="13" t="s">
        <v>15834</v>
      </c>
      <c r="G1611" s="13">
        <v>2021</v>
      </c>
      <c r="H1611" s="44">
        <v>44467</v>
      </c>
      <c r="I1611" s="13" t="s">
        <v>16857</v>
      </c>
      <c r="K1611" s="13" t="s">
        <v>16858</v>
      </c>
    </row>
    <row r="1612" spans="1:11" ht="15.75" customHeight="1" x14ac:dyDescent="0.25">
      <c r="A1612" s="13">
        <v>34833187</v>
      </c>
      <c r="B1612" s="13" t="s">
        <v>16860</v>
      </c>
      <c r="C1612" s="13" t="s">
        <v>16861</v>
      </c>
      <c r="D1612" s="13" t="s">
        <v>16862</v>
      </c>
      <c r="E1612" s="13" t="s">
        <v>414</v>
      </c>
      <c r="F1612" s="13" t="s">
        <v>16863</v>
      </c>
      <c r="G1612" s="13">
        <v>2021</v>
      </c>
      <c r="H1612" s="44">
        <v>44527</v>
      </c>
      <c r="I1612" s="13" t="s">
        <v>16864</v>
      </c>
      <c r="K1612" s="13" t="s">
        <v>16865</v>
      </c>
    </row>
    <row r="1613" spans="1:11" ht="15.75" customHeight="1" x14ac:dyDescent="0.25">
      <c r="A1613" s="13">
        <v>32592523</v>
      </c>
      <c r="B1613" s="13" t="s">
        <v>16873</v>
      </c>
      <c r="C1613" s="13" t="s">
        <v>16874</v>
      </c>
      <c r="D1613" s="13" t="s">
        <v>16875</v>
      </c>
      <c r="E1613" s="13" t="s">
        <v>16876</v>
      </c>
      <c r="F1613" s="13" t="s">
        <v>16877</v>
      </c>
      <c r="G1613" s="13">
        <v>2020</v>
      </c>
      <c r="H1613" s="44">
        <v>44010</v>
      </c>
      <c r="K1613" s="13" t="s">
        <v>16878</v>
      </c>
    </row>
    <row r="1614" spans="1:11" ht="15.75" customHeight="1" x14ac:dyDescent="0.25">
      <c r="A1614" s="13">
        <v>32024032</v>
      </c>
      <c r="B1614" s="13" t="s">
        <v>16887</v>
      </c>
      <c r="C1614" s="13" t="s">
        <v>16888</v>
      </c>
      <c r="D1614" s="13" t="s">
        <v>16889</v>
      </c>
      <c r="E1614" s="13" t="s">
        <v>11678</v>
      </c>
      <c r="F1614" s="13" t="s">
        <v>15860</v>
      </c>
      <c r="G1614" s="13">
        <v>2020</v>
      </c>
      <c r="H1614" s="44">
        <v>43868</v>
      </c>
      <c r="I1614" s="13" t="s">
        <v>16890</v>
      </c>
      <c r="K1614" s="13" t="s">
        <v>16891</v>
      </c>
    </row>
    <row r="1615" spans="1:11" ht="15.75" customHeight="1" x14ac:dyDescent="0.25">
      <c r="A1615" s="13">
        <v>31193652</v>
      </c>
      <c r="B1615" s="13" t="s">
        <v>16893</v>
      </c>
      <c r="C1615" s="13" t="s">
        <v>8659</v>
      </c>
      <c r="D1615" s="13" t="s">
        <v>16894</v>
      </c>
      <c r="E1615" s="13" t="s">
        <v>863</v>
      </c>
      <c r="F1615" s="13" t="s">
        <v>16785</v>
      </c>
      <c r="G1615" s="13">
        <v>2019</v>
      </c>
      <c r="H1615" s="44">
        <v>43630</v>
      </c>
      <c r="I1615" s="13" t="s">
        <v>16895</v>
      </c>
      <c r="K1615" s="13" t="s">
        <v>16896</v>
      </c>
    </row>
    <row r="1616" spans="1:11" ht="15.75" customHeight="1" x14ac:dyDescent="0.25">
      <c r="A1616" s="13">
        <v>32768529</v>
      </c>
      <c r="B1616" s="13" t="s">
        <v>16898</v>
      </c>
      <c r="C1616" s="13" t="s">
        <v>16899</v>
      </c>
      <c r="D1616" s="13" t="s">
        <v>16900</v>
      </c>
      <c r="E1616" s="13" t="s">
        <v>16901</v>
      </c>
      <c r="F1616" s="13" t="s">
        <v>16902</v>
      </c>
      <c r="G1616" s="13">
        <v>2020</v>
      </c>
      <c r="H1616" s="44">
        <v>44053</v>
      </c>
      <c r="K1616" s="13" t="s">
        <v>16903</v>
      </c>
    </row>
    <row r="1617" spans="1:11" ht="15.75" customHeight="1" x14ac:dyDescent="0.25">
      <c r="A1617" s="13">
        <v>32325724</v>
      </c>
      <c r="B1617" s="13" t="s">
        <v>16904</v>
      </c>
      <c r="C1617" s="13" t="s">
        <v>16905</v>
      </c>
      <c r="D1617" s="13" t="s">
        <v>16906</v>
      </c>
      <c r="E1617" s="13" t="s">
        <v>8003</v>
      </c>
      <c r="F1617" s="13" t="s">
        <v>15834</v>
      </c>
      <c r="G1617" s="13">
        <v>2020</v>
      </c>
      <c r="H1617" s="44">
        <v>43946</v>
      </c>
      <c r="I1617" s="13" t="s">
        <v>16907</v>
      </c>
      <c r="K1617" s="13" t="s">
        <v>16908</v>
      </c>
    </row>
    <row r="1618" spans="1:11" ht="15.75" customHeight="1" x14ac:dyDescent="0.25">
      <c r="A1618" s="13">
        <v>30307392</v>
      </c>
      <c r="B1618" s="13" t="s">
        <v>16910</v>
      </c>
      <c r="C1618" s="13" t="s">
        <v>16911</v>
      </c>
      <c r="D1618" s="13" t="s">
        <v>16912</v>
      </c>
      <c r="E1618" s="13" t="s">
        <v>16913</v>
      </c>
      <c r="F1618" s="13" t="s">
        <v>2015</v>
      </c>
      <c r="G1618" s="13">
        <v>2018</v>
      </c>
      <c r="H1618" s="44">
        <v>43385</v>
      </c>
      <c r="K1618" s="13" t="s">
        <v>16914</v>
      </c>
    </row>
    <row r="1619" spans="1:11" ht="15.75" customHeight="1" x14ac:dyDescent="0.25">
      <c r="A1619" s="13">
        <v>36452226</v>
      </c>
      <c r="B1619" s="13" t="s">
        <v>16915</v>
      </c>
      <c r="C1619" s="13" t="s">
        <v>16916</v>
      </c>
      <c r="D1619" s="13" t="s">
        <v>16917</v>
      </c>
      <c r="E1619" s="13" t="s">
        <v>2176</v>
      </c>
      <c r="F1619" s="13" t="s">
        <v>16655</v>
      </c>
      <c r="G1619" s="13">
        <v>2022</v>
      </c>
      <c r="H1619" s="44">
        <v>44896</v>
      </c>
      <c r="I1619" s="13" t="s">
        <v>16918</v>
      </c>
      <c r="K1619" s="13" t="s">
        <v>16919</v>
      </c>
    </row>
    <row r="1620" spans="1:11" ht="15.75" customHeight="1" x14ac:dyDescent="0.25">
      <c r="A1620" s="13">
        <v>32825235</v>
      </c>
      <c r="B1620" s="13" t="s">
        <v>16921</v>
      </c>
      <c r="C1620" s="13" t="s">
        <v>16922</v>
      </c>
      <c r="D1620" s="13" t="s">
        <v>16923</v>
      </c>
      <c r="E1620" s="13" t="s">
        <v>5593</v>
      </c>
      <c r="F1620" s="13" t="s">
        <v>16924</v>
      </c>
      <c r="G1620" s="13">
        <v>2020</v>
      </c>
      <c r="H1620" s="44">
        <v>44066</v>
      </c>
      <c r="I1620" s="13" t="s">
        <v>16925</v>
      </c>
      <c r="K1620" s="13" t="s">
        <v>16926</v>
      </c>
    </row>
    <row r="1621" spans="1:11" ht="15.75" customHeight="1" x14ac:dyDescent="0.25">
      <c r="A1621" s="13">
        <v>34709052</v>
      </c>
      <c r="B1621" s="13" t="s">
        <v>16933</v>
      </c>
      <c r="C1621" s="13" t="s">
        <v>16934</v>
      </c>
      <c r="D1621" s="13" t="s">
        <v>16935</v>
      </c>
      <c r="E1621" s="13" t="s">
        <v>459</v>
      </c>
      <c r="F1621" s="13" t="s">
        <v>16085</v>
      </c>
      <c r="G1621" s="13">
        <v>2021</v>
      </c>
      <c r="H1621" s="44">
        <v>44497</v>
      </c>
      <c r="I1621" s="13" t="s">
        <v>16936</v>
      </c>
      <c r="K1621" s="13" t="s">
        <v>16937</v>
      </c>
    </row>
    <row r="1622" spans="1:11" ht="15.75" customHeight="1" x14ac:dyDescent="0.25">
      <c r="A1622" s="13">
        <v>34070767</v>
      </c>
      <c r="B1622" s="13" t="s">
        <v>16938</v>
      </c>
      <c r="C1622" s="13" t="s">
        <v>16939</v>
      </c>
      <c r="D1622" s="13" t="s">
        <v>16940</v>
      </c>
      <c r="E1622" s="13" t="s">
        <v>16941</v>
      </c>
      <c r="F1622" s="13" t="s">
        <v>15996</v>
      </c>
      <c r="G1622" s="13">
        <v>2021</v>
      </c>
      <c r="H1622" s="44">
        <v>44349</v>
      </c>
      <c r="I1622" s="13" t="s">
        <v>16942</v>
      </c>
      <c r="K1622" s="13" t="s">
        <v>16943</v>
      </c>
    </row>
    <row r="1623" spans="1:11" ht="15.75" customHeight="1" x14ac:dyDescent="0.25">
      <c r="A1623" s="13">
        <v>32447918</v>
      </c>
      <c r="B1623" s="13" t="s">
        <v>16945</v>
      </c>
      <c r="C1623" s="13" t="s">
        <v>16946</v>
      </c>
      <c r="D1623" s="13" t="s">
        <v>16947</v>
      </c>
      <c r="E1623" s="13" t="s">
        <v>16948</v>
      </c>
      <c r="F1623" s="13" t="s">
        <v>16949</v>
      </c>
      <c r="G1623" s="13">
        <v>2020</v>
      </c>
      <c r="H1623" s="44">
        <v>43977</v>
      </c>
      <c r="K1623" s="13" t="s">
        <v>16950</v>
      </c>
    </row>
    <row r="1624" spans="1:11" ht="15.75" customHeight="1" x14ac:dyDescent="0.25">
      <c r="A1624" s="13">
        <v>32009316</v>
      </c>
      <c r="B1624" s="13" t="s">
        <v>16952</v>
      </c>
      <c r="C1624" s="13" t="s">
        <v>16953</v>
      </c>
      <c r="D1624" s="13" t="s">
        <v>16954</v>
      </c>
      <c r="E1624" s="13" t="s">
        <v>16955</v>
      </c>
      <c r="F1624" s="13" t="s">
        <v>16956</v>
      </c>
      <c r="G1624" s="13">
        <v>2021</v>
      </c>
      <c r="H1624" s="44">
        <v>43865</v>
      </c>
      <c r="I1624" s="13" t="s">
        <v>16957</v>
      </c>
      <c r="K1624" s="13" t="s">
        <v>16958</v>
      </c>
    </row>
    <row r="1625" spans="1:11" ht="15.75" customHeight="1" x14ac:dyDescent="0.25">
      <c r="A1625" s="13">
        <v>28781959</v>
      </c>
      <c r="B1625" s="13" t="s">
        <v>16959</v>
      </c>
      <c r="C1625" s="13" t="s">
        <v>16960</v>
      </c>
      <c r="D1625" s="13" t="s">
        <v>16961</v>
      </c>
      <c r="E1625" s="13" t="s">
        <v>15005</v>
      </c>
      <c r="F1625" s="13" t="s">
        <v>16962</v>
      </c>
      <c r="G1625" s="13">
        <v>2017</v>
      </c>
      <c r="H1625" s="44">
        <v>42955</v>
      </c>
      <c r="I1625" s="13" t="s">
        <v>16963</v>
      </c>
      <c r="K1625" s="13" t="s">
        <v>16964</v>
      </c>
    </row>
    <row r="1626" spans="1:11" ht="15.75" customHeight="1" x14ac:dyDescent="0.25">
      <c r="A1626" s="13">
        <v>33364794</v>
      </c>
      <c r="B1626" s="13" t="s">
        <v>16966</v>
      </c>
      <c r="C1626" s="13" t="s">
        <v>16967</v>
      </c>
      <c r="D1626" s="13" t="s">
        <v>16968</v>
      </c>
      <c r="E1626" s="13" t="s">
        <v>16969</v>
      </c>
      <c r="F1626" s="13" t="s">
        <v>15774</v>
      </c>
      <c r="G1626" s="13">
        <v>2020</v>
      </c>
      <c r="H1626" s="44">
        <v>44193</v>
      </c>
      <c r="I1626" s="13" t="s">
        <v>16970</v>
      </c>
      <c r="K1626" s="13" t="s">
        <v>16971</v>
      </c>
    </row>
    <row r="1627" spans="1:11" ht="15.75" customHeight="1" x14ac:dyDescent="0.25">
      <c r="A1627" s="13">
        <v>31570391</v>
      </c>
      <c r="B1627" s="13" t="s">
        <v>16973</v>
      </c>
      <c r="C1627" s="13" t="s">
        <v>16974</v>
      </c>
      <c r="D1627" s="13" t="s">
        <v>16975</v>
      </c>
      <c r="E1627" s="13" t="s">
        <v>16976</v>
      </c>
      <c r="F1627" s="13" t="s">
        <v>573</v>
      </c>
      <c r="G1627" s="13">
        <v>2019</v>
      </c>
      <c r="H1627" s="44">
        <v>43740</v>
      </c>
      <c r="I1627" s="13" t="s">
        <v>16977</v>
      </c>
      <c r="K1627" s="13" t="s">
        <v>16978</v>
      </c>
    </row>
    <row r="1628" spans="1:11" ht="15.75" customHeight="1" x14ac:dyDescent="0.25">
      <c r="A1628" s="13">
        <v>30538989</v>
      </c>
      <c r="B1628" s="13" t="s">
        <v>16980</v>
      </c>
      <c r="C1628" s="13" t="s">
        <v>16981</v>
      </c>
      <c r="D1628" s="13" t="s">
        <v>16982</v>
      </c>
      <c r="E1628" s="13" t="s">
        <v>6760</v>
      </c>
      <c r="F1628" s="13" t="s">
        <v>15902</v>
      </c>
      <c r="G1628" s="13">
        <v>2018</v>
      </c>
      <c r="H1628" s="44">
        <v>43447</v>
      </c>
      <c r="I1628" s="13" t="s">
        <v>16983</v>
      </c>
      <c r="K1628" s="13" t="s">
        <v>16984</v>
      </c>
    </row>
    <row r="1629" spans="1:11" ht="15.75" customHeight="1" x14ac:dyDescent="0.25">
      <c r="A1629" s="13">
        <v>34899659</v>
      </c>
      <c r="B1629" s="13" t="s">
        <v>16985</v>
      </c>
      <c r="C1629" s="13" t="s">
        <v>16986</v>
      </c>
      <c r="D1629" s="13" t="s">
        <v>16987</v>
      </c>
      <c r="E1629" s="13" t="s">
        <v>6659</v>
      </c>
      <c r="F1629" s="13" t="s">
        <v>15747</v>
      </c>
      <c r="G1629" s="13">
        <v>2021</v>
      </c>
      <c r="H1629" s="44">
        <v>44543</v>
      </c>
      <c r="I1629" s="13" t="s">
        <v>16988</v>
      </c>
      <c r="K1629" s="13" t="s">
        <v>16989</v>
      </c>
    </row>
    <row r="1630" spans="1:11" ht="15.75" customHeight="1" x14ac:dyDescent="0.25">
      <c r="A1630" s="13">
        <v>33817605</v>
      </c>
      <c r="B1630" s="13" t="s">
        <v>16990</v>
      </c>
      <c r="C1630" s="13" t="s">
        <v>16991</v>
      </c>
      <c r="D1630" s="13" t="s">
        <v>16992</v>
      </c>
      <c r="E1630" s="13" t="s">
        <v>2265</v>
      </c>
      <c r="F1630" s="13" t="s">
        <v>16326</v>
      </c>
      <c r="G1630" s="13">
        <v>2020</v>
      </c>
      <c r="H1630" s="44">
        <v>44291</v>
      </c>
      <c r="I1630" s="13" t="s">
        <v>16993</v>
      </c>
      <c r="K1630" s="13" t="s">
        <v>16994</v>
      </c>
    </row>
    <row r="1631" spans="1:11" ht="15.75" customHeight="1" x14ac:dyDescent="0.25">
      <c r="A1631" s="13">
        <v>32487791</v>
      </c>
      <c r="B1631" s="13" t="s">
        <v>16995</v>
      </c>
      <c r="C1631" s="13" t="s">
        <v>16996</v>
      </c>
      <c r="D1631" s="13" t="s">
        <v>16997</v>
      </c>
      <c r="E1631" s="13" t="s">
        <v>16998</v>
      </c>
      <c r="F1631" s="13" t="s">
        <v>13112</v>
      </c>
      <c r="G1631" s="13">
        <v>2020</v>
      </c>
      <c r="H1631" s="44">
        <v>43986</v>
      </c>
    </row>
    <row r="1632" spans="1:11" ht="15.75" customHeight="1" x14ac:dyDescent="0.25">
      <c r="A1632" s="13">
        <v>34557869</v>
      </c>
      <c r="B1632" s="13" t="s">
        <v>16999</v>
      </c>
      <c r="C1632" s="13" t="s">
        <v>17000</v>
      </c>
      <c r="D1632" s="13" t="s">
        <v>17001</v>
      </c>
      <c r="E1632" s="13" t="s">
        <v>1553</v>
      </c>
      <c r="F1632" s="13" t="s">
        <v>17002</v>
      </c>
      <c r="G1632" s="13">
        <v>2021</v>
      </c>
      <c r="H1632" s="44">
        <v>44463</v>
      </c>
      <c r="I1632" s="13" t="s">
        <v>17003</v>
      </c>
      <c r="K1632" s="13" t="s">
        <v>17004</v>
      </c>
    </row>
    <row r="1633" spans="1:11" ht="15.75" customHeight="1" x14ac:dyDescent="0.25">
      <c r="A1633" s="13">
        <v>33274127</v>
      </c>
      <c r="B1633" s="13" t="s">
        <v>17013</v>
      </c>
      <c r="C1633" s="13" t="s">
        <v>17014</v>
      </c>
      <c r="D1633" s="13" t="s">
        <v>17015</v>
      </c>
      <c r="E1633" s="13" t="s">
        <v>17016</v>
      </c>
      <c r="F1633" s="13" t="s">
        <v>17017</v>
      </c>
      <c r="G1633" s="13">
        <v>2020</v>
      </c>
      <c r="H1633" s="44">
        <v>44169</v>
      </c>
      <c r="I1633" s="13" t="s">
        <v>17018</v>
      </c>
      <c r="K1633" s="13" t="s">
        <v>17019</v>
      </c>
    </row>
    <row r="1634" spans="1:11" ht="15.75" customHeight="1" x14ac:dyDescent="0.25">
      <c r="A1634" s="13">
        <v>34827339</v>
      </c>
      <c r="B1634" s="13" t="s">
        <v>17021</v>
      </c>
      <c r="C1634" s="13" t="s">
        <v>17022</v>
      </c>
      <c r="D1634" s="13" t="s">
        <v>17023</v>
      </c>
      <c r="E1634" s="13" t="s">
        <v>17024</v>
      </c>
      <c r="F1634" s="13" t="s">
        <v>15834</v>
      </c>
      <c r="G1634" s="13">
        <v>2021</v>
      </c>
      <c r="H1634" s="44">
        <v>44527</v>
      </c>
      <c r="I1634" s="13" t="s">
        <v>17025</v>
      </c>
      <c r="K1634" s="13" t="s">
        <v>17026</v>
      </c>
    </row>
    <row r="1635" spans="1:11" ht="15.75" customHeight="1" x14ac:dyDescent="0.25">
      <c r="A1635" s="13">
        <v>31034186</v>
      </c>
      <c r="B1635" s="13" t="s">
        <v>17034</v>
      </c>
      <c r="D1635" s="13" t="s">
        <v>17035</v>
      </c>
      <c r="F1635" s="13" t="s">
        <v>17034</v>
      </c>
      <c r="G1635" s="13">
        <v>2018</v>
      </c>
      <c r="H1635" s="44">
        <v>43132</v>
      </c>
    </row>
    <row r="1636" spans="1:11" ht="15.75" customHeight="1" x14ac:dyDescent="0.25">
      <c r="A1636" s="13">
        <v>34093925</v>
      </c>
      <c r="B1636" s="13" t="s">
        <v>17041</v>
      </c>
      <c r="C1636" s="13" t="s">
        <v>17042</v>
      </c>
      <c r="D1636" s="13" t="s">
        <v>17043</v>
      </c>
      <c r="E1636" s="13" t="s">
        <v>17044</v>
      </c>
      <c r="F1636" s="13" t="s">
        <v>17045</v>
      </c>
      <c r="G1636" s="13">
        <v>2021</v>
      </c>
      <c r="H1636" s="44">
        <v>44354</v>
      </c>
      <c r="I1636" s="13" t="s">
        <v>17046</v>
      </c>
      <c r="K1636" s="13" t="s">
        <v>17047</v>
      </c>
    </row>
    <row r="1637" spans="1:11" ht="15.75" customHeight="1" x14ac:dyDescent="0.25">
      <c r="A1637" s="13">
        <v>31922113</v>
      </c>
      <c r="B1637" s="13" t="s">
        <v>17054</v>
      </c>
      <c r="C1637" s="13" t="s">
        <v>17055</v>
      </c>
      <c r="D1637" s="13" t="s">
        <v>17056</v>
      </c>
      <c r="E1637" s="13" t="s">
        <v>17057</v>
      </c>
      <c r="F1637" s="13" t="s">
        <v>16326</v>
      </c>
      <c r="G1637" s="13">
        <v>2019</v>
      </c>
      <c r="H1637" s="44">
        <v>43841</v>
      </c>
      <c r="I1637" s="13" t="s">
        <v>17058</v>
      </c>
      <c r="K1637" s="13" t="s">
        <v>17059</v>
      </c>
    </row>
    <row r="1638" spans="1:11" ht="15.75" customHeight="1" x14ac:dyDescent="0.25">
      <c r="A1638" s="13">
        <v>30474539</v>
      </c>
      <c r="B1638" s="13" t="s">
        <v>17060</v>
      </c>
      <c r="C1638" s="13" t="s">
        <v>17061</v>
      </c>
      <c r="D1638" s="13" t="s">
        <v>17062</v>
      </c>
      <c r="E1638" s="13" t="s">
        <v>17063</v>
      </c>
      <c r="F1638" s="13" t="s">
        <v>17064</v>
      </c>
      <c r="G1638" s="13">
        <v>2020</v>
      </c>
      <c r="H1638" s="44">
        <v>43431</v>
      </c>
      <c r="K1638" s="13" t="s">
        <v>17065</v>
      </c>
    </row>
    <row r="1639" spans="1:11" ht="15.75" customHeight="1" x14ac:dyDescent="0.25">
      <c r="A1639" s="13">
        <v>32404400</v>
      </c>
      <c r="B1639" s="13" t="s">
        <v>17066</v>
      </c>
      <c r="C1639" s="13" t="s">
        <v>17067</v>
      </c>
      <c r="D1639" s="13" t="s">
        <v>17068</v>
      </c>
      <c r="E1639" s="13" t="s">
        <v>17069</v>
      </c>
      <c r="F1639" s="13" t="s">
        <v>393</v>
      </c>
      <c r="G1639" s="13">
        <v>2020</v>
      </c>
      <c r="H1639" s="44">
        <v>43966</v>
      </c>
      <c r="K1639" s="13" t="s">
        <v>17070</v>
      </c>
    </row>
    <row r="1640" spans="1:11" ht="15.75" customHeight="1" x14ac:dyDescent="0.25">
      <c r="A1640" s="13">
        <v>35096671</v>
      </c>
      <c r="B1640" s="13" t="s">
        <v>17071</v>
      </c>
      <c r="C1640" s="13" t="s">
        <v>17072</v>
      </c>
      <c r="D1640" s="13" t="s">
        <v>17073</v>
      </c>
      <c r="E1640" s="13" t="s">
        <v>5547</v>
      </c>
      <c r="F1640" s="13" t="s">
        <v>16391</v>
      </c>
      <c r="G1640" s="13">
        <v>2021</v>
      </c>
      <c r="H1640" s="44">
        <v>44592</v>
      </c>
      <c r="I1640" s="13" t="s">
        <v>17074</v>
      </c>
      <c r="K1640" s="13" t="s">
        <v>17075</v>
      </c>
    </row>
    <row r="1641" spans="1:11" ht="15.75" customHeight="1" x14ac:dyDescent="0.25">
      <c r="A1641" s="13">
        <v>31049303</v>
      </c>
      <c r="B1641" s="13" t="s">
        <v>17082</v>
      </c>
      <c r="C1641" s="13" t="s">
        <v>17083</v>
      </c>
      <c r="D1641" s="13" t="s">
        <v>17084</v>
      </c>
      <c r="E1641" s="13" t="s">
        <v>17085</v>
      </c>
      <c r="F1641" s="13" t="s">
        <v>17086</v>
      </c>
      <c r="G1641" s="13">
        <v>2019</v>
      </c>
      <c r="H1641" s="44">
        <v>43589</v>
      </c>
      <c r="I1641" s="13" t="s">
        <v>17087</v>
      </c>
      <c r="K1641" s="13" t="s">
        <v>17088</v>
      </c>
    </row>
    <row r="1642" spans="1:11" ht="15.75" customHeight="1" x14ac:dyDescent="0.25">
      <c r="A1642" s="13">
        <v>34798573</v>
      </c>
      <c r="B1642" s="13" t="s">
        <v>17089</v>
      </c>
      <c r="C1642" s="13" t="s">
        <v>17090</v>
      </c>
      <c r="D1642" s="13" t="s">
        <v>17091</v>
      </c>
      <c r="E1642" s="13" t="s">
        <v>17092</v>
      </c>
      <c r="F1642" s="13" t="s">
        <v>8447</v>
      </c>
      <c r="G1642" s="13">
        <v>2022</v>
      </c>
      <c r="H1642" s="44">
        <v>44519</v>
      </c>
      <c r="K1642" s="13" t="s">
        <v>17093</v>
      </c>
    </row>
    <row r="1643" spans="1:11" ht="15.75" customHeight="1" x14ac:dyDescent="0.25">
      <c r="A1643" s="13">
        <v>34831424</v>
      </c>
      <c r="B1643" s="13" t="s">
        <v>17094</v>
      </c>
      <c r="C1643" s="13" t="s">
        <v>17095</v>
      </c>
      <c r="D1643" s="13" t="s">
        <v>17096</v>
      </c>
      <c r="E1643" s="13" t="s">
        <v>17097</v>
      </c>
      <c r="F1643" s="13" t="s">
        <v>17098</v>
      </c>
      <c r="G1643" s="13">
        <v>2021</v>
      </c>
      <c r="H1643" s="44">
        <v>44527</v>
      </c>
      <c r="I1643" s="13" t="s">
        <v>17099</v>
      </c>
      <c r="K1643" s="13" t="s">
        <v>17100</v>
      </c>
    </row>
    <row r="1644" spans="1:11" ht="15.75" customHeight="1" x14ac:dyDescent="0.25">
      <c r="A1644" s="13">
        <v>30581422</v>
      </c>
      <c r="B1644" s="13" t="s">
        <v>17102</v>
      </c>
      <c r="C1644" s="13" t="s">
        <v>17103</v>
      </c>
      <c r="D1644" s="13" t="s">
        <v>17104</v>
      </c>
      <c r="E1644" s="13" t="s">
        <v>295</v>
      </c>
      <c r="F1644" s="13" t="s">
        <v>15747</v>
      </c>
      <c r="G1644" s="13">
        <v>2018</v>
      </c>
      <c r="H1644" s="44">
        <v>43459</v>
      </c>
      <c r="I1644" s="13" t="s">
        <v>17105</v>
      </c>
      <c r="K1644" s="13" t="s">
        <v>17106</v>
      </c>
    </row>
    <row r="1645" spans="1:11" ht="15.75" customHeight="1" x14ac:dyDescent="0.25">
      <c r="A1645" s="13">
        <v>30037076</v>
      </c>
      <c r="B1645" s="13" t="s">
        <v>17131</v>
      </c>
      <c r="C1645" s="13" t="s">
        <v>17132</v>
      </c>
      <c r="D1645" s="13" t="s">
        <v>17133</v>
      </c>
      <c r="E1645" s="13" t="s">
        <v>17134</v>
      </c>
      <c r="F1645" s="13" t="s">
        <v>15834</v>
      </c>
      <c r="G1645" s="13">
        <v>2018</v>
      </c>
      <c r="H1645" s="44">
        <v>43306</v>
      </c>
      <c r="I1645" s="13" t="s">
        <v>17135</v>
      </c>
      <c r="K1645" s="13" t="s">
        <v>17136</v>
      </c>
    </row>
    <row r="1646" spans="1:11" ht="15.75" customHeight="1" x14ac:dyDescent="0.25">
      <c r="A1646" s="13">
        <v>29914058</v>
      </c>
      <c r="B1646" s="13" t="s">
        <v>17138</v>
      </c>
      <c r="C1646" s="13" t="s">
        <v>17139</v>
      </c>
      <c r="D1646" s="13" t="s">
        <v>17140</v>
      </c>
      <c r="E1646" s="13" t="s">
        <v>4478</v>
      </c>
      <c r="F1646" s="13" t="s">
        <v>15834</v>
      </c>
      <c r="G1646" s="13">
        <v>2018</v>
      </c>
      <c r="H1646" s="44">
        <v>43271</v>
      </c>
      <c r="I1646" s="13" t="s">
        <v>17141</v>
      </c>
      <c r="K1646" s="13" t="s">
        <v>17142</v>
      </c>
    </row>
    <row r="1647" spans="1:11" ht="15.75" customHeight="1" x14ac:dyDescent="0.25">
      <c r="A1647" s="13">
        <v>30766523</v>
      </c>
      <c r="B1647" s="13" t="s">
        <v>17143</v>
      </c>
      <c r="C1647" s="13" t="s">
        <v>888</v>
      </c>
      <c r="D1647" s="13" t="s">
        <v>17144</v>
      </c>
      <c r="E1647" s="13" t="s">
        <v>890</v>
      </c>
      <c r="F1647" s="13" t="s">
        <v>15747</v>
      </c>
      <c r="G1647" s="13">
        <v>2019</v>
      </c>
      <c r="H1647" s="44">
        <v>43512</v>
      </c>
      <c r="I1647" s="13" t="s">
        <v>17145</v>
      </c>
      <c r="K1647" s="13" t="s">
        <v>17146</v>
      </c>
    </row>
    <row r="1648" spans="1:11" ht="15.75" customHeight="1" x14ac:dyDescent="0.25">
      <c r="A1648" s="13">
        <v>30418536</v>
      </c>
      <c r="B1648" s="13" t="s">
        <v>17148</v>
      </c>
      <c r="C1648" s="13" t="s">
        <v>17149</v>
      </c>
      <c r="D1648" s="13" t="s">
        <v>17150</v>
      </c>
      <c r="E1648" s="13" t="s">
        <v>17151</v>
      </c>
      <c r="F1648" s="13" t="s">
        <v>2140</v>
      </c>
      <c r="G1648" s="13">
        <v>2019</v>
      </c>
      <c r="H1648" s="44">
        <v>43417</v>
      </c>
      <c r="I1648" s="13" t="s">
        <v>17152</v>
      </c>
      <c r="J1648" s="13" t="s">
        <v>17153</v>
      </c>
      <c r="K1648" s="13" t="s">
        <v>17154</v>
      </c>
    </row>
    <row r="1649" spans="1:11" ht="15.75" customHeight="1" x14ac:dyDescent="0.25">
      <c r="A1649" s="13">
        <v>30181504</v>
      </c>
      <c r="B1649" s="13" t="s">
        <v>17155</v>
      </c>
      <c r="C1649" s="13" t="s">
        <v>17156</v>
      </c>
      <c r="D1649" s="13" t="s">
        <v>17157</v>
      </c>
      <c r="E1649" s="13" t="s">
        <v>17158</v>
      </c>
      <c r="F1649" s="13" t="s">
        <v>15887</v>
      </c>
      <c r="G1649" s="13">
        <v>2018</v>
      </c>
      <c r="H1649" s="44">
        <v>43349</v>
      </c>
      <c r="I1649" s="13" t="s">
        <v>17159</v>
      </c>
      <c r="K1649" s="13" t="s">
        <v>17160</v>
      </c>
    </row>
    <row r="1650" spans="1:11" ht="15.75" customHeight="1" x14ac:dyDescent="0.25">
      <c r="A1650" s="13">
        <v>29177239</v>
      </c>
      <c r="B1650" s="13" t="s">
        <v>17161</v>
      </c>
      <c r="C1650" s="13" t="s">
        <v>17162</v>
      </c>
      <c r="D1650" s="13" t="s">
        <v>17163</v>
      </c>
      <c r="E1650" s="13" t="s">
        <v>15930</v>
      </c>
      <c r="F1650" s="13" t="s">
        <v>17164</v>
      </c>
      <c r="G1650" s="13">
        <v>2017</v>
      </c>
      <c r="H1650" s="44">
        <v>43067</v>
      </c>
      <c r="I1650" s="13" t="s">
        <v>17165</v>
      </c>
    </row>
    <row r="1651" spans="1:11" ht="15.75" customHeight="1" x14ac:dyDescent="0.25">
      <c r="A1651" s="13">
        <v>31627489</v>
      </c>
      <c r="B1651" s="13" t="s">
        <v>17166</v>
      </c>
      <c r="C1651" s="13" t="s">
        <v>17167</v>
      </c>
      <c r="D1651" s="13" t="s">
        <v>17168</v>
      </c>
      <c r="E1651" s="13" t="s">
        <v>17169</v>
      </c>
      <c r="F1651" s="13" t="s">
        <v>15887</v>
      </c>
      <c r="G1651" s="13">
        <v>2019</v>
      </c>
      <c r="H1651" s="44">
        <v>43758</v>
      </c>
      <c r="I1651" s="13" t="s">
        <v>17170</v>
      </c>
      <c r="K1651" s="13" t="s">
        <v>17171</v>
      </c>
    </row>
    <row r="1652" spans="1:11" ht="15.75" customHeight="1" x14ac:dyDescent="0.25">
      <c r="A1652" s="13">
        <v>34223105</v>
      </c>
      <c r="B1652" s="13" t="s">
        <v>17172</v>
      </c>
      <c r="C1652" s="13" t="s">
        <v>17173</v>
      </c>
      <c r="D1652" s="13" t="s">
        <v>17174</v>
      </c>
      <c r="E1652" s="13" t="s">
        <v>17175</v>
      </c>
      <c r="F1652" s="13" t="s">
        <v>17176</v>
      </c>
      <c r="G1652" s="13">
        <v>2021</v>
      </c>
      <c r="H1652" s="44">
        <v>44382</v>
      </c>
      <c r="I1652" s="13" t="s">
        <v>17177</v>
      </c>
      <c r="K1652" s="13" t="s">
        <v>17178</v>
      </c>
    </row>
    <row r="1653" spans="1:11" ht="15.75" customHeight="1" x14ac:dyDescent="0.25">
      <c r="A1653" s="13">
        <v>33088711</v>
      </c>
      <c r="B1653" s="13" t="s">
        <v>17179</v>
      </c>
      <c r="C1653" s="13" t="s">
        <v>17180</v>
      </c>
      <c r="D1653" s="13" t="s">
        <v>17181</v>
      </c>
      <c r="E1653" s="13" t="s">
        <v>17182</v>
      </c>
      <c r="F1653" s="13" t="s">
        <v>15867</v>
      </c>
      <c r="G1653" s="13">
        <v>2020</v>
      </c>
      <c r="H1653" s="44">
        <v>44126</v>
      </c>
      <c r="I1653" s="13" t="s">
        <v>17183</v>
      </c>
      <c r="K1653" s="13" t="s">
        <v>17184</v>
      </c>
    </row>
    <row r="1654" spans="1:11" ht="15.75" customHeight="1" x14ac:dyDescent="0.25">
      <c r="A1654" s="13">
        <v>33007823</v>
      </c>
      <c r="B1654" s="13" t="s">
        <v>17191</v>
      </c>
      <c r="C1654" s="13" t="s">
        <v>17192</v>
      </c>
      <c r="D1654" s="13" t="s">
        <v>17193</v>
      </c>
      <c r="E1654" s="13" t="s">
        <v>17194</v>
      </c>
      <c r="F1654" s="13" t="s">
        <v>15834</v>
      </c>
      <c r="G1654" s="13">
        <v>2020</v>
      </c>
      <c r="H1654" s="44">
        <v>44107</v>
      </c>
      <c r="I1654" s="13" t="s">
        <v>17195</v>
      </c>
      <c r="K1654" s="13" t="s">
        <v>17196</v>
      </c>
    </row>
    <row r="1655" spans="1:11" ht="15.75" customHeight="1" x14ac:dyDescent="0.25">
      <c r="A1655" s="13">
        <v>31548184</v>
      </c>
      <c r="B1655" s="13" t="s">
        <v>17198</v>
      </c>
      <c r="C1655" s="13" t="s">
        <v>17199</v>
      </c>
      <c r="D1655" s="13" t="s">
        <v>17200</v>
      </c>
      <c r="E1655" s="13" t="s">
        <v>2176</v>
      </c>
      <c r="F1655" s="13" t="s">
        <v>573</v>
      </c>
      <c r="G1655" s="13">
        <v>2019</v>
      </c>
      <c r="H1655" s="44">
        <v>43733</v>
      </c>
      <c r="I1655" s="13" t="s">
        <v>17201</v>
      </c>
      <c r="K1655" s="13" t="s">
        <v>17202</v>
      </c>
    </row>
    <row r="1656" spans="1:11" ht="15.75" customHeight="1" x14ac:dyDescent="0.25">
      <c r="A1656" s="13">
        <v>31652729</v>
      </c>
      <c r="B1656" s="13" t="s">
        <v>17203</v>
      </c>
      <c r="C1656" s="13" t="s">
        <v>17204</v>
      </c>
      <c r="D1656" s="13" t="s">
        <v>17205</v>
      </c>
      <c r="E1656" s="13" t="s">
        <v>17206</v>
      </c>
      <c r="F1656" s="13" t="s">
        <v>15834</v>
      </c>
      <c r="G1656" s="13">
        <v>2019</v>
      </c>
      <c r="H1656" s="44">
        <v>43765</v>
      </c>
      <c r="I1656" s="13" t="s">
        <v>17207</v>
      </c>
      <c r="K1656" s="13" t="s">
        <v>17208</v>
      </c>
    </row>
    <row r="1657" spans="1:11" ht="15.75" customHeight="1" x14ac:dyDescent="0.25">
      <c r="A1657" s="13">
        <v>33237740</v>
      </c>
      <c r="B1657" s="13" t="s">
        <v>17214</v>
      </c>
      <c r="C1657" s="13" t="s">
        <v>17215</v>
      </c>
      <c r="D1657" s="13" t="s">
        <v>17216</v>
      </c>
      <c r="E1657" s="13" t="s">
        <v>17217</v>
      </c>
      <c r="F1657" s="13" t="s">
        <v>959</v>
      </c>
      <c r="G1657" s="13">
        <v>2020</v>
      </c>
      <c r="H1657" s="44">
        <v>44160</v>
      </c>
      <c r="I1657" s="13" t="s">
        <v>17218</v>
      </c>
      <c r="J1657" s="13" t="s">
        <v>17219</v>
      </c>
      <c r="K1657" s="13" t="s">
        <v>17220</v>
      </c>
    </row>
    <row r="1658" spans="1:11" ht="15.75" customHeight="1" x14ac:dyDescent="0.25">
      <c r="A1658" s="13">
        <v>28481980</v>
      </c>
      <c r="B1658" s="13" t="s">
        <v>17221</v>
      </c>
      <c r="C1658" s="13" t="s">
        <v>17222</v>
      </c>
      <c r="D1658" s="13" t="s">
        <v>17223</v>
      </c>
      <c r="E1658" s="13" t="s">
        <v>6948</v>
      </c>
      <c r="F1658" s="13" t="s">
        <v>2140</v>
      </c>
      <c r="G1658" s="13">
        <v>2017</v>
      </c>
      <c r="H1658" s="44">
        <v>42864</v>
      </c>
      <c r="I1658" s="13" t="s">
        <v>17224</v>
      </c>
      <c r="K1658" s="13" t="s">
        <v>17225</v>
      </c>
    </row>
    <row r="1659" spans="1:11" ht="15.75" customHeight="1" x14ac:dyDescent="0.25">
      <c r="A1659" s="13">
        <v>30483375</v>
      </c>
      <c r="B1659" s="13" t="s">
        <v>17236</v>
      </c>
      <c r="C1659" s="13" t="s">
        <v>17237</v>
      </c>
      <c r="D1659" s="13" t="s">
        <v>17238</v>
      </c>
      <c r="E1659" s="13" t="s">
        <v>17239</v>
      </c>
      <c r="F1659" s="13" t="s">
        <v>15960</v>
      </c>
      <c r="G1659" s="13">
        <v>2018</v>
      </c>
      <c r="H1659" s="44">
        <v>43433</v>
      </c>
      <c r="I1659" s="13" t="s">
        <v>17240</v>
      </c>
    </row>
    <row r="1660" spans="1:11" ht="15.75" customHeight="1" x14ac:dyDescent="0.25">
      <c r="A1660" s="13">
        <v>30799811</v>
      </c>
      <c r="B1660" s="13" t="s">
        <v>17248</v>
      </c>
      <c r="C1660" s="13" t="s">
        <v>17249</v>
      </c>
      <c r="D1660" s="13" t="s">
        <v>17250</v>
      </c>
      <c r="E1660" s="13" t="s">
        <v>17251</v>
      </c>
      <c r="F1660" s="13" t="s">
        <v>5171</v>
      </c>
      <c r="G1660" s="13">
        <v>2019</v>
      </c>
      <c r="H1660" s="44">
        <v>43522</v>
      </c>
    </row>
    <row r="1661" spans="1:11" ht="15.75" customHeight="1" x14ac:dyDescent="0.25">
      <c r="A1661" s="13">
        <v>34521505</v>
      </c>
      <c r="B1661" s="13" t="s">
        <v>17253</v>
      </c>
      <c r="C1661" s="13" t="s">
        <v>17254</v>
      </c>
      <c r="D1661" s="13" t="s">
        <v>17255</v>
      </c>
      <c r="E1661" s="13" t="s">
        <v>12928</v>
      </c>
      <c r="F1661" s="13" t="s">
        <v>17256</v>
      </c>
      <c r="G1661" s="13">
        <v>2022</v>
      </c>
      <c r="H1661" s="44">
        <v>44454</v>
      </c>
      <c r="K1661" s="13" t="s">
        <v>17257</v>
      </c>
    </row>
    <row r="1662" spans="1:11" ht="15.75" customHeight="1" x14ac:dyDescent="0.25">
      <c r="A1662" s="13">
        <v>33445644</v>
      </c>
      <c r="B1662" s="13" t="s">
        <v>17265</v>
      </c>
      <c r="C1662" s="13" t="s">
        <v>17266</v>
      </c>
      <c r="D1662" s="13" t="s">
        <v>17267</v>
      </c>
      <c r="E1662" s="13" t="s">
        <v>17268</v>
      </c>
      <c r="F1662" s="13" t="s">
        <v>17269</v>
      </c>
      <c r="G1662" s="13">
        <v>2021</v>
      </c>
      <c r="H1662" s="44">
        <v>44211</v>
      </c>
      <c r="I1662" s="13" t="s">
        <v>17270</v>
      </c>
      <c r="K1662" s="13" t="s">
        <v>17271</v>
      </c>
    </row>
    <row r="1663" spans="1:11" ht="15.75" customHeight="1" x14ac:dyDescent="0.25">
      <c r="A1663" s="13">
        <v>34943139</v>
      </c>
      <c r="B1663" s="13" t="s">
        <v>17273</v>
      </c>
      <c r="C1663" s="13" t="s">
        <v>17274</v>
      </c>
      <c r="D1663" s="13" t="s">
        <v>17275</v>
      </c>
      <c r="E1663" s="13" t="s">
        <v>17276</v>
      </c>
      <c r="F1663" s="13" t="s">
        <v>17277</v>
      </c>
      <c r="G1663" s="13">
        <v>2021</v>
      </c>
      <c r="H1663" s="44">
        <v>44554</v>
      </c>
      <c r="I1663" s="13" t="s">
        <v>17278</v>
      </c>
      <c r="K1663" s="13" t="s">
        <v>17279</v>
      </c>
    </row>
    <row r="1664" spans="1:11" ht="15.75" customHeight="1" x14ac:dyDescent="0.25">
      <c r="A1664" s="13">
        <v>34736815</v>
      </c>
      <c r="B1664" s="13" t="s">
        <v>17281</v>
      </c>
      <c r="C1664" s="13" t="s">
        <v>17282</v>
      </c>
      <c r="D1664" s="13" t="s">
        <v>17283</v>
      </c>
      <c r="E1664" s="13" t="s">
        <v>17284</v>
      </c>
      <c r="F1664" s="13" t="s">
        <v>1328</v>
      </c>
      <c r="G1664" s="13">
        <v>2022</v>
      </c>
      <c r="H1664" s="44">
        <v>44505</v>
      </c>
      <c r="K1664" s="13" t="s">
        <v>17285</v>
      </c>
    </row>
    <row r="1665" spans="1:11" ht="15.75" customHeight="1" x14ac:dyDescent="0.25">
      <c r="A1665" s="13">
        <v>36274971</v>
      </c>
      <c r="B1665" s="13" t="s">
        <v>17286</v>
      </c>
      <c r="C1665" s="13" t="s">
        <v>17287</v>
      </c>
      <c r="D1665" s="13" t="s">
        <v>17288</v>
      </c>
      <c r="E1665" s="13" t="s">
        <v>12065</v>
      </c>
      <c r="F1665" s="13" t="s">
        <v>17289</v>
      </c>
      <c r="G1665" s="13">
        <v>2021</v>
      </c>
      <c r="H1665" s="44">
        <v>44858</v>
      </c>
      <c r="I1665" s="13" t="s">
        <v>17290</v>
      </c>
      <c r="K1665" s="13" t="s">
        <v>17291</v>
      </c>
    </row>
    <row r="1666" spans="1:11" ht="15.75" customHeight="1" x14ac:dyDescent="0.25">
      <c r="A1666" s="13">
        <v>29573486</v>
      </c>
      <c r="B1666" s="13" t="s">
        <v>17293</v>
      </c>
      <c r="C1666" s="13" t="s">
        <v>17294</v>
      </c>
      <c r="D1666" s="13" t="s">
        <v>17295</v>
      </c>
      <c r="E1666" s="13" t="s">
        <v>5845</v>
      </c>
      <c r="F1666" s="13" t="s">
        <v>2293</v>
      </c>
      <c r="G1666" s="13">
        <v>2018</v>
      </c>
      <c r="H1666" s="44">
        <v>43184</v>
      </c>
      <c r="I1666" s="13" t="s">
        <v>17296</v>
      </c>
      <c r="J1666" s="13" t="s">
        <v>17297</v>
      </c>
      <c r="K1666" s="13" t="s">
        <v>17298</v>
      </c>
    </row>
    <row r="1667" spans="1:11" ht="15.75" customHeight="1" x14ac:dyDescent="0.25">
      <c r="A1667" s="13">
        <v>28528844</v>
      </c>
      <c r="B1667" s="13" t="s">
        <v>17299</v>
      </c>
      <c r="C1667" s="13" t="s">
        <v>17300</v>
      </c>
      <c r="D1667" s="13" t="s">
        <v>17301</v>
      </c>
      <c r="E1667" s="13" t="s">
        <v>17302</v>
      </c>
      <c r="F1667" s="13" t="s">
        <v>11817</v>
      </c>
      <c r="G1667" s="13">
        <v>2017</v>
      </c>
      <c r="H1667" s="44">
        <v>42878</v>
      </c>
      <c r="I1667" s="13" t="s">
        <v>17303</v>
      </c>
      <c r="K1667" s="13" t="s">
        <v>17304</v>
      </c>
    </row>
    <row r="1668" spans="1:11" ht="15.75" customHeight="1" x14ac:dyDescent="0.25">
      <c r="A1668" s="13">
        <v>34358218</v>
      </c>
      <c r="B1668" s="13" t="s">
        <v>17312</v>
      </c>
      <c r="C1668" s="13" t="s">
        <v>17313</v>
      </c>
      <c r="D1668" s="13" t="s">
        <v>17314</v>
      </c>
      <c r="E1668" s="13" t="s">
        <v>17315</v>
      </c>
      <c r="F1668" s="13" t="s">
        <v>15887</v>
      </c>
      <c r="G1668" s="13">
        <v>2021</v>
      </c>
      <c r="H1668" s="44">
        <v>44414</v>
      </c>
      <c r="I1668" s="13" t="s">
        <v>17316</v>
      </c>
      <c r="K1668" s="13" t="s">
        <v>17317</v>
      </c>
    </row>
    <row r="1669" spans="1:11" ht="15.75" customHeight="1" x14ac:dyDescent="0.25">
      <c r="A1669" s="13">
        <v>34647806</v>
      </c>
      <c r="B1669" s="13" t="s">
        <v>17324</v>
      </c>
      <c r="C1669" s="13" t="s">
        <v>17325</v>
      </c>
      <c r="D1669" s="13" t="s">
        <v>17326</v>
      </c>
      <c r="E1669" s="13" t="s">
        <v>16584</v>
      </c>
      <c r="F1669" s="13" t="s">
        <v>16085</v>
      </c>
      <c r="G1669" s="13">
        <v>2021</v>
      </c>
      <c r="H1669" s="44">
        <v>44483</v>
      </c>
      <c r="I1669" s="13" t="s">
        <v>17327</v>
      </c>
      <c r="K1669" s="13" t="s">
        <v>17328</v>
      </c>
    </row>
    <row r="1670" spans="1:11" ht="15.75" customHeight="1" x14ac:dyDescent="0.25">
      <c r="A1670" s="13">
        <v>33593843</v>
      </c>
      <c r="B1670" s="13" t="s">
        <v>17336</v>
      </c>
      <c r="C1670" s="13" t="s">
        <v>17337</v>
      </c>
      <c r="D1670" s="13" t="s">
        <v>17338</v>
      </c>
      <c r="E1670" s="13" t="s">
        <v>1853</v>
      </c>
      <c r="F1670" s="13" t="s">
        <v>573</v>
      </c>
      <c r="G1670" s="13">
        <v>2021</v>
      </c>
      <c r="H1670" s="44">
        <v>44244</v>
      </c>
      <c r="I1670" s="13" t="s">
        <v>17339</v>
      </c>
      <c r="K1670" s="13" t="s">
        <v>17340</v>
      </c>
    </row>
    <row r="1671" spans="1:11" ht="15.75" customHeight="1" x14ac:dyDescent="0.25">
      <c r="A1671" s="13">
        <v>33417851</v>
      </c>
      <c r="B1671" s="13" t="s">
        <v>17347</v>
      </c>
      <c r="C1671" s="13" t="s">
        <v>17348</v>
      </c>
      <c r="D1671" s="13" t="s">
        <v>17349</v>
      </c>
      <c r="E1671" s="13" t="s">
        <v>17350</v>
      </c>
      <c r="F1671" s="13" t="s">
        <v>11817</v>
      </c>
      <c r="G1671" s="13">
        <v>2021</v>
      </c>
      <c r="H1671" s="44">
        <v>44204</v>
      </c>
      <c r="I1671" s="13" t="s">
        <v>17351</v>
      </c>
      <c r="K1671" s="13" t="s">
        <v>17352</v>
      </c>
    </row>
    <row r="1672" spans="1:11" ht="15.75" customHeight="1" x14ac:dyDescent="0.25">
      <c r="A1672" s="13">
        <v>32214342</v>
      </c>
      <c r="B1672" s="13" t="s">
        <v>17354</v>
      </c>
      <c r="C1672" s="13" t="s">
        <v>17355</v>
      </c>
      <c r="D1672" s="13" t="s">
        <v>17356</v>
      </c>
      <c r="E1672" s="13" t="s">
        <v>7633</v>
      </c>
      <c r="F1672" s="13" t="s">
        <v>424</v>
      </c>
      <c r="G1672" s="13">
        <v>2020</v>
      </c>
      <c r="H1672" s="44">
        <v>43918</v>
      </c>
      <c r="I1672" s="13" t="s">
        <v>17357</v>
      </c>
      <c r="K1672" s="13" t="s">
        <v>17358</v>
      </c>
    </row>
    <row r="1673" spans="1:11" ht="15.75" customHeight="1" x14ac:dyDescent="0.25">
      <c r="A1673" s="13">
        <v>34151106</v>
      </c>
      <c r="B1673" s="13" t="s">
        <v>17359</v>
      </c>
      <c r="C1673" s="13" t="s">
        <v>17360</v>
      </c>
      <c r="D1673" s="13" t="s">
        <v>17361</v>
      </c>
      <c r="E1673" s="13" t="s">
        <v>17362</v>
      </c>
      <c r="F1673" s="13" t="s">
        <v>17363</v>
      </c>
      <c r="G1673" s="13">
        <v>2021</v>
      </c>
      <c r="H1673" s="44">
        <v>44368</v>
      </c>
      <c r="I1673" s="13" t="s">
        <v>17364</v>
      </c>
      <c r="K1673" s="13" t="s">
        <v>17365</v>
      </c>
    </row>
    <row r="1674" spans="1:11" ht="15.75" customHeight="1" x14ac:dyDescent="0.25">
      <c r="A1674" s="13">
        <v>34959466</v>
      </c>
      <c r="B1674" s="13" t="s">
        <v>17377</v>
      </c>
      <c r="C1674" s="13" t="s">
        <v>17378</v>
      </c>
      <c r="D1674" s="13" t="s">
        <v>17379</v>
      </c>
      <c r="E1674" s="13" t="s">
        <v>5065</v>
      </c>
      <c r="F1674" s="13" t="s">
        <v>16924</v>
      </c>
      <c r="G1674" s="13">
        <v>2021</v>
      </c>
      <c r="H1674" s="44">
        <v>44558</v>
      </c>
      <c r="I1674" s="13" t="s">
        <v>17380</v>
      </c>
      <c r="K1674" s="13" t="s">
        <v>17381</v>
      </c>
    </row>
    <row r="1675" spans="1:11" ht="15.75" customHeight="1" x14ac:dyDescent="0.25">
      <c r="A1675" s="13">
        <v>31213856</v>
      </c>
      <c r="B1675" s="13" t="s">
        <v>17388</v>
      </c>
      <c r="C1675" s="13" t="s">
        <v>17389</v>
      </c>
      <c r="D1675" s="13" t="s">
        <v>17390</v>
      </c>
      <c r="E1675" s="13" t="s">
        <v>17391</v>
      </c>
      <c r="F1675" s="13" t="s">
        <v>15774</v>
      </c>
      <c r="G1675" s="13">
        <v>2019</v>
      </c>
      <c r="H1675" s="44">
        <v>43636</v>
      </c>
      <c r="I1675" s="13" t="s">
        <v>17392</v>
      </c>
      <c r="K1675" s="13" t="s">
        <v>17393</v>
      </c>
    </row>
    <row r="1676" spans="1:11" ht="15.75" customHeight="1" x14ac:dyDescent="0.25">
      <c r="A1676" s="13">
        <v>33826529</v>
      </c>
      <c r="B1676" s="13" t="s">
        <v>17395</v>
      </c>
      <c r="C1676" s="13" t="s">
        <v>6026</v>
      </c>
      <c r="D1676" s="13" t="s">
        <v>17396</v>
      </c>
      <c r="E1676" s="13" t="s">
        <v>6028</v>
      </c>
      <c r="F1676" s="13" t="s">
        <v>502</v>
      </c>
      <c r="G1676" s="13">
        <v>2021</v>
      </c>
      <c r="H1676" s="44">
        <v>44293</v>
      </c>
      <c r="I1676" s="13" t="s">
        <v>17397</v>
      </c>
      <c r="K1676" s="13" t="s">
        <v>17398</v>
      </c>
    </row>
    <row r="1677" spans="1:11" ht="15.75" customHeight="1" x14ac:dyDescent="0.25">
      <c r="A1677" s="13">
        <v>36091700</v>
      </c>
      <c r="B1677" s="13" t="s">
        <v>17400</v>
      </c>
      <c r="C1677" s="13" t="s">
        <v>17401</v>
      </c>
      <c r="D1677" s="13" t="s">
        <v>17402</v>
      </c>
      <c r="E1677" s="13" t="s">
        <v>17403</v>
      </c>
      <c r="F1677" s="13" t="s">
        <v>15902</v>
      </c>
      <c r="G1677" s="13">
        <v>2022</v>
      </c>
      <c r="H1677" s="44">
        <v>44816</v>
      </c>
      <c r="I1677" s="13" t="s">
        <v>17404</v>
      </c>
      <c r="K1677" s="13" t="s">
        <v>17405</v>
      </c>
    </row>
    <row r="1678" spans="1:11" ht="15.75" customHeight="1" x14ac:dyDescent="0.25">
      <c r="A1678" s="13">
        <v>31315960</v>
      </c>
      <c r="B1678" s="13" t="s">
        <v>17407</v>
      </c>
      <c r="C1678" s="13" t="s">
        <v>17408</v>
      </c>
      <c r="D1678" s="13" t="s">
        <v>17409</v>
      </c>
      <c r="E1678" s="13" t="s">
        <v>17410</v>
      </c>
      <c r="F1678" s="13" t="s">
        <v>502</v>
      </c>
      <c r="G1678" s="13">
        <v>2019</v>
      </c>
      <c r="H1678" s="44">
        <v>43665</v>
      </c>
      <c r="I1678" s="13" t="s">
        <v>17411</v>
      </c>
      <c r="K1678" s="13" t="s">
        <v>17412</v>
      </c>
    </row>
    <row r="1679" spans="1:11" ht="15.75" customHeight="1" x14ac:dyDescent="0.25">
      <c r="A1679" s="13">
        <v>34706064</v>
      </c>
      <c r="B1679" s="13" t="s">
        <v>17413</v>
      </c>
      <c r="C1679" s="13" t="s">
        <v>17414</v>
      </c>
      <c r="D1679" s="13" t="s">
        <v>17415</v>
      </c>
      <c r="E1679" s="13" t="s">
        <v>17416</v>
      </c>
      <c r="F1679" s="13" t="s">
        <v>17417</v>
      </c>
      <c r="G1679" s="13">
        <v>2022</v>
      </c>
      <c r="H1679" s="44">
        <v>44496</v>
      </c>
      <c r="K1679" s="13" t="s">
        <v>17418</v>
      </c>
    </row>
    <row r="1680" spans="1:11" ht="15.75" customHeight="1" x14ac:dyDescent="0.25">
      <c r="A1680" s="13">
        <v>34385981</v>
      </c>
      <c r="B1680" s="13" t="s">
        <v>17419</v>
      </c>
      <c r="C1680" s="13" t="s">
        <v>17420</v>
      </c>
      <c r="D1680" s="13" t="s">
        <v>17421</v>
      </c>
      <c r="E1680" s="13" t="s">
        <v>17422</v>
      </c>
      <c r="F1680" s="13" t="s">
        <v>15747</v>
      </c>
      <c r="G1680" s="13">
        <v>2021</v>
      </c>
      <c r="H1680" s="44">
        <v>44421</v>
      </c>
      <c r="I1680" s="13" t="s">
        <v>17423</v>
      </c>
      <c r="K1680" s="13" t="s">
        <v>17424</v>
      </c>
    </row>
    <row r="1681" spans="1:11" ht="15.75" customHeight="1" x14ac:dyDescent="0.25">
      <c r="A1681" s="13">
        <v>35747471</v>
      </c>
      <c r="B1681" s="13" t="s">
        <v>17433</v>
      </c>
      <c r="C1681" s="13" t="s">
        <v>17434</v>
      </c>
      <c r="D1681" s="13" t="s">
        <v>17435</v>
      </c>
      <c r="E1681" s="13" t="s">
        <v>17436</v>
      </c>
      <c r="F1681" s="13" t="s">
        <v>16352</v>
      </c>
      <c r="G1681" s="13">
        <v>2022</v>
      </c>
      <c r="H1681" s="44">
        <v>44736</v>
      </c>
      <c r="I1681" s="13" t="s">
        <v>17437</v>
      </c>
      <c r="K1681" s="13" t="s">
        <v>17438</v>
      </c>
    </row>
    <row r="1682" spans="1:11" ht="15.75" customHeight="1" x14ac:dyDescent="0.25">
      <c r="A1682" s="13">
        <v>35215160</v>
      </c>
      <c r="B1682" s="13" t="s">
        <v>17440</v>
      </c>
      <c r="C1682" s="13" t="s">
        <v>17441</v>
      </c>
      <c r="D1682" s="13" t="s">
        <v>17442</v>
      </c>
      <c r="E1682" s="13" t="s">
        <v>17443</v>
      </c>
      <c r="F1682" s="13" t="s">
        <v>15860</v>
      </c>
      <c r="G1682" s="13">
        <v>2022</v>
      </c>
      <c r="H1682" s="44">
        <v>44618</v>
      </c>
      <c r="I1682" s="13" t="s">
        <v>17444</v>
      </c>
      <c r="K1682" s="13" t="s">
        <v>17445</v>
      </c>
    </row>
    <row r="1683" spans="1:11" ht="15.75" customHeight="1" x14ac:dyDescent="0.25">
      <c r="A1683" s="13">
        <v>31615000</v>
      </c>
      <c r="B1683" s="13" t="s">
        <v>17447</v>
      </c>
      <c r="C1683" s="13" t="s">
        <v>17448</v>
      </c>
      <c r="D1683" s="13" t="s">
        <v>17449</v>
      </c>
      <c r="E1683" s="13" t="s">
        <v>284</v>
      </c>
      <c r="F1683" s="13" t="s">
        <v>15860</v>
      </c>
      <c r="G1683" s="13">
        <v>2019</v>
      </c>
      <c r="H1683" s="44">
        <v>43755</v>
      </c>
      <c r="I1683" s="13" t="s">
        <v>17450</v>
      </c>
      <c r="K1683" s="13" t="s">
        <v>17451</v>
      </c>
    </row>
    <row r="1684" spans="1:11" ht="15.75" customHeight="1" x14ac:dyDescent="0.25">
      <c r="A1684" s="13">
        <v>35386911</v>
      </c>
      <c r="B1684" s="13" t="s">
        <v>17464</v>
      </c>
      <c r="C1684" s="13" t="s">
        <v>17465</v>
      </c>
      <c r="D1684" s="13" t="s">
        <v>17466</v>
      </c>
      <c r="E1684" s="13" t="s">
        <v>17467</v>
      </c>
      <c r="F1684" s="13" t="s">
        <v>15902</v>
      </c>
      <c r="G1684" s="13">
        <v>2022</v>
      </c>
      <c r="H1684" s="44">
        <v>44658</v>
      </c>
      <c r="I1684" s="13" t="s">
        <v>17468</v>
      </c>
      <c r="K1684" s="13" t="s">
        <v>17469</v>
      </c>
    </row>
    <row r="1685" spans="1:11" ht="15.75" customHeight="1" x14ac:dyDescent="0.25">
      <c r="A1685" s="13">
        <v>30456870</v>
      </c>
      <c r="B1685" s="13" t="s">
        <v>17471</v>
      </c>
      <c r="C1685" s="13" t="s">
        <v>17472</v>
      </c>
      <c r="D1685" s="13" t="s">
        <v>17473</v>
      </c>
      <c r="E1685" s="13" t="s">
        <v>2176</v>
      </c>
      <c r="F1685" s="13" t="s">
        <v>1376</v>
      </c>
      <c r="G1685" s="13">
        <v>2018</v>
      </c>
      <c r="H1685" s="44">
        <v>43425</v>
      </c>
      <c r="I1685" s="13" t="s">
        <v>17474</v>
      </c>
      <c r="K1685" s="13" t="s">
        <v>17475</v>
      </c>
    </row>
    <row r="1686" spans="1:11" ht="15.75" customHeight="1" x14ac:dyDescent="0.25">
      <c r="A1686" s="13">
        <v>35154028</v>
      </c>
      <c r="B1686" s="13" t="s">
        <v>17476</v>
      </c>
      <c r="C1686" s="13" t="s">
        <v>17477</v>
      </c>
      <c r="D1686" s="13" t="s">
        <v>17478</v>
      </c>
      <c r="E1686" s="13" t="s">
        <v>17479</v>
      </c>
      <c r="F1686" s="13" t="s">
        <v>15747</v>
      </c>
      <c r="G1686" s="13">
        <v>2022</v>
      </c>
      <c r="H1686" s="44">
        <v>44606</v>
      </c>
      <c r="I1686" s="13" t="s">
        <v>17480</v>
      </c>
      <c r="K1686" s="13" t="s">
        <v>17481</v>
      </c>
    </row>
    <row r="1687" spans="1:11" ht="15.75" customHeight="1" x14ac:dyDescent="0.25">
      <c r="A1687" s="13">
        <v>30081083</v>
      </c>
      <c r="B1687" s="13" t="s">
        <v>17483</v>
      </c>
      <c r="C1687" s="13" t="s">
        <v>17484</v>
      </c>
      <c r="D1687" s="13" t="s">
        <v>17485</v>
      </c>
      <c r="E1687" s="13" t="s">
        <v>17486</v>
      </c>
      <c r="F1687" s="13" t="s">
        <v>8997</v>
      </c>
      <c r="G1687" s="13">
        <v>2018</v>
      </c>
      <c r="H1687" s="44">
        <v>43319</v>
      </c>
      <c r="K1687" s="13" t="s">
        <v>17487</v>
      </c>
    </row>
    <row r="1688" spans="1:11" ht="15.75" customHeight="1" x14ac:dyDescent="0.25">
      <c r="A1688" s="13">
        <v>29249252</v>
      </c>
      <c r="B1688" s="13" t="s">
        <v>17495</v>
      </c>
      <c r="C1688" s="13" t="s">
        <v>17496</v>
      </c>
      <c r="D1688" s="13" t="s">
        <v>17497</v>
      </c>
      <c r="E1688" s="13" t="s">
        <v>17498</v>
      </c>
      <c r="F1688" s="13" t="s">
        <v>1060</v>
      </c>
      <c r="G1688" s="13">
        <v>2017</v>
      </c>
      <c r="H1688" s="44">
        <v>43088</v>
      </c>
      <c r="K1688" s="13" t="s">
        <v>17499</v>
      </c>
    </row>
    <row r="1689" spans="1:11" ht="15.75" customHeight="1" x14ac:dyDescent="0.25">
      <c r="A1689" s="13">
        <v>34835463</v>
      </c>
      <c r="B1689" s="13" t="s">
        <v>17507</v>
      </c>
      <c r="C1689" s="13" t="s">
        <v>17508</v>
      </c>
      <c r="D1689" s="13" t="s">
        <v>17509</v>
      </c>
      <c r="E1689" s="13" t="s">
        <v>17510</v>
      </c>
      <c r="F1689" s="13" t="s">
        <v>15996</v>
      </c>
      <c r="G1689" s="13">
        <v>2021</v>
      </c>
      <c r="H1689" s="44">
        <v>44527</v>
      </c>
      <c r="I1689" s="13" t="s">
        <v>17511</v>
      </c>
      <c r="K1689" s="13" t="s">
        <v>17512</v>
      </c>
    </row>
    <row r="1690" spans="1:11" ht="15.75" customHeight="1" x14ac:dyDescent="0.25">
      <c r="A1690" s="13">
        <v>28904187</v>
      </c>
      <c r="B1690" s="13" t="s">
        <v>17514</v>
      </c>
      <c r="C1690" s="13" t="s">
        <v>17515</v>
      </c>
      <c r="D1690" s="13" t="s">
        <v>17516</v>
      </c>
      <c r="E1690" s="13" t="s">
        <v>3588</v>
      </c>
      <c r="F1690" s="13" t="s">
        <v>502</v>
      </c>
      <c r="G1690" s="13">
        <v>2017</v>
      </c>
      <c r="H1690" s="44">
        <v>42993</v>
      </c>
      <c r="I1690" s="13" t="s">
        <v>17517</v>
      </c>
      <c r="K1690" s="13" t="s">
        <v>17518</v>
      </c>
    </row>
    <row r="1691" spans="1:11" ht="15.75" customHeight="1" x14ac:dyDescent="0.25">
      <c r="A1691" s="13">
        <v>31942394</v>
      </c>
      <c r="B1691" s="13" t="s">
        <v>17519</v>
      </c>
      <c r="C1691" s="13" t="s">
        <v>17520</v>
      </c>
      <c r="D1691" s="13" t="s">
        <v>17521</v>
      </c>
      <c r="E1691" s="13" t="s">
        <v>17522</v>
      </c>
      <c r="F1691" s="13" t="s">
        <v>17523</v>
      </c>
      <c r="G1691" s="13">
        <v>2019</v>
      </c>
      <c r="H1691" s="44">
        <v>43847</v>
      </c>
      <c r="I1691" s="13" t="s">
        <v>17524</v>
      </c>
      <c r="K1691" s="13" t="s">
        <v>17525</v>
      </c>
    </row>
    <row r="1692" spans="1:11" ht="15.75" customHeight="1" x14ac:dyDescent="0.25">
      <c r="A1692" s="13">
        <v>33178264</v>
      </c>
      <c r="B1692" s="13" t="s">
        <v>17526</v>
      </c>
      <c r="C1692" s="13" t="s">
        <v>17527</v>
      </c>
      <c r="D1692" s="13" t="s">
        <v>17528</v>
      </c>
      <c r="E1692" s="13" t="s">
        <v>17529</v>
      </c>
      <c r="F1692" s="13" t="s">
        <v>17430</v>
      </c>
      <c r="G1692" s="13">
        <v>2020</v>
      </c>
      <c r="H1692" s="44">
        <v>44147</v>
      </c>
      <c r="I1692" s="13" t="s">
        <v>17530</v>
      </c>
      <c r="K1692" s="13" t="s">
        <v>17531</v>
      </c>
    </row>
    <row r="1693" spans="1:11" ht="15.75" customHeight="1" x14ac:dyDescent="0.25">
      <c r="A1693" s="13">
        <v>28216070</v>
      </c>
      <c r="B1693" s="13" t="s">
        <v>17532</v>
      </c>
      <c r="C1693" s="13" t="s">
        <v>5242</v>
      </c>
      <c r="D1693" s="13" t="s">
        <v>17533</v>
      </c>
      <c r="E1693" s="13" t="s">
        <v>5244</v>
      </c>
      <c r="F1693" s="13" t="s">
        <v>5245</v>
      </c>
      <c r="G1693" s="13">
        <v>2018</v>
      </c>
      <c r="H1693" s="44">
        <v>42787</v>
      </c>
      <c r="K1693" s="13" t="s">
        <v>17534</v>
      </c>
    </row>
    <row r="1694" spans="1:11" ht="15.75" customHeight="1" x14ac:dyDescent="0.25">
      <c r="A1694" s="13">
        <v>35496288</v>
      </c>
      <c r="B1694" s="13" t="s">
        <v>17541</v>
      </c>
      <c r="C1694" s="13" t="s">
        <v>17542</v>
      </c>
      <c r="D1694" s="13" t="s">
        <v>17543</v>
      </c>
      <c r="E1694" s="13" t="s">
        <v>2176</v>
      </c>
      <c r="F1694" s="13" t="s">
        <v>16655</v>
      </c>
      <c r="G1694" s="13">
        <v>2022</v>
      </c>
      <c r="H1694" s="44">
        <v>44683</v>
      </c>
      <c r="I1694" s="13" t="s">
        <v>17544</v>
      </c>
      <c r="K1694" s="13" t="s">
        <v>17545</v>
      </c>
    </row>
    <row r="1695" spans="1:11" ht="15.75" customHeight="1" x14ac:dyDescent="0.25">
      <c r="A1695" s="13">
        <v>30234930</v>
      </c>
      <c r="B1695" s="13" t="s">
        <v>17547</v>
      </c>
      <c r="C1695" s="13" t="s">
        <v>17548</v>
      </c>
      <c r="D1695" s="13" t="s">
        <v>17549</v>
      </c>
      <c r="E1695" s="13" t="s">
        <v>17550</v>
      </c>
      <c r="F1695" s="13" t="s">
        <v>17547</v>
      </c>
      <c r="G1695" s="13">
        <v>2017</v>
      </c>
      <c r="H1695" s="44">
        <v>42999</v>
      </c>
    </row>
    <row r="1696" spans="1:11" ht="15.75" customHeight="1" x14ac:dyDescent="0.25">
      <c r="A1696" s="13">
        <v>33008028</v>
      </c>
      <c r="B1696" s="13" t="s">
        <v>17551</v>
      </c>
      <c r="C1696" s="13" t="s">
        <v>17552</v>
      </c>
      <c r="D1696" s="13" t="s">
        <v>17553</v>
      </c>
      <c r="E1696" s="13" t="s">
        <v>17554</v>
      </c>
      <c r="F1696" s="13" t="s">
        <v>15834</v>
      </c>
      <c r="G1696" s="13">
        <v>2020</v>
      </c>
      <c r="H1696" s="44">
        <v>44107</v>
      </c>
      <c r="I1696" s="13" t="s">
        <v>17555</v>
      </c>
      <c r="K1696" s="13" t="s">
        <v>17556</v>
      </c>
    </row>
    <row r="1697" spans="1:11" ht="15.75" customHeight="1" x14ac:dyDescent="0.25">
      <c r="A1697" s="13">
        <v>29284768</v>
      </c>
      <c r="B1697" s="13" t="s">
        <v>17557</v>
      </c>
      <c r="C1697" s="13" t="s">
        <v>17558</v>
      </c>
      <c r="D1697" s="13" t="s">
        <v>17559</v>
      </c>
      <c r="E1697" s="13" t="s">
        <v>17560</v>
      </c>
      <c r="F1697" s="13" t="s">
        <v>17561</v>
      </c>
      <c r="G1697" s="13">
        <v>2017</v>
      </c>
      <c r="H1697" s="44">
        <v>43099</v>
      </c>
      <c r="I1697" s="13" t="s">
        <v>17562</v>
      </c>
      <c r="K1697" s="13" t="s">
        <v>17563</v>
      </c>
    </row>
    <row r="1698" spans="1:11" ht="15.75" customHeight="1" x14ac:dyDescent="0.25">
      <c r="A1698" s="13">
        <v>34072200</v>
      </c>
      <c r="B1698" s="13" t="s">
        <v>17602</v>
      </c>
      <c r="C1698" s="13" t="s">
        <v>17603</v>
      </c>
      <c r="D1698" s="13" t="s">
        <v>17604</v>
      </c>
      <c r="E1698" s="13" t="s">
        <v>17605</v>
      </c>
      <c r="F1698" s="13" t="s">
        <v>16753</v>
      </c>
      <c r="G1698" s="13">
        <v>2021</v>
      </c>
      <c r="H1698" s="44">
        <v>44349</v>
      </c>
      <c r="I1698" s="13" t="s">
        <v>17606</v>
      </c>
      <c r="K1698" s="13" t="s">
        <v>17607</v>
      </c>
    </row>
    <row r="1699" spans="1:11" ht="15.75" customHeight="1" x14ac:dyDescent="0.25">
      <c r="A1699" s="13">
        <v>34975804</v>
      </c>
      <c r="B1699" s="13" t="s">
        <v>17617</v>
      </c>
      <c r="C1699" s="13" t="s">
        <v>17618</v>
      </c>
      <c r="D1699" s="13" t="s">
        <v>17619</v>
      </c>
      <c r="E1699" s="13" t="s">
        <v>4844</v>
      </c>
      <c r="F1699" s="13" t="s">
        <v>15747</v>
      </c>
      <c r="G1699" s="13">
        <v>2021</v>
      </c>
      <c r="H1699" s="44">
        <v>44564</v>
      </c>
      <c r="I1699" s="13" t="s">
        <v>17620</v>
      </c>
      <c r="K1699" s="13" t="s">
        <v>17621</v>
      </c>
    </row>
    <row r="1700" spans="1:11" ht="15.75" customHeight="1" x14ac:dyDescent="0.25">
      <c r="A1700" s="13">
        <v>29351260</v>
      </c>
      <c r="B1700" s="13" t="s">
        <v>17623</v>
      </c>
      <c r="C1700" s="13" t="s">
        <v>17624</v>
      </c>
      <c r="D1700" s="13" t="s">
        <v>17625</v>
      </c>
      <c r="E1700" s="13" t="s">
        <v>17626</v>
      </c>
      <c r="F1700" s="13" t="s">
        <v>17627</v>
      </c>
      <c r="G1700" s="13">
        <v>2018</v>
      </c>
      <c r="H1700" s="44">
        <v>43120</v>
      </c>
      <c r="I1700" s="13" t="s">
        <v>17628</v>
      </c>
      <c r="K1700" s="13" t="s">
        <v>17629</v>
      </c>
    </row>
    <row r="1701" spans="1:11" ht="15.75" customHeight="1" x14ac:dyDescent="0.25">
      <c r="A1701" s="13">
        <v>34922593</v>
      </c>
      <c r="B1701" s="13" t="s">
        <v>17631</v>
      </c>
      <c r="C1701" s="13" t="s">
        <v>17632</v>
      </c>
      <c r="D1701" s="13" t="s">
        <v>17633</v>
      </c>
      <c r="E1701" s="13" t="s">
        <v>17634</v>
      </c>
      <c r="F1701" s="13" t="s">
        <v>17635</v>
      </c>
      <c r="G1701" s="13">
        <v>2021</v>
      </c>
      <c r="H1701" s="44">
        <v>44549</v>
      </c>
      <c r="I1701" s="13" t="s">
        <v>17636</v>
      </c>
      <c r="K1701" s="13" t="s">
        <v>17637</v>
      </c>
    </row>
    <row r="1702" spans="1:11" ht="15.75" customHeight="1" x14ac:dyDescent="0.25">
      <c r="A1702" s="13">
        <v>33164482</v>
      </c>
      <c r="B1702" s="13" t="s">
        <v>17639</v>
      </c>
      <c r="C1702" s="13" t="s">
        <v>17640</v>
      </c>
      <c r="D1702" s="13" t="s">
        <v>17641</v>
      </c>
      <c r="E1702" s="13" t="s">
        <v>17642</v>
      </c>
      <c r="F1702" s="13" t="s">
        <v>959</v>
      </c>
      <c r="G1702" s="13">
        <v>2020</v>
      </c>
      <c r="H1702" s="44">
        <v>44144</v>
      </c>
      <c r="K1702" s="13" t="s">
        <v>17643</v>
      </c>
    </row>
    <row r="1703" spans="1:11" ht="15.75" customHeight="1" x14ac:dyDescent="0.25">
      <c r="A1703" s="13">
        <v>30265235</v>
      </c>
      <c r="B1703" s="13" t="s">
        <v>17644</v>
      </c>
      <c r="C1703" s="13" t="s">
        <v>7798</v>
      </c>
      <c r="D1703" s="13" t="s">
        <v>17645</v>
      </c>
      <c r="E1703" s="13" t="s">
        <v>766</v>
      </c>
      <c r="F1703" s="13" t="s">
        <v>249</v>
      </c>
      <c r="G1703" s="13">
        <v>2018</v>
      </c>
      <c r="H1703" s="44">
        <v>43372</v>
      </c>
      <c r="I1703" s="13" t="s">
        <v>17646</v>
      </c>
      <c r="K1703" s="13" t="s">
        <v>17647</v>
      </c>
    </row>
    <row r="1704" spans="1:11" ht="15.75" customHeight="1" x14ac:dyDescent="0.25">
      <c r="A1704" s="13">
        <v>34880637</v>
      </c>
      <c r="B1704" s="13" t="s">
        <v>17665</v>
      </c>
      <c r="C1704" s="13" t="s">
        <v>17666</v>
      </c>
      <c r="D1704" s="13" t="s">
        <v>17667</v>
      </c>
      <c r="E1704" s="13" t="s">
        <v>16558</v>
      </c>
      <c r="F1704" s="13" t="s">
        <v>15774</v>
      </c>
      <c r="G1704" s="13">
        <v>2021</v>
      </c>
      <c r="H1704" s="44">
        <v>44539</v>
      </c>
      <c r="I1704" s="13" t="s">
        <v>17668</v>
      </c>
      <c r="K1704" s="13" t="s">
        <v>17669</v>
      </c>
    </row>
    <row r="1705" spans="1:11" ht="15.75" customHeight="1" x14ac:dyDescent="0.25">
      <c r="A1705" s="13">
        <v>28629687</v>
      </c>
      <c r="B1705" s="13" t="s">
        <v>17671</v>
      </c>
      <c r="C1705" s="13" t="s">
        <v>17672</v>
      </c>
      <c r="D1705" s="13" t="s">
        <v>17673</v>
      </c>
      <c r="E1705" s="13" t="s">
        <v>17674</v>
      </c>
      <c r="F1705" s="13" t="s">
        <v>15518</v>
      </c>
      <c r="G1705" s="13">
        <v>2017</v>
      </c>
      <c r="H1705" s="44">
        <v>42907</v>
      </c>
      <c r="I1705" s="13" t="s">
        <v>17675</v>
      </c>
      <c r="J1705" s="13" t="s">
        <v>17676</v>
      </c>
      <c r="K1705" s="13" t="s">
        <v>17677</v>
      </c>
    </row>
    <row r="1706" spans="1:11" ht="15.75" customHeight="1" x14ac:dyDescent="0.25">
      <c r="A1706" s="13">
        <v>28505240</v>
      </c>
      <c r="B1706" s="13" t="s">
        <v>17678</v>
      </c>
      <c r="C1706" s="13" t="s">
        <v>17679</v>
      </c>
      <c r="D1706" s="13" t="s">
        <v>17680</v>
      </c>
      <c r="E1706" s="13" t="s">
        <v>17681</v>
      </c>
      <c r="F1706" s="13" t="s">
        <v>2140</v>
      </c>
      <c r="G1706" s="13">
        <v>2017</v>
      </c>
      <c r="H1706" s="44">
        <v>42871</v>
      </c>
      <c r="I1706" s="13" t="s">
        <v>17682</v>
      </c>
      <c r="K1706" s="13" t="s">
        <v>17683</v>
      </c>
    </row>
    <row r="1707" spans="1:11" ht="15.75" customHeight="1" x14ac:dyDescent="0.25">
      <c r="A1707" s="13">
        <v>30982247</v>
      </c>
      <c r="B1707" s="13" t="s">
        <v>17710</v>
      </c>
      <c r="C1707" s="13" t="s">
        <v>17711</v>
      </c>
      <c r="D1707" s="13" t="s">
        <v>17712</v>
      </c>
      <c r="E1707" s="13" t="s">
        <v>655</v>
      </c>
      <c r="F1707" s="13" t="s">
        <v>4579</v>
      </c>
      <c r="G1707" s="13">
        <v>2019</v>
      </c>
      <c r="H1707" s="44">
        <v>43570</v>
      </c>
      <c r="K1707" s="13" t="s">
        <v>17713</v>
      </c>
    </row>
    <row r="1708" spans="1:11" ht="15.75" customHeight="1" x14ac:dyDescent="0.25">
      <c r="A1708" s="13">
        <v>32582714</v>
      </c>
      <c r="B1708" s="13" t="s">
        <v>17726</v>
      </c>
      <c r="C1708" s="13" t="s">
        <v>17727</v>
      </c>
      <c r="D1708" s="13" t="s">
        <v>17728</v>
      </c>
      <c r="E1708" s="13" t="s">
        <v>17729</v>
      </c>
      <c r="F1708" s="13" t="s">
        <v>17730</v>
      </c>
      <c r="G1708" s="13">
        <v>2020</v>
      </c>
      <c r="H1708" s="44">
        <v>44008</v>
      </c>
      <c r="I1708" s="13" t="s">
        <v>17731</v>
      </c>
      <c r="K1708" s="13" t="s">
        <v>17732</v>
      </c>
    </row>
    <row r="1709" spans="1:11" ht="15.75" customHeight="1" x14ac:dyDescent="0.25">
      <c r="A1709" s="13">
        <v>31945133</v>
      </c>
      <c r="B1709" s="13" t="s">
        <v>17733</v>
      </c>
      <c r="C1709" s="13" t="s">
        <v>17734</v>
      </c>
      <c r="D1709" s="13" t="s">
        <v>17735</v>
      </c>
      <c r="E1709" s="13" t="s">
        <v>9443</v>
      </c>
      <c r="F1709" s="13" t="s">
        <v>424</v>
      </c>
      <c r="G1709" s="13">
        <v>2020</v>
      </c>
      <c r="H1709" s="44">
        <v>43847</v>
      </c>
      <c r="I1709" s="13" t="s">
        <v>17736</v>
      </c>
      <c r="K1709" s="13" t="s">
        <v>17737</v>
      </c>
    </row>
    <row r="1710" spans="1:11" ht="15.75" customHeight="1" x14ac:dyDescent="0.25">
      <c r="A1710" s="13">
        <v>34730833</v>
      </c>
      <c r="B1710" s="13" t="s">
        <v>17739</v>
      </c>
      <c r="C1710" s="13" t="s">
        <v>17740</v>
      </c>
      <c r="D1710" s="13" t="s">
        <v>17741</v>
      </c>
      <c r="E1710" s="13" t="s">
        <v>17742</v>
      </c>
      <c r="F1710" s="13" t="s">
        <v>17743</v>
      </c>
      <c r="G1710" s="13">
        <v>2021</v>
      </c>
      <c r="H1710" s="44">
        <v>44503</v>
      </c>
    </row>
    <row r="1711" spans="1:11" ht="15.75" customHeight="1" x14ac:dyDescent="0.25">
      <c r="A1711" s="13">
        <v>32765015</v>
      </c>
      <c r="B1711" s="13" t="s">
        <v>17749</v>
      </c>
      <c r="C1711" s="13" t="s">
        <v>17750</v>
      </c>
      <c r="D1711" s="13" t="s">
        <v>17751</v>
      </c>
      <c r="E1711" s="13" t="s">
        <v>7557</v>
      </c>
      <c r="F1711" s="13" t="s">
        <v>15774</v>
      </c>
      <c r="G1711" s="13">
        <v>2020</v>
      </c>
      <c r="H1711" s="44">
        <v>44052</v>
      </c>
      <c r="I1711" s="13" t="s">
        <v>17752</v>
      </c>
      <c r="K1711" s="13" t="s">
        <v>17753</v>
      </c>
    </row>
    <row r="1712" spans="1:11" ht="15.75" customHeight="1" x14ac:dyDescent="0.25">
      <c r="A1712" s="13">
        <v>34234969</v>
      </c>
      <c r="B1712" s="13" t="s">
        <v>17754</v>
      </c>
      <c r="C1712" s="13" t="s">
        <v>17755</v>
      </c>
      <c r="D1712" s="13" t="s">
        <v>17756</v>
      </c>
      <c r="E1712" s="13" t="s">
        <v>17757</v>
      </c>
      <c r="F1712" s="13" t="s">
        <v>17758</v>
      </c>
      <c r="G1712" s="13">
        <v>2021</v>
      </c>
      <c r="H1712" s="44">
        <v>44385</v>
      </c>
      <c r="I1712" s="13" t="s">
        <v>17759</v>
      </c>
      <c r="K1712" s="13" t="s">
        <v>17760</v>
      </c>
    </row>
    <row r="1713" spans="1:11" ht="15.75" customHeight="1" x14ac:dyDescent="0.25">
      <c r="A1713" s="13">
        <v>28414664</v>
      </c>
      <c r="B1713" s="13" t="s">
        <v>17762</v>
      </c>
      <c r="C1713" s="13" t="s">
        <v>17763</v>
      </c>
      <c r="D1713" s="13" t="s">
        <v>17764</v>
      </c>
      <c r="E1713" s="13" t="s">
        <v>17765</v>
      </c>
      <c r="F1713" s="13" t="s">
        <v>17766</v>
      </c>
      <c r="G1713" s="13">
        <v>2017</v>
      </c>
      <c r="H1713" s="44">
        <v>42843</v>
      </c>
    </row>
    <row r="1714" spans="1:11" ht="15.75" customHeight="1" x14ac:dyDescent="0.25">
      <c r="A1714" s="13">
        <v>32536685</v>
      </c>
      <c r="B1714" s="13" t="s">
        <v>17774</v>
      </c>
      <c r="C1714" s="13" t="s">
        <v>17775</v>
      </c>
      <c r="D1714" s="13" t="s">
        <v>17776</v>
      </c>
      <c r="E1714" s="13" t="s">
        <v>17777</v>
      </c>
      <c r="F1714" s="13" t="s">
        <v>17561</v>
      </c>
      <c r="G1714" s="13">
        <v>2020</v>
      </c>
      <c r="H1714" s="44">
        <v>43998</v>
      </c>
      <c r="I1714" s="13" t="s">
        <v>17778</v>
      </c>
      <c r="K1714" s="13" t="s">
        <v>17779</v>
      </c>
    </row>
    <row r="1715" spans="1:11" ht="15.75" customHeight="1" x14ac:dyDescent="0.25">
      <c r="A1715" s="13">
        <v>35423628</v>
      </c>
      <c r="B1715" s="13" t="s">
        <v>17780</v>
      </c>
      <c r="C1715" s="13" t="s">
        <v>17781</v>
      </c>
      <c r="D1715" s="13" t="s">
        <v>17782</v>
      </c>
      <c r="E1715" s="13" t="s">
        <v>17783</v>
      </c>
      <c r="F1715" s="13" t="s">
        <v>17784</v>
      </c>
      <c r="G1715" s="13">
        <v>2021</v>
      </c>
      <c r="H1715" s="44">
        <v>44666</v>
      </c>
      <c r="I1715" s="13" t="s">
        <v>17785</v>
      </c>
      <c r="K1715" s="13" t="s">
        <v>17786</v>
      </c>
    </row>
    <row r="1716" spans="1:11" ht="15.75" customHeight="1" x14ac:dyDescent="0.25">
      <c r="A1716" s="13">
        <v>31119636</v>
      </c>
      <c r="B1716" s="13" t="s">
        <v>17796</v>
      </c>
      <c r="C1716" s="13" t="s">
        <v>17797</v>
      </c>
      <c r="D1716" s="13" t="s">
        <v>17798</v>
      </c>
      <c r="E1716" s="13" t="s">
        <v>17799</v>
      </c>
      <c r="F1716" s="13" t="s">
        <v>120</v>
      </c>
      <c r="G1716" s="13">
        <v>2019</v>
      </c>
      <c r="H1716" s="44">
        <v>43609</v>
      </c>
      <c r="I1716" s="13" t="s">
        <v>17800</v>
      </c>
      <c r="J1716" s="13" t="s">
        <v>17801</v>
      </c>
      <c r="K1716" s="13" t="s">
        <v>17802</v>
      </c>
    </row>
    <row r="1717" spans="1:11" ht="15.75" customHeight="1" x14ac:dyDescent="0.25">
      <c r="A1717" s="13">
        <v>34606332</v>
      </c>
      <c r="B1717" s="13" t="s">
        <v>17803</v>
      </c>
      <c r="C1717" s="13" t="s">
        <v>17804</v>
      </c>
      <c r="D1717" s="13" t="s">
        <v>17805</v>
      </c>
      <c r="E1717" s="13" t="s">
        <v>17806</v>
      </c>
      <c r="F1717" s="13" t="s">
        <v>573</v>
      </c>
      <c r="G1717" s="13">
        <v>2021</v>
      </c>
      <c r="H1717" s="44">
        <v>44473</v>
      </c>
      <c r="I1717" s="13" t="s">
        <v>17807</v>
      </c>
      <c r="K1717" s="13" t="s">
        <v>17808</v>
      </c>
    </row>
    <row r="1718" spans="1:11" ht="15.75" customHeight="1" x14ac:dyDescent="0.25">
      <c r="A1718" s="13">
        <v>30948618</v>
      </c>
      <c r="B1718" s="13" t="s">
        <v>17809</v>
      </c>
      <c r="C1718" s="13" t="s">
        <v>17810</v>
      </c>
      <c r="D1718" s="13" t="s">
        <v>17811</v>
      </c>
      <c r="E1718" s="13" t="s">
        <v>11511</v>
      </c>
      <c r="F1718" s="13" t="s">
        <v>5111</v>
      </c>
      <c r="G1718" s="13">
        <v>2019</v>
      </c>
      <c r="H1718" s="44">
        <v>43561</v>
      </c>
      <c r="I1718" s="13" t="s">
        <v>17812</v>
      </c>
      <c r="K1718" s="13" t="s">
        <v>17813</v>
      </c>
    </row>
    <row r="1719" spans="1:11" ht="15.75" customHeight="1" x14ac:dyDescent="0.25">
      <c r="A1719" s="13">
        <v>29140608</v>
      </c>
      <c r="B1719" s="13" t="s">
        <v>17823</v>
      </c>
      <c r="C1719" s="13" t="s">
        <v>17824</v>
      </c>
      <c r="D1719" s="13" t="s">
        <v>17825</v>
      </c>
      <c r="E1719" s="13" t="s">
        <v>17826</v>
      </c>
      <c r="F1719" s="13" t="s">
        <v>17827</v>
      </c>
      <c r="G1719" s="13">
        <v>2017</v>
      </c>
      <c r="H1719" s="44">
        <v>43055</v>
      </c>
    </row>
    <row r="1720" spans="1:11" ht="15.75" customHeight="1" x14ac:dyDescent="0.25">
      <c r="A1720" s="13">
        <v>36466478</v>
      </c>
      <c r="B1720" s="13" t="s">
        <v>17835</v>
      </c>
      <c r="C1720" s="13" t="s">
        <v>17836</v>
      </c>
      <c r="D1720" s="13" t="s">
        <v>17837</v>
      </c>
      <c r="E1720" s="13" t="s">
        <v>17838</v>
      </c>
      <c r="F1720" s="13" t="s">
        <v>12426</v>
      </c>
      <c r="G1720" s="13">
        <v>2022</v>
      </c>
      <c r="H1720" s="44">
        <v>44900</v>
      </c>
      <c r="I1720" s="13" t="s">
        <v>17839</v>
      </c>
      <c r="K1720" s="13" t="s">
        <v>17840</v>
      </c>
    </row>
    <row r="1721" spans="1:11" ht="15.75" customHeight="1" x14ac:dyDescent="0.25">
      <c r="A1721" s="13">
        <v>34035667</v>
      </c>
      <c r="B1721" s="13" t="s">
        <v>17854</v>
      </c>
      <c r="C1721" s="13" t="s">
        <v>17855</v>
      </c>
      <c r="D1721" s="13" t="s">
        <v>17856</v>
      </c>
      <c r="E1721" s="13" t="s">
        <v>17857</v>
      </c>
      <c r="F1721" s="13" t="s">
        <v>16136</v>
      </c>
      <c r="G1721" s="13">
        <v>2021</v>
      </c>
      <c r="H1721" s="44">
        <v>44342</v>
      </c>
      <c r="I1721" s="13" t="s">
        <v>17858</v>
      </c>
      <c r="K1721" s="13" t="s">
        <v>17859</v>
      </c>
    </row>
    <row r="1722" spans="1:11" ht="15.75" customHeight="1" x14ac:dyDescent="0.25">
      <c r="A1722" s="13">
        <v>30697344</v>
      </c>
      <c r="B1722" s="13" t="s">
        <v>17861</v>
      </c>
      <c r="C1722" s="13" t="s">
        <v>17862</v>
      </c>
      <c r="D1722" s="13" t="s">
        <v>17863</v>
      </c>
      <c r="E1722" s="13" t="s">
        <v>17864</v>
      </c>
      <c r="F1722" s="13" t="s">
        <v>17865</v>
      </c>
      <c r="G1722" s="13">
        <v>2019</v>
      </c>
      <c r="H1722" s="44">
        <v>43496</v>
      </c>
      <c r="I1722" s="13" t="s">
        <v>17866</v>
      </c>
      <c r="K1722" s="13" t="s">
        <v>17867</v>
      </c>
    </row>
    <row r="1723" spans="1:11" ht="15.75" customHeight="1" x14ac:dyDescent="0.25">
      <c r="A1723" s="13">
        <v>28384434</v>
      </c>
      <c r="B1723" s="13" t="s">
        <v>17873</v>
      </c>
      <c r="C1723" s="13" t="s">
        <v>17874</v>
      </c>
      <c r="D1723" s="13" t="s">
        <v>17875</v>
      </c>
      <c r="E1723" s="13" t="s">
        <v>17876</v>
      </c>
      <c r="F1723" s="13" t="s">
        <v>595</v>
      </c>
      <c r="G1723" s="13">
        <v>2017</v>
      </c>
      <c r="H1723" s="44">
        <v>42832</v>
      </c>
      <c r="K1723" s="13" t="s">
        <v>17877</v>
      </c>
    </row>
    <row r="1724" spans="1:11" ht="15.75" customHeight="1" x14ac:dyDescent="0.25">
      <c r="A1724" s="13">
        <v>30351348</v>
      </c>
      <c r="B1724" s="13" t="s">
        <v>17878</v>
      </c>
      <c r="C1724" s="13" t="s">
        <v>17879</v>
      </c>
      <c r="D1724" s="13" t="s">
        <v>17880</v>
      </c>
      <c r="E1724" s="13" t="s">
        <v>17881</v>
      </c>
      <c r="F1724" s="13" t="s">
        <v>2140</v>
      </c>
      <c r="G1724" s="13">
        <v>2019</v>
      </c>
      <c r="H1724" s="44">
        <v>43397</v>
      </c>
      <c r="K1724" s="13" t="s">
        <v>17882</v>
      </c>
    </row>
    <row r="1725" spans="1:11" ht="15.75" customHeight="1" x14ac:dyDescent="0.25">
      <c r="A1725" s="13">
        <v>29276602</v>
      </c>
      <c r="B1725" s="13" t="s">
        <v>17891</v>
      </c>
      <c r="C1725" s="13" t="s">
        <v>17892</v>
      </c>
      <c r="D1725" s="13" t="s">
        <v>17893</v>
      </c>
      <c r="E1725" s="13" t="s">
        <v>17894</v>
      </c>
      <c r="F1725" s="13" t="s">
        <v>17895</v>
      </c>
      <c r="G1725" s="13">
        <v>2017</v>
      </c>
      <c r="H1725" s="44">
        <v>43095</v>
      </c>
      <c r="I1725" s="13" t="s">
        <v>17896</v>
      </c>
      <c r="K1725" s="13" t="s">
        <v>17897</v>
      </c>
    </row>
    <row r="1726" spans="1:11" ht="15.75" customHeight="1" x14ac:dyDescent="0.25">
      <c r="A1726" s="13">
        <v>35087590</v>
      </c>
      <c r="B1726" s="13" t="s">
        <v>17899</v>
      </c>
      <c r="C1726" s="13" t="s">
        <v>17900</v>
      </c>
      <c r="D1726" s="13" t="s">
        <v>17901</v>
      </c>
      <c r="E1726" s="13" t="s">
        <v>10286</v>
      </c>
      <c r="F1726" s="13" t="s">
        <v>16843</v>
      </c>
      <c r="G1726" s="13">
        <v>2022</v>
      </c>
      <c r="H1726" s="44">
        <v>44589</v>
      </c>
      <c r="I1726" s="13" t="s">
        <v>17902</v>
      </c>
      <c r="K1726" s="13" t="s">
        <v>17903</v>
      </c>
    </row>
    <row r="1727" spans="1:11" ht="15.75" customHeight="1" x14ac:dyDescent="0.25">
      <c r="A1727" s="13">
        <v>32082989</v>
      </c>
      <c r="B1727" s="13" t="s">
        <v>17904</v>
      </c>
      <c r="C1727" s="13" t="s">
        <v>17905</v>
      </c>
      <c r="D1727" s="13" t="s">
        <v>17906</v>
      </c>
      <c r="E1727" s="13" t="s">
        <v>17907</v>
      </c>
      <c r="F1727" s="13" t="s">
        <v>15867</v>
      </c>
      <c r="G1727" s="13">
        <v>2020</v>
      </c>
      <c r="H1727" s="44">
        <v>43883</v>
      </c>
      <c r="I1727" s="13" t="s">
        <v>17908</v>
      </c>
      <c r="K1727" s="13" t="s">
        <v>17909</v>
      </c>
    </row>
    <row r="1728" spans="1:11" ht="15.75" customHeight="1" x14ac:dyDescent="0.25">
      <c r="A1728" s="13">
        <v>28192236</v>
      </c>
      <c r="B1728" s="13" t="s">
        <v>17911</v>
      </c>
      <c r="C1728" s="13" t="s">
        <v>17912</v>
      </c>
      <c r="D1728" s="13" t="s">
        <v>17913</v>
      </c>
      <c r="E1728" s="13" t="s">
        <v>17914</v>
      </c>
      <c r="F1728" s="13" t="s">
        <v>1845</v>
      </c>
      <c r="G1728" s="13">
        <v>2017</v>
      </c>
      <c r="H1728" s="44">
        <v>42780</v>
      </c>
      <c r="K1728" s="13" t="s">
        <v>17915</v>
      </c>
    </row>
    <row r="1729" spans="1:11" ht="15.75" customHeight="1" x14ac:dyDescent="0.25">
      <c r="A1729" s="13">
        <v>31015819</v>
      </c>
      <c r="B1729" s="13" t="s">
        <v>17916</v>
      </c>
      <c r="C1729" s="13" t="s">
        <v>17917</v>
      </c>
      <c r="D1729" s="13" t="s">
        <v>17918</v>
      </c>
      <c r="E1729" s="13" t="s">
        <v>17919</v>
      </c>
      <c r="F1729" s="13" t="s">
        <v>16136</v>
      </c>
      <c r="G1729" s="13">
        <v>2019</v>
      </c>
      <c r="H1729" s="44">
        <v>43580</v>
      </c>
      <c r="I1729" s="13" t="s">
        <v>17920</v>
      </c>
      <c r="K1729" s="13" t="s">
        <v>17921</v>
      </c>
    </row>
    <row r="1730" spans="1:11" ht="15.75" customHeight="1" x14ac:dyDescent="0.25">
      <c r="A1730" s="13">
        <v>31253622</v>
      </c>
      <c r="B1730" s="13" t="s">
        <v>17944</v>
      </c>
      <c r="C1730" s="13" t="s">
        <v>17945</v>
      </c>
      <c r="D1730" s="13" t="s">
        <v>17946</v>
      </c>
      <c r="E1730" s="13" t="s">
        <v>12017</v>
      </c>
      <c r="F1730" s="13" t="s">
        <v>5111</v>
      </c>
      <c r="G1730" s="13">
        <v>2019</v>
      </c>
      <c r="H1730" s="44">
        <v>43646</v>
      </c>
      <c r="I1730" s="13" t="s">
        <v>17947</v>
      </c>
      <c r="K1730" s="13" t="s">
        <v>17948</v>
      </c>
    </row>
    <row r="1731" spans="1:11" ht="15.75" customHeight="1" x14ac:dyDescent="0.25">
      <c r="A1731" s="13">
        <v>32611792</v>
      </c>
      <c r="B1731" s="13" t="s">
        <v>17954</v>
      </c>
      <c r="C1731" s="13" t="s">
        <v>17955</v>
      </c>
      <c r="D1731" s="13" t="s">
        <v>17956</v>
      </c>
      <c r="E1731" s="13" t="s">
        <v>7432</v>
      </c>
      <c r="F1731" s="13" t="s">
        <v>502</v>
      </c>
      <c r="G1731" s="13">
        <v>2020</v>
      </c>
      <c r="H1731" s="44">
        <v>44015</v>
      </c>
      <c r="I1731" s="13" t="s">
        <v>17957</v>
      </c>
      <c r="K1731" s="13" t="s">
        <v>17958</v>
      </c>
    </row>
    <row r="1732" spans="1:11" ht="15.75" customHeight="1" x14ac:dyDescent="0.25">
      <c r="A1732" s="13">
        <v>33618038</v>
      </c>
      <c r="B1732" s="13" t="s">
        <v>17959</v>
      </c>
      <c r="C1732" s="13" t="s">
        <v>17960</v>
      </c>
      <c r="D1732" s="13" t="s">
        <v>17961</v>
      </c>
      <c r="E1732" s="13" t="s">
        <v>17962</v>
      </c>
      <c r="F1732" s="13" t="s">
        <v>8447</v>
      </c>
      <c r="G1732" s="13">
        <v>2021</v>
      </c>
      <c r="H1732" s="44">
        <v>44249</v>
      </c>
      <c r="K1732" s="13" t="s">
        <v>17963</v>
      </c>
    </row>
    <row r="1733" spans="1:11" ht="15.75" customHeight="1" x14ac:dyDescent="0.25">
      <c r="A1733" s="13">
        <v>31726703</v>
      </c>
      <c r="B1733" s="13" t="s">
        <v>17964</v>
      </c>
      <c r="C1733" s="13" t="s">
        <v>17965</v>
      </c>
      <c r="D1733" s="13" t="s">
        <v>17966</v>
      </c>
      <c r="E1733" s="13" t="s">
        <v>17967</v>
      </c>
      <c r="F1733" s="13" t="s">
        <v>15996</v>
      </c>
      <c r="G1733" s="13">
        <v>2019</v>
      </c>
      <c r="H1733" s="44">
        <v>43785</v>
      </c>
      <c r="I1733" s="13" t="s">
        <v>17968</v>
      </c>
      <c r="K1733" s="13" t="s">
        <v>17969</v>
      </c>
    </row>
    <row r="1734" spans="1:11" ht="15.75" customHeight="1" x14ac:dyDescent="0.25">
      <c r="A1734" s="13">
        <v>32001659</v>
      </c>
      <c r="B1734" s="13" t="s">
        <v>17976</v>
      </c>
      <c r="C1734" s="13" t="s">
        <v>17977</v>
      </c>
      <c r="D1734" s="13" t="s">
        <v>17978</v>
      </c>
      <c r="E1734" s="13" t="s">
        <v>17979</v>
      </c>
      <c r="F1734" s="13" t="s">
        <v>393</v>
      </c>
      <c r="G1734" s="13">
        <v>2020</v>
      </c>
      <c r="H1734" s="44">
        <v>43862</v>
      </c>
      <c r="K1734" s="13" t="s">
        <v>17980</v>
      </c>
    </row>
    <row r="1735" spans="1:11" ht="15.75" customHeight="1" x14ac:dyDescent="0.25">
      <c r="A1735" s="13">
        <v>34959573</v>
      </c>
      <c r="B1735" s="13" t="s">
        <v>17981</v>
      </c>
      <c r="C1735" s="13" t="s">
        <v>17982</v>
      </c>
      <c r="D1735" s="13" t="s">
        <v>17983</v>
      </c>
      <c r="E1735" s="13" t="s">
        <v>17984</v>
      </c>
      <c r="F1735" s="13" t="s">
        <v>15860</v>
      </c>
      <c r="G1735" s="13">
        <v>2021</v>
      </c>
      <c r="H1735" s="44">
        <v>44558</v>
      </c>
      <c r="I1735" s="13" t="s">
        <v>17985</v>
      </c>
      <c r="K1735" s="13" t="s">
        <v>17986</v>
      </c>
    </row>
    <row r="1736" spans="1:11" ht="15.75" customHeight="1" x14ac:dyDescent="0.25">
      <c r="A1736" s="13">
        <v>34439042</v>
      </c>
      <c r="B1736" s="13" t="s">
        <v>17988</v>
      </c>
      <c r="C1736" s="13" t="s">
        <v>17989</v>
      </c>
      <c r="D1736" s="13" t="s">
        <v>17990</v>
      </c>
      <c r="E1736" s="13" t="s">
        <v>17991</v>
      </c>
      <c r="F1736" s="13" t="s">
        <v>15834</v>
      </c>
      <c r="G1736" s="13">
        <v>2021</v>
      </c>
      <c r="H1736" s="44">
        <v>44435</v>
      </c>
      <c r="I1736" s="13" t="s">
        <v>17992</v>
      </c>
      <c r="K1736" s="13" t="s">
        <v>17993</v>
      </c>
    </row>
    <row r="1737" spans="1:11" ht="15.75" customHeight="1" x14ac:dyDescent="0.25">
      <c r="A1737" s="13">
        <v>31628155</v>
      </c>
      <c r="B1737" s="13" t="s">
        <v>17994</v>
      </c>
      <c r="C1737" s="13" t="s">
        <v>12399</v>
      </c>
      <c r="D1737" s="13" t="s">
        <v>17995</v>
      </c>
      <c r="E1737" s="13" t="s">
        <v>12401</v>
      </c>
      <c r="F1737" s="13" t="s">
        <v>17996</v>
      </c>
      <c r="G1737" s="13">
        <v>2019</v>
      </c>
      <c r="H1737" s="44">
        <v>43758</v>
      </c>
      <c r="K1737" s="13" t="s">
        <v>17997</v>
      </c>
    </row>
    <row r="1738" spans="1:11" ht="15.75" customHeight="1" x14ac:dyDescent="0.25">
      <c r="A1738" s="13">
        <v>34903146</v>
      </c>
      <c r="B1738" s="13" t="s">
        <v>18005</v>
      </c>
      <c r="C1738" s="13" t="s">
        <v>18006</v>
      </c>
      <c r="D1738" s="13" t="s">
        <v>18007</v>
      </c>
      <c r="E1738" s="13" t="s">
        <v>7214</v>
      </c>
      <c r="F1738" s="13" t="s">
        <v>11252</v>
      </c>
      <c r="G1738" s="13">
        <v>2021</v>
      </c>
      <c r="H1738" s="44">
        <v>44544</v>
      </c>
      <c r="I1738" s="13" t="s">
        <v>18008</v>
      </c>
      <c r="K1738" s="13" t="s">
        <v>18009</v>
      </c>
    </row>
    <row r="1739" spans="1:11" ht="15.75" customHeight="1" x14ac:dyDescent="0.25">
      <c r="A1739" s="13">
        <v>33534405</v>
      </c>
      <c r="B1739" s="13" t="s">
        <v>18016</v>
      </c>
      <c r="C1739" s="13" t="s">
        <v>18017</v>
      </c>
      <c r="D1739" s="13" t="s">
        <v>18018</v>
      </c>
      <c r="E1739" s="13" t="s">
        <v>18019</v>
      </c>
      <c r="F1739" s="13" t="s">
        <v>304</v>
      </c>
      <c r="G1739" s="13">
        <v>2021</v>
      </c>
      <c r="H1739" s="44">
        <v>44230</v>
      </c>
      <c r="K1739" s="13" t="s">
        <v>18020</v>
      </c>
    </row>
    <row r="1740" spans="1:11" ht="15.75" customHeight="1" x14ac:dyDescent="0.25">
      <c r="A1740" s="13">
        <v>31643191</v>
      </c>
      <c r="B1740" s="13" t="s">
        <v>18021</v>
      </c>
      <c r="D1740" s="13" t="s">
        <v>18022</v>
      </c>
      <c r="F1740" s="13" t="s">
        <v>18023</v>
      </c>
      <c r="G1740" s="13">
        <v>2012</v>
      </c>
      <c r="H1740" s="44">
        <v>44124</v>
      </c>
    </row>
    <row r="1741" spans="1:11" ht="15.75" customHeight="1" x14ac:dyDescent="0.25">
      <c r="A1741" s="13">
        <v>31961085</v>
      </c>
      <c r="B1741" s="13" t="s">
        <v>18030</v>
      </c>
      <c r="C1741" s="13" t="s">
        <v>18031</v>
      </c>
      <c r="D1741" s="13" t="s">
        <v>18032</v>
      </c>
      <c r="E1741" s="13" t="s">
        <v>18033</v>
      </c>
      <c r="F1741" s="13" t="s">
        <v>6182</v>
      </c>
      <c r="G1741" s="13">
        <v>2020</v>
      </c>
      <c r="H1741" s="44">
        <v>43852</v>
      </c>
    </row>
    <row r="1742" spans="1:11" ht="15.75" customHeight="1" x14ac:dyDescent="0.25">
      <c r="A1742" s="13">
        <v>30800230</v>
      </c>
      <c r="B1742" s="13" t="s">
        <v>18040</v>
      </c>
      <c r="C1742" s="13" t="s">
        <v>18041</v>
      </c>
      <c r="D1742" s="13" t="s">
        <v>18042</v>
      </c>
      <c r="E1742" s="13" t="s">
        <v>18043</v>
      </c>
      <c r="F1742" s="13" t="s">
        <v>18044</v>
      </c>
      <c r="G1742" s="13">
        <v>2018</v>
      </c>
      <c r="H1742" s="44">
        <v>43522</v>
      </c>
      <c r="I1742" s="13" t="s">
        <v>18045</v>
      </c>
    </row>
    <row r="1743" spans="1:11" ht="15.75" customHeight="1" x14ac:dyDescent="0.25">
      <c r="A1743" s="13">
        <v>28876291</v>
      </c>
      <c r="B1743" s="13" t="s">
        <v>18047</v>
      </c>
      <c r="C1743" s="13" t="s">
        <v>18048</v>
      </c>
      <c r="D1743" s="13" t="s">
        <v>18049</v>
      </c>
      <c r="E1743" s="13" t="s">
        <v>18050</v>
      </c>
      <c r="F1743" s="13" t="s">
        <v>304</v>
      </c>
      <c r="G1743" s="13">
        <v>2018</v>
      </c>
      <c r="H1743" s="44">
        <v>42985</v>
      </c>
      <c r="I1743" s="13" t="s">
        <v>18051</v>
      </c>
      <c r="J1743" s="13" t="s">
        <v>18052</v>
      </c>
      <c r="K1743" s="13" t="s">
        <v>18053</v>
      </c>
    </row>
    <row r="1744" spans="1:11" ht="15.75" customHeight="1" x14ac:dyDescent="0.25">
      <c r="A1744" s="13">
        <v>35283813</v>
      </c>
      <c r="B1744" s="13" t="s">
        <v>18066</v>
      </c>
      <c r="C1744" s="13" t="s">
        <v>18067</v>
      </c>
      <c r="D1744" s="13" t="s">
        <v>18068</v>
      </c>
      <c r="E1744" s="13" t="s">
        <v>18069</v>
      </c>
      <c r="F1744" s="13" t="s">
        <v>15747</v>
      </c>
      <c r="G1744" s="13">
        <v>2022</v>
      </c>
      <c r="H1744" s="44">
        <v>44634</v>
      </c>
      <c r="I1744" s="13" t="s">
        <v>18070</v>
      </c>
      <c r="K1744" s="13" t="s">
        <v>18071</v>
      </c>
    </row>
    <row r="1745" spans="1:11" ht="15.75" customHeight="1" x14ac:dyDescent="0.25">
      <c r="A1745" s="13">
        <v>34716336</v>
      </c>
      <c r="B1745" s="13" t="s">
        <v>18077</v>
      </c>
      <c r="C1745" s="13" t="s">
        <v>18078</v>
      </c>
      <c r="D1745" s="13" t="s">
        <v>18079</v>
      </c>
      <c r="E1745" s="13" t="s">
        <v>18080</v>
      </c>
      <c r="F1745" s="13" t="s">
        <v>18081</v>
      </c>
      <c r="G1745" s="13">
        <v>2021</v>
      </c>
      <c r="H1745" s="44">
        <v>44499</v>
      </c>
      <c r="I1745" s="13" t="s">
        <v>18082</v>
      </c>
      <c r="K1745" s="13" t="s">
        <v>18083</v>
      </c>
    </row>
    <row r="1746" spans="1:11" ht="15.75" customHeight="1" x14ac:dyDescent="0.25">
      <c r="A1746" s="13">
        <v>28425774</v>
      </c>
      <c r="B1746" s="13" t="s">
        <v>18085</v>
      </c>
      <c r="C1746" s="13" t="s">
        <v>4164</v>
      </c>
      <c r="D1746" s="13" t="s">
        <v>18086</v>
      </c>
      <c r="E1746" s="13" t="s">
        <v>4166</v>
      </c>
      <c r="F1746" s="13" t="s">
        <v>2988</v>
      </c>
      <c r="G1746" s="13">
        <v>2017</v>
      </c>
      <c r="H1746" s="44">
        <v>42846</v>
      </c>
      <c r="K1746" s="13" t="s">
        <v>18087</v>
      </c>
    </row>
    <row r="1747" spans="1:11" ht="15.75" customHeight="1" x14ac:dyDescent="0.25">
      <c r="A1747" s="13">
        <v>34572612</v>
      </c>
      <c r="B1747" s="13" t="s">
        <v>18088</v>
      </c>
      <c r="C1747" s="13" t="s">
        <v>18089</v>
      </c>
      <c r="D1747" s="13" t="s">
        <v>18090</v>
      </c>
      <c r="E1747" s="13" t="s">
        <v>18091</v>
      </c>
      <c r="F1747" s="13" t="s">
        <v>15834</v>
      </c>
      <c r="G1747" s="13">
        <v>2021</v>
      </c>
      <c r="H1747" s="44">
        <v>44467</v>
      </c>
      <c r="I1747" s="13" t="s">
        <v>18092</v>
      </c>
      <c r="K1747" s="13" t="s">
        <v>18093</v>
      </c>
    </row>
    <row r="1748" spans="1:11" ht="15.75" customHeight="1" x14ac:dyDescent="0.25">
      <c r="A1748" s="13">
        <v>34986242</v>
      </c>
      <c r="B1748" s="13" t="s">
        <v>18094</v>
      </c>
      <c r="C1748" s="13" t="s">
        <v>18095</v>
      </c>
      <c r="D1748" s="13" t="s">
        <v>18096</v>
      </c>
      <c r="E1748" s="13" t="s">
        <v>18097</v>
      </c>
      <c r="F1748" s="13" t="s">
        <v>4778</v>
      </c>
      <c r="G1748" s="13">
        <v>2022</v>
      </c>
      <c r="H1748" s="44">
        <v>44566</v>
      </c>
      <c r="K1748" s="13" t="s">
        <v>18098</v>
      </c>
    </row>
    <row r="1749" spans="1:11" ht="15.75" customHeight="1" x14ac:dyDescent="0.25">
      <c r="A1749" s="13">
        <v>32845827</v>
      </c>
      <c r="B1749" s="13" t="s">
        <v>18110</v>
      </c>
      <c r="C1749" s="13" t="s">
        <v>18111</v>
      </c>
      <c r="D1749" s="13" t="s">
        <v>18112</v>
      </c>
      <c r="E1749" s="13" t="s">
        <v>18113</v>
      </c>
      <c r="F1749" s="13" t="s">
        <v>249</v>
      </c>
      <c r="G1749" s="13">
        <v>2020</v>
      </c>
      <c r="H1749" s="44">
        <v>44070</v>
      </c>
      <c r="I1749" s="13" t="s">
        <v>18114</v>
      </c>
      <c r="K1749" s="13" t="s">
        <v>18115</v>
      </c>
    </row>
    <row r="1750" spans="1:11" ht="15.75" customHeight="1" x14ac:dyDescent="0.25">
      <c r="A1750" s="13">
        <v>31551478</v>
      </c>
      <c r="B1750" s="13" t="s">
        <v>18116</v>
      </c>
      <c r="C1750" s="13" t="s">
        <v>18117</v>
      </c>
      <c r="D1750" s="13" t="s">
        <v>18118</v>
      </c>
      <c r="E1750" s="13" t="s">
        <v>18119</v>
      </c>
      <c r="F1750" s="13" t="s">
        <v>2202</v>
      </c>
      <c r="G1750" s="13">
        <v>2019</v>
      </c>
      <c r="H1750" s="44">
        <v>43734</v>
      </c>
      <c r="I1750" s="13" t="s">
        <v>18120</v>
      </c>
      <c r="K1750" s="13" t="s">
        <v>18121</v>
      </c>
    </row>
    <row r="1751" spans="1:11" ht="15.75" customHeight="1" x14ac:dyDescent="0.25">
      <c r="A1751" s="13">
        <v>33598210</v>
      </c>
      <c r="B1751" s="13" t="s">
        <v>18136</v>
      </c>
      <c r="C1751" s="13" t="s">
        <v>18137</v>
      </c>
      <c r="D1751" s="13" t="s">
        <v>18138</v>
      </c>
      <c r="E1751" s="13" t="s">
        <v>18139</v>
      </c>
      <c r="F1751" s="13" t="s">
        <v>18140</v>
      </c>
      <c r="G1751" s="13">
        <v>2020</v>
      </c>
      <c r="H1751" s="44">
        <v>44245</v>
      </c>
      <c r="I1751" s="13" t="s">
        <v>18141</v>
      </c>
      <c r="K1751" s="13" t="s">
        <v>18142</v>
      </c>
    </row>
    <row r="1752" spans="1:11" ht="15.75" customHeight="1" x14ac:dyDescent="0.25">
      <c r="A1752" s="13">
        <v>33796486</v>
      </c>
      <c r="B1752" s="13" t="s">
        <v>18156</v>
      </c>
      <c r="C1752" s="13" t="s">
        <v>18157</v>
      </c>
      <c r="D1752" s="13" t="s">
        <v>18158</v>
      </c>
      <c r="E1752" s="13" t="s">
        <v>18159</v>
      </c>
      <c r="F1752" s="13" t="s">
        <v>5193</v>
      </c>
      <c r="G1752" s="13">
        <v>2021</v>
      </c>
      <c r="H1752" s="44">
        <v>44288</v>
      </c>
      <c r="I1752" s="13" t="s">
        <v>18160</v>
      </c>
      <c r="K1752" s="13" t="s">
        <v>18161</v>
      </c>
    </row>
    <row r="1753" spans="1:11" ht="15.75" customHeight="1" x14ac:dyDescent="0.25">
      <c r="A1753" s="13">
        <v>30466791</v>
      </c>
      <c r="B1753" s="13" t="s">
        <v>18168</v>
      </c>
      <c r="C1753" s="13" t="s">
        <v>18169</v>
      </c>
      <c r="D1753" s="13" t="s">
        <v>18170</v>
      </c>
      <c r="E1753" s="13" t="s">
        <v>18171</v>
      </c>
      <c r="F1753" s="13" t="s">
        <v>15518</v>
      </c>
      <c r="G1753" s="13">
        <v>2019</v>
      </c>
      <c r="H1753" s="44">
        <v>43428</v>
      </c>
      <c r="K1753" s="13" t="s">
        <v>18172</v>
      </c>
    </row>
    <row r="1754" spans="1:11" ht="15.75" customHeight="1" x14ac:dyDescent="0.25">
      <c r="A1754" s="13">
        <v>32976354</v>
      </c>
      <c r="B1754" s="13" t="s">
        <v>18180</v>
      </c>
      <c r="C1754" s="13" t="s">
        <v>18181</v>
      </c>
      <c r="D1754" s="13" t="s">
        <v>18182</v>
      </c>
      <c r="E1754" s="13" t="s">
        <v>18183</v>
      </c>
      <c r="F1754" s="13" t="s">
        <v>304</v>
      </c>
      <c r="G1754" s="13">
        <v>2021</v>
      </c>
      <c r="H1754" s="44">
        <v>44099</v>
      </c>
      <c r="K1754" s="13" t="s">
        <v>18184</v>
      </c>
    </row>
    <row r="1755" spans="1:11" ht="15.75" customHeight="1" x14ac:dyDescent="0.25">
      <c r="A1755" s="13">
        <v>30148266</v>
      </c>
      <c r="B1755" s="13" t="s">
        <v>18197</v>
      </c>
      <c r="C1755" s="13" t="s">
        <v>18198</v>
      </c>
      <c r="D1755" s="13" t="s">
        <v>18199</v>
      </c>
      <c r="E1755" s="13" t="s">
        <v>18200</v>
      </c>
      <c r="F1755" s="13" t="s">
        <v>16326</v>
      </c>
      <c r="G1755" s="13">
        <v>2017</v>
      </c>
      <c r="H1755" s="44">
        <v>43340</v>
      </c>
      <c r="I1755" s="13" t="s">
        <v>18201</v>
      </c>
      <c r="K1755" s="13" t="s">
        <v>18202</v>
      </c>
    </row>
    <row r="1756" spans="1:11" ht="15.75" customHeight="1" x14ac:dyDescent="0.25">
      <c r="A1756" s="13">
        <v>33276125</v>
      </c>
      <c r="B1756" s="13" t="s">
        <v>18204</v>
      </c>
      <c r="C1756" s="13" t="s">
        <v>18205</v>
      </c>
      <c r="D1756" s="13" t="s">
        <v>18206</v>
      </c>
      <c r="E1756" s="13" t="s">
        <v>18207</v>
      </c>
      <c r="F1756" s="13" t="s">
        <v>8997</v>
      </c>
      <c r="G1756" s="13">
        <v>2021</v>
      </c>
      <c r="H1756" s="44">
        <v>44169</v>
      </c>
      <c r="I1756" s="13" t="s">
        <v>18208</v>
      </c>
      <c r="J1756" s="13" t="s">
        <v>18209</v>
      </c>
      <c r="K1756" s="13" t="s">
        <v>18210</v>
      </c>
    </row>
    <row r="1757" spans="1:11" ht="15.75" customHeight="1" x14ac:dyDescent="0.25">
      <c r="A1757" s="13">
        <v>35693060</v>
      </c>
      <c r="B1757" s="13" t="s">
        <v>18211</v>
      </c>
      <c r="C1757" s="13" t="s">
        <v>18212</v>
      </c>
      <c r="D1757" s="13" t="s">
        <v>18213</v>
      </c>
      <c r="E1757" s="13" t="s">
        <v>18214</v>
      </c>
      <c r="F1757" s="13" t="s">
        <v>13112</v>
      </c>
      <c r="G1757" s="13">
        <v>2022</v>
      </c>
      <c r="H1757" s="44">
        <v>44725</v>
      </c>
      <c r="I1757" s="13" t="s">
        <v>18215</v>
      </c>
      <c r="K1757" s="13" t="s">
        <v>18216</v>
      </c>
    </row>
    <row r="1758" spans="1:11" ht="15.75" customHeight="1" x14ac:dyDescent="0.25">
      <c r="A1758" s="13">
        <v>28432206</v>
      </c>
      <c r="B1758" s="13" t="s">
        <v>18217</v>
      </c>
      <c r="C1758" s="13" t="s">
        <v>18218</v>
      </c>
      <c r="D1758" s="13" t="s">
        <v>18219</v>
      </c>
      <c r="E1758" s="13" t="s">
        <v>5522</v>
      </c>
      <c r="F1758" s="13" t="s">
        <v>393</v>
      </c>
      <c r="G1758" s="13">
        <v>2017</v>
      </c>
      <c r="H1758" s="44">
        <v>42848</v>
      </c>
      <c r="K1758" s="13" t="s">
        <v>18220</v>
      </c>
    </row>
    <row r="1759" spans="1:11" ht="15.75" customHeight="1" x14ac:dyDescent="0.25">
      <c r="A1759" s="13">
        <v>34438979</v>
      </c>
      <c r="B1759" s="13" t="s">
        <v>18221</v>
      </c>
      <c r="C1759" s="13" t="s">
        <v>18222</v>
      </c>
      <c r="D1759" s="13" t="s">
        <v>18223</v>
      </c>
      <c r="E1759" s="13" t="s">
        <v>12631</v>
      </c>
      <c r="F1759" s="13" t="s">
        <v>15834</v>
      </c>
      <c r="G1759" s="13">
        <v>2021</v>
      </c>
      <c r="H1759" s="44">
        <v>44435</v>
      </c>
      <c r="I1759" s="13" t="s">
        <v>18224</v>
      </c>
      <c r="K1759" s="13" t="s">
        <v>18225</v>
      </c>
    </row>
    <row r="1760" spans="1:11" ht="15.75" customHeight="1" x14ac:dyDescent="0.25">
      <c r="A1760" s="13">
        <v>35110093</v>
      </c>
      <c r="B1760" s="13" t="s">
        <v>18227</v>
      </c>
      <c r="C1760" s="13" t="s">
        <v>18228</v>
      </c>
      <c r="D1760" s="13" t="s">
        <v>18229</v>
      </c>
      <c r="E1760" s="13" t="s">
        <v>1375</v>
      </c>
      <c r="F1760" s="13" t="s">
        <v>18230</v>
      </c>
      <c r="G1760" s="13">
        <v>2021</v>
      </c>
      <c r="H1760" s="44">
        <v>44595</v>
      </c>
      <c r="I1760" s="13" t="s">
        <v>18231</v>
      </c>
      <c r="K1760" s="13" t="s">
        <v>18232</v>
      </c>
    </row>
    <row r="1761" spans="1:11" ht="15.75" customHeight="1" x14ac:dyDescent="0.25">
      <c r="A1761" s="13">
        <v>33929174</v>
      </c>
      <c r="B1761" s="13" t="s">
        <v>18233</v>
      </c>
      <c r="C1761" s="13" t="s">
        <v>18234</v>
      </c>
      <c r="D1761" s="13" t="s">
        <v>18235</v>
      </c>
      <c r="E1761" s="13" t="s">
        <v>18236</v>
      </c>
      <c r="F1761" s="13" t="s">
        <v>6390</v>
      </c>
      <c r="G1761" s="13">
        <v>2021</v>
      </c>
      <c r="H1761" s="44">
        <v>44316</v>
      </c>
    </row>
    <row r="1762" spans="1:11" ht="15.75" customHeight="1" x14ac:dyDescent="0.25">
      <c r="A1762" s="13">
        <v>32751883</v>
      </c>
      <c r="B1762" s="13" t="s">
        <v>18237</v>
      </c>
      <c r="C1762" s="13" t="s">
        <v>18238</v>
      </c>
      <c r="D1762" s="13" t="s">
        <v>18239</v>
      </c>
      <c r="E1762" s="13" t="s">
        <v>16941</v>
      </c>
      <c r="F1762" s="13" t="s">
        <v>15860</v>
      </c>
      <c r="G1762" s="13">
        <v>2020</v>
      </c>
      <c r="H1762" s="44">
        <v>44049</v>
      </c>
      <c r="I1762" s="13" t="s">
        <v>18240</v>
      </c>
      <c r="K1762" s="13" t="s">
        <v>18241</v>
      </c>
    </row>
    <row r="1763" spans="1:11" ht="15.75" customHeight="1" x14ac:dyDescent="0.25">
      <c r="A1763" s="13">
        <v>33671616</v>
      </c>
      <c r="B1763" s="13" t="s">
        <v>18243</v>
      </c>
      <c r="C1763" s="13" t="s">
        <v>18244</v>
      </c>
      <c r="D1763" s="13" t="s">
        <v>18245</v>
      </c>
      <c r="E1763" s="13" t="s">
        <v>18246</v>
      </c>
      <c r="F1763" s="13" t="s">
        <v>10920</v>
      </c>
      <c r="G1763" s="13">
        <v>2021</v>
      </c>
      <c r="H1763" s="44">
        <v>44261</v>
      </c>
      <c r="I1763" s="13" t="s">
        <v>18247</v>
      </c>
      <c r="K1763" s="13" t="s">
        <v>18248</v>
      </c>
    </row>
    <row r="1764" spans="1:11" ht="15.75" customHeight="1" x14ac:dyDescent="0.25">
      <c r="A1764" s="13">
        <v>32532902</v>
      </c>
      <c r="B1764" s="13" t="s">
        <v>18261</v>
      </c>
      <c r="C1764" s="13" t="s">
        <v>18262</v>
      </c>
      <c r="D1764" s="13" t="s">
        <v>18263</v>
      </c>
      <c r="E1764" s="13" t="s">
        <v>18264</v>
      </c>
      <c r="F1764" s="13" t="s">
        <v>9290</v>
      </c>
      <c r="G1764" s="13">
        <v>2020</v>
      </c>
      <c r="H1764" s="44">
        <v>43996</v>
      </c>
      <c r="I1764" s="13" t="s">
        <v>18265</v>
      </c>
      <c r="K1764" s="13" t="s">
        <v>18266</v>
      </c>
    </row>
    <row r="1765" spans="1:11" ht="15.75" customHeight="1" x14ac:dyDescent="0.25">
      <c r="A1765" s="13">
        <v>33428528</v>
      </c>
      <c r="B1765" s="13" t="s">
        <v>18268</v>
      </c>
      <c r="C1765" s="13" t="s">
        <v>18269</v>
      </c>
      <c r="D1765" s="13" t="s">
        <v>18270</v>
      </c>
      <c r="E1765" s="13" t="s">
        <v>18271</v>
      </c>
      <c r="F1765" s="13" t="s">
        <v>5584</v>
      </c>
      <c r="G1765" s="13">
        <v>2021</v>
      </c>
      <c r="H1765" s="44">
        <v>44207</v>
      </c>
      <c r="I1765" s="13" t="s">
        <v>18272</v>
      </c>
      <c r="K1765" s="13" t="s">
        <v>18273</v>
      </c>
    </row>
    <row r="1766" spans="1:11" ht="15.75" customHeight="1" x14ac:dyDescent="0.25">
      <c r="A1766" s="13">
        <v>30228109</v>
      </c>
      <c r="B1766" s="13" t="s">
        <v>18290</v>
      </c>
      <c r="C1766" s="13" t="s">
        <v>18291</v>
      </c>
      <c r="D1766" s="13" t="s">
        <v>18292</v>
      </c>
      <c r="E1766" s="13" t="s">
        <v>18293</v>
      </c>
      <c r="F1766" s="13" t="s">
        <v>393</v>
      </c>
      <c r="G1766" s="13">
        <v>2019</v>
      </c>
      <c r="H1766" s="44">
        <v>43363</v>
      </c>
      <c r="I1766" s="13" t="s">
        <v>18294</v>
      </c>
      <c r="J1766" s="13" t="s">
        <v>18295</v>
      </c>
      <c r="K1766" s="13" t="s">
        <v>18296</v>
      </c>
    </row>
    <row r="1767" spans="1:11" ht="15.75" customHeight="1" x14ac:dyDescent="0.25">
      <c r="A1767" s="13">
        <v>32518756</v>
      </c>
      <c r="B1767" s="13" t="s">
        <v>18302</v>
      </c>
      <c r="C1767" s="13" t="s">
        <v>18303</v>
      </c>
      <c r="D1767" s="13" t="s">
        <v>18304</v>
      </c>
      <c r="E1767" s="13" t="s">
        <v>18305</v>
      </c>
      <c r="F1767" s="13" t="s">
        <v>15867</v>
      </c>
      <c r="G1767" s="13">
        <v>2020</v>
      </c>
      <c r="H1767" s="44">
        <v>43993</v>
      </c>
      <c r="I1767" s="13" t="s">
        <v>18306</v>
      </c>
      <c r="K1767" s="13" t="s">
        <v>18307</v>
      </c>
    </row>
    <row r="1768" spans="1:11" ht="15.75" customHeight="1" x14ac:dyDescent="0.25">
      <c r="A1768" s="13">
        <v>30464540</v>
      </c>
      <c r="B1768" s="13" t="s">
        <v>18309</v>
      </c>
      <c r="C1768" s="13" t="s">
        <v>18310</v>
      </c>
      <c r="D1768" s="13" t="s">
        <v>18311</v>
      </c>
      <c r="E1768" s="13" t="s">
        <v>18312</v>
      </c>
      <c r="F1768" s="13" t="s">
        <v>15774</v>
      </c>
      <c r="G1768" s="13">
        <v>2018</v>
      </c>
      <c r="H1768" s="44">
        <v>43427</v>
      </c>
      <c r="I1768" s="13" t="s">
        <v>18313</v>
      </c>
      <c r="K1768" s="13" t="s">
        <v>18314</v>
      </c>
    </row>
    <row r="1769" spans="1:11" ht="15.75" customHeight="1" x14ac:dyDescent="0.25">
      <c r="A1769" s="13">
        <v>29460228</v>
      </c>
      <c r="B1769" s="13" t="s">
        <v>18315</v>
      </c>
      <c r="C1769" s="13" t="s">
        <v>18316</v>
      </c>
      <c r="D1769" s="13" t="s">
        <v>18317</v>
      </c>
      <c r="E1769" s="13" t="s">
        <v>18318</v>
      </c>
      <c r="F1769" s="13" t="s">
        <v>4735</v>
      </c>
      <c r="G1769" s="13">
        <v>2018</v>
      </c>
      <c r="H1769" s="44">
        <v>43152</v>
      </c>
      <c r="K1769" s="13" t="s">
        <v>18319</v>
      </c>
    </row>
    <row r="1770" spans="1:11" ht="15.75" customHeight="1" x14ac:dyDescent="0.25">
      <c r="A1770" s="13">
        <v>32497502</v>
      </c>
      <c r="B1770" s="13" t="s">
        <v>18320</v>
      </c>
      <c r="C1770" s="13" t="s">
        <v>18321</v>
      </c>
      <c r="D1770" s="13" t="s">
        <v>18322</v>
      </c>
      <c r="E1770" s="13" t="s">
        <v>18323</v>
      </c>
      <c r="F1770" s="13" t="s">
        <v>18324</v>
      </c>
      <c r="G1770" s="13">
        <v>2020</v>
      </c>
      <c r="H1770" s="44">
        <v>43987</v>
      </c>
      <c r="I1770" s="13" t="s">
        <v>18325</v>
      </c>
      <c r="J1770" s="13" t="s">
        <v>18326</v>
      </c>
      <c r="K1770" s="13" t="s">
        <v>18327</v>
      </c>
    </row>
    <row r="1771" spans="1:11" ht="15.75" customHeight="1" x14ac:dyDescent="0.25">
      <c r="A1771" s="13">
        <v>34913715</v>
      </c>
      <c r="B1771" s="13" t="s">
        <v>18335</v>
      </c>
      <c r="C1771" s="13" t="s">
        <v>14901</v>
      </c>
      <c r="D1771" s="13" t="s">
        <v>18336</v>
      </c>
      <c r="E1771" s="13" t="s">
        <v>14903</v>
      </c>
      <c r="F1771" s="13" t="s">
        <v>16085</v>
      </c>
      <c r="G1771" s="13">
        <v>2021</v>
      </c>
      <c r="H1771" s="44">
        <v>44546</v>
      </c>
      <c r="I1771" s="13" t="s">
        <v>18337</v>
      </c>
      <c r="K1771" s="13" t="s">
        <v>18338</v>
      </c>
    </row>
    <row r="1772" spans="1:11" ht="15.75" customHeight="1" x14ac:dyDescent="0.25">
      <c r="A1772" s="13">
        <v>34087923</v>
      </c>
      <c r="B1772" s="13" t="s">
        <v>18339</v>
      </c>
      <c r="C1772" s="13" t="s">
        <v>18340</v>
      </c>
      <c r="D1772" s="13" t="s">
        <v>18341</v>
      </c>
      <c r="E1772" s="13" t="s">
        <v>18342</v>
      </c>
      <c r="F1772" s="13" t="s">
        <v>18343</v>
      </c>
      <c r="G1772" s="13">
        <v>2020</v>
      </c>
      <c r="H1772" s="44">
        <v>44351</v>
      </c>
    </row>
    <row r="1773" spans="1:11" ht="15.75" customHeight="1" x14ac:dyDescent="0.25">
      <c r="A1773" s="13">
        <v>29376609</v>
      </c>
      <c r="B1773" s="13" t="s">
        <v>18345</v>
      </c>
      <c r="C1773" s="13" t="s">
        <v>18346</v>
      </c>
      <c r="D1773" s="13" t="s">
        <v>18347</v>
      </c>
      <c r="E1773" s="13" t="s">
        <v>18348</v>
      </c>
      <c r="F1773" s="13" t="s">
        <v>18349</v>
      </c>
      <c r="G1773" s="13">
        <v>2017</v>
      </c>
      <c r="H1773" s="44">
        <v>43130</v>
      </c>
    </row>
    <row r="1774" spans="1:11" ht="15.75" customHeight="1" x14ac:dyDescent="0.25">
      <c r="A1774" s="13">
        <v>34789510</v>
      </c>
      <c r="B1774" s="13" t="s">
        <v>18368</v>
      </c>
      <c r="C1774" s="13" t="s">
        <v>18369</v>
      </c>
      <c r="D1774" s="13" t="s">
        <v>18370</v>
      </c>
      <c r="E1774" s="13" t="s">
        <v>18371</v>
      </c>
      <c r="F1774" s="13" t="s">
        <v>393</v>
      </c>
      <c r="G1774" s="13">
        <v>2022</v>
      </c>
      <c r="H1774" s="44">
        <v>44518</v>
      </c>
      <c r="I1774" s="13" t="s">
        <v>18372</v>
      </c>
      <c r="K1774" s="13" t="s">
        <v>18373</v>
      </c>
    </row>
    <row r="1775" spans="1:11" ht="15.75" customHeight="1" x14ac:dyDescent="0.25">
      <c r="A1775" s="13">
        <v>31468730</v>
      </c>
      <c r="B1775" s="13" t="s">
        <v>18387</v>
      </c>
      <c r="C1775" s="13" t="s">
        <v>18388</v>
      </c>
      <c r="D1775" s="13" t="s">
        <v>18389</v>
      </c>
      <c r="E1775" s="13" t="s">
        <v>4228</v>
      </c>
      <c r="F1775" s="13" t="s">
        <v>13314</v>
      </c>
      <c r="G1775" s="13">
        <v>2019</v>
      </c>
      <c r="H1775" s="44">
        <v>43708</v>
      </c>
      <c r="I1775" s="13" t="s">
        <v>18390</v>
      </c>
      <c r="K1775" s="13" t="s">
        <v>18391</v>
      </c>
    </row>
    <row r="1776" spans="1:11" ht="15.75" customHeight="1" x14ac:dyDescent="0.25">
      <c r="A1776" s="13">
        <v>34488704</v>
      </c>
      <c r="B1776" s="13" t="s">
        <v>18392</v>
      </c>
      <c r="C1776" s="13" t="s">
        <v>18393</v>
      </c>
      <c r="D1776" s="13" t="s">
        <v>18394</v>
      </c>
      <c r="E1776" s="13" t="s">
        <v>18395</v>
      </c>
      <c r="F1776" s="13" t="s">
        <v>10470</v>
      </c>
      <c r="G1776" s="13">
        <v>2021</v>
      </c>
      <c r="H1776" s="44">
        <v>44446</v>
      </c>
      <c r="I1776" s="13" t="s">
        <v>18396</v>
      </c>
      <c r="K1776" s="13" t="s">
        <v>18397</v>
      </c>
    </row>
    <row r="1777" spans="1:11" ht="15.75" customHeight="1" x14ac:dyDescent="0.25">
      <c r="A1777" s="13">
        <v>34981015</v>
      </c>
      <c r="B1777" s="13" t="s">
        <v>18404</v>
      </c>
      <c r="C1777" s="13" t="s">
        <v>18405</v>
      </c>
      <c r="D1777" s="13" t="s">
        <v>18406</v>
      </c>
      <c r="E1777" s="13" t="s">
        <v>18407</v>
      </c>
      <c r="F1777" s="13" t="s">
        <v>18408</v>
      </c>
      <c r="G1777" s="13">
        <v>2021</v>
      </c>
      <c r="H1777" s="44">
        <v>44565</v>
      </c>
      <c r="I1777" s="13" t="s">
        <v>18409</v>
      </c>
      <c r="K1777" s="13" t="s">
        <v>18410</v>
      </c>
    </row>
    <row r="1778" spans="1:11" ht="15.75" customHeight="1" x14ac:dyDescent="0.25">
      <c r="A1778" s="13">
        <v>33121366</v>
      </c>
      <c r="B1778" s="13" t="s">
        <v>18411</v>
      </c>
      <c r="C1778" s="13" t="s">
        <v>5697</v>
      </c>
      <c r="D1778" s="13" t="s">
        <v>18412</v>
      </c>
      <c r="E1778" s="13" t="s">
        <v>119</v>
      </c>
      <c r="F1778" s="13" t="s">
        <v>735</v>
      </c>
      <c r="G1778" s="13">
        <v>2020</v>
      </c>
      <c r="H1778" s="44">
        <v>44134</v>
      </c>
      <c r="K1778" s="13" t="s">
        <v>18413</v>
      </c>
    </row>
    <row r="1779" spans="1:11" ht="15.75" customHeight="1" x14ac:dyDescent="0.25">
      <c r="A1779" s="13">
        <v>32484428</v>
      </c>
      <c r="B1779" s="13" t="s">
        <v>18414</v>
      </c>
      <c r="C1779" s="13" t="s">
        <v>18415</v>
      </c>
      <c r="D1779" s="13" t="s">
        <v>18416</v>
      </c>
      <c r="E1779" s="13" t="s">
        <v>15557</v>
      </c>
      <c r="F1779" s="13" t="s">
        <v>11512</v>
      </c>
      <c r="G1779" s="13">
        <v>2022</v>
      </c>
      <c r="H1779" s="44">
        <v>43985</v>
      </c>
      <c r="K1779" s="13" t="s">
        <v>18417</v>
      </c>
    </row>
    <row r="1780" spans="1:11" ht="15.75" customHeight="1" x14ac:dyDescent="0.25">
      <c r="A1780" s="13">
        <v>30125691</v>
      </c>
      <c r="B1780" s="13" t="s">
        <v>18418</v>
      </c>
      <c r="C1780" s="13" t="s">
        <v>18419</v>
      </c>
      <c r="D1780" s="13" t="s">
        <v>18420</v>
      </c>
      <c r="E1780" s="13" t="s">
        <v>18421</v>
      </c>
      <c r="F1780" s="13" t="s">
        <v>454</v>
      </c>
      <c r="G1780" s="13">
        <v>2018</v>
      </c>
      <c r="H1780" s="44">
        <v>43333</v>
      </c>
      <c r="K1780" s="13" t="s">
        <v>18422</v>
      </c>
    </row>
    <row r="1781" spans="1:11" ht="15.75" customHeight="1" x14ac:dyDescent="0.25">
      <c r="A1781" s="13">
        <v>31642639</v>
      </c>
      <c r="B1781" s="13" t="s">
        <v>18433</v>
      </c>
      <c r="C1781" s="13" t="s">
        <v>18434</v>
      </c>
      <c r="D1781" s="13" t="s">
        <v>18435</v>
      </c>
      <c r="E1781" s="13" t="s">
        <v>18436</v>
      </c>
      <c r="F1781" s="13" t="s">
        <v>1132</v>
      </c>
      <c r="G1781" s="13">
        <v>2019</v>
      </c>
      <c r="H1781" s="44">
        <v>43762</v>
      </c>
      <c r="I1781" s="13" t="s">
        <v>18437</v>
      </c>
    </row>
    <row r="1782" spans="1:11" ht="15.75" customHeight="1" x14ac:dyDescent="0.25">
      <c r="A1782" s="13">
        <v>33519726</v>
      </c>
      <c r="B1782" s="13" t="s">
        <v>18438</v>
      </c>
      <c r="C1782" s="13" t="s">
        <v>18439</v>
      </c>
      <c r="D1782" s="13" t="s">
        <v>18440</v>
      </c>
      <c r="E1782" s="13" t="s">
        <v>18441</v>
      </c>
      <c r="F1782" s="13" t="s">
        <v>15747</v>
      </c>
      <c r="G1782" s="13">
        <v>2021</v>
      </c>
      <c r="H1782" s="44">
        <v>44228</v>
      </c>
      <c r="I1782" s="13" t="s">
        <v>18442</v>
      </c>
      <c r="K1782" s="13" t="s">
        <v>18443</v>
      </c>
    </row>
    <row r="1783" spans="1:11" ht="15.75" customHeight="1" x14ac:dyDescent="0.25">
      <c r="A1783" s="13">
        <v>32184310</v>
      </c>
      <c r="B1783" s="13" t="s">
        <v>18445</v>
      </c>
      <c r="C1783" s="13" t="s">
        <v>18446</v>
      </c>
      <c r="D1783" s="13" t="s">
        <v>18447</v>
      </c>
      <c r="E1783" s="13" t="s">
        <v>18448</v>
      </c>
      <c r="F1783" s="13" t="s">
        <v>5111</v>
      </c>
      <c r="G1783" s="13">
        <v>2020</v>
      </c>
      <c r="H1783" s="44">
        <v>43909</v>
      </c>
      <c r="I1783" s="13" t="s">
        <v>18449</v>
      </c>
      <c r="K1783" s="13" t="s">
        <v>18450</v>
      </c>
    </row>
    <row r="1784" spans="1:11" ht="15.75" customHeight="1" x14ac:dyDescent="0.25">
      <c r="A1784" s="13">
        <v>29097418</v>
      </c>
      <c r="B1784" s="13" t="s">
        <v>18456</v>
      </c>
      <c r="C1784" s="13" t="s">
        <v>18457</v>
      </c>
      <c r="D1784" s="13" t="s">
        <v>18458</v>
      </c>
      <c r="E1784" s="13" t="s">
        <v>7734</v>
      </c>
      <c r="F1784" s="13" t="s">
        <v>393</v>
      </c>
      <c r="G1784" s="13">
        <v>2018</v>
      </c>
      <c r="H1784" s="44">
        <v>43043</v>
      </c>
      <c r="I1784" s="13" t="s">
        <v>18459</v>
      </c>
      <c r="J1784" s="13" t="s">
        <v>18460</v>
      </c>
      <c r="K1784" s="13" t="s">
        <v>18461</v>
      </c>
    </row>
    <row r="1785" spans="1:11" ht="15.75" customHeight="1" x14ac:dyDescent="0.25">
      <c r="A1785" s="13">
        <v>34997050</v>
      </c>
      <c r="B1785" s="13" t="s">
        <v>18462</v>
      </c>
      <c r="C1785" s="13" t="s">
        <v>18463</v>
      </c>
      <c r="D1785" s="13" t="s">
        <v>18464</v>
      </c>
      <c r="E1785" s="13" t="s">
        <v>6659</v>
      </c>
      <c r="F1785" s="13" t="s">
        <v>2202</v>
      </c>
      <c r="G1785" s="13">
        <v>2022</v>
      </c>
      <c r="H1785" s="44">
        <v>44569</v>
      </c>
      <c r="I1785" s="13" t="s">
        <v>18465</v>
      </c>
      <c r="K1785" s="13" t="s">
        <v>18466</v>
      </c>
    </row>
    <row r="1786" spans="1:11" ht="15.75" customHeight="1" x14ac:dyDescent="0.25">
      <c r="A1786" s="13">
        <v>30322851</v>
      </c>
      <c r="B1786" s="13" t="s">
        <v>18468</v>
      </c>
      <c r="C1786" s="13" t="s">
        <v>18469</v>
      </c>
      <c r="D1786" s="13" t="s">
        <v>18470</v>
      </c>
      <c r="E1786" s="13" t="s">
        <v>18471</v>
      </c>
      <c r="F1786" s="13" t="s">
        <v>373</v>
      </c>
      <c r="G1786" s="13">
        <v>2018</v>
      </c>
      <c r="H1786" s="44">
        <v>43390</v>
      </c>
      <c r="I1786" s="13" t="s">
        <v>18472</v>
      </c>
      <c r="K1786" s="13" t="s">
        <v>18473</v>
      </c>
    </row>
    <row r="1787" spans="1:11" ht="15.75" customHeight="1" x14ac:dyDescent="0.25">
      <c r="A1787" s="13">
        <v>32375974</v>
      </c>
      <c r="B1787" s="13" t="s">
        <v>18485</v>
      </c>
      <c r="C1787" s="13" t="s">
        <v>18486</v>
      </c>
      <c r="D1787" s="13" t="s">
        <v>18487</v>
      </c>
      <c r="E1787" s="13" t="s">
        <v>18488</v>
      </c>
      <c r="F1787" s="13" t="s">
        <v>249</v>
      </c>
      <c r="G1787" s="13">
        <v>2020</v>
      </c>
      <c r="H1787" s="44">
        <v>43959</v>
      </c>
      <c r="I1787" s="13" t="s">
        <v>18489</v>
      </c>
      <c r="K1787" s="13" t="s">
        <v>18490</v>
      </c>
    </row>
    <row r="1788" spans="1:11" ht="15.75" customHeight="1" x14ac:dyDescent="0.25">
      <c r="A1788" s="13">
        <v>34055431</v>
      </c>
      <c r="B1788" s="13" t="s">
        <v>18501</v>
      </c>
      <c r="C1788" s="13" t="s">
        <v>18502</v>
      </c>
      <c r="D1788" s="13" t="s">
        <v>18503</v>
      </c>
      <c r="E1788" s="13" t="s">
        <v>18504</v>
      </c>
      <c r="F1788" s="13" t="s">
        <v>16520</v>
      </c>
      <c r="G1788" s="13">
        <v>2021</v>
      </c>
      <c r="H1788" s="44">
        <v>44347</v>
      </c>
      <c r="I1788" s="13" t="s">
        <v>18505</v>
      </c>
      <c r="K1788" s="13" t="s">
        <v>18506</v>
      </c>
    </row>
    <row r="1789" spans="1:11" ht="15.75" customHeight="1" x14ac:dyDescent="0.25">
      <c r="A1789" s="13">
        <v>33412301</v>
      </c>
      <c r="B1789" s="13" t="s">
        <v>18507</v>
      </c>
      <c r="C1789" s="13" t="s">
        <v>18508</v>
      </c>
      <c r="D1789" s="13" t="s">
        <v>18509</v>
      </c>
      <c r="E1789" s="13" t="s">
        <v>18510</v>
      </c>
      <c r="F1789" s="13" t="s">
        <v>18511</v>
      </c>
      <c r="G1789" s="13">
        <v>2021</v>
      </c>
      <c r="H1789" s="44">
        <v>44203</v>
      </c>
      <c r="K1789" s="13" t="s">
        <v>18512</v>
      </c>
    </row>
    <row r="1790" spans="1:11" ht="15.75" customHeight="1" x14ac:dyDescent="0.25">
      <c r="A1790" s="13">
        <v>31643230</v>
      </c>
      <c r="B1790" s="13" t="s">
        <v>18513</v>
      </c>
      <c r="D1790" s="13" t="s">
        <v>18022</v>
      </c>
      <c r="F1790" s="13" t="s">
        <v>18023</v>
      </c>
      <c r="G1790" s="13">
        <v>2012</v>
      </c>
      <c r="H1790" s="44">
        <v>44124</v>
      </c>
    </row>
    <row r="1791" spans="1:11" ht="15.75" customHeight="1" x14ac:dyDescent="0.25">
      <c r="A1791" s="13">
        <v>28717267</v>
      </c>
      <c r="B1791" s="13" t="s">
        <v>18514</v>
      </c>
      <c r="C1791" s="13" t="s">
        <v>18515</v>
      </c>
      <c r="D1791" s="13" t="s">
        <v>18516</v>
      </c>
      <c r="E1791" s="13" t="s">
        <v>18517</v>
      </c>
      <c r="F1791" s="13" t="s">
        <v>18518</v>
      </c>
      <c r="G1791" s="13">
        <v>2017</v>
      </c>
      <c r="H1791" s="44">
        <v>42935</v>
      </c>
      <c r="I1791" s="13" t="s">
        <v>18519</v>
      </c>
      <c r="K1791" s="13" t="s">
        <v>18520</v>
      </c>
    </row>
    <row r="1792" spans="1:11" ht="15.75" customHeight="1" x14ac:dyDescent="0.25">
      <c r="A1792" s="13">
        <v>32983740</v>
      </c>
      <c r="B1792" s="13" t="s">
        <v>18541</v>
      </c>
      <c r="C1792" s="13" t="s">
        <v>18542</v>
      </c>
      <c r="D1792" s="13" t="s">
        <v>18543</v>
      </c>
      <c r="E1792" s="13" t="s">
        <v>18544</v>
      </c>
      <c r="F1792" s="13" t="s">
        <v>17017</v>
      </c>
      <c r="G1792" s="13">
        <v>2020</v>
      </c>
      <c r="H1792" s="44">
        <v>44102</v>
      </c>
      <c r="I1792" s="13" t="s">
        <v>18545</v>
      </c>
      <c r="K1792" s="13" t="s">
        <v>18546</v>
      </c>
    </row>
    <row r="1793" spans="1:11" ht="15.75" customHeight="1" x14ac:dyDescent="0.25">
      <c r="A1793" s="13">
        <v>31102824</v>
      </c>
      <c r="B1793" s="13" t="s">
        <v>18562</v>
      </c>
      <c r="C1793" s="13" t="s">
        <v>18563</v>
      </c>
      <c r="D1793" s="13" t="s">
        <v>18564</v>
      </c>
      <c r="E1793" s="13" t="s">
        <v>18565</v>
      </c>
      <c r="F1793" s="13" t="s">
        <v>454</v>
      </c>
      <c r="G1793" s="13">
        <v>2019</v>
      </c>
      <c r="H1793" s="44">
        <v>43604</v>
      </c>
      <c r="K1793" s="13" t="s">
        <v>18566</v>
      </c>
    </row>
    <row r="1794" spans="1:11" ht="15.75" customHeight="1" x14ac:dyDescent="0.25">
      <c r="A1794" s="13">
        <v>33107578</v>
      </c>
      <c r="B1794" s="13" t="s">
        <v>18590</v>
      </c>
      <c r="C1794" s="13" t="s">
        <v>18591</v>
      </c>
      <c r="D1794" s="13" t="s">
        <v>18592</v>
      </c>
      <c r="E1794" s="13" t="s">
        <v>18593</v>
      </c>
      <c r="F1794" s="13" t="s">
        <v>195</v>
      </c>
      <c r="G1794" s="13">
        <v>2021</v>
      </c>
      <c r="H1794" s="44">
        <v>44131</v>
      </c>
      <c r="I1794" s="13" t="s">
        <v>18594</v>
      </c>
      <c r="K1794" s="13" t="s">
        <v>18595</v>
      </c>
    </row>
    <row r="1795" spans="1:11" ht="15.75" customHeight="1" x14ac:dyDescent="0.25">
      <c r="A1795" s="13">
        <v>35052976</v>
      </c>
      <c r="B1795" s="13" t="s">
        <v>18597</v>
      </c>
      <c r="C1795" s="13" t="s">
        <v>18598</v>
      </c>
      <c r="D1795" s="13" t="s">
        <v>18599</v>
      </c>
      <c r="E1795" s="13" t="s">
        <v>6659</v>
      </c>
      <c r="F1795" s="13" t="s">
        <v>15834</v>
      </c>
      <c r="G1795" s="13">
        <v>2022</v>
      </c>
      <c r="H1795" s="44">
        <v>44582</v>
      </c>
      <c r="I1795" s="13" t="s">
        <v>18600</v>
      </c>
      <c r="K1795" s="13" t="s">
        <v>18601</v>
      </c>
    </row>
    <row r="1796" spans="1:11" ht="15.75" customHeight="1" x14ac:dyDescent="0.25">
      <c r="A1796" s="13">
        <v>36312786</v>
      </c>
      <c r="B1796" s="13" t="s">
        <v>18622</v>
      </c>
      <c r="C1796" s="13" t="s">
        <v>18623</v>
      </c>
      <c r="D1796" s="13" t="s">
        <v>18624</v>
      </c>
      <c r="E1796" s="13" t="s">
        <v>10286</v>
      </c>
      <c r="F1796" s="13" t="s">
        <v>16843</v>
      </c>
      <c r="G1796" s="13">
        <v>2022</v>
      </c>
      <c r="H1796" s="44">
        <v>44865</v>
      </c>
      <c r="I1796" s="13" t="s">
        <v>18625</v>
      </c>
      <c r="K1796" s="13" t="s">
        <v>18626</v>
      </c>
    </row>
    <row r="1797" spans="1:11" ht="15.75" customHeight="1" x14ac:dyDescent="0.25">
      <c r="A1797" s="13">
        <v>32689914</v>
      </c>
      <c r="B1797" s="13" t="s">
        <v>18635</v>
      </c>
      <c r="C1797" s="13" t="s">
        <v>18636</v>
      </c>
      <c r="D1797" s="13" t="s">
        <v>18637</v>
      </c>
      <c r="E1797" s="13" t="s">
        <v>7015</v>
      </c>
      <c r="F1797" s="13" t="s">
        <v>5099</v>
      </c>
      <c r="G1797" s="13">
        <v>2020</v>
      </c>
      <c r="H1797" s="44">
        <v>44034</v>
      </c>
      <c r="K1797" s="13" t="s">
        <v>18638</v>
      </c>
    </row>
    <row r="1798" spans="1:11" ht="15.75" customHeight="1" x14ac:dyDescent="0.25">
      <c r="A1798" s="13">
        <v>33004610</v>
      </c>
      <c r="B1798" s="13" t="s">
        <v>18639</v>
      </c>
      <c r="C1798" s="13" t="s">
        <v>18640</v>
      </c>
      <c r="D1798" s="13" t="s">
        <v>18641</v>
      </c>
      <c r="E1798" s="13" t="s">
        <v>15627</v>
      </c>
      <c r="F1798" s="13" t="s">
        <v>393</v>
      </c>
      <c r="G1798" s="13">
        <v>2021</v>
      </c>
      <c r="H1798" s="44">
        <v>44106</v>
      </c>
      <c r="I1798" s="13" t="s">
        <v>18642</v>
      </c>
      <c r="J1798" s="13" t="s">
        <v>18643</v>
      </c>
      <c r="K1798" s="13" t="s">
        <v>18644</v>
      </c>
    </row>
    <row r="1799" spans="1:11" ht="15.75" customHeight="1" x14ac:dyDescent="0.25">
      <c r="A1799" s="13">
        <v>34576759</v>
      </c>
      <c r="B1799" s="13" t="s">
        <v>18645</v>
      </c>
      <c r="C1799" s="13" t="s">
        <v>18646</v>
      </c>
      <c r="D1799" s="13" t="s">
        <v>18647</v>
      </c>
      <c r="E1799" s="13" t="s">
        <v>18648</v>
      </c>
      <c r="F1799" s="13" t="s">
        <v>15996</v>
      </c>
      <c r="G1799" s="13">
        <v>2021</v>
      </c>
      <c r="H1799" s="44">
        <v>44467</v>
      </c>
      <c r="I1799" s="13" t="s">
        <v>18649</v>
      </c>
      <c r="K1799" s="13" t="s">
        <v>18650</v>
      </c>
    </row>
    <row r="1800" spans="1:11" ht="15.75" customHeight="1" x14ac:dyDescent="0.25">
      <c r="A1800" s="13">
        <v>34580906</v>
      </c>
      <c r="B1800" s="13" t="s">
        <v>18657</v>
      </c>
      <c r="C1800" s="13" t="s">
        <v>18658</v>
      </c>
      <c r="D1800" s="13" t="s">
        <v>18659</v>
      </c>
      <c r="E1800" s="13" t="s">
        <v>18660</v>
      </c>
      <c r="F1800" s="13" t="s">
        <v>1376</v>
      </c>
      <c r="G1800" s="13">
        <v>2021</v>
      </c>
      <c r="H1800" s="44">
        <v>44467</v>
      </c>
      <c r="I1800" s="13" t="s">
        <v>18661</v>
      </c>
      <c r="K1800" s="13" t="s">
        <v>18662</v>
      </c>
    </row>
    <row r="1801" spans="1:11" ht="15.75" customHeight="1" x14ac:dyDescent="0.25">
      <c r="A1801" s="13">
        <v>31730499</v>
      </c>
      <c r="B1801" s="13" t="s">
        <v>18669</v>
      </c>
      <c r="C1801" s="13" t="s">
        <v>18670</v>
      </c>
      <c r="D1801" s="13" t="s">
        <v>18671</v>
      </c>
      <c r="E1801" s="13" t="s">
        <v>18672</v>
      </c>
      <c r="F1801" s="13" t="s">
        <v>18673</v>
      </c>
      <c r="G1801" s="13">
        <v>2019</v>
      </c>
      <c r="H1801" s="44">
        <v>43785</v>
      </c>
      <c r="K1801" s="13" t="s">
        <v>18674</v>
      </c>
    </row>
    <row r="1802" spans="1:11" ht="15.75" customHeight="1" x14ac:dyDescent="0.25">
      <c r="A1802" s="13">
        <v>32912933</v>
      </c>
      <c r="B1802" s="13" t="s">
        <v>18695</v>
      </c>
      <c r="C1802" s="13" t="s">
        <v>18696</v>
      </c>
      <c r="D1802" s="13" t="s">
        <v>18697</v>
      </c>
      <c r="E1802" s="13" t="s">
        <v>18698</v>
      </c>
      <c r="F1802" s="13" t="s">
        <v>393</v>
      </c>
      <c r="G1802" s="13">
        <v>2021</v>
      </c>
      <c r="H1802" s="44">
        <v>44085</v>
      </c>
      <c r="K1802" s="13" t="s">
        <v>18699</v>
      </c>
    </row>
    <row r="1803" spans="1:11" ht="15.75" customHeight="1" x14ac:dyDescent="0.25">
      <c r="A1803" s="13">
        <v>32498967</v>
      </c>
      <c r="B1803" s="13" t="s">
        <v>18700</v>
      </c>
      <c r="C1803" s="13" t="s">
        <v>18701</v>
      </c>
      <c r="D1803" s="13" t="s">
        <v>18702</v>
      </c>
      <c r="E1803" s="13" t="s">
        <v>18703</v>
      </c>
      <c r="F1803" s="13" t="s">
        <v>1995</v>
      </c>
      <c r="G1803" s="13">
        <v>2021</v>
      </c>
      <c r="H1803" s="44">
        <v>43988</v>
      </c>
      <c r="K1803" s="13" t="s">
        <v>18704</v>
      </c>
    </row>
    <row r="1804" spans="1:11" ht="15.75" customHeight="1" x14ac:dyDescent="0.25">
      <c r="A1804" s="13">
        <v>28186463</v>
      </c>
      <c r="B1804" s="13" t="s">
        <v>18705</v>
      </c>
      <c r="C1804" s="13" t="s">
        <v>18706</v>
      </c>
      <c r="D1804" s="13" t="s">
        <v>18707</v>
      </c>
      <c r="E1804" s="13" t="s">
        <v>8603</v>
      </c>
      <c r="F1804" s="13" t="s">
        <v>735</v>
      </c>
      <c r="G1804" s="13">
        <v>2017</v>
      </c>
      <c r="H1804" s="44">
        <v>42777</v>
      </c>
      <c r="K1804" s="13" t="s">
        <v>18708</v>
      </c>
    </row>
    <row r="1805" spans="1:11" ht="15.75" customHeight="1" x14ac:dyDescent="0.25">
      <c r="A1805" s="13">
        <v>31859747</v>
      </c>
      <c r="B1805" s="13" t="s">
        <v>18715</v>
      </c>
      <c r="C1805" s="13" t="s">
        <v>18716</v>
      </c>
      <c r="D1805" s="13" t="s">
        <v>18717</v>
      </c>
      <c r="E1805" s="13" t="s">
        <v>18718</v>
      </c>
      <c r="F1805" s="13" t="s">
        <v>113</v>
      </c>
      <c r="G1805" s="13">
        <v>2019</v>
      </c>
      <c r="H1805" s="44">
        <v>43820</v>
      </c>
      <c r="K1805" s="13" t="s">
        <v>18719</v>
      </c>
    </row>
    <row r="1806" spans="1:11" ht="15.75" customHeight="1" x14ac:dyDescent="0.25">
      <c r="A1806" s="13">
        <v>31524362</v>
      </c>
      <c r="B1806" s="13" t="s">
        <v>18720</v>
      </c>
      <c r="C1806" s="13" t="s">
        <v>18721</v>
      </c>
      <c r="D1806" s="13" t="s">
        <v>18722</v>
      </c>
      <c r="E1806" s="13" t="s">
        <v>18723</v>
      </c>
      <c r="F1806" s="13" t="s">
        <v>6390</v>
      </c>
      <c r="G1806" s="13">
        <v>2019</v>
      </c>
      <c r="H1806" s="44">
        <v>43725</v>
      </c>
    </row>
    <row r="1807" spans="1:11" ht="15.75" customHeight="1" x14ac:dyDescent="0.25">
      <c r="A1807" s="13">
        <v>36105492</v>
      </c>
      <c r="B1807" s="13" t="s">
        <v>18760</v>
      </c>
      <c r="C1807" s="13" t="s">
        <v>18761</v>
      </c>
      <c r="D1807" s="13" t="s">
        <v>18762</v>
      </c>
      <c r="E1807" s="13" t="s">
        <v>18763</v>
      </c>
      <c r="F1807" s="13" t="s">
        <v>18764</v>
      </c>
      <c r="G1807" s="13">
        <v>2021</v>
      </c>
      <c r="H1807" s="44">
        <v>44819</v>
      </c>
      <c r="I1807" s="13" t="s">
        <v>18765</v>
      </c>
      <c r="K1807" s="13" t="s">
        <v>18766</v>
      </c>
    </row>
    <row r="1808" spans="1:11" ht="15.75" customHeight="1" x14ac:dyDescent="0.25">
      <c r="A1808" s="13">
        <v>30703834</v>
      </c>
      <c r="B1808" s="13" t="s">
        <v>18767</v>
      </c>
      <c r="C1808" s="13" t="s">
        <v>18768</v>
      </c>
      <c r="D1808" s="13" t="s">
        <v>18769</v>
      </c>
      <c r="E1808" s="13" t="s">
        <v>18770</v>
      </c>
      <c r="F1808" s="13" t="s">
        <v>18771</v>
      </c>
      <c r="G1808" s="13">
        <v>2019</v>
      </c>
      <c r="H1808" s="44">
        <v>43497</v>
      </c>
      <c r="K1808" s="13" t="s">
        <v>18772</v>
      </c>
    </row>
    <row r="1809" spans="1:11" ht="15.75" customHeight="1" x14ac:dyDescent="0.25">
      <c r="A1809" s="13">
        <v>29733249</v>
      </c>
      <c r="B1809" s="13" t="s">
        <v>18773</v>
      </c>
      <c r="C1809" s="13" t="s">
        <v>18774</v>
      </c>
      <c r="D1809" s="13" t="s">
        <v>18775</v>
      </c>
      <c r="E1809" s="13" t="s">
        <v>4959</v>
      </c>
      <c r="F1809" s="13" t="s">
        <v>2938</v>
      </c>
      <c r="G1809" s="13">
        <v>2018</v>
      </c>
      <c r="H1809" s="44">
        <v>43228</v>
      </c>
      <c r="K1809" s="13" t="s">
        <v>18776</v>
      </c>
    </row>
    <row r="1810" spans="1:11" ht="15.75" customHeight="1" x14ac:dyDescent="0.25">
      <c r="A1810" s="13">
        <v>32422849</v>
      </c>
      <c r="B1810" s="13" t="s">
        <v>18792</v>
      </c>
      <c r="C1810" s="13" t="s">
        <v>18793</v>
      </c>
      <c r="D1810" s="13" t="s">
        <v>18794</v>
      </c>
      <c r="E1810" s="13" t="s">
        <v>3433</v>
      </c>
      <c r="F1810" s="13" t="s">
        <v>3139</v>
      </c>
      <c r="G1810" s="13">
        <v>2020</v>
      </c>
      <c r="H1810" s="44">
        <v>43971</v>
      </c>
      <c r="K1810" s="13" t="s">
        <v>18795</v>
      </c>
    </row>
    <row r="1811" spans="1:11" ht="15.75" customHeight="1" x14ac:dyDescent="0.25">
      <c r="A1811" s="13">
        <v>30722752</v>
      </c>
      <c r="B1811" s="13" t="s">
        <v>18796</v>
      </c>
      <c r="C1811" s="13" t="s">
        <v>18797</v>
      </c>
      <c r="D1811" s="13" t="s">
        <v>18798</v>
      </c>
      <c r="E1811" s="13" t="s">
        <v>18799</v>
      </c>
      <c r="F1811" s="13" t="s">
        <v>735</v>
      </c>
      <c r="G1811" s="13">
        <v>2019</v>
      </c>
      <c r="H1811" s="44">
        <v>43503</v>
      </c>
      <c r="K1811" s="13" t="s">
        <v>18800</v>
      </c>
    </row>
    <row r="1812" spans="1:11" ht="15.75" customHeight="1" x14ac:dyDescent="0.25">
      <c r="A1812" s="13">
        <v>28681823</v>
      </c>
      <c r="B1812" s="13" t="s">
        <v>18801</v>
      </c>
      <c r="C1812" s="13" t="s">
        <v>18802</v>
      </c>
      <c r="D1812" s="13" t="s">
        <v>18803</v>
      </c>
      <c r="E1812" s="13" t="s">
        <v>18804</v>
      </c>
      <c r="F1812" s="13" t="s">
        <v>1560</v>
      </c>
      <c r="G1812" s="13">
        <v>2017</v>
      </c>
      <c r="H1812" s="44">
        <v>42923</v>
      </c>
      <c r="K1812" s="13" t="s">
        <v>18805</v>
      </c>
    </row>
    <row r="1813" spans="1:11" ht="15.75" customHeight="1" x14ac:dyDescent="0.25">
      <c r="A1813" s="13">
        <v>31934366</v>
      </c>
      <c r="B1813" s="13" t="s">
        <v>18812</v>
      </c>
      <c r="C1813" s="13" t="s">
        <v>18813</v>
      </c>
      <c r="D1813" s="13" t="s">
        <v>18814</v>
      </c>
      <c r="E1813" s="13" t="s">
        <v>18815</v>
      </c>
      <c r="F1813" s="13" t="s">
        <v>16276</v>
      </c>
      <c r="G1813" s="13">
        <v>2019</v>
      </c>
      <c r="H1813" s="44">
        <v>43845</v>
      </c>
      <c r="I1813" s="13" t="s">
        <v>18816</v>
      </c>
      <c r="K1813" s="13" t="s">
        <v>18817</v>
      </c>
    </row>
    <row r="1814" spans="1:11" ht="15.75" customHeight="1" x14ac:dyDescent="0.25">
      <c r="A1814" s="13">
        <v>30756005</v>
      </c>
      <c r="B1814" s="13" t="s">
        <v>18819</v>
      </c>
      <c r="C1814" s="13" t="s">
        <v>18820</v>
      </c>
      <c r="D1814" s="13" t="s">
        <v>18821</v>
      </c>
      <c r="E1814" s="13" t="s">
        <v>18822</v>
      </c>
      <c r="F1814" s="13" t="s">
        <v>18823</v>
      </c>
      <c r="G1814" s="13">
        <v>2018</v>
      </c>
      <c r="H1814" s="44">
        <v>43510</v>
      </c>
      <c r="I1814" s="13" t="s">
        <v>18824</v>
      </c>
      <c r="K1814" s="13" t="s">
        <v>18825</v>
      </c>
    </row>
    <row r="1815" spans="1:11" ht="15.75" customHeight="1" x14ac:dyDescent="0.25">
      <c r="A1815" s="13">
        <v>36569947</v>
      </c>
      <c r="B1815" s="13" t="s">
        <v>18871</v>
      </c>
      <c r="C1815" s="13" t="s">
        <v>18872</v>
      </c>
      <c r="D1815" s="13" t="s">
        <v>18873</v>
      </c>
      <c r="E1815" s="13" t="s">
        <v>18874</v>
      </c>
      <c r="F1815" s="13" t="s">
        <v>460</v>
      </c>
      <c r="G1815" s="13">
        <v>2022</v>
      </c>
      <c r="H1815" s="44">
        <v>44921</v>
      </c>
      <c r="I1815" s="13" t="s">
        <v>18875</v>
      </c>
      <c r="K1815" s="13" t="s">
        <v>18876</v>
      </c>
    </row>
    <row r="1816" spans="1:11" ht="15.75" customHeight="1" x14ac:dyDescent="0.25">
      <c r="A1816" s="13">
        <v>31909501</v>
      </c>
      <c r="B1816" s="13" t="s">
        <v>18878</v>
      </c>
      <c r="C1816" s="13" t="s">
        <v>18879</v>
      </c>
      <c r="D1816" s="13" t="s">
        <v>18880</v>
      </c>
      <c r="E1816" s="13" t="s">
        <v>18271</v>
      </c>
      <c r="F1816" s="13" t="s">
        <v>3845</v>
      </c>
      <c r="G1816" s="13">
        <v>2020</v>
      </c>
      <c r="H1816" s="44">
        <v>43838</v>
      </c>
      <c r="K1816" s="13" t="s">
        <v>18881</v>
      </c>
    </row>
    <row r="1817" spans="1:11" ht="15.75" customHeight="1" x14ac:dyDescent="0.25">
      <c r="A1817" s="13">
        <v>31331980</v>
      </c>
      <c r="B1817" s="13" t="s">
        <v>18887</v>
      </c>
      <c r="C1817" s="13" t="s">
        <v>18888</v>
      </c>
      <c r="D1817" s="13" t="s">
        <v>18889</v>
      </c>
      <c r="E1817" s="13" t="s">
        <v>18890</v>
      </c>
      <c r="F1817" s="13" t="s">
        <v>373</v>
      </c>
      <c r="G1817" s="13">
        <v>2019</v>
      </c>
      <c r="H1817" s="44">
        <v>43670</v>
      </c>
      <c r="I1817" s="13" t="s">
        <v>18891</v>
      </c>
      <c r="K1817" s="13" t="s">
        <v>18892</v>
      </c>
    </row>
    <row r="1818" spans="1:11" ht="15.75" customHeight="1" x14ac:dyDescent="0.25">
      <c r="A1818" s="13">
        <v>26527219</v>
      </c>
      <c r="B1818" s="13" t="s">
        <v>18893</v>
      </c>
      <c r="C1818" s="13" t="s">
        <v>18894</v>
      </c>
      <c r="D1818" s="13" t="s">
        <v>18895</v>
      </c>
      <c r="E1818" s="13" t="s">
        <v>18896</v>
      </c>
      <c r="F1818" s="13" t="s">
        <v>18897</v>
      </c>
      <c r="G1818" s="13">
        <v>2017</v>
      </c>
      <c r="H1818" s="44">
        <v>42312</v>
      </c>
      <c r="K1818" s="13" t="s">
        <v>18898</v>
      </c>
    </row>
    <row r="1819" spans="1:11" ht="15.75" customHeight="1" x14ac:dyDescent="0.25">
      <c r="A1819" s="13">
        <v>32003164</v>
      </c>
      <c r="B1819" s="13" t="s">
        <v>18900</v>
      </c>
      <c r="C1819" s="13" t="s">
        <v>18901</v>
      </c>
      <c r="D1819" s="13" t="s">
        <v>18902</v>
      </c>
      <c r="E1819" s="13" t="s">
        <v>18903</v>
      </c>
      <c r="F1819" s="13" t="s">
        <v>18349</v>
      </c>
      <c r="G1819" s="13">
        <v>2019</v>
      </c>
      <c r="H1819" s="44">
        <v>43862</v>
      </c>
    </row>
    <row r="1820" spans="1:11" ht="15.75" customHeight="1" x14ac:dyDescent="0.25">
      <c r="A1820" s="13">
        <v>32810868</v>
      </c>
      <c r="B1820" s="13" t="s">
        <v>18911</v>
      </c>
      <c r="C1820" s="13" t="s">
        <v>18912</v>
      </c>
      <c r="D1820" s="13" t="s">
        <v>18913</v>
      </c>
      <c r="E1820" s="13" t="s">
        <v>529</v>
      </c>
      <c r="F1820" s="13" t="s">
        <v>18914</v>
      </c>
      <c r="G1820" s="13">
        <v>2020</v>
      </c>
      <c r="H1820" s="44">
        <v>44062</v>
      </c>
      <c r="I1820" s="13" t="s">
        <v>18915</v>
      </c>
      <c r="J1820" s="13" t="s">
        <v>18916</v>
      </c>
      <c r="K1820" s="13" t="s">
        <v>18917</v>
      </c>
    </row>
    <row r="1821" spans="1:11" ht="15.75" customHeight="1" x14ac:dyDescent="0.25">
      <c r="A1821" s="13">
        <v>34425937</v>
      </c>
      <c r="B1821" s="13" t="s">
        <v>18923</v>
      </c>
      <c r="C1821" s="13" t="s">
        <v>18924</v>
      </c>
      <c r="D1821" s="13" t="s">
        <v>18925</v>
      </c>
      <c r="E1821" s="13" t="s">
        <v>18926</v>
      </c>
      <c r="F1821" s="13" t="s">
        <v>595</v>
      </c>
      <c r="G1821" s="13">
        <v>2021</v>
      </c>
      <c r="H1821" s="44">
        <v>44432</v>
      </c>
      <c r="K1821" s="13" t="s">
        <v>18927</v>
      </c>
    </row>
    <row r="1822" spans="1:11" ht="15.75" customHeight="1" x14ac:dyDescent="0.25">
      <c r="A1822" s="13">
        <v>32321682</v>
      </c>
      <c r="B1822" s="13" t="s">
        <v>18935</v>
      </c>
      <c r="C1822" s="13" t="s">
        <v>18936</v>
      </c>
      <c r="D1822" s="13" t="s">
        <v>18937</v>
      </c>
      <c r="E1822" s="13" t="s">
        <v>17016</v>
      </c>
      <c r="F1822" s="13" t="s">
        <v>8447</v>
      </c>
      <c r="G1822" s="13">
        <v>2021</v>
      </c>
      <c r="H1822" s="44">
        <v>43945</v>
      </c>
      <c r="K1822" s="13" t="s">
        <v>18938</v>
      </c>
    </row>
    <row r="1823" spans="1:11" ht="15.75" customHeight="1" x14ac:dyDescent="0.25">
      <c r="A1823" s="13">
        <v>29625547</v>
      </c>
      <c r="B1823" s="13" t="s">
        <v>18949</v>
      </c>
      <c r="C1823" s="13" t="s">
        <v>18950</v>
      </c>
      <c r="D1823" s="13" t="s">
        <v>18951</v>
      </c>
      <c r="E1823" s="13" t="s">
        <v>7279</v>
      </c>
      <c r="F1823" s="13" t="s">
        <v>18952</v>
      </c>
      <c r="G1823" s="13">
        <v>2018</v>
      </c>
      <c r="H1823" s="44">
        <v>43198</v>
      </c>
      <c r="K1823" s="13" t="s">
        <v>18953</v>
      </c>
    </row>
    <row r="1824" spans="1:11" ht="15.75" customHeight="1" x14ac:dyDescent="0.25">
      <c r="A1824" s="13">
        <v>28373867</v>
      </c>
      <c r="B1824" s="13" t="s">
        <v>18954</v>
      </c>
      <c r="C1824" s="13" t="s">
        <v>18955</v>
      </c>
      <c r="D1824" s="13" t="s">
        <v>18956</v>
      </c>
      <c r="E1824" s="13" t="s">
        <v>18957</v>
      </c>
      <c r="F1824" s="13" t="s">
        <v>15747</v>
      </c>
      <c r="G1824" s="13">
        <v>2017</v>
      </c>
      <c r="H1824" s="44">
        <v>42830</v>
      </c>
      <c r="I1824" s="13" t="s">
        <v>18958</v>
      </c>
      <c r="K1824" s="13" t="s">
        <v>18959</v>
      </c>
    </row>
    <row r="1825" spans="1:11" ht="15.75" customHeight="1" x14ac:dyDescent="0.25">
      <c r="A1825" s="13">
        <v>31835724</v>
      </c>
      <c r="B1825" s="13" t="s">
        <v>18977</v>
      </c>
      <c r="C1825" s="13" t="s">
        <v>18978</v>
      </c>
      <c r="D1825" s="13" t="s">
        <v>18979</v>
      </c>
      <c r="E1825" s="13" t="s">
        <v>18980</v>
      </c>
      <c r="F1825" s="13" t="s">
        <v>17245</v>
      </c>
      <c r="G1825" s="13">
        <v>2019</v>
      </c>
      <c r="H1825" s="44">
        <v>43814</v>
      </c>
      <c r="I1825" s="13" t="s">
        <v>18981</v>
      </c>
      <c r="K1825" s="13" t="s">
        <v>18982</v>
      </c>
    </row>
    <row r="1826" spans="1:11" ht="15.75" customHeight="1" x14ac:dyDescent="0.25">
      <c r="A1826" s="13">
        <v>30249728</v>
      </c>
      <c r="B1826" s="13" t="s">
        <v>18984</v>
      </c>
      <c r="C1826" s="13" t="s">
        <v>18985</v>
      </c>
      <c r="D1826" s="13" t="s">
        <v>18986</v>
      </c>
      <c r="E1826" s="13" t="s">
        <v>18987</v>
      </c>
      <c r="F1826" s="13" t="s">
        <v>9290</v>
      </c>
      <c r="G1826" s="13">
        <v>2018</v>
      </c>
      <c r="H1826" s="44">
        <v>43369</v>
      </c>
      <c r="I1826" s="13" t="s">
        <v>18988</v>
      </c>
      <c r="K1826" s="13" t="s">
        <v>18989</v>
      </c>
    </row>
    <row r="1827" spans="1:11" ht="15.75" customHeight="1" x14ac:dyDescent="0.25">
      <c r="A1827" s="13">
        <v>28871927</v>
      </c>
      <c r="B1827" s="13" t="s">
        <v>18991</v>
      </c>
      <c r="C1827" s="13" t="s">
        <v>18992</v>
      </c>
      <c r="D1827" s="13" t="s">
        <v>18993</v>
      </c>
      <c r="E1827" s="13" t="s">
        <v>18994</v>
      </c>
      <c r="F1827" s="13" t="s">
        <v>18995</v>
      </c>
      <c r="G1827" s="13">
        <v>2017</v>
      </c>
      <c r="H1827" s="44">
        <v>42984</v>
      </c>
    </row>
    <row r="1828" spans="1:11" ht="15.75" customHeight="1" x14ac:dyDescent="0.25">
      <c r="A1828" s="13">
        <v>31360448</v>
      </c>
      <c r="B1828" s="13" t="s">
        <v>18996</v>
      </c>
      <c r="C1828" s="13" t="s">
        <v>18997</v>
      </c>
      <c r="D1828" s="13" t="s">
        <v>18998</v>
      </c>
      <c r="E1828" s="13" t="s">
        <v>6492</v>
      </c>
      <c r="F1828" s="13" t="s">
        <v>18999</v>
      </c>
      <c r="G1828" s="13">
        <v>2019</v>
      </c>
      <c r="H1828" s="44">
        <v>43677</v>
      </c>
      <c r="I1828" s="13" t="s">
        <v>19000</v>
      </c>
      <c r="K1828" s="13" t="s">
        <v>19001</v>
      </c>
    </row>
    <row r="1829" spans="1:11" ht="15.75" customHeight="1" x14ac:dyDescent="0.25">
      <c r="A1829" s="13">
        <v>29708009</v>
      </c>
      <c r="B1829" s="13" t="s">
        <v>19002</v>
      </c>
      <c r="C1829" s="13" t="s">
        <v>19003</v>
      </c>
      <c r="D1829" s="13" t="s">
        <v>19004</v>
      </c>
      <c r="E1829" s="13" t="s">
        <v>6376</v>
      </c>
      <c r="F1829" s="13" t="s">
        <v>19005</v>
      </c>
      <c r="G1829" s="13">
        <v>2018</v>
      </c>
      <c r="H1829" s="44">
        <v>43221</v>
      </c>
      <c r="I1829" s="13" t="s">
        <v>19006</v>
      </c>
      <c r="K1829" s="13" t="s">
        <v>19007</v>
      </c>
    </row>
    <row r="1830" spans="1:11" ht="15.75" customHeight="1" x14ac:dyDescent="0.25">
      <c r="A1830" s="13">
        <v>32985394</v>
      </c>
      <c r="B1830" s="13" t="s">
        <v>19008</v>
      </c>
      <c r="C1830" s="13" t="s">
        <v>19009</v>
      </c>
      <c r="D1830" s="13" t="s">
        <v>19010</v>
      </c>
      <c r="E1830" s="13" t="s">
        <v>13519</v>
      </c>
      <c r="F1830" s="13" t="s">
        <v>1451</v>
      </c>
      <c r="G1830" s="13">
        <v>2020</v>
      </c>
      <c r="H1830" s="44">
        <v>44102</v>
      </c>
      <c r="I1830" s="13" t="s">
        <v>19011</v>
      </c>
      <c r="K1830" s="13" t="s">
        <v>19012</v>
      </c>
    </row>
    <row r="1831" spans="1:11" ht="15.75" customHeight="1" x14ac:dyDescent="0.25">
      <c r="A1831" s="13">
        <v>30150251</v>
      </c>
      <c r="B1831" s="13" t="s">
        <v>19014</v>
      </c>
      <c r="C1831" s="13" t="s">
        <v>19015</v>
      </c>
      <c r="D1831" s="13" t="s">
        <v>19016</v>
      </c>
      <c r="E1831" s="13" t="s">
        <v>19017</v>
      </c>
      <c r="F1831" s="13" t="s">
        <v>393</v>
      </c>
      <c r="G1831" s="13">
        <v>2018</v>
      </c>
      <c r="H1831" s="44">
        <v>43341</v>
      </c>
      <c r="K1831" s="13" t="s">
        <v>19018</v>
      </c>
    </row>
    <row r="1832" spans="1:11" ht="15.75" customHeight="1" x14ac:dyDescent="0.25">
      <c r="A1832" s="13">
        <v>30071798</v>
      </c>
      <c r="B1832" s="13" t="s">
        <v>19019</v>
      </c>
      <c r="C1832" s="13" t="s">
        <v>19020</v>
      </c>
      <c r="D1832" s="13" t="s">
        <v>19021</v>
      </c>
      <c r="E1832" s="13" t="s">
        <v>19022</v>
      </c>
      <c r="F1832" s="13" t="s">
        <v>735</v>
      </c>
      <c r="G1832" s="13">
        <v>2018</v>
      </c>
      <c r="H1832" s="44">
        <v>43316</v>
      </c>
      <c r="K1832" s="13" t="s">
        <v>19023</v>
      </c>
    </row>
    <row r="1833" spans="1:11" ht="15.75" customHeight="1" x14ac:dyDescent="0.25">
      <c r="A1833" s="13">
        <v>28741188</v>
      </c>
      <c r="B1833" s="13" t="s">
        <v>19024</v>
      </c>
      <c r="C1833" s="13" t="s">
        <v>19025</v>
      </c>
      <c r="D1833" s="13" t="s">
        <v>19026</v>
      </c>
      <c r="E1833" s="13" t="s">
        <v>15734</v>
      </c>
      <c r="F1833" s="13" t="s">
        <v>11089</v>
      </c>
      <c r="G1833" s="13">
        <v>2017</v>
      </c>
      <c r="H1833" s="44">
        <v>42942</v>
      </c>
      <c r="K1833" s="13" t="s">
        <v>19027</v>
      </c>
    </row>
    <row r="1834" spans="1:11" ht="15.75" customHeight="1" x14ac:dyDescent="0.25">
      <c r="A1834" s="13">
        <v>33729405</v>
      </c>
      <c r="B1834" s="13" t="s">
        <v>19028</v>
      </c>
      <c r="C1834" s="13" t="s">
        <v>19029</v>
      </c>
      <c r="D1834" s="13" t="s">
        <v>19030</v>
      </c>
      <c r="E1834" s="13" t="s">
        <v>19031</v>
      </c>
      <c r="F1834" s="13" t="s">
        <v>19032</v>
      </c>
      <c r="G1834" s="13">
        <v>2021</v>
      </c>
      <c r="H1834" s="44">
        <v>44272</v>
      </c>
      <c r="K1834" s="13" t="s">
        <v>19033</v>
      </c>
    </row>
    <row r="1835" spans="1:11" ht="15.75" customHeight="1" x14ac:dyDescent="0.25">
      <c r="A1835" s="13">
        <v>33332296</v>
      </c>
      <c r="B1835" s="13" t="s">
        <v>19034</v>
      </c>
      <c r="C1835" s="13" t="s">
        <v>19035</v>
      </c>
      <c r="D1835" s="13" t="s">
        <v>19036</v>
      </c>
      <c r="E1835" s="13" t="s">
        <v>19037</v>
      </c>
      <c r="F1835" s="13" t="s">
        <v>2808</v>
      </c>
      <c r="G1835" s="13">
        <v>2020</v>
      </c>
      <c r="H1835" s="44">
        <v>44182</v>
      </c>
      <c r="I1835" s="13" t="s">
        <v>19038</v>
      </c>
      <c r="K1835" s="13" t="s">
        <v>19039</v>
      </c>
    </row>
    <row r="1836" spans="1:11" ht="15.75" customHeight="1" x14ac:dyDescent="0.25">
      <c r="A1836" s="13">
        <v>29960999</v>
      </c>
      <c r="B1836" s="13" t="s">
        <v>19053</v>
      </c>
      <c r="C1836" s="13" t="s">
        <v>19054</v>
      </c>
      <c r="D1836" s="13" t="s">
        <v>19055</v>
      </c>
      <c r="E1836" s="13" t="s">
        <v>19056</v>
      </c>
      <c r="F1836" s="13" t="s">
        <v>5111</v>
      </c>
      <c r="G1836" s="13">
        <v>2018</v>
      </c>
      <c r="H1836" s="44">
        <v>43283</v>
      </c>
      <c r="I1836" s="13" t="s">
        <v>19057</v>
      </c>
      <c r="K1836" s="13" t="s">
        <v>19058</v>
      </c>
    </row>
    <row r="1837" spans="1:11" ht="15.75" customHeight="1" x14ac:dyDescent="0.25">
      <c r="A1837" s="13">
        <v>34683991</v>
      </c>
      <c r="B1837" s="13" t="s">
        <v>19067</v>
      </c>
      <c r="C1837" s="13" t="s">
        <v>19068</v>
      </c>
      <c r="D1837" s="13" t="s">
        <v>19069</v>
      </c>
      <c r="E1837" s="13" t="s">
        <v>19070</v>
      </c>
      <c r="F1837" s="13" t="s">
        <v>16924</v>
      </c>
      <c r="G1837" s="13">
        <v>2021</v>
      </c>
      <c r="H1837" s="44">
        <v>44492</v>
      </c>
      <c r="I1837" s="13" t="s">
        <v>19071</v>
      </c>
      <c r="K1837" s="13" t="s">
        <v>19072</v>
      </c>
    </row>
    <row r="1838" spans="1:11" ht="15.75" customHeight="1" x14ac:dyDescent="0.25">
      <c r="A1838" s="13">
        <v>34483276</v>
      </c>
      <c r="B1838" s="13" t="s">
        <v>19074</v>
      </c>
      <c r="C1838" s="13" t="s">
        <v>19075</v>
      </c>
      <c r="D1838" s="13" t="s">
        <v>19076</v>
      </c>
      <c r="E1838" s="13" t="s">
        <v>19077</v>
      </c>
      <c r="F1838" s="13" t="s">
        <v>15227</v>
      </c>
      <c r="G1838" s="13">
        <v>2022</v>
      </c>
      <c r="H1838" s="44">
        <v>44445</v>
      </c>
      <c r="I1838" s="13" t="s">
        <v>19078</v>
      </c>
      <c r="J1838" s="13" t="s">
        <v>19079</v>
      </c>
      <c r="K1838" s="13" t="s">
        <v>19080</v>
      </c>
    </row>
    <row r="1839" spans="1:11" ht="15.75" customHeight="1" x14ac:dyDescent="0.25">
      <c r="A1839" s="13">
        <v>32534649</v>
      </c>
      <c r="B1839" s="13" t="s">
        <v>19082</v>
      </c>
      <c r="C1839" s="13" t="s">
        <v>19083</v>
      </c>
      <c r="D1839" s="13" t="s">
        <v>19084</v>
      </c>
      <c r="E1839" s="13" t="s">
        <v>19085</v>
      </c>
      <c r="F1839" s="13" t="s">
        <v>19086</v>
      </c>
      <c r="G1839" s="13">
        <v>2020</v>
      </c>
      <c r="H1839" s="44">
        <v>43997</v>
      </c>
      <c r="K1839" s="13" t="s">
        <v>19087</v>
      </c>
    </row>
    <row r="1840" spans="1:11" ht="15.75" customHeight="1" x14ac:dyDescent="0.25">
      <c r="A1840" s="13">
        <v>28072403</v>
      </c>
      <c r="B1840" s="13" t="s">
        <v>19089</v>
      </c>
      <c r="C1840" s="13" t="s">
        <v>19090</v>
      </c>
      <c r="D1840" s="13" t="s">
        <v>19091</v>
      </c>
      <c r="E1840" s="13" t="s">
        <v>119</v>
      </c>
      <c r="F1840" s="13" t="s">
        <v>218</v>
      </c>
      <c r="G1840" s="13">
        <v>2017</v>
      </c>
      <c r="H1840" s="44">
        <v>42746</v>
      </c>
      <c r="K1840" s="13" t="s">
        <v>19092</v>
      </c>
    </row>
    <row r="1841" spans="1:11" ht="15.75" customHeight="1" x14ac:dyDescent="0.25">
      <c r="A1841" s="13">
        <v>33902811</v>
      </c>
      <c r="B1841" s="13" t="s">
        <v>19093</v>
      </c>
      <c r="C1841" s="13" t="s">
        <v>19094</v>
      </c>
      <c r="D1841" s="13" t="s">
        <v>19095</v>
      </c>
      <c r="E1841" s="13" t="s">
        <v>19096</v>
      </c>
      <c r="F1841" s="13" t="s">
        <v>595</v>
      </c>
      <c r="G1841" s="13">
        <v>2021</v>
      </c>
      <c r="H1841" s="44">
        <v>44313</v>
      </c>
      <c r="K1841" s="13" t="s">
        <v>19097</v>
      </c>
    </row>
    <row r="1842" spans="1:11" ht="15.75" customHeight="1" x14ac:dyDescent="0.25">
      <c r="A1842" s="13">
        <v>32291912</v>
      </c>
      <c r="B1842" s="13" t="s">
        <v>19098</v>
      </c>
      <c r="C1842" s="13" t="s">
        <v>19099</v>
      </c>
      <c r="D1842" s="13" t="s">
        <v>19100</v>
      </c>
      <c r="E1842" s="13" t="s">
        <v>19101</v>
      </c>
      <c r="F1842" s="13" t="s">
        <v>10296</v>
      </c>
      <c r="G1842" s="13">
        <v>2020</v>
      </c>
      <c r="H1842" s="44">
        <v>43937</v>
      </c>
      <c r="K1842" s="13" t="s">
        <v>19102</v>
      </c>
    </row>
    <row r="1843" spans="1:11" ht="15.75" customHeight="1" x14ac:dyDescent="0.25">
      <c r="A1843" s="13">
        <v>32045642</v>
      </c>
      <c r="B1843" s="13" t="s">
        <v>19103</v>
      </c>
      <c r="C1843" s="13" t="s">
        <v>19104</v>
      </c>
      <c r="D1843" s="13" t="s">
        <v>19105</v>
      </c>
      <c r="E1843" s="13" t="s">
        <v>19106</v>
      </c>
      <c r="F1843" s="13" t="s">
        <v>7267</v>
      </c>
      <c r="G1843" s="13">
        <v>2020</v>
      </c>
      <c r="H1843" s="44">
        <v>43873</v>
      </c>
      <c r="K1843" s="13" t="s">
        <v>19107</v>
      </c>
    </row>
    <row r="1844" spans="1:11" ht="15.75" customHeight="1" x14ac:dyDescent="0.25">
      <c r="A1844" s="13">
        <v>32207537</v>
      </c>
      <c r="B1844" s="13" t="s">
        <v>19119</v>
      </c>
      <c r="C1844" s="13" t="s">
        <v>19120</v>
      </c>
      <c r="D1844" s="13" t="s">
        <v>19121</v>
      </c>
      <c r="E1844" s="13" t="s">
        <v>18605</v>
      </c>
      <c r="F1844" s="13" t="s">
        <v>3824</v>
      </c>
      <c r="G1844" s="13">
        <v>2020</v>
      </c>
      <c r="H1844" s="44">
        <v>43915</v>
      </c>
      <c r="I1844" s="13" t="s">
        <v>19122</v>
      </c>
      <c r="K1844" s="13" t="s">
        <v>19123</v>
      </c>
    </row>
    <row r="1845" spans="1:11" ht="15.75" customHeight="1" x14ac:dyDescent="0.25">
      <c r="A1845" s="13">
        <v>29986051</v>
      </c>
      <c r="B1845" s="13" t="s">
        <v>19125</v>
      </c>
      <c r="C1845" s="13" t="s">
        <v>19126</v>
      </c>
      <c r="D1845" s="13" t="s">
        <v>19127</v>
      </c>
      <c r="E1845" s="13" t="s">
        <v>19128</v>
      </c>
      <c r="F1845" s="13" t="s">
        <v>648</v>
      </c>
      <c r="G1845" s="13">
        <v>2018</v>
      </c>
      <c r="H1845" s="44">
        <v>43291</v>
      </c>
      <c r="I1845" s="13" t="s">
        <v>19129</v>
      </c>
      <c r="K1845" s="13" t="s">
        <v>19130</v>
      </c>
    </row>
    <row r="1846" spans="1:11" ht="15.75" customHeight="1" x14ac:dyDescent="0.25">
      <c r="A1846" s="13">
        <v>29623213</v>
      </c>
      <c r="B1846" s="13" t="s">
        <v>19132</v>
      </c>
      <c r="C1846" s="13" t="s">
        <v>19133</v>
      </c>
      <c r="D1846" s="13" t="s">
        <v>19134</v>
      </c>
      <c r="E1846" s="13" t="s">
        <v>19135</v>
      </c>
      <c r="F1846" s="13" t="s">
        <v>19136</v>
      </c>
      <c r="G1846" s="13">
        <v>2018</v>
      </c>
      <c r="H1846" s="44">
        <v>43197</v>
      </c>
      <c r="I1846" s="13" t="s">
        <v>19137</v>
      </c>
      <c r="K1846" s="13" t="s">
        <v>19138</v>
      </c>
    </row>
    <row r="1847" spans="1:11" ht="15.75" customHeight="1" x14ac:dyDescent="0.25">
      <c r="A1847" s="13">
        <v>28167140</v>
      </c>
      <c r="B1847" s="13" t="s">
        <v>19145</v>
      </c>
      <c r="C1847" s="13" t="s">
        <v>19146</v>
      </c>
      <c r="D1847" s="13" t="s">
        <v>19147</v>
      </c>
      <c r="E1847" s="13" t="s">
        <v>18139</v>
      </c>
      <c r="F1847" s="13" t="s">
        <v>8997</v>
      </c>
      <c r="G1847" s="13">
        <v>2017</v>
      </c>
      <c r="H1847" s="44">
        <v>42774</v>
      </c>
      <c r="K1847" s="13" t="s">
        <v>19148</v>
      </c>
    </row>
    <row r="1848" spans="1:11" ht="15.75" customHeight="1" x14ac:dyDescent="0.25">
      <c r="A1848" s="13">
        <v>34813424</v>
      </c>
      <c r="B1848" s="13" t="s">
        <v>19162</v>
      </c>
      <c r="C1848" s="13" t="s">
        <v>19163</v>
      </c>
      <c r="D1848" s="13" t="s">
        <v>19164</v>
      </c>
      <c r="E1848" s="13" t="s">
        <v>19165</v>
      </c>
      <c r="F1848" s="13" t="s">
        <v>19166</v>
      </c>
      <c r="G1848" s="13">
        <v>2021</v>
      </c>
      <c r="H1848" s="44">
        <v>44523</v>
      </c>
      <c r="I1848" s="13" t="s">
        <v>19167</v>
      </c>
      <c r="K1848" s="13" t="s">
        <v>19168</v>
      </c>
    </row>
    <row r="1849" spans="1:11" ht="15.75" customHeight="1" x14ac:dyDescent="0.25">
      <c r="A1849" s="13">
        <v>34550809</v>
      </c>
      <c r="B1849" s="13" t="s">
        <v>19169</v>
      </c>
      <c r="C1849" s="13" t="s">
        <v>19170</v>
      </c>
      <c r="D1849" s="13" t="s">
        <v>19171</v>
      </c>
      <c r="E1849" s="13" t="s">
        <v>19172</v>
      </c>
      <c r="F1849" s="13" t="s">
        <v>502</v>
      </c>
      <c r="G1849" s="13">
        <v>2021</v>
      </c>
      <c r="H1849" s="44">
        <v>44461</v>
      </c>
      <c r="I1849" s="13" t="s">
        <v>19173</v>
      </c>
      <c r="K1849" s="13" t="s">
        <v>19174</v>
      </c>
    </row>
    <row r="1850" spans="1:11" ht="15.75" customHeight="1" x14ac:dyDescent="0.25">
      <c r="A1850" s="13">
        <v>33856180</v>
      </c>
      <c r="B1850" s="13" t="s">
        <v>19176</v>
      </c>
      <c r="C1850" s="13" t="s">
        <v>19177</v>
      </c>
      <c r="D1850" s="13" t="s">
        <v>19178</v>
      </c>
      <c r="E1850" s="13" t="s">
        <v>19179</v>
      </c>
      <c r="F1850" s="13" t="s">
        <v>19180</v>
      </c>
      <c r="G1850" s="13">
        <v>2021</v>
      </c>
      <c r="H1850" s="44">
        <v>44301</v>
      </c>
    </row>
    <row r="1851" spans="1:11" ht="15.75" customHeight="1" x14ac:dyDescent="0.25">
      <c r="A1851" s="13">
        <v>31728988</v>
      </c>
      <c r="B1851" s="13" t="s">
        <v>19181</v>
      </c>
      <c r="C1851" s="13" t="s">
        <v>19182</v>
      </c>
      <c r="D1851" s="13" t="s">
        <v>19183</v>
      </c>
      <c r="E1851" s="13" t="s">
        <v>13926</v>
      </c>
      <c r="F1851" s="13" t="s">
        <v>120</v>
      </c>
      <c r="G1851" s="13">
        <v>2020</v>
      </c>
      <c r="H1851" s="44">
        <v>43785</v>
      </c>
      <c r="I1851" s="13" t="s">
        <v>19184</v>
      </c>
      <c r="J1851" s="13" t="s">
        <v>19185</v>
      </c>
      <c r="K1851" s="13" t="s">
        <v>19186</v>
      </c>
    </row>
    <row r="1852" spans="1:11" ht="15.75" customHeight="1" x14ac:dyDescent="0.25">
      <c r="A1852" s="13">
        <v>31323733</v>
      </c>
      <c r="B1852" s="13" t="s">
        <v>19187</v>
      </c>
      <c r="C1852" s="13" t="s">
        <v>19188</v>
      </c>
      <c r="D1852" s="13" t="s">
        <v>19189</v>
      </c>
      <c r="E1852" s="13" t="s">
        <v>19190</v>
      </c>
      <c r="F1852" s="13" t="s">
        <v>15834</v>
      </c>
      <c r="G1852" s="13">
        <v>2019</v>
      </c>
      <c r="H1852" s="44">
        <v>43667</v>
      </c>
      <c r="I1852" s="13" t="s">
        <v>19191</v>
      </c>
      <c r="K1852" s="13" t="s">
        <v>19192</v>
      </c>
    </row>
    <row r="1853" spans="1:11" ht="15.75" customHeight="1" x14ac:dyDescent="0.25">
      <c r="A1853" s="13">
        <v>28369762</v>
      </c>
      <c r="B1853" s="13" t="s">
        <v>19193</v>
      </c>
      <c r="C1853" s="13" t="s">
        <v>19182</v>
      </c>
      <c r="D1853" s="13" t="s">
        <v>19194</v>
      </c>
      <c r="E1853" s="13" t="s">
        <v>13926</v>
      </c>
      <c r="F1853" s="13" t="s">
        <v>19195</v>
      </c>
      <c r="G1853" s="13">
        <v>2017</v>
      </c>
      <c r="H1853" s="44">
        <v>42829</v>
      </c>
      <c r="I1853" s="13" t="s">
        <v>19196</v>
      </c>
      <c r="J1853" s="13" t="s">
        <v>19197</v>
      </c>
      <c r="K1853" s="13" t="s">
        <v>19198</v>
      </c>
    </row>
    <row r="1854" spans="1:11" ht="15.75" customHeight="1" x14ac:dyDescent="0.25">
      <c r="A1854" s="13">
        <v>33011046</v>
      </c>
      <c r="B1854" s="13" t="s">
        <v>19224</v>
      </c>
      <c r="C1854" s="13" t="s">
        <v>19225</v>
      </c>
      <c r="D1854" s="13" t="s">
        <v>19226</v>
      </c>
      <c r="E1854" s="13" t="s">
        <v>19227</v>
      </c>
      <c r="F1854" s="13" t="s">
        <v>7518</v>
      </c>
      <c r="G1854" s="13">
        <v>2020</v>
      </c>
      <c r="H1854" s="44">
        <v>44108</v>
      </c>
      <c r="I1854" s="13" t="s">
        <v>19228</v>
      </c>
      <c r="J1854" s="13" t="s">
        <v>19229</v>
      </c>
      <c r="K1854" s="13" t="s">
        <v>19230</v>
      </c>
    </row>
    <row r="1855" spans="1:11" ht="15.75" customHeight="1" x14ac:dyDescent="0.25">
      <c r="A1855" s="13">
        <v>30519127</v>
      </c>
      <c r="B1855" s="13" t="s">
        <v>19238</v>
      </c>
      <c r="C1855" s="13" t="s">
        <v>19239</v>
      </c>
      <c r="D1855" s="13" t="s">
        <v>19240</v>
      </c>
      <c r="E1855" s="13" t="s">
        <v>19241</v>
      </c>
      <c r="F1855" s="13" t="s">
        <v>19242</v>
      </c>
      <c r="G1855" s="13">
        <v>2018</v>
      </c>
      <c r="H1855" s="44">
        <v>43441</v>
      </c>
      <c r="I1855" s="13" t="s">
        <v>19243</v>
      </c>
      <c r="K1855" s="13" t="s">
        <v>19244</v>
      </c>
    </row>
    <row r="1856" spans="1:11" ht="15.75" customHeight="1" x14ac:dyDescent="0.25">
      <c r="A1856" s="13">
        <v>34397971</v>
      </c>
      <c r="B1856" s="13" t="s">
        <v>19252</v>
      </c>
      <c r="C1856" s="13" t="s">
        <v>19253</v>
      </c>
      <c r="D1856" s="13" t="s">
        <v>19254</v>
      </c>
      <c r="E1856" s="13" t="s">
        <v>4204</v>
      </c>
      <c r="F1856" s="13" t="s">
        <v>304</v>
      </c>
      <c r="G1856" s="13">
        <v>2021</v>
      </c>
      <c r="H1856" s="44">
        <v>44424</v>
      </c>
      <c r="K1856" s="13" t="s">
        <v>19255</v>
      </c>
    </row>
    <row r="1857" spans="1:11" ht="15.75" customHeight="1" x14ac:dyDescent="0.25">
      <c r="A1857" s="13">
        <v>29240635</v>
      </c>
      <c r="B1857" s="13" t="s">
        <v>19281</v>
      </c>
      <c r="C1857" s="13" t="s">
        <v>19282</v>
      </c>
      <c r="D1857" s="13" t="s">
        <v>19283</v>
      </c>
      <c r="E1857" s="13" t="s">
        <v>19284</v>
      </c>
      <c r="F1857" s="13" t="s">
        <v>304</v>
      </c>
      <c r="G1857" s="13">
        <v>2018</v>
      </c>
      <c r="H1857" s="44">
        <v>43084</v>
      </c>
      <c r="K1857" s="13" t="s">
        <v>19285</v>
      </c>
    </row>
    <row r="1858" spans="1:11" ht="15.75" customHeight="1" x14ac:dyDescent="0.25">
      <c r="A1858" s="13">
        <v>36388349</v>
      </c>
      <c r="B1858" s="13" t="s">
        <v>19286</v>
      </c>
      <c r="C1858" s="13" t="s">
        <v>19287</v>
      </c>
      <c r="D1858" s="13" t="s">
        <v>19288</v>
      </c>
      <c r="E1858" s="13" t="s">
        <v>19289</v>
      </c>
      <c r="F1858" s="13" t="s">
        <v>12426</v>
      </c>
      <c r="G1858" s="13">
        <v>2022</v>
      </c>
      <c r="H1858" s="44">
        <v>44882</v>
      </c>
      <c r="I1858" s="13" t="s">
        <v>19290</v>
      </c>
      <c r="K1858" s="13" t="s">
        <v>19291</v>
      </c>
    </row>
    <row r="1859" spans="1:11" ht="15.75" customHeight="1" x14ac:dyDescent="0.25">
      <c r="A1859" s="13">
        <v>29175001</v>
      </c>
      <c r="B1859" s="13" t="s">
        <v>19293</v>
      </c>
      <c r="C1859" s="13" t="s">
        <v>19294</v>
      </c>
      <c r="D1859" s="13" t="s">
        <v>19295</v>
      </c>
      <c r="E1859" s="13" t="s">
        <v>19296</v>
      </c>
      <c r="F1859" s="13" t="s">
        <v>415</v>
      </c>
      <c r="G1859" s="13">
        <v>2018</v>
      </c>
      <c r="H1859" s="44">
        <v>43067</v>
      </c>
      <c r="K1859" s="13" t="s">
        <v>19297</v>
      </c>
    </row>
    <row r="1860" spans="1:11" ht="15.75" customHeight="1" x14ac:dyDescent="0.25">
      <c r="A1860" s="13">
        <v>34763670</v>
      </c>
      <c r="B1860" s="13" t="s">
        <v>19298</v>
      </c>
      <c r="C1860" s="13" t="s">
        <v>19299</v>
      </c>
      <c r="D1860" s="13" t="s">
        <v>19300</v>
      </c>
      <c r="E1860" s="13" t="s">
        <v>15753</v>
      </c>
      <c r="F1860" s="13" t="s">
        <v>1066</v>
      </c>
      <c r="G1860" s="13">
        <v>2021</v>
      </c>
      <c r="H1860" s="44">
        <v>44512</v>
      </c>
      <c r="I1860" s="13" t="s">
        <v>19301</v>
      </c>
      <c r="K1860" s="13" t="s">
        <v>19302</v>
      </c>
    </row>
    <row r="1861" spans="1:11" ht="15.75" customHeight="1" x14ac:dyDescent="0.25">
      <c r="A1861" s="13">
        <v>34452992</v>
      </c>
      <c r="B1861" s="13" t="s">
        <v>19303</v>
      </c>
      <c r="C1861" s="13" t="s">
        <v>19304</v>
      </c>
      <c r="D1861" s="13" t="s">
        <v>19305</v>
      </c>
      <c r="E1861" s="13" t="s">
        <v>19096</v>
      </c>
      <c r="F1861" s="13" t="s">
        <v>393</v>
      </c>
      <c r="G1861" s="13">
        <v>2022</v>
      </c>
      <c r="H1861" s="44">
        <v>44436</v>
      </c>
      <c r="K1861" s="13" t="s">
        <v>19306</v>
      </c>
    </row>
    <row r="1862" spans="1:11" ht="15.75" customHeight="1" x14ac:dyDescent="0.25">
      <c r="A1862" s="13">
        <v>30373802</v>
      </c>
      <c r="B1862" s="13" t="s">
        <v>19307</v>
      </c>
      <c r="C1862" s="13" t="s">
        <v>19308</v>
      </c>
      <c r="D1862" s="13" t="s">
        <v>19309</v>
      </c>
      <c r="E1862" s="13" t="s">
        <v>19310</v>
      </c>
      <c r="F1862" s="13" t="s">
        <v>573</v>
      </c>
      <c r="G1862" s="13">
        <v>2018</v>
      </c>
      <c r="H1862" s="44">
        <v>43404</v>
      </c>
      <c r="I1862" s="13" t="s">
        <v>19311</v>
      </c>
      <c r="K1862" s="13" t="s">
        <v>19312</v>
      </c>
    </row>
    <row r="1863" spans="1:11" ht="15.75" customHeight="1" x14ac:dyDescent="0.25">
      <c r="A1863" s="13">
        <v>31210732</v>
      </c>
      <c r="B1863" s="13" t="s">
        <v>19318</v>
      </c>
      <c r="C1863" s="13" t="s">
        <v>19319</v>
      </c>
      <c r="D1863" s="13" t="s">
        <v>19320</v>
      </c>
      <c r="E1863" s="13" t="s">
        <v>19321</v>
      </c>
      <c r="F1863" s="13" t="s">
        <v>19322</v>
      </c>
      <c r="G1863" s="13">
        <v>2019</v>
      </c>
      <c r="H1863" s="44">
        <v>43635</v>
      </c>
      <c r="I1863" s="13" t="s">
        <v>19323</v>
      </c>
      <c r="K1863" s="13" t="s">
        <v>19324</v>
      </c>
    </row>
    <row r="1864" spans="1:11" ht="15.75" customHeight="1" x14ac:dyDescent="0.25">
      <c r="A1864" s="13">
        <v>34777993</v>
      </c>
      <c r="B1864" s="13" t="s">
        <v>19331</v>
      </c>
      <c r="C1864" s="13" t="s">
        <v>19332</v>
      </c>
      <c r="D1864" s="13" t="s">
        <v>19333</v>
      </c>
      <c r="E1864" s="13" t="s">
        <v>19334</v>
      </c>
      <c r="F1864" s="13" t="s">
        <v>15867</v>
      </c>
      <c r="G1864" s="13">
        <v>2021</v>
      </c>
      <c r="H1864" s="44">
        <v>44515</v>
      </c>
      <c r="I1864" s="13" t="s">
        <v>19335</v>
      </c>
      <c r="K1864" s="13" t="s">
        <v>19336</v>
      </c>
    </row>
    <row r="1865" spans="1:11" ht="15.75" customHeight="1" x14ac:dyDescent="0.25">
      <c r="A1865" s="13">
        <v>34567397</v>
      </c>
      <c r="B1865" s="13" t="s">
        <v>19338</v>
      </c>
      <c r="C1865" s="13" t="s">
        <v>19339</v>
      </c>
      <c r="D1865" s="13" t="s">
        <v>19340</v>
      </c>
      <c r="E1865" s="13" t="s">
        <v>362</v>
      </c>
      <c r="F1865" s="13" t="s">
        <v>19341</v>
      </c>
      <c r="G1865" s="13">
        <v>2021</v>
      </c>
      <c r="H1865" s="44">
        <v>44466</v>
      </c>
      <c r="I1865" s="13" t="s">
        <v>19342</v>
      </c>
      <c r="K1865" s="13" t="s">
        <v>19343</v>
      </c>
    </row>
    <row r="1866" spans="1:11" ht="15.75" customHeight="1" x14ac:dyDescent="0.25">
      <c r="A1866" s="13">
        <v>31643749</v>
      </c>
      <c r="B1866" s="13" t="s">
        <v>19344</v>
      </c>
      <c r="D1866" s="13" t="s">
        <v>18022</v>
      </c>
      <c r="F1866" s="13" t="s">
        <v>18023</v>
      </c>
      <c r="G1866" s="13">
        <v>2012</v>
      </c>
      <c r="H1866" s="44">
        <v>44124</v>
      </c>
    </row>
    <row r="1867" spans="1:11" ht="15.75" customHeight="1" x14ac:dyDescent="0.25">
      <c r="A1867" s="13">
        <v>31451347</v>
      </c>
      <c r="B1867" s="13" t="s">
        <v>19345</v>
      </c>
      <c r="C1867" s="13" t="s">
        <v>19346</v>
      </c>
      <c r="D1867" s="13" t="s">
        <v>19347</v>
      </c>
      <c r="E1867" s="13" t="s">
        <v>19348</v>
      </c>
      <c r="F1867" s="13" t="s">
        <v>4602</v>
      </c>
      <c r="G1867" s="13">
        <v>2019</v>
      </c>
      <c r="H1867" s="44">
        <v>43705</v>
      </c>
      <c r="K1867" s="13" t="s">
        <v>19349</v>
      </c>
    </row>
    <row r="1868" spans="1:11" ht="15.75" customHeight="1" x14ac:dyDescent="0.25">
      <c r="A1868" s="13">
        <v>28377334</v>
      </c>
      <c r="B1868" s="13" t="s">
        <v>19350</v>
      </c>
      <c r="C1868" s="13" t="s">
        <v>19351</v>
      </c>
      <c r="D1868" s="13" t="s">
        <v>19352</v>
      </c>
      <c r="E1868" s="13" t="s">
        <v>19353</v>
      </c>
      <c r="F1868" s="13" t="s">
        <v>19354</v>
      </c>
      <c r="G1868" s="13">
        <v>2017</v>
      </c>
      <c r="H1868" s="44">
        <v>42831</v>
      </c>
      <c r="K1868" s="13" t="s">
        <v>19355</v>
      </c>
    </row>
    <row r="1869" spans="1:11" ht="15.75" customHeight="1" x14ac:dyDescent="0.25">
      <c r="A1869" s="13">
        <v>29431149</v>
      </c>
      <c r="B1869" s="13" t="s">
        <v>19361</v>
      </c>
      <c r="C1869" s="13" t="s">
        <v>19362</v>
      </c>
      <c r="D1869" s="13" t="s">
        <v>19363</v>
      </c>
      <c r="E1869" s="13" t="s">
        <v>19364</v>
      </c>
      <c r="F1869" s="13" t="s">
        <v>393</v>
      </c>
      <c r="G1869" s="13">
        <v>2019</v>
      </c>
      <c r="H1869" s="44">
        <v>43144</v>
      </c>
      <c r="K1869" s="13" t="s">
        <v>19365</v>
      </c>
    </row>
    <row r="1870" spans="1:11" ht="15.75" customHeight="1" x14ac:dyDescent="0.25">
      <c r="A1870" s="13">
        <v>34008722</v>
      </c>
      <c r="B1870" s="13" t="s">
        <v>19366</v>
      </c>
      <c r="C1870" s="13" t="s">
        <v>19367</v>
      </c>
      <c r="D1870" s="13" t="s">
        <v>19368</v>
      </c>
      <c r="E1870" s="13" t="s">
        <v>19031</v>
      </c>
      <c r="F1870" s="13" t="s">
        <v>2194</v>
      </c>
      <c r="G1870" s="13">
        <v>2021</v>
      </c>
      <c r="H1870" s="44">
        <v>44335</v>
      </c>
      <c r="I1870" s="13" t="s">
        <v>19369</v>
      </c>
      <c r="K1870" s="13" t="s">
        <v>19370</v>
      </c>
    </row>
    <row r="1871" spans="1:11" ht="15.75" customHeight="1" x14ac:dyDescent="0.25">
      <c r="A1871" s="13">
        <v>31315953</v>
      </c>
      <c r="B1871" s="13" t="s">
        <v>19372</v>
      </c>
      <c r="C1871" s="13" t="s">
        <v>19373</v>
      </c>
      <c r="D1871" s="13" t="s">
        <v>19374</v>
      </c>
      <c r="E1871" s="13" t="s">
        <v>19375</v>
      </c>
      <c r="F1871" s="13" t="s">
        <v>502</v>
      </c>
      <c r="G1871" s="13">
        <v>2019</v>
      </c>
      <c r="H1871" s="44">
        <v>43665</v>
      </c>
      <c r="I1871" s="13" t="s">
        <v>19376</v>
      </c>
      <c r="K1871" s="13" t="s">
        <v>19377</v>
      </c>
    </row>
    <row r="1872" spans="1:11" ht="15.75" customHeight="1" x14ac:dyDescent="0.25">
      <c r="A1872" s="13">
        <v>30363030</v>
      </c>
      <c r="B1872" s="13" t="s">
        <v>19379</v>
      </c>
      <c r="C1872" s="13" t="s">
        <v>19380</v>
      </c>
      <c r="D1872" s="13" t="s">
        <v>19381</v>
      </c>
      <c r="E1872" s="13" t="s">
        <v>19382</v>
      </c>
      <c r="F1872" s="13" t="s">
        <v>304</v>
      </c>
      <c r="G1872" s="13">
        <v>2019</v>
      </c>
      <c r="H1872" s="44">
        <v>43400</v>
      </c>
      <c r="K1872" s="13" t="s">
        <v>19383</v>
      </c>
    </row>
    <row r="1873" spans="1:11" ht="15.75" customHeight="1" x14ac:dyDescent="0.25">
      <c r="A1873" s="13">
        <v>33830872</v>
      </c>
      <c r="B1873" s="13" t="s">
        <v>19396</v>
      </c>
      <c r="C1873" s="13" t="s">
        <v>19397</v>
      </c>
      <c r="D1873" s="13" t="s">
        <v>19398</v>
      </c>
      <c r="E1873" s="13" t="s">
        <v>19399</v>
      </c>
      <c r="F1873" s="13" t="s">
        <v>16821</v>
      </c>
      <c r="G1873" s="13">
        <v>2023</v>
      </c>
      <c r="H1873" s="44">
        <v>44294</v>
      </c>
      <c r="K1873" s="13" t="s">
        <v>19400</v>
      </c>
    </row>
    <row r="1874" spans="1:11" ht="15.75" customHeight="1" x14ac:dyDescent="0.25">
      <c r="A1874" s="13">
        <v>35342849</v>
      </c>
      <c r="B1874" s="13" t="s">
        <v>19402</v>
      </c>
      <c r="C1874" s="13" t="s">
        <v>19403</v>
      </c>
      <c r="D1874" s="13" t="s">
        <v>19404</v>
      </c>
      <c r="E1874" s="13" t="s">
        <v>19405</v>
      </c>
      <c r="F1874" s="13" t="s">
        <v>19406</v>
      </c>
      <c r="G1874" s="13">
        <v>2021</v>
      </c>
      <c r="H1874" s="44">
        <v>44648</v>
      </c>
      <c r="I1874" s="13" t="s">
        <v>19407</v>
      </c>
      <c r="J1874" s="13" t="s">
        <v>19408</v>
      </c>
      <c r="K1874" s="13" t="s">
        <v>19409</v>
      </c>
    </row>
    <row r="1875" spans="1:11" ht="15.75" customHeight="1" x14ac:dyDescent="0.25">
      <c r="A1875" s="13">
        <v>29692813</v>
      </c>
      <c r="B1875" s="13" t="s">
        <v>19410</v>
      </c>
      <c r="C1875" s="13" t="s">
        <v>19411</v>
      </c>
      <c r="D1875" s="13" t="s">
        <v>19412</v>
      </c>
      <c r="E1875" s="13" t="s">
        <v>19413</v>
      </c>
      <c r="F1875" s="13" t="s">
        <v>16843</v>
      </c>
      <c r="G1875" s="13">
        <v>2018</v>
      </c>
      <c r="H1875" s="44">
        <v>43216</v>
      </c>
      <c r="I1875" s="13" t="s">
        <v>19414</v>
      </c>
      <c r="K1875" s="13" t="s">
        <v>19415</v>
      </c>
    </row>
    <row r="1876" spans="1:11" ht="15.75" customHeight="1" x14ac:dyDescent="0.25">
      <c r="A1876" s="13">
        <v>30741802</v>
      </c>
      <c r="B1876" s="13" t="s">
        <v>19422</v>
      </c>
      <c r="C1876" s="13" t="s">
        <v>19423</v>
      </c>
      <c r="D1876" s="13" t="s">
        <v>19424</v>
      </c>
      <c r="E1876" s="13" t="s">
        <v>19425</v>
      </c>
      <c r="F1876" s="13" t="s">
        <v>5635</v>
      </c>
      <c r="G1876" s="13">
        <v>2019</v>
      </c>
      <c r="H1876" s="44">
        <v>43508</v>
      </c>
      <c r="I1876" s="13" t="s">
        <v>19426</v>
      </c>
      <c r="J1876" s="13" t="s">
        <v>19427</v>
      </c>
      <c r="K1876" s="13" t="s">
        <v>19428</v>
      </c>
    </row>
    <row r="1877" spans="1:11" ht="15.75" customHeight="1" x14ac:dyDescent="0.25">
      <c r="A1877" s="13">
        <v>29698384</v>
      </c>
      <c r="B1877" s="13" t="s">
        <v>19429</v>
      </c>
      <c r="C1877" s="13" t="s">
        <v>19430</v>
      </c>
      <c r="D1877" s="13" t="s">
        <v>19431</v>
      </c>
      <c r="E1877" s="13" t="s">
        <v>7715</v>
      </c>
      <c r="F1877" s="13" t="s">
        <v>2808</v>
      </c>
      <c r="G1877" s="13">
        <v>2018</v>
      </c>
      <c r="H1877" s="44">
        <v>43217</v>
      </c>
      <c r="I1877" s="13" t="s">
        <v>19432</v>
      </c>
      <c r="K1877" s="13" t="s">
        <v>19433</v>
      </c>
    </row>
    <row r="1878" spans="1:11" ht="15.75" customHeight="1" x14ac:dyDescent="0.25">
      <c r="A1878" s="13">
        <v>31820661</v>
      </c>
      <c r="B1878" s="13" t="s">
        <v>19455</v>
      </c>
      <c r="C1878" s="13" t="s">
        <v>19456</v>
      </c>
      <c r="D1878" s="13" t="s">
        <v>19457</v>
      </c>
      <c r="E1878" s="13" t="s">
        <v>19458</v>
      </c>
      <c r="F1878" s="13" t="s">
        <v>5493</v>
      </c>
      <c r="G1878" s="13">
        <v>2021</v>
      </c>
      <c r="H1878" s="44">
        <v>43810</v>
      </c>
      <c r="K1878" s="13" t="s">
        <v>19459</v>
      </c>
    </row>
    <row r="1879" spans="1:11" ht="15.75" customHeight="1" x14ac:dyDescent="0.25">
      <c r="A1879" s="13">
        <v>28246379</v>
      </c>
      <c r="B1879" s="13" t="s">
        <v>19460</v>
      </c>
      <c r="C1879" s="13" t="s">
        <v>19461</v>
      </c>
      <c r="D1879" s="13" t="s">
        <v>19462</v>
      </c>
      <c r="E1879" s="13" t="s">
        <v>19463</v>
      </c>
      <c r="F1879" s="13" t="s">
        <v>6730</v>
      </c>
      <c r="G1879" s="13">
        <v>2017</v>
      </c>
      <c r="H1879" s="44">
        <v>42796</v>
      </c>
      <c r="K1879" s="13" t="s">
        <v>19464</v>
      </c>
    </row>
    <row r="1880" spans="1:11" ht="15.75" customHeight="1" x14ac:dyDescent="0.25">
      <c r="A1880" s="13">
        <v>31137799</v>
      </c>
      <c r="B1880" s="13" t="s">
        <v>19471</v>
      </c>
      <c r="C1880" s="13" t="s">
        <v>19472</v>
      </c>
      <c r="D1880" s="13" t="s">
        <v>19473</v>
      </c>
      <c r="E1880" s="13" t="s">
        <v>19190</v>
      </c>
      <c r="F1880" s="13" t="s">
        <v>15834</v>
      </c>
      <c r="G1880" s="13">
        <v>2019</v>
      </c>
      <c r="H1880" s="44">
        <v>43615</v>
      </c>
      <c r="I1880" s="13" t="s">
        <v>19474</v>
      </c>
      <c r="K1880" s="13" t="s">
        <v>19475</v>
      </c>
    </row>
    <row r="1881" spans="1:11" ht="15.75" customHeight="1" x14ac:dyDescent="0.25">
      <c r="A1881" s="13">
        <v>35572628</v>
      </c>
      <c r="B1881" s="13" t="s">
        <v>19477</v>
      </c>
      <c r="C1881" s="13" t="s">
        <v>19478</v>
      </c>
      <c r="D1881" s="13" t="s">
        <v>19479</v>
      </c>
      <c r="E1881" s="13" t="s">
        <v>1740</v>
      </c>
      <c r="F1881" s="13" t="s">
        <v>15747</v>
      </c>
      <c r="G1881" s="13">
        <v>2022</v>
      </c>
      <c r="H1881" s="44">
        <v>44697</v>
      </c>
      <c r="I1881" s="13" t="s">
        <v>19480</v>
      </c>
      <c r="K1881" s="13" t="s">
        <v>19481</v>
      </c>
    </row>
    <row r="1882" spans="1:11" ht="15.75" customHeight="1" x14ac:dyDescent="0.25">
      <c r="A1882" s="13">
        <v>33109694</v>
      </c>
      <c r="B1882" s="13" t="s">
        <v>19483</v>
      </c>
      <c r="C1882" s="13" t="s">
        <v>19484</v>
      </c>
      <c r="D1882" s="13" t="s">
        <v>19485</v>
      </c>
      <c r="E1882" s="13" t="s">
        <v>19486</v>
      </c>
      <c r="F1882" s="13" t="s">
        <v>9290</v>
      </c>
      <c r="G1882" s="13">
        <v>2020</v>
      </c>
      <c r="H1882" s="44">
        <v>44132</v>
      </c>
      <c r="I1882" s="13" t="s">
        <v>19487</v>
      </c>
      <c r="K1882" s="13" t="s">
        <v>19488</v>
      </c>
    </row>
    <row r="1883" spans="1:11" ht="15.75" customHeight="1" x14ac:dyDescent="0.25">
      <c r="A1883" s="13">
        <v>31049501</v>
      </c>
      <c r="B1883" s="13" t="s">
        <v>19489</v>
      </c>
      <c r="C1883" s="13" t="s">
        <v>19490</v>
      </c>
      <c r="D1883" s="13" t="s">
        <v>19491</v>
      </c>
      <c r="E1883" s="13" t="s">
        <v>19492</v>
      </c>
      <c r="F1883" s="13" t="s">
        <v>19493</v>
      </c>
      <c r="G1883" s="13">
        <v>2019</v>
      </c>
      <c r="H1883" s="44">
        <v>43589</v>
      </c>
      <c r="K1883" s="13" t="s">
        <v>19494</v>
      </c>
    </row>
    <row r="1884" spans="1:11" ht="15.75" customHeight="1" x14ac:dyDescent="0.25">
      <c r="A1884" s="13">
        <v>30182860</v>
      </c>
      <c r="B1884" s="13" t="s">
        <v>19495</v>
      </c>
      <c r="C1884" s="13" t="s">
        <v>19496</v>
      </c>
      <c r="D1884" s="13" t="s">
        <v>19497</v>
      </c>
      <c r="E1884" s="13" t="s">
        <v>6760</v>
      </c>
      <c r="F1884" s="13" t="s">
        <v>1451</v>
      </c>
      <c r="G1884" s="13">
        <v>2018</v>
      </c>
      <c r="H1884" s="44">
        <v>43349</v>
      </c>
      <c r="I1884" s="13" t="s">
        <v>19498</v>
      </c>
      <c r="K1884" s="13" t="s">
        <v>19499</v>
      </c>
    </row>
    <row r="1885" spans="1:11" ht="15.75" customHeight="1" x14ac:dyDescent="0.25">
      <c r="A1885" s="13">
        <v>33900407</v>
      </c>
      <c r="B1885" s="13" t="s">
        <v>19508</v>
      </c>
      <c r="C1885" s="13" t="s">
        <v>19509</v>
      </c>
      <c r="D1885" s="13" t="s">
        <v>19510</v>
      </c>
      <c r="E1885" s="13" t="s">
        <v>19511</v>
      </c>
      <c r="F1885" s="13" t="s">
        <v>2140</v>
      </c>
      <c r="G1885" s="13">
        <v>2021</v>
      </c>
      <c r="H1885" s="44">
        <v>44312</v>
      </c>
      <c r="I1885" s="13" t="s">
        <v>19512</v>
      </c>
      <c r="J1885" s="13" t="s">
        <v>19513</v>
      </c>
      <c r="K1885" s="13" t="s">
        <v>19514</v>
      </c>
    </row>
    <row r="1886" spans="1:11" ht="15.75" customHeight="1" x14ac:dyDescent="0.25">
      <c r="A1886" s="13">
        <v>29560055</v>
      </c>
      <c r="B1886" s="13" t="s">
        <v>19515</v>
      </c>
      <c r="C1886" s="13" t="s">
        <v>19516</v>
      </c>
      <c r="D1886" s="13" t="s">
        <v>19517</v>
      </c>
      <c r="E1886" s="13" t="s">
        <v>19518</v>
      </c>
      <c r="F1886" s="13" t="s">
        <v>19519</v>
      </c>
      <c r="G1886" s="13">
        <v>2018</v>
      </c>
      <c r="H1886" s="44">
        <v>43181</v>
      </c>
      <c r="I1886" s="13" t="s">
        <v>19520</v>
      </c>
      <c r="K1886" s="13" t="s">
        <v>19521</v>
      </c>
    </row>
    <row r="1887" spans="1:11" ht="15.75" customHeight="1" x14ac:dyDescent="0.25">
      <c r="A1887" s="13">
        <v>33760867</v>
      </c>
      <c r="B1887" s="13" t="s">
        <v>19522</v>
      </c>
      <c r="C1887" s="13" t="s">
        <v>19523</v>
      </c>
      <c r="D1887" s="13" t="s">
        <v>19524</v>
      </c>
      <c r="E1887" s="13" t="s">
        <v>19525</v>
      </c>
      <c r="F1887" s="13" t="s">
        <v>424</v>
      </c>
      <c r="G1887" s="13">
        <v>2021</v>
      </c>
      <c r="H1887" s="44">
        <v>44279</v>
      </c>
      <c r="I1887" s="13" t="s">
        <v>19526</v>
      </c>
      <c r="K1887" s="13" t="s">
        <v>19527</v>
      </c>
    </row>
    <row r="1888" spans="1:11" ht="15.75" customHeight="1" x14ac:dyDescent="0.25">
      <c r="A1888" s="13">
        <v>34396402</v>
      </c>
      <c r="B1888" s="13" t="s">
        <v>19540</v>
      </c>
      <c r="C1888" s="13" t="s">
        <v>19541</v>
      </c>
      <c r="D1888" s="13" t="s">
        <v>19542</v>
      </c>
      <c r="E1888" s="13" t="s">
        <v>15646</v>
      </c>
      <c r="F1888" s="13" t="s">
        <v>195</v>
      </c>
      <c r="G1888" s="13">
        <v>2021</v>
      </c>
      <c r="H1888" s="44">
        <v>44424</v>
      </c>
      <c r="I1888" s="13" t="s">
        <v>19543</v>
      </c>
      <c r="K1888" s="13" t="s">
        <v>19544</v>
      </c>
    </row>
    <row r="1889" spans="1:11" ht="15.75" customHeight="1" x14ac:dyDescent="0.25">
      <c r="A1889" s="13">
        <v>31419483</v>
      </c>
      <c r="B1889" s="13" t="s">
        <v>19555</v>
      </c>
      <c r="C1889" s="13" t="s">
        <v>19556</v>
      </c>
      <c r="D1889" s="13" t="s">
        <v>19557</v>
      </c>
      <c r="E1889" s="13" t="s">
        <v>9711</v>
      </c>
      <c r="F1889" s="13" t="s">
        <v>1845</v>
      </c>
      <c r="G1889" s="13">
        <v>2020</v>
      </c>
      <c r="H1889" s="44">
        <v>43694</v>
      </c>
      <c r="K1889" s="13" t="s">
        <v>19558</v>
      </c>
    </row>
    <row r="1890" spans="1:11" ht="15.75" customHeight="1" x14ac:dyDescent="0.25">
      <c r="A1890" s="13">
        <v>30071799</v>
      </c>
      <c r="B1890" s="13" t="s">
        <v>19559</v>
      </c>
      <c r="C1890" s="13" t="s">
        <v>19560</v>
      </c>
      <c r="D1890" s="13" t="s">
        <v>19561</v>
      </c>
      <c r="E1890" s="13" t="s">
        <v>19562</v>
      </c>
      <c r="F1890" s="13" t="s">
        <v>735</v>
      </c>
      <c r="G1890" s="13">
        <v>2018</v>
      </c>
      <c r="H1890" s="44">
        <v>43316</v>
      </c>
      <c r="K1890" s="13" t="s">
        <v>19563</v>
      </c>
    </row>
    <row r="1891" spans="1:11" ht="15.75" customHeight="1" x14ac:dyDescent="0.25">
      <c r="A1891" s="13">
        <v>34332883</v>
      </c>
      <c r="B1891" s="13" t="s">
        <v>19571</v>
      </c>
      <c r="C1891" s="13" t="s">
        <v>19572</v>
      </c>
      <c r="D1891" s="13" t="s">
        <v>19573</v>
      </c>
      <c r="E1891" s="13" t="s">
        <v>8132</v>
      </c>
      <c r="F1891" s="13" t="s">
        <v>1328</v>
      </c>
      <c r="G1891" s="13">
        <v>2021</v>
      </c>
      <c r="H1891" s="44">
        <v>44409</v>
      </c>
      <c r="K1891" s="13" t="s">
        <v>19574</v>
      </c>
    </row>
    <row r="1892" spans="1:11" ht="15.75" customHeight="1" x14ac:dyDescent="0.25">
      <c r="A1892" s="13">
        <v>34221771</v>
      </c>
      <c r="B1892" s="13" t="s">
        <v>19575</v>
      </c>
      <c r="C1892" s="13" t="s">
        <v>19576</v>
      </c>
      <c r="D1892" s="13" t="s">
        <v>19577</v>
      </c>
      <c r="E1892" s="13" t="s">
        <v>19578</v>
      </c>
      <c r="F1892" s="13" t="s">
        <v>17017</v>
      </c>
      <c r="G1892" s="13">
        <v>2021</v>
      </c>
      <c r="H1892" s="44">
        <v>44382</v>
      </c>
      <c r="I1892" s="13" t="s">
        <v>19579</v>
      </c>
      <c r="K1892" s="13" t="s">
        <v>19580</v>
      </c>
    </row>
    <row r="1893" spans="1:11" ht="15.75" customHeight="1" x14ac:dyDescent="0.25">
      <c r="A1893" s="13">
        <v>33937002</v>
      </c>
      <c r="B1893" s="13" t="s">
        <v>19582</v>
      </c>
      <c r="C1893" s="13" t="s">
        <v>19583</v>
      </c>
      <c r="D1893" s="13" t="s">
        <v>19584</v>
      </c>
      <c r="E1893" s="13" t="s">
        <v>10286</v>
      </c>
      <c r="F1893" s="13" t="s">
        <v>17086</v>
      </c>
      <c r="G1893" s="13">
        <v>2021</v>
      </c>
      <c r="H1893" s="44">
        <v>44319</v>
      </c>
      <c r="I1893" s="13" t="s">
        <v>19585</v>
      </c>
      <c r="K1893" s="13" t="s">
        <v>19586</v>
      </c>
    </row>
    <row r="1894" spans="1:11" ht="15.75" customHeight="1" x14ac:dyDescent="0.25">
      <c r="A1894" s="13">
        <v>33376658</v>
      </c>
      <c r="B1894" s="13" t="s">
        <v>19587</v>
      </c>
      <c r="C1894" s="13" t="s">
        <v>19588</v>
      </c>
      <c r="D1894" s="13" t="s">
        <v>19589</v>
      </c>
      <c r="E1894" s="13" t="s">
        <v>19590</v>
      </c>
      <c r="F1894" s="13" t="s">
        <v>17017</v>
      </c>
      <c r="G1894" s="13">
        <v>2020</v>
      </c>
      <c r="H1894" s="44">
        <v>44195</v>
      </c>
      <c r="I1894" s="13" t="s">
        <v>19591</v>
      </c>
      <c r="K1894" s="13" t="s">
        <v>19592</v>
      </c>
    </row>
    <row r="1895" spans="1:11" ht="15.75" customHeight="1" x14ac:dyDescent="0.25">
      <c r="A1895" s="13">
        <v>31074566</v>
      </c>
      <c r="B1895" s="13" t="s">
        <v>19594</v>
      </c>
      <c r="C1895" s="13" t="s">
        <v>19595</v>
      </c>
      <c r="D1895" s="13" t="s">
        <v>19596</v>
      </c>
      <c r="E1895" s="13" t="s">
        <v>19597</v>
      </c>
      <c r="F1895" s="13" t="s">
        <v>19598</v>
      </c>
      <c r="G1895" s="13">
        <v>2019</v>
      </c>
      <c r="H1895" s="44">
        <v>43596</v>
      </c>
      <c r="K1895" s="13" t="s">
        <v>19599</v>
      </c>
    </row>
    <row r="1896" spans="1:11" ht="15.75" customHeight="1" x14ac:dyDescent="0.25">
      <c r="A1896" s="13">
        <v>31068083</v>
      </c>
      <c r="B1896" s="13" t="s">
        <v>19600</v>
      </c>
      <c r="C1896" s="13" t="s">
        <v>19601</v>
      </c>
      <c r="D1896" s="13" t="s">
        <v>19602</v>
      </c>
      <c r="E1896" s="13" t="s">
        <v>6376</v>
      </c>
      <c r="F1896" s="13" t="s">
        <v>19005</v>
      </c>
      <c r="G1896" s="13">
        <v>2019</v>
      </c>
      <c r="H1896" s="44">
        <v>43595</v>
      </c>
      <c r="I1896" s="13" t="s">
        <v>19603</v>
      </c>
      <c r="K1896" s="13" t="s">
        <v>19604</v>
      </c>
    </row>
    <row r="1897" spans="1:11" ht="15.75" customHeight="1" x14ac:dyDescent="0.25">
      <c r="A1897" s="13">
        <v>28838078</v>
      </c>
      <c r="B1897" s="13" t="s">
        <v>19606</v>
      </c>
      <c r="C1897" s="13" t="s">
        <v>19607</v>
      </c>
      <c r="D1897" s="13" t="s">
        <v>19608</v>
      </c>
      <c r="E1897" s="13" t="s">
        <v>12231</v>
      </c>
      <c r="F1897" s="13" t="s">
        <v>195</v>
      </c>
      <c r="G1897" s="13">
        <v>2017</v>
      </c>
      <c r="H1897" s="44">
        <v>42973</v>
      </c>
      <c r="I1897" s="13" t="s">
        <v>19609</v>
      </c>
      <c r="K1897" s="13" t="s">
        <v>19610</v>
      </c>
    </row>
    <row r="1898" spans="1:11" ht="15.75" customHeight="1" x14ac:dyDescent="0.25">
      <c r="A1898" s="13">
        <v>35819075</v>
      </c>
      <c r="B1898" s="13" t="s">
        <v>19646</v>
      </c>
      <c r="C1898" s="13" t="s">
        <v>19647</v>
      </c>
      <c r="D1898" s="13" t="s">
        <v>19648</v>
      </c>
      <c r="E1898" s="13" t="s">
        <v>19649</v>
      </c>
      <c r="F1898" s="13" t="s">
        <v>19650</v>
      </c>
      <c r="G1898" s="13">
        <v>2022</v>
      </c>
      <c r="H1898" s="44">
        <v>44754</v>
      </c>
      <c r="I1898" s="13" t="s">
        <v>19651</v>
      </c>
      <c r="K1898" s="13" t="s">
        <v>19652</v>
      </c>
    </row>
    <row r="1899" spans="1:11" ht="15.75" customHeight="1" x14ac:dyDescent="0.25">
      <c r="A1899" s="13">
        <v>34635321</v>
      </c>
      <c r="B1899" s="13" t="s">
        <v>19654</v>
      </c>
      <c r="C1899" s="13" t="s">
        <v>19655</v>
      </c>
      <c r="D1899" s="13" t="s">
        <v>19656</v>
      </c>
      <c r="E1899" s="13" t="s">
        <v>19657</v>
      </c>
      <c r="F1899" s="13" t="s">
        <v>10570</v>
      </c>
      <c r="G1899" s="13">
        <v>2022</v>
      </c>
      <c r="H1899" s="44">
        <v>44481</v>
      </c>
      <c r="K1899" s="13" t="s">
        <v>19658</v>
      </c>
    </row>
    <row r="1900" spans="1:11" ht="15.75" customHeight="1" x14ac:dyDescent="0.25">
      <c r="A1900" s="13">
        <v>34292926</v>
      </c>
      <c r="B1900" s="13" t="s">
        <v>19659</v>
      </c>
      <c r="C1900" s="13" t="s">
        <v>19660</v>
      </c>
      <c r="D1900" s="13" t="s">
        <v>19661</v>
      </c>
      <c r="E1900" s="13" t="s">
        <v>19662</v>
      </c>
      <c r="F1900" s="13" t="s">
        <v>6607</v>
      </c>
      <c r="G1900" s="13">
        <v>2021</v>
      </c>
      <c r="H1900" s="44">
        <v>44399</v>
      </c>
      <c r="I1900" s="13" t="s">
        <v>19663</v>
      </c>
      <c r="K1900" s="13" t="s">
        <v>19664</v>
      </c>
    </row>
    <row r="1901" spans="1:11" ht="15.75" customHeight="1" x14ac:dyDescent="0.25">
      <c r="A1901" s="13">
        <v>33076082</v>
      </c>
      <c r="B1901" s="13" t="s">
        <v>19666</v>
      </c>
      <c r="C1901" s="13" t="s">
        <v>19667</v>
      </c>
      <c r="D1901" s="13" t="s">
        <v>19668</v>
      </c>
      <c r="E1901" s="13" t="s">
        <v>19669</v>
      </c>
      <c r="F1901" s="13" t="s">
        <v>19670</v>
      </c>
      <c r="G1901" s="13">
        <v>2021</v>
      </c>
      <c r="H1901" s="44">
        <v>44124</v>
      </c>
      <c r="K1901" s="13" t="s">
        <v>19671</v>
      </c>
    </row>
    <row r="1902" spans="1:11" ht="15.75" customHeight="1" x14ac:dyDescent="0.25">
      <c r="A1902" s="13">
        <v>31851086</v>
      </c>
      <c r="B1902" s="13" t="s">
        <v>19672</v>
      </c>
      <c r="C1902" s="13" t="s">
        <v>19673</v>
      </c>
      <c r="D1902" s="13" t="s">
        <v>19674</v>
      </c>
      <c r="E1902" s="13" t="s">
        <v>19675</v>
      </c>
      <c r="F1902" s="13" t="s">
        <v>19676</v>
      </c>
      <c r="G1902" s="13">
        <v>2020</v>
      </c>
      <c r="H1902" s="44">
        <v>43818</v>
      </c>
      <c r="K1902" s="13" t="s">
        <v>19677</v>
      </c>
    </row>
    <row r="1903" spans="1:11" ht="15.75" customHeight="1" x14ac:dyDescent="0.25">
      <c r="A1903" s="13">
        <v>30878689</v>
      </c>
      <c r="B1903" s="13" t="s">
        <v>19678</v>
      </c>
      <c r="C1903" s="13" t="s">
        <v>19679</v>
      </c>
      <c r="D1903" s="13" t="s">
        <v>19680</v>
      </c>
      <c r="E1903" s="13" t="s">
        <v>19681</v>
      </c>
      <c r="F1903" s="13" t="s">
        <v>10754</v>
      </c>
      <c r="G1903" s="13">
        <v>2019</v>
      </c>
      <c r="H1903" s="44">
        <v>43542</v>
      </c>
      <c r="K1903" s="13" t="s">
        <v>19682</v>
      </c>
    </row>
    <row r="1904" spans="1:11" ht="15.75" customHeight="1" x14ac:dyDescent="0.25">
      <c r="A1904" s="13">
        <v>28499285</v>
      </c>
      <c r="B1904" s="13" t="s">
        <v>19688</v>
      </c>
      <c r="C1904" s="13" t="s">
        <v>19689</v>
      </c>
      <c r="D1904" s="13" t="s">
        <v>19690</v>
      </c>
      <c r="E1904" s="13" t="s">
        <v>19691</v>
      </c>
      <c r="F1904" s="13" t="s">
        <v>304</v>
      </c>
      <c r="G1904" s="13">
        <v>2017</v>
      </c>
      <c r="H1904" s="44">
        <v>42868</v>
      </c>
      <c r="I1904" s="13" t="s">
        <v>19692</v>
      </c>
      <c r="J1904" s="13" t="s">
        <v>19693</v>
      </c>
      <c r="K1904" s="13" t="s">
        <v>19694</v>
      </c>
    </row>
    <row r="1905" spans="1:11" ht="15.75" customHeight="1" x14ac:dyDescent="0.25">
      <c r="A1905" s="13">
        <v>34366085</v>
      </c>
      <c r="B1905" s="13" t="s">
        <v>19714</v>
      </c>
      <c r="C1905" s="13" t="s">
        <v>19715</v>
      </c>
      <c r="D1905" s="13" t="s">
        <v>19716</v>
      </c>
      <c r="E1905" s="13" t="s">
        <v>19717</v>
      </c>
      <c r="F1905" s="13" t="s">
        <v>11943</v>
      </c>
      <c r="G1905" s="13">
        <v>2021</v>
      </c>
      <c r="H1905" s="44">
        <v>44417</v>
      </c>
      <c r="K1905" s="13" t="s">
        <v>19718</v>
      </c>
    </row>
    <row r="1906" spans="1:11" ht="15.75" customHeight="1" x14ac:dyDescent="0.25">
      <c r="A1906" s="13">
        <v>32918462</v>
      </c>
      <c r="B1906" s="13" t="s">
        <v>19719</v>
      </c>
      <c r="C1906" s="13" t="s">
        <v>19720</v>
      </c>
      <c r="D1906" s="13" t="s">
        <v>19721</v>
      </c>
      <c r="E1906" s="13" t="s">
        <v>19722</v>
      </c>
      <c r="F1906" s="13" t="s">
        <v>180</v>
      </c>
      <c r="G1906" s="13">
        <v>2020</v>
      </c>
      <c r="H1906" s="44">
        <v>44086</v>
      </c>
      <c r="K1906" s="13" t="s">
        <v>19723</v>
      </c>
    </row>
    <row r="1907" spans="1:11" ht="15.75" customHeight="1" x14ac:dyDescent="0.25">
      <c r="A1907" s="13">
        <v>30496162</v>
      </c>
      <c r="B1907" s="13" t="s">
        <v>19724</v>
      </c>
      <c r="C1907" s="13" t="s">
        <v>19725</v>
      </c>
      <c r="D1907" s="13" t="s">
        <v>19726</v>
      </c>
      <c r="E1907" s="13" t="s">
        <v>19727</v>
      </c>
      <c r="F1907" s="13" t="s">
        <v>2708</v>
      </c>
      <c r="G1907" s="13">
        <v>2018</v>
      </c>
      <c r="H1907" s="44">
        <v>43434</v>
      </c>
    </row>
    <row r="1908" spans="1:11" ht="15.75" customHeight="1" x14ac:dyDescent="0.25">
      <c r="A1908" s="13">
        <v>29619908</v>
      </c>
      <c r="B1908" s="13" t="s">
        <v>19729</v>
      </c>
      <c r="C1908" s="13" t="s">
        <v>19730</v>
      </c>
      <c r="D1908" s="13" t="s">
        <v>19731</v>
      </c>
      <c r="E1908" s="13" t="s">
        <v>14311</v>
      </c>
      <c r="F1908" s="13" t="s">
        <v>19732</v>
      </c>
      <c r="G1908" s="13">
        <v>2018</v>
      </c>
      <c r="H1908" s="44">
        <v>43196</v>
      </c>
      <c r="K1908" s="13" t="s">
        <v>19733</v>
      </c>
    </row>
    <row r="1909" spans="1:11" ht="15.75" customHeight="1" x14ac:dyDescent="0.25">
      <c r="A1909" s="13">
        <v>28838077</v>
      </c>
      <c r="B1909" s="13" t="s">
        <v>19734</v>
      </c>
      <c r="C1909" s="13" t="s">
        <v>19735</v>
      </c>
      <c r="D1909" s="13" t="s">
        <v>19736</v>
      </c>
      <c r="E1909" s="13" t="s">
        <v>19737</v>
      </c>
      <c r="F1909" s="13" t="s">
        <v>195</v>
      </c>
      <c r="G1909" s="13">
        <v>2017</v>
      </c>
      <c r="H1909" s="44">
        <v>42973</v>
      </c>
      <c r="I1909" s="13" t="s">
        <v>19738</v>
      </c>
      <c r="K1909" s="13" t="s">
        <v>19739</v>
      </c>
    </row>
    <row r="1910" spans="1:11" ht="15.75" customHeight="1" x14ac:dyDescent="0.25">
      <c r="A1910" s="13">
        <v>31543554</v>
      </c>
      <c r="B1910" s="13" t="s">
        <v>19740</v>
      </c>
      <c r="C1910" s="13" t="s">
        <v>19741</v>
      </c>
      <c r="D1910" s="13" t="s">
        <v>19742</v>
      </c>
      <c r="E1910" s="13" t="s">
        <v>19743</v>
      </c>
      <c r="F1910" s="13" t="s">
        <v>19744</v>
      </c>
      <c r="G1910" s="13">
        <v>2017</v>
      </c>
      <c r="H1910" s="44">
        <v>43732</v>
      </c>
      <c r="I1910" s="13" t="s">
        <v>19745</v>
      </c>
      <c r="J1910" s="13" t="s">
        <v>19746</v>
      </c>
      <c r="K1910" s="13" t="s">
        <v>19747</v>
      </c>
    </row>
    <row r="1911" spans="1:11" ht="15.75" customHeight="1" x14ac:dyDescent="0.25">
      <c r="A1911" s="13">
        <v>34565258</v>
      </c>
      <c r="B1911" s="13" t="s">
        <v>19777</v>
      </c>
      <c r="C1911" s="13" t="s">
        <v>19778</v>
      </c>
      <c r="D1911" s="13" t="s">
        <v>19779</v>
      </c>
      <c r="E1911" s="13" t="s">
        <v>19780</v>
      </c>
      <c r="F1911" s="13" t="s">
        <v>735</v>
      </c>
      <c r="G1911" s="13">
        <v>2022</v>
      </c>
      <c r="H1911" s="44">
        <v>44466</v>
      </c>
      <c r="K1911" s="13" t="s">
        <v>19781</v>
      </c>
    </row>
    <row r="1912" spans="1:11" ht="15.75" customHeight="1" x14ac:dyDescent="0.25">
      <c r="A1912" s="13">
        <v>34552793</v>
      </c>
      <c r="B1912" s="13" t="s">
        <v>19782</v>
      </c>
      <c r="C1912" s="13" t="s">
        <v>19783</v>
      </c>
      <c r="D1912" s="13" t="s">
        <v>19784</v>
      </c>
      <c r="E1912" s="13" t="s">
        <v>19785</v>
      </c>
      <c r="F1912" s="13" t="s">
        <v>19786</v>
      </c>
      <c r="G1912" s="13">
        <v>2021</v>
      </c>
      <c r="H1912" s="44">
        <v>44462</v>
      </c>
      <c r="I1912" s="13" t="s">
        <v>19787</v>
      </c>
      <c r="K1912" s="13" t="s">
        <v>19788</v>
      </c>
    </row>
    <row r="1913" spans="1:11" ht="15.75" customHeight="1" x14ac:dyDescent="0.25">
      <c r="A1913" s="13">
        <v>34201908</v>
      </c>
      <c r="B1913" s="13" t="s">
        <v>19790</v>
      </c>
      <c r="C1913" s="13" t="s">
        <v>19791</v>
      </c>
      <c r="D1913" s="13" t="s">
        <v>19792</v>
      </c>
      <c r="E1913" s="13" t="s">
        <v>19793</v>
      </c>
      <c r="F1913" s="13" t="s">
        <v>15834</v>
      </c>
      <c r="G1913" s="13">
        <v>2021</v>
      </c>
      <c r="H1913" s="44">
        <v>44379</v>
      </c>
      <c r="I1913" s="13" t="s">
        <v>19794</v>
      </c>
      <c r="K1913" s="13" t="s">
        <v>19795</v>
      </c>
    </row>
    <row r="1914" spans="1:11" ht="15.75" customHeight="1" x14ac:dyDescent="0.25">
      <c r="A1914" s="13">
        <v>34055347</v>
      </c>
      <c r="B1914" s="13" t="s">
        <v>19796</v>
      </c>
      <c r="C1914" s="13" t="s">
        <v>19797</v>
      </c>
      <c r="D1914" s="13" t="s">
        <v>19798</v>
      </c>
      <c r="E1914" s="13" t="s">
        <v>19799</v>
      </c>
      <c r="F1914" s="13" t="s">
        <v>19800</v>
      </c>
      <c r="G1914" s="13">
        <v>2021</v>
      </c>
      <c r="H1914" s="44">
        <v>44347</v>
      </c>
      <c r="I1914" s="13" t="s">
        <v>19801</v>
      </c>
      <c r="K1914" s="13" t="s">
        <v>19802</v>
      </c>
    </row>
    <row r="1915" spans="1:11" ht="15.75" customHeight="1" x14ac:dyDescent="0.25">
      <c r="A1915" s="13">
        <v>30569652</v>
      </c>
      <c r="B1915" s="13" t="s">
        <v>19803</v>
      </c>
      <c r="C1915" s="13" t="s">
        <v>19804</v>
      </c>
      <c r="D1915" s="13" t="s">
        <v>19805</v>
      </c>
      <c r="E1915" s="13" t="s">
        <v>19806</v>
      </c>
      <c r="F1915" s="13" t="s">
        <v>14312</v>
      </c>
      <c r="G1915" s="13">
        <v>2018</v>
      </c>
      <c r="H1915" s="44">
        <v>43455</v>
      </c>
      <c r="K1915" s="13" t="s">
        <v>19807</v>
      </c>
    </row>
    <row r="1916" spans="1:11" ht="15.75" customHeight="1" x14ac:dyDescent="0.25">
      <c r="A1916" s="13">
        <v>29037929</v>
      </c>
      <c r="B1916" s="13" t="s">
        <v>19808</v>
      </c>
      <c r="C1916" s="13" t="s">
        <v>19809</v>
      </c>
      <c r="D1916" s="13" t="s">
        <v>19810</v>
      </c>
      <c r="E1916" s="13" t="s">
        <v>19811</v>
      </c>
      <c r="F1916" s="13" t="s">
        <v>8997</v>
      </c>
      <c r="G1916" s="13">
        <v>2018</v>
      </c>
      <c r="H1916" s="44">
        <v>43026</v>
      </c>
      <c r="K1916" s="13" t="s">
        <v>19812</v>
      </c>
    </row>
    <row r="1917" spans="1:11" ht="15.75" customHeight="1" x14ac:dyDescent="0.25">
      <c r="A1917" s="13">
        <v>30338585</v>
      </c>
      <c r="B1917" s="13" t="s">
        <v>19860</v>
      </c>
      <c r="C1917" s="13" t="s">
        <v>19861</v>
      </c>
      <c r="D1917" s="13" t="s">
        <v>19862</v>
      </c>
      <c r="E1917" s="13" t="s">
        <v>19863</v>
      </c>
      <c r="F1917" s="13" t="s">
        <v>2293</v>
      </c>
      <c r="G1917" s="13">
        <v>2019</v>
      </c>
      <c r="H1917" s="44">
        <v>43393</v>
      </c>
      <c r="I1917" s="13" t="s">
        <v>19864</v>
      </c>
      <c r="J1917" s="13" t="s">
        <v>19865</v>
      </c>
      <c r="K1917" s="13" t="s">
        <v>19866</v>
      </c>
    </row>
    <row r="1918" spans="1:11" ht="15.75" customHeight="1" x14ac:dyDescent="0.25">
      <c r="A1918" s="13">
        <v>32826099</v>
      </c>
      <c r="B1918" s="13" t="s">
        <v>19872</v>
      </c>
      <c r="C1918" s="13" t="s">
        <v>19873</v>
      </c>
      <c r="D1918" s="13" t="s">
        <v>19874</v>
      </c>
      <c r="E1918" s="13" t="s">
        <v>19875</v>
      </c>
      <c r="F1918" s="13" t="s">
        <v>1995</v>
      </c>
      <c r="G1918" s="13">
        <v>2020</v>
      </c>
      <c r="H1918" s="44">
        <v>44066</v>
      </c>
      <c r="K1918" s="13" t="s">
        <v>19876</v>
      </c>
    </row>
    <row r="1919" spans="1:11" ht="15.75" customHeight="1" x14ac:dyDescent="0.25">
      <c r="A1919" s="13">
        <v>31993971</v>
      </c>
      <c r="B1919" s="13" t="s">
        <v>19877</v>
      </c>
      <c r="C1919" s="13" t="s">
        <v>19878</v>
      </c>
      <c r="D1919" s="13" t="s">
        <v>19879</v>
      </c>
      <c r="E1919" s="13" t="s">
        <v>15212</v>
      </c>
      <c r="F1919" s="13" t="s">
        <v>4735</v>
      </c>
      <c r="G1919" s="13">
        <v>2020</v>
      </c>
      <c r="H1919" s="44">
        <v>43860</v>
      </c>
      <c r="I1919" s="13" t="s">
        <v>19880</v>
      </c>
      <c r="K1919" s="13" t="s">
        <v>19881</v>
      </c>
    </row>
    <row r="1920" spans="1:11" ht="15.75" customHeight="1" x14ac:dyDescent="0.25">
      <c r="A1920" s="13">
        <v>28652937</v>
      </c>
      <c r="B1920" s="13" t="s">
        <v>19882</v>
      </c>
      <c r="C1920" s="13" t="s">
        <v>19883</v>
      </c>
      <c r="D1920" s="13" t="s">
        <v>19884</v>
      </c>
      <c r="E1920" s="13" t="s">
        <v>19885</v>
      </c>
      <c r="F1920" s="13" t="s">
        <v>16708</v>
      </c>
      <c r="G1920" s="13">
        <v>2017</v>
      </c>
      <c r="H1920" s="44">
        <v>42914</v>
      </c>
      <c r="I1920" s="13" t="s">
        <v>19886</v>
      </c>
      <c r="K1920" s="13" t="s">
        <v>19887</v>
      </c>
    </row>
    <row r="1921" spans="1:11" ht="15.75" customHeight="1" x14ac:dyDescent="0.25">
      <c r="A1921" s="13">
        <v>33112853</v>
      </c>
      <c r="B1921" s="13" t="s">
        <v>19889</v>
      </c>
      <c r="C1921" s="13" t="s">
        <v>19890</v>
      </c>
      <c r="D1921" s="13" t="s">
        <v>19891</v>
      </c>
      <c r="E1921" s="13" t="s">
        <v>6205</v>
      </c>
      <c r="F1921" s="13" t="s">
        <v>10096</v>
      </c>
      <c r="G1921" s="13">
        <v>2020</v>
      </c>
      <c r="H1921" s="44">
        <v>44132</v>
      </c>
      <c r="I1921" s="13" t="s">
        <v>19892</v>
      </c>
      <c r="K1921" s="13" t="s">
        <v>19893</v>
      </c>
    </row>
    <row r="1922" spans="1:11" ht="15.75" customHeight="1" x14ac:dyDescent="0.25">
      <c r="A1922" s="13">
        <v>30231293</v>
      </c>
      <c r="B1922" s="13" t="s">
        <v>19917</v>
      </c>
      <c r="C1922" s="13" t="s">
        <v>19918</v>
      </c>
      <c r="D1922" s="13" t="s">
        <v>19919</v>
      </c>
      <c r="E1922" s="13" t="s">
        <v>19920</v>
      </c>
      <c r="F1922" s="13" t="s">
        <v>15816</v>
      </c>
      <c r="G1922" s="13">
        <v>2018</v>
      </c>
      <c r="H1922" s="44">
        <v>43363</v>
      </c>
      <c r="K1922" s="13" t="s">
        <v>19921</v>
      </c>
    </row>
    <row r="1923" spans="1:11" ht="15.75" customHeight="1" x14ac:dyDescent="0.25">
      <c r="A1923" s="13">
        <v>34887352</v>
      </c>
      <c r="B1923" s="13" t="s">
        <v>19936</v>
      </c>
      <c r="C1923" s="13" t="s">
        <v>19937</v>
      </c>
      <c r="D1923" s="13" t="s">
        <v>19938</v>
      </c>
      <c r="E1923" s="13" t="s">
        <v>19939</v>
      </c>
      <c r="F1923" s="13" t="s">
        <v>393</v>
      </c>
      <c r="G1923" s="13">
        <v>2022</v>
      </c>
      <c r="H1923" s="44">
        <v>44540</v>
      </c>
      <c r="K1923" s="13" t="s">
        <v>19940</v>
      </c>
    </row>
    <row r="1924" spans="1:11" ht="15.75" customHeight="1" x14ac:dyDescent="0.25">
      <c r="A1924" s="13">
        <v>34110757</v>
      </c>
      <c r="B1924" s="13" t="s">
        <v>19941</v>
      </c>
      <c r="C1924" s="13" t="s">
        <v>19942</v>
      </c>
      <c r="D1924" s="13" t="s">
        <v>19943</v>
      </c>
      <c r="E1924" s="13" t="s">
        <v>19944</v>
      </c>
      <c r="F1924" s="13" t="s">
        <v>304</v>
      </c>
      <c r="G1924" s="13">
        <v>2021</v>
      </c>
      <c r="H1924" s="44">
        <v>44357</v>
      </c>
      <c r="K1924" s="13" t="s">
        <v>19945</v>
      </c>
    </row>
    <row r="1925" spans="1:11" ht="15.75" customHeight="1" x14ac:dyDescent="0.25">
      <c r="A1925" s="13">
        <v>32546887</v>
      </c>
      <c r="B1925" s="13" t="s">
        <v>19946</v>
      </c>
      <c r="C1925" s="13" t="s">
        <v>19947</v>
      </c>
      <c r="D1925" s="13" t="s">
        <v>19948</v>
      </c>
      <c r="E1925" s="13" t="s">
        <v>19949</v>
      </c>
      <c r="F1925" s="13" t="s">
        <v>19950</v>
      </c>
      <c r="G1925" s="13">
        <v>2020</v>
      </c>
      <c r="H1925" s="44">
        <v>44000</v>
      </c>
      <c r="I1925" s="13" t="s">
        <v>19951</v>
      </c>
      <c r="K1925" s="13" t="s">
        <v>19952</v>
      </c>
    </row>
    <row r="1926" spans="1:11" ht="15.75" customHeight="1" x14ac:dyDescent="0.25">
      <c r="A1926" s="13">
        <v>35194141</v>
      </c>
      <c r="B1926" s="13" t="s">
        <v>19994</v>
      </c>
      <c r="C1926" s="13" t="s">
        <v>19995</v>
      </c>
      <c r="D1926" s="13" t="s">
        <v>19996</v>
      </c>
      <c r="E1926" s="13" t="s">
        <v>19997</v>
      </c>
      <c r="F1926" s="13" t="s">
        <v>8151</v>
      </c>
      <c r="G1926" s="13">
        <v>2022</v>
      </c>
      <c r="H1926" s="44">
        <v>44615</v>
      </c>
      <c r="I1926" s="13" t="s">
        <v>19998</v>
      </c>
      <c r="K1926" s="13" t="s">
        <v>19999</v>
      </c>
    </row>
    <row r="1927" spans="1:11" ht="15.75" customHeight="1" x14ac:dyDescent="0.25">
      <c r="A1927" s="13">
        <v>34988907</v>
      </c>
      <c r="B1927" s="13" t="s">
        <v>20001</v>
      </c>
      <c r="C1927" s="13" t="s">
        <v>20002</v>
      </c>
      <c r="D1927" s="13" t="s">
        <v>20003</v>
      </c>
      <c r="E1927" s="13" t="s">
        <v>20004</v>
      </c>
      <c r="F1927" s="13" t="s">
        <v>20005</v>
      </c>
      <c r="G1927" s="13">
        <v>2022</v>
      </c>
      <c r="H1927" s="44">
        <v>44567</v>
      </c>
      <c r="K1927" s="13" t="s">
        <v>20006</v>
      </c>
    </row>
    <row r="1928" spans="1:11" ht="15.75" customHeight="1" x14ac:dyDescent="0.25">
      <c r="A1928" s="13">
        <v>34538874</v>
      </c>
      <c r="B1928" s="13" t="s">
        <v>20007</v>
      </c>
      <c r="C1928" s="13" t="s">
        <v>20008</v>
      </c>
      <c r="D1928" s="13" t="s">
        <v>20009</v>
      </c>
      <c r="E1928" s="13" t="s">
        <v>20010</v>
      </c>
      <c r="F1928" s="13" t="s">
        <v>20011</v>
      </c>
      <c r="G1928" s="13">
        <v>2022</v>
      </c>
      <c r="H1928" s="44">
        <v>44459</v>
      </c>
      <c r="I1928" s="13" t="s">
        <v>20012</v>
      </c>
      <c r="K1928" s="13" t="s">
        <v>20013</v>
      </c>
    </row>
    <row r="1929" spans="1:11" ht="15.75" customHeight="1" x14ac:dyDescent="0.25">
      <c r="A1929" s="13">
        <v>34190930</v>
      </c>
      <c r="B1929" s="13" t="s">
        <v>20014</v>
      </c>
      <c r="C1929" s="13" t="s">
        <v>20015</v>
      </c>
      <c r="D1929" s="13" t="s">
        <v>20016</v>
      </c>
      <c r="E1929" s="13" t="s">
        <v>20017</v>
      </c>
      <c r="F1929" s="13" t="s">
        <v>664</v>
      </c>
      <c r="G1929" s="13">
        <v>2021</v>
      </c>
      <c r="H1929" s="44">
        <v>44377</v>
      </c>
      <c r="K1929" s="13" t="s">
        <v>20018</v>
      </c>
    </row>
    <row r="1930" spans="1:11" ht="15.75" customHeight="1" x14ac:dyDescent="0.25">
      <c r="A1930" s="13">
        <v>33083025</v>
      </c>
      <c r="B1930" s="13" t="s">
        <v>20020</v>
      </c>
      <c r="C1930" s="13" t="s">
        <v>20021</v>
      </c>
      <c r="D1930" s="13" t="s">
        <v>20022</v>
      </c>
      <c r="E1930" s="13" t="s">
        <v>20023</v>
      </c>
      <c r="F1930" s="13" t="s">
        <v>18081</v>
      </c>
      <c r="G1930" s="13">
        <v>2020</v>
      </c>
      <c r="H1930" s="44">
        <v>44125</v>
      </c>
      <c r="I1930" s="13" t="s">
        <v>20024</v>
      </c>
      <c r="K1930" s="13" t="s">
        <v>20025</v>
      </c>
    </row>
    <row r="1931" spans="1:11" ht="15.75" customHeight="1" x14ac:dyDescent="0.25">
      <c r="A1931" s="13">
        <v>30995063</v>
      </c>
      <c r="B1931" s="13" t="s">
        <v>20026</v>
      </c>
      <c r="C1931" s="13" t="s">
        <v>20027</v>
      </c>
      <c r="D1931" s="13" t="s">
        <v>20028</v>
      </c>
      <c r="E1931" s="13" t="s">
        <v>20029</v>
      </c>
      <c r="F1931" s="13" t="s">
        <v>20030</v>
      </c>
      <c r="G1931" s="13">
        <v>2019</v>
      </c>
      <c r="H1931" s="44">
        <v>43573</v>
      </c>
      <c r="I1931" s="13" t="s">
        <v>20031</v>
      </c>
      <c r="J1931" s="13" t="s">
        <v>20032</v>
      </c>
      <c r="K1931" s="13" t="s">
        <v>20033</v>
      </c>
    </row>
    <row r="1932" spans="1:11" ht="15.75" customHeight="1" x14ac:dyDescent="0.25">
      <c r="A1932" s="13">
        <v>30548023</v>
      </c>
      <c r="B1932" s="13" t="s">
        <v>20035</v>
      </c>
      <c r="C1932" s="13" t="s">
        <v>20036</v>
      </c>
      <c r="D1932" s="13" t="s">
        <v>20037</v>
      </c>
      <c r="E1932" s="13" t="s">
        <v>20038</v>
      </c>
      <c r="F1932" s="13" t="s">
        <v>20039</v>
      </c>
      <c r="G1932" s="13">
        <v>2018</v>
      </c>
      <c r="H1932" s="44">
        <v>43449</v>
      </c>
      <c r="K1932" s="13" t="s">
        <v>20040</v>
      </c>
    </row>
    <row r="1933" spans="1:11" ht="15.75" customHeight="1" x14ac:dyDescent="0.25">
      <c r="A1933" s="13">
        <v>30187651</v>
      </c>
      <c r="B1933" s="13" t="s">
        <v>20041</v>
      </c>
      <c r="C1933" s="13" t="s">
        <v>20042</v>
      </c>
      <c r="D1933" s="13" t="s">
        <v>20043</v>
      </c>
      <c r="E1933" s="13" t="s">
        <v>20044</v>
      </c>
      <c r="F1933" s="13" t="s">
        <v>5060</v>
      </c>
      <c r="G1933" s="13">
        <v>2018</v>
      </c>
      <c r="H1933" s="44">
        <v>43350</v>
      </c>
      <c r="I1933" s="13" t="s">
        <v>20045</v>
      </c>
      <c r="J1933" s="13" t="s">
        <v>20046</v>
      </c>
      <c r="K1933" s="13" t="s">
        <v>20047</v>
      </c>
    </row>
    <row r="1934" spans="1:11" ht="15.75" customHeight="1" x14ac:dyDescent="0.25">
      <c r="A1934" s="13">
        <v>29474232</v>
      </c>
      <c r="B1934" s="13" t="s">
        <v>20048</v>
      </c>
      <c r="C1934" s="13" t="s">
        <v>20049</v>
      </c>
      <c r="D1934" s="13" t="s">
        <v>20050</v>
      </c>
      <c r="E1934" s="13" t="s">
        <v>20051</v>
      </c>
      <c r="F1934" s="13" t="s">
        <v>8179</v>
      </c>
      <c r="G1934" s="13">
        <v>2018</v>
      </c>
      <c r="H1934" s="44">
        <v>43155</v>
      </c>
      <c r="K1934" s="13" t="s">
        <v>20052</v>
      </c>
    </row>
    <row r="1935" spans="1:11" ht="15.75" customHeight="1" x14ac:dyDescent="0.25">
      <c r="A1935" s="13">
        <v>34881023</v>
      </c>
      <c r="B1935" s="13" t="s">
        <v>20097</v>
      </c>
      <c r="C1935" s="13" t="s">
        <v>20098</v>
      </c>
      <c r="D1935" s="13" t="s">
        <v>20099</v>
      </c>
      <c r="E1935" s="13" t="s">
        <v>20100</v>
      </c>
      <c r="F1935" s="13" t="s">
        <v>18140</v>
      </c>
      <c r="G1935" s="13">
        <v>2021</v>
      </c>
      <c r="H1935" s="44">
        <v>44539</v>
      </c>
      <c r="I1935" s="13" t="s">
        <v>20101</v>
      </c>
      <c r="K1935" s="13" t="s">
        <v>20102</v>
      </c>
    </row>
    <row r="1936" spans="1:11" ht="15.75" customHeight="1" x14ac:dyDescent="0.25">
      <c r="A1936" s="13">
        <v>34866637</v>
      </c>
      <c r="B1936" s="13" t="s">
        <v>20103</v>
      </c>
      <c r="C1936" s="13" t="s">
        <v>20104</v>
      </c>
      <c r="D1936" s="13" t="s">
        <v>20105</v>
      </c>
      <c r="E1936" s="13" t="s">
        <v>20010</v>
      </c>
      <c r="F1936" s="13" t="s">
        <v>20011</v>
      </c>
      <c r="G1936" s="13">
        <v>2021</v>
      </c>
      <c r="H1936" s="44">
        <v>44536</v>
      </c>
      <c r="I1936" s="13" t="s">
        <v>20106</v>
      </c>
      <c r="K1936" s="13" t="s">
        <v>20107</v>
      </c>
    </row>
    <row r="1937" spans="1:11" ht="15.75" customHeight="1" x14ac:dyDescent="0.25">
      <c r="A1937" s="13">
        <v>34730611</v>
      </c>
      <c r="B1937" s="13" t="s">
        <v>20108</v>
      </c>
      <c r="C1937" s="13" t="s">
        <v>20109</v>
      </c>
      <c r="D1937" s="13" t="s">
        <v>20110</v>
      </c>
      <c r="E1937" s="13" t="s">
        <v>20111</v>
      </c>
      <c r="F1937" s="13" t="s">
        <v>20112</v>
      </c>
      <c r="G1937" s="13">
        <v>2021</v>
      </c>
      <c r="H1937" s="44">
        <v>44503</v>
      </c>
      <c r="K1937" s="13" t="s">
        <v>20113</v>
      </c>
    </row>
    <row r="1938" spans="1:11" ht="15.75" customHeight="1" x14ac:dyDescent="0.25">
      <c r="A1938" s="13">
        <v>33794773</v>
      </c>
      <c r="B1938" s="13" t="s">
        <v>20114</v>
      </c>
      <c r="C1938" s="13" t="s">
        <v>20115</v>
      </c>
      <c r="D1938" s="13" t="s">
        <v>20116</v>
      </c>
      <c r="E1938" s="13" t="s">
        <v>20117</v>
      </c>
      <c r="F1938" s="13" t="s">
        <v>20118</v>
      </c>
      <c r="G1938" s="13">
        <v>2021</v>
      </c>
      <c r="H1938" s="44">
        <v>44288</v>
      </c>
      <c r="I1938" s="13" t="s">
        <v>20119</v>
      </c>
      <c r="K1938" s="13" t="s">
        <v>20120</v>
      </c>
    </row>
    <row r="1939" spans="1:11" ht="15.75" customHeight="1" x14ac:dyDescent="0.25">
      <c r="A1939" s="13">
        <v>32067623</v>
      </c>
      <c r="B1939" s="13" t="s">
        <v>20121</v>
      </c>
      <c r="C1939" s="13" t="s">
        <v>20122</v>
      </c>
      <c r="D1939" s="13" t="s">
        <v>20123</v>
      </c>
      <c r="E1939" s="13" t="s">
        <v>20124</v>
      </c>
      <c r="F1939" s="13" t="s">
        <v>17064</v>
      </c>
      <c r="G1939" s="13">
        <v>2021</v>
      </c>
      <c r="H1939" s="44">
        <v>43880</v>
      </c>
      <c r="K1939" s="13" t="s">
        <v>20125</v>
      </c>
    </row>
    <row r="1940" spans="1:11" ht="15.75" customHeight="1" x14ac:dyDescent="0.25">
      <c r="A1940" s="13">
        <v>30272954</v>
      </c>
      <c r="B1940" s="13" t="s">
        <v>20126</v>
      </c>
      <c r="C1940" s="13" t="s">
        <v>20127</v>
      </c>
      <c r="D1940" s="13" t="s">
        <v>20128</v>
      </c>
      <c r="E1940" s="13" t="s">
        <v>20129</v>
      </c>
      <c r="F1940" s="13" t="s">
        <v>4830</v>
      </c>
      <c r="G1940" s="13">
        <v>2018</v>
      </c>
      <c r="H1940" s="44">
        <v>43375</v>
      </c>
      <c r="I1940" s="13" t="s">
        <v>20130</v>
      </c>
      <c r="J1940" s="13" t="s">
        <v>20131</v>
      </c>
      <c r="K1940" s="13" t="s">
        <v>20132</v>
      </c>
    </row>
    <row r="1941" spans="1:11" ht="15.75" customHeight="1" x14ac:dyDescent="0.25">
      <c r="A1941" s="13">
        <v>28002109</v>
      </c>
      <c r="B1941" s="13" t="s">
        <v>20133</v>
      </c>
      <c r="C1941" s="13" t="s">
        <v>20134</v>
      </c>
      <c r="D1941" s="13" t="s">
        <v>20135</v>
      </c>
      <c r="E1941" s="13" t="s">
        <v>20136</v>
      </c>
      <c r="F1941" s="13" t="s">
        <v>15227</v>
      </c>
      <c r="G1941" s="13">
        <v>2017</v>
      </c>
      <c r="H1941" s="44">
        <v>42726</v>
      </c>
      <c r="K1941" s="13" t="s">
        <v>20137</v>
      </c>
    </row>
    <row r="1942" spans="1:11" ht="15.75" customHeight="1" x14ac:dyDescent="0.25">
      <c r="A1942" s="13">
        <v>30775379</v>
      </c>
      <c r="B1942" s="13" t="s">
        <v>20167</v>
      </c>
      <c r="C1942" s="13" t="s">
        <v>20168</v>
      </c>
      <c r="D1942" s="13" t="s">
        <v>20169</v>
      </c>
      <c r="E1942" s="13" t="s">
        <v>20170</v>
      </c>
      <c r="F1942" s="13" t="s">
        <v>20171</v>
      </c>
      <c r="G1942" s="13">
        <v>2019</v>
      </c>
      <c r="H1942" s="44">
        <v>43515</v>
      </c>
      <c r="I1942" s="13" t="s">
        <v>20172</v>
      </c>
      <c r="K1942" s="13" t="s">
        <v>20173</v>
      </c>
    </row>
    <row r="1943" spans="1:11" ht="15.75" customHeight="1" x14ac:dyDescent="0.25">
      <c r="A1943" s="13">
        <v>34876041</v>
      </c>
      <c r="B1943" s="13" t="s">
        <v>20174</v>
      </c>
      <c r="C1943" s="13" t="s">
        <v>20175</v>
      </c>
      <c r="D1943" s="13" t="s">
        <v>20176</v>
      </c>
      <c r="E1943" s="13" t="s">
        <v>20177</v>
      </c>
      <c r="F1943" s="13" t="s">
        <v>1066</v>
      </c>
      <c r="G1943" s="13">
        <v>2021</v>
      </c>
      <c r="H1943" s="44">
        <v>44538</v>
      </c>
      <c r="I1943" s="13" t="s">
        <v>20178</v>
      </c>
      <c r="K1943" s="13" t="s">
        <v>20179</v>
      </c>
    </row>
    <row r="1944" spans="1:11" ht="15.75" customHeight="1" x14ac:dyDescent="0.25">
      <c r="A1944" s="13">
        <v>33346966</v>
      </c>
      <c r="B1944" s="13" t="s">
        <v>20181</v>
      </c>
      <c r="C1944" s="13" t="s">
        <v>20182</v>
      </c>
      <c r="D1944" s="13" t="s">
        <v>20183</v>
      </c>
      <c r="E1944" s="13" t="s">
        <v>20184</v>
      </c>
      <c r="F1944" s="13" t="s">
        <v>10121</v>
      </c>
      <c r="G1944" s="13">
        <v>2020</v>
      </c>
      <c r="H1944" s="44">
        <v>44186</v>
      </c>
    </row>
    <row r="1945" spans="1:11" ht="15.75" customHeight="1" x14ac:dyDescent="0.25">
      <c r="A1945" s="13">
        <v>31095102</v>
      </c>
      <c r="B1945" s="13" t="s">
        <v>20185</v>
      </c>
      <c r="C1945" s="13" t="s">
        <v>20186</v>
      </c>
      <c r="D1945" s="13" t="s">
        <v>20187</v>
      </c>
      <c r="E1945" s="13" t="s">
        <v>20188</v>
      </c>
      <c r="F1945" s="13" t="s">
        <v>304</v>
      </c>
      <c r="G1945" s="13">
        <v>2019</v>
      </c>
      <c r="H1945" s="44">
        <v>43602</v>
      </c>
      <c r="I1945" s="13" t="s">
        <v>20189</v>
      </c>
      <c r="K1945" s="13" t="s">
        <v>20190</v>
      </c>
    </row>
    <row r="1946" spans="1:11" ht="15.75" customHeight="1" x14ac:dyDescent="0.25">
      <c r="A1946" s="13">
        <v>28637523</v>
      </c>
      <c r="B1946" s="13" t="s">
        <v>20191</v>
      </c>
      <c r="C1946" s="13" t="s">
        <v>20192</v>
      </c>
      <c r="D1946" s="13" t="s">
        <v>20193</v>
      </c>
      <c r="E1946" s="13" t="s">
        <v>20194</v>
      </c>
      <c r="F1946" s="13" t="s">
        <v>1451</v>
      </c>
      <c r="G1946" s="13">
        <v>2017</v>
      </c>
      <c r="H1946" s="44">
        <v>42909</v>
      </c>
      <c r="I1946" s="13" t="s">
        <v>20195</v>
      </c>
      <c r="K1946" s="13" t="s">
        <v>20196</v>
      </c>
    </row>
    <row r="1947" spans="1:11" ht="15.75" customHeight="1" x14ac:dyDescent="0.25">
      <c r="A1947" s="13">
        <v>34362706</v>
      </c>
      <c r="B1947" s="13" t="s">
        <v>19872</v>
      </c>
      <c r="C1947" s="13" t="s">
        <v>20230</v>
      </c>
      <c r="D1947" s="13" t="s">
        <v>20231</v>
      </c>
      <c r="E1947" s="13" t="s">
        <v>19875</v>
      </c>
      <c r="F1947" s="13" t="s">
        <v>1995</v>
      </c>
      <c r="G1947" s="13">
        <v>2021</v>
      </c>
      <c r="H1947" s="44">
        <v>44415</v>
      </c>
      <c r="K1947" s="13" t="s">
        <v>20232</v>
      </c>
    </row>
    <row r="1948" spans="1:11" ht="15.75" customHeight="1" x14ac:dyDescent="0.25">
      <c r="A1948" s="13">
        <v>34057249</v>
      </c>
      <c r="B1948" s="13" t="s">
        <v>20233</v>
      </c>
      <c r="C1948" s="13" t="s">
        <v>20234</v>
      </c>
      <c r="D1948" s="13" t="s">
        <v>20235</v>
      </c>
      <c r="E1948" s="13" t="s">
        <v>14475</v>
      </c>
      <c r="F1948" s="13" t="s">
        <v>408</v>
      </c>
      <c r="G1948" s="13">
        <v>2021</v>
      </c>
      <c r="H1948" s="44">
        <v>44347</v>
      </c>
      <c r="K1948" s="13" t="s">
        <v>20236</v>
      </c>
    </row>
    <row r="1949" spans="1:11" ht="15.75" customHeight="1" x14ac:dyDescent="0.25">
      <c r="A1949" s="13">
        <v>31190451</v>
      </c>
      <c r="B1949" s="13" t="s">
        <v>20237</v>
      </c>
      <c r="C1949" s="13" t="s">
        <v>20238</v>
      </c>
      <c r="D1949" s="13" t="s">
        <v>20239</v>
      </c>
      <c r="E1949" s="13" t="s">
        <v>20240</v>
      </c>
      <c r="F1949" s="13" t="s">
        <v>20241</v>
      </c>
      <c r="G1949" s="13">
        <v>2020</v>
      </c>
      <c r="H1949" s="44">
        <v>43630</v>
      </c>
      <c r="K1949" s="13" t="s">
        <v>20242</v>
      </c>
    </row>
    <row r="1950" spans="1:11" ht="15.75" customHeight="1" x14ac:dyDescent="0.25">
      <c r="A1950" s="13">
        <v>32128060</v>
      </c>
      <c r="B1950" s="13" t="s">
        <v>20254</v>
      </c>
      <c r="C1950" s="13" t="s">
        <v>20255</v>
      </c>
      <c r="D1950" s="13" t="s">
        <v>20256</v>
      </c>
      <c r="E1950" s="13" t="s">
        <v>20257</v>
      </c>
      <c r="F1950" s="13" t="s">
        <v>20258</v>
      </c>
      <c r="G1950" s="13">
        <v>2020</v>
      </c>
      <c r="H1950" s="44">
        <v>43895</v>
      </c>
      <c r="I1950" s="13" t="s">
        <v>20259</v>
      </c>
      <c r="K1950" s="13" t="s">
        <v>20260</v>
      </c>
    </row>
    <row r="1951" spans="1:11" ht="15.75" customHeight="1" x14ac:dyDescent="0.25">
      <c r="A1951" s="13">
        <v>30107282</v>
      </c>
      <c r="B1951" s="13" t="s">
        <v>20261</v>
      </c>
      <c r="C1951" s="13" t="s">
        <v>20262</v>
      </c>
      <c r="D1951" s="13" t="s">
        <v>20263</v>
      </c>
      <c r="E1951" s="13" t="s">
        <v>13932</v>
      </c>
      <c r="F1951" s="13" t="s">
        <v>1845</v>
      </c>
      <c r="G1951" s="13">
        <v>2019</v>
      </c>
      <c r="H1951" s="44">
        <v>43327</v>
      </c>
      <c r="K1951" s="13" t="s">
        <v>20264</v>
      </c>
    </row>
    <row r="1952" spans="1:11" ht="15.75" customHeight="1" x14ac:dyDescent="0.25">
      <c r="A1952" s="13">
        <v>28683780</v>
      </c>
      <c r="B1952" s="13" t="s">
        <v>20265</v>
      </c>
      <c r="C1952" s="13" t="s">
        <v>20266</v>
      </c>
      <c r="D1952" s="13" t="s">
        <v>20267</v>
      </c>
      <c r="E1952" s="13" t="s">
        <v>20268</v>
      </c>
      <c r="F1952" s="13" t="s">
        <v>3332</v>
      </c>
      <c r="G1952" s="13">
        <v>2017</v>
      </c>
      <c r="H1952" s="44">
        <v>42924</v>
      </c>
      <c r="I1952" s="13" t="s">
        <v>20269</v>
      </c>
      <c r="K1952" s="13" t="s">
        <v>20270</v>
      </c>
    </row>
    <row r="1953" spans="1:11" ht="15.75" customHeight="1" x14ac:dyDescent="0.25">
      <c r="A1953" s="13">
        <v>32776107</v>
      </c>
      <c r="B1953" s="13" t="s">
        <v>20272</v>
      </c>
      <c r="C1953" s="13" t="s">
        <v>20273</v>
      </c>
      <c r="D1953" s="13" t="s">
        <v>20274</v>
      </c>
      <c r="E1953" s="13" t="s">
        <v>18471</v>
      </c>
      <c r="F1953" s="13" t="s">
        <v>4217</v>
      </c>
      <c r="G1953" s="13">
        <v>2021</v>
      </c>
      <c r="H1953" s="44">
        <v>44054</v>
      </c>
      <c r="I1953" s="13" t="s">
        <v>20275</v>
      </c>
      <c r="K1953" s="13" t="s">
        <v>20276</v>
      </c>
    </row>
    <row r="1954" spans="1:11" ht="15.75" customHeight="1" x14ac:dyDescent="0.25">
      <c r="A1954" s="13">
        <v>34911750</v>
      </c>
      <c r="B1954" s="13" t="s">
        <v>20282</v>
      </c>
      <c r="C1954" s="13" t="s">
        <v>20283</v>
      </c>
      <c r="D1954" s="13" t="s">
        <v>20284</v>
      </c>
      <c r="E1954" s="13" t="s">
        <v>20285</v>
      </c>
      <c r="F1954" s="13" t="s">
        <v>393</v>
      </c>
      <c r="G1954" s="13">
        <v>2022</v>
      </c>
      <c r="H1954" s="44">
        <v>44546</v>
      </c>
      <c r="I1954" s="13" t="s">
        <v>20286</v>
      </c>
      <c r="K1954" s="13" t="s">
        <v>20287</v>
      </c>
    </row>
    <row r="1955" spans="1:11" ht="15.75" customHeight="1" x14ac:dyDescent="0.25">
      <c r="A1955" s="13">
        <v>33208512</v>
      </c>
      <c r="B1955" s="13" t="s">
        <v>20288</v>
      </c>
      <c r="C1955" s="13" t="s">
        <v>20289</v>
      </c>
      <c r="D1955" s="13" t="s">
        <v>20290</v>
      </c>
      <c r="E1955" s="13" t="s">
        <v>19241</v>
      </c>
      <c r="F1955" s="13" t="s">
        <v>393</v>
      </c>
      <c r="G1955" s="13">
        <v>2021</v>
      </c>
      <c r="H1955" s="44">
        <v>44154</v>
      </c>
      <c r="I1955" s="13" t="s">
        <v>20291</v>
      </c>
      <c r="K1955" s="13" t="s">
        <v>20292</v>
      </c>
    </row>
    <row r="1956" spans="1:11" ht="15.75" customHeight="1" x14ac:dyDescent="0.25">
      <c r="A1956" s="13">
        <v>30626307</v>
      </c>
      <c r="B1956" s="13" t="s">
        <v>20300</v>
      </c>
      <c r="C1956" s="13" t="s">
        <v>20301</v>
      </c>
      <c r="D1956" s="13" t="s">
        <v>20302</v>
      </c>
      <c r="E1956" s="13" t="s">
        <v>655</v>
      </c>
      <c r="F1956" s="13" t="s">
        <v>4579</v>
      </c>
      <c r="G1956" s="13">
        <v>2018</v>
      </c>
      <c r="H1956" s="44">
        <v>43476</v>
      </c>
    </row>
    <row r="1957" spans="1:11" ht="15.75" customHeight="1" x14ac:dyDescent="0.25">
      <c r="A1957" s="13">
        <v>32807891</v>
      </c>
      <c r="B1957" s="13" t="s">
        <v>20320</v>
      </c>
      <c r="C1957" s="13" t="s">
        <v>20321</v>
      </c>
      <c r="D1957" s="13" t="s">
        <v>20322</v>
      </c>
      <c r="E1957" s="13" t="s">
        <v>12523</v>
      </c>
      <c r="F1957" s="13" t="s">
        <v>2118</v>
      </c>
      <c r="G1957" s="13">
        <v>2020</v>
      </c>
      <c r="H1957" s="44">
        <v>44062</v>
      </c>
      <c r="K1957" s="13" t="s">
        <v>20323</v>
      </c>
    </row>
    <row r="1958" spans="1:11" ht="15.75" customHeight="1" x14ac:dyDescent="0.25">
      <c r="A1958" s="13">
        <v>30153259</v>
      </c>
      <c r="B1958" s="13" t="s">
        <v>20324</v>
      </c>
      <c r="C1958" s="13" t="s">
        <v>20325</v>
      </c>
      <c r="D1958" s="13" t="s">
        <v>20326</v>
      </c>
      <c r="E1958" s="13" t="s">
        <v>20327</v>
      </c>
      <c r="F1958" s="13" t="s">
        <v>424</v>
      </c>
      <c r="G1958" s="13">
        <v>2018</v>
      </c>
      <c r="H1958" s="44">
        <v>43341</v>
      </c>
      <c r="I1958" s="13" t="s">
        <v>20328</v>
      </c>
      <c r="K1958" s="13" t="s">
        <v>20329</v>
      </c>
    </row>
    <row r="1959" spans="1:11" ht="15.75" customHeight="1" x14ac:dyDescent="0.25">
      <c r="A1959" s="13">
        <v>33705748</v>
      </c>
      <c r="B1959" s="13" t="s">
        <v>20342</v>
      </c>
      <c r="C1959" s="13" t="s">
        <v>20343</v>
      </c>
      <c r="D1959" s="13" t="s">
        <v>20344</v>
      </c>
      <c r="E1959" s="13" t="s">
        <v>20345</v>
      </c>
      <c r="F1959" s="13" t="s">
        <v>14513</v>
      </c>
      <c r="G1959" s="13">
        <v>2021</v>
      </c>
      <c r="H1959" s="44">
        <v>44266</v>
      </c>
      <c r="K1959" s="13" t="s">
        <v>20346</v>
      </c>
    </row>
    <row r="1960" spans="1:11" ht="15.75" customHeight="1" x14ac:dyDescent="0.25">
      <c r="A1960" s="13">
        <v>29870502</v>
      </c>
      <c r="B1960" s="13" t="s">
        <v>20351</v>
      </c>
      <c r="C1960" s="13" t="s">
        <v>20352</v>
      </c>
      <c r="D1960" s="13" t="s">
        <v>20353</v>
      </c>
      <c r="E1960" s="13" t="s">
        <v>20354</v>
      </c>
      <c r="F1960" s="13" t="s">
        <v>304</v>
      </c>
      <c r="G1960" s="13">
        <v>2018</v>
      </c>
      <c r="H1960" s="44">
        <v>43257</v>
      </c>
      <c r="I1960" s="13" t="s">
        <v>20355</v>
      </c>
      <c r="J1960" s="13" t="s">
        <v>20356</v>
      </c>
      <c r="K1960" s="13" t="s">
        <v>20357</v>
      </c>
    </row>
    <row r="1961" spans="1:11" ht="15.75" customHeight="1" x14ac:dyDescent="0.25">
      <c r="A1961" s="13">
        <v>29017374</v>
      </c>
      <c r="B1961" s="13" t="s">
        <v>20358</v>
      </c>
      <c r="C1961" s="13" t="s">
        <v>20359</v>
      </c>
      <c r="D1961" s="13" t="s">
        <v>20360</v>
      </c>
      <c r="E1961" s="13" t="s">
        <v>20361</v>
      </c>
      <c r="F1961" s="13" t="s">
        <v>18897</v>
      </c>
      <c r="G1961" s="13">
        <v>2017</v>
      </c>
      <c r="H1961" s="44">
        <v>43020</v>
      </c>
      <c r="K1961" s="13" t="s">
        <v>20362</v>
      </c>
    </row>
    <row r="1962" spans="1:11" ht="15.75" customHeight="1" x14ac:dyDescent="0.25">
      <c r="A1962" s="13">
        <v>35039437</v>
      </c>
      <c r="B1962" s="13" t="s">
        <v>20369</v>
      </c>
      <c r="C1962" s="13" t="s">
        <v>20370</v>
      </c>
      <c r="D1962" s="13" t="s">
        <v>20371</v>
      </c>
      <c r="E1962" s="13" t="s">
        <v>20372</v>
      </c>
      <c r="F1962" s="13" t="s">
        <v>393</v>
      </c>
      <c r="G1962" s="13">
        <v>2022</v>
      </c>
      <c r="H1962" s="44">
        <v>44579</v>
      </c>
      <c r="I1962" s="13" t="s">
        <v>20373</v>
      </c>
      <c r="K1962" s="13" t="s">
        <v>20374</v>
      </c>
    </row>
    <row r="1963" spans="1:11" ht="15.75" customHeight="1" x14ac:dyDescent="0.25">
      <c r="A1963" s="13">
        <v>31801895</v>
      </c>
      <c r="B1963" s="13" t="s">
        <v>20375</v>
      </c>
      <c r="C1963" s="13" t="s">
        <v>20376</v>
      </c>
      <c r="D1963" s="13" t="s">
        <v>20377</v>
      </c>
      <c r="E1963" s="13" t="s">
        <v>15393</v>
      </c>
      <c r="F1963" s="13" t="s">
        <v>393</v>
      </c>
      <c r="G1963" s="13">
        <v>2020</v>
      </c>
      <c r="H1963" s="44">
        <v>43805</v>
      </c>
      <c r="K1963" s="13" t="s">
        <v>20378</v>
      </c>
    </row>
    <row r="1964" spans="1:11" ht="15.75" customHeight="1" x14ac:dyDescent="0.25">
      <c r="A1964" s="13">
        <v>29185266</v>
      </c>
      <c r="B1964" s="13" t="s">
        <v>20379</v>
      </c>
      <c r="C1964" s="13" t="s">
        <v>11616</v>
      </c>
      <c r="D1964" s="13" t="s">
        <v>20380</v>
      </c>
      <c r="E1964" s="13" t="s">
        <v>11618</v>
      </c>
      <c r="F1964" s="13" t="s">
        <v>20381</v>
      </c>
      <c r="G1964" s="13">
        <v>2018</v>
      </c>
      <c r="H1964" s="44">
        <v>43069</v>
      </c>
      <c r="I1964" s="13" t="s">
        <v>20382</v>
      </c>
      <c r="K1964" s="13" t="s">
        <v>20383</v>
      </c>
    </row>
    <row r="1965" spans="1:11" ht="15.75" customHeight="1" x14ac:dyDescent="0.25">
      <c r="A1965" s="13">
        <v>34490592</v>
      </c>
      <c r="B1965" s="13" t="s">
        <v>20384</v>
      </c>
      <c r="C1965" s="13" t="s">
        <v>20385</v>
      </c>
      <c r="D1965" s="13" t="s">
        <v>20386</v>
      </c>
      <c r="E1965" s="13" t="s">
        <v>20387</v>
      </c>
      <c r="F1965" s="13" t="s">
        <v>4735</v>
      </c>
      <c r="G1965" s="13">
        <v>2022</v>
      </c>
      <c r="H1965" s="44">
        <v>44446</v>
      </c>
      <c r="K1965" s="13" t="s">
        <v>20388</v>
      </c>
    </row>
    <row r="1966" spans="1:11" ht="15.75" customHeight="1" x14ac:dyDescent="0.25">
      <c r="A1966" s="13">
        <v>34475357</v>
      </c>
      <c r="B1966" s="13" t="s">
        <v>20389</v>
      </c>
      <c r="C1966" s="13" t="s">
        <v>20390</v>
      </c>
      <c r="D1966" s="13" t="s">
        <v>20391</v>
      </c>
      <c r="E1966" s="13" t="s">
        <v>14075</v>
      </c>
      <c r="F1966" s="13" t="s">
        <v>304</v>
      </c>
      <c r="G1966" s="13">
        <v>2022</v>
      </c>
      <c r="H1966" s="44">
        <v>44442</v>
      </c>
      <c r="K1966" s="13" t="s">
        <v>20392</v>
      </c>
    </row>
    <row r="1967" spans="1:11" ht="15.75" customHeight="1" x14ac:dyDescent="0.25">
      <c r="A1967" s="13">
        <v>33861668</v>
      </c>
      <c r="B1967" s="13" t="s">
        <v>20393</v>
      </c>
      <c r="C1967" s="13" t="s">
        <v>20394</v>
      </c>
      <c r="D1967" s="13" t="s">
        <v>20395</v>
      </c>
      <c r="E1967" s="13" t="s">
        <v>20396</v>
      </c>
      <c r="F1967" s="13" t="s">
        <v>735</v>
      </c>
      <c r="G1967" s="13">
        <v>2021</v>
      </c>
      <c r="H1967" s="44">
        <v>44302</v>
      </c>
      <c r="K1967" s="13" t="s">
        <v>20397</v>
      </c>
    </row>
    <row r="1968" spans="1:11" ht="15.75" customHeight="1" x14ac:dyDescent="0.25">
      <c r="A1968" s="13">
        <v>33497601</v>
      </c>
      <c r="B1968" s="13" t="s">
        <v>20398</v>
      </c>
      <c r="C1968" s="13" t="s">
        <v>20399</v>
      </c>
      <c r="D1968" s="13" t="s">
        <v>20400</v>
      </c>
      <c r="E1968" s="13" t="s">
        <v>20401</v>
      </c>
      <c r="F1968" s="13" t="s">
        <v>595</v>
      </c>
      <c r="G1968" s="13">
        <v>2020</v>
      </c>
      <c r="H1968" s="44">
        <v>44222</v>
      </c>
      <c r="K1968" s="13" t="s">
        <v>20402</v>
      </c>
    </row>
    <row r="1969" spans="1:11" ht="15.75" customHeight="1" x14ac:dyDescent="0.25">
      <c r="A1969" s="13">
        <v>31643239</v>
      </c>
      <c r="B1969" s="13" t="s">
        <v>20403</v>
      </c>
      <c r="D1969" s="13" t="s">
        <v>18022</v>
      </c>
      <c r="F1969" s="13" t="s">
        <v>18023</v>
      </c>
      <c r="G1969" s="13">
        <v>2012</v>
      </c>
      <c r="H1969" s="44">
        <v>44124</v>
      </c>
    </row>
    <row r="1970" spans="1:11" ht="15.75" customHeight="1" x14ac:dyDescent="0.25">
      <c r="A1970" s="13">
        <v>32854606</v>
      </c>
      <c r="B1970" s="13" t="s">
        <v>20404</v>
      </c>
      <c r="C1970" s="13" t="s">
        <v>20405</v>
      </c>
      <c r="D1970" s="13" t="s">
        <v>20406</v>
      </c>
      <c r="E1970" s="13" t="s">
        <v>20407</v>
      </c>
      <c r="F1970" s="13" t="s">
        <v>20408</v>
      </c>
      <c r="G1970" s="13">
        <v>2020</v>
      </c>
      <c r="H1970" s="44">
        <v>44072</v>
      </c>
      <c r="I1970" s="13" t="s">
        <v>20409</v>
      </c>
      <c r="K1970" s="13" t="s">
        <v>20410</v>
      </c>
    </row>
    <row r="1971" spans="1:11" ht="15.75" customHeight="1" x14ac:dyDescent="0.25">
      <c r="A1971" s="13">
        <v>32582169</v>
      </c>
      <c r="B1971" s="13" t="s">
        <v>20411</v>
      </c>
      <c r="C1971" s="13" t="s">
        <v>20412</v>
      </c>
      <c r="D1971" s="13" t="s">
        <v>20413</v>
      </c>
      <c r="E1971" s="13" t="s">
        <v>20414</v>
      </c>
      <c r="F1971" s="13" t="s">
        <v>460</v>
      </c>
      <c r="G1971" s="13">
        <v>2020</v>
      </c>
      <c r="H1971" s="44">
        <v>44008</v>
      </c>
      <c r="I1971" s="13" t="s">
        <v>20415</v>
      </c>
      <c r="K1971" s="13" t="s">
        <v>20416</v>
      </c>
    </row>
    <row r="1972" spans="1:11" ht="15.75" customHeight="1" x14ac:dyDescent="0.25">
      <c r="A1972" s="13">
        <v>29092042</v>
      </c>
      <c r="B1972" s="13" t="s">
        <v>20417</v>
      </c>
      <c r="C1972" s="13" t="s">
        <v>20418</v>
      </c>
      <c r="D1972" s="13" t="s">
        <v>20419</v>
      </c>
      <c r="E1972" s="13" t="s">
        <v>20420</v>
      </c>
      <c r="F1972" s="13" t="s">
        <v>493</v>
      </c>
      <c r="G1972" s="13">
        <v>2018</v>
      </c>
      <c r="H1972" s="44">
        <v>43041</v>
      </c>
      <c r="I1972" s="13" t="s">
        <v>20421</v>
      </c>
      <c r="K1972" s="13" t="s">
        <v>20422</v>
      </c>
    </row>
    <row r="1973" spans="1:11" ht="15.75" customHeight="1" x14ac:dyDescent="0.25">
      <c r="A1973" s="13">
        <v>28260146</v>
      </c>
      <c r="B1973" s="13" t="s">
        <v>20423</v>
      </c>
      <c r="C1973" s="13" t="s">
        <v>20424</v>
      </c>
      <c r="D1973" s="13" t="s">
        <v>20425</v>
      </c>
      <c r="E1973" s="13" t="s">
        <v>20426</v>
      </c>
      <c r="F1973" s="13" t="s">
        <v>4735</v>
      </c>
      <c r="G1973" s="13">
        <v>2017</v>
      </c>
      <c r="H1973" s="44">
        <v>42800</v>
      </c>
      <c r="K1973" s="13" t="s">
        <v>20427</v>
      </c>
    </row>
    <row r="1974" spans="1:11" ht="15.75" customHeight="1" x14ac:dyDescent="0.25">
      <c r="A1974" s="13">
        <v>34417414</v>
      </c>
      <c r="B1974" s="13" t="s">
        <v>20458</v>
      </c>
      <c r="C1974" s="13" t="s">
        <v>20459</v>
      </c>
      <c r="D1974" s="13" t="s">
        <v>20460</v>
      </c>
      <c r="E1974" s="13" t="s">
        <v>20461</v>
      </c>
      <c r="F1974" s="13" t="s">
        <v>20462</v>
      </c>
      <c r="G1974" s="13">
        <v>2021</v>
      </c>
      <c r="H1974" s="44">
        <v>44429</v>
      </c>
      <c r="K1974" s="13" t="s">
        <v>20463</v>
      </c>
    </row>
    <row r="1975" spans="1:11" ht="15.75" customHeight="1" x14ac:dyDescent="0.25">
      <c r="A1975" s="13">
        <v>33544205</v>
      </c>
      <c r="B1975" s="13" t="s">
        <v>20464</v>
      </c>
      <c r="C1975" s="13" t="s">
        <v>20465</v>
      </c>
      <c r="D1975" s="13" t="s">
        <v>20466</v>
      </c>
      <c r="E1975" s="13" t="s">
        <v>20467</v>
      </c>
      <c r="F1975" s="13" t="s">
        <v>7109</v>
      </c>
      <c r="G1975" s="13">
        <v>2021</v>
      </c>
      <c r="H1975" s="44">
        <v>44232</v>
      </c>
      <c r="K1975" s="13" t="s">
        <v>20468</v>
      </c>
    </row>
    <row r="1976" spans="1:11" ht="15.75" customHeight="1" x14ac:dyDescent="0.25">
      <c r="A1976" s="13">
        <v>33542153</v>
      </c>
      <c r="B1976" s="13" t="s">
        <v>20469</v>
      </c>
      <c r="C1976" s="13" t="s">
        <v>20470</v>
      </c>
      <c r="D1976" s="13" t="s">
        <v>20471</v>
      </c>
      <c r="E1976" s="13" t="s">
        <v>20472</v>
      </c>
      <c r="F1976" s="13" t="s">
        <v>393</v>
      </c>
      <c r="G1976" s="13">
        <v>2022</v>
      </c>
      <c r="H1976" s="44">
        <v>44232</v>
      </c>
      <c r="I1976" s="13" t="s">
        <v>20473</v>
      </c>
      <c r="K1976" s="13" t="s">
        <v>20474</v>
      </c>
    </row>
    <row r="1977" spans="1:11" ht="15.75" customHeight="1" x14ac:dyDescent="0.25">
      <c r="A1977" s="13">
        <v>33036769</v>
      </c>
      <c r="B1977" s="13" t="s">
        <v>20475</v>
      </c>
      <c r="C1977" s="13" t="s">
        <v>20476</v>
      </c>
      <c r="D1977" s="13" t="s">
        <v>20477</v>
      </c>
      <c r="E1977" s="13" t="s">
        <v>20478</v>
      </c>
      <c r="F1977" s="13" t="s">
        <v>10570</v>
      </c>
      <c r="G1977" s="13">
        <v>2021</v>
      </c>
      <c r="H1977" s="44">
        <v>44114</v>
      </c>
      <c r="K1977" s="13" t="s">
        <v>20479</v>
      </c>
    </row>
    <row r="1978" spans="1:11" ht="15.75" customHeight="1" x14ac:dyDescent="0.25">
      <c r="A1978" s="13">
        <v>32908008</v>
      </c>
      <c r="B1978" s="13" t="s">
        <v>20480</v>
      </c>
      <c r="C1978" s="13" t="s">
        <v>20481</v>
      </c>
      <c r="D1978" s="13" t="s">
        <v>20482</v>
      </c>
      <c r="E1978" s="13" t="s">
        <v>20483</v>
      </c>
      <c r="F1978" s="13" t="s">
        <v>20484</v>
      </c>
      <c r="G1978" s="13">
        <v>2020</v>
      </c>
      <c r="H1978" s="44">
        <v>44084</v>
      </c>
      <c r="K1978" s="13" t="s">
        <v>20485</v>
      </c>
    </row>
    <row r="1979" spans="1:11" ht="15.75" customHeight="1" x14ac:dyDescent="0.25">
      <c r="A1979" s="13">
        <v>32808581</v>
      </c>
      <c r="B1979" s="13" t="s">
        <v>20486</v>
      </c>
      <c r="C1979" s="13" t="s">
        <v>20487</v>
      </c>
      <c r="D1979" s="13" t="s">
        <v>20488</v>
      </c>
      <c r="E1979" s="13" t="s">
        <v>20489</v>
      </c>
      <c r="F1979" s="13" t="s">
        <v>15006</v>
      </c>
      <c r="G1979" s="13">
        <v>2020</v>
      </c>
      <c r="H1979" s="44">
        <v>44062</v>
      </c>
      <c r="K1979" s="13" t="s">
        <v>20490</v>
      </c>
    </row>
    <row r="1980" spans="1:11" ht="15.75" customHeight="1" x14ac:dyDescent="0.25">
      <c r="A1980" s="13">
        <v>31389367</v>
      </c>
      <c r="B1980" s="13" t="s">
        <v>20491</v>
      </c>
      <c r="C1980" s="13" t="s">
        <v>20492</v>
      </c>
      <c r="D1980" s="13" t="s">
        <v>20493</v>
      </c>
      <c r="E1980" s="13" t="s">
        <v>20494</v>
      </c>
      <c r="F1980" s="13" t="s">
        <v>673</v>
      </c>
      <c r="G1980" s="13">
        <v>2019</v>
      </c>
      <c r="H1980" s="44">
        <v>43685</v>
      </c>
      <c r="K1980" s="13" t="s">
        <v>20495</v>
      </c>
    </row>
    <row r="1981" spans="1:11" ht="15.75" customHeight="1" x14ac:dyDescent="0.25">
      <c r="A1981" s="13">
        <v>30882306</v>
      </c>
      <c r="B1981" s="13" t="s">
        <v>20497</v>
      </c>
      <c r="C1981" s="13" t="s">
        <v>20498</v>
      </c>
      <c r="D1981" s="13" t="s">
        <v>20499</v>
      </c>
      <c r="E1981" s="13" t="s">
        <v>20500</v>
      </c>
      <c r="F1981" s="13" t="s">
        <v>145</v>
      </c>
      <c r="G1981" s="13">
        <v>2019</v>
      </c>
      <c r="H1981" s="44">
        <v>43543</v>
      </c>
      <c r="I1981" s="13" t="s">
        <v>20501</v>
      </c>
      <c r="K1981" s="13" t="s">
        <v>20502</v>
      </c>
    </row>
    <row r="1982" spans="1:11" ht="15.75" customHeight="1" x14ac:dyDescent="0.25">
      <c r="A1982" s="13">
        <v>29223965</v>
      </c>
      <c r="B1982" s="13" t="s">
        <v>20503</v>
      </c>
      <c r="C1982" s="13" t="s">
        <v>20504</v>
      </c>
      <c r="D1982" s="13" t="s">
        <v>20505</v>
      </c>
      <c r="E1982" s="13" t="s">
        <v>20506</v>
      </c>
      <c r="F1982" s="13" t="s">
        <v>393</v>
      </c>
      <c r="G1982" s="13">
        <v>2017</v>
      </c>
      <c r="H1982" s="44">
        <v>43080</v>
      </c>
      <c r="K1982" s="13" t="s">
        <v>20507</v>
      </c>
    </row>
    <row r="1983" spans="1:11" ht="15.75" customHeight="1" x14ac:dyDescent="0.25">
      <c r="A1983" s="13">
        <v>28120644</v>
      </c>
      <c r="B1983" s="13" t="s">
        <v>20508</v>
      </c>
      <c r="C1983" s="13" t="s">
        <v>20509</v>
      </c>
      <c r="D1983" s="13" t="s">
        <v>20510</v>
      </c>
      <c r="E1983" s="13" t="s">
        <v>20350</v>
      </c>
      <c r="F1983" s="13" t="s">
        <v>735</v>
      </c>
      <c r="G1983" s="13">
        <v>2017</v>
      </c>
      <c r="H1983" s="44">
        <v>42761</v>
      </c>
      <c r="K1983" s="13" t="s">
        <v>20511</v>
      </c>
    </row>
    <row r="1984" spans="1:11" ht="15.75" customHeight="1" x14ac:dyDescent="0.25">
      <c r="A1984" s="13">
        <v>33793553</v>
      </c>
      <c r="B1984" s="13" t="s">
        <v>20558</v>
      </c>
      <c r="C1984" s="13" t="s">
        <v>20559</v>
      </c>
      <c r="D1984" s="13" t="s">
        <v>20560</v>
      </c>
      <c r="E1984" s="13" t="s">
        <v>20561</v>
      </c>
      <c r="F1984" s="13" t="s">
        <v>10096</v>
      </c>
      <c r="G1984" s="13">
        <v>2021</v>
      </c>
      <c r="H1984" s="44">
        <v>44287</v>
      </c>
      <c r="I1984" s="13" t="s">
        <v>20562</v>
      </c>
      <c r="K1984" s="13" t="s">
        <v>20563</v>
      </c>
    </row>
    <row r="1985" spans="1:11" ht="15.75" customHeight="1" x14ac:dyDescent="0.25">
      <c r="A1985" s="13">
        <v>32296647</v>
      </c>
      <c r="B1985" s="13" t="s">
        <v>20564</v>
      </c>
      <c r="C1985" s="13" t="s">
        <v>20565</v>
      </c>
      <c r="D1985" s="13" t="s">
        <v>20566</v>
      </c>
      <c r="E1985" s="13" t="s">
        <v>20567</v>
      </c>
      <c r="F1985" s="13" t="s">
        <v>5193</v>
      </c>
      <c r="G1985" s="13">
        <v>2020</v>
      </c>
      <c r="H1985" s="44">
        <v>43938</v>
      </c>
      <c r="I1985" s="13" t="s">
        <v>20568</v>
      </c>
      <c r="K1985" s="13" t="s">
        <v>20569</v>
      </c>
    </row>
    <row r="1986" spans="1:11" ht="15.75" customHeight="1" x14ac:dyDescent="0.25">
      <c r="A1986" s="13">
        <v>31776583</v>
      </c>
      <c r="B1986" s="13" t="s">
        <v>20571</v>
      </c>
      <c r="C1986" s="13" t="s">
        <v>20572</v>
      </c>
      <c r="D1986" s="13" t="s">
        <v>20573</v>
      </c>
      <c r="E1986" s="13" t="s">
        <v>20574</v>
      </c>
      <c r="F1986" s="13" t="s">
        <v>11183</v>
      </c>
      <c r="G1986" s="13">
        <v>2019</v>
      </c>
      <c r="H1986" s="44">
        <v>43798</v>
      </c>
      <c r="K1986" s="13" t="s">
        <v>20575</v>
      </c>
    </row>
    <row r="1987" spans="1:11" ht="15.75" customHeight="1" x14ac:dyDescent="0.25">
      <c r="A1987" s="13">
        <v>30320305</v>
      </c>
      <c r="B1987" s="13" t="s">
        <v>20576</v>
      </c>
      <c r="C1987" s="13" t="s">
        <v>20577</v>
      </c>
      <c r="D1987" s="13" t="s">
        <v>20578</v>
      </c>
      <c r="E1987" s="13" t="s">
        <v>4458</v>
      </c>
      <c r="F1987" s="13" t="s">
        <v>16785</v>
      </c>
      <c r="G1987" s="13">
        <v>2018</v>
      </c>
      <c r="H1987" s="44">
        <v>43389</v>
      </c>
      <c r="I1987" s="13" t="s">
        <v>20579</v>
      </c>
      <c r="K1987" s="13" t="s">
        <v>20580</v>
      </c>
    </row>
    <row r="1988" spans="1:11" ht="15.75" customHeight="1" x14ac:dyDescent="0.25">
      <c r="A1988" s="13">
        <v>28803864</v>
      </c>
      <c r="B1988" s="13" t="s">
        <v>20582</v>
      </c>
      <c r="C1988" s="13" t="s">
        <v>20583</v>
      </c>
      <c r="D1988" s="13" t="s">
        <v>20584</v>
      </c>
      <c r="E1988" s="13" t="s">
        <v>20585</v>
      </c>
      <c r="F1988" s="13" t="s">
        <v>1328</v>
      </c>
      <c r="G1988" s="13">
        <v>2017</v>
      </c>
      <c r="H1988" s="44">
        <v>42962</v>
      </c>
      <c r="K1988" s="13" t="s">
        <v>20586</v>
      </c>
    </row>
    <row r="1989" spans="1:11" ht="15.75" customHeight="1" x14ac:dyDescent="0.25">
      <c r="A1989" s="13">
        <v>36303661</v>
      </c>
      <c r="B1989" s="13" t="s">
        <v>20627</v>
      </c>
      <c r="C1989" s="13" t="s">
        <v>20628</v>
      </c>
      <c r="D1989" s="13" t="s">
        <v>20629</v>
      </c>
      <c r="E1989" s="13" t="s">
        <v>20630</v>
      </c>
      <c r="F1989" s="13" t="s">
        <v>20631</v>
      </c>
      <c r="G1989" s="13">
        <v>2022</v>
      </c>
      <c r="H1989" s="44">
        <v>44862</v>
      </c>
      <c r="I1989" s="13" t="s">
        <v>20632</v>
      </c>
      <c r="K1989" s="13" t="s">
        <v>20633</v>
      </c>
    </row>
    <row r="1990" spans="1:11" ht="15.75" customHeight="1" x14ac:dyDescent="0.25">
      <c r="A1990" s="13">
        <v>34195620</v>
      </c>
      <c r="B1990" s="13" t="s">
        <v>20635</v>
      </c>
      <c r="C1990" s="13" t="s">
        <v>20636</v>
      </c>
      <c r="D1990" s="13" t="s">
        <v>20637</v>
      </c>
      <c r="E1990" s="13" t="s">
        <v>20638</v>
      </c>
      <c r="F1990" s="13" t="s">
        <v>9367</v>
      </c>
      <c r="G1990" s="13">
        <v>2021</v>
      </c>
      <c r="H1990" s="44">
        <v>44378</v>
      </c>
      <c r="I1990" s="13" t="s">
        <v>20639</v>
      </c>
    </row>
    <row r="1991" spans="1:11" ht="15.75" customHeight="1" x14ac:dyDescent="0.25">
      <c r="A1991" s="13">
        <v>32834786</v>
      </c>
      <c r="B1991" s="13" t="s">
        <v>20640</v>
      </c>
      <c r="C1991" s="13" t="s">
        <v>20641</v>
      </c>
      <c r="D1991" s="13" t="s">
        <v>20642</v>
      </c>
      <c r="E1991" s="13" t="s">
        <v>20643</v>
      </c>
      <c r="F1991" s="13" t="s">
        <v>18028</v>
      </c>
      <c r="G1991" s="13">
        <v>2020</v>
      </c>
      <c r="H1991" s="44">
        <v>44068</v>
      </c>
      <c r="I1991" s="13" t="s">
        <v>20644</v>
      </c>
      <c r="K1991" s="13" t="s">
        <v>20645</v>
      </c>
    </row>
    <row r="1992" spans="1:11" ht="15.75" customHeight="1" x14ac:dyDescent="0.25">
      <c r="A1992" s="13">
        <v>32563585</v>
      </c>
      <c r="B1992" s="13" t="s">
        <v>20646</v>
      </c>
      <c r="C1992" s="13" t="s">
        <v>20647</v>
      </c>
      <c r="D1992" s="13" t="s">
        <v>20648</v>
      </c>
      <c r="E1992" s="13" t="s">
        <v>11810</v>
      </c>
      <c r="F1992" s="13" t="s">
        <v>20649</v>
      </c>
      <c r="G1992" s="13">
        <v>2021</v>
      </c>
      <c r="H1992" s="44">
        <v>44004</v>
      </c>
      <c r="K1992" s="13" t="s">
        <v>20650</v>
      </c>
    </row>
    <row r="1993" spans="1:11" ht="15.75" customHeight="1" x14ac:dyDescent="0.25">
      <c r="A1993" s="13">
        <v>29553074</v>
      </c>
      <c r="B1993" s="13" t="s">
        <v>20652</v>
      </c>
      <c r="C1993" s="13" t="s">
        <v>20653</v>
      </c>
      <c r="D1993" s="13" t="s">
        <v>20654</v>
      </c>
      <c r="E1993" s="13" t="s">
        <v>2035</v>
      </c>
      <c r="F1993" s="13" t="s">
        <v>20655</v>
      </c>
      <c r="G1993" s="13">
        <v>2018</v>
      </c>
      <c r="H1993" s="44">
        <v>43179</v>
      </c>
      <c r="K1993" s="13" t="s">
        <v>20656</v>
      </c>
    </row>
    <row r="1994" spans="1:11" ht="15.75" customHeight="1" x14ac:dyDescent="0.25">
      <c r="A1994" s="13">
        <v>33956840</v>
      </c>
      <c r="B1994" s="13" t="s">
        <v>20687</v>
      </c>
      <c r="C1994" s="13" t="s">
        <v>20688</v>
      </c>
      <c r="D1994" s="13" t="s">
        <v>20689</v>
      </c>
      <c r="E1994" s="13" t="s">
        <v>20690</v>
      </c>
      <c r="F1994" s="13" t="s">
        <v>424</v>
      </c>
      <c r="G1994" s="13">
        <v>2021</v>
      </c>
      <c r="H1994" s="44">
        <v>44322</v>
      </c>
      <c r="I1994" s="13" t="s">
        <v>20691</v>
      </c>
      <c r="K1994" s="13" t="s">
        <v>20692</v>
      </c>
    </row>
    <row r="1995" spans="1:11" ht="15.75" customHeight="1" x14ac:dyDescent="0.25">
      <c r="A1995" s="13">
        <v>32849325</v>
      </c>
      <c r="B1995" s="13" t="s">
        <v>20693</v>
      </c>
      <c r="C1995" s="13" t="s">
        <v>20694</v>
      </c>
      <c r="D1995" s="13" t="s">
        <v>20695</v>
      </c>
      <c r="E1995" s="13" t="s">
        <v>20696</v>
      </c>
      <c r="F1995" s="13" t="s">
        <v>15747</v>
      </c>
      <c r="G1995" s="13">
        <v>2020</v>
      </c>
      <c r="H1995" s="44">
        <v>44071</v>
      </c>
      <c r="I1995" s="13" t="s">
        <v>20697</v>
      </c>
      <c r="K1995" s="13" t="s">
        <v>20698</v>
      </c>
    </row>
    <row r="1996" spans="1:11" ht="15.75" customHeight="1" x14ac:dyDescent="0.25">
      <c r="A1996" s="13">
        <v>34618416</v>
      </c>
      <c r="B1996" s="13" t="s">
        <v>20723</v>
      </c>
      <c r="C1996" s="13" t="s">
        <v>20724</v>
      </c>
      <c r="D1996" s="13" t="s">
        <v>20725</v>
      </c>
      <c r="E1996" s="13" t="s">
        <v>11367</v>
      </c>
      <c r="F1996" s="13" t="s">
        <v>304</v>
      </c>
      <c r="G1996" s="13">
        <v>2022</v>
      </c>
      <c r="H1996" s="44">
        <v>44476</v>
      </c>
      <c r="I1996" s="13" t="s">
        <v>20726</v>
      </c>
      <c r="J1996" s="13" t="s">
        <v>20727</v>
      </c>
      <c r="K1996" s="13" t="s">
        <v>20728</v>
      </c>
    </row>
    <row r="1997" spans="1:11" ht="15.75" customHeight="1" x14ac:dyDescent="0.25">
      <c r="A1997" s="13">
        <v>35214767</v>
      </c>
      <c r="B1997" s="13" t="s">
        <v>20739</v>
      </c>
      <c r="C1997" s="13" t="s">
        <v>20740</v>
      </c>
      <c r="D1997" s="13" t="s">
        <v>20741</v>
      </c>
      <c r="E1997" s="13" t="s">
        <v>18271</v>
      </c>
      <c r="F1997" s="13" t="s">
        <v>15887</v>
      </c>
      <c r="G1997" s="13">
        <v>2022</v>
      </c>
      <c r="H1997" s="44">
        <v>44618</v>
      </c>
      <c r="I1997" s="13" t="s">
        <v>20742</v>
      </c>
      <c r="K1997" s="13" t="s">
        <v>20743</v>
      </c>
    </row>
    <row r="1998" spans="1:11" ht="15.75" customHeight="1" x14ac:dyDescent="0.25">
      <c r="A1998" s="13">
        <v>30303108</v>
      </c>
      <c r="B1998" s="13" t="s">
        <v>20744</v>
      </c>
      <c r="C1998" s="13" t="s">
        <v>20745</v>
      </c>
      <c r="D1998" s="13" t="s">
        <v>20746</v>
      </c>
      <c r="E1998" s="13" t="s">
        <v>3018</v>
      </c>
      <c r="F1998" s="13" t="s">
        <v>679</v>
      </c>
      <c r="G1998" s="13">
        <v>2018</v>
      </c>
      <c r="H1998" s="44">
        <v>43384</v>
      </c>
      <c r="K1998" s="13" t="s">
        <v>20747</v>
      </c>
    </row>
    <row r="1999" spans="1:11" ht="15.75" customHeight="1" x14ac:dyDescent="0.25">
      <c r="A1999" s="13">
        <v>33806962</v>
      </c>
      <c r="B1999" s="13" t="s">
        <v>20754</v>
      </c>
      <c r="C1999" s="13" t="s">
        <v>20755</v>
      </c>
      <c r="D1999" s="13" t="s">
        <v>20756</v>
      </c>
      <c r="E1999" s="13" t="s">
        <v>15947</v>
      </c>
      <c r="F1999" s="13" t="s">
        <v>15860</v>
      </c>
      <c r="G1999" s="13">
        <v>2021</v>
      </c>
      <c r="H1999" s="44">
        <v>44289</v>
      </c>
      <c r="I1999" s="13" t="s">
        <v>20757</v>
      </c>
      <c r="K1999" s="13" t="s">
        <v>20758</v>
      </c>
    </row>
    <row r="2000" spans="1:11" ht="15.75" customHeight="1" x14ac:dyDescent="0.25">
      <c r="A2000" s="13">
        <v>33122424</v>
      </c>
      <c r="B2000" s="13" t="s">
        <v>20759</v>
      </c>
      <c r="C2000" s="13" t="s">
        <v>20760</v>
      </c>
      <c r="D2000" s="13" t="s">
        <v>20761</v>
      </c>
      <c r="E2000" s="13" t="s">
        <v>10907</v>
      </c>
      <c r="F2000" s="13" t="s">
        <v>393</v>
      </c>
      <c r="G2000" s="13">
        <v>2021</v>
      </c>
      <c r="H2000" s="44">
        <v>44134</v>
      </c>
      <c r="K2000" s="13" t="s">
        <v>20762</v>
      </c>
    </row>
    <row r="2001" spans="1:11" ht="15.75" customHeight="1" x14ac:dyDescent="0.25">
      <c r="A2001" s="13">
        <v>28362869</v>
      </c>
      <c r="B2001" s="13" t="s">
        <v>20763</v>
      </c>
      <c r="C2001" s="13" t="s">
        <v>20764</v>
      </c>
      <c r="D2001" s="13" t="s">
        <v>20765</v>
      </c>
      <c r="E2001" s="13" t="s">
        <v>14753</v>
      </c>
      <c r="F2001" s="13" t="s">
        <v>424</v>
      </c>
      <c r="G2001" s="13">
        <v>2017</v>
      </c>
      <c r="H2001" s="44">
        <v>42826</v>
      </c>
      <c r="I2001" s="13" t="s">
        <v>20766</v>
      </c>
      <c r="K2001" s="13" t="s">
        <v>20767</v>
      </c>
    </row>
    <row r="2002" spans="1:11" ht="15.75" customHeight="1" x14ac:dyDescent="0.25">
      <c r="A2002" s="13">
        <v>30466466</v>
      </c>
      <c r="B2002" s="13" t="s">
        <v>20774</v>
      </c>
      <c r="C2002" s="13" t="s">
        <v>20775</v>
      </c>
      <c r="D2002" s="13" t="s">
        <v>20776</v>
      </c>
      <c r="E2002" s="13" t="s">
        <v>20777</v>
      </c>
      <c r="F2002" s="13" t="s">
        <v>1522</v>
      </c>
      <c r="G2002" s="13">
        <v>2018</v>
      </c>
      <c r="H2002" s="44">
        <v>43428</v>
      </c>
      <c r="I2002" s="13" t="s">
        <v>20778</v>
      </c>
      <c r="K2002" s="13" t="s">
        <v>20779</v>
      </c>
    </row>
    <row r="2003" spans="1:11" ht="15.75" customHeight="1" x14ac:dyDescent="0.25">
      <c r="A2003" s="13">
        <v>33624738</v>
      </c>
      <c r="B2003" s="13" t="s">
        <v>20799</v>
      </c>
      <c r="C2003" s="13" t="s">
        <v>20800</v>
      </c>
      <c r="D2003" s="13" t="s">
        <v>20801</v>
      </c>
      <c r="E2003" s="13" t="s">
        <v>20802</v>
      </c>
      <c r="F2003" s="13" t="s">
        <v>20803</v>
      </c>
      <c r="G2003" s="13">
        <v>2021</v>
      </c>
      <c r="H2003" s="44">
        <v>44251</v>
      </c>
      <c r="K2003" s="13" t="s">
        <v>20804</v>
      </c>
    </row>
    <row r="2004" spans="1:11" ht="15.75" customHeight="1" x14ac:dyDescent="0.25">
      <c r="A2004" s="13">
        <v>31971951</v>
      </c>
      <c r="B2004" s="13" t="s">
        <v>20806</v>
      </c>
      <c r="C2004" s="13" t="s">
        <v>20807</v>
      </c>
      <c r="D2004" s="13" t="s">
        <v>20808</v>
      </c>
      <c r="E2004" s="13" t="s">
        <v>20809</v>
      </c>
      <c r="F2004" s="13" t="s">
        <v>19635</v>
      </c>
      <c r="G2004" s="13">
        <v>2020</v>
      </c>
      <c r="H2004" s="44">
        <v>43854</v>
      </c>
      <c r="I2004" s="13" t="s">
        <v>20810</v>
      </c>
      <c r="K2004" s="13" t="s">
        <v>20811</v>
      </c>
    </row>
    <row r="2005" spans="1:11" ht="15.75" customHeight="1" x14ac:dyDescent="0.25">
      <c r="A2005" s="13">
        <v>29509566</v>
      </c>
      <c r="B2005" s="13" t="s">
        <v>20813</v>
      </c>
      <c r="C2005" s="13" t="s">
        <v>20814</v>
      </c>
      <c r="D2005" s="13" t="s">
        <v>20815</v>
      </c>
      <c r="E2005" s="13" t="s">
        <v>303</v>
      </c>
      <c r="F2005" s="13" t="s">
        <v>304</v>
      </c>
      <c r="G2005" s="13">
        <v>2018</v>
      </c>
      <c r="H2005" s="44">
        <v>43166</v>
      </c>
      <c r="I2005" s="13" t="s">
        <v>20816</v>
      </c>
      <c r="J2005" s="13" t="s">
        <v>20817</v>
      </c>
      <c r="K2005" s="13" t="s">
        <v>20818</v>
      </c>
    </row>
    <row r="2006" spans="1:11" ht="15.75" customHeight="1" x14ac:dyDescent="0.25">
      <c r="A2006" s="13">
        <v>33122425</v>
      </c>
      <c r="B2006" s="13" t="s">
        <v>20832</v>
      </c>
      <c r="C2006" s="13" t="s">
        <v>20833</v>
      </c>
      <c r="D2006" s="13" t="s">
        <v>20834</v>
      </c>
      <c r="E2006" s="13" t="s">
        <v>20835</v>
      </c>
      <c r="F2006" s="13" t="s">
        <v>393</v>
      </c>
      <c r="G2006" s="13">
        <v>2021</v>
      </c>
      <c r="H2006" s="44">
        <v>44134</v>
      </c>
      <c r="I2006" s="13" t="s">
        <v>20836</v>
      </c>
      <c r="J2006" s="13" t="s">
        <v>20837</v>
      </c>
      <c r="K2006" s="13" t="s">
        <v>20838</v>
      </c>
    </row>
    <row r="2007" spans="1:11" ht="15.75" customHeight="1" x14ac:dyDescent="0.25">
      <c r="A2007" s="13">
        <v>29165520</v>
      </c>
      <c r="B2007" s="13" t="s">
        <v>20839</v>
      </c>
      <c r="C2007" s="13" t="s">
        <v>20840</v>
      </c>
      <c r="D2007" s="13" t="s">
        <v>20841</v>
      </c>
      <c r="E2007" s="13" t="s">
        <v>20842</v>
      </c>
      <c r="F2007" s="13" t="s">
        <v>113</v>
      </c>
      <c r="G2007" s="13">
        <v>2017</v>
      </c>
      <c r="H2007" s="44">
        <v>43062</v>
      </c>
      <c r="K2007" s="13" t="s">
        <v>20843</v>
      </c>
    </row>
    <row r="2008" spans="1:11" ht="15.75" customHeight="1" x14ac:dyDescent="0.25">
      <c r="A2008" s="13">
        <v>30628946</v>
      </c>
      <c r="B2008" s="13" t="s">
        <v>20844</v>
      </c>
      <c r="C2008" s="13" t="s">
        <v>20845</v>
      </c>
      <c r="D2008" s="13" t="s">
        <v>20846</v>
      </c>
      <c r="E2008" s="13" t="s">
        <v>20847</v>
      </c>
      <c r="F2008" s="13" t="s">
        <v>304</v>
      </c>
      <c r="G2008" s="13">
        <v>2019</v>
      </c>
      <c r="H2008" s="44">
        <v>43476</v>
      </c>
      <c r="K2008" s="13" t="s">
        <v>20848</v>
      </c>
    </row>
    <row r="2009" spans="1:11" ht="15.75" customHeight="1" x14ac:dyDescent="0.25">
      <c r="A2009" s="13">
        <v>34396397</v>
      </c>
      <c r="B2009" s="13" t="s">
        <v>20875</v>
      </c>
      <c r="C2009" s="13" t="s">
        <v>20876</v>
      </c>
      <c r="D2009" s="13" t="s">
        <v>20877</v>
      </c>
      <c r="E2009" s="13" t="s">
        <v>20878</v>
      </c>
      <c r="F2009" s="13" t="s">
        <v>195</v>
      </c>
      <c r="G2009" s="13">
        <v>2021</v>
      </c>
      <c r="H2009" s="44">
        <v>44424</v>
      </c>
      <c r="K2009" s="13" t="s">
        <v>20879</v>
      </c>
    </row>
    <row r="2010" spans="1:11" ht="15.75" customHeight="1" x14ac:dyDescent="0.25">
      <c r="A2010" s="13">
        <v>32997014</v>
      </c>
      <c r="B2010" s="13" t="s">
        <v>20880</v>
      </c>
      <c r="C2010" s="13" t="s">
        <v>20881</v>
      </c>
      <c r="D2010" s="13" t="s">
        <v>20882</v>
      </c>
      <c r="E2010" s="13" t="s">
        <v>20883</v>
      </c>
      <c r="F2010" s="13" t="s">
        <v>20884</v>
      </c>
      <c r="G2010" s="13">
        <v>2020</v>
      </c>
      <c r="H2010" s="44">
        <v>44104</v>
      </c>
      <c r="K2010" s="13" t="s">
        <v>20885</v>
      </c>
    </row>
    <row r="2011" spans="1:11" ht="15.75" customHeight="1" x14ac:dyDescent="0.25">
      <c r="A2011" s="13">
        <v>32928965</v>
      </c>
      <c r="B2011" s="13" t="s">
        <v>20886</v>
      </c>
      <c r="C2011" s="13" t="s">
        <v>20887</v>
      </c>
      <c r="D2011" s="13" t="s">
        <v>20888</v>
      </c>
      <c r="E2011" s="13" t="s">
        <v>20889</v>
      </c>
      <c r="F2011" s="13" t="s">
        <v>624</v>
      </c>
      <c r="G2011" s="13">
        <v>2020</v>
      </c>
      <c r="H2011" s="44">
        <v>44089</v>
      </c>
      <c r="I2011" s="13" t="s">
        <v>20890</v>
      </c>
      <c r="K2011" s="13" t="s">
        <v>20891</v>
      </c>
    </row>
    <row r="2012" spans="1:11" ht="15.75" customHeight="1" x14ac:dyDescent="0.25">
      <c r="A2012" s="13">
        <v>32919654</v>
      </c>
      <c r="B2012" s="13" t="s">
        <v>20893</v>
      </c>
      <c r="C2012" s="13" t="s">
        <v>20894</v>
      </c>
      <c r="D2012" s="13" t="s">
        <v>20895</v>
      </c>
      <c r="E2012" s="13" t="s">
        <v>20896</v>
      </c>
      <c r="F2012" s="13" t="s">
        <v>20897</v>
      </c>
      <c r="G2012" s="13">
        <v>2020</v>
      </c>
      <c r="H2012" s="44">
        <v>44087</v>
      </c>
      <c r="K2012" s="13" t="s">
        <v>20898</v>
      </c>
    </row>
    <row r="2013" spans="1:11" ht="15.75" customHeight="1" x14ac:dyDescent="0.25">
      <c r="A2013" s="13">
        <v>32569625</v>
      </c>
      <c r="B2013" s="13" t="s">
        <v>20899</v>
      </c>
      <c r="C2013" s="13" t="s">
        <v>20900</v>
      </c>
      <c r="D2013" s="13" t="s">
        <v>20901</v>
      </c>
      <c r="E2013" s="13" t="s">
        <v>20902</v>
      </c>
      <c r="F2013" s="13" t="s">
        <v>679</v>
      </c>
      <c r="G2013" s="13">
        <v>2020</v>
      </c>
      <c r="H2013" s="44">
        <v>44005</v>
      </c>
      <c r="I2013" s="13" t="s">
        <v>20903</v>
      </c>
      <c r="J2013" s="13" t="s">
        <v>20904</v>
      </c>
      <c r="K2013" s="13" t="s">
        <v>20905</v>
      </c>
    </row>
    <row r="2014" spans="1:11" ht="15.75" customHeight="1" x14ac:dyDescent="0.25">
      <c r="A2014" s="13">
        <v>31194715</v>
      </c>
      <c r="B2014" s="13" t="s">
        <v>20906</v>
      </c>
      <c r="C2014" s="13" t="s">
        <v>20907</v>
      </c>
      <c r="D2014" s="13" t="s">
        <v>20908</v>
      </c>
      <c r="E2014" s="13" t="s">
        <v>20909</v>
      </c>
      <c r="F2014" s="13" t="s">
        <v>304</v>
      </c>
      <c r="G2014" s="13">
        <v>2019</v>
      </c>
      <c r="H2014" s="44">
        <v>43630</v>
      </c>
      <c r="I2014" s="13" t="s">
        <v>20910</v>
      </c>
      <c r="J2014" s="13" t="s">
        <v>20911</v>
      </c>
      <c r="K2014" s="13" t="s">
        <v>20912</v>
      </c>
    </row>
    <row r="2015" spans="1:11" ht="15.75" customHeight="1" x14ac:dyDescent="0.25">
      <c r="A2015" s="13">
        <v>30296916</v>
      </c>
      <c r="B2015" s="13" t="s">
        <v>20913</v>
      </c>
      <c r="C2015" s="13" t="s">
        <v>20914</v>
      </c>
      <c r="D2015" s="13" t="s">
        <v>20915</v>
      </c>
      <c r="E2015" s="13" t="s">
        <v>12017</v>
      </c>
      <c r="F2015" s="13" t="s">
        <v>735</v>
      </c>
      <c r="G2015" s="13">
        <v>2019</v>
      </c>
      <c r="H2015" s="44">
        <v>43383</v>
      </c>
      <c r="K2015" s="13" t="s">
        <v>20916</v>
      </c>
    </row>
    <row r="2016" spans="1:11" ht="15.75" customHeight="1" x14ac:dyDescent="0.25">
      <c r="A2016" s="13">
        <v>28282646</v>
      </c>
      <c r="B2016" s="13" t="s">
        <v>20917</v>
      </c>
      <c r="C2016" s="13" t="s">
        <v>20918</v>
      </c>
      <c r="D2016" s="13" t="s">
        <v>20919</v>
      </c>
      <c r="E2016" s="13" t="s">
        <v>1116</v>
      </c>
      <c r="F2016" s="13" t="s">
        <v>304</v>
      </c>
      <c r="G2016" s="13">
        <v>2017</v>
      </c>
      <c r="H2016" s="44">
        <v>42805</v>
      </c>
      <c r="I2016" s="13" t="s">
        <v>20920</v>
      </c>
      <c r="J2016" s="13" t="s">
        <v>20921</v>
      </c>
      <c r="K2016" s="13" t="s">
        <v>20922</v>
      </c>
    </row>
    <row r="2017" spans="1:11" ht="15.75" customHeight="1" x14ac:dyDescent="0.25">
      <c r="A2017" s="13">
        <v>34748579</v>
      </c>
      <c r="B2017" s="13" t="s">
        <v>20958</v>
      </c>
      <c r="C2017" s="13" t="s">
        <v>20959</v>
      </c>
      <c r="D2017" s="13" t="s">
        <v>20960</v>
      </c>
      <c r="E2017" s="13" t="s">
        <v>20961</v>
      </c>
      <c r="F2017" s="13" t="s">
        <v>424</v>
      </c>
      <c r="G2017" s="13">
        <v>2021</v>
      </c>
      <c r="H2017" s="44">
        <v>44508</v>
      </c>
      <c r="I2017" s="13" t="s">
        <v>20962</v>
      </c>
      <c r="K2017" s="13" t="s">
        <v>20963</v>
      </c>
    </row>
    <row r="2018" spans="1:11" ht="15.75" customHeight="1" x14ac:dyDescent="0.25">
      <c r="A2018" s="13">
        <v>34650839</v>
      </c>
      <c r="B2018" s="13" t="s">
        <v>20964</v>
      </c>
      <c r="C2018" s="13" t="s">
        <v>20965</v>
      </c>
      <c r="D2018" s="13" t="s">
        <v>20966</v>
      </c>
      <c r="E2018" s="13" t="s">
        <v>20967</v>
      </c>
      <c r="F2018" s="13" t="s">
        <v>17017</v>
      </c>
      <c r="G2018" s="13">
        <v>2021</v>
      </c>
      <c r="H2018" s="44">
        <v>44484</v>
      </c>
      <c r="I2018" s="13" t="s">
        <v>20968</v>
      </c>
      <c r="K2018" s="13" t="s">
        <v>20969</v>
      </c>
    </row>
    <row r="2019" spans="1:11" ht="15.75" customHeight="1" x14ac:dyDescent="0.25">
      <c r="A2019" s="13">
        <v>33905914</v>
      </c>
      <c r="B2019" s="13" t="s">
        <v>20971</v>
      </c>
      <c r="C2019" s="13" t="s">
        <v>20972</v>
      </c>
      <c r="D2019" s="13" t="s">
        <v>20973</v>
      </c>
      <c r="E2019" s="13" t="s">
        <v>20974</v>
      </c>
      <c r="F2019" s="13" t="s">
        <v>20975</v>
      </c>
      <c r="G2019" s="13">
        <v>2021</v>
      </c>
      <c r="H2019" s="44">
        <v>44313</v>
      </c>
      <c r="K2019" s="13" t="s">
        <v>20976</v>
      </c>
    </row>
    <row r="2020" spans="1:11" ht="15.75" customHeight="1" x14ac:dyDescent="0.25">
      <c r="A2020" s="13">
        <v>33378545</v>
      </c>
      <c r="B2020" s="13" t="s">
        <v>20977</v>
      </c>
      <c r="C2020" s="13" t="s">
        <v>20978</v>
      </c>
      <c r="D2020" s="13" t="s">
        <v>20979</v>
      </c>
      <c r="E2020" s="13" t="s">
        <v>20980</v>
      </c>
      <c r="F2020" s="13" t="s">
        <v>20981</v>
      </c>
      <c r="G2020" s="13">
        <v>2020</v>
      </c>
      <c r="H2020" s="44">
        <v>44195</v>
      </c>
      <c r="K2020" s="13" t="s">
        <v>20982</v>
      </c>
    </row>
    <row r="2021" spans="1:11" ht="15.75" customHeight="1" x14ac:dyDescent="0.25">
      <c r="A2021" s="13">
        <v>30234198</v>
      </c>
      <c r="B2021" s="13" t="s">
        <v>20984</v>
      </c>
      <c r="C2021" s="13" t="s">
        <v>20985</v>
      </c>
      <c r="D2021" s="13" t="s">
        <v>20986</v>
      </c>
      <c r="E2021" s="13" t="s">
        <v>20987</v>
      </c>
      <c r="F2021" s="13" t="s">
        <v>20988</v>
      </c>
      <c r="G2021" s="13">
        <v>2018</v>
      </c>
      <c r="H2021" s="44">
        <v>43733</v>
      </c>
      <c r="I2021" s="13" t="s">
        <v>20989</v>
      </c>
      <c r="K2021" s="13" t="s">
        <v>20990</v>
      </c>
    </row>
    <row r="2022" spans="1:11" ht="15.75" customHeight="1" x14ac:dyDescent="0.25">
      <c r="A2022" s="13">
        <v>31392943</v>
      </c>
      <c r="B2022" s="13" t="s">
        <v>20992</v>
      </c>
      <c r="C2022" s="13" t="s">
        <v>20993</v>
      </c>
      <c r="D2022" s="13" t="s">
        <v>20994</v>
      </c>
      <c r="E2022" s="13" t="s">
        <v>15496</v>
      </c>
      <c r="F2022" s="13" t="s">
        <v>11204</v>
      </c>
      <c r="G2022" s="13">
        <v>2019</v>
      </c>
      <c r="H2022" s="44">
        <v>43686</v>
      </c>
      <c r="I2022" s="13" t="s">
        <v>20995</v>
      </c>
      <c r="K2022" s="13" t="s">
        <v>20996</v>
      </c>
    </row>
    <row r="2023" spans="1:11" ht="15.75" customHeight="1" x14ac:dyDescent="0.25">
      <c r="A2023" s="13">
        <v>28768469</v>
      </c>
      <c r="B2023" s="13" t="s">
        <v>20997</v>
      </c>
      <c r="C2023" s="13" t="s">
        <v>20998</v>
      </c>
      <c r="D2023" s="13" t="s">
        <v>20999</v>
      </c>
      <c r="E2023" s="13" t="s">
        <v>21000</v>
      </c>
      <c r="F2023" s="13" t="s">
        <v>735</v>
      </c>
      <c r="G2023" s="13">
        <v>2018</v>
      </c>
      <c r="H2023" s="44">
        <v>42951</v>
      </c>
      <c r="K2023" s="13" t="s">
        <v>21001</v>
      </c>
    </row>
    <row r="2024" spans="1:11" ht="15.75" customHeight="1" x14ac:dyDescent="0.25">
      <c r="A2024" s="13">
        <v>27816380</v>
      </c>
      <c r="B2024" s="13" t="s">
        <v>21002</v>
      </c>
      <c r="C2024" s="13" t="s">
        <v>13478</v>
      </c>
      <c r="D2024" s="13" t="s">
        <v>21003</v>
      </c>
      <c r="E2024" s="13" t="s">
        <v>13480</v>
      </c>
      <c r="F2024" s="13" t="s">
        <v>12207</v>
      </c>
      <c r="G2024" s="13">
        <v>2017</v>
      </c>
      <c r="H2024" s="44">
        <v>42681</v>
      </c>
      <c r="K2024" s="13" t="s">
        <v>21004</v>
      </c>
    </row>
    <row r="2025" spans="1:11" ht="15.75" customHeight="1" x14ac:dyDescent="0.25">
      <c r="A2025" s="13">
        <v>31695443</v>
      </c>
      <c r="B2025" s="13" t="s">
        <v>21066</v>
      </c>
      <c r="C2025" s="13" t="s">
        <v>4279</v>
      </c>
      <c r="D2025" s="13" t="s">
        <v>21067</v>
      </c>
      <c r="E2025" s="13" t="s">
        <v>2071</v>
      </c>
      <c r="F2025" s="13" t="s">
        <v>15774</v>
      </c>
      <c r="G2025" s="13">
        <v>2019</v>
      </c>
      <c r="H2025" s="44">
        <v>43777</v>
      </c>
      <c r="I2025" s="13" t="s">
        <v>21068</v>
      </c>
      <c r="K2025" s="13" t="s">
        <v>21069</v>
      </c>
    </row>
    <row r="2026" spans="1:11" ht="15.75" customHeight="1" x14ac:dyDescent="0.25">
      <c r="A2026" s="13">
        <v>30995568</v>
      </c>
      <c r="B2026" s="13" t="s">
        <v>21071</v>
      </c>
      <c r="C2026" s="13" t="s">
        <v>21072</v>
      </c>
      <c r="D2026" s="13" t="s">
        <v>21073</v>
      </c>
      <c r="E2026" s="13" t="s">
        <v>21074</v>
      </c>
      <c r="F2026" s="13" t="s">
        <v>14780</v>
      </c>
      <c r="G2026" s="13">
        <v>2019</v>
      </c>
      <c r="H2026" s="44">
        <v>43573</v>
      </c>
      <c r="K2026" s="13" t="s">
        <v>21075</v>
      </c>
    </row>
    <row r="2027" spans="1:11" ht="15.75" customHeight="1" x14ac:dyDescent="0.25">
      <c r="A2027" s="13">
        <v>30649333</v>
      </c>
      <c r="B2027" s="13" t="s">
        <v>21076</v>
      </c>
      <c r="C2027" s="13" t="s">
        <v>21077</v>
      </c>
      <c r="D2027" s="13" t="s">
        <v>21078</v>
      </c>
      <c r="E2027" s="13" t="s">
        <v>6986</v>
      </c>
      <c r="F2027" s="13" t="s">
        <v>493</v>
      </c>
      <c r="G2027" s="13">
        <v>2019</v>
      </c>
      <c r="H2027" s="44">
        <v>43482</v>
      </c>
      <c r="K2027" s="13" t="s">
        <v>21079</v>
      </c>
    </row>
    <row r="2028" spans="1:11" ht="15.75" customHeight="1" x14ac:dyDescent="0.25">
      <c r="A2028" s="13">
        <v>30421718</v>
      </c>
      <c r="B2028" s="13" t="s">
        <v>21080</v>
      </c>
      <c r="C2028" s="13" t="s">
        <v>21081</v>
      </c>
      <c r="D2028" s="13" t="s">
        <v>21082</v>
      </c>
      <c r="E2028" s="13" t="s">
        <v>21083</v>
      </c>
      <c r="F2028" s="13" t="s">
        <v>4882</v>
      </c>
      <c r="G2028" s="13">
        <v>2018</v>
      </c>
      <c r="H2028" s="44">
        <v>43418</v>
      </c>
      <c r="K2028" s="13" t="s">
        <v>21084</v>
      </c>
    </row>
    <row r="2029" spans="1:11" ht="15.75" customHeight="1" x14ac:dyDescent="0.25">
      <c r="A2029" s="13">
        <v>30278030</v>
      </c>
      <c r="B2029" s="13" t="s">
        <v>21085</v>
      </c>
      <c r="C2029" s="13" t="s">
        <v>21086</v>
      </c>
      <c r="D2029" s="13" t="s">
        <v>21087</v>
      </c>
      <c r="E2029" s="13" t="s">
        <v>21088</v>
      </c>
      <c r="F2029" s="13" t="s">
        <v>304</v>
      </c>
      <c r="G2029" s="13">
        <v>2019</v>
      </c>
      <c r="H2029" s="44">
        <v>43376</v>
      </c>
      <c r="K2029" s="13" t="s">
        <v>21089</v>
      </c>
    </row>
    <row r="2030" spans="1:11" ht="15.75" customHeight="1" x14ac:dyDescent="0.25">
      <c r="A2030" s="13">
        <v>28529540</v>
      </c>
      <c r="B2030" s="13" t="s">
        <v>21090</v>
      </c>
      <c r="C2030" s="13" t="s">
        <v>21091</v>
      </c>
      <c r="D2030" s="13" t="s">
        <v>21092</v>
      </c>
      <c r="E2030" s="13" t="s">
        <v>21093</v>
      </c>
      <c r="F2030" s="13" t="s">
        <v>21094</v>
      </c>
      <c r="G2030" s="13">
        <v>2017</v>
      </c>
      <c r="H2030" s="44">
        <v>42878</v>
      </c>
      <c r="I2030" s="13" t="s">
        <v>21095</v>
      </c>
      <c r="K2030" s="13" t="s">
        <v>21096</v>
      </c>
    </row>
    <row r="2031" spans="1:11" ht="15.75" customHeight="1" x14ac:dyDescent="0.25">
      <c r="A2031" s="13">
        <v>28290950</v>
      </c>
      <c r="B2031" s="13" t="s">
        <v>21097</v>
      </c>
      <c r="C2031" s="13" t="s">
        <v>21098</v>
      </c>
      <c r="D2031" s="13" t="s">
        <v>21099</v>
      </c>
      <c r="E2031" s="13" t="s">
        <v>21100</v>
      </c>
      <c r="F2031" s="13" t="s">
        <v>4778</v>
      </c>
      <c r="G2031" s="13">
        <v>2017</v>
      </c>
      <c r="H2031" s="44">
        <v>42809</v>
      </c>
      <c r="K2031" s="13" t="s">
        <v>21101</v>
      </c>
    </row>
    <row r="2032" spans="1:11" ht="15.75" customHeight="1" x14ac:dyDescent="0.25">
      <c r="A2032" s="13">
        <v>28158534</v>
      </c>
      <c r="B2032" s="13" t="s">
        <v>21147</v>
      </c>
      <c r="C2032" s="13" t="s">
        <v>21148</v>
      </c>
      <c r="D2032" s="13" t="s">
        <v>21149</v>
      </c>
      <c r="E2032" s="13" t="s">
        <v>21150</v>
      </c>
      <c r="F2032" s="13" t="s">
        <v>188</v>
      </c>
      <c r="G2032" s="13">
        <v>2017</v>
      </c>
      <c r="H2032" s="44">
        <v>42770</v>
      </c>
      <c r="K2032" s="13" t="s">
        <v>21151</v>
      </c>
    </row>
    <row r="2033" spans="1:11" ht="15.75" customHeight="1" x14ac:dyDescent="0.25">
      <c r="A2033" s="13">
        <v>35019769</v>
      </c>
      <c r="B2033" s="13" t="s">
        <v>21152</v>
      </c>
      <c r="C2033" s="13" t="s">
        <v>21153</v>
      </c>
      <c r="D2033" s="13" t="s">
        <v>21154</v>
      </c>
      <c r="E2033" s="13" t="s">
        <v>21155</v>
      </c>
      <c r="F2033" s="13" t="s">
        <v>312</v>
      </c>
      <c r="G2033" s="13">
        <v>2022</v>
      </c>
      <c r="H2033" s="44">
        <v>44573</v>
      </c>
      <c r="I2033" s="13" t="s">
        <v>21156</v>
      </c>
      <c r="K2033" s="13" t="s">
        <v>21157</v>
      </c>
    </row>
    <row r="2034" spans="1:11" ht="15.75" customHeight="1" x14ac:dyDescent="0.25">
      <c r="A2034" s="13">
        <v>29471763</v>
      </c>
      <c r="B2034" s="13" t="s">
        <v>21158</v>
      </c>
      <c r="C2034" s="13" t="s">
        <v>21159</v>
      </c>
      <c r="D2034" s="13" t="s">
        <v>21160</v>
      </c>
      <c r="E2034" s="13" t="s">
        <v>12389</v>
      </c>
      <c r="F2034" s="13" t="s">
        <v>735</v>
      </c>
      <c r="G2034" s="13">
        <v>2018</v>
      </c>
      <c r="H2034" s="44">
        <v>43155</v>
      </c>
      <c r="I2034" s="13" t="s">
        <v>21161</v>
      </c>
      <c r="J2034" s="13" t="s">
        <v>21162</v>
      </c>
      <c r="K2034" s="13" t="s">
        <v>21163</v>
      </c>
    </row>
    <row r="2035" spans="1:11" ht="15.75" customHeight="1" x14ac:dyDescent="0.25">
      <c r="A2035" s="13">
        <v>29198180</v>
      </c>
      <c r="B2035" s="13" t="s">
        <v>21164</v>
      </c>
      <c r="C2035" s="13" t="s">
        <v>21165</v>
      </c>
      <c r="D2035" s="13" t="s">
        <v>21166</v>
      </c>
      <c r="E2035" s="13" t="s">
        <v>21167</v>
      </c>
      <c r="F2035" s="13" t="s">
        <v>735</v>
      </c>
      <c r="G2035" s="13">
        <v>2018</v>
      </c>
      <c r="H2035" s="44">
        <v>43074</v>
      </c>
      <c r="K2035" s="13" t="s">
        <v>21168</v>
      </c>
    </row>
    <row r="2036" spans="1:11" ht="15.75" customHeight="1" x14ac:dyDescent="0.25">
      <c r="A2036" s="13">
        <v>31390037</v>
      </c>
      <c r="B2036" s="13" t="s">
        <v>21169</v>
      </c>
      <c r="C2036" s="13" t="s">
        <v>21170</v>
      </c>
      <c r="D2036" s="13" t="s">
        <v>21171</v>
      </c>
      <c r="E2036" s="13" t="s">
        <v>15646</v>
      </c>
      <c r="F2036" s="13" t="s">
        <v>21172</v>
      </c>
      <c r="G2036" s="13">
        <v>2019</v>
      </c>
      <c r="H2036" s="44">
        <v>43685</v>
      </c>
      <c r="I2036" s="13" t="s">
        <v>21173</v>
      </c>
      <c r="K2036" s="13" t="s">
        <v>21174</v>
      </c>
    </row>
    <row r="2037" spans="1:11" ht="15.75" customHeight="1" x14ac:dyDescent="0.25">
      <c r="A2037" s="13">
        <v>32562845</v>
      </c>
      <c r="B2037" s="13" t="s">
        <v>21176</v>
      </c>
      <c r="C2037" s="13" t="s">
        <v>21177</v>
      </c>
      <c r="D2037" s="13" t="s">
        <v>21178</v>
      </c>
      <c r="E2037" s="13" t="s">
        <v>21179</v>
      </c>
      <c r="F2037" s="13" t="s">
        <v>454</v>
      </c>
      <c r="G2037" s="13">
        <v>2020</v>
      </c>
      <c r="H2037" s="44">
        <v>44003</v>
      </c>
      <c r="I2037" s="13" t="s">
        <v>21180</v>
      </c>
      <c r="J2037" s="13" t="s">
        <v>21181</v>
      </c>
      <c r="K2037" s="13" t="s">
        <v>21182</v>
      </c>
    </row>
    <row r="2038" spans="1:11" ht="15.75" customHeight="1" x14ac:dyDescent="0.25">
      <c r="A2038" s="13">
        <v>30816632</v>
      </c>
      <c r="B2038" s="13" t="s">
        <v>21183</v>
      </c>
      <c r="C2038" s="13" t="s">
        <v>21184</v>
      </c>
      <c r="D2038" s="13" t="s">
        <v>21185</v>
      </c>
      <c r="E2038" s="13" t="s">
        <v>21186</v>
      </c>
      <c r="F2038" s="13" t="s">
        <v>13314</v>
      </c>
      <c r="G2038" s="13">
        <v>2019</v>
      </c>
      <c r="H2038" s="44">
        <v>43525</v>
      </c>
      <c r="I2038" s="13" t="s">
        <v>21187</v>
      </c>
      <c r="K2038" s="13" t="s">
        <v>21188</v>
      </c>
    </row>
    <row r="2039" spans="1:11" ht="15.75" customHeight="1" x14ac:dyDescent="0.25">
      <c r="A2039" s="13">
        <v>36388312</v>
      </c>
      <c r="B2039" s="13" t="s">
        <v>21189</v>
      </c>
      <c r="C2039" s="13" t="s">
        <v>21190</v>
      </c>
      <c r="D2039" s="13" t="s">
        <v>21191</v>
      </c>
      <c r="E2039" s="13" t="s">
        <v>21192</v>
      </c>
      <c r="F2039" s="13" t="s">
        <v>12426</v>
      </c>
      <c r="G2039" s="13">
        <v>2022</v>
      </c>
      <c r="H2039" s="44">
        <v>44882</v>
      </c>
      <c r="I2039" s="13" t="s">
        <v>21193</v>
      </c>
      <c r="K2039" s="13" t="s">
        <v>21194</v>
      </c>
    </row>
    <row r="2040" spans="1:11" ht="15.75" customHeight="1" x14ac:dyDescent="0.25">
      <c r="A2040" s="13">
        <v>34557562</v>
      </c>
      <c r="B2040" s="13" t="s">
        <v>21196</v>
      </c>
      <c r="C2040" s="13" t="s">
        <v>21197</v>
      </c>
      <c r="D2040" s="13" t="s">
        <v>21198</v>
      </c>
      <c r="E2040" s="13" t="s">
        <v>21199</v>
      </c>
      <c r="F2040" s="13" t="s">
        <v>16473</v>
      </c>
      <c r="G2040" s="13">
        <v>2021</v>
      </c>
      <c r="H2040" s="44">
        <v>44463</v>
      </c>
      <c r="I2040" s="13" t="s">
        <v>21200</v>
      </c>
      <c r="K2040" s="13" t="s">
        <v>21201</v>
      </c>
    </row>
    <row r="2041" spans="1:11" ht="15.75" customHeight="1" x14ac:dyDescent="0.25">
      <c r="A2041" s="13">
        <v>34396403</v>
      </c>
      <c r="B2041" s="13" t="s">
        <v>21203</v>
      </c>
      <c r="C2041" s="13" t="s">
        <v>21204</v>
      </c>
      <c r="D2041" s="13" t="s">
        <v>21205</v>
      </c>
      <c r="E2041" s="13" t="s">
        <v>15106</v>
      </c>
      <c r="F2041" s="13" t="s">
        <v>195</v>
      </c>
      <c r="G2041" s="13">
        <v>2021</v>
      </c>
      <c r="H2041" s="44">
        <v>44424</v>
      </c>
      <c r="I2041" s="13" t="s">
        <v>21206</v>
      </c>
      <c r="K2041" s="13" t="s">
        <v>21207</v>
      </c>
    </row>
    <row r="2042" spans="1:11" ht="15.75" customHeight="1" x14ac:dyDescent="0.25">
      <c r="A2042" s="13">
        <v>31902016</v>
      </c>
      <c r="B2042" s="13" t="s">
        <v>21208</v>
      </c>
      <c r="C2042" s="13" t="s">
        <v>21209</v>
      </c>
      <c r="D2042" s="13" t="s">
        <v>21210</v>
      </c>
      <c r="E2042" s="13" t="s">
        <v>10049</v>
      </c>
      <c r="F2042" s="13" t="s">
        <v>164</v>
      </c>
      <c r="G2042" s="13">
        <v>2020</v>
      </c>
      <c r="H2042" s="44">
        <v>43836</v>
      </c>
      <c r="K2042" s="13" t="s">
        <v>21211</v>
      </c>
    </row>
    <row r="2043" spans="1:11" ht="15.75" customHeight="1" x14ac:dyDescent="0.25">
      <c r="A2043" s="13">
        <v>31719170</v>
      </c>
      <c r="B2043" s="13" t="s">
        <v>21212</v>
      </c>
      <c r="C2043" s="13" t="s">
        <v>21213</v>
      </c>
      <c r="D2043" s="13" t="s">
        <v>21214</v>
      </c>
      <c r="E2043" s="13" t="s">
        <v>21215</v>
      </c>
      <c r="F2043" s="13" t="s">
        <v>393</v>
      </c>
      <c r="G2043" s="13">
        <v>2020</v>
      </c>
      <c r="H2043" s="44">
        <v>43783</v>
      </c>
      <c r="K2043" s="13" t="s">
        <v>21216</v>
      </c>
    </row>
    <row r="2044" spans="1:11" ht="15.75" customHeight="1" x14ac:dyDescent="0.25">
      <c r="A2044" s="13">
        <v>30753898</v>
      </c>
      <c r="B2044" s="13" t="s">
        <v>21217</v>
      </c>
      <c r="C2044" s="13" t="s">
        <v>21218</v>
      </c>
      <c r="D2044" s="13" t="s">
        <v>21219</v>
      </c>
      <c r="E2044" s="13" t="s">
        <v>21220</v>
      </c>
      <c r="F2044" s="13" t="s">
        <v>21221</v>
      </c>
      <c r="G2044" s="13">
        <v>2019</v>
      </c>
      <c r="H2044" s="44">
        <v>43509</v>
      </c>
      <c r="I2044" s="13" t="s">
        <v>21222</v>
      </c>
      <c r="J2044" s="13" t="s">
        <v>21223</v>
      </c>
      <c r="K2044" s="13" t="s">
        <v>21224</v>
      </c>
    </row>
    <row r="2045" spans="1:11" ht="15.75" customHeight="1" x14ac:dyDescent="0.25">
      <c r="A2045" s="13">
        <v>29947802</v>
      </c>
      <c r="B2045" s="13" t="s">
        <v>21225</v>
      </c>
      <c r="C2045" s="13" t="s">
        <v>21226</v>
      </c>
      <c r="D2045" s="13" t="s">
        <v>21227</v>
      </c>
      <c r="E2045" s="13" t="s">
        <v>21228</v>
      </c>
      <c r="F2045" s="13" t="s">
        <v>195</v>
      </c>
      <c r="G2045" s="13">
        <v>2018</v>
      </c>
      <c r="H2045" s="44">
        <v>43279</v>
      </c>
      <c r="I2045" s="13" t="s">
        <v>21229</v>
      </c>
      <c r="K2045" s="13" t="s">
        <v>21230</v>
      </c>
    </row>
    <row r="2046" spans="1:11" ht="15.75" customHeight="1" x14ac:dyDescent="0.25">
      <c r="A2046" s="13">
        <v>29924422</v>
      </c>
      <c r="B2046" s="13" t="s">
        <v>21232</v>
      </c>
      <c r="C2046" s="13" t="s">
        <v>21233</v>
      </c>
      <c r="D2046" s="13" t="s">
        <v>21234</v>
      </c>
      <c r="E2046" s="13" t="s">
        <v>12107</v>
      </c>
      <c r="F2046" s="13" t="s">
        <v>408</v>
      </c>
      <c r="G2046" s="13">
        <v>2018</v>
      </c>
      <c r="H2046" s="44">
        <v>43272</v>
      </c>
      <c r="K2046" s="13" t="s">
        <v>21235</v>
      </c>
    </row>
    <row r="2047" spans="1:11" ht="15.75" customHeight="1" x14ac:dyDescent="0.25">
      <c r="A2047" s="13">
        <v>28178111</v>
      </c>
      <c r="B2047" s="13" t="s">
        <v>21236</v>
      </c>
      <c r="C2047" s="13" t="s">
        <v>21237</v>
      </c>
      <c r="D2047" s="13" t="s">
        <v>21238</v>
      </c>
      <c r="E2047" s="13" t="s">
        <v>21239</v>
      </c>
      <c r="F2047" s="13" t="s">
        <v>304</v>
      </c>
      <c r="G2047" s="13">
        <v>2017</v>
      </c>
      <c r="H2047" s="44">
        <v>42775</v>
      </c>
      <c r="I2047" s="13" t="s">
        <v>21240</v>
      </c>
      <c r="J2047" s="13" t="s">
        <v>21241</v>
      </c>
      <c r="K2047" s="13" t="s">
        <v>21242</v>
      </c>
    </row>
    <row r="2048" spans="1:11" ht="15.75" customHeight="1" x14ac:dyDescent="0.25">
      <c r="A2048" s="13">
        <v>36504970</v>
      </c>
      <c r="B2048" s="13" t="s">
        <v>21250</v>
      </c>
      <c r="C2048" s="13" t="s">
        <v>21251</v>
      </c>
      <c r="D2048" s="13" t="s">
        <v>21252</v>
      </c>
      <c r="E2048" s="13" t="s">
        <v>7272</v>
      </c>
      <c r="F2048" s="13" t="s">
        <v>12426</v>
      </c>
      <c r="G2048" s="13">
        <v>2022</v>
      </c>
      <c r="H2048" s="44">
        <v>44907</v>
      </c>
      <c r="I2048" s="13" t="s">
        <v>21253</v>
      </c>
      <c r="K2048" s="13" t="s">
        <v>21254</v>
      </c>
    </row>
    <row r="2049" spans="1:11" ht="15.75" customHeight="1" x14ac:dyDescent="0.25">
      <c r="A2049" s="13">
        <v>34877840</v>
      </c>
      <c r="B2049" s="13" t="s">
        <v>21256</v>
      </c>
      <c r="C2049" s="13" t="s">
        <v>21257</v>
      </c>
      <c r="D2049" s="13" t="s">
        <v>21258</v>
      </c>
      <c r="E2049" s="13" t="s">
        <v>21259</v>
      </c>
      <c r="F2049" s="13" t="s">
        <v>673</v>
      </c>
      <c r="G2049" s="13">
        <v>2021</v>
      </c>
      <c r="H2049" s="44">
        <v>44538</v>
      </c>
      <c r="K2049" s="13" t="s">
        <v>21260</v>
      </c>
    </row>
    <row r="2050" spans="1:11" ht="15.75" customHeight="1" x14ac:dyDescent="0.25">
      <c r="A2050" s="13">
        <v>33806413</v>
      </c>
      <c r="B2050" s="13" t="s">
        <v>21261</v>
      </c>
      <c r="C2050" s="13" t="s">
        <v>21262</v>
      </c>
      <c r="D2050" s="13" t="s">
        <v>21263</v>
      </c>
      <c r="E2050" s="13" t="s">
        <v>21264</v>
      </c>
      <c r="F2050" s="13" t="s">
        <v>3809</v>
      </c>
      <c r="G2050" s="13">
        <v>2021</v>
      </c>
      <c r="H2050" s="44">
        <v>44289</v>
      </c>
      <c r="I2050" s="13" t="s">
        <v>21265</v>
      </c>
      <c r="K2050" s="13" t="s">
        <v>21266</v>
      </c>
    </row>
    <row r="2051" spans="1:11" ht="15.75" customHeight="1" x14ac:dyDescent="0.25">
      <c r="A2051" s="13">
        <v>31096920</v>
      </c>
      <c r="B2051" s="13" t="s">
        <v>21267</v>
      </c>
      <c r="C2051" s="13" t="s">
        <v>21268</v>
      </c>
      <c r="D2051" s="13" t="s">
        <v>21269</v>
      </c>
      <c r="E2051" s="13" t="s">
        <v>21270</v>
      </c>
      <c r="F2051" s="13" t="s">
        <v>1066</v>
      </c>
      <c r="G2051" s="13">
        <v>2019</v>
      </c>
      <c r="H2051" s="44">
        <v>43603</v>
      </c>
      <c r="I2051" s="13" t="s">
        <v>21271</v>
      </c>
      <c r="K2051" s="13" t="s">
        <v>21272</v>
      </c>
    </row>
    <row r="2052" spans="1:11" ht="15.75" customHeight="1" x14ac:dyDescent="0.25">
      <c r="A2052" s="13">
        <v>33503149</v>
      </c>
      <c r="B2052" s="13" t="s">
        <v>21324</v>
      </c>
      <c r="C2052" s="13" t="s">
        <v>21325</v>
      </c>
      <c r="D2052" s="13" t="s">
        <v>21326</v>
      </c>
      <c r="E2052" s="13" t="s">
        <v>21327</v>
      </c>
      <c r="F2052" s="13" t="s">
        <v>13958</v>
      </c>
      <c r="G2052" s="13">
        <v>2021</v>
      </c>
      <c r="H2052" s="44">
        <v>44223</v>
      </c>
      <c r="I2052" s="13" t="s">
        <v>21328</v>
      </c>
      <c r="K2052" s="13" t="s">
        <v>21329</v>
      </c>
    </row>
    <row r="2053" spans="1:11" ht="15.75" customHeight="1" x14ac:dyDescent="0.25">
      <c r="A2053" s="13">
        <v>33503026</v>
      </c>
      <c r="B2053" s="13" t="s">
        <v>21330</v>
      </c>
      <c r="C2053" s="13" t="s">
        <v>21331</v>
      </c>
      <c r="D2053" s="13" t="s">
        <v>21332</v>
      </c>
      <c r="E2053" s="13" t="s">
        <v>21333</v>
      </c>
      <c r="F2053" s="13" t="s">
        <v>10096</v>
      </c>
      <c r="G2053" s="13">
        <v>2021</v>
      </c>
      <c r="H2053" s="44">
        <v>44223</v>
      </c>
      <c r="I2053" s="13" t="s">
        <v>21334</v>
      </c>
      <c r="K2053" s="13" t="s">
        <v>21335</v>
      </c>
    </row>
    <row r="2054" spans="1:11" ht="15.75" customHeight="1" x14ac:dyDescent="0.25">
      <c r="A2054" s="13">
        <v>32750107</v>
      </c>
      <c r="B2054" s="13" t="s">
        <v>21336</v>
      </c>
      <c r="C2054" s="13" t="s">
        <v>21337</v>
      </c>
      <c r="D2054" s="13" t="s">
        <v>21338</v>
      </c>
      <c r="E2054" s="13" t="s">
        <v>21339</v>
      </c>
      <c r="F2054" s="13" t="s">
        <v>2140</v>
      </c>
      <c r="G2054" s="13">
        <v>2021</v>
      </c>
      <c r="H2054" s="44">
        <v>44048</v>
      </c>
      <c r="I2054" s="13" t="s">
        <v>21340</v>
      </c>
      <c r="K2054" s="13" t="s">
        <v>21341</v>
      </c>
    </row>
    <row r="2055" spans="1:11" ht="15.75" customHeight="1" x14ac:dyDescent="0.25">
      <c r="A2055" s="13">
        <v>30224859</v>
      </c>
      <c r="B2055" s="13" t="s">
        <v>21342</v>
      </c>
      <c r="C2055" s="13" t="s">
        <v>21343</v>
      </c>
      <c r="D2055" s="13" t="s">
        <v>21344</v>
      </c>
      <c r="E2055" s="13" t="s">
        <v>21345</v>
      </c>
      <c r="F2055" s="13" t="s">
        <v>5548</v>
      </c>
      <c r="G2055" s="13">
        <v>2018</v>
      </c>
      <c r="H2055" s="44">
        <v>43362</v>
      </c>
      <c r="I2055" s="13" t="s">
        <v>21346</v>
      </c>
      <c r="K2055" s="13" t="s">
        <v>21347</v>
      </c>
    </row>
    <row r="2056" spans="1:11" ht="15.75" customHeight="1" x14ac:dyDescent="0.25">
      <c r="A2056" s="13">
        <v>30125380</v>
      </c>
      <c r="B2056" s="13" t="s">
        <v>21349</v>
      </c>
      <c r="C2056" s="13" t="s">
        <v>21350</v>
      </c>
      <c r="D2056" s="13" t="s">
        <v>21351</v>
      </c>
      <c r="E2056" s="13" t="s">
        <v>21352</v>
      </c>
      <c r="F2056" s="13" t="s">
        <v>14312</v>
      </c>
      <c r="G2056" s="13">
        <v>2018</v>
      </c>
      <c r="H2056" s="44">
        <v>43333</v>
      </c>
      <c r="K2056" s="13" t="s">
        <v>21353</v>
      </c>
    </row>
    <row r="2057" spans="1:11" ht="15.75" customHeight="1" x14ac:dyDescent="0.25">
      <c r="A2057" s="13">
        <v>30052651</v>
      </c>
      <c r="B2057" s="13" t="s">
        <v>21354</v>
      </c>
      <c r="C2057" s="13" t="s">
        <v>21355</v>
      </c>
      <c r="D2057" s="13" t="s">
        <v>21356</v>
      </c>
      <c r="E2057" s="13" t="s">
        <v>21357</v>
      </c>
      <c r="F2057" s="13" t="s">
        <v>424</v>
      </c>
      <c r="G2057" s="13">
        <v>2018</v>
      </c>
      <c r="H2057" s="44">
        <v>43309</v>
      </c>
      <c r="I2057" s="13" t="s">
        <v>21358</v>
      </c>
      <c r="K2057" s="13" t="s">
        <v>21359</v>
      </c>
    </row>
    <row r="2058" spans="1:11" ht="15.75" customHeight="1" x14ac:dyDescent="0.25">
      <c r="A2058" s="13">
        <v>28430679</v>
      </c>
      <c r="B2058" s="13" t="s">
        <v>21360</v>
      </c>
      <c r="C2058" s="13" t="s">
        <v>21361</v>
      </c>
      <c r="D2058" s="13" t="s">
        <v>21362</v>
      </c>
      <c r="E2058" s="13" t="s">
        <v>21363</v>
      </c>
      <c r="F2058" s="13" t="s">
        <v>8179</v>
      </c>
      <c r="G2058" s="13">
        <v>2017</v>
      </c>
      <c r="H2058" s="44">
        <v>42847</v>
      </c>
      <c r="K2058" s="13" t="s">
        <v>21364</v>
      </c>
    </row>
    <row r="2059" spans="1:11" ht="15.75" customHeight="1" x14ac:dyDescent="0.25">
      <c r="A2059" s="13">
        <v>28120646</v>
      </c>
      <c r="B2059" s="13" t="s">
        <v>21365</v>
      </c>
      <c r="C2059" s="13" t="s">
        <v>21366</v>
      </c>
      <c r="D2059" s="13" t="s">
        <v>21367</v>
      </c>
      <c r="E2059" s="13" t="s">
        <v>21368</v>
      </c>
      <c r="F2059" s="13" t="s">
        <v>735</v>
      </c>
      <c r="G2059" s="13">
        <v>2017</v>
      </c>
      <c r="H2059" s="44">
        <v>42761</v>
      </c>
      <c r="K2059" s="13" t="s">
        <v>21369</v>
      </c>
    </row>
    <row r="2060" spans="1:11" ht="15.75" customHeight="1" x14ac:dyDescent="0.25">
      <c r="A2060" s="13">
        <v>34869072</v>
      </c>
      <c r="B2060" s="13" t="s">
        <v>21394</v>
      </c>
      <c r="C2060" s="13" t="s">
        <v>21395</v>
      </c>
      <c r="D2060" s="13" t="s">
        <v>21396</v>
      </c>
      <c r="E2060" s="13" t="s">
        <v>21397</v>
      </c>
      <c r="F2060" s="13" t="s">
        <v>5193</v>
      </c>
      <c r="G2060" s="13">
        <v>2021</v>
      </c>
      <c r="H2060" s="44">
        <v>44536</v>
      </c>
      <c r="I2060" s="13" t="s">
        <v>21398</v>
      </c>
      <c r="K2060" s="13" t="s">
        <v>21399</v>
      </c>
    </row>
    <row r="2061" spans="1:11" ht="15.75" customHeight="1" x14ac:dyDescent="0.25">
      <c r="A2061" s="13">
        <v>34547546</v>
      </c>
      <c r="B2061" s="13" t="s">
        <v>21400</v>
      </c>
      <c r="C2061" s="13" t="s">
        <v>21401</v>
      </c>
      <c r="D2061" s="13" t="s">
        <v>21402</v>
      </c>
      <c r="E2061" s="13" t="s">
        <v>21403</v>
      </c>
      <c r="F2061" s="13" t="s">
        <v>11943</v>
      </c>
      <c r="G2061" s="13">
        <v>2022</v>
      </c>
      <c r="H2061" s="44">
        <v>44460</v>
      </c>
      <c r="K2061" s="13" t="s">
        <v>21404</v>
      </c>
    </row>
    <row r="2062" spans="1:11" ht="15.75" customHeight="1" x14ac:dyDescent="0.25">
      <c r="A2062" s="13">
        <v>34039298</v>
      </c>
      <c r="B2062" s="13" t="s">
        <v>21405</v>
      </c>
      <c r="C2062" s="13" t="s">
        <v>21406</v>
      </c>
      <c r="D2062" s="13" t="s">
        <v>21407</v>
      </c>
      <c r="E2062" s="13" t="s">
        <v>21408</v>
      </c>
      <c r="F2062" s="13" t="s">
        <v>1066</v>
      </c>
      <c r="G2062" s="13">
        <v>2021</v>
      </c>
      <c r="H2062" s="44">
        <v>44343</v>
      </c>
      <c r="I2062" s="13" t="s">
        <v>21409</v>
      </c>
      <c r="K2062" s="13" t="s">
        <v>21410</v>
      </c>
    </row>
    <row r="2063" spans="1:11" ht="15.75" customHeight="1" x14ac:dyDescent="0.25">
      <c r="A2063" s="13">
        <v>32842906</v>
      </c>
      <c r="B2063" s="13" t="s">
        <v>21412</v>
      </c>
      <c r="C2063" s="13" t="s">
        <v>21413</v>
      </c>
      <c r="D2063" s="13" t="s">
        <v>21414</v>
      </c>
      <c r="E2063" s="13" t="s">
        <v>15005</v>
      </c>
      <c r="F2063" s="13" t="s">
        <v>735</v>
      </c>
      <c r="G2063" s="13">
        <v>2020</v>
      </c>
      <c r="H2063" s="44">
        <v>44070</v>
      </c>
      <c r="K2063" s="13" t="s">
        <v>21415</v>
      </c>
    </row>
    <row r="2064" spans="1:11" ht="15.75" customHeight="1" x14ac:dyDescent="0.25">
      <c r="A2064" s="13">
        <v>31935208</v>
      </c>
      <c r="B2064" s="13" t="s">
        <v>21416</v>
      </c>
      <c r="C2064" s="13" t="s">
        <v>12387</v>
      </c>
      <c r="D2064" s="13" t="s">
        <v>21417</v>
      </c>
      <c r="E2064" s="13" t="s">
        <v>12389</v>
      </c>
      <c r="F2064" s="13" t="s">
        <v>304</v>
      </c>
      <c r="G2064" s="13">
        <v>2020</v>
      </c>
      <c r="H2064" s="44">
        <v>43845</v>
      </c>
      <c r="I2064" s="13" t="s">
        <v>21418</v>
      </c>
      <c r="J2064" s="13" t="s">
        <v>21419</v>
      </c>
      <c r="K2064" s="13" t="s">
        <v>21420</v>
      </c>
    </row>
    <row r="2065" spans="1:11" ht="15.75" customHeight="1" x14ac:dyDescent="0.25">
      <c r="A2065" s="13">
        <v>31812771</v>
      </c>
      <c r="B2065" s="13" t="s">
        <v>21421</v>
      </c>
      <c r="C2065" s="13" t="s">
        <v>21422</v>
      </c>
      <c r="D2065" s="13" t="s">
        <v>21423</v>
      </c>
      <c r="E2065" s="13" t="s">
        <v>21424</v>
      </c>
      <c r="F2065" s="13" t="s">
        <v>1845</v>
      </c>
      <c r="G2065" s="13">
        <v>2020</v>
      </c>
      <c r="H2065" s="44">
        <v>43808</v>
      </c>
      <c r="K2065" s="13" t="s">
        <v>21425</v>
      </c>
    </row>
    <row r="2066" spans="1:11" ht="15.75" customHeight="1" x14ac:dyDescent="0.25">
      <c r="A2066" s="13">
        <v>31014341</v>
      </c>
      <c r="B2066" s="13" t="s">
        <v>21426</v>
      </c>
      <c r="C2066" s="13" t="s">
        <v>21427</v>
      </c>
      <c r="D2066" s="13" t="s">
        <v>21428</v>
      </c>
      <c r="E2066" s="13" t="s">
        <v>21429</v>
      </c>
      <c r="F2066" s="13" t="s">
        <v>12963</v>
      </c>
      <c r="G2066" s="13">
        <v>2019</v>
      </c>
      <c r="H2066" s="44">
        <v>43580</v>
      </c>
      <c r="I2066" s="13" t="s">
        <v>21430</v>
      </c>
      <c r="K2066" s="13" t="s">
        <v>21431</v>
      </c>
    </row>
    <row r="2067" spans="1:11" ht="15.75" customHeight="1" x14ac:dyDescent="0.25">
      <c r="A2067" s="13">
        <v>30739637</v>
      </c>
      <c r="B2067" s="13" t="s">
        <v>21433</v>
      </c>
      <c r="C2067" s="13" t="s">
        <v>21434</v>
      </c>
      <c r="D2067" s="13" t="s">
        <v>21435</v>
      </c>
      <c r="E2067" s="13" t="s">
        <v>21436</v>
      </c>
      <c r="F2067" s="13" t="s">
        <v>595</v>
      </c>
      <c r="G2067" s="13">
        <v>2019</v>
      </c>
      <c r="H2067" s="44">
        <v>43508</v>
      </c>
      <c r="K2067" s="13" t="s">
        <v>21437</v>
      </c>
    </row>
    <row r="2068" spans="1:11" ht="15.75" customHeight="1" x14ac:dyDescent="0.25">
      <c r="A2068" s="13">
        <v>30577866</v>
      </c>
      <c r="B2068" s="13" t="s">
        <v>21438</v>
      </c>
      <c r="C2068" s="13" t="s">
        <v>21439</v>
      </c>
      <c r="D2068" s="13" t="s">
        <v>21440</v>
      </c>
      <c r="E2068" s="13" t="s">
        <v>21441</v>
      </c>
      <c r="F2068" s="13" t="s">
        <v>19616</v>
      </c>
      <c r="G2068" s="13">
        <v>2018</v>
      </c>
      <c r="H2068" s="44">
        <v>43457</v>
      </c>
      <c r="I2068" s="13" t="s">
        <v>21442</v>
      </c>
      <c r="K2068" s="13" t="s">
        <v>21443</v>
      </c>
    </row>
    <row r="2069" spans="1:11" ht="15.75" customHeight="1" x14ac:dyDescent="0.25">
      <c r="A2069" s="13">
        <v>30390337</v>
      </c>
      <c r="B2069" s="13" t="s">
        <v>21444</v>
      </c>
      <c r="C2069" s="13" t="s">
        <v>21445</v>
      </c>
      <c r="D2069" s="13" t="s">
        <v>21446</v>
      </c>
      <c r="E2069" s="13" t="s">
        <v>21447</v>
      </c>
      <c r="F2069" s="13" t="s">
        <v>6621</v>
      </c>
      <c r="G2069" s="13">
        <v>2019</v>
      </c>
      <c r="H2069" s="44">
        <v>43408</v>
      </c>
      <c r="I2069" s="13" t="s">
        <v>21448</v>
      </c>
      <c r="K2069" s="13" t="s">
        <v>21449</v>
      </c>
    </row>
    <row r="2070" spans="1:11" ht="15.75" customHeight="1" x14ac:dyDescent="0.25">
      <c r="A2070" s="13">
        <v>33382076</v>
      </c>
      <c r="B2070" s="13" t="s">
        <v>21497</v>
      </c>
      <c r="C2070" s="13" t="s">
        <v>21498</v>
      </c>
      <c r="D2070" s="13" t="s">
        <v>21499</v>
      </c>
      <c r="E2070" s="13" t="s">
        <v>21500</v>
      </c>
      <c r="F2070" s="13" t="s">
        <v>20981</v>
      </c>
      <c r="G2070" s="13">
        <v>2020</v>
      </c>
      <c r="H2070" s="44">
        <v>44196</v>
      </c>
      <c r="K2070" s="13" t="s">
        <v>21501</v>
      </c>
    </row>
    <row r="2071" spans="1:11" ht="15.75" customHeight="1" x14ac:dyDescent="0.25">
      <c r="A2071" s="13">
        <v>33382077</v>
      </c>
      <c r="B2071" s="13" t="s">
        <v>21518</v>
      </c>
      <c r="C2071" s="13" t="s">
        <v>21519</v>
      </c>
      <c r="D2071" s="13" t="s">
        <v>21520</v>
      </c>
      <c r="E2071" s="13" t="s">
        <v>21521</v>
      </c>
      <c r="F2071" s="13" t="s">
        <v>20981</v>
      </c>
      <c r="G2071" s="13">
        <v>2020</v>
      </c>
      <c r="H2071" s="44">
        <v>44196</v>
      </c>
      <c r="K2071" s="13" t="s">
        <v>21522</v>
      </c>
    </row>
    <row r="2072" spans="1:11" ht="15.75" customHeight="1" x14ac:dyDescent="0.25">
      <c r="A2072" s="13">
        <v>28708696</v>
      </c>
      <c r="B2072" s="13" t="s">
        <v>21523</v>
      </c>
      <c r="C2072" s="13" t="s">
        <v>21524</v>
      </c>
      <c r="D2072" s="13" t="s">
        <v>21525</v>
      </c>
      <c r="E2072" s="13" t="s">
        <v>21526</v>
      </c>
      <c r="F2072" s="13" t="s">
        <v>304</v>
      </c>
      <c r="G2072" s="13">
        <v>2017</v>
      </c>
      <c r="H2072" s="44">
        <v>42931</v>
      </c>
      <c r="I2072" s="13" t="s">
        <v>21527</v>
      </c>
      <c r="J2072" s="13" t="s">
        <v>21528</v>
      </c>
      <c r="K2072" s="13" t="s">
        <v>21529</v>
      </c>
    </row>
    <row r="2073" spans="1:11" ht="15.75" customHeight="1" x14ac:dyDescent="0.25">
      <c r="A2073" s="13">
        <v>30520971</v>
      </c>
      <c r="B2073" s="13" t="s">
        <v>21536</v>
      </c>
      <c r="C2073" s="13" t="s">
        <v>21537</v>
      </c>
      <c r="D2073" s="13" t="s">
        <v>21538</v>
      </c>
      <c r="E2073" s="13" t="s">
        <v>21539</v>
      </c>
      <c r="F2073" s="13" t="s">
        <v>2140</v>
      </c>
      <c r="G2073" s="13">
        <v>2019</v>
      </c>
      <c r="H2073" s="44">
        <v>43441</v>
      </c>
      <c r="K2073" s="13" t="s">
        <v>21540</v>
      </c>
    </row>
    <row r="2074" spans="1:11" ht="15.75" customHeight="1" x14ac:dyDescent="0.25">
      <c r="A2074" s="13">
        <v>30920739</v>
      </c>
      <c r="B2074" s="13" t="s">
        <v>21553</v>
      </c>
      <c r="C2074" s="13" t="s">
        <v>21554</v>
      </c>
      <c r="D2074" s="13" t="s">
        <v>21555</v>
      </c>
      <c r="E2074" s="13" t="s">
        <v>8721</v>
      </c>
      <c r="F2074" s="13" t="s">
        <v>10296</v>
      </c>
      <c r="G2074" s="13">
        <v>2019</v>
      </c>
      <c r="H2074" s="44">
        <v>43553</v>
      </c>
      <c r="K2074" s="13" t="s">
        <v>21556</v>
      </c>
    </row>
    <row r="2075" spans="1:11" ht="15.75" customHeight="1" x14ac:dyDescent="0.25">
      <c r="A2075" s="13">
        <v>28369241</v>
      </c>
      <c r="B2075" s="13" t="s">
        <v>21557</v>
      </c>
      <c r="C2075" s="13" t="s">
        <v>21558</v>
      </c>
      <c r="D2075" s="13" t="s">
        <v>21559</v>
      </c>
      <c r="E2075" s="13" t="s">
        <v>21560</v>
      </c>
      <c r="F2075" s="13" t="s">
        <v>188</v>
      </c>
      <c r="G2075" s="13">
        <v>2017</v>
      </c>
      <c r="H2075" s="44">
        <v>42829</v>
      </c>
      <c r="K2075" s="13" t="s">
        <v>21561</v>
      </c>
    </row>
    <row r="2076" spans="1:11" ht="15.75" customHeight="1" x14ac:dyDescent="0.25">
      <c r="A2076" s="13">
        <v>34225661</v>
      </c>
      <c r="B2076" s="13" t="s">
        <v>21568</v>
      </c>
      <c r="C2076" s="13" t="s">
        <v>21569</v>
      </c>
      <c r="D2076" s="13" t="s">
        <v>21570</v>
      </c>
      <c r="E2076" s="13" t="s">
        <v>21571</v>
      </c>
      <c r="F2076" s="13" t="s">
        <v>1066</v>
      </c>
      <c r="G2076" s="13">
        <v>2021</v>
      </c>
      <c r="H2076" s="44">
        <v>44383</v>
      </c>
      <c r="I2076" s="13" t="s">
        <v>21572</v>
      </c>
      <c r="K2076" s="13" t="s">
        <v>21573</v>
      </c>
    </row>
    <row r="2077" spans="1:11" ht="15.75" customHeight="1" x14ac:dyDescent="0.25">
      <c r="A2077" s="13">
        <v>33717675</v>
      </c>
      <c r="B2077" s="13" t="s">
        <v>21575</v>
      </c>
      <c r="C2077" s="13" t="s">
        <v>21576</v>
      </c>
      <c r="D2077" s="13" t="s">
        <v>21577</v>
      </c>
      <c r="E2077" s="13" t="s">
        <v>21578</v>
      </c>
      <c r="F2077" s="13" t="s">
        <v>16708</v>
      </c>
      <c r="G2077" s="13">
        <v>2021</v>
      </c>
      <c r="H2077" s="44">
        <v>44270</v>
      </c>
      <c r="I2077" s="13" t="s">
        <v>21579</v>
      </c>
      <c r="K2077" s="13" t="s">
        <v>21580</v>
      </c>
    </row>
    <row r="2078" spans="1:11" ht="15.75" customHeight="1" x14ac:dyDescent="0.25">
      <c r="A2078" s="13">
        <v>31479500</v>
      </c>
      <c r="B2078" s="13" t="s">
        <v>21582</v>
      </c>
      <c r="C2078" s="13" t="s">
        <v>21583</v>
      </c>
      <c r="D2078" s="13" t="s">
        <v>21584</v>
      </c>
      <c r="E2078" s="13" t="s">
        <v>3144</v>
      </c>
      <c r="F2078" s="13" t="s">
        <v>10096</v>
      </c>
      <c r="G2078" s="13">
        <v>2019</v>
      </c>
      <c r="H2078" s="44">
        <v>43712</v>
      </c>
      <c r="I2078" s="13" t="s">
        <v>21585</v>
      </c>
      <c r="K2078" s="13" t="s">
        <v>21586</v>
      </c>
    </row>
    <row r="2079" spans="1:11" ht="15.75" customHeight="1" x14ac:dyDescent="0.25">
      <c r="A2079" s="13">
        <v>31194717</v>
      </c>
      <c r="B2079" s="13" t="s">
        <v>21588</v>
      </c>
      <c r="C2079" s="13" t="s">
        <v>21589</v>
      </c>
      <c r="D2079" s="13" t="s">
        <v>21590</v>
      </c>
      <c r="E2079" s="13" t="s">
        <v>13531</v>
      </c>
      <c r="F2079" s="13" t="s">
        <v>304</v>
      </c>
      <c r="G2079" s="13">
        <v>2019</v>
      </c>
      <c r="H2079" s="44">
        <v>43630</v>
      </c>
      <c r="K2079" s="13" t="s">
        <v>21591</v>
      </c>
    </row>
    <row r="2080" spans="1:11" ht="15.75" customHeight="1" x14ac:dyDescent="0.25">
      <c r="A2080" s="13">
        <v>30502515</v>
      </c>
      <c r="B2080" s="13" t="s">
        <v>21592</v>
      </c>
      <c r="C2080" s="13" t="s">
        <v>21593</v>
      </c>
      <c r="D2080" s="13" t="s">
        <v>21594</v>
      </c>
      <c r="E2080" s="13" t="s">
        <v>21595</v>
      </c>
      <c r="F2080" s="13" t="s">
        <v>7267</v>
      </c>
      <c r="G2080" s="13">
        <v>2019</v>
      </c>
      <c r="H2080" s="44">
        <v>43438</v>
      </c>
      <c r="K2080" s="13" t="s">
        <v>21596</v>
      </c>
    </row>
    <row r="2081" spans="1:11" ht="15.75" customHeight="1" x14ac:dyDescent="0.25">
      <c r="A2081" s="13">
        <v>28705462</v>
      </c>
      <c r="B2081" s="13" t="s">
        <v>21597</v>
      </c>
      <c r="C2081" s="13" t="s">
        <v>21598</v>
      </c>
      <c r="D2081" s="13" t="s">
        <v>21599</v>
      </c>
      <c r="E2081" s="13" t="s">
        <v>10648</v>
      </c>
      <c r="F2081" s="13" t="s">
        <v>19086</v>
      </c>
      <c r="G2081" s="13">
        <v>2017</v>
      </c>
      <c r="H2081" s="44">
        <v>42931</v>
      </c>
      <c r="K2081" s="13" t="s">
        <v>21600</v>
      </c>
    </row>
    <row r="2082" spans="1:11" ht="15.75" customHeight="1" x14ac:dyDescent="0.25">
      <c r="A2082" s="13">
        <v>35212932</v>
      </c>
      <c r="B2082" s="13" t="s">
        <v>21629</v>
      </c>
      <c r="C2082" s="13" t="s">
        <v>21630</v>
      </c>
      <c r="D2082" s="13" t="s">
        <v>21631</v>
      </c>
      <c r="E2082" s="13" t="s">
        <v>21632</v>
      </c>
      <c r="F2082" s="13" t="s">
        <v>4152</v>
      </c>
      <c r="G2082" s="13">
        <v>2022</v>
      </c>
      <c r="H2082" s="44">
        <v>44617</v>
      </c>
      <c r="I2082" s="13" t="s">
        <v>21633</v>
      </c>
      <c r="K2082" s="13" t="s">
        <v>21634</v>
      </c>
    </row>
    <row r="2083" spans="1:11" ht="15.75" customHeight="1" x14ac:dyDescent="0.25">
      <c r="A2083" s="13">
        <v>33857474</v>
      </c>
      <c r="B2083" s="13" t="s">
        <v>21635</v>
      </c>
      <c r="C2083" s="13" t="s">
        <v>21636</v>
      </c>
      <c r="D2083" s="13" t="s">
        <v>21637</v>
      </c>
      <c r="E2083" s="13" t="s">
        <v>21638</v>
      </c>
      <c r="F2083" s="13" t="s">
        <v>20211</v>
      </c>
      <c r="G2083" s="13">
        <v>2021</v>
      </c>
      <c r="H2083" s="44">
        <v>44301</v>
      </c>
      <c r="K2083" s="13" t="s">
        <v>21639</v>
      </c>
    </row>
    <row r="2084" spans="1:11" ht="15.75" customHeight="1" x14ac:dyDescent="0.25">
      <c r="A2084" s="13">
        <v>33472928</v>
      </c>
      <c r="B2084" s="13" t="s">
        <v>21640</v>
      </c>
      <c r="C2084" s="13" t="s">
        <v>21641</v>
      </c>
      <c r="D2084" s="13" t="s">
        <v>21642</v>
      </c>
      <c r="E2084" s="13" t="s">
        <v>21643</v>
      </c>
      <c r="F2084" s="13" t="s">
        <v>5753</v>
      </c>
      <c r="G2084" s="13">
        <v>2021</v>
      </c>
      <c r="H2084" s="44">
        <v>44217</v>
      </c>
      <c r="I2084" s="13" t="s">
        <v>21644</v>
      </c>
      <c r="K2084" s="13" t="s">
        <v>21645</v>
      </c>
    </row>
    <row r="2085" spans="1:11" ht="15.75" customHeight="1" x14ac:dyDescent="0.25">
      <c r="A2085" s="13">
        <v>33062385</v>
      </c>
      <c r="B2085" s="13" t="s">
        <v>21647</v>
      </c>
      <c r="C2085" s="13" t="s">
        <v>21648</v>
      </c>
      <c r="D2085" s="13" t="s">
        <v>21649</v>
      </c>
      <c r="E2085" s="13" t="s">
        <v>21650</v>
      </c>
      <c r="F2085" s="13" t="s">
        <v>21651</v>
      </c>
      <c r="G2085" s="13">
        <v>2020</v>
      </c>
      <c r="H2085" s="44">
        <v>44120</v>
      </c>
      <c r="I2085" s="13" t="s">
        <v>21652</v>
      </c>
      <c r="K2085" s="13" t="s">
        <v>21653</v>
      </c>
    </row>
    <row r="2086" spans="1:11" ht="15.75" customHeight="1" x14ac:dyDescent="0.25">
      <c r="A2086" s="13">
        <v>32829308</v>
      </c>
      <c r="B2086" s="13" t="s">
        <v>21654</v>
      </c>
      <c r="C2086" s="13" t="s">
        <v>21655</v>
      </c>
      <c r="D2086" s="13" t="s">
        <v>21656</v>
      </c>
      <c r="E2086" s="13" t="s">
        <v>21657</v>
      </c>
      <c r="F2086" s="13" t="s">
        <v>393</v>
      </c>
      <c r="G2086" s="13">
        <v>2021</v>
      </c>
      <c r="H2086" s="44">
        <v>44067</v>
      </c>
      <c r="K2086" s="13" t="s">
        <v>21658</v>
      </c>
    </row>
    <row r="2087" spans="1:11" ht="15.75" customHeight="1" x14ac:dyDescent="0.25">
      <c r="A2087" s="13">
        <v>30019769</v>
      </c>
      <c r="B2087" s="13" t="s">
        <v>21659</v>
      </c>
      <c r="C2087" s="13" t="s">
        <v>21660</v>
      </c>
      <c r="D2087" s="13" t="s">
        <v>21661</v>
      </c>
      <c r="E2087" s="13" t="s">
        <v>21662</v>
      </c>
      <c r="F2087" s="13" t="s">
        <v>2390</v>
      </c>
      <c r="G2087" s="13">
        <v>2018</v>
      </c>
      <c r="H2087" s="44">
        <v>43300</v>
      </c>
      <c r="K2087" s="13" t="s">
        <v>21663</v>
      </c>
    </row>
    <row r="2088" spans="1:11" ht="15.75" customHeight="1" x14ac:dyDescent="0.25">
      <c r="A2088" s="13">
        <v>35013084</v>
      </c>
      <c r="B2088" s="13" t="s">
        <v>21674</v>
      </c>
      <c r="C2088" s="13" t="s">
        <v>21675</v>
      </c>
      <c r="D2088" s="13" t="s">
        <v>21676</v>
      </c>
      <c r="E2088" s="13" t="s">
        <v>21677</v>
      </c>
      <c r="F2088" s="13" t="s">
        <v>12412</v>
      </c>
      <c r="G2088" s="13">
        <v>2022</v>
      </c>
      <c r="H2088" s="44">
        <v>44572</v>
      </c>
      <c r="K2088" s="13" t="s">
        <v>21678</v>
      </c>
    </row>
    <row r="2089" spans="1:11" ht="15.75" customHeight="1" x14ac:dyDescent="0.25">
      <c r="A2089" s="13">
        <v>31095100</v>
      </c>
      <c r="B2089" s="13" t="s">
        <v>21679</v>
      </c>
      <c r="C2089" s="13" t="s">
        <v>21680</v>
      </c>
      <c r="D2089" s="13" t="s">
        <v>21681</v>
      </c>
      <c r="E2089" s="13" t="s">
        <v>15704</v>
      </c>
      <c r="F2089" s="13" t="s">
        <v>304</v>
      </c>
      <c r="G2089" s="13">
        <v>2019</v>
      </c>
      <c r="H2089" s="44">
        <v>43602</v>
      </c>
      <c r="I2089" s="13" t="s">
        <v>21682</v>
      </c>
      <c r="J2089" s="13" t="s">
        <v>21683</v>
      </c>
      <c r="K2089" s="13" t="s">
        <v>21684</v>
      </c>
    </row>
    <row r="2090" spans="1:11" ht="15.75" customHeight="1" x14ac:dyDescent="0.25">
      <c r="A2090" s="13">
        <v>28806985</v>
      </c>
      <c r="B2090" s="13" t="s">
        <v>21685</v>
      </c>
      <c r="C2090" s="13" t="s">
        <v>21686</v>
      </c>
      <c r="D2090" s="13" t="s">
        <v>21687</v>
      </c>
      <c r="E2090" s="13" t="s">
        <v>21688</v>
      </c>
      <c r="F2090" s="13" t="s">
        <v>14601</v>
      </c>
      <c r="G2090" s="13">
        <v>2017</v>
      </c>
      <c r="H2090" s="44">
        <v>42963</v>
      </c>
      <c r="I2090" s="13" t="s">
        <v>21689</v>
      </c>
      <c r="K2090" s="13" t="s">
        <v>21690</v>
      </c>
    </row>
    <row r="2091" spans="1:11" ht="15.75" customHeight="1" x14ac:dyDescent="0.25">
      <c r="A2091" s="13">
        <v>28445684</v>
      </c>
      <c r="B2091" s="13" t="s">
        <v>21692</v>
      </c>
      <c r="C2091" s="13" t="s">
        <v>21693</v>
      </c>
      <c r="D2091" s="13" t="s">
        <v>21694</v>
      </c>
      <c r="E2091" s="13" t="s">
        <v>21129</v>
      </c>
      <c r="F2091" s="13" t="s">
        <v>595</v>
      </c>
      <c r="G2091" s="13">
        <v>2017</v>
      </c>
      <c r="H2091" s="44">
        <v>42852</v>
      </c>
      <c r="K2091" s="13" t="s">
        <v>21695</v>
      </c>
    </row>
    <row r="2092" spans="1:11" ht="15.75" customHeight="1" x14ac:dyDescent="0.25">
      <c r="A2092" s="13">
        <v>28329383</v>
      </c>
      <c r="B2092" s="13" t="s">
        <v>21696</v>
      </c>
      <c r="C2092" s="13" t="s">
        <v>21697</v>
      </c>
      <c r="D2092" s="13" t="s">
        <v>21698</v>
      </c>
      <c r="E2092" s="13" t="s">
        <v>20771</v>
      </c>
      <c r="F2092" s="13" t="s">
        <v>2140</v>
      </c>
      <c r="G2092" s="13">
        <v>2017</v>
      </c>
      <c r="H2092" s="44">
        <v>42817</v>
      </c>
      <c r="I2092" s="13" t="s">
        <v>21699</v>
      </c>
      <c r="K2092" s="13" t="s">
        <v>21700</v>
      </c>
    </row>
    <row r="2093" spans="1:11" ht="15.75" customHeight="1" x14ac:dyDescent="0.25">
      <c r="A2093" s="13">
        <v>35712312</v>
      </c>
      <c r="B2093" s="13" t="s">
        <v>21734</v>
      </c>
      <c r="C2093" s="13" t="s">
        <v>21735</v>
      </c>
      <c r="D2093" s="13" t="s">
        <v>21736</v>
      </c>
      <c r="E2093" s="13" t="s">
        <v>21737</v>
      </c>
      <c r="F2093" s="13" t="s">
        <v>12426</v>
      </c>
      <c r="G2093" s="13">
        <v>2022</v>
      </c>
      <c r="H2093" s="44">
        <v>44729</v>
      </c>
      <c r="I2093" s="13" t="s">
        <v>21738</v>
      </c>
      <c r="K2093" s="13" t="s">
        <v>21739</v>
      </c>
    </row>
    <row r="2094" spans="1:11" ht="15.75" customHeight="1" x14ac:dyDescent="0.25">
      <c r="A2094" s="13">
        <v>34671693</v>
      </c>
      <c r="B2094" s="13" t="s">
        <v>21741</v>
      </c>
      <c r="C2094" s="13" t="s">
        <v>21742</v>
      </c>
      <c r="D2094" s="13" t="s">
        <v>21743</v>
      </c>
      <c r="E2094" s="13" t="s">
        <v>7432</v>
      </c>
      <c r="F2094" s="13" t="s">
        <v>16473</v>
      </c>
      <c r="G2094" s="13">
        <v>2021</v>
      </c>
      <c r="H2094" s="44">
        <v>44490</v>
      </c>
      <c r="I2094" s="13" t="s">
        <v>21744</v>
      </c>
      <c r="K2094" s="13" t="s">
        <v>21745</v>
      </c>
    </row>
    <row r="2095" spans="1:11" ht="15.75" customHeight="1" x14ac:dyDescent="0.25">
      <c r="A2095" s="13">
        <v>33773075</v>
      </c>
      <c r="B2095" s="13" t="s">
        <v>21746</v>
      </c>
      <c r="C2095" s="13" t="s">
        <v>21747</v>
      </c>
      <c r="D2095" s="13" t="s">
        <v>21748</v>
      </c>
      <c r="E2095" s="13" t="s">
        <v>21749</v>
      </c>
      <c r="F2095" s="13" t="s">
        <v>13314</v>
      </c>
      <c r="G2095" s="13">
        <v>2021</v>
      </c>
      <c r="H2095" s="44">
        <v>44282</v>
      </c>
      <c r="I2095" s="13" t="s">
        <v>21750</v>
      </c>
      <c r="K2095" s="13" t="s">
        <v>21751</v>
      </c>
    </row>
    <row r="2096" spans="1:11" ht="15.75" customHeight="1" x14ac:dyDescent="0.25">
      <c r="A2096" s="13">
        <v>32911499</v>
      </c>
      <c r="B2096" s="13" t="s">
        <v>21752</v>
      </c>
      <c r="C2096" s="13" t="s">
        <v>21753</v>
      </c>
      <c r="D2096" s="13" t="s">
        <v>21754</v>
      </c>
      <c r="E2096" s="13" t="s">
        <v>17212</v>
      </c>
      <c r="F2096" s="13" t="s">
        <v>424</v>
      </c>
      <c r="G2096" s="13">
        <v>2020</v>
      </c>
      <c r="H2096" s="44">
        <v>44084</v>
      </c>
      <c r="I2096" s="13" t="s">
        <v>21755</v>
      </c>
      <c r="K2096" s="13" t="s">
        <v>21756</v>
      </c>
    </row>
    <row r="2097" spans="1:11" ht="15.75" customHeight="1" x14ac:dyDescent="0.25">
      <c r="A2097" s="13">
        <v>32753001</v>
      </c>
      <c r="B2097" s="13" t="s">
        <v>21758</v>
      </c>
      <c r="C2097" s="13" t="s">
        <v>21759</v>
      </c>
      <c r="D2097" s="13" t="s">
        <v>21760</v>
      </c>
      <c r="E2097" s="13" t="s">
        <v>14273</v>
      </c>
      <c r="F2097" s="13" t="s">
        <v>735</v>
      </c>
      <c r="G2097" s="13">
        <v>2020</v>
      </c>
      <c r="H2097" s="44">
        <v>44049</v>
      </c>
      <c r="I2097" s="13" t="s">
        <v>21761</v>
      </c>
      <c r="J2097" s="13" t="s">
        <v>21762</v>
      </c>
      <c r="K2097" s="13" t="s">
        <v>21763</v>
      </c>
    </row>
    <row r="2098" spans="1:11" ht="15.75" customHeight="1" x14ac:dyDescent="0.25">
      <c r="A2098" s="13">
        <v>32611546</v>
      </c>
      <c r="B2098" s="13" t="s">
        <v>21764</v>
      </c>
      <c r="C2098" s="13" t="s">
        <v>21765</v>
      </c>
      <c r="D2098" s="13" t="s">
        <v>21766</v>
      </c>
      <c r="E2098" s="13" t="s">
        <v>21767</v>
      </c>
      <c r="F2098" s="13" t="s">
        <v>17996</v>
      </c>
      <c r="G2098" s="13">
        <v>2021</v>
      </c>
      <c r="H2098" s="44">
        <v>44015</v>
      </c>
      <c r="I2098" s="13" t="s">
        <v>21768</v>
      </c>
      <c r="J2098" s="13" t="s">
        <v>21769</v>
      </c>
      <c r="K2098" s="13" t="s">
        <v>21770</v>
      </c>
    </row>
    <row r="2099" spans="1:11" ht="15.75" customHeight="1" x14ac:dyDescent="0.25">
      <c r="A2099" s="13">
        <v>30733424</v>
      </c>
      <c r="B2099" s="13" t="s">
        <v>21771</v>
      </c>
      <c r="C2099" s="13" t="s">
        <v>21772</v>
      </c>
      <c r="D2099" s="13" t="s">
        <v>21773</v>
      </c>
      <c r="E2099" s="13" t="s">
        <v>21774</v>
      </c>
      <c r="F2099" s="13" t="s">
        <v>393</v>
      </c>
      <c r="G2099" s="13">
        <v>2019</v>
      </c>
      <c r="H2099" s="44">
        <v>43505</v>
      </c>
      <c r="K2099" s="13" t="s">
        <v>21775</v>
      </c>
    </row>
    <row r="2100" spans="1:11" ht="15.75" customHeight="1" x14ac:dyDescent="0.25">
      <c r="A2100" s="13">
        <v>27542698</v>
      </c>
      <c r="B2100" s="13" t="s">
        <v>21776</v>
      </c>
      <c r="C2100" s="13" t="s">
        <v>21777</v>
      </c>
      <c r="D2100" s="13" t="s">
        <v>21778</v>
      </c>
      <c r="E2100" s="13" t="s">
        <v>21013</v>
      </c>
      <c r="F2100" s="13" t="s">
        <v>735</v>
      </c>
      <c r="G2100" s="13">
        <v>2017</v>
      </c>
      <c r="H2100" s="44">
        <v>42603</v>
      </c>
      <c r="K2100" s="13" t="s">
        <v>21779</v>
      </c>
    </row>
    <row r="2101" spans="1:11" ht="15.75" customHeight="1" x14ac:dyDescent="0.25">
      <c r="A2101" s="13">
        <v>28487398</v>
      </c>
      <c r="B2101" s="13" t="s">
        <v>21793</v>
      </c>
      <c r="C2101" s="13" t="s">
        <v>21794</v>
      </c>
      <c r="D2101" s="13" t="s">
        <v>21795</v>
      </c>
      <c r="E2101" s="13" t="s">
        <v>21796</v>
      </c>
      <c r="F2101" s="13" t="s">
        <v>21797</v>
      </c>
      <c r="G2101" s="13">
        <v>2017</v>
      </c>
      <c r="H2101" s="44">
        <v>42866</v>
      </c>
      <c r="I2101" s="13" t="s">
        <v>21798</v>
      </c>
      <c r="J2101" s="13" t="s">
        <v>21799</v>
      </c>
      <c r="K2101" s="13" t="s">
        <v>21800</v>
      </c>
    </row>
    <row r="2102" spans="1:11" ht="15.75" customHeight="1" x14ac:dyDescent="0.25">
      <c r="A2102" s="13">
        <v>31379424</v>
      </c>
      <c r="B2102" s="13" t="s">
        <v>21802</v>
      </c>
      <c r="C2102" s="13" t="s">
        <v>21803</v>
      </c>
      <c r="D2102" s="13" t="s">
        <v>21804</v>
      </c>
      <c r="E2102" s="13" t="s">
        <v>21805</v>
      </c>
      <c r="F2102" s="13" t="s">
        <v>5548</v>
      </c>
      <c r="G2102" s="13">
        <v>2019</v>
      </c>
      <c r="H2102" s="44">
        <v>43683</v>
      </c>
      <c r="I2102" s="13" t="s">
        <v>21806</v>
      </c>
      <c r="K2102" s="13" t="s">
        <v>21807</v>
      </c>
    </row>
    <row r="2103" spans="1:11" ht="15.75" customHeight="1" x14ac:dyDescent="0.25">
      <c r="A2103" s="13">
        <v>29435591</v>
      </c>
      <c r="B2103" s="13" t="s">
        <v>21809</v>
      </c>
      <c r="C2103" s="13" t="s">
        <v>21810</v>
      </c>
      <c r="D2103" s="13" t="s">
        <v>21811</v>
      </c>
      <c r="E2103" s="13" t="s">
        <v>21812</v>
      </c>
      <c r="F2103" s="13" t="s">
        <v>21813</v>
      </c>
      <c r="G2103" s="13">
        <v>2018</v>
      </c>
      <c r="H2103" s="44">
        <v>43145</v>
      </c>
      <c r="I2103" s="13" t="s">
        <v>21814</v>
      </c>
      <c r="K2103" s="13" t="s">
        <v>21815</v>
      </c>
    </row>
    <row r="2104" spans="1:11" ht="15.75" customHeight="1" x14ac:dyDescent="0.25">
      <c r="A2104" s="13">
        <v>32094149</v>
      </c>
      <c r="B2104" s="13" t="s">
        <v>21817</v>
      </c>
      <c r="C2104" s="13" t="s">
        <v>21818</v>
      </c>
      <c r="D2104" s="13" t="s">
        <v>21819</v>
      </c>
      <c r="E2104" s="13" t="s">
        <v>21820</v>
      </c>
      <c r="F2104" s="13" t="s">
        <v>21821</v>
      </c>
      <c r="G2104" s="13">
        <v>2020</v>
      </c>
      <c r="H2104" s="44">
        <v>43887</v>
      </c>
      <c r="I2104" s="13" t="s">
        <v>21822</v>
      </c>
      <c r="K2104" s="13" t="s">
        <v>21823</v>
      </c>
    </row>
    <row r="2105" spans="1:11" ht="15.75" customHeight="1" x14ac:dyDescent="0.25">
      <c r="A2105" s="13">
        <v>29454196</v>
      </c>
      <c r="B2105" s="13" t="s">
        <v>21824</v>
      </c>
      <c r="C2105" s="13" t="s">
        <v>21825</v>
      </c>
      <c r="D2105" s="13" t="s">
        <v>21826</v>
      </c>
      <c r="E2105" s="13" t="s">
        <v>21827</v>
      </c>
      <c r="F2105" s="13" t="s">
        <v>21828</v>
      </c>
      <c r="G2105" s="13">
        <v>2018</v>
      </c>
      <c r="H2105" s="44">
        <v>43149</v>
      </c>
      <c r="I2105" s="13" t="s">
        <v>21829</v>
      </c>
      <c r="J2105" s="13" t="s">
        <v>21830</v>
      </c>
      <c r="K2105" s="13" t="s">
        <v>21831</v>
      </c>
    </row>
    <row r="2106" spans="1:11" ht="15.75" customHeight="1" x14ac:dyDescent="0.25">
      <c r="A2106" s="13">
        <v>32976356</v>
      </c>
      <c r="B2106" s="13" t="s">
        <v>21838</v>
      </c>
      <c r="C2106" s="13" t="s">
        <v>21839</v>
      </c>
      <c r="D2106" s="13" t="s">
        <v>21840</v>
      </c>
      <c r="E2106" s="13" t="s">
        <v>21841</v>
      </c>
      <c r="F2106" s="13" t="s">
        <v>304</v>
      </c>
      <c r="G2106" s="13">
        <v>2021</v>
      </c>
      <c r="H2106" s="44">
        <v>44099</v>
      </c>
      <c r="I2106" s="13" t="s">
        <v>21842</v>
      </c>
      <c r="J2106" s="13" t="s">
        <v>21843</v>
      </c>
      <c r="K2106" s="13" t="s">
        <v>21844</v>
      </c>
    </row>
    <row r="2107" spans="1:11" ht="15.75" customHeight="1" x14ac:dyDescent="0.25">
      <c r="A2107" s="13">
        <v>32880344</v>
      </c>
      <c r="B2107" s="13" t="s">
        <v>21845</v>
      </c>
      <c r="C2107" s="13" t="s">
        <v>21846</v>
      </c>
      <c r="D2107" s="13" t="s">
        <v>21847</v>
      </c>
      <c r="E2107" s="13" t="s">
        <v>21848</v>
      </c>
      <c r="F2107" s="13" t="s">
        <v>4882</v>
      </c>
      <c r="G2107" s="13">
        <v>2020</v>
      </c>
      <c r="H2107" s="44">
        <v>44078</v>
      </c>
      <c r="K2107" s="13" t="s">
        <v>21849</v>
      </c>
    </row>
    <row r="2108" spans="1:11" ht="15.75" customHeight="1" x14ac:dyDescent="0.25">
      <c r="A2108" s="13">
        <v>32187221</v>
      </c>
      <c r="B2108" s="13" t="s">
        <v>21850</v>
      </c>
      <c r="C2108" s="13" t="s">
        <v>21851</v>
      </c>
      <c r="D2108" s="13" t="s">
        <v>21852</v>
      </c>
      <c r="E2108" s="13" t="s">
        <v>21853</v>
      </c>
      <c r="F2108" s="13" t="s">
        <v>424</v>
      </c>
      <c r="G2108" s="13">
        <v>2020</v>
      </c>
      <c r="H2108" s="44">
        <v>43909</v>
      </c>
      <c r="I2108" s="13" t="s">
        <v>21854</v>
      </c>
      <c r="K2108" s="13" t="s">
        <v>21855</v>
      </c>
    </row>
    <row r="2109" spans="1:11" ht="15.75" customHeight="1" x14ac:dyDescent="0.25">
      <c r="A2109" s="13">
        <v>29861622</v>
      </c>
      <c r="B2109" s="13" t="s">
        <v>21857</v>
      </c>
      <c r="C2109" s="13" t="s">
        <v>21858</v>
      </c>
      <c r="D2109" s="13" t="s">
        <v>21859</v>
      </c>
      <c r="E2109" s="13" t="s">
        <v>21860</v>
      </c>
      <c r="F2109" s="13" t="s">
        <v>5548</v>
      </c>
      <c r="G2109" s="13">
        <v>2018</v>
      </c>
      <c r="H2109" s="44">
        <v>43256</v>
      </c>
      <c r="I2109" s="13" t="s">
        <v>21861</v>
      </c>
      <c r="K2109" s="13" t="s">
        <v>21862</v>
      </c>
    </row>
    <row r="2110" spans="1:11" ht="15.75" customHeight="1" x14ac:dyDescent="0.25">
      <c r="A2110" s="13">
        <v>29528996</v>
      </c>
      <c r="B2110" s="13" t="s">
        <v>21864</v>
      </c>
      <c r="C2110" s="13" t="s">
        <v>21865</v>
      </c>
      <c r="D2110" s="13" t="s">
        <v>21866</v>
      </c>
      <c r="E2110" s="13" t="s">
        <v>21867</v>
      </c>
      <c r="F2110" s="13" t="s">
        <v>304</v>
      </c>
      <c r="G2110" s="13">
        <v>2018</v>
      </c>
      <c r="H2110" s="44">
        <v>43172</v>
      </c>
      <c r="I2110" s="13" t="s">
        <v>21868</v>
      </c>
      <c r="J2110" s="13" t="s">
        <v>21869</v>
      </c>
      <c r="K2110" s="13" t="s">
        <v>21870</v>
      </c>
    </row>
    <row r="2111" spans="1:11" ht="15.75" customHeight="1" x14ac:dyDescent="0.25">
      <c r="A2111" s="13">
        <v>28765222</v>
      </c>
      <c r="B2111" s="13" t="s">
        <v>21871</v>
      </c>
      <c r="C2111" s="13" t="s">
        <v>21872</v>
      </c>
      <c r="D2111" s="13" t="s">
        <v>21873</v>
      </c>
      <c r="E2111" s="13" t="s">
        <v>21874</v>
      </c>
      <c r="F2111" s="13" t="s">
        <v>277</v>
      </c>
      <c r="G2111" s="13">
        <v>2017</v>
      </c>
      <c r="H2111" s="44">
        <v>42950</v>
      </c>
      <c r="I2111" s="13" t="s">
        <v>21875</v>
      </c>
      <c r="K2111" s="13" t="s">
        <v>21876</v>
      </c>
    </row>
    <row r="2112" spans="1:11" ht="15.75" customHeight="1" x14ac:dyDescent="0.25">
      <c r="A2112" s="13">
        <v>32342905</v>
      </c>
      <c r="B2112" s="13" t="s">
        <v>21888</v>
      </c>
      <c r="C2112" s="13" t="s">
        <v>21889</v>
      </c>
      <c r="D2112" s="13" t="s">
        <v>21890</v>
      </c>
      <c r="E2112" s="13" t="s">
        <v>21891</v>
      </c>
      <c r="F2112" s="13" t="s">
        <v>13509</v>
      </c>
      <c r="G2112" s="13">
        <v>2020</v>
      </c>
      <c r="H2112" s="44">
        <v>43950</v>
      </c>
      <c r="K2112" s="13" t="s">
        <v>21892</v>
      </c>
    </row>
    <row r="2113" spans="1:11" ht="15.75" customHeight="1" x14ac:dyDescent="0.25">
      <c r="A2113" s="13">
        <v>29336823</v>
      </c>
      <c r="B2113" s="13" t="s">
        <v>21893</v>
      </c>
      <c r="C2113" s="13" t="s">
        <v>21894</v>
      </c>
      <c r="D2113" s="13" t="s">
        <v>21895</v>
      </c>
      <c r="E2113" s="13" t="s">
        <v>13932</v>
      </c>
      <c r="F2113" s="13" t="s">
        <v>10570</v>
      </c>
      <c r="G2113" s="13">
        <v>2018</v>
      </c>
      <c r="H2113" s="44">
        <v>43117</v>
      </c>
      <c r="K2113" s="13" t="s">
        <v>21896</v>
      </c>
    </row>
    <row r="2114" spans="1:11" ht="15.75" customHeight="1" x14ac:dyDescent="0.25">
      <c r="A2114" s="13">
        <v>36174054</v>
      </c>
      <c r="B2114" s="13" t="s">
        <v>21903</v>
      </c>
      <c r="C2114" s="13" t="s">
        <v>21904</v>
      </c>
      <c r="D2114" s="13" t="s">
        <v>21905</v>
      </c>
      <c r="E2114" s="13" t="s">
        <v>21906</v>
      </c>
      <c r="F2114" s="13" t="s">
        <v>424</v>
      </c>
      <c r="G2114" s="13">
        <v>2022</v>
      </c>
      <c r="H2114" s="44">
        <v>44833</v>
      </c>
      <c r="I2114" s="13" t="s">
        <v>21907</v>
      </c>
      <c r="K2114" s="13" t="s">
        <v>21908</v>
      </c>
    </row>
    <row r="2115" spans="1:11" ht="15.75" customHeight="1" x14ac:dyDescent="0.25">
      <c r="A2115" s="13">
        <v>28373241</v>
      </c>
      <c r="B2115" s="13" t="s">
        <v>21910</v>
      </c>
      <c r="C2115" s="13" t="s">
        <v>21911</v>
      </c>
      <c r="D2115" s="13" t="s">
        <v>21912</v>
      </c>
      <c r="E2115" s="13" t="s">
        <v>21853</v>
      </c>
      <c r="F2115" s="13" t="s">
        <v>393</v>
      </c>
      <c r="G2115" s="13">
        <v>2017</v>
      </c>
      <c r="H2115" s="44">
        <v>42830</v>
      </c>
      <c r="K2115" s="13" t="s">
        <v>21913</v>
      </c>
    </row>
    <row r="2116" spans="1:11" ht="15.75" customHeight="1" x14ac:dyDescent="0.25">
      <c r="A2116" s="13">
        <v>34775078</v>
      </c>
      <c r="B2116" s="13" t="s">
        <v>21914</v>
      </c>
      <c r="C2116" s="13" t="s">
        <v>21915</v>
      </c>
      <c r="D2116" s="13" t="s">
        <v>21916</v>
      </c>
      <c r="E2116" s="13" t="s">
        <v>21917</v>
      </c>
      <c r="F2116" s="13" t="s">
        <v>415</v>
      </c>
      <c r="G2116" s="13">
        <v>2021</v>
      </c>
      <c r="H2116" s="44">
        <v>44514</v>
      </c>
      <c r="K2116" s="13" t="s">
        <v>21918</v>
      </c>
    </row>
    <row r="2117" spans="1:11" ht="15.75" customHeight="1" x14ac:dyDescent="0.25">
      <c r="A2117" s="13">
        <v>31821348</v>
      </c>
      <c r="B2117" s="13" t="s">
        <v>21919</v>
      </c>
      <c r="C2117" s="13" t="s">
        <v>21920</v>
      </c>
      <c r="D2117" s="13" t="s">
        <v>21921</v>
      </c>
      <c r="E2117" s="13" t="s">
        <v>21922</v>
      </c>
      <c r="F2117" s="13" t="s">
        <v>424</v>
      </c>
      <c r="G2117" s="13">
        <v>2019</v>
      </c>
      <c r="H2117" s="44">
        <v>43810</v>
      </c>
      <c r="I2117" s="13" t="s">
        <v>21923</v>
      </c>
      <c r="K2117" s="13" t="s">
        <v>21924</v>
      </c>
    </row>
    <row r="2118" spans="1:11" ht="15.75" customHeight="1" x14ac:dyDescent="0.25">
      <c r="A2118" s="13">
        <v>30863622</v>
      </c>
      <c r="B2118" s="13" t="s">
        <v>21925</v>
      </c>
      <c r="C2118" s="13" t="s">
        <v>21926</v>
      </c>
      <c r="D2118" s="13" t="s">
        <v>21927</v>
      </c>
      <c r="E2118" s="13" t="s">
        <v>21928</v>
      </c>
      <c r="F2118" s="13" t="s">
        <v>21929</v>
      </c>
      <c r="G2118" s="13">
        <v>2019</v>
      </c>
      <c r="H2118" s="44">
        <v>43538</v>
      </c>
      <c r="I2118" s="13" t="s">
        <v>21930</v>
      </c>
      <c r="K2118" s="13" t="s">
        <v>21931</v>
      </c>
    </row>
    <row r="2119" spans="1:11" ht="15.75" customHeight="1" x14ac:dyDescent="0.25">
      <c r="A2119" s="13">
        <v>36304236</v>
      </c>
      <c r="B2119" s="13" t="s">
        <v>21940</v>
      </c>
      <c r="C2119" s="13" t="s">
        <v>21941</v>
      </c>
      <c r="D2119" s="13" t="s">
        <v>21942</v>
      </c>
      <c r="E2119" s="13" t="s">
        <v>21943</v>
      </c>
      <c r="F2119" s="13" t="s">
        <v>12426</v>
      </c>
      <c r="G2119" s="13">
        <v>2022</v>
      </c>
      <c r="H2119" s="44">
        <v>44862</v>
      </c>
      <c r="I2119" s="13" t="s">
        <v>21944</v>
      </c>
      <c r="K2119" s="13" t="s">
        <v>21945</v>
      </c>
    </row>
    <row r="2120" spans="1:11" ht="15.75" customHeight="1" x14ac:dyDescent="0.25">
      <c r="A2120" s="13">
        <v>34987225</v>
      </c>
      <c r="B2120" s="13" t="s">
        <v>21947</v>
      </c>
      <c r="C2120" s="13" t="s">
        <v>21948</v>
      </c>
      <c r="D2120" s="13" t="s">
        <v>21949</v>
      </c>
      <c r="E2120" s="13" t="s">
        <v>623</v>
      </c>
      <c r="F2120" s="13" t="s">
        <v>11356</v>
      </c>
      <c r="G2120" s="13">
        <v>2022</v>
      </c>
      <c r="H2120" s="44">
        <v>44567</v>
      </c>
      <c r="K2120" s="13" t="s">
        <v>21950</v>
      </c>
    </row>
    <row r="2121" spans="1:11" ht="15.75" customHeight="1" x14ac:dyDescent="0.25">
      <c r="A2121" s="13">
        <v>34706763</v>
      </c>
      <c r="B2121" s="13" t="s">
        <v>21951</v>
      </c>
      <c r="C2121" s="13" t="s">
        <v>21952</v>
      </c>
      <c r="D2121" s="13" t="s">
        <v>21953</v>
      </c>
      <c r="E2121" s="13" t="s">
        <v>21954</v>
      </c>
      <c r="F2121" s="13" t="s">
        <v>21955</v>
      </c>
      <c r="G2121" s="13">
        <v>2021</v>
      </c>
      <c r="H2121" s="44">
        <v>44497</v>
      </c>
      <c r="I2121" s="13" t="s">
        <v>21956</v>
      </c>
      <c r="K2121" s="13" t="s">
        <v>21957</v>
      </c>
    </row>
    <row r="2122" spans="1:11" ht="15.75" customHeight="1" x14ac:dyDescent="0.25">
      <c r="A2122" s="13">
        <v>32074119</v>
      </c>
      <c r="B2122" s="13" t="s">
        <v>21958</v>
      </c>
      <c r="C2122" s="13" t="s">
        <v>21959</v>
      </c>
      <c r="D2122" s="13" t="s">
        <v>21960</v>
      </c>
      <c r="E2122" s="13" t="s">
        <v>21961</v>
      </c>
      <c r="F2122" s="13" t="s">
        <v>424</v>
      </c>
      <c r="G2122" s="13">
        <v>2020</v>
      </c>
      <c r="H2122" s="44">
        <v>43881</v>
      </c>
      <c r="I2122" s="13" t="s">
        <v>21962</v>
      </c>
      <c r="K2122" s="13" t="s">
        <v>21963</v>
      </c>
    </row>
    <row r="2123" spans="1:11" ht="15.75" customHeight="1" x14ac:dyDescent="0.25">
      <c r="A2123" s="13">
        <v>31382322</v>
      </c>
      <c r="B2123" s="13" t="s">
        <v>21964</v>
      </c>
      <c r="C2123" s="13" t="s">
        <v>21965</v>
      </c>
      <c r="D2123" s="13" t="s">
        <v>21966</v>
      </c>
      <c r="E2123" s="13" t="s">
        <v>21967</v>
      </c>
      <c r="F2123" s="13" t="s">
        <v>10205</v>
      </c>
      <c r="G2123" s="13">
        <v>2019</v>
      </c>
      <c r="H2123" s="44">
        <v>43683</v>
      </c>
      <c r="K2123" s="13" t="s">
        <v>21968</v>
      </c>
    </row>
    <row r="2124" spans="1:11" ht="15.75" customHeight="1" x14ac:dyDescent="0.25">
      <c r="A2124" s="13">
        <v>34791363</v>
      </c>
      <c r="B2124" s="13" t="s">
        <v>21974</v>
      </c>
      <c r="C2124" s="13" t="s">
        <v>21975</v>
      </c>
      <c r="D2124" s="13" t="s">
        <v>21976</v>
      </c>
      <c r="E2124" s="13" t="s">
        <v>21977</v>
      </c>
      <c r="F2124" s="13" t="s">
        <v>4778</v>
      </c>
      <c r="G2124" s="13">
        <v>2021</v>
      </c>
      <c r="H2124" s="44">
        <v>44518</v>
      </c>
      <c r="I2124" s="13" t="s">
        <v>21978</v>
      </c>
      <c r="K2124" s="13" t="s">
        <v>21979</v>
      </c>
    </row>
    <row r="2125" spans="1:11" ht="15.75" customHeight="1" x14ac:dyDescent="0.25">
      <c r="A2125" s="13">
        <v>33973355</v>
      </c>
      <c r="B2125" s="13" t="s">
        <v>21980</v>
      </c>
      <c r="C2125" s="13" t="s">
        <v>21981</v>
      </c>
      <c r="D2125" s="13" t="s">
        <v>21982</v>
      </c>
      <c r="E2125" s="13" t="s">
        <v>21983</v>
      </c>
      <c r="F2125" s="13" t="s">
        <v>13314</v>
      </c>
      <c r="G2125" s="13">
        <v>2021</v>
      </c>
      <c r="H2125" s="44">
        <v>44327</v>
      </c>
      <c r="I2125" s="13" t="s">
        <v>21984</v>
      </c>
      <c r="K2125" s="13" t="s">
        <v>21985</v>
      </c>
    </row>
    <row r="2126" spans="1:11" ht="15.75" customHeight="1" x14ac:dyDescent="0.25">
      <c r="A2126" s="13">
        <v>32188772</v>
      </c>
      <c r="B2126" s="13" t="s">
        <v>21986</v>
      </c>
      <c r="C2126" s="13" t="s">
        <v>21987</v>
      </c>
      <c r="D2126" s="13" t="s">
        <v>21988</v>
      </c>
      <c r="E2126" s="13" t="s">
        <v>21989</v>
      </c>
      <c r="F2126" s="13" t="s">
        <v>393</v>
      </c>
      <c r="G2126" s="13">
        <v>2020</v>
      </c>
      <c r="H2126" s="44">
        <v>43910</v>
      </c>
      <c r="K2126" s="13" t="s">
        <v>21990</v>
      </c>
    </row>
    <row r="2127" spans="1:11" ht="15.75" customHeight="1" x14ac:dyDescent="0.25">
      <c r="A2127" s="13">
        <v>31781517</v>
      </c>
      <c r="B2127" s="13" t="s">
        <v>21991</v>
      </c>
      <c r="C2127" s="13" t="s">
        <v>21992</v>
      </c>
      <c r="D2127" s="13" t="s">
        <v>21993</v>
      </c>
      <c r="E2127" s="13" t="s">
        <v>21994</v>
      </c>
      <c r="F2127" s="13" t="s">
        <v>5193</v>
      </c>
      <c r="G2127" s="13">
        <v>2019</v>
      </c>
      <c r="H2127" s="44">
        <v>43799</v>
      </c>
      <c r="I2127" s="13" t="s">
        <v>21995</v>
      </c>
      <c r="K2127" s="13" t="s">
        <v>21996</v>
      </c>
    </row>
    <row r="2128" spans="1:11" ht="15.75" customHeight="1" x14ac:dyDescent="0.25">
      <c r="A2128" s="13">
        <v>31420018</v>
      </c>
      <c r="B2128" s="13" t="s">
        <v>21997</v>
      </c>
      <c r="C2128" s="13" t="s">
        <v>21998</v>
      </c>
      <c r="D2128" s="13" t="s">
        <v>21999</v>
      </c>
      <c r="E2128" s="13" t="s">
        <v>22000</v>
      </c>
      <c r="F2128" s="13" t="s">
        <v>1066</v>
      </c>
      <c r="G2128" s="13">
        <v>2019</v>
      </c>
      <c r="H2128" s="44">
        <v>43695</v>
      </c>
      <c r="I2128" s="13" t="s">
        <v>22001</v>
      </c>
      <c r="K2128" s="13" t="s">
        <v>22002</v>
      </c>
    </row>
    <row r="2129" spans="1:11" ht="15.75" customHeight="1" x14ac:dyDescent="0.25">
      <c r="A2129" s="13">
        <v>28950852</v>
      </c>
      <c r="B2129" s="13" t="s">
        <v>22004</v>
      </c>
      <c r="C2129" s="13" t="s">
        <v>22005</v>
      </c>
      <c r="D2129" s="13" t="s">
        <v>22006</v>
      </c>
      <c r="E2129" s="13" t="s">
        <v>22007</v>
      </c>
      <c r="F2129" s="13" t="s">
        <v>22008</v>
      </c>
      <c r="G2129" s="13">
        <v>2017</v>
      </c>
      <c r="H2129" s="44">
        <v>43006</v>
      </c>
      <c r="I2129" s="13" t="s">
        <v>22009</v>
      </c>
      <c r="K2129" s="13" t="s">
        <v>22010</v>
      </c>
    </row>
    <row r="2130" spans="1:11" ht="15.75" customHeight="1" x14ac:dyDescent="0.25">
      <c r="A2130" s="13">
        <v>28701272</v>
      </c>
      <c r="B2130" s="13" t="s">
        <v>22012</v>
      </c>
      <c r="C2130" s="13" t="s">
        <v>22013</v>
      </c>
      <c r="D2130" s="13" t="s">
        <v>22014</v>
      </c>
      <c r="E2130" s="13" t="s">
        <v>119</v>
      </c>
      <c r="F2130" s="13" t="s">
        <v>679</v>
      </c>
      <c r="G2130" s="13">
        <v>2017</v>
      </c>
      <c r="H2130" s="44">
        <v>42930</v>
      </c>
      <c r="K2130" s="13" t="s">
        <v>22015</v>
      </c>
    </row>
    <row r="2131" spans="1:11" ht="15.75" customHeight="1" x14ac:dyDescent="0.25">
      <c r="A2131" s="13">
        <v>33891652</v>
      </c>
      <c r="B2131" s="13" t="s">
        <v>22026</v>
      </c>
      <c r="C2131" s="13" t="s">
        <v>22027</v>
      </c>
      <c r="D2131" s="13" t="s">
        <v>22028</v>
      </c>
      <c r="E2131" s="13" t="s">
        <v>22029</v>
      </c>
      <c r="F2131" s="13" t="s">
        <v>424</v>
      </c>
      <c r="G2131" s="13">
        <v>2021</v>
      </c>
      <c r="H2131" s="44">
        <v>44309</v>
      </c>
      <c r="I2131" s="13" t="s">
        <v>22030</v>
      </c>
      <c r="K2131" s="13" t="s">
        <v>22031</v>
      </c>
    </row>
    <row r="2132" spans="1:11" ht="15.75" customHeight="1" x14ac:dyDescent="0.25">
      <c r="A2132" s="13">
        <v>32212485</v>
      </c>
      <c r="B2132" s="13" t="s">
        <v>22033</v>
      </c>
      <c r="C2132" s="13" t="s">
        <v>22034</v>
      </c>
      <c r="D2132" s="13" t="s">
        <v>22035</v>
      </c>
      <c r="E2132" s="13" t="s">
        <v>22036</v>
      </c>
      <c r="F2132" s="13" t="s">
        <v>10121</v>
      </c>
      <c r="G2132" s="13">
        <v>2018</v>
      </c>
      <c r="H2132" s="44">
        <v>43917</v>
      </c>
    </row>
    <row r="2133" spans="1:11" ht="15.75" customHeight="1" x14ac:dyDescent="0.25">
      <c r="A2133" s="13">
        <v>34301675</v>
      </c>
      <c r="B2133" s="13" t="s">
        <v>22044</v>
      </c>
      <c r="C2133" s="13" t="s">
        <v>22045</v>
      </c>
      <c r="D2133" s="13" t="s">
        <v>22046</v>
      </c>
      <c r="E2133" s="13" t="s">
        <v>22047</v>
      </c>
      <c r="F2133" s="13" t="s">
        <v>22048</v>
      </c>
      <c r="G2133" s="13">
        <v>2021</v>
      </c>
      <c r="H2133" s="44">
        <v>44401</v>
      </c>
      <c r="I2133" s="13" t="s">
        <v>22049</v>
      </c>
      <c r="K2133" s="13" t="s">
        <v>22050</v>
      </c>
    </row>
    <row r="2134" spans="1:11" ht="15.75" customHeight="1" x14ac:dyDescent="0.25">
      <c r="A2134" s="13">
        <v>32994261</v>
      </c>
      <c r="B2134" s="13" t="s">
        <v>22051</v>
      </c>
      <c r="C2134" s="13" t="s">
        <v>22052</v>
      </c>
      <c r="D2134" s="13" t="s">
        <v>22053</v>
      </c>
      <c r="E2134" s="13" t="s">
        <v>5442</v>
      </c>
      <c r="F2134" s="13" t="s">
        <v>5111</v>
      </c>
      <c r="G2134" s="13">
        <v>2020</v>
      </c>
      <c r="H2134" s="44">
        <v>44104</v>
      </c>
      <c r="I2134" s="13" t="s">
        <v>22054</v>
      </c>
      <c r="K2134" s="13" t="s">
        <v>22055</v>
      </c>
    </row>
    <row r="2135" spans="1:11" ht="15.75" customHeight="1" x14ac:dyDescent="0.25">
      <c r="A2135" s="13">
        <v>31896736</v>
      </c>
      <c r="B2135" s="13" t="s">
        <v>22056</v>
      </c>
      <c r="C2135" s="13" t="s">
        <v>22057</v>
      </c>
      <c r="D2135" s="13" t="s">
        <v>22058</v>
      </c>
      <c r="E2135" s="13" t="s">
        <v>21657</v>
      </c>
      <c r="F2135" s="13" t="s">
        <v>393</v>
      </c>
      <c r="G2135" s="13">
        <v>2020</v>
      </c>
      <c r="H2135" s="44">
        <v>43834</v>
      </c>
      <c r="K2135" s="13" t="s">
        <v>22059</v>
      </c>
    </row>
    <row r="2136" spans="1:11" ht="15.75" customHeight="1" x14ac:dyDescent="0.25">
      <c r="A2136" s="13">
        <v>30791443</v>
      </c>
      <c r="B2136" s="13" t="s">
        <v>22060</v>
      </c>
      <c r="C2136" s="13" t="s">
        <v>22061</v>
      </c>
      <c r="D2136" s="13" t="s">
        <v>22062</v>
      </c>
      <c r="E2136" s="13" t="s">
        <v>22063</v>
      </c>
      <c r="F2136" s="13" t="s">
        <v>15996</v>
      </c>
      <c r="G2136" s="13">
        <v>2019</v>
      </c>
      <c r="H2136" s="44">
        <v>43519</v>
      </c>
      <c r="I2136" s="13" t="s">
        <v>22064</v>
      </c>
      <c r="K2136" s="13" t="s">
        <v>22065</v>
      </c>
    </row>
    <row r="2137" spans="1:11" ht="15.75" customHeight="1" x14ac:dyDescent="0.25">
      <c r="A2137" s="13">
        <v>29746535</v>
      </c>
      <c r="B2137" s="13" t="s">
        <v>22066</v>
      </c>
      <c r="C2137" s="13" t="s">
        <v>22067</v>
      </c>
      <c r="D2137" s="13" t="s">
        <v>22068</v>
      </c>
      <c r="E2137" s="13" t="s">
        <v>22069</v>
      </c>
      <c r="F2137" s="13" t="s">
        <v>424</v>
      </c>
      <c r="G2137" s="13">
        <v>2018</v>
      </c>
      <c r="H2137" s="44">
        <v>43231</v>
      </c>
      <c r="I2137" s="13" t="s">
        <v>22070</v>
      </c>
      <c r="K2137" s="13" t="s">
        <v>22071</v>
      </c>
    </row>
    <row r="2138" spans="1:11" ht="15.75" customHeight="1" x14ac:dyDescent="0.25">
      <c r="A2138" s="13">
        <v>29729635</v>
      </c>
      <c r="B2138" s="13" t="s">
        <v>22082</v>
      </c>
      <c r="C2138" s="13" t="s">
        <v>22083</v>
      </c>
      <c r="D2138" s="13" t="s">
        <v>22084</v>
      </c>
      <c r="E2138" s="13" t="s">
        <v>21368</v>
      </c>
      <c r="F2138" s="13" t="s">
        <v>22085</v>
      </c>
      <c r="G2138" s="13">
        <v>2018</v>
      </c>
      <c r="H2138" s="44">
        <v>43226</v>
      </c>
      <c r="K2138" s="13" t="s">
        <v>22086</v>
      </c>
    </row>
    <row r="2139" spans="1:11" ht="15.75" customHeight="1" x14ac:dyDescent="0.25">
      <c r="A2139" s="13">
        <v>32989170</v>
      </c>
      <c r="B2139" s="13" t="s">
        <v>22094</v>
      </c>
      <c r="C2139" s="13" t="s">
        <v>22095</v>
      </c>
      <c r="D2139" s="13" t="s">
        <v>22096</v>
      </c>
      <c r="E2139" s="13" t="s">
        <v>22097</v>
      </c>
      <c r="F2139" s="13" t="s">
        <v>393</v>
      </c>
      <c r="G2139" s="13">
        <v>2021</v>
      </c>
      <c r="H2139" s="44">
        <v>44103</v>
      </c>
      <c r="K2139" s="13" t="s">
        <v>22098</v>
      </c>
    </row>
    <row r="2140" spans="1:11" ht="15.75" customHeight="1" x14ac:dyDescent="0.25">
      <c r="A2140" s="13">
        <v>29926944</v>
      </c>
      <c r="B2140" s="13" t="s">
        <v>22102</v>
      </c>
      <c r="C2140" s="13" t="s">
        <v>22103</v>
      </c>
      <c r="D2140" s="13" t="s">
        <v>22104</v>
      </c>
      <c r="E2140" s="13" t="s">
        <v>22105</v>
      </c>
      <c r="F2140" s="13" t="s">
        <v>22106</v>
      </c>
      <c r="G2140" s="13">
        <v>2018</v>
      </c>
      <c r="H2140" s="44">
        <v>43273</v>
      </c>
      <c r="K2140" s="13" t="s">
        <v>22107</v>
      </c>
    </row>
    <row r="2141" spans="1:11" ht="15.75" customHeight="1" x14ac:dyDescent="0.25">
      <c r="A2141" s="13">
        <v>29926499</v>
      </c>
      <c r="B2141" s="13" t="s">
        <v>22102</v>
      </c>
      <c r="C2141" s="13" t="s">
        <v>22103</v>
      </c>
      <c r="D2141" s="13" t="s">
        <v>22108</v>
      </c>
      <c r="E2141" s="13" t="s">
        <v>22105</v>
      </c>
      <c r="F2141" s="13" t="s">
        <v>22109</v>
      </c>
      <c r="G2141" s="13">
        <v>2018</v>
      </c>
      <c r="H2141" s="44">
        <v>43273</v>
      </c>
      <c r="K2141" s="13" t="s">
        <v>22110</v>
      </c>
    </row>
    <row r="2142" spans="1:11" ht="15.75" customHeight="1" x14ac:dyDescent="0.25">
      <c r="A2142" s="13">
        <v>29276051</v>
      </c>
      <c r="B2142" s="13" t="s">
        <v>22117</v>
      </c>
      <c r="C2142" s="13" t="s">
        <v>22118</v>
      </c>
      <c r="D2142" s="13" t="s">
        <v>22119</v>
      </c>
      <c r="E2142" s="13" t="s">
        <v>22120</v>
      </c>
      <c r="F2142" s="13" t="s">
        <v>679</v>
      </c>
      <c r="G2142" s="13">
        <v>2018</v>
      </c>
      <c r="H2142" s="44">
        <v>43095</v>
      </c>
      <c r="K2142" s="13" t="s">
        <v>22121</v>
      </c>
    </row>
    <row r="2143" spans="1:11" ht="15.75" customHeight="1" x14ac:dyDescent="0.25">
      <c r="A2143" s="13">
        <v>28662181</v>
      </c>
      <c r="B2143" s="13" t="s">
        <v>22122</v>
      </c>
      <c r="C2143" s="13" t="s">
        <v>22123</v>
      </c>
      <c r="D2143" s="13" t="s">
        <v>22124</v>
      </c>
      <c r="E2143" s="13" t="s">
        <v>4098</v>
      </c>
      <c r="F2143" s="13" t="s">
        <v>1251</v>
      </c>
      <c r="G2143" s="13">
        <v>2017</v>
      </c>
      <c r="H2143" s="44">
        <v>42916</v>
      </c>
      <c r="I2143" s="13" t="s">
        <v>22125</v>
      </c>
      <c r="K2143" s="13" t="s">
        <v>22126</v>
      </c>
    </row>
    <row r="2144" spans="1:11" ht="15.75" customHeight="1" x14ac:dyDescent="0.25">
      <c r="A2144" s="13">
        <v>30186254</v>
      </c>
      <c r="B2144" s="13" t="s">
        <v>22128</v>
      </c>
      <c r="C2144" s="13" t="s">
        <v>22129</v>
      </c>
      <c r="D2144" s="13" t="s">
        <v>22130</v>
      </c>
      <c r="E2144" s="13" t="s">
        <v>431</v>
      </c>
      <c r="F2144" s="13" t="s">
        <v>15747</v>
      </c>
      <c r="G2144" s="13">
        <v>2018</v>
      </c>
      <c r="H2144" s="44">
        <v>43350</v>
      </c>
      <c r="I2144" s="13" t="s">
        <v>22131</v>
      </c>
      <c r="K2144" s="13" t="s">
        <v>22132</v>
      </c>
    </row>
    <row r="2145" spans="1:11" ht="15.75" customHeight="1" x14ac:dyDescent="0.25">
      <c r="A2145" s="13">
        <v>31010954</v>
      </c>
      <c r="B2145" s="13" t="s">
        <v>22133</v>
      </c>
      <c r="C2145" s="13" t="s">
        <v>22134</v>
      </c>
      <c r="D2145" s="13" t="s">
        <v>22135</v>
      </c>
      <c r="E2145" s="13" t="s">
        <v>22136</v>
      </c>
      <c r="F2145" s="13" t="s">
        <v>393</v>
      </c>
      <c r="G2145" s="13">
        <v>2019</v>
      </c>
      <c r="H2145" s="44">
        <v>43579</v>
      </c>
      <c r="I2145" s="13" t="s">
        <v>22137</v>
      </c>
      <c r="J2145" s="13" t="s">
        <v>22138</v>
      </c>
      <c r="K2145" s="13" t="s">
        <v>22139</v>
      </c>
    </row>
    <row r="2146" spans="1:11" ht="15.75" customHeight="1" x14ac:dyDescent="0.25">
      <c r="A2146" s="13">
        <v>34110740</v>
      </c>
      <c r="B2146" s="13" t="s">
        <v>22154</v>
      </c>
      <c r="C2146" s="13" t="s">
        <v>22155</v>
      </c>
      <c r="D2146" s="13" t="s">
        <v>22156</v>
      </c>
      <c r="E2146" s="13" t="s">
        <v>303</v>
      </c>
      <c r="F2146" s="13" t="s">
        <v>304</v>
      </c>
      <c r="G2146" s="13">
        <v>2021</v>
      </c>
      <c r="H2146" s="44">
        <v>44357</v>
      </c>
      <c r="K2146" s="13" t="s">
        <v>22157</v>
      </c>
    </row>
    <row r="2147" spans="1:11" ht="15.75" customHeight="1" x14ac:dyDescent="0.25">
      <c r="A2147" s="13">
        <v>33824203</v>
      </c>
      <c r="B2147" s="13" t="s">
        <v>22158</v>
      </c>
      <c r="C2147" s="13" t="s">
        <v>22159</v>
      </c>
      <c r="D2147" s="13" t="s">
        <v>22160</v>
      </c>
      <c r="E2147" s="13" t="s">
        <v>22161</v>
      </c>
      <c r="F2147" s="13" t="s">
        <v>277</v>
      </c>
      <c r="G2147" s="13">
        <v>2021</v>
      </c>
      <c r="H2147" s="44">
        <v>44293</v>
      </c>
      <c r="I2147" s="13" t="s">
        <v>22162</v>
      </c>
      <c r="K2147" s="13" t="s">
        <v>22163</v>
      </c>
    </row>
    <row r="2148" spans="1:11" ht="15.75" customHeight="1" x14ac:dyDescent="0.25">
      <c r="A2148" s="13">
        <v>31596737</v>
      </c>
      <c r="B2148" s="13" t="s">
        <v>22165</v>
      </c>
      <c r="C2148" s="13" t="s">
        <v>22166</v>
      </c>
      <c r="D2148" s="13" t="s">
        <v>22167</v>
      </c>
      <c r="E2148" s="13" t="s">
        <v>22168</v>
      </c>
      <c r="F2148" s="13" t="s">
        <v>304</v>
      </c>
      <c r="G2148" s="13">
        <v>2019</v>
      </c>
      <c r="H2148" s="44">
        <v>43748</v>
      </c>
      <c r="K2148" s="13" t="s">
        <v>22169</v>
      </c>
    </row>
    <row r="2149" spans="1:11" ht="15.75" customHeight="1" x14ac:dyDescent="0.25">
      <c r="A2149" s="13">
        <v>29240636</v>
      </c>
      <c r="B2149" s="13" t="s">
        <v>22170</v>
      </c>
      <c r="C2149" s="13" t="s">
        <v>22171</v>
      </c>
      <c r="D2149" s="13" t="s">
        <v>22172</v>
      </c>
      <c r="E2149" s="13" t="s">
        <v>22173</v>
      </c>
      <c r="F2149" s="13" t="s">
        <v>304</v>
      </c>
      <c r="G2149" s="13">
        <v>2018</v>
      </c>
      <c r="H2149" s="44">
        <v>43084</v>
      </c>
      <c r="I2149" s="13" t="s">
        <v>22174</v>
      </c>
      <c r="J2149" s="13" t="s">
        <v>22175</v>
      </c>
      <c r="K2149" s="13" t="s">
        <v>22176</v>
      </c>
    </row>
    <row r="2150" spans="1:11" ht="15.75" customHeight="1" x14ac:dyDescent="0.25">
      <c r="A2150" s="13">
        <v>29142397</v>
      </c>
      <c r="B2150" s="13" t="s">
        <v>22177</v>
      </c>
      <c r="C2150" s="13" t="s">
        <v>22178</v>
      </c>
      <c r="D2150" s="13" t="s">
        <v>22179</v>
      </c>
      <c r="E2150" s="13" t="s">
        <v>22180</v>
      </c>
      <c r="F2150" s="13" t="s">
        <v>22181</v>
      </c>
      <c r="G2150" s="13">
        <v>2017</v>
      </c>
      <c r="H2150" s="44">
        <v>43056</v>
      </c>
      <c r="I2150" s="13" t="s">
        <v>22182</v>
      </c>
      <c r="K2150" s="13" t="s">
        <v>22183</v>
      </c>
    </row>
    <row r="2151" spans="1:11" ht="15.75" customHeight="1" x14ac:dyDescent="0.25">
      <c r="A2151" s="13">
        <v>28923377</v>
      </c>
      <c r="B2151" s="13" t="s">
        <v>22184</v>
      </c>
      <c r="C2151" s="13" t="s">
        <v>22185</v>
      </c>
      <c r="D2151" s="13" t="s">
        <v>22186</v>
      </c>
      <c r="E2151" s="13" t="s">
        <v>119</v>
      </c>
      <c r="F2151" s="13" t="s">
        <v>1845</v>
      </c>
      <c r="G2151" s="13">
        <v>2018</v>
      </c>
      <c r="H2151" s="44">
        <v>42998</v>
      </c>
      <c r="K2151" s="13" t="s">
        <v>22187</v>
      </c>
    </row>
    <row r="2152" spans="1:11" ht="15.75" customHeight="1" x14ac:dyDescent="0.25">
      <c r="A2152" s="13">
        <v>28476913</v>
      </c>
      <c r="B2152" s="13" t="s">
        <v>22188</v>
      </c>
      <c r="C2152" s="13" t="s">
        <v>22189</v>
      </c>
      <c r="D2152" s="13" t="s">
        <v>22190</v>
      </c>
      <c r="E2152" s="13" t="s">
        <v>22191</v>
      </c>
      <c r="F2152" s="13" t="s">
        <v>393</v>
      </c>
      <c r="G2152" s="13">
        <v>2017</v>
      </c>
      <c r="H2152" s="44">
        <v>42862</v>
      </c>
      <c r="I2152" s="13" t="s">
        <v>22192</v>
      </c>
      <c r="J2152" s="13" t="s">
        <v>22193</v>
      </c>
      <c r="K2152" s="13" t="s">
        <v>22194</v>
      </c>
    </row>
    <row r="2153" spans="1:11" ht="15.75" customHeight="1" x14ac:dyDescent="0.25">
      <c r="A2153" s="13">
        <v>36388309</v>
      </c>
      <c r="B2153" s="13" t="s">
        <v>22195</v>
      </c>
      <c r="C2153" s="13" t="s">
        <v>22196</v>
      </c>
      <c r="D2153" s="13" t="s">
        <v>22197</v>
      </c>
      <c r="E2153" s="13" t="s">
        <v>14595</v>
      </c>
      <c r="F2153" s="13" t="s">
        <v>12426</v>
      </c>
      <c r="G2153" s="13">
        <v>2022</v>
      </c>
      <c r="H2153" s="44">
        <v>44882</v>
      </c>
      <c r="I2153" s="13" t="s">
        <v>22198</v>
      </c>
      <c r="K2153" s="13" t="s">
        <v>22199</v>
      </c>
    </row>
    <row r="2154" spans="1:11" ht="15.75" customHeight="1" x14ac:dyDescent="0.25">
      <c r="A2154" s="13">
        <v>33136149</v>
      </c>
      <c r="B2154" s="13" t="s">
        <v>22200</v>
      </c>
      <c r="C2154" s="13" t="s">
        <v>22201</v>
      </c>
      <c r="D2154" s="13" t="s">
        <v>22202</v>
      </c>
      <c r="E2154" s="13" t="s">
        <v>22203</v>
      </c>
      <c r="F2154" s="13" t="s">
        <v>21813</v>
      </c>
      <c r="G2154" s="13">
        <v>2021</v>
      </c>
      <c r="H2154" s="44">
        <v>44137</v>
      </c>
      <c r="I2154" s="13" t="s">
        <v>22204</v>
      </c>
      <c r="K2154" s="13" t="s">
        <v>22205</v>
      </c>
    </row>
    <row r="2155" spans="1:11" ht="15.75" customHeight="1" x14ac:dyDescent="0.25">
      <c r="A2155" s="13">
        <v>31453926</v>
      </c>
      <c r="B2155" s="13" t="s">
        <v>22206</v>
      </c>
      <c r="C2155" s="13" t="s">
        <v>22207</v>
      </c>
      <c r="D2155" s="13" t="s">
        <v>22208</v>
      </c>
      <c r="E2155" s="13" t="s">
        <v>21867</v>
      </c>
      <c r="F2155" s="13" t="s">
        <v>304</v>
      </c>
      <c r="G2155" s="13">
        <v>2019</v>
      </c>
      <c r="H2155" s="44">
        <v>43705</v>
      </c>
      <c r="I2155" s="13" t="s">
        <v>22209</v>
      </c>
      <c r="J2155" s="13" t="s">
        <v>22210</v>
      </c>
      <c r="K2155" s="13" t="s">
        <v>22211</v>
      </c>
    </row>
    <row r="2156" spans="1:11" ht="15.75" customHeight="1" x14ac:dyDescent="0.25">
      <c r="A2156" s="13">
        <v>30181326</v>
      </c>
      <c r="B2156" s="13" t="s">
        <v>22212</v>
      </c>
      <c r="C2156" s="13" t="s">
        <v>22213</v>
      </c>
      <c r="D2156" s="13" t="s">
        <v>22214</v>
      </c>
      <c r="E2156" s="13" t="s">
        <v>22215</v>
      </c>
      <c r="F2156" s="13" t="s">
        <v>393</v>
      </c>
      <c r="G2156" s="13">
        <v>2019</v>
      </c>
      <c r="H2156" s="44">
        <v>43349</v>
      </c>
      <c r="I2156" s="13" t="s">
        <v>22216</v>
      </c>
      <c r="J2156" s="13" t="s">
        <v>22217</v>
      </c>
      <c r="K2156" s="13" t="s">
        <v>22218</v>
      </c>
    </row>
    <row r="2157" spans="1:11" ht="15.75" customHeight="1" x14ac:dyDescent="0.25">
      <c r="A2157" s="13">
        <v>28777262</v>
      </c>
      <c r="B2157" s="13" t="s">
        <v>22219</v>
      </c>
      <c r="C2157" s="13" t="s">
        <v>22220</v>
      </c>
      <c r="D2157" s="13" t="s">
        <v>22221</v>
      </c>
      <c r="E2157" s="13" t="s">
        <v>22222</v>
      </c>
      <c r="F2157" s="13" t="s">
        <v>11685</v>
      </c>
      <c r="G2157" s="13">
        <v>2017</v>
      </c>
      <c r="H2157" s="44">
        <v>42952</v>
      </c>
      <c r="I2157" s="13" t="s">
        <v>22223</v>
      </c>
      <c r="J2157" s="13" t="s">
        <v>22224</v>
      </c>
      <c r="K2157" s="13" t="s">
        <v>22225</v>
      </c>
    </row>
    <row r="2158" spans="1:11" ht="15.75" customHeight="1" x14ac:dyDescent="0.25">
      <c r="A2158" s="13">
        <v>28159916</v>
      </c>
      <c r="B2158" s="13" t="s">
        <v>22227</v>
      </c>
      <c r="C2158" s="13" t="s">
        <v>22228</v>
      </c>
      <c r="D2158" s="13" t="s">
        <v>22229</v>
      </c>
      <c r="E2158" s="13" t="s">
        <v>9319</v>
      </c>
      <c r="F2158" s="13" t="s">
        <v>393</v>
      </c>
      <c r="G2158" s="13">
        <v>2017</v>
      </c>
      <c r="H2158" s="44">
        <v>42771</v>
      </c>
      <c r="I2158" s="13" t="s">
        <v>22230</v>
      </c>
      <c r="K2158" s="13" t="s">
        <v>22231</v>
      </c>
    </row>
    <row r="2159" spans="1:11" ht="15.75" customHeight="1" x14ac:dyDescent="0.25">
      <c r="A2159" s="13">
        <v>34177961</v>
      </c>
      <c r="B2159" s="13" t="s">
        <v>22232</v>
      </c>
      <c r="C2159" s="13" t="s">
        <v>22233</v>
      </c>
      <c r="D2159" s="13" t="s">
        <v>22234</v>
      </c>
      <c r="E2159" s="13" t="s">
        <v>22235</v>
      </c>
      <c r="F2159" s="13" t="s">
        <v>460</v>
      </c>
      <c r="G2159" s="13">
        <v>2021</v>
      </c>
      <c r="H2159" s="44">
        <v>44375</v>
      </c>
      <c r="I2159" s="13" t="s">
        <v>22236</v>
      </c>
      <c r="K2159" s="13" t="s">
        <v>22237</v>
      </c>
    </row>
    <row r="2160" spans="1:11" ht="15.75" customHeight="1" x14ac:dyDescent="0.25">
      <c r="A2160" s="13">
        <v>34154600</v>
      </c>
      <c r="B2160" s="13" t="s">
        <v>22239</v>
      </c>
      <c r="C2160" s="13" t="s">
        <v>22240</v>
      </c>
      <c r="D2160" s="13" t="s">
        <v>22241</v>
      </c>
      <c r="E2160" s="13" t="s">
        <v>22242</v>
      </c>
      <c r="F2160" s="13" t="s">
        <v>22243</v>
      </c>
      <c r="G2160" s="13">
        <v>2021</v>
      </c>
      <c r="H2160" s="44">
        <v>44369</v>
      </c>
      <c r="I2160" s="13" t="s">
        <v>22244</v>
      </c>
      <c r="K2160" s="13" t="s">
        <v>22245</v>
      </c>
    </row>
    <row r="2161" spans="1:11" ht="15.75" customHeight="1" x14ac:dyDescent="0.25">
      <c r="A2161" s="13">
        <v>32647750</v>
      </c>
      <c r="B2161" s="13" t="s">
        <v>22246</v>
      </c>
      <c r="C2161" s="13" t="s">
        <v>22247</v>
      </c>
      <c r="D2161" s="13" t="s">
        <v>22248</v>
      </c>
      <c r="E2161" s="13" t="s">
        <v>22249</v>
      </c>
      <c r="F2161" s="13" t="s">
        <v>22250</v>
      </c>
      <c r="G2161" s="13">
        <v>2020</v>
      </c>
      <c r="H2161" s="44">
        <v>44026</v>
      </c>
      <c r="I2161" s="13" t="s">
        <v>22251</v>
      </c>
      <c r="K2161" s="13" t="s">
        <v>22252</v>
      </c>
    </row>
    <row r="2162" spans="1:11" ht="15.75" customHeight="1" x14ac:dyDescent="0.25">
      <c r="A2162" s="13">
        <v>31051265</v>
      </c>
      <c r="B2162" s="13" t="s">
        <v>22254</v>
      </c>
      <c r="C2162" s="13" t="s">
        <v>22255</v>
      </c>
      <c r="D2162" s="13" t="s">
        <v>22256</v>
      </c>
      <c r="E2162" s="13" t="s">
        <v>21539</v>
      </c>
      <c r="F2162" s="13" t="s">
        <v>1845</v>
      </c>
      <c r="G2162" s="13">
        <v>2019</v>
      </c>
      <c r="H2162" s="44">
        <v>43589</v>
      </c>
      <c r="K2162" s="13" t="s">
        <v>22257</v>
      </c>
    </row>
    <row r="2163" spans="1:11" ht="15.75" customHeight="1" x14ac:dyDescent="0.25">
      <c r="A2163" s="13">
        <v>30900994</v>
      </c>
      <c r="B2163" s="13" t="s">
        <v>22258</v>
      </c>
      <c r="C2163" s="13" t="s">
        <v>22259</v>
      </c>
      <c r="D2163" s="13" t="s">
        <v>22260</v>
      </c>
      <c r="E2163" s="13" t="s">
        <v>21867</v>
      </c>
      <c r="F2163" s="13" t="s">
        <v>22261</v>
      </c>
      <c r="G2163" s="13">
        <v>2019</v>
      </c>
      <c r="H2163" s="44">
        <v>43547</v>
      </c>
      <c r="I2163" s="13" t="s">
        <v>22262</v>
      </c>
      <c r="K2163" s="13" t="s">
        <v>22263</v>
      </c>
    </row>
    <row r="2164" spans="1:11" ht="15.75" customHeight="1" x14ac:dyDescent="0.25">
      <c r="A2164" s="13">
        <v>30837248</v>
      </c>
      <c r="B2164" s="13" t="s">
        <v>22265</v>
      </c>
      <c r="C2164" s="13" t="s">
        <v>22266</v>
      </c>
      <c r="D2164" s="13" t="s">
        <v>22267</v>
      </c>
      <c r="E2164" s="13" t="s">
        <v>22268</v>
      </c>
      <c r="F2164" s="13" t="s">
        <v>5111</v>
      </c>
      <c r="G2164" s="13">
        <v>2019</v>
      </c>
      <c r="H2164" s="44">
        <v>43531</v>
      </c>
      <c r="I2164" s="13" t="s">
        <v>22269</v>
      </c>
      <c r="K2164" s="13" t="s">
        <v>22270</v>
      </c>
    </row>
    <row r="2165" spans="1:11" ht="15.75" customHeight="1" x14ac:dyDescent="0.25">
      <c r="A2165" s="13">
        <v>29567802</v>
      </c>
      <c r="B2165" s="13" t="s">
        <v>22271</v>
      </c>
      <c r="C2165" s="13" t="s">
        <v>22272</v>
      </c>
      <c r="D2165" s="13" t="s">
        <v>22273</v>
      </c>
      <c r="E2165" s="13" t="s">
        <v>22274</v>
      </c>
      <c r="F2165" s="13" t="s">
        <v>393</v>
      </c>
      <c r="G2165" s="13">
        <v>2018</v>
      </c>
      <c r="H2165" s="44">
        <v>43183</v>
      </c>
      <c r="K2165" s="13" t="s">
        <v>22275</v>
      </c>
    </row>
    <row r="2166" spans="1:11" ht="15.75" customHeight="1" x14ac:dyDescent="0.25">
      <c r="A2166" s="13">
        <v>35012346</v>
      </c>
      <c r="B2166" s="13" t="s">
        <v>22297</v>
      </c>
      <c r="C2166" s="13" t="s">
        <v>22298</v>
      </c>
      <c r="D2166" s="13" t="s">
        <v>22299</v>
      </c>
      <c r="E2166" s="13" t="s">
        <v>22300</v>
      </c>
      <c r="F2166" s="13" t="s">
        <v>277</v>
      </c>
      <c r="G2166" s="13">
        <v>2022</v>
      </c>
      <c r="H2166" s="44">
        <v>44572</v>
      </c>
      <c r="I2166" s="13" t="s">
        <v>22301</v>
      </c>
      <c r="K2166" s="13" t="s">
        <v>22302</v>
      </c>
    </row>
    <row r="2167" spans="1:11" ht="15.75" customHeight="1" x14ac:dyDescent="0.25">
      <c r="A2167" s="13">
        <v>33277768</v>
      </c>
      <c r="B2167" s="13" t="s">
        <v>22303</v>
      </c>
      <c r="C2167" s="13" t="s">
        <v>22304</v>
      </c>
      <c r="D2167" s="13" t="s">
        <v>22305</v>
      </c>
      <c r="E2167" s="13" t="s">
        <v>22306</v>
      </c>
      <c r="F2167" s="13" t="s">
        <v>19598</v>
      </c>
      <c r="G2167" s="13">
        <v>2021</v>
      </c>
      <c r="H2167" s="44">
        <v>44170</v>
      </c>
      <c r="I2167" s="13" t="s">
        <v>22307</v>
      </c>
      <c r="J2167" s="13" t="s">
        <v>22308</v>
      </c>
      <c r="K2167" s="13" t="s">
        <v>22309</v>
      </c>
    </row>
    <row r="2168" spans="1:11" ht="15.75" customHeight="1" x14ac:dyDescent="0.25">
      <c r="A2168" s="13">
        <v>32883750</v>
      </c>
      <c r="B2168" s="13" t="s">
        <v>22310</v>
      </c>
      <c r="C2168" s="13" t="s">
        <v>22311</v>
      </c>
      <c r="D2168" s="13" t="s">
        <v>22312</v>
      </c>
      <c r="E2168" s="13" t="s">
        <v>22313</v>
      </c>
      <c r="F2168" s="13" t="s">
        <v>393</v>
      </c>
      <c r="G2168" s="13">
        <v>2021</v>
      </c>
      <c r="H2168" s="44">
        <v>44079</v>
      </c>
      <c r="I2168" s="13" t="s">
        <v>22314</v>
      </c>
      <c r="K2168" s="13" t="s">
        <v>22315</v>
      </c>
    </row>
    <row r="2169" spans="1:11" ht="15.75" customHeight="1" x14ac:dyDescent="0.25">
      <c r="A2169" s="13">
        <v>31624177</v>
      </c>
      <c r="B2169" s="13" t="s">
        <v>22316</v>
      </c>
      <c r="C2169" s="13" t="s">
        <v>22317</v>
      </c>
      <c r="D2169" s="13" t="s">
        <v>22318</v>
      </c>
      <c r="E2169" s="13" t="s">
        <v>22319</v>
      </c>
      <c r="F2169" s="13" t="s">
        <v>393</v>
      </c>
      <c r="G2169" s="13">
        <v>2020</v>
      </c>
      <c r="H2169" s="44">
        <v>43757</v>
      </c>
      <c r="K2169" s="13" t="s">
        <v>22320</v>
      </c>
    </row>
    <row r="2170" spans="1:11" ht="15.75" customHeight="1" x14ac:dyDescent="0.25">
      <c r="A2170" s="13">
        <v>30201794</v>
      </c>
      <c r="B2170" s="13" t="s">
        <v>22321</v>
      </c>
      <c r="C2170" s="13" t="s">
        <v>22322</v>
      </c>
      <c r="D2170" s="13" t="s">
        <v>22323</v>
      </c>
      <c r="E2170" s="13" t="s">
        <v>22324</v>
      </c>
      <c r="F2170" s="13" t="s">
        <v>5111</v>
      </c>
      <c r="G2170" s="13">
        <v>2018</v>
      </c>
      <c r="H2170" s="44">
        <v>43355</v>
      </c>
      <c r="I2170" s="13" t="s">
        <v>22325</v>
      </c>
      <c r="K2170" s="13" t="s">
        <v>22326</v>
      </c>
    </row>
    <row r="2171" spans="1:11" ht="15.75" customHeight="1" x14ac:dyDescent="0.25">
      <c r="A2171" s="13">
        <v>29053737</v>
      </c>
      <c r="B2171" s="13" t="s">
        <v>22327</v>
      </c>
      <c r="C2171" s="13" t="s">
        <v>22328</v>
      </c>
      <c r="D2171" s="13" t="s">
        <v>22329</v>
      </c>
      <c r="E2171" s="13" t="s">
        <v>22330</v>
      </c>
      <c r="F2171" s="13" t="s">
        <v>424</v>
      </c>
      <c r="G2171" s="13">
        <v>2017</v>
      </c>
      <c r="H2171" s="44">
        <v>43029</v>
      </c>
      <c r="I2171" s="13" t="s">
        <v>22331</v>
      </c>
      <c r="K2171" s="13" t="s">
        <v>22332</v>
      </c>
    </row>
    <row r="2172" spans="1:11" ht="15.75" customHeight="1" x14ac:dyDescent="0.25">
      <c r="A2172" s="13">
        <v>28406272</v>
      </c>
      <c r="B2172" s="13" t="s">
        <v>22334</v>
      </c>
      <c r="C2172" s="13" t="s">
        <v>22335</v>
      </c>
      <c r="D2172" s="13" t="s">
        <v>22336</v>
      </c>
      <c r="E2172" s="13" t="s">
        <v>14818</v>
      </c>
      <c r="F2172" s="13" t="s">
        <v>13314</v>
      </c>
      <c r="G2172" s="13">
        <v>2017</v>
      </c>
      <c r="H2172" s="44">
        <v>42839</v>
      </c>
      <c r="I2172" s="13" t="s">
        <v>22337</v>
      </c>
      <c r="K2172" s="13" t="s">
        <v>22338</v>
      </c>
    </row>
    <row r="2173" spans="1:11" ht="15.75" customHeight="1" x14ac:dyDescent="0.25">
      <c r="A2173" s="13">
        <v>29782292</v>
      </c>
      <c r="B2173" s="13" t="s">
        <v>22345</v>
      </c>
      <c r="C2173" s="13" t="s">
        <v>22346</v>
      </c>
      <c r="D2173" s="13" t="s">
        <v>22347</v>
      </c>
      <c r="E2173" s="13" t="s">
        <v>22348</v>
      </c>
      <c r="F2173" s="13" t="s">
        <v>18995</v>
      </c>
      <c r="G2173" s="13">
        <v>2018</v>
      </c>
      <c r="H2173" s="44">
        <v>43242</v>
      </c>
    </row>
    <row r="2174" spans="1:11" ht="15.75" customHeight="1" x14ac:dyDescent="0.25">
      <c r="A2174" s="13">
        <v>30920748</v>
      </c>
      <c r="B2174" s="13" t="s">
        <v>22349</v>
      </c>
      <c r="C2174" s="13" t="s">
        <v>21554</v>
      </c>
      <c r="D2174" s="13" t="s">
        <v>22350</v>
      </c>
      <c r="E2174" s="13" t="s">
        <v>8721</v>
      </c>
      <c r="F2174" s="13" t="s">
        <v>10296</v>
      </c>
      <c r="G2174" s="13">
        <v>2019</v>
      </c>
      <c r="H2174" s="44">
        <v>43553</v>
      </c>
      <c r="K2174" s="13" t="s">
        <v>22351</v>
      </c>
    </row>
    <row r="2175" spans="1:11" ht="15.75" customHeight="1" x14ac:dyDescent="0.25">
      <c r="A2175" s="13">
        <v>31643208</v>
      </c>
      <c r="B2175" s="13" t="s">
        <v>22352</v>
      </c>
      <c r="D2175" s="13" t="s">
        <v>18022</v>
      </c>
      <c r="F2175" s="13" t="s">
        <v>18023</v>
      </c>
      <c r="G2175" s="13">
        <v>2012</v>
      </c>
      <c r="H2175" s="44">
        <v>44124</v>
      </c>
    </row>
    <row r="2176" spans="1:11" ht="15.75" customHeight="1" x14ac:dyDescent="0.25">
      <c r="A2176" s="13">
        <v>35025928</v>
      </c>
      <c r="B2176" s="13" t="s">
        <v>22353</v>
      </c>
      <c r="C2176" s="13" t="s">
        <v>22354</v>
      </c>
      <c r="D2176" s="13" t="s">
        <v>22355</v>
      </c>
      <c r="E2176" s="13" t="s">
        <v>22356</v>
      </c>
      <c r="F2176" s="13" t="s">
        <v>424</v>
      </c>
      <c r="G2176" s="13">
        <v>2022</v>
      </c>
      <c r="H2176" s="44">
        <v>44574</v>
      </c>
      <c r="I2176" s="13" t="s">
        <v>22357</v>
      </c>
      <c r="K2176" s="13" t="s">
        <v>22358</v>
      </c>
    </row>
    <row r="2177" spans="1:11" ht="15.75" customHeight="1" x14ac:dyDescent="0.25">
      <c r="A2177" s="13">
        <v>31056291</v>
      </c>
      <c r="B2177" s="13" t="s">
        <v>22359</v>
      </c>
      <c r="C2177" s="13" t="s">
        <v>22360</v>
      </c>
      <c r="D2177" s="13" t="s">
        <v>22361</v>
      </c>
      <c r="E2177" s="13" t="s">
        <v>22362</v>
      </c>
      <c r="F2177" s="13" t="s">
        <v>19086</v>
      </c>
      <c r="G2177" s="13">
        <v>2019</v>
      </c>
      <c r="H2177" s="44">
        <v>43592</v>
      </c>
      <c r="I2177" s="13" t="s">
        <v>22363</v>
      </c>
      <c r="K2177" s="13" t="s">
        <v>22364</v>
      </c>
    </row>
    <row r="2178" spans="1:11" ht="15.75" customHeight="1" x14ac:dyDescent="0.25">
      <c r="A2178" s="13">
        <v>28843621</v>
      </c>
      <c r="B2178" s="13" t="s">
        <v>22366</v>
      </c>
      <c r="C2178" s="13" t="s">
        <v>22367</v>
      </c>
      <c r="D2178" s="13" t="s">
        <v>22368</v>
      </c>
      <c r="E2178" s="13" t="s">
        <v>22369</v>
      </c>
      <c r="F2178" s="13" t="s">
        <v>1845</v>
      </c>
      <c r="G2178" s="13">
        <v>2018</v>
      </c>
      <c r="H2178" s="44">
        <v>42975</v>
      </c>
      <c r="K2178" s="13" t="s">
        <v>22370</v>
      </c>
    </row>
    <row r="2179" spans="1:11" ht="15.75" customHeight="1" x14ac:dyDescent="0.25">
      <c r="A2179" s="13">
        <v>29465747</v>
      </c>
      <c r="B2179" s="13" t="s">
        <v>22371</v>
      </c>
      <c r="C2179" s="13" t="s">
        <v>22372</v>
      </c>
      <c r="D2179" s="13" t="s">
        <v>22373</v>
      </c>
      <c r="E2179" s="13" t="s">
        <v>22374</v>
      </c>
      <c r="F2179" s="13" t="s">
        <v>9980</v>
      </c>
      <c r="G2179" s="13">
        <v>2018</v>
      </c>
      <c r="H2179" s="44">
        <v>43153</v>
      </c>
      <c r="I2179" s="13" t="s">
        <v>22375</v>
      </c>
      <c r="K2179" s="13" t="s">
        <v>22376</v>
      </c>
    </row>
    <row r="2180" spans="1:11" ht="15.75" customHeight="1" x14ac:dyDescent="0.25">
      <c r="A2180" s="13">
        <v>30510656</v>
      </c>
      <c r="B2180" s="13" t="s">
        <v>22384</v>
      </c>
      <c r="C2180" s="13" t="s">
        <v>22385</v>
      </c>
      <c r="D2180" s="13" t="s">
        <v>22386</v>
      </c>
      <c r="E2180" s="13" t="s">
        <v>22387</v>
      </c>
      <c r="F2180" s="13" t="s">
        <v>22388</v>
      </c>
      <c r="G2180" s="13">
        <v>2018</v>
      </c>
      <c r="H2180" s="44">
        <v>43439</v>
      </c>
      <c r="I2180" s="13" t="s">
        <v>22389</v>
      </c>
      <c r="K2180" s="13" t="s">
        <v>22390</v>
      </c>
    </row>
    <row r="2181" spans="1:11" ht="15.75" customHeight="1" x14ac:dyDescent="0.25">
      <c r="A2181" s="13">
        <v>34983422</v>
      </c>
      <c r="B2181" s="13" t="s">
        <v>22393</v>
      </c>
      <c r="C2181" s="13" t="s">
        <v>22394</v>
      </c>
      <c r="D2181" s="13" t="s">
        <v>22395</v>
      </c>
      <c r="E2181" s="13" t="s">
        <v>19669</v>
      </c>
      <c r="F2181" s="13" t="s">
        <v>1066</v>
      </c>
      <c r="G2181" s="13">
        <v>2022</v>
      </c>
      <c r="H2181" s="44">
        <v>44566</v>
      </c>
      <c r="I2181" s="13" t="s">
        <v>22396</v>
      </c>
      <c r="K2181" s="13" t="s">
        <v>22397</v>
      </c>
    </row>
    <row r="2182" spans="1:11" ht="15.75" customHeight="1" x14ac:dyDescent="0.25">
      <c r="A2182" s="13">
        <v>28350843</v>
      </c>
      <c r="B2182" s="13" t="s">
        <v>22398</v>
      </c>
      <c r="C2182" s="13" t="s">
        <v>22399</v>
      </c>
      <c r="D2182" s="13" t="s">
        <v>22400</v>
      </c>
      <c r="E2182" s="13" t="s">
        <v>22401</v>
      </c>
      <c r="F2182" s="13" t="s">
        <v>424</v>
      </c>
      <c r="G2182" s="13">
        <v>2017</v>
      </c>
      <c r="H2182" s="44">
        <v>42823</v>
      </c>
      <c r="I2182" s="13" t="s">
        <v>22402</v>
      </c>
      <c r="K2182" s="13" t="s">
        <v>22403</v>
      </c>
    </row>
    <row r="2183" spans="1:11" ht="15.75" customHeight="1" x14ac:dyDescent="0.25">
      <c r="A2183" s="13">
        <v>30926519</v>
      </c>
      <c r="B2183" s="13" t="s">
        <v>22425</v>
      </c>
      <c r="C2183" s="13" t="s">
        <v>22426</v>
      </c>
      <c r="D2183" s="13" t="s">
        <v>22427</v>
      </c>
      <c r="E2183" s="13" t="s">
        <v>22428</v>
      </c>
      <c r="F2183" s="13" t="s">
        <v>17772</v>
      </c>
      <c r="G2183" s="13">
        <v>2019</v>
      </c>
      <c r="H2183" s="44">
        <v>43555</v>
      </c>
      <c r="I2183" s="13" t="s">
        <v>22429</v>
      </c>
      <c r="J2183" s="13" t="s">
        <v>22430</v>
      </c>
      <c r="K2183" s="13" t="s">
        <v>22431</v>
      </c>
    </row>
    <row r="2184" spans="1:11" ht="15.75" customHeight="1" x14ac:dyDescent="0.25">
      <c r="A2184" s="13">
        <v>32932211</v>
      </c>
      <c r="B2184" s="13" t="s">
        <v>22432</v>
      </c>
      <c r="C2184" s="13" t="s">
        <v>22433</v>
      </c>
      <c r="D2184" s="13" t="s">
        <v>22434</v>
      </c>
      <c r="E2184" s="13" t="s">
        <v>22435</v>
      </c>
      <c r="F2184" s="13" t="s">
        <v>14780</v>
      </c>
      <c r="G2184" s="13">
        <v>2020</v>
      </c>
      <c r="H2184" s="44">
        <v>44089</v>
      </c>
      <c r="K2184" s="13" t="s">
        <v>22436</v>
      </c>
    </row>
    <row r="2185" spans="1:11" ht="15.75" customHeight="1" x14ac:dyDescent="0.25">
      <c r="A2185" s="13">
        <v>34673531</v>
      </c>
      <c r="B2185" s="13" t="s">
        <v>22471</v>
      </c>
      <c r="C2185" s="13" t="s">
        <v>22472</v>
      </c>
      <c r="D2185" s="13" t="s">
        <v>22473</v>
      </c>
      <c r="E2185" s="13" t="s">
        <v>22474</v>
      </c>
      <c r="F2185" s="13" t="s">
        <v>10673</v>
      </c>
      <c r="G2185" s="13">
        <v>2021</v>
      </c>
      <c r="H2185" s="44">
        <v>44490</v>
      </c>
      <c r="I2185" s="13" t="s">
        <v>22475</v>
      </c>
      <c r="K2185" s="13" t="s">
        <v>22476</v>
      </c>
    </row>
    <row r="2186" spans="1:11" ht="15.75" customHeight="1" x14ac:dyDescent="0.25">
      <c r="A2186" s="13">
        <v>30285705</v>
      </c>
      <c r="B2186" s="13" t="s">
        <v>22478</v>
      </c>
      <c r="C2186" s="13" t="s">
        <v>22479</v>
      </c>
      <c r="D2186" s="13" t="s">
        <v>22480</v>
      </c>
      <c r="E2186" s="13" t="s">
        <v>22481</v>
      </c>
      <c r="F2186" s="13" t="s">
        <v>1066</v>
      </c>
      <c r="G2186" s="13">
        <v>2018</v>
      </c>
      <c r="H2186" s="44">
        <v>43378</v>
      </c>
      <c r="I2186" s="13" t="s">
        <v>22482</v>
      </c>
      <c r="K2186" s="13" t="s">
        <v>22483</v>
      </c>
    </row>
    <row r="2187" spans="1:11" ht="15.75" customHeight="1" x14ac:dyDescent="0.25">
      <c r="A2187" s="13">
        <v>33879251</v>
      </c>
      <c r="B2187" s="13" t="s">
        <v>22485</v>
      </c>
      <c r="C2187" s="13" t="s">
        <v>22486</v>
      </c>
      <c r="D2187" s="13" t="s">
        <v>22487</v>
      </c>
      <c r="E2187" s="13" t="s">
        <v>10401</v>
      </c>
      <c r="F2187" s="13" t="s">
        <v>10402</v>
      </c>
      <c r="G2187" s="13">
        <v>2021</v>
      </c>
      <c r="H2187" s="44">
        <v>44307</v>
      </c>
      <c r="I2187" s="13" t="s">
        <v>22488</v>
      </c>
      <c r="K2187" s="13" t="s">
        <v>22489</v>
      </c>
    </row>
    <row r="2188" spans="1:11" ht="15.75" customHeight="1" x14ac:dyDescent="0.25">
      <c r="A2188" s="13">
        <v>33417838</v>
      </c>
      <c r="B2188" s="13" t="s">
        <v>22490</v>
      </c>
      <c r="C2188" s="13" t="s">
        <v>22491</v>
      </c>
      <c r="D2188" s="13" t="s">
        <v>22492</v>
      </c>
      <c r="E2188" s="13" t="s">
        <v>13617</v>
      </c>
      <c r="F2188" s="13" t="s">
        <v>22493</v>
      </c>
      <c r="G2188" s="13">
        <v>2021</v>
      </c>
      <c r="H2188" s="44">
        <v>44204</v>
      </c>
      <c r="I2188" s="13" t="s">
        <v>22494</v>
      </c>
      <c r="K2188" s="13" t="s">
        <v>22495</v>
      </c>
    </row>
    <row r="2189" spans="1:11" ht="15.75" customHeight="1" x14ac:dyDescent="0.25">
      <c r="A2189" s="13">
        <v>29689080</v>
      </c>
      <c r="B2189" s="13" t="s">
        <v>22496</v>
      </c>
      <c r="C2189" s="13" t="s">
        <v>22497</v>
      </c>
      <c r="D2189" s="13" t="s">
        <v>22498</v>
      </c>
      <c r="E2189" s="13" t="s">
        <v>22499</v>
      </c>
      <c r="F2189" s="13" t="s">
        <v>424</v>
      </c>
      <c r="G2189" s="13">
        <v>2018</v>
      </c>
      <c r="H2189" s="44">
        <v>43215</v>
      </c>
      <c r="I2189" s="13" t="s">
        <v>22500</v>
      </c>
      <c r="K2189" s="13" t="s">
        <v>22501</v>
      </c>
    </row>
    <row r="2190" spans="1:11" ht="15.75" customHeight="1" x14ac:dyDescent="0.25">
      <c r="A2190" s="13">
        <v>31607467</v>
      </c>
      <c r="B2190" s="13" t="s">
        <v>22502</v>
      </c>
      <c r="C2190" s="13" t="s">
        <v>22503</v>
      </c>
      <c r="D2190" s="13" t="s">
        <v>22504</v>
      </c>
      <c r="E2190" s="13" t="s">
        <v>22505</v>
      </c>
      <c r="F2190" s="13" t="s">
        <v>22506</v>
      </c>
      <c r="G2190" s="13">
        <v>2019</v>
      </c>
      <c r="H2190" s="44">
        <v>43753</v>
      </c>
      <c r="K2190" s="13" t="s">
        <v>22507</v>
      </c>
    </row>
    <row r="2191" spans="1:11" ht="15.75" customHeight="1" x14ac:dyDescent="0.25">
      <c r="A2191" s="13">
        <v>33528794</v>
      </c>
      <c r="B2191" s="13" t="s">
        <v>22508</v>
      </c>
      <c r="C2191" s="13" t="s">
        <v>22509</v>
      </c>
      <c r="D2191" s="13" t="s">
        <v>22510</v>
      </c>
      <c r="E2191" s="13" t="s">
        <v>22511</v>
      </c>
      <c r="F2191" s="13" t="s">
        <v>16466</v>
      </c>
      <c r="G2191" s="13">
        <v>2021</v>
      </c>
      <c r="H2191" s="44">
        <v>44229</v>
      </c>
      <c r="I2191" s="13" t="s">
        <v>22512</v>
      </c>
      <c r="K2191" s="13" t="s">
        <v>22513</v>
      </c>
    </row>
    <row r="2192" spans="1:11" ht="15.75" customHeight="1" x14ac:dyDescent="0.25">
      <c r="A2192" s="13">
        <v>31031172</v>
      </c>
      <c r="B2192" s="13" t="s">
        <v>22514</v>
      </c>
      <c r="C2192" s="13" t="s">
        <v>22515</v>
      </c>
      <c r="D2192" s="13" t="s">
        <v>22516</v>
      </c>
      <c r="E2192" s="13" t="s">
        <v>22517</v>
      </c>
      <c r="F2192" s="13" t="s">
        <v>679</v>
      </c>
      <c r="G2192" s="13">
        <v>2019</v>
      </c>
      <c r="H2192" s="44">
        <v>43585</v>
      </c>
      <c r="K2192" s="13" t="s">
        <v>22518</v>
      </c>
    </row>
    <row r="2193" spans="1:11" ht="15.75" customHeight="1" x14ac:dyDescent="0.25">
      <c r="A2193" s="13">
        <v>33608480</v>
      </c>
      <c r="B2193" s="13" t="s">
        <v>22519</v>
      </c>
      <c r="C2193" s="13" t="s">
        <v>22520</v>
      </c>
      <c r="D2193" s="13" t="s">
        <v>22521</v>
      </c>
      <c r="E2193" s="13" t="s">
        <v>14676</v>
      </c>
      <c r="F2193" s="13" t="s">
        <v>393</v>
      </c>
      <c r="G2193" s="13">
        <v>2021</v>
      </c>
      <c r="H2193" s="44">
        <v>44247</v>
      </c>
      <c r="K2193" s="13" t="s">
        <v>22522</v>
      </c>
    </row>
    <row r="2194" spans="1:11" ht="15.75" customHeight="1" x14ac:dyDescent="0.25">
      <c r="A2194" s="13">
        <v>32030356</v>
      </c>
      <c r="B2194" s="13" t="s">
        <v>22523</v>
      </c>
      <c r="C2194" s="13" t="s">
        <v>22524</v>
      </c>
      <c r="D2194" s="13" t="s">
        <v>22525</v>
      </c>
      <c r="E2194" s="13" t="s">
        <v>14818</v>
      </c>
      <c r="F2194" s="13" t="s">
        <v>22250</v>
      </c>
      <c r="G2194" s="13">
        <v>2019</v>
      </c>
      <c r="H2194" s="44">
        <v>43869</v>
      </c>
      <c r="I2194" s="13" t="s">
        <v>22526</v>
      </c>
      <c r="K2194" s="13" t="s">
        <v>22527</v>
      </c>
    </row>
    <row r="2195" spans="1:11" ht="15.75" customHeight="1" x14ac:dyDescent="0.25">
      <c r="A2195" s="13">
        <v>28559923</v>
      </c>
      <c r="B2195" s="13" t="s">
        <v>22528</v>
      </c>
      <c r="C2195" s="13" t="s">
        <v>22529</v>
      </c>
      <c r="D2195" s="13" t="s">
        <v>22530</v>
      </c>
      <c r="E2195" s="13" t="s">
        <v>22531</v>
      </c>
      <c r="F2195" s="13" t="s">
        <v>21094</v>
      </c>
      <c r="G2195" s="13">
        <v>2017</v>
      </c>
      <c r="H2195" s="44">
        <v>42887</v>
      </c>
      <c r="I2195" s="13" t="s">
        <v>22532</v>
      </c>
      <c r="K2195" s="13" t="s">
        <v>22533</v>
      </c>
    </row>
    <row r="2196" spans="1:11" ht="15.75" customHeight="1" x14ac:dyDescent="0.25">
      <c r="A2196" s="13">
        <v>29574464</v>
      </c>
      <c r="B2196" s="13" t="s">
        <v>22541</v>
      </c>
      <c r="C2196" s="13" t="s">
        <v>22542</v>
      </c>
      <c r="D2196" s="13" t="s">
        <v>22543</v>
      </c>
      <c r="E2196" s="13" t="s">
        <v>22544</v>
      </c>
      <c r="F2196" s="13" t="s">
        <v>393</v>
      </c>
      <c r="G2196" s="13">
        <v>2018</v>
      </c>
      <c r="H2196" s="44">
        <v>43185</v>
      </c>
      <c r="K2196" s="13" t="s">
        <v>22545</v>
      </c>
    </row>
    <row r="2197" spans="1:11" ht="15.75" customHeight="1" x14ac:dyDescent="0.25">
      <c r="A2197" s="13">
        <v>32959365</v>
      </c>
      <c r="B2197" s="13" t="s">
        <v>22552</v>
      </c>
      <c r="C2197" s="13" t="s">
        <v>22553</v>
      </c>
      <c r="D2197" s="13" t="s">
        <v>22554</v>
      </c>
      <c r="E2197" s="13" t="s">
        <v>22555</v>
      </c>
      <c r="F2197" s="13" t="s">
        <v>9980</v>
      </c>
      <c r="G2197" s="13">
        <v>2020</v>
      </c>
      <c r="H2197" s="44">
        <v>44096</v>
      </c>
      <c r="I2197" s="13" t="s">
        <v>22556</v>
      </c>
      <c r="K2197" s="13" t="s">
        <v>22557</v>
      </c>
    </row>
    <row r="2198" spans="1:11" ht="15.75" customHeight="1" x14ac:dyDescent="0.25">
      <c r="A2198" s="13">
        <v>29304083</v>
      </c>
      <c r="B2198" s="13" t="s">
        <v>22558</v>
      </c>
      <c r="C2198" s="13" t="s">
        <v>22559</v>
      </c>
      <c r="D2198" s="13" t="s">
        <v>22560</v>
      </c>
      <c r="E2198" s="13" t="s">
        <v>15432</v>
      </c>
      <c r="F2198" s="13" t="s">
        <v>424</v>
      </c>
      <c r="G2198" s="13">
        <v>2018</v>
      </c>
      <c r="H2198" s="44">
        <v>43106</v>
      </c>
      <c r="I2198" s="13" t="s">
        <v>22561</v>
      </c>
      <c r="K2198" s="13" t="s">
        <v>22562</v>
      </c>
    </row>
    <row r="2199" spans="1:11" ht="15.75" customHeight="1" x14ac:dyDescent="0.25">
      <c r="A2199" s="13">
        <v>31643179</v>
      </c>
      <c r="B2199" s="13" t="s">
        <v>22563</v>
      </c>
      <c r="D2199" s="13" t="s">
        <v>22564</v>
      </c>
      <c r="F2199" s="13" t="s">
        <v>18023</v>
      </c>
      <c r="G2199" s="13">
        <v>2012</v>
      </c>
      <c r="H2199" s="44">
        <v>43900</v>
      </c>
    </row>
    <row r="2200" spans="1:11" ht="15.75" customHeight="1" x14ac:dyDescent="0.25">
      <c r="A2200" s="13">
        <v>32345231</v>
      </c>
      <c r="B2200" s="13" t="s">
        <v>22572</v>
      </c>
      <c r="C2200" s="13" t="s">
        <v>22573</v>
      </c>
      <c r="D2200" s="13" t="s">
        <v>22574</v>
      </c>
      <c r="E2200" s="13" t="s">
        <v>22575</v>
      </c>
      <c r="F2200" s="13" t="s">
        <v>1066</v>
      </c>
      <c r="G2200" s="13">
        <v>2020</v>
      </c>
      <c r="H2200" s="44">
        <v>43951</v>
      </c>
      <c r="I2200" s="13" t="s">
        <v>22576</v>
      </c>
      <c r="K2200" s="13" t="s">
        <v>22577</v>
      </c>
    </row>
    <row r="2201" spans="1:11" ht="15.75" customHeight="1" x14ac:dyDescent="0.25">
      <c r="A2201" s="13">
        <v>33234606</v>
      </c>
      <c r="B2201" s="13" t="s">
        <v>22579</v>
      </c>
      <c r="C2201" s="13" t="s">
        <v>22580</v>
      </c>
      <c r="D2201" s="13" t="s">
        <v>22581</v>
      </c>
      <c r="E2201" s="13" t="s">
        <v>22582</v>
      </c>
      <c r="F2201" s="13" t="s">
        <v>16022</v>
      </c>
      <c r="G2201" s="13">
        <v>2020</v>
      </c>
      <c r="H2201" s="44">
        <v>44160</v>
      </c>
      <c r="I2201" s="13" t="s">
        <v>22583</v>
      </c>
      <c r="K2201" s="13" t="s">
        <v>22584</v>
      </c>
    </row>
    <row r="2202" spans="1:11" ht="15.75" customHeight="1" x14ac:dyDescent="0.25">
      <c r="A2202" s="13">
        <v>31099330</v>
      </c>
      <c r="B2202" s="13" t="s">
        <v>22586</v>
      </c>
      <c r="C2202" s="13" t="s">
        <v>22587</v>
      </c>
      <c r="D2202" s="13" t="s">
        <v>22588</v>
      </c>
      <c r="E2202" s="13" t="s">
        <v>11458</v>
      </c>
      <c r="F2202" s="13" t="s">
        <v>22589</v>
      </c>
      <c r="G2202" s="13">
        <v>2019</v>
      </c>
      <c r="H2202" s="44">
        <v>43603</v>
      </c>
      <c r="I2202" s="13" t="s">
        <v>22590</v>
      </c>
      <c r="K2202" s="13" t="s">
        <v>22591</v>
      </c>
    </row>
    <row r="2203" spans="1:11" ht="15.75" customHeight="1" x14ac:dyDescent="0.25">
      <c r="A2203" s="13">
        <v>34169683</v>
      </c>
      <c r="B2203" s="13" t="s">
        <v>22592</v>
      </c>
      <c r="C2203" s="13" t="s">
        <v>22593</v>
      </c>
      <c r="D2203" s="13" t="s">
        <v>22594</v>
      </c>
      <c r="E2203" s="13" t="s">
        <v>22595</v>
      </c>
      <c r="F2203" s="13" t="s">
        <v>16956</v>
      </c>
      <c r="G2203" s="13">
        <v>2022</v>
      </c>
      <c r="H2203" s="44">
        <v>44372</v>
      </c>
      <c r="I2203" s="13" t="s">
        <v>22596</v>
      </c>
      <c r="K2203" s="13" t="s">
        <v>22597</v>
      </c>
    </row>
    <row r="2204" spans="1:11" ht="15.75" customHeight="1" x14ac:dyDescent="0.25">
      <c r="A2204" s="13">
        <v>28436019</v>
      </c>
      <c r="B2204" s="13" t="s">
        <v>22598</v>
      </c>
      <c r="C2204" s="13" t="s">
        <v>22599</v>
      </c>
      <c r="D2204" s="13" t="s">
        <v>22600</v>
      </c>
      <c r="E2204" s="13" t="s">
        <v>22601</v>
      </c>
      <c r="F2204" s="13" t="s">
        <v>9980</v>
      </c>
      <c r="G2204" s="13">
        <v>2017</v>
      </c>
      <c r="H2204" s="44">
        <v>42850</v>
      </c>
      <c r="I2204" s="13" t="s">
        <v>22602</v>
      </c>
      <c r="K2204" s="13" t="s">
        <v>22603</v>
      </c>
    </row>
    <row r="2205" spans="1:11" ht="15.75" customHeight="1" x14ac:dyDescent="0.25">
      <c r="H2205" s="44"/>
    </row>
    <row r="2206" spans="1:11" ht="15.75" customHeight="1" x14ac:dyDescent="0.25">
      <c r="H2206" s="44"/>
    </row>
    <row r="2207" spans="1:11" ht="15.75" customHeight="1" x14ac:dyDescent="0.25">
      <c r="H2207" s="44"/>
    </row>
    <row r="2208" spans="1:11" ht="15.75" customHeight="1" x14ac:dyDescent="0.25">
      <c r="H2208" s="44"/>
    </row>
    <row r="2209" spans="8:8" ht="15.75" customHeight="1" x14ac:dyDescent="0.25">
      <c r="H2209" s="44"/>
    </row>
    <row r="2210" spans="8:8" ht="15.75" customHeight="1" x14ac:dyDescent="0.25">
      <c r="H2210" s="44"/>
    </row>
    <row r="2211" spans="8:8" ht="15.75" customHeight="1" x14ac:dyDescent="0.25">
      <c r="H2211" s="44"/>
    </row>
    <row r="2212" spans="8:8" ht="15.75" customHeight="1" x14ac:dyDescent="0.25">
      <c r="H2212" s="44"/>
    </row>
    <row r="2213" spans="8:8" ht="15.75" customHeight="1" x14ac:dyDescent="0.25">
      <c r="H2213" s="44"/>
    </row>
    <row r="2214" spans="8:8" ht="15.75" customHeight="1" x14ac:dyDescent="0.25">
      <c r="H2214" s="44"/>
    </row>
    <row r="2215" spans="8:8" ht="15.75" customHeight="1" x14ac:dyDescent="0.25">
      <c r="H2215" s="44"/>
    </row>
    <row r="2216" spans="8:8" ht="15.75" customHeight="1" x14ac:dyDescent="0.25">
      <c r="H2216" s="44"/>
    </row>
    <row r="2217" spans="8:8" ht="15.75" customHeight="1" x14ac:dyDescent="0.25">
      <c r="H2217" s="44"/>
    </row>
    <row r="2218" spans="8:8" ht="15.75" customHeight="1" x14ac:dyDescent="0.25">
      <c r="H2218" s="44"/>
    </row>
    <row r="2219" spans="8:8" ht="15.75" customHeight="1" x14ac:dyDescent="0.25">
      <c r="H2219" s="44"/>
    </row>
    <row r="2220" spans="8:8" ht="15.75" customHeight="1" x14ac:dyDescent="0.25">
      <c r="H2220" s="44"/>
    </row>
    <row r="2221" spans="8:8" ht="15.75" customHeight="1" x14ac:dyDescent="0.25">
      <c r="H2221" s="44"/>
    </row>
    <row r="2222" spans="8:8" ht="15.75" customHeight="1" x14ac:dyDescent="0.25">
      <c r="H2222" s="44"/>
    </row>
    <row r="2223" spans="8:8" ht="15.75" customHeight="1" x14ac:dyDescent="0.25">
      <c r="H2223" s="44"/>
    </row>
    <row r="2224" spans="8:8" ht="15.75" customHeight="1" x14ac:dyDescent="0.25">
      <c r="H2224" s="44"/>
    </row>
    <row r="2225" spans="8:8" ht="15.75" customHeight="1" x14ac:dyDescent="0.25">
      <c r="H2225" s="44"/>
    </row>
    <row r="2226" spans="8:8" ht="15.75" customHeight="1" x14ac:dyDescent="0.25">
      <c r="H2226" s="44"/>
    </row>
    <row r="2227" spans="8:8" ht="15.75" customHeight="1" x14ac:dyDescent="0.25">
      <c r="H2227" s="44"/>
    </row>
    <row r="2228" spans="8:8" ht="15.75" customHeight="1" x14ac:dyDescent="0.25">
      <c r="H2228" s="44"/>
    </row>
    <row r="2229" spans="8:8" ht="15.75" customHeight="1" x14ac:dyDescent="0.25">
      <c r="H2229" s="44"/>
    </row>
    <row r="2230" spans="8:8" ht="15.75" customHeight="1" x14ac:dyDescent="0.25">
      <c r="H2230" s="44"/>
    </row>
    <row r="2231" spans="8:8" ht="15.75" customHeight="1" x14ac:dyDescent="0.25">
      <c r="H2231" s="44"/>
    </row>
    <row r="2232" spans="8:8" ht="15.75" customHeight="1" x14ac:dyDescent="0.25">
      <c r="H2232" s="44"/>
    </row>
    <row r="2233" spans="8:8" ht="15.75" customHeight="1" x14ac:dyDescent="0.25">
      <c r="H2233" s="44"/>
    </row>
    <row r="2234" spans="8:8" ht="15.75" customHeight="1" x14ac:dyDescent="0.25">
      <c r="H2234" s="44"/>
    </row>
    <row r="2235" spans="8:8" ht="15.75" customHeight="1" x14ac:dyDescent="0.25">
      <c r="H2235" s="44"/>
    </row>
    <row r="2236" spans="8:8" ht="15.75" customHeight="1" x14ac:dyDescent="0.25">
      <c r="H2236" s="44"/>
    </row>
    <row r="2237" spans="8:8" ht="15.75" customHeight="1" x14ac:dyDescent="0.25">
      <c r="H2237" s="44"/>
    </row>
    <row r="2238" spans="8:8" ht="15.75" customHeight="1" x14ac:dyDescent="0.25">
      <c r="H2238" s="44"/>
    </row>
    <row r="2239" spans="8:8" ht="15.75" customHeight="1" x14ac:dyDescent="0.25">
      <c r="H2239" s="44"/>
    </row>
    <row r="2240" spans="8:8" ht="15.75" customHeight="1" x14ac:dyDescent="0.25">
      <c r="H2240" s="44"/>
    </row>
    <row r="2241" spans="8:8" ht="15.75" customHeight="1" x14ac:dyDescent="0.25">
      <c r="H2241" s="44"/>
    </row>
    <row r="2242" spans="8:8" ht="15.75" customHeight="1" x14ac:dyDescent="0.25">
      <c r="H2242" s="44"/>
    </row>
    <row r="2243" spans="8:8" ht="15.75" customHeight="1" x14ac:dyDescent="0.25">
      <c r="H2243" s="44"/>
    </row>
    <row r="2244" spans="8:8" ht="15.75" customHeight="1" x14ac:dyDescent="0.25">
      <c r="H2244" s="44"/>
    </row>
    <row r="2245" spans="8:8" ht="15.75" customHeight="1" x14ac:dyDescent="0.25">
      <c r="H2245" s="44"/>
    </row>
    <row r="2246" spans="8:8" ht="15.75" customHeight="1" x14ac:dyDescent="0.25">
      <c r="H2246" s="44"/>
    </row>
    <row r="2247" spans="8:8" ht="15.75" customHeight="1" x14ac:dyDescent="0.25">
      <c r="H2247" s="44"/>
    </row>
    <row r="2248" spans="8:8" ht="15.75" customHeight="1" x14ac:dyDescent="0.25">
      <c r="H2248" s="44"/>
    </row>
    <row r="2249" spans="8:8" ht="15.75" customHeight="1" x14ac:dyDescent="0.25">
      <c r="H2249" s="44"/>
    </row>
    <row r="2250" spans="8:8" ht="15.75" customHeight="1" x14ac:dyDescent="0.25">
      <c r="H2250" s="44"/>
    </row>
    <row r="2251" spans="8:8" ht="15.75" customHeight="1" x14ac:dyDescent="0.25">
      <c r="H2251" s="44"/>
    </row>
    <row r="2252" spans="8:8" ht="15.75" customHeight="1" x14ac:dyDescent="0.25">
      <c r="H2252" s="44"/>
    </row>
    <row r="2253" spans="8:8" ht="15.75" customHeight="1" x14ac:dyDescent="0.25">
      <c r="H2253" s="44"/>
    </row>
    <row r="2254" spans="8:8" ht="15.75" customHeight="1" x14ac:dyDescent="0.25">
      <c r="H2254" s="44"/>
    </row>
    <row r="2255" spans="8:8" ht="15.75" customHeight="1" x14ac:dyDescent="0.25">
      <c r="H2255" s="44"/>
    </row>
    <row r="2256" spans="8:8" ht="15.75" customHeight="1" x14ac:dyDescent="0.25">
      <c r="H2256" s="44"/>
    </row>
    <row r="2257" spans="8:8" ht="15.75" customHeight="1" x14ac:dyDescent="0.25">
      <c r="H2257" s="44"/>
    </row>
    <row r="2258" spans="8:8" ht="15.75" customHeight="1" x14ac:dyDescent="0.25">
      <c r="H2258" s="44"/>
    </row>
    <row r="2259" spans="8:8" ht="15.75" customHeight="1" x14ac:dyDescent="0.25">
      <c r="H2259" s="44"/>
    </row>
    <row r="2260" spans="8:8" ht="15.75" customHeight="1" x14ac:dyDescent="0.25">
      <c r="H2260" s="44"/>
    </row>
    <row r="2261" spans="8:8" ht="15.75" customHeight="1" x14ac:dyDescent="0.25">
      <c r="H2261" s="44"/>
    </row>
    <row r="2262" spans="8:8" ht="15.75" customHeight="1" x14ac:dyDescent="0.25">
      <c r="H2262" s="44"/>
    </row>
    <row r="2263" spans="8:8" ht="15.75" customHeight="1" x14ac:dyDescent="0.25">
      <c r="H2263" s="44"/>
    </row>
    <row r="2264" spans="8:8" ht="15.75" customHeight="1" x14ac:dyDescent="0.25">
      <c r="H2264" s="44"/>
    </row>
    <row r="2265" spans="8:8" ht="15.75" customHeight="1" x14ac:dyDescent="0.25">
      <c r="H2265" s="44"/>
    </row>
    <row r="2266" spans="8:8" ht="15.75" customHeight="1" x14ac:dyDescent="0.25">
      <c r="H2266" s="44"/>
    </row>
    <row r="2267" spans="8:8" ht="15.75" customHeight="1" x14ac:dyDescent="0.25">
      <c r="H2267" s="44"/>
    </row>
    <row r="2268" spans="8:8" ht="15.75" customHeight="1" x14ac:dyDescent="0.25">
      <c r="H2268" s="44"/>
    </row>
    <row r="2269" spans="8:8" ht="15.75" customHeight="1" x14ac:dyDescent="0.25">
      <c r="H2269" s="44"/>
    </row>
    <row r="2270" spans="8:8" ht="15.75" customHeight="1" x14ac:dyDescent="0.25">
      <c r="H2270" s="44"/>
    </row>
    <row r="2271" spans="8:8" ht="15.75" customHeight="1" x14ac:dyDescent="0.25">
      <c r="H2271" s="44"/>
    </row>
    <row r="2272" spans="8:8" ht="15.75" customHeight="1" x14ac:dyDescent="0.25">
      <c r="H2272" s="44"/>
    </row>
    <row r="2273" spans="8:8" ht="15.75" customHeight="1" x14ac:dyDescent="0.25">
      <c r="H2273" s="44"/>
    </row>
    <row r="2274" spans="8:8" ht="15.75" customHeight="1" x14ac:dyDescent="0.25">
      <c r="H2274" s="44"/>
    </row>
    <row r="2275" spans="8:8" ht="15.75" customHeight="1" x14ac:dyDescent="0.25">
      <c r="H2275" s="44"/>
    </row>
    <row r="2276" spans="8:8" ht="15.75" customHeight="1" x14ac:dyDescent="0.25">
      <c r="H2276" s="44"/>
    </row>
    <row r="2277" spans="8:8" ht="15.75" customHeight="1" x14ac:dyDescent="0.25">
      <c r="H2277" s="44"/>
    </row>
    <row r="2278" spans="8:8" ht="15.75" customHeight="1" x14ac:dyDescent="0.25">
      <c r="H2278" s="44"/>
    </row>
    <row r="2279" spans="8:8" ht="15.75" customHeight="1" x14ac:dyDescent="0.25">
      <c r="H2279" s="44"/>
    </row>
    <row r="2280" spans="8:8" ht="15.75" customHeight="1" x14ac:dyDescent="0.25">
      <c r="H2280" s="44"/>
    </row>
    <row r="2281" spans="8:8" ht="15.75" customHeight="1" x14ac:dyDescent="0.25">
      <c r="H2281" s="44"/>
    </row>
    <row r="2282" spans="8:8" ht="15.75" customHeight="1" x14ac:dyDescent="0.25">
      <c r="H2282" s="44"/>
    </row>
    <row r="2283" spans="8:8" ht="15.75" customHeight="1" x14ac:dyDescent="0.25">
      <c r="H2283" s="44"/>
    </row>
    <row r="2284" spans="8:8" ht="15.75" customHeight="1" x14ac:dyDescent="0.25">
      <c r="H2284" s="44"/>
    </row>
    <row r="2285" spans="8:8" ht="15.75" customHeight="1" x14ac:dyDescent="0.25">
      <c r="H2285" s="44"/>
    </row>
    <row r="2286" spans="8:8" ht="15.75" customHeight="1" x14ac:dyDescent="0.25">
      <c r="H2286" s="44"/>
    </row>
    <row r="2287" spans="8:8" ht="15.75" customHeight="1" x14ac:dyDescent="0.25">
      <c r="H2287" s="44"/>
    </row>
    <row r="2288" spans="8:8" ht="15.75" customHeight="1" x14ac:dyDescent="0.25">
      <c r="H2288" s="44"/>
    </row>
    <row r="2289" spans="8:8" ht="15.75" customHeight="1" x14ac:dyDescent="0.25">
      <c r="H2289" s="44"/>
    </row>
    <row r="2290" spans="8:8" ht="15.75" customHeight="1" x14ac:dyDescent="0.25">
      <c r="H2290" s="44"/>
    </row>
    <row r="2291" spans="8:8" ht="15.75" customHeight="1" x14ac:dyDescent="0.25">
      <c r="H2291" s="44"/>
    </row>
    <row r="2292" spans="8:8" ht="15.75" customHeight="1" x14ac:dyDescent="0.25">
      <c r="H2292" s="44"/>
    </row>
    <row r="2293" spans="8:8" ht="15.75" customHeight="1" x14ac:dyDescent="0.25">
      <c r="H2293" s="44"/>
    </row>
    <row r="2294" spans="8:8" ht="15.75" customHeight="1" x14ac:dyDescent="0.25">
      <c r="H2294" s="44"/>
    </row>
    <row r="2295" spans="8:8" ht="15.75" customHeight="1" x14ac:dyDescent="0.25">
      <c r="H2295" s="44"/>
    </row>
    <row r="2296" spans="8:8" ht="15.75" customHeight="1" x14ac:dyDescent="0.25">
      <c r="H2296" s="44"/>
    </row>
    <row r="2297" spans="8:8" ht="15.75" customHeight="1" x14ac:dyDescent="0.25">
      <c r="H2297" s="44"/>
    </row>
    <row r="2298" spans="8:8" ht="15.75" customHeight="1" x14ac:dyDescent="0.25">
      <c r="H2298" s="44"/>
    </row>
    <row r="2299" spans="8:8" ht="15.75" customHeight="1" x14ac:dyDescent="0.25">
      <c r="H2299" s="44"/>
    </row>
    <row r="2300" spans="8:8" ht="15.75" customHeight="1" x14ac:dyDescent="0.25">
      <c r="H2300" s="44"/>
    </row>
    <row r="2301" spans="8:8" ht="15.75" customHeight="1" x14ac:dyDescent="0.25">
      <c r="H2301" s="44"/>
    </row>
    <row r="2302" spans="8:8" ht="15.75" customHeight="1" x14ac:dyDescent="0.25">
      <c r="H2302" s="44"/>
    </row>
    <row r="2303" spans="8:8" ht="15.75" customHeight="1" x14ac:dyDescent="0.25">
      <c r="H2303" s="44"/>
    </row>
    <row r="2304" spans="8:8" ht="15.75" customHeight="1" x14ac:dyDescent="0.25">
      <c r="H2304" s="44"/>
    </row>
    <row r="2305" spans="8:8" ht="15.75" customHeight="1" x14ac:dyDescent="0.25">
      <c r="H2305" s="44"/>
    </row>
    <row r="2306" spans="8:8" ht="15.75" customHeight="1" x14ac:dyDescent="0.25">
      <c r="H2306" s="44"/>
    </row>
    <row r="2307" spans="8:8" ht="15.75" customHeight="1" x14ac:dyDescent="0.25">
      <c r="H2307" s="44"/>
    </row>
    <row r="2308" spans="8:8" ht="15.75" customHeight="1" x14ac:dyDescent="0.25">
      <c r="H2308" s="44"/>
    </row>
    <row r="2309" spans="8:8" ht="15.75" customHeight="1" x14ac:dyDescent="0.25">
      <c r="H2309" s="44"/>
    </row>
    <row r="2310" spans="8:8" ht="15.75" customHeight="1" x14ac:dyDescent="0.25">
      <c r="H2310" s="44"/>
    </row>
    <row r="2311" spans="8:8" ht="15.75" customHeight="1" x14ac:dyDescent="0.25">
      <c r="H2311" s="44"/>
    </row>
    <row r="2312" spans="8:8" ht="15.75" customHeight="1" x14ac:dyDescent="0.25">
      <c r="H2312" s="44"/>
    </row>
    <row r="2313" spans="8:8" ht="15.75" customHeight="1" x14ac:dyDescent="0.25">
      <c r="H2313" s="44"/>
    </row>
    <row r="2314" spans="8:8" ht="15.75" customHeight="1" x14ac:dyDescent="0.25">
      <c r="H2314" s="44"/>
    </row>
    <row r="2315" spans="8:8" ht="15.75" customHeight="1" x14ac:dyDescent="0.25">
      <c r="H2315" s="44"/>
    </row>
    <row r="2316" spans="8:8" ht="15.75" customHeight="1" x14ac:dyDescent="0.25">
      <c r="H2316" s="44"/>
    </row>
    <row r="2317" spans="8:8" ht="15.75" customHeight="1" x14ac:dyDescent="0.25">
      <c r="H2317" s="44"/>
    </row>
    <row r="2318" spans="8:8" ht="15.75" customHeight="1" x14ac:dyDescent="0.25">
      <c r="H2318" s="44"/>
    </row>
    <row r="2319" spans="8:8" ht="15.75" customHeight="1" x14ac:dyDescent="0.25">
      <c r="H2319" s="44"/>
    </row>
    <row r="2320" spans="8:8" ht="15.75" customHeight="1" x14ac:dyDescent="0.25">
      <c r="H2320" s="44"/>
    </row>
    <row r="2321" spans="8:8" ht="15.75" customHeight="1" x14ac:dyDescent="0.25">
      <c r="H2321" s="44"/>
    </row>
    <row r="2322" spans="8:8" ht="15.75" customHeight="1" x14ac:dyDescent="0.25">
      <c r="H2322" s="44"/>
    </row>
    <row r="2323" spans="8:8" ht="15.75" customHeight="1" x14ac:dyDescent="0.25">
      <c r="H2323" s="44"/>
    </row>
    <row r="2324" spans="8:8" ht="15.75" customHeight="1" x14ac:dyDescent="0.25">
      <c r="H2324" s="44"/>
    </row>
    <row r="2325" spans="8:8" ht="15.75" customHeight="1" x14ac:dyDescent="0.25">
      <c r="H2325" s="44"/>
    </row>
    <row r="2326" spans="8:8" ht="15.75" customHeight="1" x14ac:dyDescent="0.25">
      <c r="H2326" s="44"/>
    </row>
    <row r="2327" spans="8:8" ht="15.75" customHeight="1" x14ac:dyDescent="0.25">
      <c r="H2327" s="44"/>
    </row>
    <row r="2328" spans="8:8" ht="15.75" customHeight="1" x14ac:dyDescent="0.25">
      <c r="H2328" s="44"/>
    </row>
    <row r="2329" spans="8:8" ht="15.75" customHeight="1" x14ac:dyDescent="0.25">
      <c r="H2329" s="44"/>
    </row>
    <row r="2330" spans="8:8" ht="15.75" customHeight="1" x14ac:dyDescent="0.25">
      <c r="H2330" s="44"/>
    </row>
    <row r="2331" spans="8:8" ht="15.75" customHeight="1" x14ac:dyDescent="0.25">
      <c r="H2331" s="44"/>
    </row>
    <row r="2332" spans="8:8" ht="15.75" customHeight="1" x14ac:dyDescent="0.25">
      <c r="H2332" s="44"/>
    </row>
    <row r="2333" spans="8:8" ht="15.75" customHeight="1" x14ac:dyDescent="0.25">
      <c r="H2333" s="44"/>
    </row>
    <row r="2334" spans="8:8" ht="15.75" customHeight="1" x14ac:dyDescent="0.25">
      <c r="H2334" s="44"/>
    </row>
    <row r="2335" spans="8:8" ht="15.75" customHeight="1" x14ac:dyDescent="0.25">
      <c r="H2335" s="44"/>
    </row>
    <row r="2336" spans="8:8" ht="15.75" customHeight="1" x14ac:dyDescent="0.25">
      <c r="H2336" s="44"/>
    </row>
    <row r="2337" spans="8:8" ht="15.75" customHeight="1" x14ac:dyDescent="0.25">
      <c r="H2337" s="44"/>
    </row>
    <row r="2338" spans="8:8" ht="15.75" customHeight="1" x14ac:dyDescent="0.25">
      <c r="H2338" s="44"/>
    </row>
    <row r="2339" spans="8:8" ht="15.75" customHeight="1" x14ac:dyDescent="0.25">
      <c r="H2339" s="44"/>
    </row>
    <row r="2340" spans="8:8" ht="15.75" customHeight="1" x14ac:dyDescent="0.25">
      <c r="H2340" s="44"/>
    </row>
    <row r="2341" spans="8:8" ht="15.75" customHeight="1" x14ac:dyDescent="0.25">
      <c r="H2341" s="44"/>
    </row>
    <row r="2342" spans="8:8" ht="15.75" customHeight="1" x14ac:dyDescent="0.25">
      <c r="H2342" s="44"/>
    </row>
    <row r="2343" spans="8:8" ht="15.75" customHeight="1" x14ac:dyDescent="0.25">
      <c r="H2343" s="44"/>
    </row>
    <row r="2344" spans="8:8" ht="15.75" customHeight="1" x14ac:dyDescent="0.25">
      <c r="H2344" s="44"/>
    </row>
    <row r="2345" spans="8:8" ht="15.75" customHeight="1" x14ac:dyDescent="0.25">
      <c r="H2345" s="44"/>
    </row>
    <row r="2346" spans="8:8" ht="15.75" customHeight="1" x14ac:dyDescent="0.25">
      <c r="H2346" s="44"/>
    </row>
    <row r="2347" spans="8:8" ht="15.75" customHeight="1" x14ac:dyDescent="0.25">
      <c r="H2347" s="44"/>
    </row>
    <row r="2348" spans="8:8" ht="15.75" customHeight="1" x14ac:dyDescent="0.25">
      <c r="H2348" s="44"/>
    </row>
    <row r="2349" spans="8:8" ht="15.75" customHeight="1" x14ac:dyDescent="0.25">
      <c r="H2349" s="44"/>
    </row>
    <row r="2350" spans="8:8" ht="15.75" customHeight="1" x14ac:dyDescent="0.25">
      <c r="H2350" s="44"/>
    </row>
    <row r="2351" spans="8:8" ht="15.75" customHeight="1" x14ac:dyDescent="0.25">
      <c r="H2351" s="44"/>
    </row>
    <row r="2352" spans="8:8" ht="15.75" customHeight="1" x14ac:dyDescent="0.25">
      <c r="H2352" s="44"/>
    </row>
    <row r="2353" spans="8:8" ht="15.75" customHeight="1" x14ac:dyDescent="0.25">
      <c r="H2353" s="44"/>
    </row>
    <row r="2354" spans="8:8" ht="15.75" customHeight="1" x14ac:dyDescent="0.25">
      <c r="H2354" s="44"/>
    </row>
    <row r="2355" spans="8:8" ht="15.75" customHeight="1" x14ac:dyDescent="0.25">
      <c r="H2355" s="44"/>
    </row>
    <row r="2356" spans="8:8" ht="15.75" customHeight="1" x14ac:dyDescent="0.25">
      <c r="H2356" s="44"/>
    </row>
    <row r="2357" spans="8:8" ht="15.75" customHeight="1" x14ac:dyDescent="0.25">
      <c r="H2357" s="44"/>
    </row>
    <row r="2358" spans="8:8" ht="15.75" customHeight="1" x14ac:dyDescent="0.25">
      <c r="H2358" s="44"/>
    </row>
    <row r="2359" spans="8:8" ht="15.75" customHeight="1" x14ac:dyDescent="0.25">
      <c r="H2359" s="44"/>
    </row>
    <row r="2360" spans="8:8" ht="15.75" customHeight="1" x14ac:dyDescent="0.25">
      <c r="H2360" s="44"/>
    </row>
    <row r="2361" spans="8:8" ht="15.75" customHeight="1" x14ac:dyDescent="0.25">
      <c r="H2361" s="44"/>
    </row>
    <row r="2362" spans="8:8" ht="15.75" customHeight="1" x14ac:dyDescent="0.25">
      <c r="H2362" s="44"/>
    </row>
    <row r="2363" spans="8:8" ht="15.75" customHeight="1" x14ac:dyDescent="0.25">
      <c r="H2363" s="44"/>
    </row>
    <row r="2364" spans="8:8" ht="15.75" customHeight="1" x14ac:dyDescent="0.25">
      <c r="H2364" s="44"/>
    </row>
    <row r="2365" spans="8:8" ht="15.75" customHeight="1" x14ac:dyDescent="0.25">
      <c r="H2365" s="44"/>
    </row>
    <row r="2366" spans="8:8" ht="15.75" customHeight="1" x14ac:dyDescent="0.25">
      <c r="H2366" s="44"/>
    </row>
    <row r="2367" spans="8:8" ht="15.75" customHeight="1" x14ac:dyDescent="0.25">
      <c r="H2367" s="44"/>
    </row>
    <row r="2368" spans="8:8" ht="15.75" customHeight="1" x14ac:dyDescent="0.25">
      <c r="H2368" s="44"/>
    </row>
    <row r="2369" spans="8:8" ht="15.75" customHeight="1" x14ac:dyDescent="0.25">
      <c r="H2369" s="44"/>
    </row>
    <row r="2370" spans="8:8" ht="15.75" customHeight="1" x14ac:dyDescent="0.25">
      <c r="H2370" s="44"/>
    </row>
    <row r="2371" spans="8:8" ht="15.75" customHeight="1" x14ac:dyDescent="0.25">
      <c r="H2371" s="44"/>
    </row>
    <row r="2372" spans="8:8" ht="15.75" customHeight="1" x14ac:dyDescent="0.25">
      <c r="H2372" s="44"/>
    </row>
    <row r="2373" spans="8:8" ht="15.75" customHeight="1" x14ac:dyDescent="0.25">
      <c r="H2373" s="44"/>
    </row>
    <row r="2374" spans="8:8" ht="15.75" customHeight="1" x14ac:dyDescent="0.25">
      <c r="H2374" s="44"/>
    </row>
    <row r="2375" spans="8:8" ht="15.75" customHeight="1" x14ac:dyDescent="0.25">
      <c r="H2375" s="44"/>
    </row>
    <row r="2376" spans="8:8" ht="15.75" customHeight="1" x14ac:dyDescent="0.25">
      <c r="H2376" s="44"/>
    </row>
    <row r="2377" spans="8:8" ht="15.75" customHeight="1" x14ac:dyDescent="0.25">
      <c r="H2377" s="44"/>
    </row>
    <row r="2378" spans="8:8" ht="15.75" customHeight="1" x14ac:dyDescent="0.25">
      <c r="H2378" s="44"/>
    </row>
    <row r="2379" spans="8:8" ht="15.75" customHeight="1" x14ac:dyDescent="0.25">
      <c r="H2379" s="44"/>
    </row>
    <row r="2380" spans="8:8" ht="15.75" customHeight="1" x14ac:dyDescent="0.25">
      <c r="H2380" s="44"/>
    </row>
    <row r="2381" spans="8:8" ht="15.75" customHeight="1" x14ac:dyDescent="0.25">
      <c r="H2381" s="44"/>
    </row>
    <row r="2382" spans="8:8" ht="15.75" customHeight="1" x14ac:dyDescent="0.25">
      <c r="H2382" s="44"/>
    </row>
    <row r="2383" spans="8:8" ht="15.75" customHeight="1" x14ac:dyDescent="0.25">
      <c r="H2383" s="44"/>
    </row>
    <row r="2384" spans="8:8" ht="15.75" customHeight="1" x14ac:dyDescent="0.25">
      <c r="H2384" s="44"/>
    </row>
    <row r="2385" spans="8:8" ht="15.75" customHeight="1" x14ac:dyDescent="0.25">
      <c r="H2385" s="44"/>
    </row>
    <row r="2386" spans="8:8" ht="15.75" customHeight="1" x14ac:dyDescent="0.25">
      <c r="H2386" s="44"/>
    </row>
    <row r="2387" spans="8:8" ht="15.75" customHeight="1" x14ac:dyDescent="0.25">
      <c r="H2387" s="44"/>
    </row>
    <row r="2388" spans="8:8" ht="15.75" customHeight="1" x14ac:dyDescent="0.25">
      <c r="H2388" s="44"/>
    </row>
    <row r="2389" spans="8:8" ht="15.75" customHeight="1" x14ac:dyDescent="0.25">
      <c r="H2389" s="44"/>
    </row>
    <row r="2390" spans="8:8" ht="15.75" customHeight="1" x14ac:dyDescent="0.25">
      <c r="H2390" s="44"/>
    </row>
    <row r="2391" spans="8:8" ht="15.75" customHeight="1" x14ac:dyDescent="0.25">
      <c r="H2391" s="44"/>
    </row>
    <row r="2392" spans="8:8" ht="15.75" customHeight="1" x14ac:dyDescent="0.25">
      <c r="H2392" s="44"/>
    </row>
    <row r="2393" spans="8:8" ht="15.75" customHeight="1" x14ac:dyDescent="0.25">
      <c r="H2393" s="44"/>
    </row>
    <row r="2394" spans="8:8" ht="15.75" customHeight="1" x14ac:dyDescent="0.25">
      <c r="H2394" s="44"/>
    </row>
    <row r="2395" spans="8:8" ht="15.75" customHeight="1" x14ac:dyDescent="0.25">
      <c r="H2395" s="44"/>
    </row>
    <row r="2396" spans="8:8" ht="15.75" customHeight="1" x14ac:dyDescent="0.25">
      <c r="H2396" s="44"/>
    </row>
    <row r="2397" spans="8:8" ht="15.75" customHeight="1" x14ac:dyDescent="0.25">
      <c r="H2397" s="44"/>
    </row>
    <row r="2398" spans="8:8" ht="15.75" customHeight="1" x14ac:dyDescent="0.25">
      <c r="H2398" s="44"/>
    </row>
    <row r="2399" spans="8:8" ht="15.75" customHeight="1" x14ac:dyDescent="0.25">
      <c r="H2399" s="44"/>
    </row>
    <row r="2400" spans="8:8" ht="15.75" customHeight="1" x14ac:dyDescent="0.25">
      <c r="H2400" s="44"/>
    </row>
    <row r="2401" spans="8:8" ht="15.75" customHeight="1" x14ac:dyDescent="0.25">
      <c r="H2401" s="44"/>
    </row>
    <row r="2402" spans="8:8" ht="15.75" customHeight="1" x14ac:dyDescent="0.25">
      <c r="H2402" s="44"/>
    </row>
    <row r="2403" spans="8:8" ht="15.75" customHeight="1" x14ac:dyDescent="0.25">
      <c r="H2403" s="44"/>
    </row>
    <row r="2404" spans="8:8" ht="15.75" customHeight="1" x14ac:dyDescent="0.25">
      <c r="H2404" s="44"/>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48135"/>
  </sheetPr>
  <dimension ref="A1:M5478"/>
  <sheetViews>
    <sheetView workbookViewId="0">
      <pane ySplit="1" topLeftCell="A2" activePane="bottomLeft" state="frozen"/>
      <selection pane="bottomLeft" activeCell="B3" sqref="B3"/>
    </sheetView>
  </sheetViews>
  <sheetFormatPr baseColWidth="10" defaultColWidth="14.42578125" defaultRowHeight="15" customHeight="1" x14ac:dyDescent="0.25"/>
  <cols>
    <col min="1" max="13" width="10.7109375" customWidth="1"/>
  </cols>
  <sheetData>
    <row r="1" spans="1:13" x14ac:dyDescent="0.25">
      <c r="A1" s="13" t="s">
        <v>80</v>
      </c>
      <c r="B1" s="13" t="s">
        <v>81</v>
      </c>
      <c r="C1" s="13" t="s">
        <v>82</v>
      </c>
      <c r="D1" s="13" t="s">
        <v>83</v>
      </c>
      <c r="E1" s="13" t="s">
        <v>84</v>
      </c>
      <c r="F1" s="13" t="s">
        <v>85</v>
      </c>
      <c r="G1" s="13" t="s">
        <v>86</v>
      </c>
      <c r="H1" s="13" t="s">
        <v>87</v>
      </c>
      <c r="I1" s="13" t="s">
        <v>88</v>
      </c>
      <c r="J1" s="13" t="s">
        <v>89</v>
      </c>
      <c r="K1" s="13" t="s">
        <v>90</v>
      </c>
      <c r="L1" s="13" t="s">
        <v>91</v>
      </c>
    </row>
    <row r="2" spans="1:13" x14ac:dyDescent="0.25">
      <c r="A2" s="13">
        <v>22155830</v>
      </c>
      <c r="B2" s="13" t="s">
        <v>6086</v>
      </c>
      <c r="C2" s="13" t="s">
        <v>6087</v>
      </c>
      <c r="D2" s="13" t="s">
        <v>6088</v>
      </c>
      <c r="E2" s="13" t="s">
        <v>119</v>
      </c>
      <c r="F2" s="13" t="s">
        <v>573</v>
      </c>
      <c r="G2" s="13">
        <v>2012</v>
      </c>
      <c r="H2" s="44">
        <v>40891</v>
      </c>
      <c r="I2" s="13" t="s">
        <v>6089</v>
      </c>
      <c r="K2" s="13" t="s">
        <v>6090</v>
      </c>
      <c r="L2" s="13" t="str">
        <f t="shared" ref="L2:L65" si="0">IF(ISNUMBER(VLOOKUP(A2,PRE,1,FALSE)),"PreAlerta",IF(ISNUMBER(VLOOKUP(A2,POST,1,FALSE)),"PostAlerta",IF(ISNUMBER(VLOOKUP(A2,EXCL,1,FALSE)),"Excluida","no incluido")))</f>
        <v>PreAlerta</v>
      </c>
      <c r="M2" s="13"/>
    </row>
    <row r="3" spans="1:13" x14ac:dyDescent="0.25">
      <c r="A3" s="13">
        <v>22184617</v>
      </c>
      <c r="B3" s="13" t="s">
        <v>2136</v>
      </c>
      <c r="C3" s="13" t="s">
        <v>2137</v>
      </c>
      <c r="D3" s="13" t="s">
        <v>2138</v>
      </c>
      <c r="E3" s="13" t="s">
        <v>2139</v>
      </c>
      <c r="F3" s="13" t="s">
        <v>2140</v>
      </c>
      <c r="G3" s="13">
        <v>2012</v>
      </c>
      <c r="H3" s="44">
        <v>40898</v>
      </c>
      <c r="I3" s="13" t="s">
        <v>2141</v>
      </c>
      <c r="J3" s="13" t="s">
        <v>2142</v>
      </c>
      <c r="K3" s="13" t="s">
        <v>2143</v>
      </c>
      <c r="L3" s="13" t="str">
        <f t="shared" si="0"/>
        <v>PreAlerta</v>
      </c>
    </row>
    <row r="4" spans="1:13" x14ac:dyDescent="0.25">
      <c r="A4" s="13">
        <v>22214775</v>
      </c>
      <c r="B4" s="13" t="s">
        <v>5770</v>
      </c>
      <c r="C4" s="13" t="s">
        <v>5771</v>
      </c>
      <c r="D4" s="13" t="s">
        <v>5772</v>
      </c>
      <c r="E4" s="13" t="s">
        <v>5773</v>
      </c>
      <c r="F4" s="13" t="s">
        <v>573</v>
      </c>
      <c r="G4" s="13">
        <v>2012</v>
      </c>
      <c r="H4" s="44">
        <v>40913</v>
      </c>
      <c r="I4" s="13" t="s">
        <v>5774</v>
      </c>
      <c r="K4" s="13" t="s">
        <v>5775</v>
      </c>
      <c r="L4" s="13" t="str">
        <f t="shared" si="0"/>
        <v>PreAlerta</v>
      </c>
    </row>
    <row r="5" spans="1:13" x14ac:dyDescent="0.25">
      <c r="A5" s="13">
        <v>22214779</v>
      </c>
      <c r="B5" s="13" t="s">
        <v>1861</v>
      </c>
      <c r="C5" s="13" t="s">
        <v>1862</v>
      </c>
      <c r="D5" s="13" t="s">
        <v>1863</v>
      </c>
      <c r="E5" s="13" t="s">
        <v>820</v>
      </c>
      <c r="F5" s="13" t="s">
        <v>573</v>
      </c>
      <c r="G5" s="13">
        <v>2012</v>
      </c>
      <c r="H5" s="44">
        <v>40913</v>
      </c>
      <c r="I5" s="13" t="s">
        <v>1864</v>
      </c>
      <c r="K5" s="13" t="s">
        <v>1865</v>
      </c>
      <c r="L5" s="13" t="str">
        <f t="shared" si="0"/>
        <v>PreAlerta</v>
      </c>
    </row>
    <row r="6" spans="1:13" x14ac:dyDescent="0.25">
      <c r="A6" s="13">
        <v>22232288</v>
      </c>
      <c r="B6" s="13" t="s">
        <v>3194</v>
      </c>
      <c r="C6" s="13" t="s">
        <v>3195</v>
      </c>
      <c r="D6" s="13" t="s">
        <v>3196</v>
      </c>
      <c r="E6" s="13" t="s">
        <v>3197</v>
      </c>
      <c r="F6" s="13" t="s">
        <v>573</v>
      </c>
      <c r="G6" s="13">
        <v>2012</v>
      </c>
      <c r="H6" s="44">
        <v>40919</v>
      </c>
      <c r="I6" s="13" t="s">
        <v>3198</v>
      </c>
      <c r="K6" s="13" t="s">
        <v>3199</v>
      </c>
      <c r="L6" s="13" t="str">
        <f t="shared" si="0"/>
        <v>PreAlerta</v>
      </c>
    </row>
    <row r="7" spans="1:13" x14ac:dyDescent="0.25">
      <c r="A7" s="13">
        <v>22321999</v>
      </c>
      <c r="B7" s="13" t="s">
        <v>1979</v>
      </c>
      <c r="C7" s="13" t="s">
        <v>1980</v>
      </c>
      <c r="D7" s="13" t="s">
        <v>1981</v>
      </c>
      <c r="E7" s="13" t="s">
        <v>1244</v>
      </c>
      <c r="F7" s="13" t="s">
        <v>285</v>
      </c>
      <c r="G7" s="13">
        <v>2012</v>
      </c>
      <c r="H7" s="44">
        <v>40950</v>
      </c>
      <c r="K7" s="13" t="s">
        <v>1982</v>
      </c>
      <c r="L7" s="13" t="str">
        <f t="shared" si="0"/>
        <v>PreAlerta</v>
      </c>
    </row>
    <row r="8" spans="1:13" x14ac:dyDescent="0.25">
      <c r="A8" s="13">
        <v>22337104</v>
      </c>
      <c r="B8" s="13" t="s">
        <v>2226</v>
      </c>
      <c r="C8" s="13" t="s">
        <v>983</v>
      </c>
      <c r="D8" s="13" t="s">
        <v>2227</v>
      </c>
      <c r="E8" s="13" t="s">
        <v>985</v>
      </c>
      <c r="F8" s="13" t="s">
        <v>304</v>
      </c>
      <c r="G8" s="13">
        <v>2012</v>
      </c>
      <c r="H8" s="44">
        <v>40956</v>
      </c>
      <c r="K8" s="13" t="s">
        <v>2228</v>
      </c>
      <c r="L8" s="13" t="str">
        <f t="shared" si="0"/>
        <v>PreAlerta</v>
      </c>
    </row>
    <row r="9" spans="1:13" x14ac:dyDescent="0.25">
      <c r="A9" s="13">
        <v>22454816</v>
      </c>
      <c r="B9" s="13" t="s">
        <v>19772</v>
      </c>
      <c r="C9" s="13" t="s">
        <v>19773</v>
      </c>
      <c r="D9" s="13" t="s">
        <v>19774</v>
      </c>
      <c r="E9" s="13" t="s">
        <v>2139</v>
      </c>
      <c r="F9" s="13" t="s">
        <v>19775</v>
      </c>
      <c r="G9" s="13">
        <v>2012</v>
      </c>
      <c r="H9" s="44">
        <v>40997</v>
      </c>
      <c r="I9" s="13" t="s">
        <v>19776</v>
      </c>
      <c r="L9" s="13" t="str">
        <f t="shared" si="0"/>
        <v>PreAlerta</v>
      </c>
    </row>
    <row r="10" spans="1:13" x14ac:dyDescent="0.25">
      <c r="A10" s="13">
        <v>23082591</v>
      </c>
      <c r="B10" s="13" t="s">
        <v>19357</v>
      </c>
      <c r="C10" s="13" t="s">
        <v>19358</v>
      </c>
      <c r="D10" s="13" t="s">
        <v>19359</v>
      </c>
      <c r="E10" s="13" t="s">
        <v>19360</v>
      </c>
      <c r="F10" s="13" t="s">
        <v>17975</v>
      </c>
      <c r="G10" s="13">
        <v>2012</v>
      </c>
      <c r="H10" s="44">
        <v>41205</v>
      </c>
      <c r="L10" s="13" t="str">
        <f t="shared" si="0"/>
        <v>PreAlerta</v>
      </c>
    </row>
    <row r="11" spans="1:13" x14ac:dyDescent="0.25">
      <c r="A11" s="13">
        <v>22351512</v>
      </c>
      <c r="B11" s="13" t="s">
        <v>18274</v>
      </c>
      <c r="C11" s="13" t="s">
        <v>18275</v>
      </c>
      <c r="D11" s="13" t="s">
        <v>18276</v>
      </c>
      <c r="E11" s="13" t="s">
        <v>8819</v>
      </c>
      <c r="F11" s="13" t="s">
        <v>8338</v>
      </c>
      <c r="G11" s="13">
        <v>2012</v>
      </c>
      <c r="H11" s="44">
        <v>40961</v>
      </c>
      <c r="K11" s="13" t="s">
        <v>18277</v>
      </c>
      <c r="L11" s="13" t="str">
        <f t="shared" si="0"/>
        <v>PreAlerta</v>
      </c>
    </row>
    <row r="12" spans="1:13" x14ac:dyDescent="0.25">
      <c r="A12" s="13">
        <v>22436137</v>
      </c>
      <c r="B12" s="13" t="s">
        <v>18357</v>
      </c>
      <c r="C12" s="13" t="s">
        <v>18358</v>
      </c>
      <c r="D12" s="13" t="s">
        <v>18359</v>
      </c>
      <c r="E12" s="13" t="s">
        <v>1366</v>
      </c>
      <c r="F12" s="13" t="s">
        <v>5111</v>
      </c>
      <c r="G12" s="13">
        <v>2012</v>
      </c>
      <c r="H12" s="44">
        <v>40991</v>
      </c>
      <c r="I12" s="13" t="s">
        <v>18360</v>
      </c>
      <c r="K12" s="13" t="s">
        <v>18361</v>
      </c>
      <c r="L12" s="13" t="str">
        <f t="shared" si="0"/>
        <v>PreAlerta</v>
      </c>
    </row>
    <row r="13" spans="1:13" x14ac:dyDescent="0.25">
      <c r="A13" s="13">
        <v>22334697</v>
      </c>
      <c r="B13" s="13" t="s">
        <v>1341</v>
      </c>
      <c r="C13" s="13" t="s">
        <v>1342</v>
      </c>
      <c r="D13" s="13" t="s">
        <v>1343</v>
      </c>
      <c r="E13" s="13" t="s">
        <v>1109</v>
      </c>
      <c r="F13" s="13" t="s">
        <v>1038</v>
      </c>
      <c r="G13" s="13">
        <v>2012</v>
      </c>
      <c r="H13" s="44">
        <v>40955</v>
      </c>
      <c r="I13" s="13" t="s">
        <v>1344</v>
      </c>
      <c r="K13" s="13" t="s">
        <v>1345</v>
      </c>
      <c r="L13" s="13" t="str">
        <f t="shared" si="0"/>
        <v>PreAlerta</v>
      </c>
    </row>
    <row r="14" spans="1:13" x14ac:dyDescent="0.25">
      <c r="A14" s="13">
        <v>23153085</v>
      </c>
      <c r="B14" s="13" t="s">
        <v>9161</v>
      </c>
      <c r="C14" s="13" t="s">
        <v>9162</v>
      </c>
      <c r="D14" s="13" t="s">
        <v>9163</v>
      </c>
      <c r="E14" s="13" t="s">
        <v>655</v>
      </c>
      <c r="F14" s="13" t="s">
        <v>381</v>
      </c>
      <c r="G14" s="13">
        <v>2012</v>
      </c>
      <c r="H14" s="44">
        <v>41230</v>
      </c>
      <c r="L14" s="13" t="str">
        <f t="shared" si="0"/>
        <v>PreAlerta</v>
      </c>
    </row>
    <row r="15" spans="1:13" x14ac:dyDescent="0.25">
      <c r="A15" s="13">
        <v>22169277</v>
      </c>
      <c r="B15" s="13" t="s">
        <v>5718</v>
      </c>
      <c r="C15" s="13" t="s">
        <v>5719</v>
      </c>
      <c r="D15" s="13" t="s">
        <v>5720</v>
      </c>
      <c r="E15" s="13" t="s">
        <v>5721</v>
      </c>
      <c r="F15" s="13" t="s">
        <v>393</v>
      </c>
      <c r="G15" s="13">
        <v>2012</v>
      </c>
      <c r="H15" s="44">
        <v>40893</v>
      </c>
      <c r="K15" s="13" t="s">
        <v>5722</v>
      </c>
      <c r="L15" s="13" t="str">
        <f t="shared" si="0"/>
        <v>PreAlerta</v>
      </c>
    </row>
    <row r="16" spans="1:13" x14ac:dyDescent="0.25">
      <c r="A16" s="13">
        <v>22207596</v>
      </c>
      <c r="B16" s="13" t="s">
        <v>1697</v>
      </c>
      <c r="C16" s="13" t="s">
        <v>1698</v>
      </c>
      <c r="D16" s="13" t="s">
        <v>1699</v>
      </c>
      <c r="E16" s="13" t="s">
        <v>1700</v>
      </c>
      <c r="F16" s="13" t="s">
        <v>493</v>
      </c>
      <c r="G16" s="13">
        <v>2012</v>
      </c>
      <c r="H16" s="44">
        <v>40908</v>
      </c>
      <c r="K16" s="13" t="s">
        <v>1701</v>
      </c>
      <c r="L16" s="13" t="str">
        <f t="shared" si="0"/>
        <v>PreAlerta</v>
      </c>
    </row>
    <row r="17" spans="1:12" x14ac:dyDescent="0.25">
      <c r="A17" s="13">
        <v>22244992</v>
      </c>
      <c r="B17" s="13" t="s">
        <v>8395</v>
      </c>
      <c r="C17" s="13" t="s">
        <v>8396</v>
      </c>
      <c r="D17" s="13" t="s">
        <v>8397</v>
      </c>
      <c r="E17" s="13" t="s">
        <v>8398</v>
      </c>
      <c r="F17" s="13" t="s">
        <v>387</v>
      </c>
      <c r="G17" s="13">
        <v>2012</v>
      </c>
      <c r="H17" s="44">
        <v>40925</v>
      </c>
      <c r="K17" s="13" t="s">
        <v>8399</v>
      </c>
      <c r="L17" s="13" t="str">
        <f t="shared" si="0"/>
        <v>PreAlerta</v>
      </c>
    </row>
    <row r="18" spans="1:12" x14ac:dyDescent="0.25">
      <c r="A18" s="13">
        <v>22368277</v>
      </c>
      <c r="B18" s="13" t="s">
        <v>7062</v>
      </c>
      <c r="C18" s="13" t="s">
        <v>7063</v>
      </c>
      <c r="D18" s="13" t="s">
        <v>7064</v>
      </c>
      <c r="E18" s="13" t="s">
        <v>7065</v>
      </c>
      <c r="F18" s="13" t="s">
        <v>7066</v>
      </c>
      <c r="G18" s="13">
        <v>2012</v>
      </c>
      <c r="H18" s="44">
        <v>40967</v>
      </c>
      <c r="I18" s="13" t="s">
        <v>7067</v>
      </c>
      <c r="J18" s="13" t="s">
        <v>7068</v>
      </c>
      <c r="K18" s="13" t="s">
        <v>7069</v>
      </c>
      <c r="L18" s="13" t="str">
        <f t="shared" si="0"/>
        <v>PreAlerta</v>
      </c>
    </row>
    <row r="19" spans="1:12" x14ac:dyDescent="0.25">
      <c r="A19" s="13">
        <v>22421701</v>
      </c>
      <c r="B19" s="13" t="s">
        <v>4757</v>
      </c>
      <c r="C19" s="13" t="s">
        <v>4758</v>
      </c>
      <c r="D19" s="13" t="s">
        <v>4759</v>
      </c>
      <c r="E19" s="13" t="s">
        <v>2639</v>
      </c>
      <c r="F19" s="13" t="s">
        <v>304</v>
      </c>
      <c r="G19" s="13">
        <v>2012</v>
      </c>
      <c r="H19" s="44">
        <v>40985</v>
      </c>
      <c r="K19" s="13" t="s">
        <v>4760</v>
      </c>
      <c r="L19" s="13" t="str">
        <f t="shared" si="0"/>
        <v>PreAlerta</v>
      </c>
    </row>
    <row r="20" spans="1:12" x14ac:dyDescent="0.25">
      <c r="A20" s="13">
        <v>22561762</v>
      </c>
      <c r="B20" s="13" t="s">
        <v>4744</v>
      </c>
      <c r="C20" s="13" t="s">
        <v>4745</v>
      </c>
      <c r="D20" s="13" t="s">
        <v>4746</v>
      </c>
      <c r="E20" s="13" t="s">
        <v>2094</v>
      </c>
      <c r="F20" s="13" t="s">
        <v>4747</v>
      </c>
      <c r="G20" s="13">
        <v>2012</v>
      </c>
      <c r="H20" s="44">
        <v>41037</v>
      </c>
      <c r="L20" s="13" t="str">
        <f t="shared" si="0"/>
        <v>PreAlerta</v>
      </c>
    </row>
    <row r="21" spans="1:12" ht="15.75" customHeight="1" x14ac:dyDescent="0.25">
      <c r="A21" s="13">
        <v>22286973</v>
      </c>
      <c r="B21" s="13" t="s">
        <v>6091</v>
      </c>
      <c r="C21" s="13" t="s">
        <v>6092</v>
      </c>
      <c r="D21" s="13" t="s">
        <v>6093</v>
      </c>
      <c r="E21" s="13" t="s">
        <v>2083</v>
      </c>
      <c r="F21" s="13" t="s">
        <v>3824</v>
      </c>
      <c r="G21" s="13">
        <v>2012</v>
      </c>
      <c r="H21" s="44">
        <v>40939</v>
      </c>
      <c r="K21" s="13" t="s">
        <v>6094</v>
      </c>
      <c r="L21" s="13" t="str">
        <f t="shared" si="0"/>
        <v>PreAlerta</v>
      </c>
    </row>
    <row r="22" spans="1:12" ht="15.75" customHeight="1" x14ac:dyDescent="0.25">
      <c r="A22" s="13">
        <v>22354296</v>
      </c>
      <c r="B22" s="13" t="s">
        <v>2850</v>
      </c>
      <c r="C22" s="13" t="s">
        <v>2851</v>
      </c>
      <c r="D22" s="13" t="s">
        <v>2852</v>
      </c>
      <c r="E22" s="13" t="s">
        <v>863</v>
      </c>
      <c r="F22" s="13" t="s">
        <v>573</v>
      </c>
      <c r="G22" s="13">
        <v>2012</v>
      </c>
      <c r="H22" s="44">
        <v>40962</v>
      </c>
      <c r="I22" s="13" t="s">
        <v>2853</v>
      </c>
      <c r="K22" s="13" t="s">
        <v>2854</v>
      </c>
      <c r="L22" s="13" t="str">
        <f t="shared" si="0"/>
        <v>PreAlerta</v>
      </c>
    </row>
    <row r="23" spans="1:12" ht="15.75" customHeight="1" x14ac:dyDescent="0.25">
      <c r="A23" s="13">
        <v>22504591</v>
      </c>
      <c r="B23" s="13" t="s">
        <v>5736</v>
      </c>
      <c r="C23" s="13" t="s">
        <v>5737</v>
      </c>
      <c r="D23" s="13" t="s">
        <v>5738</v>
      </c>
      <c r="E23" s="13" t="s">
        <v>5739</v>
      </c>
      <c r="F23" s="13" t="s">
        <v>304</v>
      </c>
      <c r="G23" s="13">
        <v>2012</v>
      </c>
      <c r="H23" s="44">
        <v>41016</v>
      </c>
      <c r="I23" s="13" t="s">
        <v>5740</v>
      </c>
      <c r="J23" s="13" t="s">
        <v>5741</v>
      </c>
      <c r="K23" s="13" t="s">
        <v>5742</v>
      </c>
      <c r="L23" s="13" t="str">
        <f t="shared" si="0"/>
        <v>PreAlerta</v>
      </c>
    </row>
    <row r="24" spans="1:12" ht="15.75" customHeight="1" x14ac:dyDescent="0.25">
      <c r="A24" s="13">
        <v>22550918</v>
      </c>
      <c r="B24" s="13" t="s">
        <v>3224</v>
      </c>
      <c r="C24" s="13" t="s">
        <v>3225</v>
      </c>
      <c r="D24" s="13" t="s">
        <v>3226</v>
      </c>
      <c r="E24" s="13" t="s">
        <v>3227</v>
      </c>
      <c r="F24" s="13" t="s">
        <v>3228</v>
      </c>
      <c r="G24" s="13">
        <v>2012</v>
      </c>
      <c r="H24" s="44">
        <v>41033</v>
      </c>
      <c r="K24" s="13" t="s">
        <v>3229</v>
      </c>
      <c r="L24" s="13" t="str">
        <f t="shared" si="0"/>
        <v>PreAlerta</v>
      </c>
    </row>
    <row r="25" spans="1:12" ht="15.75" customHeight="1" x14ac:dyDescent="0.25">
      <c r="A25" s="13">
        <v>22646648</v>
      </c>
      <c r="B25" s="13" t="s">
        <v>5001</v>
      </c>
      <c r="C25" s="13" t="s">
        <v>5002</v>
      </c>
      <c r="D25" s="13" t="s">
        <v>5003</v>
      </c>
      <c r="E25" s="13" t="s">
        <v>5004</v>
      </c>
      <c r="F25" s="13" t="s">
        <v>3450</v>
      </c>
      <c r="G25" s="13">
        <v>2012</v>
      </c>
      <c r="H25" s="44">
        <v>41061</v>
      </c>
      <c r="K25" s="13" t="s">
        <v>5005</v>
      </c>
      <c r="L25" s="13" t="str">
        <f t="shared" si="0"/>
        <v>PreAlerta</v>
      </c>
    </row>
    <row r="26" spans="1:12" ht="15.75" customHeight="1" x14ac:dyDescent="0.25">
      <c r="A26" s="13">
        <v>21105823</v>
      </c>
      <c r="B26" s="13" t="s">
        <v>14377</v>
      </c>
      <c r="C26" s="13" t="s">
        <v>14378</v>
      </c>
      <c r="D26" s="13" t="s">
        <v>14379</v>
      </c>
      <c r="E26" s="13" t="s">
        <v>6376</v>
      </c>
      <c r="F26" s="13" t="s">
        <v>14380</v>
      </c>
      <c r="G26" s="13">
        <v>2012</v>
      </c>
      <c r="H26" s="44">
        <v>40508</v>
      </c>
      <c r="K26" s="13" t="s">
        <v>14381</v>
      </c>
      <c r="L26" s="13" t="str">
        <f t="shared" si="0"/>
        <v>PreAlerta</v>
      </c>
    </row>
    <row r="27" spans="1:12" ht="15.75" customHeight="1" x14ac:dyDescent="0.25">
      <c r="A27" s="13">
        <v>21960034</v>
      </c>
      <c r="B27" s="13" t="s">
        <v>2080</v>
      </c>
      <c r="C27" s="13" t="s">
        <v>2081</v>
      </c>
      <c r="D27" s="13" t="s">
        <v>2082</v>
      </c>
      <c r="E27" s="13" t="s">
        <v>2083</v>
      </c>
      <c r="F27" s="13" t="s">
        <v>164</v>
      </c>
      <c r="G27" s="13">
        <v>2012</v>
      </c>
      <c r="H27" s="44">
        <v>40817</v>
      </c>
      <c r="K27" s="13" t="s">
        <v>2084</v>
      </c>
      <c r="L27" s="13" t="str">
        <f t="shared" si="0"/>
        <v>PreAlerta</v>
      </c>
    </row>
    <row r="28" spans="1:12" ht="15.75" customHeight="1" x14ac:dyDescent="0.25">
      <c r="A28" s="13">
        <v>21966997</v>
      </c>
      <c r="B28" s="13" t="s">
        <v>1842</v>
      </c>
      <c r="C28" s="13" t="s">
        <v>1843</v>
      </c>
      <c r="D28" s="13" t="s">
        <v>1844</v>
      </c>
      <c r="E28" s="13" t="s">
        <v>1244</v>
      </c>
      <c r="F28" s="13" t="s">
        <v>1845</v>
      </c>
      <c r="G28" s="13">
        <v>2012</v>
      </c>
      <c r="H28" s="44">
        <v>40821</v>
      </c>
      <c r="K28" s="13" t="s">
        <v>1846</v>
      </c>
      <c r="L28" s="13" t="str">
        <f t="shared" si="0"/>
        <v>PreAlerta</v>
      </c>
    </row>
    <row r="29" spans="1:12" ht="15.75" customHeight="1" x14ac:dyDescent="0.25">
      <c r="A29" s="13">
        <v>22334602</v>
      </c>
      <c r="B29" s="13" t="s">
        <v>4058</v>
      </c>
      <c r="C29" s="13" t="s">
        <v>4059</v>
      </c>
      <c r="D29" s="13" t="s">
        <v>4060</v>
      </c>
      <c r="E29" s="13" t="s">
        <v>4061</v>
      </c>
      <c r="F29" s="13" t="s">
        <v>493</v>
      </c>
      <c r="G29" s="13">
        <v>2012</v>
      </c>
      <c r="H29" s="44">
        <v>40955</v>
      </c>
      <c r="K29" s="13" t="s">
        <v>4062</v>
      </c>
      <c r="L29" s="13" t="str">
        <f t="shared" si="0"/>
        <v>PreAlerta</v>
      </c>
    </row>
    <row r="30" spans="1:12" ht="15.75" customHeight="1" x14ac:dyDescent="0.25">
      <c r="A30" s="13">
        <v>22334604</v>
      </c>
      <c r="B30" s="13" t="s">
        <v>10499</v>
      </c>
      <c r="C30" s="13" t="s">
        <v>10500</v>
      </c>
      <c r="D30" s="13" t="s">
        <v>10501</v>
      </c>
      <c r="E30" s="13" t="s">
        <v>380</v>
      </c>
      <c r="F30" s="13" t="s">
        <v>493</v>
      </c>
      <c r="G30" s="13">
        <v>2012</v>
      </c>
      <c r="H30" s="44">
        <v>40955</v>
      </c>
      <c r="K30" s="13" t="s">
        <v>10502</v>
      </c>
      <c r="L30" s="13" t="str">
        <f t="shared" si="0"/>
        <v>PreAlerta</v>
      </c>
    </row>
    <row r="31" spans="1:12" ht="15.75" customHeight="1" x14ac:dyDescent="0.25">
      <c r="A31" s="13">
        <v>22750777</v>
      </c>
      <c r="B31" s="13" t="s">
        <v>3282</v>
      </c>
      <c r="C31" s="13" t="s">
        <v>3283</v>
      </c>
      <c r="D31" s="13" t="s">
        <v>3284</v>
      </c>
      <c r="E31" s="13" t="s">
        <v>3285</v>
      </c>
      <c r="F31" s="13" t="s">
        <v>2409</v>
      </c>
      <c r="G31" s="13">
        <v>2012</v>
      </c>
      <c r="H31" s="44">
        <v>41094</v>
      </c>
      <c r="K31" s="13" t="s">
        <v>3286</v>
      </c>
      <c r="L31" s="13" t="str">
        <f t="shared" si="0"/>
        <v>PreAlerta</v>
      </c>
    </row>
    <row r="32" spans="1:12" ht="15.75" customHeight="1" x14ac:dyDescent="0.25">
      <c r="A32" s="13">
        <v>23173294</v>
      </c>
      <c r="B32" s="13" t="s">
        <v>22099</v>
      </c>
      <c r="C32" s="13" t="s">
        <v>22100</v>
      </c>
      <c r="D32" s="13" t="s">
        <v>22101</v>
      </c>
      <c r="E32" s="13" t="s">
        <v>20334</v>
      </c>
      <c r="F32" s="13" t="s">
        <v>2261</v>
      </c>
      <c r="G32" s="13">
        <v>2012</v>
      </c>
      <c r="H32" s="44">
        <v>41237</v>
      </c>
      <c r="L32" s="13" t="str">
        <f t="shared" si="0"/>
        <v>PreAlerta</v>
      </c>
    </row>
    <row r="33" spans="1:12" ht="15.75" customHeight="1" x14ac:dyDescent="0.25">
      <c r="A33" s="13">
        <v>22720771</v>
      </c>
      <c r="B33" s="13" t="s">
        <v>6164</v>
      </c>
      <c r="C33" s="13" t="s">
        <v>6165</v>
      </c>
      <c r="D33" s="13" t="s">
        <v>6166</v>
      </c>
      <c r="E33" s="13" t="s">
        <v>6167</v>
      </c>
      <c r="F33" s="13" t="s">
        <v>1046</v>
      </c>
      <c r="G33" s="13">
        <v>2012</v>
      </c>
      <c r="H33" s="44">
        <v>41083</v>
      </c>
      <c r="L33" s="13" t="str">
        <f t="shared" si="0"/>
        <v>PreAlerta</v>
      </c>
    </row>
    <row r="34" spans="1:12" ht="15.75" customHeight="1" x14ac:dyDescent="0.25">
      <c r="A34" s="13">
        <v>22492860</v>
      </c>
      <c r="B34" s="13" t="s">
        <v>3386</v>
      </c>
      <c r="C34" s="13" t="s">
        <v>3387</v>
      </c>
      <c r="D34" s="13" t="s">
        <v>3388</v>
      </c>
      <c r="E34" s="13" t="s">
        <v>3389</v>
      </c>
      <c r="F34" s="13" t="s">
        <v>195</v>
      </c>
      <c r="G34" s="13">
        <v>2012</v>
      </c>
      <c r="H34" s="44">
        <v>41011</v>
      </c>
      <c r="I34" s="13" t="s">
        <v>3390</v>
      </c>
      <c r="K34" s="13" t="s">
        <v>3391</v>
      </c>
      <c r="L34" s="13" t="str">
        <f t="shared" si="0"/>
        <v>PreAlerta</v>
      </c>
    </row>
    <row r="35" spans="1:12" ht="15.75" customHeight="1" x14ac:dyDescent="0.25">
      <c r="A35" s="13">
        <v>22492861</v>
      </c>
      <c r="B35" s="13" t="s">
        <v>518</v>
      </c>
      <c r="C35" s="13" t="s">
        <v>519</v>
      </c>
      <c r="D35" s="13" t="s">
        <v>520</v>
      </c>
      <c r="E35" s="13" t="s">
        <v>521</v>
      </c>
      <c r="F35" s="13" t="s">
        <v>195</v>
      </c>
      <c r="G35" s="13">
        <v>2012</v>
      </c>
      <c r="H35" s="44">
        <v>41011</v>
      </c>
      <c r="K35" s="13" t="s">
        <v>522</v>
      </c>
      <c r="L35" s="13" t="str">
        <f t="shared" si="0"/>
        <v>PreAlerta</v>
      </c>
    </row>
    <row r="36" spans="1:12" ht="15.75" customHeight="1" x14ac:dyDescent="0.25">
      <c r="A36" s="13">
        <v>22748003</v>
      </c>
      <c r="B36" s="13" t="s">
        <v>3492</v>
      </c>
      <c r="C36" s="13" t="s">
        <v>3493</v>
      </c>
      <c r="D36" s="13" t="s">
        <v>3494</v>
      </c>
      <c r="E36" s="13" t="s">
        <v>119</v>
      </c>
      <c r="F36" s="13" t="s">
        <v>1046</v>
      </c>
      <c r="G36" s="13">
        <v>2012</v>
      </c>
      <c r="H36" s="44">
        <v>41094</v>
      </c>
      <c r="L36" s="13" t="str">
        <f t="shared" si="0"/>
        <v>PreAlerta</v>
      </c>
    </row>
    <row r="37" spans="1:12" ht="15.75" customHeight="1" x14ac:dyDescent="0.25">
      <c r="A37" s="13">
        <v>23186215</v>
      </c>
      <c r="B37" s="13" t="s">
        <v>3832</v>
      </c>
      <c r="C37" s="13" t="s">
        <v>3522</v>
      </c>
      <c r="D37" s="13" t="s">
        <v>3833</v>
      </c>
      <c r="E37" s="13" t="s">
        <v>655</v>
      </c>
      <c r="F37" s="13" t="s">
        <v>381</v>
      </c>
      <c r="G37" s="13">
        <v>2012</v>
      </c>
      <c r="H37" s="44">
        <v>41242</v>
      </c>
      <c r="L37" s="13" t="str">
        <f t="shared" si="0"/>
        <v>PreAlerta</v>
      </c>
    </row>
    <row r="38" spans="1:12" ht="15.75" customHeight="1" x14ac:dyDescent="0.25">
      <c r="A38" s="13">
        <v>22547617</v>
      </c>
      <c r="B38" s="13" t="s">
        <v>2926</v>
      </c>
      <c r="C38" s="13" t="s">
        <v>2927</v>
      </c>
      <c r="D38" s="13" t="s">
        <v>2928</v>
      </c>
      <c r="E38" s="13" t="s">
        <v>119</v>
      </c>
      <c r="F38" s="13" t="s">
        <v>573</v>
      </c>
      <c r="G38" s="13">
        <v>2012</v>
      </c>
      <c r="H38" s="44">
        <v>41031</v>
      </c>
      <c r="I38" s="13" t="s">
        <v>2929</v>
      </c>
      <c r="K38" s="13" t="s">
        <v>2930</v>
      </c>
      <c r="L38" s="13" t="str">
        <f t="shared" si="0"/>
        <v>PreAlerta</v>
      </c>
    </row>
    <row r="39" spans="1:12" ht="15.75" customHeight="1" x14ac:dyDescent="0.25">
      <c r="A39" s="13">
        <v>22646654</v>
      </c>
      <c r="B39" s="13" t="s">
        <v>18379</v>
      </c>
      <c r="C39" s="13" t="s">
        <v>18380</v>
      </c>
      <c r="D39" s="13" t="s">
        <v>18381</v>
      </c>
      <c r="E39" s="13" t="s">
        <v>18382</v>
      </c>
      <c r="F39" s="13" t="s">
        <v>18383</v>
      </c>
      <c r="G39" s="13">
        <v>2012</v>
      </c>
      <c r="H39" s="44">
        <v>41061</v>
      </c>
      <c r="I39" s="13" t="s">
        <v>18384</v>
      </c>
      <c r="J39" s="13" t="s">
        <v>18385</v>
      </c>
      <c r="K39" s="13" t="s">
        <v>18386</v>
      </c>
      <c r="L39" s="13" t="str">
        <f t="shared" si="0"/>
        <v>PreAlerta</v>
      </c>
    </row>
    <row r="40" spans="1:12" ht="15.75" customHeight="1" x14ac:dyDescent="0.25">
      <c r="A40" s="13">
        <v>22700700</v>
      </c>
      <c r="B40" s="13" t="s">
        <v>9553</v>
      </c>
      <c r="C40" s="13" t="s">
        <v>9554</v>
      </c>
      <c r="D40" s="13" t="s">
        <v>9555</v>
      </c>
      <c r="E40" s="13" t="s">
        <v>2217</v>
      </c>
      <c r="F40" s="13" t="s">
        <v>573</v>
      </c>
      <c r="G40" s="13">
        <v>2012</v>
      </c>
      <c r="H40" s="44">
        <v>41076</v>
      </c>
      <c r="I40" s="13" t="s">
        <v>9556</v>
      </c>
      <c r="K40" s="13" t="s">
        <v>9557</v>
      </c>
      <c r="L40" s="13" t="str">
        <f t="shared" si="0"/>
        <v>PreAlerta</v>
      </c>
    </row>
    <row r="41" spans="1:12" ht="15.75" customHeight="1" x14ac:dyDescent="0.25">
      <c r="A41" s="13">
        <v>22761285</v>
      </c>
      <c r="B41" s="13" t="s">
        <v>17113</v>
      </c>
      <c r="C41" s="13" t="s">
        <v>17114</v>
      </c>
      <c r="D41" s="13" t="s">
        <v>17115</v>
      </c>
      <c r="E41" s="13" t="s">
        <v>8008</v>
      </c>
      <c r="F41" s="13" t="s">
        <v>5111</v>
      </c>
      <c r="G41" s="13">
        <v>2012</v>
      </c>
      <c r="H41" s="44">
        <v>41095</v>
      </c>
      <c r="I41" s="13" t="s">
        <v>17116</v>
      </c>
      <c r="K41" s="13" t="s">
        <v>17117</v>
      </c>
      <c r="L41" s="13" t="str">
        <f t="shared" si="0"/>
        <v>PreAlerta</v>
      </c>
    </row>
    <row r="42" spans="1:12" ht="15.75" customHeight="1" x14ac:dyDescent="0.25">
      <c r="A42" s="13">
        <v>22835468</v>
      </c>
      <c r="B42" s="13" t="s">
        <v>5888</v>
      </c>
      <c r="C42" s="13" t="s">
        <v>5889</v>
      </c>
      <c r="D42" s="13" t="s">
        <v>5890</v>
      </c>
      <c r="E42" s="13" t="s">
        <v>5891</v>
      </c>
      <c r="F42" s="13" t="s">
        <v>1046</v>
      </c>
      <c r="G42" s="13">
        <v>2012</v>
      </c>
      <c r="H42" s="44">
        <v>41118</v>
      </c>
      <c r="L42" s="13" t="str">
        <f t="shared" si="0"/>
        <v>PreAlerta</v>
      </c>
    </row>
    <row r="43" spans="1:12" ht="15.75" customHeight="1" x14ac:dyDescent="0.25">
      <c r="A43" s="13">
        <v>22149387</v>
      </c>
      <c r="B43" s="13" t="s">
        <v>15002</v>
      </c>
      <c r="C43" s="13" t="s">
        <v>15003</v>
      </c>
      <c r="D43" s="13" t="s">
        <v>15004</v>
      </c>
      <c r="E43" s="13" t="s">
        <v>15005</v>
      </c>
      <c r="F43" s="13" t="s">
        <v>15006</v>
      </c>
      <c r="G43" s="13">
        <v>2012</v>
      </c>
      <c r="H43" s="44">
        <v>40891</v>
      </c>
      <c r="I43" s="13" t="s">
        <v>15007</v>
      </c>
      <c r="J43" s="13" t="s">
        <v>15008</v>
      </c>
      <c r="K43" s="13" t="s">
        <v>15009</v>
      </c>
      <c r="L43" s="13" t="str">
        <f t="shared" si="0"/>
        <v>PreAlerta</v>
      </c>
    </row>
    <row r="44" spans="1:12" ht="15.75" customHeight="1" x14ac:dyDescent="0.25">
      <c r="A44" s="13">
        <v>22566592</v>
      </c>
      <c r="B44" s="13" t="s">
        <v>2520</v>
      </c>
      <c r="C44" s="13" t="s">
        <v>2521</v>
      </c>
      <c r="D44" s="13" t="s">
        <v>2522</v>
      </c>
      <c r="E44" s="13" t="s">
        <v>2523</v>
      </c>
      <c r="F44" s="13" t="s">
        <v>493</v>
      </c>
      <c r="G44" s="13">
        <v>2012</v>
      </c>
      <c r="H44" s="44">
        <v>41038</v>
      </c>
      <c r="K44" s="13" t="s">
        <v>2524</v>
      </c>
      <c r="L44" s="13" t="str">
        <f t="shared" si="0"/>
        <v>PreAlerta</v>
      </c>
    </row>
    <row r="45" spans="1:12" ht="15.75" customHeight="1" x14ac:dyDescent="0.25">
      <c r="A45" s="13">
        <v>22798629</v>
      </c>
      <c r="B45" s="13" t="s">
        <v>3580</v>
      </c>
      <c r="C45" s="13" t="s">
        <v>3581</v>
      </c>
      <c r="D45" s="13" t="s">
        <v>3582</v>
      </c>
      <c r="E45" s="13" t="s">
        <v>3583</v>
      </c>
      <c r="F45" s="13" t="s">
        <v>393</v>
      </c>
      <c r="G45" s="13">
        <v>2012</v>
      </c>
      <c r="H45" s="44">
        <v>41107</v>
      </c>
      <c r="K45" s="13" t="s">
        <v>3584</v>
      </c>
      <c r="L45" s="13" t="str">
        <f t="shared" si="0"/>
        <v>PreAlerta</v>
      </c>
    </row>
    <row r="46" spans="1:12" ht="15.75" customHeight="1" x14ac:dyDescent="0.25">
      <c r="A46" s="13">
        <v>22840274</v>
      </c>
      <c r="B46" s="13" t="s">
        <v>5071</v>
      </c>
      <c r="C46" s="13" t="s">
        <v>5072</v>
      </c>
      <c r="D46" s="13" t="s">
        <v>5073</v>
      </c>
      <c r="E46" s="13" t="s">
        <v>5074</v>
      </c>
      <c r="F46" s="13" t="s">
        <v>145</v>
      </c>
      <c r="G46" s="13">
        <v>2012</v>
      </c>
      <c r="H46" s="44">
        <v>41121</v>
      </c>
      <c r="I46" s="13" t="s">
        <v>5075</v>
      </c>
      <c r="K46" s="13" t="s">
        <v>5076</v>
      </c>
      <c r="L46" s="13" t="str">
        <f t="shared" si="0"/>
        <v>PreAlerta</v>
      </c>
    </row>
    <row r="47" spans="1:12" ht="15.75" customHeight="1" x14ac:dyDescent="0.25">
      <c r="A47" s="13">
        <v>23030318</v>
      </c>
      <c r="B47" s="13" t="s">
        <v>4666</v>
      </c>
      <c r="C47" s="13" t="s">
        <v>4667</v>
      </c>
      <c r="D47" s="13" t="s">
        <v>4668</v>
      </c>
      <c r="E47" s="13" t="s">
        <v>4669</v>
      </c>
      <c r="F47" s="13" t="s">
        <v>4670</v>
      </c>
      <c r="G47" s="13">
        <v>2012</v>
      </c>
      <c r="H47" s="44">
        <v>41186</v>
      </c>
      <c r="I47" s="13" t="s">
        <v>4671</v>
      </c>
      <c r="J47" s="13" t="s">
        <v>4672</v>
      </c>
      <c r="K47" s="13" t="s">
        <v>4673</v>
      </c>
      <c r="L47" s="13" t="str">
        <f t="shared" si="0"/>
        <v>PreAlerta</v>
      </c>
    </row>
    <row r="48" spans="1:12" ht="15.75" customHeight="1" x14ac:dyDescent="0.25">
      <c r="A48" s="13">
        <v>22874837</v>
      </c>
      <c r="B48" s="13" t="s">
        <v>7258</v>
      </c>
      <c r="C48" s="13" t="s">
        <v>7259</v>
      </c>
      <c r="D48" s="13" t="s">
        <v>7260</v>
      </c>
      <c r="E48" s="13" t="s">
        <v>7261</v>
      </c>
      <c r="F48" s="13" t="s">
        <v>2808</v>
      </c>
      <c r="G48" s="13">
        <v>2012</v>
      </c>
      <c r="H48" s="44">
        <v>41131</v>
      </c>
      <c r="L48" s="13" t="str">
        <f t="shared" si="0"/>
        <v>PreAlerta</v>
      </c>
    </row>
    <row r="49" spans="1:12" ht="15.75" customHeight="1" x14ac:dyDescent="0.25">
      <c r="A49" s="13">
        <v>22604449</v>
      </c>
      <c r="B49" s="13" t="s">
        <v>5397</v>
      </c>
      <c r="C49" s="13" t="s">
        <v>5398</v>
      </c>
      <c r="D49" s="13" t="s">
        <v>5399</v>
      </c>
      <c r="E49" s="13" t="s">
        <v>380</v>
      </c>
      <c r="F49" s="13" t="s">
        <v>493</v>
      </c>
      <c r="G49" s="13">
        <v>2012</v>
      </c>
      <c r="H49" s="44">
        <v>41048</v>
      </c>
      <c r="K49" s="13" t="s">
        <v>5400</v>
      </c>
      <c r="L49" s="13" t="str">
        <f t="shared" si="0"/>
        <v>PreAlerta</v>
      </c>
    </row>
    <row r="50" spans="1:12" ht="15.75" customHeight="1" x14ac:dyDescent="0.25">
      <c r="A50" s="13">
        <v>23021501</v>
      </c>
      <c r="B50" s="13" t="s">
        <v>2018</v>
      </c>
      <c r="C50" s="13" t="s">
        <v>2019</v>
      </c>
      <c r="D50" s="13" t="s">
        <v>2020</v>
      </c>
      <c r="E50" s="13" t="s">
        <v>2021</v>
      </c>
      <c r="F50" s="13" t="s">
        <v>2022</v>
      </c>
      <c r="G50" s="13">
        <v>2012</v>
      </c>
      <c r="H50" s="44">
        <v>41184</v>
      </c>
      <c r="K50" s="13" t="s">
        <v>2023</v>
      </c>
      <c r="L50" s="13" t="str">
        <f t="shared" si="0"/>
        <v>PreAlerta</v>
      </c>
    </row>
    <row r="51" spans="1:12" ht="15.75" customHeight="1" x14ac:dyDescent="0.25">
      <c r="A51" s="13">
        <v>23646385</v>
      </c>
      <c r="B51" s="13" t="s">
        <v>14764</v>
      </c>
      <c r="D51" s="13" t="s">
        <v>14765</v>
      </c>
      <c r="F51" s="13" t="s">
        <v>381</v>
      </c>
      <c r="G51" s="13">
        <v>2012</v>
      </c>
      <c r="H51" s="44">
        <v>41402</v>
      </c>
      <c r="L51" s="13" t="str">
        <f t="shared" si="0"/>
        <v>PreAlerta</v>
      </c>
    </row>
    <row r="52" spans="1:12" ht="15.75" customHeight="1" x14ac:dyDescent="0.25">
      <c r="A52" s="13">
        <v>22169584</v>
      </c>
      <c r="B52" s="13" t="s">
        <v>15350</v>
      </c>
      <c r="C52" s="13" t="s">
        <v>15351</v>
      </c>
      <c r="D52" s="13" t="s">
        <v>15352</v>
      </c>
      <c r="E52" s="13" t="s">
        <v>15353</v>
      </c>
      <c r="F52" s="13" t="s">
        <v>8447</v>
      </c>
      <c r="G52" s="13">
        <v>2012</v>
      </c>
      <c r="H52" s="44">
        <v>40893</v>
      </c>
      <c r="K52" s="13" t="s">
        <v>15354</v>
      </c>
      <c r="L52" s="13" t="str">
        <f t="shared" si="0"/>
        <v>PreAlerta</v>
      </c>
    </row>
    <row r="53" spans="1:12" ht="15.75" customHeight="1" x14ac:dyDescent="0.25">
      <c r="A53" s="13">
        <v>22686196</v>
      </c>
      <c r="B53" s="13" t="s">
        <v>1911</v>
      </c>
      <c r="C53" s="13" t="s">
        <v>1912</v>
      </c>
      <c r="D53" s="13" t="s">
        <v>1913</v>
      </c>
      <c r="E53" s="13" t="s">
        <v>1914</v>
      </c>
      <c r="F53" s="13" t="s">
        <v>209</v>
      </c>
      <c r="G53" s="13">
        <v>2012</v>
      </c>
      <c r="H53" s="44">
        <v>41073</v>
      </c>
      <c r="K53" s="13" t="s">
        <v>1915</v>
      </c>
      <c r="L53" s="13" t="str">
        <f t="shared" si="0"/>
        <v>PreAlerta</v>
      </c>
    </row>
    <row r="54" spans="1:12" ht="15.75" customHeight="1" x14ac:dyDescent="0.25">
      <c r="A54" s="13">
        <v>22819604</v>
      </c>
      <c r="B54" s="13" t="s">
        <v>2450</v>
      </c>
      <c r="C54" s="13" t="s">
        <v>2451</v>
      </c>
      <c r="D54" s="13" t="s">
        <v>2452</v>
      </c>
      <c r="E54" s="13" t="s">
        <v>2453</v>
      </c>
      <c r="F54" s="13" t="s">
        <v>285</v>
      </c>
      <c r="G54" s="13">
        <v>2012</v>
      </c>
      <c r="H54" s="44">
        <v>41114</v>
      </c>
      <c r="K54" s="13" t="s">
        <v>2454</v>
      </c>
      <c r="L54" s="13" t="str">
        <f t="shared" si="0"/>
        <v>PreAlerta</v>
      </c>
    </row>
    <row r="55" spans="1:12" ht="15.75" customHeight="1" x14ac:dyDescent="0.25">
      <c r="A55" s="13">
        <v>22957710</v>
      </c>
      <c r="B55" s="13" t="s">
        <v>21832</v>
      </c>
      <c r="C55" s="13" t="s">
        <v>21833</v>
      </c>
      <c r="D55" s="13" t="s">
        <v>21834</v>
      </c>
      <c r="E55" s="13" t="s">
        <v>11765</v>
      </c>
      <c r="F55" s="13" t="s">
        <v>2293</v>
      </c>
      <c r="G55" s="13">
        <v>2012</v>
      </c>
      <c r="H55" s="44">
        <v>41163</v>
      </c>
      <c r="I55" s="13" t="s">
        <v>21835</v>
      </c>
      <c r="J55" s="13" t="s">
        <v>21836</v>
      </c>
      <c r="K55" s="13" t="s">
        <v>21837</v>
      </c>
      <c r="L55" s="13" t="str">
        <f t="shared" si="0"/>
        <v>PreAlerta</v>
      </c>
    </row>
    <row r="56" spans="1:12" ht="15.75" customHeight="1" x14ac:dyDescent="0.25">
      <c r="A56" s="13">
        <v>23001269</v>
      </c>
      <c r="B56" s="13" t="s">
        <v>2738</v>
      </c>
      <c r="C56" s="13" t="s">
        <v>2739</v>
      </c>
      <c r="D56" s="13" t="s">
        <v>2740</v>
      </c>
      <c r="E56" s="13" t="s">
        <v>2741</v>
      </c>
      <c r="F56" s="13" t="s">
        <v>304</v>
      </c>
      <c r="G56" s="13">
        <v>2012</v>
      </c>
      <c r="H56" s="44">
        <v>41177</v>
      </c>
      <c r="K56" s="13" t="s">
        <v>2742</v>
      </c>
      <c r="L56" s="13" t="str">
        <f t="shared" si="0"/>
        <v>PreAlerta</v>
      </c>
    </row>
    <row r="57" spans="1:12" ht="15.75" customHeight="1" x14ac:dyDescent="0.25">
      <c r="A57" s="13">
        <v>22908152</v>
      </c>
      <c r="B57" s="13" t="s">
        <v>2207</v>
      </c>
      <c r="C57" s="13" t="s">
        <v>2208</v>
      </c>
      <c r="D57" s="13" t="s">
        <v>2209</v>
      </c>
      <c r="E57" s="13" t="s">
        <v>2210</v>
      </c>
      <c r="F57" s="13" t="s">
        <v>573</v>
      </c>
      <c r="G57" s="13">
        <v>2012</v>
      </c>
      <c r="H57" s="44">
        <v>41143</v>
      </c>
      <c r="I57" s="13" t="s">
        <v>2211</v>
      </c>
      <c r="K57" s="13" t="s">
        <v>2212</v>
      </c>
      <c r="L57" s="13" t="str">
        <f t="shared" si="0"/>
        <v>PreAlerta</v>
      </c>
    </row>
    <row r="58" spans="1:12" ht="15.75" customHeight="1" x14ac:dyDescent="0.25">
      <c r="A58" s="13">
        <v>23036167</v>
      </c>
      <c r="B58" s="13" t="s">
        <v>8383</v>
      </c>
      <c r="C58" s="13" t="s">
        <v>8384</v>
      </c>
      <c r="D58" s="13" t="s">
        <v>8385</v>
      </c>
      <c r="E58" s="13" t="s">
        <v>1700</v>
      </c>
      <c r="F58" s="13" t="s">
        <v>595</v>
      </c>
      <c r="G58" s="13">
        <v>2012</v>
      </c>
      <c r="H58" s="44">
        <v>41188</v>
      </c>
      <c r="K58" s="13" t="s">
        <v>8386</v>
      </c>
      <c r="L58" s="13" t="str">
        <f t="shared" si="0"/>
        <v>PreAlerta</v>
      </c>
    </row>
    <row r="59" spans="1:12" ht="15.75" customHeight="1" x14ac:dyDescent="0.25">
      <c r="A59" s="13">
        <v>23064537</v>
      </c>
      <c r="B59" s="13" t="s">
        <v>3043</v>
      </c>
      <c r="C59" s="13" t="s">
        <v>3044</v>
      </c>
      <c r="D59" s="13" t="s">
        <v>3045</v>
      </c>
      <c r="E59" s="13" t="s">
        <v>3046</v>
      </c>
      <c r="F59" s="13" t="s">
        <v>304</v>
      </c>
      <c r="G59" s="13">
        <v>2012</v>
      </c>
      <c r="H59" s="44">
        <v>41198</v>
      </c>
      <c r="I59" s="13" t="s">
        <v>3047</v>
      </c>
      <c r="J59" s="13" t="s">
        <v>3048</v>
      </c>
      <c r="K59" s="13" t="s">
        <v>3049</v>
      </c>
      <c r="L59" s="13" t="str">
        <f t="shared" si="0"/>
        <v>PreAlerta</v>
      </c>
    </row>
    <row r="60" spans="1:12" ht="15.75" customHeight="1" x14ac:dyDescent="0.25">
      <c r="A60" s="13">
        <v>23157146</v>
      </c>
      <c r="B60" s="13" t="s">
        <v>19444</v>
      </c>
      <c r="C60" s="13" t="s">
        <v>19445</v>
      </c>
      <c r="D60" s="13" t="s">
        <v>19446</v>
      </c>
      <c r="E60" s="13" t="s">
        <v>19447</v>
      </c>
      <c r="F60" s="13" t="s">
        <v>6390</v>
      </c>
      <c r="G60" s="13">
        <v>2012</v>
      </c>
      <c r="H60" s="44">
        <v>41233</v>
      </c>
      <c r="L60" s="13" t="str">
        <f t="shared" si="0"/>
        <v>PreAlerta</v>
      </c>
    </row>
    <row r="61" spans="1:12" ht="15.75" customHeight="1" x14ac:dyDescent="0.25">
      <c r="A61" s="13">
        <v>22917693</v>
      </c>
      <c r="B61" s="13" t="s">
        <v>19708</v>
      </c>
      <c r="C61" s="13" t="s">
        <v>19709</v>
      </c>
      <c r="D61" s="13" t="s">
        <v>20165</v>
      </c>
      <c r="E61" s="13" t="s">
        <v>19711</v>
      </c>
      <c r="F61" s="13" t="s">
        <v>393</v>
      </c>
      <c r="G61" s="13">
        <v>2012</v>
      </c>
      <c r="H61" s="44">
        <v>41146</v>
      </c>
      <c r="K61" s="13" t="s">
        <v>20166</v>
      </c>
      <c r="L61" s="13" t="str">
        <f t="shared" si="0"/>
        <v>PreAlerta</v>
      </c>
    </row>
    <row r="62" spans="1:12" ht="15.75" customHeight="1" x14ac:dyDescent="0.25">
      <c r="A62" s="13">
        <v>22941436</v>
      </c>
      <c r="B62" s="13" t="s">
        <v>2528</v>
      </c>
      <c r="C62" s="13" t="s">
        <v>2529</v>
      </c>
      <c r="D62" s="13" t="s">
        <v>2530</v>
      </c>
      <c r="E62" s="13" t="s">
        <v>1504</v>
      </c>
      <c r="F62" s="13" t="s">
        <v>2531</v>
      </c>
      <c r="G62" s="13">
        <v>2012</v>
      </c>
      <c r="H62" s="44">
        <v>41156</v>
      </c>
      <c r="K62" s="13" t="s">
        <v>2532</v>
      </c>
      <c r="L62" s="13" t="str">
        <f t="shared" si="0"/>
        <v>PreAlerta</v>
      </c>
    </row>
    <row r="63" spans="1:12" ht="15.75" customHeight="1" x14ac:dyDescent="0.25">
      <c r="A63" s="13">
        <v>22972828</v>
      </c>
      <c r="B63" s="13" t="s">
        <v>2906</v>
      </c>
      <c r="C63" s="13" t="s">
        <v>2907</v>
      </c>
      <c r="D63" s="13" t="s">
        <v>2908</v>
      </c>
      <c r="E63" s="13" t="s">
        <v>2427</v>
      </c>
      <c r="F63" s="13" t="s">
        <v>502</v>
      </c>
      <c r="G63" s="13">
        <v>2012</v>
      </c>
      <c r="H63" s="44">
        <v>41166</v>
      </c>
      <c r="I63" s="13" t="s">
        <v>2909</v>
      </c>
      <c r="K63" s="13" t="s">
        <v>2910</v>
      </c>
      <c r="L63" s="13" t="str">
        <f t="shared" si="0"/>
        <v>PreAlerta</v>
      </c>
    </row>
    <row r="64" spans="1:12" ht="15.75" customHeight="1" x14ac:dyDescent="0.25">
      <c r="A64" s="13">
        <v>23063097</v>
      </c>
      <c r="B64" s="13" t="s">
        <v>2594</v>
      </c>
      <c r="C64" s="13" t="s">
        <v>2595</v>
      </c>
      <c r="D64" s="13" t="s">
        <v>2596</v>
      </c>
      <c r="E64" s="13" t="s">
        <v>985</v>
      </c>
      <c r="F64" s="13" t="s">
        <v>949</v>
      </c>
      <c r="G64" s="13">
        <v>2012</v>
      </c>
      <c r="H64" s="44">
        <v>41198</v>
      </c>
      <c r="K64" s="13" t="s">
        <v>2597</v>
      </c>
      <c r="L64" s="13" t="str">
        <f t="shared" si="0"/>
        <v>PreAlerta</v>
      </c>
    </row>
    <row r="65" spans="1:12" ht="15.75" customHeight="1" x14ac:dyDescent="0.25">
      <c r="A65" s="13">
        <v>23142353</v>
      </c>
      <c r="B65" s="13" t="s">
        <v>13246</v>
      </c>
      <c r="C65" s="13" t="s">
        <v>13247</v>
      </c>
      <c r="D65" s="13" t="s">
        <v>13248</v>
      </c>
      <c r="E65" s="13" t="s">
        <v>13249</v>
      </c>
      <c r="F65" s="13" t="s">
        <v>10333</v>
      </c>
      <c r="G65" s="13">
        <v>2012</v>
      </c>
      <c r="H65" s="44">
        <v>41226</v>
      </c>
      <c r="K65" s="13" t="s">
        <v>13250</v>
      </c>
      <c r="L65" s="13" t="str">
        <f t="shared" si="0"/>
        <v>PreAlerta</v>
      </c>
    </row>
    <row r="66" spans="1:12" ht="15.75" customHeight="1" x14ac:dyDescent="0.25">
      <c r="A66" s="13">
        <v>23231489</v>
      </c>
      <c r="B66" s="13" t="s">
        <v>2887</v>
      </c>
      <c r="C66" s="13" t="s">
        <v>2888</v>
      </c>
      <c r="D66" s="13" t="s">
        <v>2889</v>
      </c>
      <c r="E66" s="13" t="s">
        <v>119</v>
      </c>
      <c r="F66" s="13" t="s">
        <v>1091</v>
      </c>
      <c r="G66" s="13">
        <v>2012</v>
      </c>
      <c r="H66" s="44">
        <v>41256</v>
      </c>
      <c r="I66" s="13" t="s">
        <v>2890</v>
      </c>
      <c r="J66" s="13" t="s">
        <v>2891</v>
      </c>
      <c r="K66" s="13" t="s">
        <v>2892</v>
      </c>
      <c r="L66" s="13" t="str">
        <f t="shared" ref="L66:L129" si="1">IF(ISNUMBER(VLOOKUP(A66,PRE,1,FALSE)),"PreAlerta",IF(ISNUMBER(VLOOKUP(A66,POST,1,FALSE)),"PostAlerta",IF(ISNUMBER(VLOOKUP(A66,EXCL,1,FALSE)),"Excluida","no incluido")))</f>
        <v>PreAlerta</v>
      </c>
    </row>
    <row r="67" spans="1:12" ht="15.75" customHeight="1" x14ac:dyDescent="0.25">
      <c r="A67" s="13">
        <v>23245412</v>
      </c>
      <c r="B67" s="13" t="s">
        <v>8488</v>
      </c>
      <c r="C67" s="13" t="s">
        <v>8489</v>
      </c>
      <c r="D67" s="13" t="s">
        <v>8490</v>
      </c>
      <c r="E67" s="13" t="s">
        <v>3583</v>
      </c>
      <c r="F67" s="13" t="s">
        <v>8491</v>
      </c>
      <c r="G67" s="13">
        <v>2012</v>
      </c>
      <c r="H67" s="44">
        <v>41262</v>
      </c>
      <c r="K67" s="13" t="s">
        <v>8492</v>
      </c>
      <c r="L67" s="13" t="str">
        <f t="shared" si="1"/>
        <v>PreAlerta</v>
      </c>
    </row>
    <row r="68" spans="1:12" ht="15.75" customHeight="1" x14ac:dyDescent="0.25">
      <c r="A68" s="13">
        <v>23265744</v>
      </c>
      <c r="B68" s="13" t="s">
        <v>6639</v>
      </c>
      <c r="C68" s="13" t="s">
        <v>6640</v>
      </c>
      <c r="D68" s="13" t="s">
        <v>6641</v>
      </c>
      <c r="E68" s="13" t="s">
        <v>3461</v>
      </c>
      <c r="F68" s="13" t="s">
        <v>2022</v>
      </c>
      <c r="G68" s="13">
        <v>2012</v>
      </c>
      <c r="H68" s="44">
        <v>41269</v>
      </c>
      <c r="K68" s="13" t="s">
        <v>6642</v>
      </c>
      <c r="L68" s="13" t="str">
        <f t="shared" si="1"/>
        <v>PreAlerta</v>
      </c>
    </row>
    <row r="69" spans="1:12" ht="15.75" customHeight="1" x14ac:dyDescent="0.25">
      <c r="A69" s="13">
        <v>23469585</v>
      </c>
      <c r="B69" s="13" t="s">
        <v>4045</v>
      </c>
      <c r="C69" s="13" t="s">
        <v>4046</v>
      </c>
      <c r="D69" s="13" t="s">
        <v>4047</v>
      </c>
      <c r="E69" s="13" t="s">
        <v>4048</v>
      </c>
      <c r="F69" s="13" t="s">
        <v>4049</v>
      </c>
      <c r="G69" s="13">
        <v>2012</v>
      </c>
      <c r="H69" s="44">
        <v>41342</v>
      </c>
      <c r="L69" s="13" t="str">
        <f t="shared" si="1"/>
        <v>PreAlerta</v>
      </c>
    </row>
    <row r="70" spans="1:12" ht="15.75" customHeight="1" x14ac:dyDescent="0.25">
      <c r="A70" s="13">
        <v>23540188</v>
      </c>
      <c r="B70" s="13" t="s">
        <v>2091</v>
      </c>
      <c r="C70" s="13" t="s">
        <v>2092</v>
      </c>
      <c r="D70" s="13" t="s">
        <v>2093</v>
      </c>
      <c r="E70" s="13" t="s">
        <v>2094</v>
      </c>
      <c r="F70" s="13" t="s">
        <v>2095</v>
      </c>
      <c r="G70" s="13">
        <v>2012</v>
      </c>
      <c r="H70" s="44">
        <v>41366</v>
      </c>
      <c r="K70" s="13" t="s">
        <v>2096</v>
      </c>
      <c r="L70" s="13" t="str">
        <f t="shared" si="1"/>
        <v>PreAlerta</v>
      </c>
    </row>
    <row r="71" spans="1:12" ht="15.75" customHeight="1" x14ac:dyDescent="0.25">
      <c r="A71" s="13">
        <v>23221802</v>
      </c>
      <c r="B71" s="13" t="s">
        <v>11040</v>
      </c>
      <c r="C71" s="13" t="s">
        <v>11041</v>
      </c>
      <c r="D71" s="13" t="s">
        <v>11042</v>
      </c>
      <c r="E71" s="13" t="s">
        <v>11043</v>
      </c>
      <c r="F71" s="13" t="s">
        <v>277</v>
      </c>
      <c r="G71" s="13">
        <v>2012</v>
      </c>
      <c r="H71" s="44">
        <v>41254</v>
      </c>
      <c r="I71" s="13" t="s">
        <v>11044</v>
      </c>
      <c r="K71" s="13" t="s">
        <v>11045</v>
      </c>
      <c r="L71" s="13" t="str">
        <f t="shared" si="1"/>
        <v>PreAlerta</v>
      </c>
    </row>
    <row r="72" spans="1:12" ht="15.75" customHeight="1" x14ac:dyDescent="0.25">
      <c r="A72" s="13">
        <v>23053434</v>
      </c>
      <c r="B72" s="13" t="s">
        <v>21720</v>
      </c>
      <c r="C72" s="13" t="s">
        <v>21721</v>
      </c>
      <c r="D72" s="13" t="s">
        <v>21722</v>
      </c>
      <c r="E72" s="13" t="s">
        <v>21723</v>
      </c>
      <c r="F72" s="13" t="s">
        <v>21724</v>
      </c>
      <c r="G72" s="13">
        <v>2012</v>
      </c>
      <c r="H72" s="44">
        <v>41194</v>
      </c>
      <c r="I72" s="13" t="s">
        <v>21725</v>
      </c>
      <c r="K72" s="13" t="s">
        <v>21726</v>
      </c>
      <c r="L72" s="13" t="str">
        <f t="shared" si="1"/>
        <v>PreAlerta</v>
      </c>
    </row>
    <row r="73" spans="1:12" ht="15.75" customHeight="1" x14ac:dyDescent="0.25">
      <c r="A73" s="13">
        <v>23159594</v>
      </c>
      <c r="B73" s="13" t="s">
        <v>3533</v>
      </c>
      <c r="C73" s="13" t="s">
        <v>3534</v>
      </c>
      <c r="D73" s="13" t="s">
        <v>3535</v>
      </c>
      <c r="E73" s="13" t="s">
        <v>3536</v>
      </c>
      <c r="F73" s="13" t="s">
        <v>2072</v>
      </c>
      <c r="G73" s="13">
        <v>2013</v>
      </c>
      <c r="H73" s="44">
        <v>41233</v>
      </c>
      <c r="K73" s="13" t="s">
        <v>3537</v>
      </c>
      <c r="L73" s="13" t="str">
        <f t="shared" si="1"/>
        <v>PreAlerta</v>
      </c>
    </row>
    <row r="74" spans="1:12" ht="15.75" customHeight="1" x14ac:dyDescent="0.25">
      <c r="A74" s="13">
        <v>23250301</v>
      </c>
      <c r="B74" s="13" t="s">
        <v>6526</v>
      </c>
      <c r="C74" s="13" t="s">
        <v>6527</v>
      </c>
      <c r="D74" s="13" t="s">
        <v>6528</v>
      </c>
      <c r="E74" s="13" t="s">
        <v>6529</v>
      </c>
      <c r="F74" s="13" t="s">
        <v>304</v>
      </c>
      <c r="G74" s="13">
        <v>2013</v>
      </c>
      <c r="H74" s="44">
        <v>41263</v>
      </c>
      <c r="K74" s="13" t="s">
        <v>6530</v>
      </c>
      <c r="L74" s="13" t="str">
        <f t="shared" si="1"/>
        <v>PreAlerta</v>
      </c>
    </row>
    <row r="75" spans="1:12" ht="15.75" customHeight="1" x14ac:dyDescent="0.25">
      <c r="A75" s="13">
        <v>23759175</v>
      </c>
      <c r="B75" s="13" t="s">
        <v>13571</v>
      </c>
      <c r="C75" s="13" t="s">
        <v>13572</v>
      </c>
      <c r="D75" s="13" t="s">
        <v>13573</v>
      </c>
      <c r="E75" s="13" t="s">
        <v>13574</v>
      </c>
      <c r="F75" s="13" t="s">
        <v>8730</v>
      </c>
      <c r="G75" s="13">
        <v>2013</v>
      </c>
      <c r="H75" s="44">
        <v>41439</v>
      </c>
      <c r="L75" s="13" t="str">
        <f t="shared" si="1"/>
        <v>PreAlerta</v>
      </c>
    </row>
    <row r="76" spans="1:12" ht="15.75" customHeight="1" x14ac:dyDescent="0.25">
      <c r="A76" s="13">
        <v>24066990</v>
      </c>
      <c r="B76" s="13" t="s">
        <v>4628</v>
      </c>
      <c r="C76" s="13" t="s">
        <v>4629</v>
      </c>
      <c r="D76" s="13" t="s">
        <v>4630</v>
      </c>
      <c r="E76" s="13" t="s">
        <v>1559</v>
      </c>
      <c r="F76" s="13" t="s">
        <v>4631</v>
      </c>
      <c r="G76" s="13">
        <v>2013</v>
      </c>
      <c r="H76" s="44">
        <v>41544</v>
      </c>
      <c r="L76" s="13" t="str">
        <f t="shared" si="1"/>
        <v>PreAlerta</v>
      </c>
    </row>
    <row r="77" spans="1:12" ht="15.75" customHeight="1" x14ac:dyDescent="0.25">
      <c r="A77" s="13">
        <v>23299608</v>
      </c>
      <c r="B77" s="13" t="s">
        <v>4532</v>
      </c>
      <c r="C77" s="13" t="s">
        <v>4533</v>
      </c>
      <c r="D77" s="13" t="s">
        <v>4534</v>
      </c>
      <c r="E77" s="13" t="s">
        <v>4367</v>
      </c>
      <c r="F77" s="13" t="s">
        <v>4413</v>
      </c>
      <c r="G77" s="13">
        <v>2013</v>
      </c>
      <c r="H77" s="44">
        <v>41284</v>
      </c>
      <c r="K77" s="13" t="s">
        <v>4535</v>
      </c>
      <c r="L77" s="13" t="str">
        <f t="shared" si="1"/>
        <v>PreAlerta</v>
      </c>
    </row>
    <row r="78" spans="1:12" ht="15.75" customHeight="1" x14ac:dyDescent="0.25">
      <c r="A78" s="13">
        <v>23351652</v>
      </c>
      <c r="B78" s="13" t="s">
        <v>4384</v>
      </c>
      <c r="C78" s="13" t="s">
        <v>4385</v>
      </c>
      <c r="D78" s="13" t="s">
        <v>4386</v>
      </c>
      <c r="E78" s="13" t="s">
        <v>4387</v>
      </c>
      <c r="F78" s="13" t="s">
        <v>1046</v>
      </c>
      <c r="G78" s="13">
        <v>2013</v>
      </c>
      <c r="H78" s="44">
        <v>41303</v>
      </c>
      <c r="L78" s="13" t="str">
        <f t="shared" si="1"/>
        <v>PreAlerta</v>
      </c>
    </row>
    <row r="79" spans="1:12" ht="15.75" customHeight="1" x14ac:dyDescent="0.25">
      <c r="A79" s="13">
        <v>23347339</v>
      </c>
      <c r="B79" s="13" t="s">
        <v>2262</v>
      </c>
      <c r="C79" s="13" t="s">
        <v>2263</v>
      </c>
      <c r="D79" s="13" t="s">
        <v>2264</v>
      </c>
      <c r="E79" s="13" t="s">
        <v>2265</v>
      </c>
      <c r="F79" s="13" t="s">
        <v>1066</v>
      </c>
      <c r="G79" s="13">
        <v>2013</v>
      </c>
      <c r="H79" s="44">
        <v>41300</v>
      </c>
      <c r="I79" s="13" t="s">
        <v>2266</v>
      </c>
      <c r="K79" s="13" t="s">
        <v>2267</v>
      </c>
      <c r="L79" s="13" t="str">
        <f t="shared" si="1"/>
        <v>PreAlerta</v>
      </c>
    </row>
    <row r="80" spans="1:12" ht="15.75" customHeight="1" x14ac:dyDescent="0.25">
      <c r="A80" s="13">
        <v>23351067</v>
      </c>
      <c r="B80" s="13" t="s">
        <v>1363</v>
      </c>
      <c r="C80" s="13" t="s">
        <v>1364</v>
      </c>
      <c r="D80" s="13" t="s">
        <v>1365</v>
      </c>
      <c r="E80" s="13" t="s">
        <v>1366</v>
      </c>
      <c r="F80" s="13" t="s">
        <v>1066</v>
      </c>
      <c r="G80" s="13">
        <v>2013</v>
      </c>
      <c r="H80" s="44">
        <v>41303</v>
      </c>
      <c r="I80" s="13" t="s">
        <v>1367</v>
      </c>
      <c r="K80" s="13" t="s">
        <v>1368</v>
      </c>
      <c r="L80" s="13" t="str">
        <f t="shared" si="1"/>
        <v>PreAlerta</v>
      </c>
    </row>
    <row r="81" spans="1:12" ht="15.75" customHeight="1" x14ac:dyDescent="0.25">
      <c r="A81" s="13">
        <v>22797875</v>
      </c>
      <c r="B81" s="13" t="s">
        <v>2942</v>
      </c>
      <c r="C81" s="13" t="s">
        <v>2943</v>
      </c>
      <c r="D81" s="13" t="s">
        <v>2944</v>
      </c>
      <c r="E81" s="13" t="s">
        <v>2945</v>
      </c>
      <c r="F81" s="13" t="s">
        <v>1328</v>
      </c>
      <c r="G81" s="13">
        <v>2013</v>
      </c>
      <c r="H81" s="44">
        <v>41107</v>
      </c>
      <c r="K81" s="13" t="s">
        <v>2946</v>
      </c>
      <c r="L81" s="13" t="str">
        <f t="shared" si="1"/>
        <v>PreAlerta</v>
      </c>
    </row>
    <row r="82" spans="1:12" ht="15.75" customHeight="1" x14ac:dyDescent="0.25">
      <c r="A82" s="13">
        <v>23002175</v>
      </c>
      <c r="B82" s="13" t="s">
        <v>2076</v>
      </c>
      <c r="C82" s="13" t="s">
        <v>2077</v>
      </c>
      <c r="D82" s="13" t="s">
        <v>2078</v>
      </c>
      <c r="E82" s="13" t="s">
        <v>380</v>
      </c>
      <c r="F82" s="13" t="s">
        <v>493</v>
      </c>
      <c r="G82" s="13">
        <v>2013</v>
      </c>
      <c r="H82" s="44">
        <v>41177</v>
      </c>
      <c r="K82" s="13" t="s">
        <v>2079</v>
      </c>
      <c r="L82" s="13" t="str">
        <f t="shared" si="1"/>
        <v>PreAlerta</v>
      </c>
    </row>
    <row r="83" spans="1:12" ht="15.75" customHeight="1" x14ac:dyDescent="0.25">
      <c r="A83" s="13">
        <v>23183436</v>
      </c>
      <c r="B83" s="13" t="s">
        <v>1100</v>
      </c>
      <c r="C83" s="13" t="s">
        <v>1101</v>
      </c>
      <c r="D83" s="13" t="s">
        <v>1102</v>
      </c>
      <c r="E83" s="13" t="s">
        <v>119</v>
      </c>
      <c r="F83" s="13" t="s">
        <v>573</v>
      </c>
      <c r="G83" s="13">
        <v>2013</v>
      </c>
      <c r="H83" s="44">
        <v>41241</v>
      </c>
      <c r="I83" s="13" t="s">
        <v>1103</v>
      </c>
      <c r="K83" s="13" t="s">
        <v>1104</v>
      </c>
      <c r="L83" s="13" t="str">
        <f t="shared" si="1"/>
        <v>PreAlerta</v>
      </c>
    </row>
    <row r="84" spans="1:12" ht="15.75" customHeight="1" x14ac:dyDescent="0.25">
      <c r="A84" s="13">
        <v>23221768</v>
      </c>
      <c r="B84" s="13" t="s">
        <v>19212</v>
      </c>
      <c r="C84" s="13" t="s">
        <v>19213</v>
      </c>
      <c r="D84" s="13" t="s">
        <v>19214</v>
      </c>
      <c r="E84" s="13" t="s">
        <v>19215</v>
      </c>
      <c r="F84" s="13" t="s">
        <v>257</v>
      </c>
      <c r="G84" s="13">
        <v>2013</v>
      </c>
      <c r="H84" s="44">
        <v>41254</v>
      </c>
      <c r="K84" s="13" t="s">
        <v>19216</v>
      </c>
      <c r="L84" s="13" t="str">
        <f t="shared" si="1"/>
        <v>PreAlerta</v>
      </c>
    </row>
    <row r="85" spans="1:12" ht="15.75" customHeight="1" x14ac:dyDescent="0.25">
      <c r="A85" s="13">
        <v>23461302</v>
      </c>
      <c r="B85" s="13" t="s">
        <v>12335</v>
      </c>
      <c r="C85" s="13" t="s">
        <v>12336</v>
      </c>
      <c r="D85" s="13" t="s">
        <v>12337</v>
      </c>
      <c r="E85" s="13" t="s">
        <v>12338</v>
      </c>
      <c r="F85" s="13" t="s">
        <v>12322</v>
      </c>
      <c r="G85" s="13">
        <v>2013</v>
      </c>
      <c r="H85" s="44">
        <v>41340</v>
      </c>
      <c r="I85" s="13" t="s">
        <v>12339</v>
      </c>
      <c r="J85" s="13" t="s">
        <v>12340</v>
      </c>
      <c r="L85" s="13" t="str">
        <f t="shared" si="1"/>
        <v>PreAlerta</v>
      </c>
    </row>
    <row r="86" spans="1:12" ht="15.75" customHeight="1" x14ac:dyDescent="0.25">
      <c r="A86" s="13">
        <v>23461308</v>
      </c>
      <c r="B86" s="13" t="s">
        <v>13902</v>
      </c>
      <c r="C86" s="13" t="s">
        <v>13903</v>
      </c>
      <c r="D86" s="13" t="s">
        <v>13904</v>
      </c>
      <c r="E86" s="13" t="s">
        <v>13905</v>
      </c>
      <c r="F86" s="13" t="s">
        <v>12322</v>
      </c>
      <c r="G86" s="13">
        <v>2013</v>
      </c>
      <c r="H86" s="44">
        <v>41340</v>
      </c>
      <c r="L86" s="13" t="str">
        <f t="shared" si="1"/>
        <v>PreAlerta</v>
      </c>
    </row>
    <row r="87" spans="1:12" ht="15.75" customHeight="1" x14ac:dyDescent="0.25">
      <c r="A87" s="13">
        <v>24400344</v>
      </c>
      <c r="B87" s="13" t="s">
        <v>12703</v>
      </c>
      <c r="C87" s="13" t="s">
        <v>12704</v>
      </c>
      <c r="D87" s="13" t="s">
        <v>12705</v>
      </c>
      <c r="E87" s="13" t="s">
        <v>12706</v>
      </c>
      <c r="F87" s="13" t="s">
        <v>735</v>
      </c>
      <c r="G87" s="13">
        <v>2013</v>
      </c>
      <c r="H87" s="44">
        <v>41648</v>
      </c>
      <c r="K87" s="13" t="s">
        <v>12707</v>
      </c>
      <c r="L87" s="13" t="str">
        <f t="shared" si="1"/>
        <v>PreAlerta</v>
      </c>
    </row>
    <row r="88" spans="1:12" ht="15.75" customHeight="1" x14ac:dyDescent="0.25">
      <c r="A88" s="13">
        <v>23341609</v>
      </c>
      <c r="B88" s="13" t="s">
        <v>5290</v>
      </c>
      <c r="C88" s="13" t="s">
        <v>5291</v>
      </c>
      <c r="D88" s="13" t="s">
        <v>5292</v>
      </c>
      <c r="E88" s="13" t="s">
        <v>5293</v>
      </c>
      <c r="F88" s="13" t="s">
        <v>5294</v>
      </c>
      <c r="G88" s="13">
        <v>2013</v>
      </c>
      <c r="H88" s="44">
        <v>41298</v>
      </c>
      <c r="I88" s="13" t="s">
        <v>5295</v>
      </c>
      <c r="K88" s="13" t="s">
        <v>5296</v>
      </c>
      <c r="L88" s="13" t="str">
        <f t="shared" si="1"/>
        <v>PreAlerta</v>
      </c>
    </row>
    <row r="89" spans="1:12" ht="15.75" customHeight="1" x14ac:dyDescent="0.25">
      <c r="A89" s="13">
        <v>23407126</v>
      </c>
      <c r="B89" s="13" t="s">
        <v>7393</v>
      </c>
      <c r="C89" s="13" t="s">
        <v>7259</v>
      </c>
      <c r="D89" s="13" t="s">
        <v>7394</v>
      </c>
      <c r="E89" s="13" t="s">
        <v>7261</v>
      </c>
      <c r="F89" s="13" t="s">
        <v>2808</v>
      </c>
      <c r="G89" s="13">
        <v>2013</v>
      </c>
      <c r="H89" s="44">
        <v>41320</v>
      </c>
      <c r="I89" s="13" t="s">
        <v>7395</v>
      </c>
      <c r="L89" s="13" t="str">
        <f t="shared" si="1"/>
        <v>PreAlerta</v>
      </c>
    </row>
    <row r="90" spans="1:12" ht="15.75" customHeight="1" x14ac:dyDescent="0.25">
      <c r="A90" s="13">
        <v>23152483</v>
      </c>
      <c r="B90" s="13" t="s">
        <v>12450</v>
      </c>
      <c r="C90" s="13" t="s">
        <v>12451</v>
      </c>
      <c r="D90" s="13" t="s">
        <v>12452</v>
      </c>
      <c r="E90" s="13" t="s">
        <v>12453</v>
      </c>
      <c r="F90" s="13" t="s">
        <v>493</v>
      </c>
      <c r="G90" s="13">
        <v>2013</v>
      </c>
      <c r="H90" s="44">
        <v>41229</v>
      </c>
      <c r="K90" s="13" t="s">
        <v>12454</v>
      </c>
      <c r="L90" s="13" t="str">
        <f t="shared" si="1"/>
        <v>PreAlerta</v>
      </c>
    </row>
    <row r="91" spans="1:12" ht="15.75" customHeight="1" x14ac:dyDescent="0.25">
      <c r="A91" s="13">
        <v>23194411</v>
      </c>
      <c r="B91" s="13" t="s">
        <v>13874</v>
      </c>
      <c r="C91" s="13" t="s">
        <v>13875</v>
      </c>
      <c r="D91" s="13" t="s">
        <v>13876</v>
      </c>
      <c r="E91" s="13" t="s">
        <v>13877</v>
      </c>
      <c r="F91" s="13" t="s">
        <v>10296</v>
      </c>
      <c r="G91" s="13">
        <v>2013</v>
      </c>
      <c r="H91" s="44">
        <v>41244</v>
      </c>
      <c r="K91" s="13" t="s">
        <v>13878</v>
      </c>
      <c r="L91" s="13" t="str">
        <f t="shared" si="1"/>
        <v>PreAlerta</v>
      </c>
    </row>
    <row r="92" spans="1:12" ht="15.75" customHeight="1" x14ac:dyDescent="0.25">
      <c r="A92" s="13">
        <v>23257414</v>
      </c>
      <c r="B92" s="13" t="s">
        <v>2610</v>
      </c>
      <c r="C92" s="13" t="s">
        <v>2611</v>
      </c>
      <c r="D92" s="13" t="s">
        <v>2612</v>
      </c>
      <c r="E92" s="13" t="s">
        <v>2002</v>
      </c>
      <c r="F92" s="13" t="s">
        <v>415</v>
      </c>
      <c r="G92" s="13">
        <v>2013</v>
      </c>
      <c r="H92" s="44">
        <v>41265</v>
      </c>
      <c r="K92" s="13" t="s">
        <v>2613</v>
      </c>
      <c r="L92" s="13" t="str">
        <f t="shared" si="1"/>
        <v>PreAlerta</v>
      </c>
    </row>
    <row r="93" spans="1:12" ht="15.75" customHeight="1" x14ac:dyDescent="0.25">
      <c r="A93" s="13">
        <v>23417685</v>
      </c>
      <c r="B93" s="13" t="s">
        <v>19708</v>
      </c>
      <c r="C93" s="13" t="s">
        <v>19709</v>
      </c>
      <c r="D93" s="13" t="s">
        <v>19710</v>
      </c>
      <c r="E93" s="13" t="s">
        <v>19711</v>
      </c>
      <c r="F93" s="13" t="s">
        <v>19712</v>
      </c>
      <c r="G93" s="13">
        <v>2013</v>
      </c>
      <c r="H93" s="44">
        <v>41324</v>
      </c>
      <c r="K93" s="13" t="s">
        <v>19713</v>
      </c>
      <c r="L93" s="13" t="str">
        <f t="shared" si="1"/>
        <v>PreAlerta</v>
      </c>
    </row>
    <row r="94" spans="1:12" ht="15.75" customHeight="1" x14ac:dyDescent="0.25">
      <c r="A94" s="13">
        <v>23484614</v>
      </c>
      <c r="B94" s="13" t="s">
        <v>13857</v>
      </c>
      <c r="C94" s="13" t="s">
        <v>13858</v>
      </c>
      <c r="D94" s="13" t="s">
        <v>13859</v>
      </c>
      <c r="E94" s="13" t="s">
        <v>13860</v>
      </c>
      <c r="F94" s="13" t="s">
        <v>13861</v>
      </c>
      <c r="G94" s="13">
        <v>2013</v>
      </c>
      <c r="H94" s="44">
        <v>41348</v>
      </c>
      <c r="L94" s="13" t="str">
        <f t="shared" si="1"/>
        <v>PreAlerta</v>
      </c>
    </row>
    <row r="95" spans="1:12" ht="15.75" customHeight="1" x14ac:dyDescent="0.25">
      <c r="A95" s="13">
        <v>23559833</v>
      </c>
      <c r="B95" s="13" t="s">
        <v>12245</v>
      </c>
      <c r="C95" s="13" t="s">
        <v>12246</v>
      </c>
      <c r="D95" s="13" t="s">
        <v>12247</v>
      </c>
      <c r="E95" s="13" t="s">
        <v>12248</v>
      </c>
      <c r="F95" s="13" t="s">
        <v>12249</v>
      </c>
      <c r="G95" s="13">
        <v>2013</v>
      </c>
      <c r="H95" s="44">
        <v>41370</v>
      </c>
      <c r="I95" s="13" t="s">
        <v>12250</v>
      </c>
      <c r="L95" s="13" t="str">
        <f t="shared" si="1"/>
        <v>PreAlerta</v>
      </c>
    </row>
    <row r="96" spans="1:12" ht="15.75" customHeight="1" x14ac:dyDescent="0.25">
      <c r="A96" s="13">
        <v>23841188</v>
      </c>
      <c r="B96" s="13" t="s">
        <v>3398</v>
      </c>
      <c r="C96" s="13" t="s">
        <v>3399</v>
      </c>
      <c r="D96" s="13" t="s">
        <v>3400</v>
      </c>
      <c r="E96" s="13" t="s">
        <v>655</v>
      </c>
      <c r="F96" s="13" t="s">
        <v>381</v>
      </c>
      <c r="G96" s="13">
        <v>2013</v>
      </c>
      <c r="H96" s="44">
        <v>41467</v>
      </c>
      <c r="L96" s="13" t="str">
        <f t="shared" si="1"/>
        <v>PreAlerta</v>
      </c>
    </row>
    <row r="97" spans="1:12" ht="15.75" customHeight="1" x14ac:dyDescent="0.25">
      <c r="A97" s="13">
        <v>23460055</v>
      </c>
      <c r="B97" s="13" t="s">
        <v>11902</v>
      </c>
      <c r="C97" s="13" t="s">
        <v>11903</v>
      </c>
      <c r="D97" s="13" t="s">
        <v>11904</v>
      </c>
      <c r="E97" s="13" t="s">
        <v>1638</v>
      </c>
      <c r="F97" s="13" t="s">
        <v>11905</v>
      </c>
      <c r="G97" s="13">
        <v>2013</v>
      </c>
      <c r="H97" s="44">
        <v>41339</v>
      </c>
      <c r="I97" s="13" t="s">
        <v>11906</v>
      </c>
      <c r="J97" s="13" t="s">
        <v>11907</v>
      </c>
      <c r="K97" s="13" t="s">
        <v>11908</v>
      </c>
      <c r="L97" s="13" t="str">
        <f t="shared" si="1"/>
        <v>PreAlerta</v>
      </c>
    </row>
    <row r="98" spans="1:12" ht="15.75" customHeight="1" x14ac:dyDescent="0.25">
      <c r="A98" s="13">
        <v>23433914</v>
      </c>
      <c r="B98" s="13" t="s">
        <v>16370</v>
      </c>
      <c r="C98" s="13" t="s">
        <v>16371</v>
      </c>
      <c r="D98" s="13" t="s">
        <v>16372</v>
      </c>
      <c r="E98" s="13" t="s">
        <v>16373</v>
      </c>
      <c r="F98" s="13" t="s">
        <v>16374</v>
      </c>
      <c r="G98" s="13">
        <v>2013</v>
      </c>
      <c r="H98" s="44">
        <v>41331</v>
      </c>
      <c r="K98" s="13" t="s">
        <v>16375</v>
      </c>
      <c r="L98" s="13" t="str">
        <f t="shared" si="1"/>
        <v>PreAlerta</v>
      </c>
    </row>
    <row r="99" spans="1:12" ht="15.75" customHeight="1" x14ac:dyDescent="0.25">
      <c r="A99" s="13">
        <v>23453701</v>
      </c>
      <c r="B99" s="13" t="s">
        <v>12721</v>
      </c>
      <c r="C99" s="13" t="s">
        <v>12722</v>
      </c>
      <c r="D99" s="13" t="s">
        <v>12723</v>
      </c>
      <c r="E99" s="13" t="s">
        <v>12724</v>
      </c>
      <c r="F99" s="13" t="s">
        <v>12725</v>
      </c>
      <c r="G99" s="13">
        <v>2013</v>
      </c>
      <c r="H99" s="44">
        <v>41338</v>
      </c>
      <c r="K99" s="13" t="s">
        <v>12726</v>
      </c>
      <c r="L99" s="13" t="str">
        <f t="shared" si="1"/>
        <v>PreAlerta</v>
      </c>
    </row>
    <row r="100" spans="1:12" ht="15.75" customHeight="1" x14ac:dyDescent="0.25">
      <c r="A100" s="13">
        <v>23472801</v>
      </c>
      <c r="B100" s="13" t="s">
        <v>13505</v>
      </c>
      <c r="C100" s="13" t="s">
        <v>13506</v>
      </c>
      <c r="D100" s="13" t="s">
        <v>13507</v>
      </c>
      <c r="E100" s="13" t="s">
        <v>13508</v>
      </c>
      <c r="F100" s="13" t="s">
        <v>13509</v>
      </c>
      <c r="G100" s="13">
        <v>2013</v>
      </c>
      <c r="H100" s="44">
        <v>41345</v>
      </c>
      <c r="K100" s="13" t="s">
        <v>13510</v>
      </c>
      <c r="L100" s="13" t="str">
        <f t="shared" si="1"/>
        <v>PreAlerta</v>
      </c>
    </row>
    <row r="101" spans="1:12" ht="15.75" customHeight="1" x14ac:dyDescent="0.25">
      <c r="A101" s="13">
        <v>23592974</v>
      </c>
      <c r="B101" s="13" t="s">
        <v>10092</v>
      </c>
      <c r="C101" s="13" t="s">
        <v>10093</v>
      </c>
      <c r="D101" s="13" t="s">
        <v>10094</v>
      </c>
      <c r="E101" s="13" t="s">
        <v>10095</v>
      </c>
      <c r="F101" s="13" t="s">
        <v>10096</v>
      </c>
      <c r="G101" s="13">
        <v>2013</v>
      </c>
      <c r="H101" s="44">
        <v>41382</v>
      </c>
      <c r="I101" s="13" t="s">
        <v>10097</v>
      </c>
      <c r="K101" s="13" t="s">
        <v>10098</v>
      </c>
      <c r="L101" s="13" t="str">
        <f t="shared" si="1"/>
        <v>PreAlerta</v>
      </c>
    </row>
    <row r="102" spans="1:12" ht="15.75" customHeight="1" x14ac:dyDescent="0.25">
      <c r="A102" s="13">
        <v>23594520</v>
      </c>
      <c r="B102" s="13" t="s">
        <v>1830</v>
      </c>
      <c r="C102" s="13" t="s">
        <v>1831</v>
      </c>
      <c r="D102" s="13" t="s">
        <v>1832</v>
      </c>
      <c r="E102" s="13" t="s">
        <v>1700</v>
      </c>
      <c r="F102" s="13" t="s">
        <v>1046</v>
      </c>
      <c r="G102" s="13">
        <v>2013</v>
      </c>
      <c r="H102" s="44">
        <v>41383</v>
      </c>
      <c r="K102" s="13" t="s">
        <v>1833</v>
      </c>
      <c r="L102" s="13" t="str">
        <f t="shared" si="1"/>
        <v>PreAlerta</v>
      </c>
    </row>
    <row r="103" spans="1:12" ht="15.75" customHeight="1" x14ac:dyDescent="0.25">
      <c r="A103" s="13">
        <v>23609458</v>
      </c>
      <c r="B103" s="13" t="s">
        <v>8641</v>
      </c>
      <c r="C103" s="13" t="s">
        <v>8642</v>
      </c>
      <c r="D103" s="13" t="s">
        <v>8643</v>
      </c>
      <c r="E103" s="13" t="s">
        <v>8644</v>
      </c>
      <c r="F103" s="13" t="s">
        <v>1082</v>
      </c>
      <c r="G103" s="13">
        <v>2013</v>
      </c>
      <c r="H103" s="44">
        <v>41388</v>
      </c>
      <c r="I103" s="13" t="s">
        <v>8645</v>
      </c>
      <c r="K103" s="13" t="s">
        <v>8646</v>
      </c>
      <c r="L103" s="13" t="str">
        <f t="shared" si="1"/>
        <v>PreAlerta</v>
      </c>
    </row>
    <row r="104" spans="1:12" ht="15.75" customHeight="1" x14ac:dyDescent="0.25">
      <c r="A104" s="13">
        <v>23613823</v>
      </c>
      <c r="B104" s="13" t="s">
        <v>20522</v>
      </c>
      <c r="C104" s="13" t="s">
        <v>20523</v>
      </c>
      <c r="D104" s="13" t="s">
        <v>20524</v>
      </c>
      <c r="E104" s="13" t="s">
        <v>20525</v>
      </c>
      <c r="F104" s="13" t="s">
        <v>424</v>
      </c>
      <c r="G104" s="13">
        <v>2013</v>
      </c>
      <c r="H104" s="44">
        <v>41389</v>
      </c>
      <c r="I104" s="13" t="s">
        <v>20526</v>
      </c>
      <c r="K104" s="13" t="s">
        <v>20527</v>
      </c>
      <c r="L104" s="13" t="str">
        <f t="shared" si="1"/>
        <v>PreAlerta</v>
      </c>
    </row>
    <row r="105" spans="1:12" ht="15.75" customHeight="1" x14ac:dyDescent="0.25">
      <c r="A105" s="13">
        <v>23565750</v>
      </c>
      <c r="B105" s="13" t="s">
        <v>3645</v>
      </c>
      <c r="C105" s="13" t="s">
        <v>3646</v>
      </c>
      <c r="D105" s="13" t="s">
        <v>3647</v>
      </c>
      <c r="E105" s="13" t="s">
        <v>3648</v>
      </c>
      <c r="F105" s="13" t="s">
        <v>2293</v>
      </c>
      <c r="G105" s="13">
        <v>2013</v>
      </c>
      <c r="H105" s="44">
        <v>41374</v>
      </c>
      <c r="I105" s="13" t="s">
        <v>3649</v>
      </c>
      <c r="K105" s="13" t="s">
        <v>3650</v>
      </c>
      <c r="L105" s="13" t="str">
        <f t="shared" si="1"/>
        <v>PreAlerta</v>
      </c>
    </row>
    <row r="106" spans="1:12" ht="15.75" customHeight="1" x14ac:dyDescent="0.25">
      <c r="A106" s="13">
        <v>23623306</v>
      </c>
      <c r="B106" s="13" t="s">
        <v>1972</v>
      </c>
      <c r="C106" s="13" t="s">
        <v>1973</v>
      </c>
      <c r="D106" s="13" t="s">
        <v>1974</v>
      </c>
      <c r="E106" s="13" t="s">
        <v>1975</v>
      </c>
      <c r="F106" s="13" t="s">
        <v>1976</v>
      </c>
      <c r="G106" s="13">
        <v>2013</v>
      </c>
      <c r="H106" s="44">
        <v>41394</v>
      </c>
      <c r="K106" s="13" t="s">
        <v>1977</v>
      </c>
      <c r="L106" s="13" t="str">
        <f t="shared" si="1"/>
        <v>PreAlerta</v>
      </c>
    </row>
    <row r="107" spans="1:12" ht="15.75" customHeight="1" x14ac:dyDescent="0.25">
      <c r="A107" s="13">
        <v>23856869</v>
      </c>
      <c r="B107" s="13" t="s">
        <v>2190</v>
      </c>
      <c r="C107" s="13" t="s">
        <v>2191</v>
      </c>
      <c r="D107" s="13" t="s">
        <v>2192</v>
      </c>
      <c r="E107" s="13" t="s">
        <v>2193</v>
      </c>
      <c r="F107" s="13" t="s">
        <v>2194</v>
      </c>
      <c r="G107" s="13">
        <v>2013</v>
      </c>
      <c r="H107" s="44">
        <v>41472</v>
      </c>
      <c r="K107" s="13" t="s">
        <v>2195</v>
      </c>
      <c r="L107" s="13" t="str">
        <f t="shared" si="1"/>
        <v>PreAlerta</v>
      </c>
    </row>
    <row r="108" spans="1:12" ht="15.75" customHeight="1" x14ac:dyDescent="0.25">
      <c r="A108" s="13">
        <v>23970709</v>
      </c>
      <c r="B108" s="13" t="s">
        <v>6100</v>
      </c>
      <c r="C108" s="13" t="s">
        <v>6101</v>
      </c>
      <c r="D108" s="13" t="s">
        <v>6102</v>
      </c>
      <c r="E108" s="13" t="s">
        <v>6103</v>
      </c>
      <c r="F108" s="13" t="s">
        <v>735</v>
      </c>
      <c r="G108" s="13">
        <v>2013</v>
      </c>
      <c r="H108" s="44">
        <v>41510</v>
      </c>
      <c r="K108" s="13" t="s">
        <v>6104</v>
      </c>
      <c r="L108" s="13" t="str">
        <f t="shared" si="1"/>
        <v>PreAlerta</v>
      </c>
    </row>
    <row r="109" spans="1:12" ht="15.75" customHeight="1" x14ac:dyDescent="0.25">
      <c r="A109" s="13">
        <v>24050075</v>
      </c>
      <c r="B109" s="13" t="s">
        <v>17971</v>
      </c>
      <c r="C109" s="13" t="s">
        <v>17972</v>
      </c>
      <c r="D109" s="13" t="s">
        <v>17973</v>
      </c>
      <c r="E109" s="13" t="s">
        <v>17974</v>
      </c>
      <c r="F109" s="13" t="s">
        <v>17975</v>
      </c>
      <c r="G109" s="13">
        <v>2013</v>
      </c>
      <c r="H109" s="44">
        <v>41538</v>
      </c>
      <c r="L109" s="13" t="str">
        <f t="shared" si="1"/>
        <v>PreAlerta</v>
      </c>
    </row>
    <row r="110" spans="1:12" ht="15.75" customHeight="1" x14ac:dyDescent="0.25">
      <c r="A110" s="13">
        <v>23705013</v>
      </c>
      <c r="B110" s="13" t="s">
        <v>5561</v>
      </c>
      <c r="C110" s="13" t="s">
        <v>5562</v>
      </c>
      <c r="D110" s="13" t="s">
        <v>5563</v>
      </c>
      <c r="E110" s="13" t="s">
        <v>5564</v>
      </c>
      <c r="F110" s="13" t="s">
        <v>424</v>
      </c>
      <c r="G110" s="13">
        <v>2013</v>
      </c>
      <c r="H110" s="44">
        <v>41419</v>
      </c>
      <c r="I110" s="13" t="s">
        <v>5565</v>
      </c>
      <c r="K110" s="13" t="s">
        <v>5566</v>
      </c>
      <c r="L110" s="13" t="str">
        <f t="shared" si="1"/>
        <v>PreAlerta</v>
      </c>
    </row>
    <row r="111" spans="1:12" ht="15.75" customHeight="1" x14ac:dyDescent="0.25">
      <c r="A111" s="13">
        <v>23390207</v>
      </c>
      <c r="B111" s="13" t="s">
        <v>16498</v>
      </c>
      <c r="C111" s="13" t="s">
        <v>16499</v>
      </c>
      <c r="D111" s="13" t="s">
        <v>16500</v>
      </c>
      <c r="E111" s="13" t="s">
        <v>16501</v>
      </c>
      <c r="F111" s="13" t="s">
        <v>493</v>
      </c>
      <c r="G111" s="13">
        <v>2013</v>
      </c>
      <c r="H111" s="44">
        <v>41313</v>
      </c>
      <c r="K111" s="13" t="s">
        <v>16502</v>
      </c>
      <c r="L111" s="13" t="str">
        <f t="shared" si="1"/>
        <v>PreAlerta</v>
      </c>
    </row>
    <row r="112" spans="1:12" ht="15.75" customHeight="1" x14ac:dyDescent="0.25">
      <c r="A112" s="13">
        <v>23416957</v>
      </c>
      <c r="B112" s="13" t="s">
        <v>8277</v>
      </c>
      <c r="C112" s="13" t="s">
        <v>8278</v>
      </c>
      <c r="D112" s="13" t="s">
        <v>8279</v>
      </c>
      <c r="E112" s="13" t="s">
        <v>256</v>
      </c>
      <c r="F112" s="13" t="s">
        <v>493</v>
      </c>
      <c r="G112" s="13">
        <v>2013</v>
      </c>
      <c r="H112" s="44">
        <v>41324</v>
      </c>
      <c r="K112" s="13" t="s">
        <v>8280</v>
      </c>
      <c r="L112" s="13" t="str">
        <f t="shared" si="1"/>
        <v>PreAlerta</v>
      </c>
    </row>
    <row r="113" spans="1:12" ht="15.75" customHeight="1" x14ac:dyDescent="0.25">
      <c r="A113" s="13">
        <v>23506248</v>
      </c>
      <c r="B113" s="13" t="s">
        <v>1425</v>
      </c>
      <c r="C113" s="13" t="s">
        <v>1426</v>
      </c>
      <c r="D113" s="13" t="s">
        <v>1427</v>
      </c>
      <c r="E113" s="13" t="s">
        <v>1428</v>
      </c>
      <c r="F113" s="13" t="s">
        <v>1429</v>
      </c>
      <c r="G113" s="13">
        <v>2013</v>
      </c>
      <c r="H113" s="44">
        <v>41353</v>
      </c>
      <c r="I113" s="13" t="s">
        <v>1430</v>
      </c>
      <c r="J113" s="13" t="s">
        <v>1431</v>
      </c>
      <c r="K113" s="13" t="s">
        <v>1432</v>
      </c>
      <c r="L113" s="13" t="str">
        <f t="shared" si="1"/>
        <v>PreAlerta</v>
      </c>
    </row>
    <row r="114" spans="1:12" ht="15.75" customHeight="1" x14ac:dyDescent="0.25">
      <c r="A114" s="13">
        <v>23680903</v>
      </c>
      <c r="B114" s="13" t="s">
        <v>1798</v>
      </c>
      <c r="C114" s="13" t="s">
        <v>1799</v>
      </c>
      <c r="D114" s="13" t="s">
        <v>1800</v>
      </c>
      <c r="E114" s="13" t="s">
        <v>1801</v>
      </c>
      <c r="F114" s="13" t="s">
        <v>304</v>
      </c>
      <c r="G114" s="13">
        <v>2013</v>
      </c>
      <c r="H114" s="44">
        <v>41412</v>
      </c>
      <c r="K114" s="13" t="s">
        <v>1802</v>
      </c>
      <c r="L114" s="13" t="str">
        <f t="shared" si="1"/>
        <v>PreAlerta</v>
      </c>
    </row>
    <row r="115" spans="1:12" ht="15.75" customHeight="1" x14ac:dyDescent="0.25">
      <c r="A115" s="13">
        <v>23970741</v>
      </c>
      <c r="B115" s="13" t="s">
        <v>7684</v>
      </c>
      <c r="C115" s="13" t="s">
        <v>7685</v>
      </c>
      <c r="D115" s="13" t="s">
        <v>7686</v>
      </c>
      <c r="E115" s="13" t="s">
        <v>7687</v>
      </c>
      <c r="F115" s="13" t="s">
        <v>735</v>
      </c>
      <c r="G115" s="13">
        <v>2013</v>
      </c>
      <c r="H115" s="44">
        <v>41510</v>
      </c>
      <c r="K115" s="13" t="s">
        <v>7688</v>
      </c>
      <c r="L115" s="13" t="str">
        <f t="shared" si="1"/>
        <v>PreAlerta</v>
      </c>
    </row>
    <row r="116" spans="1:12" ht="15.75" customHeight="1" x14ac:dyDescent="0.25">
      <c r="A116" s="13">
        <v>23508619</v>
      </c>
      <c r="B116" s="13" t="s">
        <v>3458</v>
      </c>
      <c r="C116" s="13" t="s">
        <v>3459</v>
      </c>
      <c r="D116" s="13" t="s">
        <v>3460</v>
      </c>
      <c r="E116" s="13" t="s">
        <v>3461</v>
      </c>
      <c r="F116" s="13" t="s">
        <v>493</v>
      </c>
      <c r="G116" s="13">
        <v>2013</v>
      </c>
      <c r="H116" s="44">
        <v>41353</v>
      </c>
      <c r="K116" s="13" t="s">
        <v>3462</v>
      </c>
      <c r="L116" s="13" t="str">
        <f t="shared" si="1"/>
        <v>PreAlerta</v>
      </c>
    </row>
    <row r="117" spans="1:12" ht="15.75" customHeight="1" x14ac:dyDescent="0.25">
      <c r="A117" s="13">
        <v>23586346</v>
      </c>
      <c r="B117" s="13" t="s">
        <v>19839</v>
      </c>
      <c r="C117" s="13" t="s">
        <v>19840</v>
      </c>
      <c r="D117" s="13" t="s">
        <v>19841</v>
      </c>
      <c r="E117" s="13" t="s">
        <v>2035</v>
      </c>
      <c r="F117" s="13" t="s">
        <v>10205</v>
      </c>
      <c r="G117" s="13">
        <v>2013</v>
      </c>
      <c r="H117" s="44">
        <v>41381</v>
      </c>
      <c r="K117" s="13" t="s">
        <v>19842</v>
      </c>
      <c r="L117" s="13" t="str">
        <f t="shared" si="1"/>
        <v>PreAlerta</v>
      </c>
    </row>
    <row r="118" spans="1:12" ht="15.75" customHeight="1" x14ac:dyDescent="0.25">
      <c r="A118" s="13">
        <v>23587946</v>
      </c>
      <c r="B118" s="13" t="s">
        <v>2959</v>
      </c>
      <c r="C118" s="13" t="s">
        <v>2960</v>
      </c>
      <c r="D118" s="13" t="s">
        <v>2961</v>
      </c>
      <c r="E118" s="13" t="s">
        <v>2837</v>
      </c>
      <c r="F118" s="13" t="s">
        <v>573</v>
      </c>
      <c r="G118" s="13">
        <v>2013</v>
      </c>
      <c r="H118" s="44">
        <v>41381</v>
      </c>
      <c r="I118" s="13" t="s">
        <v>2962</v>
      </c>
      <c r="K118" s="13" t="s">
        <v>2963</v>
      </c>
      <c r="L118" s="13" t="str">
        <f t="shared" si="1"/>
        <v>PreAlerta</v>
      </c>
    </row>
    <row r="119" spans="1:12" ht="15.75" customHeight="1" x14ac:dyDescent="0.25">
      <c r="A119" s="13">
        <v>23623337</v>
      </c>
      <c r="B119" s="13" t="s">
        <v>3986</v>
      </c>
      <c r="C119" s="13" t="s">
        <v>3987</v>
      </c>
      <c r="D119" s="13" t="s">
        <v>3988</v>
      </c>
      <c r="E119" s="13" t="s">
        <v>3989</v>
      </c>
      <c r="F119" s="13" t="s">
        <v>949</v>
      </c>
      <c r="G119" s="13">
        <v>2013</v>
      </c>
      <c r="H119" s="44">
        <v>41394</v>
      </c>
      <c r="K119" s="13" t="s">
        <v>3990</v>
      </c>
      <c r="L119" s="13" t="str">
        <f t="shared" si="1"/>
        <v>PreAlerta</v>
      </c>
    </row>
    <row r="120" spans="1:12" ht="15.75" customHeight="1" x14ac:dyDescent="0.25">
      <c r="A120" s="13">
        <v>23839218</v>
      </c>
      <c r="B120" s="13" t="s">
        <v>1106</v>
      </c>
      <c r="C120" s="13" t="s">
        <v>1107</v>
      </c>
      <c r="D120" s="13" t="s">
        <v>1108</v>
      </c>
      <c r="E120" s="13" t="s">
        <v>1109</v>
      </c>
      <c r="F120" s="13" t="s">
        <v>277</v>
      </c>
      <c r="G120" s="13">
        <v>2013</v>
      </c>
      <c r="H120" s="44">
        <v>41466</v>
      </c>
      <c r="I120" s="13" t="s">
        <v>1110</v>
      </c>
      <c r="K120" s="13" t="s">
        <v>1111</v>
      </c>
      <c r="L120" s="13" t="str">
        <f t="shared" si="1"/>
        <v>PreAlerta</v>
      </c>
    </row>
    <row r="121" spans="1:12" ht="15.75" customHeight="1" x14ac:dyDescent="0.25">
      <c r="A121" s="13">
        <v>23374609</v>
      </c>
      <c r="B121" s="13" t="s">
        <v>1026</v>
      </c>
      <c r="C121" s="13" t="s">
        <v>1027</v>
      </c>
      <c r="D121" s="13" t="s">
        <v>1028</v>
      </c>
      <c r="E121" s="13" t="s">
        <v>1029</v>
      </c>
      <c r="F121" s="13" t="s">
        <v>399</v>
      </c>
      <c r="G121" s="13">
        <v>2013</v>
      </c>
      <c r="H121" s="44">
        <v>41310</v>
      </c>
      <c r="I121" s="13" t="s">
        <v>1030</v>
      </c>
      <c r="J121" s="13" t="s">
        <v>1031</v>
      </c>
      <c r="K121" s="13" t="s">
        <v>1032</v>
      </c>
      <c r="L121" s="13" t="str">
        <f t="shared" si="1"/>
        <v>PreAlerta</v>
      </c>
    </row>
    <row r="122" spans="1:12" ht="15.75" customHeight="1" x14ac:dyDescent="0.25">
      <c r="A122" s="13">
        <v>23813093</v>
      </c>
      <c r="B122" s="13" t="s">
        <v>2305</v>
      </c>
      <c r="C122" s="13" t="s">
        <v>2306</v>
      </c>
      <c r="D122" s="13" t="s">
        <v>2307</v>
      </c>
      <c r="E122" s="13" t="s">
        <v>2035</v>
      </c>
      <c r="F122" s="13" t="s">
        <v>1328</v>
      </c>
      <c r="G122" s="13">
        <v>2013</v>
      </c>
      <c r="H122" s="44">
        <v>41457</v>
      </c>
      <c r="K122" s="13" t="s">
        <v>2308</v>
      </c>
      <c r="L122" s="13" t="str">
        <f t="shared" si="1"/>
        <v>PreAlerta</v>
      </c>
    </row>
    <row r="123" spans="1:12" ht="15.75" customHeight="1" x14ac:dyDescent="0.25">
      <c r="A123" s="13">
        <v>23859910</v>
      </c>
      <c r="B123" s="13" t="s">
        <v>6629</v>
      </c>
      <c r="C123" s="13" t="s">
        <v>6630</v>
      </c>
      <c r="D123" s="13" t="s">
        <v>6631</v>
      </c>
      <c r="E123" s="13" t="s">
        <v>5110</v>
      </c>
      <c r="F123" s="13" t="s">
        <v>304</v>
      </c>
      <c r="G123" s="13">
        <v>2013</v>
      </c>
      <c r="H123" s="44">
        <v>41473</v>
      </c>
      <c r="K123" s="13" t="s">
        <v>6632</v>
      </c>
      <c r="L123" s="13" t="str">
        <f t="shared" si="1"/>
        <v>PreAlerta</v>
      </c>
    </row>
    <row r="124" spans="1:12" ht="15.75" customHeight="1" x14ac:dyDescent="0.25">
      <c r="A124" s="13">
        <v>23660013</v>
      </c>
      <c r="B124" s="13" t="s">
        <v>10482</v>
      </c>
      <c r="C124" s="13" t="s">
        <v>5957</v>
      </c>
      <c r="D124" s="13" t="s">
        <v>10483</v>
      </c>
      <c r="E124" s="13" t="s">
        <v>5959</v>
      </c>
      <c r="F124" s="13" t="s">
        <v>1895</v>
      </c>
      <c r="G124" s="13">
        <v>2013</v>
      </c>
      <c r="H124" s="44">
        <v>41405</v>
      </c>
      <c r="K124" s="13" t="s">
        <v>10484</v>
      </c>
      <c r="L124" s="13" t="str">
        <f t="shared" si="1"/>
        <v>PreAlerta</v>
      </c>
    </row>
    <row r="125" spans="1:12" ht="15.75" customHeight="1" x14ac:dyDescent="0.25">
      <c r="A125" s="13">
        <v>23764300</v>
      </c>
      <c r="B125" s="13" t="s">
        <v>5038</v>
      </c>
      <c r="C125" s="13" t="s">
        <v>5039</v>
      </c>
      <c r="D125" s="13" t="s">
        <v>5040</v>
      </c>
      <c r="E125" s="13" t="s">
        <v>1808</v>
      </c>
      <c r="F125" s="13" t="s">
        <v>679</v>
      </c>
      <c r="G125" s="13">
        <v>2013</v>
      </c>
      <c r="H125" s="44">
        <v>41440</v>
      </c>
      <c r="K125" s="13" t="s">
        <v>5041</v>
      </c>
      <c r="L125" s="13" t="str">
        <f t="shared" si="1"/>
        <v>PreAlerta</v>
      </c>
    </row>
    <row r="126" spans="1:12" ht="15.75" customHeight="1" x14ac:dyDescent="0.25">
      <c r="A126" s="13">
        <v>23764301</v>
      </c>
      <c r="B126" s="13" t="s">
        <v>6773</v>
      </c>
      <c r="C126" s="13" t="s">
        <v>6774</v>
      </c>
      <c r="D126" s="13" t="s">
        <v>6775</v>
      </c>
      <c r="E126" s="13" t="s">
        <v>6776</v>
      </c>
      <c r="F126" s="13" t="s">
        <v>679</v>
      </c>
      <c r="G126" s="13">
        <v>2013</v>
      </c>
      <c r="H126" s="44">
        <v>41440</v>
      </c>
      <c r="K126" s="13" t="s">
        <v>6777</v>
      </c>
      <c r="L126" s="13" t="str">
        <f t="shared" si="1"/>
        <v>PreAlerta</v>
      </c>
    </row>
    <row r="127" spans="1:12" ht="15.75" customHeight="1" x14ac:dyDescent="0.25">
      <c r="A127" s="13">
        <v>23796936</v>
      </c>
      <c r="B127" s="13" t="s">
        <v>17576</v>
      </c>
      <c r="C127" s="13" t="s">
        <v>17577</v>
      </c>
      <c r="D127" s="13" t="s">
        <v>17578</v>
      </c>
      <c r="E127" s="13" t="s">
        <v>17579</v>
      </c>
      <c r="F127" s="13" t="s">
        <v>573</v>
      </c>
      <c r="G127" s="13">
        <v>2013</v>
      </c>
      <c r="H127" s="44">
        <v>41451</v>
      </c>
      <c r="I127" s="13" t="s">
        <v>17580</v>
      </c>
      <c r="K127" s="13" t="s">
        <v>17581</v>
      </c>
      <c r="L127" s="13" t="str">
        <f t="shared" si="1"/>
        <v>PreAlerta</v>
      </c>
    </row>
    <row r="128" spans="1:12" ht="15.75" customHeight="1" x14ac:dyDescent="0.25">
      <c r="A128" s="13">
        <v>23945428</v>
      </c>
      <c r="B128" s="13" t="s">
        <v>1072</v>
      </c>
      <c r="C128" s="13" t="s">
        <v>1073</v>
      </c>
      <c r="D128" s="13" t="s">
        <v>1074</v>
      </c>
      <c r="E128" s="13" t="s">
        <v>1075</v>
      </c>
      <c r="F128" s="13" t="s">
        <v>304</v>
      </c>
      <c r="G128" s="13">
        <v>2013</v>
      </c>
      <c r="H128" s="44">
        <v>41502</v>
      </c>
      <c r="K128" s="13" t="s">
        <v>1076</v>
      </c>
      <c r="L128" s="13" t="str">
        <f t="shared" si="1"/>
        <v>PreAlerta</v>
      </c>
    </row>
    <row r="129" spans="1:12" ht="15.75" customHeight="1" x14ac:dyDescent="0.25">
      <c r="A129" s="13">
        <v>23949591</v>
      </c>
      <c r="B129" s="13" t="s">
        <v>8299</v>
      </c>
      <c r="C129" s="13" t="s">
        <v>8300</v>
      </c>
      <c r="D129" s="13" t="s">
        <v>8301</v>
      </c>
      <c r="E129" s="13" t="s">
        <v>4669</v>
      </c>
      <c r="F129" s="13" t="s">
        <v>304</v>
      </c>
      <c r="G129" s="13">
        <v>2013</v>
      </c>
      <c r="H129" s="44">
        <v>41503</v>
      </c>
      <c r="I129" s="13" t="s">
        <v>8302</v>
      </c>
      <c r="J129" s="13" t="s">
        <v>8303</v>
      </c>
      <c r="K129" s="13" t="s">
        <v>8304</v>
      </c>
      <c r="L129" s="13" t="str">
        <f t="shared" si="1"/>
        <v>PreAlerta</v>
      </c>
    </row>
    <row r="130" spans="1:12" ht="15.75" customHeight="1" x14ac:dyDescent="0.25">
      <c r="A130" s="13">
        <v>24007340</v>
      </c>
      <c r="B130" s="13" t="s">
        <v>8230</v>
      </c>
      <c r="C130" s="13" t="s">
        <v>8231</v>
      </c>
      <c r="D130" s="13" t="s">
        <v>8232</v>
      </c>
      <c r="E130" s="13" t="s">
        <v>8233</v>
      </c>
      <c r="F130" s="13" t="s">
        <v>1066</v>
      </c>
      <c r="G130" s="13">
        <v>2013</v>
      </c>
      <c r="H130" s="44">
        <v>41524</v>
      </c>
      <c r="I130" s="13" t="s">
        <v>8234</v>
      </c>
      <c r="K130" s="13" t="s">
        <v>8235</v>
      </c>
      <c r="L130" s="13" t="str">
        <f t="shared" ref="L130:L193" si="2">IF(ISNUMBER(VLOOKUP(A130,PRE,1,FALSE)),"PreAlerta",IF(ISNUMBER(VLOOKUP(A130,POST,1,FALSE)),"PostAlerta",IF(ISNUMBER(VLOOKUP(A130,EXCL,1,FALSE)),"Excluida","no incluido")))</f>
        <v>PreAlerta</v>
      </c>
    </row>
    <row r="131" spans="1:12" ht="15.75" customHeight="1" x14ac:dyDescent="0.25">
      <c r="A131" s="13">
        <v>24056524</v>
      </c>
      <c r="B131" s="13" t="s">
        <v>5051</v>
      </c>
      <c r="C131" s="13" t="s">
        <v>1027</v>
      </c>
      <c r="D131" s="13" t="s">
        <v>5052</v>
      </c>
      <c r="E131" s="13" t="s">
        <v>1029</v>
      </c>
      <c r="F131" s="13" t="s">
        <v>1082</v>
      </c>
      <c r="G131" s="13">
        <v>2013</v>
      </c>
      <c r="H131" s="44">
        <v>41541</v>
      </c>
      <c r="I131" s="13" t="s">
        <v>5053</v>
      </c>
      <c r="K131" s="13" t="s">
        <v>5054</v>
      </c>
      <c r="L131" s="13" t="str">
        <f t="shared" si="2"/>
        <v>PreAlerta</v>
      </c>
    </row>
    <row r="132" spans="1:12" ht="15.75" customHeight="1" x14ac:dyDescent="0.25">
      <c r="A132" s="13">
        <v>24890959</v>
      </c>
      <c r="B132" s="13" t="s">
        <v>4816</v>
      </c>
      <c r="C132" s="13" t="s">
        <v>3522</v>
      </c>
      <c r="D132" s="13" t="s">
        <v>4817</v>
      </c>
      <c r="E132" s="13" t="s">
        <v>655</v>
      </c>
      <c r="F132" s="13" t="s">
        <v>381</v>
      </c>
      <c r="G132" s="13">
        <v>2013</v>
      </c>
      <c r="H132" s="44">
        <v>41794</v>
      </c>
      <c r="L132" s="13" t="str">
        <f t="shared" si="2"/>
        <v>PreAlerta</v>
      </c>
    </row>
    <row r="133" spans="1:12" ht="15.75" customHeight="1" x14ac:dyDescent="0.25">
      <c r="A133" s="13">
        <v>24890967</v>
      </c>
      <c r="B133" s="13" t="s">
        <v>3780</v>
      </c>
      <c r="C133" s="13" t="s">
        <v>3522</v>
      </c>
      <c r="D133" s="13" t="s">
        <v>3781</v>
      </c>
      <c r="E133" s="13" t="s">
        <v>655</v>
      </c>
      <c r="F133" s="13" t="s">
        <v>381</v>
      </c>
      <c r="G133" s="13">
        <v>2013</v>
      </c>
      <c r="H133" s="44">
        <v>41794</v>
      </c>
      <c r="L133" s="13" t="str">
        <f t="shared" si="2"/>
        <v>PreAlerta</v>
      </c>
    </row>
    <row r="134" spans="1:12" ht="15.75" customHeight="1" x14ac:dyDescent="0.25">
      <c r="A134" s="13">
        <v>24890968</v>
      </c>
      <c r="B134" s="13" t="s">
        <v>3749</v>
      </c>
      <c r="C134" s="13" t="s">
        <v>3522</v>
      </c>
      <c r="D134" s="13" t="s">
        <v>3750</v>
      </c>
      <c r="E134" s="13" t="s">
        <v>655</v>
      </c>
      <c r="F134" s="13" t="s">
        <v>381</v>
      </c>
      <c r="G134" s="13">
        <v>2013</v>
      </c>
      <c r="H134" s="44">
        <v>41794</v>
      </c>
      <c r="L134" s="13" t="str">
        <f t="shared" si="2"/>
        <v>PreAlerta</v>
      </c>
    </row>
    <row r="135" spans="1:12" ht="15.75" customHeight="1" x14ac:dyDescent="0.25">
      <c r="A135" s="13">
        <v>23830869</v>
      </c>
      <c r="B135" s="13" t="s">
        <v>20517</v>
      </c>
      <c r="C135" s="13" t="s">
        <v>20518</v>
      </c>
      <c r="D135" s="13" t="s">
        <v>20519</v>
      </c>
      <c r="E135" s="13" t="s">
        <v>20520</v>
      </c>
      <c r="F135" s="13" t="s">
        <v>20079</v>
      </c>
      <c r="G135" s="13">
        <v>2013</v>
      </c>
      <c r="H135" s="44">
        <v>41464</v>
      </c>
      <c r="K135" s="13" t="s">
        <v>20521</v>
      </c>
      <c r="L135" s="13" t="str">
        <f t="shared" si="2"/>
        <v>PreAlerta</v>
      </c>
    </row>
    <row r="136" spans="1:12" ht="15.75" customHeight="1" x14ac:dyDescent="0.25">
      <c r="A136" s="13">
        <v>24102220</v>
      </c>
      <c r="B136" s="13" t="s">
        <v>2636</v>
      </c>
      <c r="C136" s="13" t="s">
        <v>2637</v>
      </c>
      <c r="D136" s="13" t="s">
        <v>2638</v>
      </c>
      <c r="E136" s="13" t="s">
        <v>2639</v>
      </c>
      <c r="F136" s="13" t="s">
        <v>2640</v>
      </c>
      <c r="G136" s="13">
        <v>2013</v>
      </c>
      <c r="H136" s="44">
        <v>41557</v>
      </c>
      <c r="K136" s="13" t="s">
        <v>2641</v>
      </c>
      <c r="L136" s="13" t="str">
        <f t="shared" si="2"/>
        <v>PreAlerta</v>
      </c>
    </row>
    <row r="137" spans="1:12" ht="15.75" customHeight="1" x14ac:dyDescent="0.25">
      <c r="A137" s="13">
        <v>24218946</v>
      </c>
      <c r="B137" s="13" t="s">
        <v>18250</v>
      </c>
      <c r="C137" s="13" t="s">
        <v>18251</v>
      </c>
      <c r="D137" s="13" t="s">
        <v>18252</v>
      </c>
      <c r="E137" s="13" t="s">
        <v>18253</v>
      </c>
      <c r="F137" s="13" t="s">
        <v>10121</v>
      </c>
      <c r="G137" s="13">
        <v>2013</v>
      </c>
      <c r="H137" s="44">
        <v>41592</v>
      </c>
      <c r="L137" s="13" t="str">
        <f t="shared" si="2"/>
        <v>PreAlerta</v>
      </c>
    </row>
    <row r="138" spans="1:12" ht="15.75" customHeight="1" x14ac:dyDescent="0.25">
      <c r="A138" s="13">
        <v>24378136</v>
      </c>
      <c r="B138" s="13" t="s">
        <v>2359</v>
      </c>
      <c r="C138" s="13" t="s">
        <v>2360</v>
      </c>
      <c r="D138" s="13" t="s">
        <v>2361</v>
      </c>
      <c r="E138" s="13" t="s">
        <v>2362</v>
      </c>
      <c r="F138" s="13" t="s">
        <v>2363</v>
      </c>
      <c r="G138" s="13">
        <v>2013</v>
      </c>
      <c r="H138" s="44">
        <v>41640</v>
      </c>
      <c r="L138" s="13" t="str">
        <f t="shared" si="2"/>
        <v>PreAlerta</v>
      </c>
    </row>
    <row r="139" spans="1:12" ht="15.75" customHeight="1" x14ac:dyDescent="0.25">
      <c r="A139" s="13">
        <v>24049157</v>
      </c>
      <c r="B139" s="13" t="s">
        <v>4192</v>
      </c>
      <c r="C139" s="13" t="s">
        <v>4193</v>
      </c>
      <c r="D139" s="13" t="s">
        <v>4194</v>
      </c>
      <c r="E139" s="13" t="s">
        <v>4195</v>
      </c>
      <c r="F139" s="13" t="s">
        <v>4196</v>
      </c>
      <c r="G139" s="13">
        <v>2013</v>
      </c>
      <c r="H139" s="44">
        <v>41537</v>
      </c>
      <c r="K139" s="13" t="s">
        <v>4197</v>
      </c>
      <c r="L139" s="13" t="str">
        <f t="shared" si="2"/>
        <v>PreAlerta</v>
      </c>
    </row>
    <row r="140" spans="1:12" ht="15.75" customHeight="1" x14ac:dyDescent="0.25">
      <c r="A140" s="13">
        <v>23623686</v>
      </c>
      <c r="B140" s="13" t="s">
        <v>7056</v>
      </c>
      <c r="C140" s="13" t="s">
        <v>7057</v>
      </c>
      <c r="D140" s="13" t="s">
        <v>7058</v>
      </c>
      <c r="E140" s="13" t="s">
        <v>1053</v>
      </c>
      <c r="F140" s="13" t="s">
        <v>387</v>
      </c>
      <c r="G140" s="13">
        <v>2013</v>
      </c>
      <c r="H140" s="44">
        <v>41394</v>
      </c>
      <c r="K140" s="13" t="s">
        <v>7059</v>
      </c>
      <c r="L140" s="13" t="str">
        <f t="shared" si="2"/>
        <v>PreAlerta</v>
      </c>
    </row>
    <row r="141" spans="1:12" ht="15.75" customHeight="1" x14ac:dyDescent="0.25">
      <c r="A141" s="13">
        <v>23835188</v>
      </c>
      <c r="B141" s="13" t="s">
        <v>13027</v>
      </c>
      <c r="C141" s="13" t="s">
        <v>13028</v>
      </c>
      <c r="D141" s="13" t="s">
        <v>13029</v>
      </c>
      <c r="E141" s="13" t="s">
        <v>13030</v>
      </c>
      <c r="F141" s="13" t="s">
        <v>2586</v>
      </c>
      <c r="G141" s="13">
        <v>2013</v>
      </c>
      <c r="H141" s="44">
        <v>41465</v>
      </c>
      <c r="K141" s="13" t="s">
        <v>13031</v>
      </c>
      <c r="L141" s="13" t="str">
        <f t="shared" si="2"/>
        <v>PreAlerta</v>
      </c>
    </row>
    <row r="142" spans="1:12" ht="15.75" customHeight="1" x14ac:dyDescent="0.25">
      <c r="A142" s="13">
        <v>23892192</v>
      </c>
      <c r="B142" s="13" t="s">
        <v>22111</v>
      </c>
      <c r="C142" s="13" t="s">
        <v>22112</v>
      </c>
      <c r="D142" s="13" t="s">
        <v>22113</v>
      </c>
      <c r="E142" s="13" t="s">
        <v>22114</v>
      </c>
      <c r="F142" s="13" t="s">
        <v>22115</v>
      </c>
      <c r="G142" s="13">
        <v>2013</v>
      </c>
      <c r="H142" s="44">
        <v>41485</v>
      </c>
      <c r="K142" s="13" t="s">
        <v>22116</v>
      </c>
      <c r="L142" s="13" t="str">
        <f t="shared" si="2"/>
        <v>PreAlerta</v>
      </c>
    </row>
    <row r="143" spans="1:12" ht="15.75" customHeight="1" x14ac:dyDescent="0.25">
      <c r="A143" s="13">
        <v>23939890</v>
      </c>
      <c r="B143" s="13" t="s">
        <v>5223</v>
      </c>
      <c r="C143" s="13" t="s">
        <v>5224</v>
      </c>
      <c r="D143" s="13" t="s">
        <v>5225</v>
      </c>
      <c r="E143" s="13" t="s">
        <v>572</v>
      </c>
      <c r="F143" s="13" t="s">
        <v>573</v>
      </c>
      <c r="G143" s="13">
        <v>2013</v>
      </c>
      <c r="H143" s="44">
        <v>41500</v>
      </c>
      <c r="I143" s="13" t="s">
        <v>5226</v>
      </c>
      <c r="K143" s="13" t="s">
        <v>5227</v>
      </c>
      <c r="L143" s="13" t="str">
        <f t="shared" si="2"/>
        <v>PreAlerta</v>
      </c>
    </row>
    <row r="144" spans="1:12" ht="15.75" customHeight="1" x14ac:dyDescent="0.25">
      <c r="A144" s="13">
        <v>24039262</v>
      </c>
      <c r="B144" s="13" t="s">
        <v>4763</v>
      </c>
      <c r="C144" s="13" t="s">
        <v>4764</v>
      </c>
      <c r="D144" s="13" t="s">
        <v>4765</v>
      </c>
      <c r="E144" s="13" t="s">
        <v>1888</v>
      </c>
      <c r="F144" s="13" t="s">
        <v>373</v>
      </c>
      <c r="G144" s="13">
        <v>2013</v>
      </c>
      <c r="H144" s="44">
        <v>41534</v>
      </c>
      <c r="I144" s="13" t="s">
        <v>4766</v>
      </c>
      <c r="K144" s="13" t="s">
        <v>4767</v>
      </c>
      <c r="L144" s="13" t="str">
        <f t="shared" si="2"/>
        <v>PreAlerta</v>
      </c>
    </row>
    <row r="145" spans="1:12" ht="15.75" customHeight="1" x14ac:dyDescent="0.25">
      <c r="A145" s="13">
        <v>24074904</v>
      </c>
      <c r="B145" s="13" t="s">
        <v>383</v>
      </c>
      <c r="C145" s="13" t="s">
        <v>384</v>
      </c>
      <c r="D145" s="13" t="s">
        <v>385</v>
      </c>
      <c r="E145" s="13" t="s">
        <v>386</v>
      </c>
      <c r="F145" s="13" t="s">
        <v>387</v>
      </c>
      <c r="G145" s="13">
        <v>2013</v>
      </c>
      <c r="H145" s="44">
        <v>41548</v>
      </c>
      <c r="K145" s="13" t="s">
        <v>388</v>
      </c>
      <c r="L145" s="13" t="str">
        <f t="shared" si="2"/>
        <v>PreAlerta</v>
      </c>
    </row>
    <row r="146" spans="1:12" ht="15.75" customHeight="1" x14ac:dyDescent="0.25">
      <c r="A146" s="13">
        <v>24113411</v>
      </c>
      <c r="B146" s="13" t="s">
        <v>6081</v>
      </c>
      <c r="C146" s="13" t="s">
        <v>6082</v>
      </c>
      <c r="D146" s="13" t="s">
        <v>6083</v>
      </c>
      <c r="E146" s="13" t="s">
        <v>144</v>
      </c>
      <c r="F146" s="13" t="s">
        <v>304</v>
      </c>
      <c r="G146" s="13">
        <v>2013</v>
      </c>
      <c r="H146" s="44">
        <v>41559</v>
      </c>
      <c r="K146" s="13" t="s">
        <v>6084</v>
      </c>
      <c r="L146" s="13" t="str">
        <f t="shared" si="2"/>
        <v>PreAlerta</v>
      </c>
    </row>
    <row r="147" spans="1:12" ht="15.75" customHeight="1" x14ac:dyDescent="0.25">
      <c r="A147" s="13">
        <v>24123871</v>
      </c>
      <c r="B147" s="13" t="s">
        <v>8893</v>
      </c>
      <c r="C147" s="13" t="s">
        <v>8894</v>
      </c>
      <c r="D147" s="13" t="s">
        <v>8895</v>
      </c>
      <c r="E147" s="13" t="s">
        <v>4777</v>
      </c>
      <c r="F147" s="13" t="s">
        <v>393</v>
      </c>
      <c r="G147" s="13">
        <v>2013</v>
      </c>
      <c r="H147" s="44">
        <v>41562</v>
      </c>
      <c r="K147" s="13" t="s">
        <v>8896</v>
      </c>
      <c r="L147" s="13" t="str">
        <f t="shared" si="2"/>
        <v>PreAlerta</v>
      </c>
    </row>
    <row r="148" spans="1:12" ht="15.75" customHeight="1" x14ac:dyDescent="0.25">
      <c r="A148" s="13">
        <v>24255126</v>
      </c>
      <c r="B148" s="13" t="s">
        <v>1835</v>
      </c>
      <c r="C148" s="13" t="s">
        <v>1836</v>
      </c>
      <c r="D148" s="13" t="s">
        <v>1837</v>
      </c>
      <c r="E148" s="13" t="s">
        <v>1838</v>
      </c>
      <c r="F148" s="13" t="s">
        <v>277</v>
      </c>
      <c r="G148" s="13">
        <v>2013</v>
      </c>
      <c r="H148" s="44">
        <v>41599</v>
      </c>
      <c r="I148" s="13" t="s">
        <v>1839</v>
      </c>
      <c r="K148" s="13" t="s">
        <v>1840</v>
      </c>
      <c r="L148" s="13" t="str">
        <f t="shared" si="2"/>
        <v>PreAlerta</v>
      </c>
    </row>
    <row r="149" spans="1:12" ht="15.75" customHeight="1" x14ac:dyDescent="0.25">
      <c r="A149" s="13">
        <v>24025911</v>
      </c>
      <c r="B149" s="13" t="s">
        <v>2724</v>
      </c>
      <c r="C149" s="13" t="s">
        <v>2725</v>
      </c>
      <c r="D149" s="13" t="s">
        <v>2726</v>
      </c>
      <c r="E149" s="13" t="s">
        <v>2727</v>
      </c>
      <c r="F149" s="13" t="s">
        <v>502</v>
      </c>
      <c r="G149" s="13">
        <v>2013</v>
      </c>
      <c r="H149" s="44">
        <v>41530</v>
      </c>
      <c r="I149" s="13" t="s">
        <v>2728</v>
      </c>
      <c r="K149" s="13" t="s">
        <v>2729</v>
      </c>
      <c r="L149" s="13" t="str">
        <f t="shared" si="2"/>
        <v>PreAlerta</v>
      </c>
    </row>
    <row r="150" spans="1:12" ht="15.75" customHeight="1" x14ac:dyDescent="0.25">
      <c r="A150" s="13">
        <v>24037141</v>
      </c>
      <c r="B150" s="13" t="s">
        <v>4463</v>
      </c>
      <c r="C150" s="13" t="s">
        <v>4464</v>
      </c>
      <c r="D150" s="13" t="s">
        <v>4465</v>
      </c>
      <c r="E150" s="13" t="s">
        <v>4466</v>
      </c>
      <c r="F150" s="13" t="s">
        <v>393</v>
      </c>
      <c r="G150" s="13">
        <v>2013</v>
      </c>
      <c r="H150" s="44">
        <v>41534</v>
      </c>
      <c r="K150" s="13" t="s">
        <v>4467</v>
      </c>
      <c r="L150" s="13" t="str">
        <f t="shared" si="2"/>
        <v>PreAlerta</v>
      </c>
    </row>
    <row r="151" spans="1:12" ht="15.75" customHeight="1" x14ac:dyDescent="0.25">
      <c r="A151" s="13">
        <v>24048962</v>
      </c>
      <c r="B151" s="13" t="s">
        <v>12542</v>
      </c>
      <c r="C151" s="13" t="s">
        <v>12543</v>
      </c>
      <c r="D151" s="13" t="s">
        <v>12544</v>
      </c>
      <c r="E151" s="13" t="s">
        <v>12545</v>
      </c>
      <c r="F151" s="13" t="s">
        <v>195</v>
      </c>
      <c r="G151" s="13">
        <v>2013</v>
      </c>
      <c r="H151" s="44">
        <v>41537</v>
      </c>
      <c r="I151" s="13" t="s">
        <v>12546</v>
      </c>
      <c r="K151" s="13" t="s">
        <v>12547</v>
      </c>
      <c r="L151" s="13" t="str">
        <f t="shared" si="2"/>
        <v>PreAlerta</v>
      </c>
    </row>
    <row r="152" spans="1:12" ht="15.75" customHeight="1" x14ac:dyDescent="0.25">
      <c r="A152" s="13">
        <v>24106339</v>
      </c>
      <c r="B152" s="13" t="s">
        <v>3680</v>
      </c>
      <c r="C152" s="13" t="s">
        <v>3681</v>
      </c>
      <c r="D152" s="13" t="s">
        <v>3682</v>
      </c>
      <c r="E152" s="13" t="s">
        <v>1808</v>
      </c>
      <c r="F152" s="13" t="s">
        <v>393</v>
      </c>
      <c r="G152" s="13">
        <v>2013</v>
      </c>
      <c r="H152" s="44">
        <v>41557</v>
      </c>
      <c r="K152" s="13" t="s">
        <v>3683</v>
      </c>
      <c r="L152" s="13" t="str">
        <f t="shared" si="2"/>
        <v>PreAlerta</v>
      </c>
    </row>
    <row r="153" spans="1:12" ht="15.75" customHeight="1" x14ac:dyDescent="0.25">
      <c r="A153" s="13">
        <v>24108603</v>
      </c>
      <c r="B153" s="13" t="s">
        <v>2146</v>
      </c>
      <c r="C153" s="13" t="s">
        <v>2147</v>
      </c>
      <c r="D153" s="13" t="s">
        <v>2148</v>
      </c>
      <c r="E153" s="13" t="s">
        <v>2149</v>
      </c>
      <c r="F153" s="13" t="s">
        <v>502</v>
      </c>
      <c r="G153" s="13">
        <v>2013</v>
      </c>
      <c r="H153" s="44">
        <v>41558</v>
      </c>
      <c r="I153" s="13" t="s">
        <v>2150</v>
      </c>
      <c r="K153" s="13" t="s">
        <v>2151</v>
      </c>
      <c r="L153" s="13" t="str">
        <f t="shared" si="2"/>
        <v>PreAlerta</v>
      </c>
    </row>
    <row r="154" spans="1:12" ht="15.75" customHeight="1" x14ac:dyDescent="0.25">
      <c r="A154" s="13">
        <v>24202206</v>
      </c>
      <c r="B154" s="13" t="s">
        <v>8969</v>
      </c>
      <c r="C154" s="13" t="s">
        <v>8970</v>
      </c>
      <c r="D154" s="13" t="s">
        <v>8971</v>
      </c>
      <c r="E154" s="13" t="s">
        <v>8972</v>
      </c>
      <c r="F154" s="13" t="s">
        <v>393</v>
      </c>
      <c r="G154" s="13">
        <v>2013</v>
      </c>
      <c r="H154" s="44">
        <v>41587</v>
      </c>
      <c r="K154" s="13" t="s">
        <v>8973</v>
      </c>
      <c r="L154" s="13" t="str">
        <f t="shared" si="2"/>
        <v>PreAlerta</v>
      </c>
    </row>
    <row r="155" spans="1:12" ht="15.75" customHeight="1" x14ac:dyDescent="0.25">
      <c r="A155" s="13">
        <v>24210280</v>
      </c>
      <c r="B155" s="13" t="s">
        <v>9566</v>
      </c>
      <c r="C155" s="13" t="s">
        <v>9567</v>
      </c>
      <c r="D155" s="13" t="s">
        <v>9568</v>
      </c>
      <c r="E155" s="13" t="s">
        <v>9569</v>
      </c>
      <c r="F155" s="13" t="s">
        <v>9570</v>
      </c>
      <c r="G155" s="13">
        <v>2013</v>
      </c>
      <c r="H155" s="44">
        <v>41590</v>
      </c>
      <c r="K155" s="13" t="s">
        <v>9571</v>
      </c>
      <c r="L155" s="13" t="str">
        <f t="shared" si="2"/>
        <v>PreAlerta</v>
      </c>
    </row>
    <row r="156" spans="1:12" ht="15.75" customHeight="1" x14ac:dyDescent="0.25">
      <c r="A156" s="13">
        <v>24243872</v>
      </c>
      <c r="B156" s="13" t="s">
        <v>4483</v>
      </c>
      <c r="C156" s="13" t="s">
        <v>4484</v>
      </c>
      <c r="D156" s="13" t="s">
        <v>4485</v>
      </c>
      <c r="E156" s="13" t="s">
        <v>2996</v>
      </c>
      <c r="F156" s="13" t="s">
        <v>393</v>
      </c>
      <c r="G156" s="13">
        <v>2013</v>
      </c>
      <c r="H156" s="44">
        <v>41597</v>
      </c>
      <c r="K156" s="13" t="s">
        <v>4486</v>
      </c>
      <c r="L156" s="13" t="str">
        <f t="shared" si="2"/>
        <v>PreAlerta</v>
      </c>
    </row>
    <row r="157" spans="1:12" ht="15.75" customHeight="1" x14ac:dyDescent="0.25">
      <c r="A157" s="13">
        <v>24243873</v>
      </c>
      <c r="B157" s="13" t="s">
        <v>2993</v>
      </c>
      <c r="C157" s="13" t="s">
        <v>2994</v>
      </c>
      <c r="D157" s="13" t="s">
        <v>2995</v>
      </c>
      <c r="E157" s="13" t="s">
        <v>2996</v>
      </c>
      <c r="F157" s="13" t="s">
        <v>393</v>
      </c>
      <c r="G157" s="13">
        <v>2013</v>
      </c>
      <c r="H157" s="44">
        <v>41597</v>
      </c>
      <c r="K157" s="13" t="s">
        <v>2997</v>
      </c>
      <c r="L157" s="13" t="str">
        <f t="shared" si="2"/>
        <v>PreAlerta</v>
      </c>
    </row>
    <row r="158" spans="1:12" ht="15.75" customHeight="1" x14ac:dyDescent="0.25">
      <c r="A158" s="13">
        <v>24243874</v>
      </c>
      <c r="B158" s="13" t="s">
        <v>3425</v>
      </c>
      <c r="C158" s="13" t="s">
        <v>3426</v>
      </c>
      <c r="D158" s="13" t="s">
        <v>3427</v>
      </c>
      <c r="E158" s="13" t="s">
        <v>3428</v>
      </c>
      <c r="F158" s="13" t="s">
        <v>393</v>
      </c>
      <c r="G158" s="13">
        <v>2013</v>
      </c>
      <c r="H158" s="44">
        <v>41597</v>
      </c>
      <c r="K158" s="13" t="s">
        <v>3429</v>
      </c>
      <c r="L158" s="13" t="str">
        <f t="shared" si="2"/>
        <v>PreAlerta</v>
      </c>
    </row>
    <row r="159" spans="1:12" ht="15.75" customHeight="1" x14ac:dyDescent="0.25">
      <c r="A159" s="13">
        <v>24243875</v>
      </c>
      <c r="B159" s="13" t="s">
        <v>3062</v>
      </c>
      <c r="C159" s="13" t="s">
        <v>3063</v>
      </c>
      <c r="D159" s="13" t="s">
        <v>3064</v>
      </c>
      <c r="E159" s="13" t="s">
        <v>655</v>
      </c>
      <c r="F159" s="13" t="s">
        <v>393</v>
      </c>
      <c r="G159" s="13">
        <v>2013</v>
      </c>
      <c r="H159" s="44">
        <v>41597</v>
      </c>
      <c r="K159" s="13" t="s">
        <v>3065</v>
      </c>
      <c r="L159" s="13" t="str">
        <f t="shared" si="2"/>
        <v>PreAlerta</v>
      </c>
    </row>
    <row r="160" spans="1:12" ht="15.75" customHeight="1" x14ac:dyDescent="0.25">
      <c r="A160" s="13">
        <v>24243876</v>
      </c>
      <c r="B160" s="13" t="s">
        <v>3874</v>
      </c>
      <c r="C160" s="13" t="s">
        <v>3875</v>
      </c>
      <c r="D160" s="13" t="s">
        <v>3876</v>
      </c>
      <c r="E160" s="13" t="s">
        <v>1660</v>
      </c>
      <c r="F160" s="13" t="s">
        <v>393</v>
      </c>
      <c r="G160" s="13">
        <v>2013</v>
      </c>
      <c r="H160" s="44">
        <v>41597</v>
      </c>
      <c r="K160" s="13" t="s">
        <v>3877</v>
      </c>
      <c r="L160" s="13" t="str">
        <f t="shared" si="2"/>
        <v>PreAlerta</v>
      </c>
    </row>
    <row r="161" spans="1:12" ht="15.75" customHeight="1" x14ac:dyDescent="0.25">
      <c r="A161" s="13">
        <v>24243877</v>
      </c>
      <c r="B161" s="13" t="s">
        <v>4317</v>
      </c>
      <c r="C161" s="13" t="s">
        <v>4318</v>
      </c>
      <c r="D161" s="13" t="s">
        <v>4319</v>
      </c>
      <c r="E161" s="13" t="s">
        <v>2996</v>
      </c>
      <c r="F161" s="13" t="s">
        <v>393</v>
      </c>
      <c r="G161" s="13">
        <v>2013</v>
      </c>
      <c r="H161" s="44">
        <v>41597</v>
      </c>
      <c r="K161" s="13" t="s">
        <v>4320</v>
      </c>
      <c r="L161" s="13" t="str">
        <f t="shared" si="2"/>
        <v>PreAlerta</v>
      </c>
    </row>
    <row r="162" spans="1:12" ht="15.75" customHeight="1" x14ac:dyDescent="0.25">
      <c r="A162" s="13">
        <v>24243878</v>
      </c>
      <c r="B162" s="13" t="s">
        <v>4380</v>
      </c>
      <c r="C162" s="13" t="s">
        <v>4381</v>
      </c>
      <c r="D162" s="13" t="s">
        <v>4382</v>
      </c>
      <c r="E162" s="13" t="s">
        <v>521</v>
      </c>
      <c r="F162" s="13" t="s">
        <v>393</v>
      </c>
      <c r="G162" s="13">
        <v>2013</v>
      </c>
      <c r="H162" s="44">
        <v>41597</v>
      </c>
      <c r="K162" s="13" t="s">
        <v>4383</v>
      </c>
      <c r="L162" s="13" t="str">
        <f t="shared" si="2"/>
        <v>PreAlerta</v>
      </c>
    </row>
    <row r="163" spans="1:12" ht="15.75" customHeight="1" x14ac:dyDescent="0.25">
      <c r="A163" s="13">
        <v>24243879</v>
      </c>
      <c r="B163" s="13" t="s">
        <v>3959</v>
      </c>
      <c r="C163" s="13" t="s">
        <v>3960</v>
      </c>
      <c r="D163" s="13" t="s">
        <v>3961</v>
      </c>
      <c r="E163" s="13" t="s">
        <v>119</v>
      </c>
      <c r="F163" s="13" t="s">
        <v>393</v>
      </c>
      <c r="G163" s="13">
        <v>2013</v>
      </c>
      <c r="H163" s="44">
        <v>41597</v>
      </c>
      <c r="K163" s="13" t="s">
        <v>3962</v>
      </c>
      <c r="L163" s="13" t="str">
        <f t="shared" si="2"/>
        <v>PreAlerta</v>
      </c>
    </row>
    <row r="164" spans="1:12" ht="15.75" customHeight="1" x14ac:dyDescent="0.25">
      <c r="A164" s="13">
        <v>24243880</v>
      </c>
      <c r="B164" s="13" t="s">
        <v>1464</v>
      </c>
      <c r="C164" s="13" t="s">
        <v>254</v>
      </c>
      <c r="D164" s="13" t="s">
        <v>1465</v>
      </c>
      <c r="E164" s="13" t="s">
        <v>256</v>
      </c>
      <c r="F164" s="13" t="s">
        <v>393</v>
      </c>
      <c r="G164" s="13">
        <v>2013</v>
      </c>
      <c r="H164" s="44">
        <v>41597</v>
      </c>
      <c r="K164" s="13" t="s">
        <v>1466</v>
      </c>
      <c r="L164" s="13" t="str">
        <f t="shared" si="2"/>
        <v>PreAlerta</v>
      </c>
    </row>
    <row r="165" spans="1:12" ht="15.75" customHeight="1" x14ac:dyDescent="0.25">
      <c r="A165" s="13">
        <v>24243881</v>
      </c>
      <c r="B165" s="13" t="s">
        <v>2622</v>
      </c>
      <c r="C165" s="13" t="s">
        <v>2623</v>
      </c>
      <c r="D165" s="13" t="s">
        <v>2624</v>
      </c>
      <c r="E165" s="13" t="s">
        <v>1638</v>
      </c>
      <c r="F165" s="13" t="s">
        <v>393</v>
      </c>
      <c r="G165" s="13">
        <v>2013</v>
      </c>
      <c r="H165" s="44">
        <v>41597</v>
      </c>
      <c r="K165" s="13" t="s">
        <v>2625</v>
      </c>
      <c r="L165" s="13" t="str">
        <f t="shared" si="2"/>
        <v>PreAlerta</v>
      </c>
    </row>
    <row r="166" spans="1:12" ht="15.75" customHeight="1" x14ac:dyDescent="0.25">
      <c r="A166" s="13">
        <v>24243882</v>
      </c>
      <c r="B166" s="13" t="s">
        <v>6816</v>
      </c>
      <c r="C166" s="13" t="s">
        <v>6817</v>
      </c>
      <c r="D166" s="13" t="s">
        <v>6818</v>
      </c>
      <c r="E166" s="13" t="s">
        <v>6819</v>
      </c>
      <c r="F166" s="13" t="s">
        <v>393</v>
      </c>
      <c r="G166" s="13">
        <v>2013</v>
      </c>
      <c r="H166" s="44">
        <v>41597</v>
      </c>
      <c r="K166" s="13" t="s">
        <v>6820</v>
      </c>
      <c r="L166" s="13" t="str">
        <f t="shared" si="2"/>
        <v>PreAlerta</v>
      </c>
    </row>
    <row r="167" spans="1:12" ht="15.75" customHeight="1" x14ac:dyDescent="0.25">
      <c r="A167" s="13">
        <v>24243883</v>
      </c>
      <c r="B167" s="13" t="s">
        <v>12094</v>
      </c>
      <c r="C167" s="13" t="s">
        <v>12095</v>
      </c>
      <c r="D167" s="13" t="s">
        <v>12096</v>
      </c>
      <c r="E167" s="13" t="s">
        <v>12097</v>
      </c>
      <c r="F167" s="13" t="s">
        <v>393</v>
      </c>
      <c r="G167" s="13">
        <v>2013</v>
      </c>
      <c r="H167" s="44">
        <v>41597</v>
      </c>
      <c r="K167" s="13" t="s">
        <v>12098</v>
      </c>
      <c r="L167" s="13" t="str">
        <f t="shared" si="2"/>
        <v>PreAlerta</v>
      </c>
    </row>
    <row r="168" spans="1:12" ht="15.75" customHeight="1" x14ac:dyDescent="0.25">
      <c r="A168" s="13">
        <v>24262217</v>
      </c>
      <c r="B168" s="13" t="s">
        <v>19313</v>
      </c>
      <c r="C168" s="13" t="s">
        <v>19314</v>
      </c>
      <c r="D168" s="13" t="s">
        <v>19315</v>
      </c>
      <c r="E168" s="13" t="s">
        <v>19316</v>
      </c>
      <c r="F168" s="13" t="s">
        <v>595</v>
      </c>
      <c r="G168" s="13">
        <v>2013</v>
      </c>
      <c r="H168" s="44">
        <v>41601</v>
      </c>
      <c r="K168" s="13" t="s">
        <v>19317</v>
      </c>
      <c r="L168" s="13" t="str">
        <f t="shared" si="2"/>
        <v>PreAlerta</v>
      </c>
    </row>
    <row r="169" spans="1:12" ht="15.75" customHeight="1" x14ac:dyDescent="0.25">
      <c r="A169" s="13">
        <v>24275266</v>
      </c>
      <c r="B169" s="13" t="s">
        <v>7515</v>
      </c>
      <c r="C169" s="13" t="s">
        <v>7516</v>
      </c>
      <c r="D169" s="13" t="s">
        <v>7517</v>
      </c>
      <c r="E169" s="13" t="s">
        <v>2564</v>
      </c>
      <c r="F169" s="13" t="s">
        <v>7518</v>
      </c>
      <c r="G169" s="13">
        <v>2013</v>
      </c>
      <c r="H169" s="44">
        <v>41605</v>
      </c>
      <c r="I169" s="13" t="s">
        <v>7519</v>
      </c>
      <c r="J169" s="13" t="s">
        <v>7520</v>
      </c>
      <c r="K169" s="13" t="s">
        <v>7521</v>
      </c>
      <c r="L169" s="13" t="str">
        <f t="shared" si="2"/>
        <v>PreAlerta</v>
      </c>
    </row>
    <row r="170" spans="1:12" ht="15.75" customHeight="1" x14ac:dyDescent="0.25">
      <c r="A170" s="13">
        <v>24306007</v>
      </c>
      <c r="B170" s="13" t="s">
        <v>10340</v>
      </c>
      <c r="C170" s="13" t="s">
        <v>10341</v>
      </c>
      <c r="D170" s="13" t="s">
        <v>10342</v>
      </c>
      <c r="E170" s="13" t="s">
        <v>10343</v>
      </c>
      <c r="F170" s="13" t="s">
        <v>4778</v>
      </c>
      <c r="G170" s="13">
        <v>2013</v>
      </c>
      <c r="H170" s="44">
        <v>41614</v>
      </c>
      <c r="K170" s="13" t="s">
        <v>10344</v>
      </c>
      <c r="L170" s="13" t="str">
        <f t="shared" si="2"/>
        <v>PreAlerta</v>
      </c>
    </row>
    <row r="171" spans="1:12" ht="15.75" customHeight="1" x14ac:dyDescent="0.25">
      <c r="A171" s="13">
        <v>24305088</v>
      </c>
      <c r="B171" s="13" t="s">
        <v>3637</v>
      </c>
      <c r="C171" s="13" t="s">
        <v>3638</v>
      </c>
      <c r="D171" s="13" t="s">
        <v>3639</v>
      </c>
      <c r="E171" s="13" t="s">
        <v>1827</v>
      </c>
      <c r="F171" s="13" t="s">
        <v>1066</v>
      </c>
      <c r="G171" s="13">
        <v>2013</v>
      </c>
      <c r="H171" s="44">
        <v>41614</v>
      </c>
      <c r="I171" s="13" t="s">
        <v>3640</v>
      </c>
      <c r="K171" s="13" t="s">
        <v>3641</v>
      </c>
      <c r="L171" s="13" t="str">
        <f t="shared" si="2"/>
        <v>PreAlerta</v>
      </c>
    </row>
    <row r="172" spans="1:12" ht="15.75" customHeight="1" x14ac:dyDescent="0.25">
      <c r="A172" s="13">
        <v>24367766</v>
      </c>
      <c r="B172" s="13" t="s">
        <v>22378</v>
      </c>
      <c r="C172" s="13" t="s">
        <v>22379</v>
      </c>
      <c r="D172" s="13" t="s">
        <v>22380</v>
      </c>
      <c r="E172" s="13" t="s">
        <v>948</v>
      </c>
      <c r="F172" s="13" t="s">
        <v>5193</v>
      </c>
      <c r="G172" s="13">
        <v>2013</v>
      </c>
      <c r="H172" s="44">
        <v>41633</v>
      </c>
      <c r="I172" s="13" t="s">
        <v>22381</v>
      </c>
      <c r="K172" s="13" t="s">
        <v>22382</v>
      </c>
      <c r="L172" s="13" t="str">
        <f t="shared" si="2"/>
        <v>PreAlerta</v>
      </c>
    </row>
    <row r="173" spans="1:12" ht="15.75" customHeight="1" x14ac:dyDescent="0.25">
      <c r="A173" s="13">
        <v>24501765</v>
      </c>
      <c r="B173" s="13" t="s">
        <v>7145</v>
      </c>
      <c r="C173" s="13" t="s">
        <v>7146</v>
      </c>
      <c r="D173" s="13" t="s">
        <v>7147</v>
      </c>
      <c r="E173" s="13" t="s">
        <v>7148</v>
      </c>
      <c r="F173" s="13" t="s">
        <v>7149</v>
      </c>
      <c r="G173" s="13">
        <v>2013</v>
      </c>
      <c r="H173" s="44">
        <v>41677</v>
      </c>
      <c r="K173" s="13" t="s">
        <v>7150</v>
      </c>
      <c r="L173" s="13" t="str">
        <f t="shared" si="2"/>
        <v>PreAlerta</v>
      </c>
    </row>
    <row r="174" spans="1:12" ht="15.75" customHeight="1" x14ac:dyDescent="0.25">
      <c r="A174" s="13">
        <v>24369054</v>
      </c>
      <c r="B174" s="13" t="s">
        <v>2237</v>
      </c>
      <c r="C174" s="13" t="s">
        <v>2238</v>
      </c>
      <c r="D174" s="13" t="s">
        <v>2239</v>
      </c>
      <c r="E174" s="13" t="s">
        <v>2240</v>
      </c>
      <c r="F174" s="13" t="s">
        <v>1066</v>
      </c>
      <c r="G174" s="13">
        <v>2013</v>
      </c>
      <c r="H174" s="44">
        <v>41635</v>
      </c>
      <c r="I174" s="13" t="s">
        <v>2241</v>
      </c>
      <c r="K174" s="13" t="s">
        <v>2242</v>
      </c>
      <c r="L174" s="13" t="str">
        <f t="shared" si="2"/>
        <v>PreAlerta</v>
      </c>
    </row>
    <row r="175" spans="1:12" ht="15.75" customHeight="1" x14ac:dyDescent="0.25">
      <c r="A175" s="13">
        <v>24882243</v>
      </c>
      <c r="B175" s="13" t="s">
        <v>3521</v>
      </c>
      <c r="C175" s="13" t="s">
        <v>3522</v>
      </c>
      <c r="D175" s="13" t="s">
        <v>3523</v>
      </c>
      <c r="E175" s="13" t="s">
        <v>655</v>
      </c>
      <c r="F175" s="13" t="s">
        <v>381</v>
      </c>
      <c r="G175" s="13">
        <v>2013</v>
      </c>
      <c r="H175" s="44">
        <v>41793</v>
      </c>
      <c r="L175" s="13" t="str">
        <f t="shared" si="2"/>
        <v>PreAlerta</v>
      </c>
    </row>
    <row r="176" spans="1:12" ht="15.75" customHeight="1" x14ac:dyDescent="0.25">
      <c r="A176" s="13">
        <v>23757303</v>
      </c>
      <c r="B176" s="13" t="s">
        <v>14961</v>
      </c>
      <c r="C176" s="13" t="s">
        <v>14962</v>
      </c>
      <c r="D176" s="13" t="s">
        <v>14963</v>
      </c>
      <c r="E176" s="13" t="s">
        <v>12545</v>
      </c>
      <c r="F176" s="13" t="s">
        <v>9178</v>
      </c>
      <c r="G176" s="13">
        <v>2014</v>
      </c>
      <c r="H176" s="44">
        <v>41438</v>
      </c>
      <c r="I176" s="13" t="s">
        <v>14964</v>
      </c>
      <c r="J176" s="13" t="s">
        <v>14965</v>
      </c>
      <c r="K176" s="13" t="s">
        <v>14966</v>
      </c>
      <c r="L176" s="13" t="str">
        <f t="shared" si="2"/>
        <v>PreAlerta</v>
      </c>
    </row>
    <row r="177" spans="1:12" ht="15.75" customHeight="1" x14ac:dyDescent="0.25">
      <c r="A177" s="13">
        <v>24335745</v>
      </c>
      <c r="B177" s="13" t="s">
        <v>5919</v>
      </c>
      <c r="C177" s="13" t="s">
        <v>5920</v>
      </c>
      <c r="D177" s="13" t="s">
        <v>5921</v>
      </c>
      <c r="E177" s="13" t="s">
        <v>5922</v>
      </c>
      <c r="F177" s="13" t="s">
        <v>304</v>
      </c>
      <c r="G177" s="13">
        <v>2014</v>
      </c>
      <c r="H177" s="44">
        <v>41625</v>
      </c>
      <c r="K177" s="13" t="s">
        <v>5923</v>
      </c>
      <c r="L177" s="13" t="str">
        <f t="shared" si="2"/>
        <v>PreAlerta</v>
      </c>
    </row>
    <row r="178" spans="1:12" ht="15.75" customHeight="1" x14ac:dyDescent="0.25">
      <c r="A178" s="13">
        <v>24379204</v>
      </c>
      <c r="B178" s="13" t="s">
        <v>19829</v>
      </c>
      <c r="C178" s="13" t="s">
        <v>19830</v>
      </c>
      <c r="D178" s="13" t="s">
        <v>19831</v>
      </c>
      <c r="E178" s="13" t="s">
        <v>4904</v>
      </c>
      <c r="F178" s="13" t="s">
        <v>573</v>
      </c>
      <c r="G178" s="13">
        <v>2014</v>
      </c>
      <c r="H178" s="44">
        <v>41640</v>
      </c>
      <c r="I178" s="13" t="s">
        <v>19832</v>
      </c>
      <c r="K178" s="13" t="s">
        <v>19833</v>
      </c>
      <c r="L178" s="13" t="str">
        <f t="shared" si="2"/>
        <v>PreAlerta</v>
      </c>
    </row>
    <row r="179" spans="1:12" ht="15.75" customHeight="1" x14ac:dyDescent="0.25">
      <c r="A179" s="13">
        <v>24571073</v>
      </c>
      <c r="B179" s="13" t="s">
        <v>1087</v>
      </c>
      <c r="C179" s="13" t="s">
        <v>1088</v>
      </c>
      <c r="D179" s="13" t="s">
        <v>1089</v>
      </c>
      <c r="E179" s="13" t="s">
        <v>1090</v>
      </c>
      <c r="F179" s="13" t="s">
        <v>1091</v>
      </c>
      <c r="G179" s="13">
        <v>2014</v>
      </c>
      <c r="H179" s="44">
        <v>41698</v>
      </c>
      <c r="K179" s="13" t="s">
        <v>1092</v>
      </c>
      <c r="L179" s="13" t="str">
        <f t="shared" si="2"/>
        <v>PreAlerta</v>
      </c>
    </row>
    <row r="180" spans="1:12" ht="15.75" customHeight="1" x14ac:dyDescent="0.25">
      <c r="A180" s="13">
        <v>24583444</v>
      </c>
      <c r="B180" s="13" t="s">
        <v>9812</v>
      </c>
      <c r="C180" s="13" t="s">
        <v>9813</v>
      </c>
      <c r="D180" s="13" t="s">
        <v>9814</v>
      </c>
      <c r="E180" s="13" t="s">
        <v>9815</v>
      </c>
      <c r="F180" s="13" t="s">
        <v>4080</v>
      </c>
      <c r="G180" s="13">
        <v>2014</v>
      </c>
      <c r="H180" s="44">
        <v>41702</v>
      </c>
      <c r="K180" s="13" t="s">
        <v>9816</v>
      </c>
      <c r="L180" s="13" t="str">
        <f t="shared" si="2"/>
        <v>PreAlerta</v>
      </c>
    </row>
    <row r="181" spans="1:12" ht="15.75" customHeight="1" x14ac:dyDescent="0.25">
      <c r="A181" s="13">
        <v>25004630</v>
      </c>
      <c r="B181" s="13" t="s">
        <v>11467</v>
      </c>
      <c r="C181" s="13" t="s">
        <v>11468</v>
      </c>
      <c r="D181" s="13" t="s">
        <v>11469</v>
      </c>
      <c r="E181" s="13" t="s">
        <v>11470</v>
      </c>
      <c r="F181" s="13" t="s">
        <v>11471</v>
      </c>
      <c r="G181" s="13">
        <v>2014</v>
      </c>
      <c r="H181" s="44">
        <v>41830</v>
      </c>
      <c r="L181" s="13" t="str">
        <f t="shared" si="2"/>
        <v>PreAlerta</v>
      </c>
    </row>
    <row r="182" spans="1:12" ht="15.75" customHeight="1" x14ac:dyDescent="0.25">
      <c r="A182" s="13">
        <v>25056075</v>
      </c>
      <c r="B182" s="13" t="s">
        <v>6399</v>
      </c>
      <c r="C182" s="13" t="s">
        <v>6400</v>
      </c>
      <c r="D182" s="13" t="s">
        <v>6401</v>
      </c>
      <c r="E182" s="13" t="s">
        <v>5360</v>
      </c>
      <c r="F182" s="13" t="s">
        <v>1936</v>
      </c>
      <c r="G182" s="13">
        <v>2014</v>
      </c>
      <c r="H182" s="44">
        <v>41845</v>
      </c>
      <c r="K182" s="13" t="s">
        <v>6402</v>
      </c>
      <c r="L182" s="13" t="str">
        <f t="shared" si="2"/>
        <v>PreAlerta</v>
      </c>
    </row>
    <row r="183" spans="1:12" ht="15.75" customHeight="1" x14ac:dyDescent="0.25">
      <c r="A183" s="13">
        <v>25369656</v>
      </c>
      <c r="B183" s="13" t="s">
        <v>3027</v>
      </c>
      <c r="C183" s="13" t="s">
        <v>2980</v>
      </c>
      <c r="D183" s="13" t="s">
        <v>3028</v>
      </c>
      <c r="E183" s="13" t="s">
        <v>128</v>
      </c>
      <c r="F183" s="13" t="s">
        <v>2333</v>
      </c>
      <c r="G183" s="13">
        <v>2014</v>
      </c>
      <c r="H183" s="44">
        <v>41949</v>
      </c>
      <c r="L183" s="13" t="str">
        <f t="shared" si="2"/>
        <v>PreAlerta</v>
      </c>
    </row>
    <row r="184" spans="1:12" ht="15.75" customHeight="1" x14ac:dyDescent="0.25">
      <c r="A184" s="13">
        <v>25804074</v>
      </c>
      <c r="B184" s="13" t="s">
        <v>3092</v>
      </c>
      <c r="C184" s="13" t="s">
        <v>2980</v>
      </c>
      <c r="D184" s="13" t="s">
        <v>3093</v>
      </c>
      <c r="E184" s="13" t="s">
        <v>128</v>
      </c>
      <c r="F184" s="13" t="s">
        <v>2333</v>
      </c>
      <c r="G184" s="13">
        <v>2014</v>
      </c>
      <c r="H184" s="44">
        <v>42089</v>
      </c>
      <c r="L184" s="13" t="str">
        <f t="shared" si="2"/>
        <v>PreAlerta</v>
      </c>
    </row>
    <row r="185" spans="1:12" ht="15.75" customHeight="1" x14ac:dyDescent="0.25">
      <c r="A185" s="13">
        <v>24498212</v>
      </c>
      <c r="B185" s="13" t="s">
        <v>420</v>
      </c>
      <c r="C185" s="13" t="s">
        <v>421</v>
      </c>
      <c r="D185" s="13" t="s">
        <v>422</v>
      </c>
      <c r="E185" s="13" t="s">
        <v>423</v>
      </c>
      <c r="F185" s="13" t="s">
        <v>424</v>
      </c>
      <c r="G185" s="13">
        <v>2014</v>
      </c>
      <c r="H185" s="44">
        <v>41676</v>
      </c>
      <c r="I185" s="13" t="s">
        <v>425</v>
      </c>
      <c r="K185" s="13" t="s">
        <v>426</v>
      </c>
      <c r="L185" s="13" t="str">
        <f t="shared" si="2"/>
        <v>PreAlerta</v>
      </c>
    </row>
    <row r="186" spans="1:12" ht="15.75" customHeight="1" x14ac:dyDescent="0.25">
      <c r="A186" s="13">
        <v>23970641</v>
      </c>
      <c r="B186" s="13" t="s">
        <v>4168</v>
      </c>
      <c r="C186" s="13" t="s">
        <v>4169</v>
      </c>
      <c r="D186" s="13" t="s">
        <v>4170</v>
      </c>
      <c r="E186" s="13" t="s">
        <v>4171</v>
      </c>
      <c r="F186" s="13" t="s">
        <v>735</v>
      </c>
      <c r="G186" s="13">
        <v>2014</v>
      </c>
      <c r="H186" s="44">
        <v>41510</v>
      </c>
      <c r="K186" s="13" t="s">
        <v>4172</v>
      </c>
      <c r="L186" s="13" t="str">
        <f t="shared" si="2"/>
        <v>PreAlerta</v>
      </c>
    </row>
    <row r="187" spans="1:12" ht="15.75" customHeight="1" x14ac:dyDescent="0.25">
      <c r="A187" s="13">
        <v>24275696</v>
      </c>
      <c r="B187" s="13" t="s">
        <v>253</v>
      </c>
      <c r="C187" s="13" t="s">
        <v>254</v>
      </c>
      <c r="D187" s="13" t="s">
        <v>255</v>
      </c>
      <c r="E187" s="13" t="s">
        <v>256</v>
      </c>
      <c r="F187" s="13" t="s">
        <v>257</v>
      </c>
      <c r="G187" s="13">
        <v>2014</v>
      </c>
      <c r="H187" s="44">
        <v>41605</v>
      </c>
      <c r="K187" s="13" t="s">
        <v>258</v>
      </c>
      <c r="L187" s="13" t="str">
        <f t="shared" si="2"/>
        <v>PreAlerta</v>
      </c>
    </row>
    <row r="188" spans="1:12" ht="15.75" customHeight="1" x14ac:dyDescent="0.25">
      <c r="A188" s="13">
        <v>24503544</v>
      </c>
      <c r="B188" s="13" t="s">
        <v>3084</v>
      </c>
      <c r="C188" s="13" t="s">
        <v>3085</v>
      </c>
      <c r="D188" s="13" t="s">
        <v>3086</v>
      </c>
      <c r="E188" s="13" t="s">
        <v>3087</v>
      </c>
      <c r="F188" s="13" t="s">
        <v>3088</v>
      </c>
      <c r="G188" s="13">
        <v>2014</v>
      </c>
      <c r="H188" s="44">
        <v>41678</v>
      </c>
      <c r="I188" s="13" t="s">
        <v>3089</v>
      </c>
      <c r="K188" s="13" t="s">
        <v>3090</v>
      </c>
      <c r="L188" s="13" t="str">
        <f t="shared" si="2"/>
        <v>PreAlerta</v>
      </c>
    </row>
    <row r="189" spans="1:12" ht="15.75" customHeight="1" x14ac:dyDescent="0.25">
      <c r="A189" s="13">
        <v>24502606</v>
      </c>
      <c r="B189" s="13" t="s">
        <v>1626</v>
      </c>
      <c r="C189" s="13" t="s">
        <v>1627</v>
      </c>
      <c r="D189" s="13" t="s">
        <v>1628</v>
      </c>
      <c r="E189" s="13" t="s">
        <v>1629</v>
      </c>
      <c r="F189" s="13" t="s">
        <v>1066</v>
      </c>
      <c r="G189" s="13">
        <v>2014</v>
      </c>
      <c r="H189" s="44">
        <v>41678</v>
      </c>
      <c r="I189" s="13" t="s">
        <v>1630</v>
      </c>
      <c r="K189" s="13" t="s">
        <v>1631</v>
      </c>
      <c r="L189" s="13" t="str">
        <f t="shared" si="2"/>
        <v>PreAlerta</v>
      </c>
    </row>
    <row r="190" spans="1:12" ht="15.75" customHeight="1" x14ac:dyDescent="0.25">
      <c r="A190" s="13">
        <v>24586792</v>
      </c>
      <c r="B190" s="13" t="s">
        <v>11059</v>
      </c>
      <c r="C190" s="13" t="s">
        <v>11060</v>
      </c>
      <c r="D190" s="13" t="s">
        <v>11061</v>
      </c>
      <c r="E190" s="13" t="s">
        <v>5880</v>
      </c>
      <c r="F190" s="13" t="s">
        <v>424</v>
      </c>
      <c r="G190" s="13">
        <v>2014</v>
      </c>
      <c r="H190" s="44">
        <v>41702</v>
      </c>
      <c r="I190" s="13" t="s">
        <v>11062</v>
      </c>
      <c r="K190" s="13" t="s">
        <v>11063</v>
      </c>
      <c r="L190" s="13" t="str">
        <f t="shared" si="2"/>
        <v>PreAlerta</v>
      </c>
    </row>
    <row r="191" spans="1:12" ht="15.75" customHeight="1" x14ac:dyDescent="0.25">
      <c r="A191" s="13">
        <v>24568221</v>
      </c>
      <c r="B191" s="13" t="s">
        <v>12638</v>
      </c>
      <c r="C191" s="13" t="s">
        <v>12639</v>
      </c>
      <c r="D191" s="13" t="s">
        <v>12640</v>
      </c>
      <c r="E191" s="13" t="s">
        <v>12641</v>
      </c>
      <c r="F191" s="13" t="s">
        <v>1066</v>
      </c>
      <c r="G191" s="13">
        <v>2014</v>
      </c>
      <c r="H191" s="44">
        <v>41697</v>
      </c>
      <c r="I191" s="13" t="s">
        <v>12642</v>
      </c>
      <c r="K191" s="13" t="s">
        <v>12643</v>
      </c>
      <c r="L191" s="13" t="str">
        <f t="shared" si="2"/>
        <v>PreAlerta</v>
      </c>
    </row>
    <row r="192" spans="1:12" ht="15.75" customHeight="1" x14ac:dyDescent="0.25">
      <c r="A192" s="13">
        <v>24184420</v>
      </c>
      <c r="B192" s="13" t="s">
        <v>5849</v>
      </c>
      <c r="C192" s="13" t="s">
        <v>5850</v>
      </c>
      <c r="D192" s="13" t="s">
        <v>5851</v>
      </c>
      <c r="E192" s="13" t="s">
        <v>5852</v>
      </c>
      <c r="F192" s="13" t="s">
        <v>5853</v>
      </c>
      <c r="G192" s="13">
        <v>2014</v>
      </c>
      <c r="H192" s="44">
        <v>41583</v>
      </c>
      <c r="K192" s="13" t="s">
        <v>5854</v>
      </c>
      <c r="L192" s="13" t="str">
        <f t="shared" si="2"/>
        <v>PreAlerta</v>
      </c>
    </row>
    <row r="193" spans="1:12" ht="15.75" customHeight="1" x14ac:dyDescent="0.25">
      <c r="A193" s="13">
        <v>24462210</v>
      </c>
      <c r="B193" s="13" t="s">
        <v>6811</v>
      </c>
      <c r="C193" s="13" t="s">
        <v>6812</v>
      </c>
      <c r="D193" s="13" t="s">
        <v>6813</v>
      </c>
      <c r="E193" s="13" t="s">
        <v>6814</v>
      </c>
      <c r="F193" s="13" t="s">
        <v>679</v>
      </c>
      <c r="G193" s="13">
        <v>2014</v>
      </c>
      <c r="H193" s="44">
        <v>41667</v>
      </c>
      <c r="K193" s="13" t="s">
        <v>6815</v>
      </c>
      <c r="L193" s="13" t="str">
        <f t="shared" si="2"/>
        <v>PreAlerta</v>
      </c>
    </row>
    <row r="194" spans="1:12" ht="15.75" customHeight="1" x14ac:dyDescent="0.25">
      <c r="A194" s="13">
        <v>24462211</v>
      </c>
      <c r="B194" s="13" t="s">
        <v>7354</v>
      </c>
      <c r="C194" s="13" t="s">
        <v>7355</v>
      </c>
      <c r="D194" s="13" t="s">
        <v>7356</v>
      </c>
      <c r="E194" s="13" t="s">
        <v>3351</v>
      </c>
      <c r="F194" s="13" t="s">
        <v>679</v>
      </c>
      <c r="G194" s="13">
        <v>2014</v>
      </c>
      <c r="H194" s="44">
        <v>41667</v>
      </c>
      <c r="I194" s="13" t="s">
        <v>7357</v>
      </c>
      <c r="K194" s="13" t="s">
        <v>7358</v>
      </c>
      <c r="L194" s="13" t="str">
        <f t="shared" ref="L194:L257" si="3">IF(ISNUMBER(VLOOKUP(A194,PRE,1,FALSE)),"PreAlerta",IF(ISNUMBER(VLOOKUP(A194,POST,1,FALSE)),"PostAlerta",IF(ISNUMBER(VLOOKUP(A194,EXCL,1,FALSE)),"Excluida","no incluido")))</f>
        <v>PreAlerta</v>
      </c>
    </row>
    <row r="195" spans="1:12" ht="15.75" customHeight="1" x14ac:dyDescent="0.25">
      <c r="A195" s="13">
        <v>24509781</v>
      </c>
      <c r="B195" s="13" t="s">
        <v>3220</v>
      </c>
      <c r="C195" s="13" t="s">
        <v>3221</v>
      </c>
      <c r="D195" s="13" t="s">
        <v>3222</v>
      </c>
      <c r="E195" s="13" t="s">
        <v>1700</v>
      </c>
      <c r="F195" s="13" t="s">
        <v>104</v>
      </c>
      <c r="G195" s="13">
        <v>2014</v>
      </c>
      <c r="H195" s="44">
        <v>41681</v>
      </c>
      <c r="K195" s="13" t="s">
        <v>3223</v>
      </c>
      <c r="L195" s="13" t="str">
        <f t="shared" si="3"/>
        <v>PreAlerta</v>
      </c>
    </row>
    <row r="196" spans="1:12" ht="15.75" customHeight="1" x14ac:dyDescent="0.25">
      <c r="A196" s="13">
        <v>24559563</v>
      </c>
      <c r="B196" s="13" t="s">
        <v>13575</v>
      </c>
      <c r="C196" s="13" t="s">
        <v>13576</v>
      </c>
      <c r="D196" s="13" t="s">
        <v>13577</v>
      </c>
      <c r="E196" s="13" t="s">
        <v>13578</v>
      </c>
      <c r="F196" s="13" t="s">
        <v>13579</v>
      </c>
      <c r="G196" s="13">
        <v>2014</v>
      </c>
      <c r="H196" s="44">
        <v>41695</v>
      </c>
      <c r="K196" s="13" t="s">
        <v>13580</v>
      </c>
      <c r="L196" s="13" t="str">
        <f t="shared" si="3"/>
        <v>PreAlerta</v>
      </c>
    </row>
    <row r="197" spans="1:12" ht="15.75" customHeight="1" x14ac:dyDescent="0.25">
      <c r="A197" s="13">
        <v>24567501</v>
      </c>
      <c r="B197" s="13" t="s">
        <v>2514</v>
      </c>
      <c r="C197" s="13" t="s">
        <v>2515</v>
      </c>
      <c r="D197" s="13" t="s">
        <v>2516</v>
      </c>
      <c r="E197" s="13" t="s">
        <v>2517</v>
      </c>
      <c r="F197" s="13" t="s">
        <v>1312</v>
      </c>
      <c r="G197" s="13">
        <v>2014</v>
      </c>
      <c r="H197" s="44">
        <v>41696</v>
      </c>
      <c r="K197" s="13" t="s">
        <v>2518</v>
      </c>
      <c r="L197" s="13" t="str">
        <f t="shared" si="3"/>
        <v>PreAlerta</v>
      </c>
    </row>
    <row r="198" spans="1:12" ht="15.75" customHeight="1" x14ac:dyDescent="0.25">
      <c r="A198" s="13">
        <v>24571971</v>
      </c>
      <c r="B198" s="13" t="s">
        <v>7032</v>
      </c>
      <c r="C198" s="13" t="s">
        <v>7772</v>
      </c>
      <c r="D198" s="13" t="s">
        <v>7773</v>
      </c>
      <c r="E198" s="13" t="s">
        <v>5687</v>
      </c>
      <c r="F198" s="13" t="s">
        <v>679</v>
      </c>
      <c r="G198" s="13">
        <v>2014</v>
      </c>
      <c r="H198" s="44">
        <v>41698</v>
      </c>
      <c r="K198" s="13" t="s">
        <v>7774</v>
      </c>
      <c r="L198" s="13" t="str">
        <f t="shared" si="3"/>
        <v>PreAlerta</v>
      </c>
    </row>
    <row r="199" spans="1:12" ht="15.75" customHeight="1" x14ac:dyDescent="0.25">
      <c r="A199" s="13">
        <v>24571972</v>
      </c>
      <c r="B199" s="13" t="s">
        <v>7032</v>
      </c>
      <c r="C199" s="13" t="s">
        <v>7033</v>
      </c>
      <c r="D199" s="13" t="s">
        <v>7034</v>
      </c>
      <c r="E199" s="13" t="s">
        <v>2217</v>
      </c>
      <c r="F199" s="13" t="s">
        <v>679</v>
      </c>
      <c r="G199" s="13">
        <v>2014</v>
      </c>
      <c r="H199" s="44">
        <v>41698</v>
      </c>
      <c r="K199" s="13" t="s">
        <v>7035</v>
      </c>
      <c r="L199" s="13" t="str">
        <f t="shared" si="3"/>
        <v>PreAlerta</v>
      </c>
    </row>
    <row r="200" spans="1:12" ht="15.75" customHeight="1" x14ac:dyDescent="0.25">
      <c r="A200" s="13">
        <v>24571973</v>
      </c>
      <c r="B200" s="13" t="s">
        <v>7490</v>
      </c>
      <c r="C200" s="13" t="s">
        <v>7491</v>
      </c>
      <c r="D200" s="13" t="s">
        <v>7492</v>
      </c>
      <c r="E200" s="13" t="s">
        <v>1808</v>
      </c>
      <c r="F200" s="13" t="s">
        <v>679</v>
      </c>
      <c r="G200" s="13">
        <v>2014</v>
      </c>
      <c r="H200" s="44">
        <v>41698</v>
      </c>
      <c r="K200" s="13" t="s">
        <v>7493</v>
      </c>
      <c r="L200" s="13" t="str">
        <f t="shared" si="3"/>
        <v>PreAlerta</v>
      </c>
    </row>
    <row r="201" spans="1:12" ht="15.75" customHeight="1" x14ac:dyDescent="0.25">
      <c r="A201" s="13">
        <v>24571974</v>
      </c>
      <c r="B201" s="13" t="s">
        <v>7032</v>
      </c>
      <c r="C201" s="13" t="s">
        <v>7767</v>
      </c>
      <c r="D201" s="13" t="s">
        <v>7768</v>
      </c>
      <c r="E201" s="13" t="s">
        <v>655</v>
      </c>
      <c r="F201" s="13" t="s">
        <v>679</v>
      </c>
      <c r="G201" s="13">
        <v>2014</v>
      </c>
      <c r="H201" s="44">
        <v>41698</v>
      </c>
      <c r="K201" s="13" t="s">
        <v>7769</v>
      </c>
      <c r="L201" s="13" t="str">
        <f t="shared" si="3"/>
        <v>PreAlerta</v>
      </c>
    </row>
    <row r="202" spans="1:12" ht="15.75" customHeight="1" x14ac:dyDescent="0.25">
      <c r="A202" s="13">
        <v>24595372</v>
      </c>
      <c r="B202" s="13" t="s">
        <v>1014</v>
      </c>
      <c r="C202" s="13" t="s">
        <v>1015</v>
      </c>
      <c r="D202" s="13" t="s">
        <v>1016</v>
      </c>
      <c r="E202" s="13" t="s">
        <v>544</v>
      </c>
      <c r="F202" s="13" t="s">
        <v>277</v>
      </c>
      <c r="G202" s="13">
        <v>2014</v>
      </c>
      <c r="H202" s="44">
        <v>41704</v>
      </c>
      <c r="I202" s="13" t="s">
        <v>1017</v>
      </c>
      <c r="K202" s="13" t="s">
        <v>1018</v>
      </c>
      <c r="L202" s="13" t="str">
        <f t="shared" si="3"/>
        <v>PreAlerta</v>
      </c>
    </row>
    <row r="203" spans="1:12" ht="15.75" customHeight="1" x14ac:dyDescent="0.25">
      <c r="A203" s="13">
        <v>24621906</v>
      </c>
      <c r="B203" s="13" t="s">
        <v>4429</v>
      </c>
      <c r="C203" s="13" t="s">
        <v>4430</v>
      </c>
      <c r="D203" s="13" t="s">
        <v>4431</v>
      </c>
      <c r="E203" s="13" t="s">
        <v>4432</v>
      </c>
      <c r="F203" s="13" t="s">
        <v>4433</v>
      </c>
      <c r="G203" s="13">
        <v>2014</v>
      </c>
      <c r="H203" s="44">
        <v>41712</v>
      </c>
      <c r="K203" s="13" t="s">
        <v>4434</v>
      </c>
      <c r="L203" s="13" t="str">
        <f t="shared" si="3"/>
        <v>PreAlerta</v>
      </c>
    </row>
    <row r="204" spans="1:12" ht="15.75" customHeight="1" x14ac:dyDescent="0.25">
      <c r="A204" s="13">
        <v>24622331</v>
      </c>
      <c r="B204" s="13" t="s">
        <v>6603</v>
      </c>
      <c r="C204" s="13" t="s">
        <v>6604</v>
      </c>
      <c r="D204" s="13" t="s">
        <v>6605</v>
      </c>
      <c r="E204" s="13" t="s">
        <v>6606</v>
      </c>
      <c r="F204" s="13" t="s">
        <v>6607</v>
      </c>
      <c r="G204" s="13">
        <v>2014</v>
      </c>
      <c r="H204" s="44">
        <v>41712</v>
      </c>
      <c r="I204" s="13" t="s">
        <v>6608</v>
      </c>
      <c r="J204" s="13" t="s">
        <v>6609</v>
      </c>
      <c r="L204" s="13" t="str">
        <f t="shared" si="3"/>
        <v>PreAlerta</v>
      </c>
    </row>
    <row r="205" spans="1:12" ht="15.75" customHeight="1" x14ac:dyDescent="0.25">
      <c r="A205" s="13">
        <v>24016806</v>
      </c>
      <c r="B205" s="13" t="s">
        <v>13394</v>
      </c>
      <c r="C205" s="13" t="s">
        <v>13395</v>
      </c>
      <c r="D205" s="13" t="s">
        <v>13396</v>
      </c>
      <c r="E205" s="13" t="s">
        <v>12097</v>
      </c>
      <c r="F205" s="13" t="s">
        <v>8635</v>
      </c>
      <c r="G205" s="13">
        <v>2014</v>
      </c>
      <c r="H205" s="44">
        <v>41528</v>
      </c>
      <c r="I205" s="13" t="s">
        <v>13397</v>
      </c>
      <c r="J205" s="13" t="s">
        <v>13398</v>
      </c>
      <c r="K205" s="13" t="s">
        <v>13399</v>
      </c>
      <c r="L205" s="13" t="str">
        <f t="shared" si="3"/>
        <v>PreAlerta</v>
      </c>
    </row>
    <row r="206" spans="1:12" ht="15.75" customHeight="1" x14ac:dyDescent="0.25">
      <c r="A206" s="13">
        <v>24650008</v>
      </c>
      <c r="B206" s="13" t="s">
        <v>10466</v>
      </c>
      <c r="C206" s="13" t="s">
        <v>10467</v>
      </c>
      <c r="D206" s="13" t="s">
        <v>10468</v>
      </c>
      <c r="E206" s="13" t="s">
        <v>10469</v>
      </c>
      <c r="F206" s="13" t="s">
        <v>10470</v>
      </c>
      <c r="G206" s="13">
        <v>2014</v>
      </c>
      <c r="H206" s="44">
        <v>41720</v>
      </c>
      <c r="I206" s="13" t="s">
        <v>10471</v>
      </c>
      <c r="K206" s="13" t="s">
        <v>10472</v>
      </c>
      <c r="L206" s="13" t="str">
        <f t="shared" si="3"/>
        <v>PreAlerta</v>
      </c>
    </row>
    <row r="207" spans="1:12" ht="15.75" customHeight="1" x14ac:dyDescent="0.25">
      <c r="A207" s="13">
        <v>24163221</v>
      </c>
      <c r="B207" s="13" t="s">
        <v>4731</v>
      </c>
      <c r="C207" s="13" t="s">
        <v>4732</v>
      </c>
      <c r="D207" s="13" t="s">
        <v>4733</v>
      </c>
      <c r="E207" s="13" t="s">
        <v>4734</v>
      </c>
      <c r="F207" s="13" t="s">
        <v>4735</v>
      </c>
      <c r="G207" s="13">
        <v>2014</v>
      </c>
      <c r="H207" s="44">
        <v>41576</v>
      </c>
      <c r="K207" s="13" t="s">
        <v>4736</v>
      </c>
      <c r="L207" s="13" t="str">
        <f t="shared" si="3"/>
        <v>PreAlerta</v>
      </c>
    </row>
    <row r="208" spans="1:12" ht="15.75" customHeight="1" x14ac:dyDescent="0.25">
      <c r="A208" s="13">
        <v>24566724</v>
      </c>
      <c r="B208" s="13" t="s">
        <v>18528</v>
      </c>
      <c r="C208" s="13" t="s">
        <v>18529</v>
      </c>
      <c r="D208" s="13" t="s">
        <v>18530</v>
      </c>
      <c r="E208" s="13" t="s">
        <v>18531</v>
      </c>
      <c r="F208" s="13" t="s">
        <v>18532</v>
      </c>
      <c r="G208" s="13">
        <v>2014</v>
      </c>
      <c r="H208" s="44">
        <v>41696</v>
      </c>
      <c r="K208" s="13" t="s">
        <v>18533</v>
      </c>
      <c r="L208" s="13" t="str">
        <f t="shared" si="3"/>
        <v>PreAlerta</v>
      </c>
    </row>
    <row r="209" spans="1:12" ht="15.75" customHeight="1" x14ac:dyDescent="0.25">
      <c r="A209" s="13">
        <v>24622633</v>
      </c>
      <c r="B209" s="13" t="s">
        <v>7534</v>
      </c>
      <c r="C209" s="13" t="s">
        <v>7535</v>
      </c>
      <c r="D209" s="13" t="s">
        <v>7536</v>
      </c>
      <c r="E209" s="13" t="s">
        <v>7537</v>
      </c>
      <c r="F209" s="13" t="s">
        <v>304</v>
      </c>
      <c r="G209" s="13">
        <v>2014</v>
      </c>
      <c r="H209" s="44">
        <v>41712</v>
      </c>
      <c r="K209" s="13" t="s">
        <v>7538</v>
      </c>
      <c r="L209" s="13" t="str">
        <f t="shared" si="3"/>
        <v>PreAlerta</v>
      </c>
    </row>
    <row r="210" spans="1:12" ht="15.75" customHeight="1" x14ac:dyDescent="0.25">
      <c r="A210" s="13">
        <v>24622634</v>
      </c>
      <c r="B210" s="13" t="s">
        <v>3852</v>
      </c>
      <c r="C210" s="13" t="s">
        <v>3853</v>
      </c>
      <c r="D210" s="13" t="s">
        <v>3854</v>
      </c>
      <c r="E210" s="13" t="s">
        <v>119</v>
      </c>
      <c r="F210" s="13" t="s">
        <v>304</v>
      </c>
      <c r="G210" s="13">
        <v>2014</v>
      </c>
      <c r="H210" s="44">
        <v>41712</v>
      </c>
      <c r="K210" s="13" t="s">
        <v>3855</v>
      </c>
      <c r="L210" s="13" t="str">
        <f t="shared" si="3"/>
        <v>PreAlerta</v>
      </c>
    </row>
    <row r="211" spans="1:12" ht="15.75" customHeight="1" x14ac:dyDescent="0.25">
      <c r="A211" s="13">
        <v>24655615</v>
      </c>
      <c r="B211" s="13" t="s">
        <v>17609</v>
      </c>
      <c r="C211" s="13" t="s">
        <v>11847</v>
      </c>
      <c r="D211" s="13" t="s">
        <v>17610</v>
      </c>
      <c r="E211" s="13" t="s">
        <v>11849</v>
      </c>
      <c r="F211" s="13" t="s">
        <v>145</v>
      </c>
      <c r="G211" s="13">
        <v>2014</v>
      </c>
      <c r="H211" s="44">
        <v>41723</v>
      </c>
      <c r="I211" s="13" t="s">
        <v>17611</v>
      </c>
      <c r="K211" s="13" t="s">
        <v>17612</v>
      </c>
      <c r="L211" s="13" t="str">
        <f t="shared" si="3"/>
        <v>PreAlerta</v>
      </c>
    </row>
    <row r="212" spans="1:12" ht="15.75" customHeight="1" x14ac:dyDescent="0.25">
      <c r="A212" s="13">
        <v>24366777</v>
      </c>
      <c r="B212" s="13" t="s">
        <v>13906</v>
      </c>
      <c r="C212" s="13" t="s">
        <v>13907</v>
      </c>
      <c r="D212" s="13" t="s">
        <v>13908</v>
      </c>
      <c r="E212" s="13" t="s">
        <v>13909</v>
      </c>
      <c r="F212" s="13" t="s">
        <v>393</v>
      </c>
      <c r="G212" s="13">
        <v>2014</v>
      </c>
      <c r="H212" s="44">
        <v>41633</v>
      </c>
      <c r="K212" s="13" t="s">
        <v>13910</v>
      </c>
      <c r="L212" s="13" t="str">
        <f t="shared" si="3"/>
        <v>PreAlerta</v>
      </c>
    </row>
    <row r="213" spans="1:12" ht="15.75" customHeight="1" x14ac:dyDescent="0.25">
      <c r="A213" s="13">
        <v>24379305</v>
      </c>
      <c r="B213" s="13" t="s">
        <v>1686</v>
      </c>
      <c r="C213" s="13" t="s">
        <v>1687</v>
      </c>
      <c r="D213" s="13" t="s">
        <v>1688</v>
      </c>
      <c r="E213" s="13" t="s">
        <v>1689</v>
      </c>
      <c r="F213" s="13" t="s">
        <v>493</v>
      </c>
      <c r="G213" s="13">
        <v>2014</v>
      </c>
      <c r="H213" s="44">
        <v>41640</v>
      </c>
      <c r="K213" s="13" t="s">
        <v>1690</v>
      </c>
      <c r="L213" s="13" t="str">
        <f t="shared" si="3"/>
        <v>PreAlerta</v>
      </c>
    </row>
    <row r="214" spans="1:12" ht="15.75" customHeight="1" x14ac:dyDescent="0.25">
      <c r="A214" s="13">
        <v>24514092</v>
      </c>
      <c r="B214" s="13" t="s">
        <v>4364</v>
      </c>
      <c r="C214" s="13" t="s">
        <v>4365</v>
      </c>
      <c r="D214" s="13" t="s">
        <v>4366</v>
      </c>
      <c r="E214" s="13" t="s">
        <v>4367</v>
      </c>
      <c r="F214" s="13" t="s">
        <v>573</v>
      </c>
      <c r="G214" s="13">
        <v>2014</v>
      </c>
      <c r="H214" s="44">
        <v>41682</v>
      </c>
      <c r="I214" s="13" t="s">
        <v>4368</v>
      </c>
      <c r="K214" s="13" t="s">
        <v>4369</v>
      </c>
      <c r="L214" s="13" t="str">
        <f t="shared" si="3"/>
        <v>PreAlerta</v>
      </c>
    </row>
    <row r="215" spans="1:12" ht="15.75" customHeight="1" x14ac:dyDescent="0.25">
      <c r="A215" s="13">
        <v>24571786</v>
      </c>
      <c r="B215" s="13" t="s">
        <v>1324</v>
      </c>
      <c r="C215" s="13" t="s">
        <v>1325</v>
      </c>
      <c r="D215" s="13" t="s">
        <v>1326</v>
      </c>
      <c r="E215" s="13" t="s">
        <v>1327</v>
      </c>
      <c r="F215" s="13" t="s">
        <v>1328</v>
      </c>
      <c r="G215" s="13">
        <v>2014</v>
      </c>
      <c r="H215" s="44">
        <v>41698</v>
      </c>
      <c r="K215" s="13" t="s">
        <v>1329</v>
      </c>
      <c r="L215" s="13" t="str">
        <f t="shared" si="3"/>
        <v>PreAlerta</v>
      </c>
    </row>
    <row r="216" spans="1:12" ht="15.75" customHeight="1" x14ac:dyDescent="0.25">
      <c r="A216" s="13">
        <v>24468863</v>
      </c>
      <c r="B216" s="13" t="s">
        <v>2478</v>
      </c>
      <c r="C216" s="13" t="s">
        <v>2479</v>
      </c>
      <c r="D216" s="13" t="s">
        <v>2480</v>
      </c>
      <c r="E216" s="13" t="s">
        <v>1311</v>
      </c>
      <c r="F216" s="13" t="s">
        <v>493</v>
      </c>
      <c r="G216" s="13">
        <v>2014</v>
      </c>
      <c r="H216" s="44">
        <v>41668</v>
      </c>
      <c r="K216" s="13" t="s">
        <v>2481</v>
      </c>
      <c r="L216" s="13" t="str">
        <f t="shared" si="3"/>
        <v>PreAlerta</v>
      </c>
    </row>
    <row r="217" spans="1:12" ht="15.75" customHeight="1" x14ac:dyDescent="0.25">
      <c r="A217" s="13">
        <v>24468865</v>
      </c>
      <c r="B217" s="13" t="s">
        <v>2561</v>
      </c>
      <c r="C217" s="13" t="s">
        <v>2562</v>
      </c>
      <c r="D217" s="13" t="s">
        <v>2563</v>
      </c>
      <c r="E217" s="13" t="s">
        <v>2564</v>
      </c>
      <c r="F217" s="13" t="s">
        <v>493</v>
      </c>
      <c r="G217" s="13">
        <v>2014</v>
      </c>
      <c r="H217" s="44">
        <v>41668</v>
      </c>
      <c r="I217" s="13" t="s">
        <v>2565</v>
      </c>
      <c r="K217" s="13" t="s">
        <v>2566</v>
      </c>
      <c r="L217" s="13" t="str">
        <f t="shared" si="3"/>
        <v>PreAlerta</v>
      </c>
    </row>
    <row r="218" spans="1:12" ht="15.75" customHeight="1" x14ac:dyDescent="0.25">
      <c r="A218" s="13">
        <v>24492260</v>
      </c>
      <c r="B218" s="13" t="s">
        <v>3289</v>
      </c>
      <c r="C218" s="13" t="s">
        <v>3290</v>
      </c>
      <c r="D218" s="13" t="s">
        <v>3291</v>
      </c>
      <c r="E218" s="13" t="s">
        <v>3292</v>
      </c>
      <c r="F218" s="13" t="s">
        <v>493</v>
      </c>
      <c r="G218" s="13">
        <v>2014</v>
      </c>
      <c r="H218" s="44">
        <v>41675</v>
      </c>
      <c r="K218" s="13" t="s">
        <v>3293</v>
      </c>
      <c r="L218" s="13" t="str">
        <f t="shared" si="3"/>
        <v>PreAlerta</v>
      </c>
    </row>
    <row r="219" spans="1:12" ht="15.75" customHeight="1" x14ac:dyDescent="0.25">
      <c r="A219" s="13">
        <v>24503900</v>
      </c>
      <c r="B219" s="13" t="s">
        <v>4089</v>
      </c>
      <c r="C219" s="13" t="s">
        <v>4090</v>
      </c>
      <c r="D219" s="13" t="s">
        <v>4091</v>
      </c>
      <c r="E219" s="13" t="s">
        <v>813</v>
      </c>
      <c r="F219" s="13" t="s">
        <v>393</v>
      </c>
      <c r="G219" s="13">
        <v>2014</v>
      </c>
      <c r="H219" s="44">
        <v>41678</v>
      </c>
      <c r="K219" s="13" t="s">
        <v>4092</v>
      </c>
      <c r="L219" s="13" t="str">
        <f t="shared" si="3"/>
        <v>PreAlerta</v>
      </c>
    </row>
    <row r="220" spans="1:12" ht="15.75" customHeight="1" x14ac:dyDescent="0.25">
      <c r="A220" s="13">
        <v>24532681</v>
      </c>
      <c r="B220" s="13" t="s">
        <v>4992</v>
      </c>
      <c r="C220" s="13" t="s">
        <v>4993</v>
      </c>
      <c r="D220" s="13" t="s">
        <v>4994</v>
      </c>
      <c r="E220" s="13" t="s">
        <v>813</v>
      </c>
      <c r="F220" s="13" t="s">
        <v>493</v>
      </c>
      <c r="G220" s="13">
        <v>2014</v>
      </c>
      <c r="H220" s="44">
        <v>41688</v>
      </c>
      <c r="K220" s="13" t="s">
        <v>4995</v>
      </c>
      <c r="L220" s="13" t="str">
        <f t="shared" si="3"/>
        <v>PreAlerta</v>
      </c>
    </row>
    <row r="221" spans="1:12" ht="15.75" customHeight="1" x14ac:dyDescent="0.25">
      <c r="A221" s="13">
        <v>24535277</v>
      </c>
      <c r="B221" s="13" t="s">
        <v>2644</v>
      </c>
      <c r="C221" s="13" t="s">
        <v>2645</v>
      </c>
      <c r="D221" s="13" t="s">
        <v>2646</v>
      </c>
      <c r="E221" s="13" t="s">
        <v>2647</v>
      </c>
      <c r="F221" s="13" t="s">
        <v>493</v>
      </c>
      <c r="G221" s="13">
        <v>2014</v>
      </c>
      <c r="H221" s="44">
        <v>41689</v>
      </c>
      <c r="K221" s="13" t="s">
        <v>2648</v>
      </c>
      <c r="L221" s="13" t="str">
        <f t="shared" si="3"/>
        <v>PreAlerta</v>
      </c>
    </row>
    <row r="222" spans="1:12" ht="15.75" customHeight="1" x14ac:dyDescent="0.25">
      <c r="A222" s="13">
        <v>24637681</v>
      </c>
      <c r="B222" s="13" t="s">
        <v>13587</v>
      </c>
      <c r="C222" s="13" t="s">
        <v>13588</v>
      </c>
      <c r="D222" s="13" t="s">
        <v>13589</v>
      </c>
      <c r="E222" s="13" t="s">
        <v>7965</v>
      </c>
      <c r="F222" s="13" t="s">
        <v>573</v>
      </c>
      <c r="G222" s="13">
        <v>2014</v>
      </c>
      <c r="H222" s="44">
        <v>41717</v>
      </c>
      <c r="I222" s="13" t="s">
        <v>13590</v>
      </c>
      <c r="K222" s="13" t="s">
        <v>13591</v>
      </c>
      <c r="L222" s="13" t="str">
        <f t="shared" si="3"/>
        <v>PreAlerta</v>
      </c>
    </row>
    <row r="223" spans="1:12" ht="15.75" customHeight="1" x14ac:dyDescent="0.25">
      <c r="A223" s="13">
        <v>24685549</v>
      </c>
      <c r="B223" s="13" t="s">
        <v>5893</v>
      </c>
      <c r="C223" s="13" t="s">
        <v>5894</v>
      </c>
      <c r="D223" s="13" t="s">
        <v>5895</v>
      </c>
      <c r="E223" s="13" t="s">
        <v>2564</v>
      </c>
      <c r="F223" s="13" t="s">
        <v>257</v>
      </c>
      <c r="G223" s="13">
        <v>2014</v>
      </c>
      <c r="H223" s="44">
        <v>41731</v>
      </c>
      <c r="I223" s="13" t="s">
        <v>5896</v>
      </c>
      <c r="J223" s="13" t="s">
        <v>5897</v>
      </c>
      <c r="K223" s="13" t="s">
        <v>5898</v>
      </c>
      <c r="L223" s="13" t="str">
        <f t="shared" si="3"/>
        <v>PreAlerta</v>
      </c>
    </row>
    <row r="224" spans="1:12" ht="15.75" customHeight="1" x14ac:dyDescent="0.25">
      <c r="A224" s="13">
        <v>24686069</v>
      </c>
      <c r="B224" s="13" t="s">
        <v>3868</v>
      </c>
      <c r="C224" s="13" t="s">
        <v>3869</v>
      </c>
      <c r="D224" s="13" t="s">
        <v>3870</v>
      </c>
      <c r="E224" s="13" t="s">
        <v>3871</v>
      </c>
      <c r="F224" s="13" t="s">
        <v>624</v>
      </c>
      <c r="G224" s="13">
        <v>2014</v>
      </c>
      <c r="H224" s="44">
        <v>41731</v>
      </c>
      <c r="I224" s="13" t="s">
        <v>3872</v>
      </c>
      <c r="K224" s="13" t="s">
        <v>3873</v>
      </c>
      <c r="L224" s="13" t="str">
        <f t="shared" si="3"/>
        <v>PreAlerta</v>
      </c>
    </row>
    <row r="225" spans="1:12" ht="15.75" customHeight="1" x14ac:dyDescent="0.25">
      <c r="A225" s="13">
        <v>24702589</v>
      </c>
      <c r="B225" s="13" t="s">
        <v>7501</v>
      </c>
      <c r="C225" s="13" t="s">
        <v>7502</v>
      </c>
      <c r="D225" s="13" t="s">
        <v>7503</v>
      </c>
      <c r="E225" s="13" t="s">
        <v>119</v>
      </c>
      <c r="F225" s="13" t="s">
        <v>4670</v>
      </c>
      <c r="G225" s="13">
        <v>2014</v>
      </c>
      <c r="H225" s="44">
        <v>41737</v>
      </c>
      <c r="I225" s="13" t="s">
        <v>7504</v>
      </c>
      <c r="J225" s="13" t="s">
        <v>7505</v>
      </c>
      <c r="K225" s="13" t="s">
        <v>7506</v>
      </c>
      <c r="L225" s="13" t="str">
        <f t="shared" si="3"/>
        <v>PreAlerta</v>
      </c>
    </row>
    <row r="226" spans="1:12" ht="15.75" customHeight="1" x14ac:dyDescent="0.25">
      <c r="A226" s="13">
        <v>24733458</v>
      </c>
      <c r="B226" s="13" t="s">
        <v>4720</v>
      </c>
      <c r="C226" s="13" t="s">
        <v>4721</v>
      </c>
      <c r="D226" s="13" t="s">
        <v>4722</v>
      </c>
      <c r="E226" s="13" t="s">
        <v>863</v>
      </c>
      <c r="F226" s="13" t="s">
        <v>573</v>
      </c>
      <c r="G226" s="13">
        <v>2014</v>
      </c>
      <c r="H226" s="44">
        <v>41745</v>
      </c>
      <c r="I226" s="13" t="s">
        <v>4723</v>
      </c>
      <c r="K226" s="13" t="s">
        <v>4724</v>
      </c>
      <c r="L226" s="13" t="str">
        <f t="shared" si="3"/>
        <v>PreAlerta</v>
      </c>
    </row>
    <row r="227" spans="1:12" ht="15.75" customHeight="1" x14ac:dyDescent="0.25">
      <c r="A227" s="13">
        <v>25870754</v>
      </c>
      <c r="B227" s="13" t="s">
        <v>15956</v>
      </c>
      <c r="C227" s="13" t="s">
        <v>15957</v>
      </c>
      <c r="D227" s="13" t="s">
        <v>15958</v>
      </c>
      <c r="E227" s="13" t="s">
        <v>15959</v>
      </c>
      <c r="F227" s="13" t="s">
        <v>15960</v>
      </c>
      <c r="G227" s="13">
        <v>2014</v>
      </c>
      <c r="H227" s="44">
        <v>42109</v>
      </c>
      <c r="I227" s="13" t="s">
        <v>15961</v>
      </c>
      <c r="L227" s="13" t="str">
        <f t="shared" si="3"/>
        <v>PreAlerta</v>
      </c>
    </row>
    <row r="228" spans="1:12" ht="15.75" customHeight="1" x14ac:dyDescent="0.25">
      <c r="A228" s="13">
        <v>24901251</v>
      </c>
      <c r="B228" s="13" t="s">
        <v>4015</v>
      </c>
      <c r="C228" s="13" t="s">
        <v>4016</v>
      </c>
      <c r="D228" s="13" t="s">
        <v>4017</v>
      </c>
      <c r="E228" s="13" t="s">
        <v>4018</v>
      </c>
      <c r="F228" s="13" t="s">
        <v>424</v>
      </c>
      <c r="G228" s="13">
        <v>2014</v>
      </c>
      <c r="H228" s="44">
        <v>41796</v>
      </c>
      <c r="I228" s="13" t="s">
        <v>4019</v>
      </c>
      <c r="K228" s="13" t="s">
        <v>4020</v>
      </c>
      <c r="L228" s="13" t="str">
        <f t="shared" si="3"/>
        <v>PreAlerta</v>
      </c>
    </row>
    <row r="229" spans="1:12" ht="15.75" customHeight="1" x14ac:dyDescent="0.25">
      <c r="A229" s="13">
        <v>24901477</v>
      </c>
      <c r="B229" s="13" t="s">
        <v>5273</v>
      </c>
      <c r="C229" s="13" t="s">
        <v>5274</v>
      </c>
      <c r="D229" s="13" t="s">
        <v>5275</v>
      </c>
      <c r="E229" s="13" t="s">
        <v>5276</v>
      </c>
      <c r="F229" s="13" t="s">
        <v>424</v>
      </c>
      <c r="G229" s="13">
        <v>2014</v>
      </c>
      <c r="H229" s="44">
        <v>41796</v>
      </c>
      <c r="I229" s="13" t="s">
        <v>5277</v>
      </c>
      <c r="K229" s="13" t="s">
        <v>5278</v>
      </c>
      <c r="L229" s="13" t="str">
        <f t="shared" si="3"/>
        <v>PreAlerta</v>
      </c>
    </row>
    <row r="230" spans="1:12" ht="15.75" customHeight="1" x14ac:dyDescent="0.25">
      <c r="A230" s="13">
        <v>24908687</v>
      </c>
      <c r="B230" s="13" t="s">
        <v>20215</v>
      </c>
      <c r="C230" s="13" t="s">
        <v>20216</v>
      </c>
      <c r="D230" s="13" t="s">
        <v>20217</v>
      </c>
      <c r="E230" s="13" t="s">
        <v>20218</v>
      </c>
      <c r="F230" s="13" t="s">
        <v>20219</v>
      </c>
      <c r="G230" s="13">
        <v>2014</v>
      </c>
      <c r="H230" s="44">
        <v>41800</v>
      </c>
      <c r="L230" s="13" t="str">
        <f t="shared" si="3"/>
        <v>PreAlerta</v>
      </c>
    </row>
    <row r="231" spans="1:12" ht="15.75" customHeight="1" x14ac:dyDescent="0.25">
      <c r="A231" s="13">
        <v>24947981</v>
      </c>
      <c r="B231" s="13" t="s">
        <v>2872</v>
      </c>
      <c r="C231" s="13" t="s">
        <v>2873</v>
      </c>
      <c r="D231" s="13" t="s">
        <v>2874</v>
      </c>
      <c r="E231" s="13" t="s">
        <v>2875</v>
      </c>
      <c r="F231" s="13" t="s">
        <v>1066</v>
      </c>
      <c r="G231" s="13">
        <v>2014</v>
      </c>
      <c r="H231" s="44">
        <v>41811</v>
      </c>
      <c r="I231" s="13" t="s">
        <v>2876</v>
      </c>
      <c r="K231" s="13" t="s">
        <v>2877</v>
      </c>
      <c r="L231" s="13" t="str">
        <f t="shared" si="3"/>
        <v>PreAlerta</v>
      </c>
    </row>
    <row r="232" spans="1:12" ht="15.75" customHeight="1" x14ac:dyDescent="0.25">
      <c r="A232" s="13">
        <v>25222211</v>
      </c>
      <c r="B232" s="13" t="s">
        <v>9845</v>
      </c>
      <c r="C232" s="13" t="s">
        <v>3399</v>
      </c>
      <c r="D232" s="13" t="s">
        <v>9846</v>
      </c>
      <c r="E232" s="13" t="s">
        <v>655</v>
      </c>
      <c r="F232" s="13" t="s">
        <v>381</v>
      </c>
      <c r="G232" s="13">
        <v>2014</v>
      </c>
      <c r="H232" s="44">
        <v>41898</v>
      </c>
      <c r="L232" s="13" t="str">
        <f t="shared" si="3"/>
        <v>PreAlerta</v>
      </c>
    </row>
    <row r="233" spans="1:12" ht="15.75" customHeight="1" x14ac:dyDescent="0.25">
      <c r="A233" s="13">
        <v>24651828</v>
      </c>
      <c r="B233" s="13" t="s">
        <v>3782</v>
      </c>
      <c r="C233" s="13" t="s">
        <v>3783</v>
      </c>
      <c r="D233" s="13" t="s">
        <v>3784</v>
      </c>
      <c r="E233" s="13" t="s">
        <v>2647</v>
      </c>
      <c r="F233" s="13" t="s">
        <v>493</v>
      </c>
      <c r="G233" s="13">
        <v>2014</v>
      </c>
      <c r="H233" s="44">
        <v>41720</v>
      </c>
      <c r="K233" s="13" t="s">
        <v>3785</v>
      </c>
      <c r="L233" s="13" t="str">
        <f t="shared" si="3"/>
        <v>PreAlerta</v>
      </c>
    </row>
    <row r="234" spans="1:12" ht="15.75" customHeight="1" x14ac:dyDescent="0.25">
      <c r="A234" s="13">
        <v>24759719</v>
      </c>
      <c r="B234" s="13" t="s">
        <v>19534</v>
      </c>
      <c r="C234" s="13" t="s">
        <v>19535</v>
      </c>
      <c r="D234" s="13" t="s">
        <v>19536</v>
      </c>
      <c r="E234" s="13" t="s">
        <v>19537</v>
      </c>
      <c r="F234" s="13" t="s">
        <v>502</v>
      </c>
      <c r="G234" s="13">
        <v>2014</v>
      </c>
      <c r="H234" s="44">
        <v>41754</v>
      </c>
      <c r="I234" s="13" t="s">
        <v>19538</v>
      </c>
      <c r="K234" s="13" t="s">
        <v>19539</v>
      </c>
      <c r="L234" s="13" t="str">
        <f t="shared" si="3"/>
        <v>PreAlerta</v>
      </c>
    </row>
    <row r="235" spans="1:12" ht="15.75" customHeight="1" x14ac:dyDescent="0.25">
      <c r="A235" s="13">
        <v>24787738</v>
      </c>
      <c r="B235" s="13" t="s">
        <v>17372</v>
      </c>
      <c r="C235" s="13" t="s">
        <v>17373</v>
      </c>
      <c r="D235" s="13" t="s">
        <v>17374</v>
      </c>
      <c r="E235" s="13" t="s">
        <v>17375</v>
      </c>
      <c r="F235" s="13" t="s">
        <v>1328</v>
      </c>
      <c r="G235" s="13">
        <v>2014</v>
      </c>
      <c r="H235" s="44">
        <v>41762</v>
      </c>
      <c r="K235" s="13" t="s">
        <v>17376</v>
      </c>
      <c r="L235" s="13" t="str">
        <f t="shared" si="3"/>
        <v>PreAlerta</v>
      </c>
    </row>
    <row r="236" spans="1:12" ht="15.75" customHeight="1" x14ac:dyDescent="0.25">
      <c r="A236" s="13">
        <v>24801146</v>
      </c>
      <c r="B236" s="13" t="s">
        <v>1201</v>
      </c>
      <c r="C236" s="13" t="s">
        <v>1202</v>
      </c>
      <c r="D236" s="13" t="s">
        <v>1203</v>
      </c>
      <c r="E236" s="13" t="s">
        <v>1204</v>
      </c>
      <c r="F236" s="13" t="s">
        <v>1205</v>
      </c>
      <c r="G236" s="13">
        <v>2014</v>
      </c>
      <c r="H236" s="44">
        <v>41767</v>
      </c>
      <c r="K236" s="13" t="s">
        <v>1206</v>
      </c>
      <c r="L236" s="13" t="str">
        <f t="shared" si="3"/>
        <v>PreAlerta</v>
      </c>
    </row>
    <row r="237" spans="1:12" ht="15.75" customHeight="1" x14ac:dyDescent="0.25">
      <c r="A237" s="13">
        <v>24820072</v>
      </c>
      <c r="B237" s="13" t="s">
        <v>4358</v>
      </c>
      <c r="C237" s="13" t="s">
        <v>4359</v>
      </c>
      <c r="D237" s="13" t="s">
        <v>4360</v>
      </c>
      <c r="E237" s="13" t="s">
        <v>4361</v>
      </c>
      <c r="F237" s="13" t="s">
        <v>573</v>
      </c>
      <c r="G237" s="13">
        <v>2014</v>
      </c>
      <c r="H237" s="44">
        <v>41773</v>
      </c>
      <c r="I237" s="13" t="s">
        <v>4362</v>
      </c>
      <c r="K237" s="13" t="s">
        <v>4363</v>
      </c>
      <c r="L237" s="13" t="str">
        <f t="shared" si="3"/>
        <v>PreAlerta</v>
      </c>
    </row>
    <row r="238" spans="1:12" ht="15.75" customHeight="1" x14ac:dyDescent="0.25">
      <c r="A238" s="13">
        <v>24964277</v>
      </c>
      <c r="B238" s="13" t="s">
        <v>8283</v>
      </c>
      <c r="C238" s="13" t="s">
        <v>8284</v>
      </c>
      <c r="D238" s="13" t="s">
        <v>8285</v>
      </c>
      <c r="E238" s="13" t="s">
        <v>8286</v>
      </c>
      <c r="F238" s="13" t="s">
        <v>145</v>
      </c>
      <c r="G238" s="13">
        <v>2014</v>
      </c>
      <c r="H238" s="44">
        <v>41816</v>
      </c>
      <c r="I238" s="13" t="s">
        <v>8287</v>
      </c>
      <c r="K238" s="13" t="s">
        <v>8288</v>
      </c>
      <c r="L238" s="13" t="str">
        <f t="shared" si="3"/>
        <v>PreAlerta</v>
      </c>
    </row>
    <row r="239" spans="1:12" ht="15.75" customHeight="1" x14ac:dyDescent="0.25">
      <c r="A239" s="13">
        <v>24982323</v>
      </c>
      <c r="B239" s="13" t="s">
        <v>4593</v>
      </c>
      <c r="C239" s="13" t="s">
        <v>2965</v>
      </c>
      <c r="D239" s="13" t="s">
        <v>4594</v>
      </c>
      <c r="E239" s="13" t="s">
        <v>119</v>
      </c>
      <c r="F239" s="13" t="s">
        <v>4595</v>
      </c>
      <c r="G239" s="13">
        <v>2014</v>
      </c>
      <c r="H239" s="44">
        <v>41822</v>
      </c>
      <c r="I239" s="13" t="s">
        <v>4596</v>
      </c>
      <c r="K239" s="13" t="s">
        <v>4597</v>
      </c>
      <c r="L239" s="13" t="str">
        <f t="shared" si="3"/>
        <v>PreAlerta</v>
      </c>
    </row>
    <row r="240" spans="1:12" ht="15.75" customHeight="1" x14ac:dyDescent="0.25">
      <c r="A240" s="13">
        <v>25175873</v>
      </c>
      <c r="B240" s="13" t="s">
        <v>5667</v>
      </c>
      <c r="C240" s="13" t="s">
        <v>5638</v>
      </c>
      <c r="D240" s="13" t="s">
        <v>5668</v>
      </c>
      <c r="E240" s="13" t="s">
        <v>119</v>
      </c>
      <c r="F240" s="13" t="s">
        <v>5669</v>
      </c>
      <c r="G240" s="13">
        <v>2014</v>
      </c>
      <c r="H240" s="44">
        <v>41884</v>
      </c>
      <c r="I240" s="13" t="s">
        <v>5670</v>
      </c>
      <c r="K240" s="13" t="s">
        <v>5671</v>
      </c>
      <c r="L240" s="13" t="str">
        <f t="shared" si="3"/>
        <v>PreAlerta</v>
      </c>
    </row>
    <row r="241" spans="1:12" ht="15.75" customHeight="1" x14ac:dyDescent="0.25">
      <c r="A241" s="13">
        <v>25108533</v>
      </c>
      <c r="B241" s="13" t="s">
        <v>3503</v>
      </c>
      <c r="C241" s="13" t="s">
        <v>3504</v>
      </c>
      <c r="D241" s="13" t="s">
        <v>3505</v>
      </c>
      <c r="E241" s="13" t="s">
        <v>863</v>
      </c>
      <c r="F241" s="13" t="s">
        <v>1046</v>
      </c>
      <c r="G241" s="13">
        <v>2014</v>
      </c>
      <c r="H241" s="44">
        <v>41862</v>
      </c>
      <c r="K241" s="13" t="s">
        <v>3506</v>
      </c>
      <c r="L241" s="13" t="str">
        <f t="shared" si="3"/>
        <v>PreAlerta</v>
      </c>
    </row>
    <row r="242" spans="1:12" ht="15.75" customHeight="1" x14ac:dyDescent="0.25">
      <c r="A242" s="13">
        <v>24777907</v>
      </c>
      <c r="B242" s="13" t="s">
        <v>5465</v>
      </c>
      <c r="C242" s="13" t="s">
        <v>5466</v>
      </c>
      <c r="D242" s="13" t="s">
        <v>5467</v>
      </c>
      <c r="E242" s="13" t="s">
        <v>5468</v>
      </c>
      <c r="F242" s="13" t="s">
        <v>493</v>
      </c>
      <c r="G242" s="13">
        <v>2014</v>
      </c>
      <c r="H242" s="44">
        <v>41759</v>
      </c>
      <c r="K242" s="13" t="s">
        <v>5469</v>
      </c>
      <c r="L242" s="13" t="str">
        <f t="shared" si="3"/>
        <v>PreAlerta</v>
      </c>
    </row>
    <row r="243" spans="1:12" ht="15.75" customHeight="1" x14ac:dyDescent="0.25">
      <c r="A243" s="13">
        <v>24857261</v>
      </c>
      <c r="B243" s="13" t="s">
        <v>12949</v>
      </c>
      <c r="C243" s="13" t="s">
        <v>12950</v>
      </c>
      <c r="D243" s="13" t="s">
        <v>12951</v>
      </c>
      <c r="E243" s="13" t="s">
        <v>6760</v>
      </c>
      <c r="F243" s="13" t="s">
        <v>12952</v>
      </c>
      <c r="G243" s="13">
        <v>2014</v>
      </c>
      <c r="H243" s="44">
        <v>41786</v>
      </c>
      <c r="K243" s="13" t="s">
        <v>12953</v>
      </c>
      <c r="L243" s="13" t="str">
        <f t="shared" si="3"/>
        <v>PreAlerta</v>
      </c>
    </row>
    <row r="244" spans="1:12" ht="15.75" customHeight="1" x14ac:dyDescent="0.25">
      <c r="A244" s="13">
        <v>24890595</v>
      </c>
      <c r="B244" s="13" t="s">
        <v>1731</v>
      </c>
      <c r="C244" s="13" t="s">
        <v>1732</v>
      </c>
      <c r="D244" s="13" t="s">
        <v>1733</v>
      </c>
      <c r="E244" s="13" t="s">
        <v>1311</v>
      </c>
      <c r="F244" s="13" t="s">
        <v>573</v>
      </c>
      <c r="G244" s="13">
        <v>2014</v>
      </c>
      <c r="H244" s="44">
        <v>41794</v>
      </c>
      <c r="I244" s="13" t="s">
        <v>1734</v>
      </c>
      <c r="K244" s="13" t="s">
        <v>1735</v>
      </c>
      <c r="L244" s="13" t="str">
        <f t="shared" si="3"/>
        <v>PreAlerta</v>
      </c>
    </row>
    <row r="245" spans="1:12" ht="15.75" customHeight="1" x14ac:dyDescent="0.25">
      <c r="A245" s="13">
        <v>25013979</v>
      </c>
      <c r="B245" s="13" t="s">
        <v>8827</v>
      </c>
      <c r="C245" s="13" t="s">
        <v>8828</v>
      </c>
      <c r="D245" s="13" t="s">
        <v>8829</v>
      </c>
      <c r="E245" s="13" t="s">
        <v>8830</v>
      </c>
      <c r="F245" s="13" t="s">
        <v>304</v>
      </c>
      <c r="G245" s="13">
        <v>2014</v>
      </c>
      <c r="H245" s="44">
        <v>41832</v>
      </c>
      <c r="K245" s="13" t="s">
        <v>8831</v>
      </c>
      <c r="L245" s="13" t="str">
        <f t="shared" si="3"/>
        <v>PreAlerta</v>
      </c>
    </row>
    <row r="246" spans="1:12" ht="15.75" customHeight="1" x14ac:dyDescent="0.25">
      <c r="A246" s="13">
        <v>25082007</v>
      </c>
      <c r="B246" s="13" t="s">
        <v>2418</v>
      </c>
      <c r="C246" s="13" t="s">
        <v>2419</v>
      </c>
      <c r="D246" s="13" t="s">
        <v>2420</v>
      </c>
      <c r="E246" s="13" t="s">
        <v>1010</v>
      </c>
      <c r="F246" s="13" t="s">
        <v>2421</v>
      </c>
      <c r="G246" s="13">
        <v>2014</v>
      </c>
      <c r="H246" s="44">
        <v>41853</v>
      </c>
      <c r="K246" s="13" t="s">
        <v>2422</v>
      </c>
      <c r="L246" s="13" t="str">
        <f t="shared" si="3"/>
        <v>PreAlerta</v>
      </c>
    </row>
    <row r="247" spans="1:12" ht="15.75" customHeight="1" x14ac:dyDescent="0.25">
      <c r="A247" s="13">
        <v>27132316</v>
      </c>
      <c r="B247" s="13" t="s">
        <v>7967</v>
      </c>
      <c r="C247" s="13" t="s">
        <v>7968</v>
      </c>
      <c r="D247" s="13" t="s">
        <v>7969</v>
      </c>
      <c r="E247" s="13" t="s">
        <v>4669</v>
      </c>
      <c r="F247" s="13" t="s">
        <v>7970</v>
      </c>
      <c r="G247" s="13">
        <v>2014</v>
      </c>
      <c r="H247" s="44">
        <v>42493</v>
      </c>
      <c r="I247" s="13" t="s">
        <v>7971</v>
      </c>
      <c r="J247" s="13" t="s">
        <v>7972</v>
      </c>
      <c r="L247" s="13" t="str">
        <f t="shared" si="3"/>
        <v>PreAlerta</v>
      </c>
    </row>
    <row r="248" spans="1:12" ht="15.75" customHeight="1" x14ac:dyDescent="0.25">
      <c r="A248" s="13">
        <v>25098185</v>
      </c>
      <c r="B248" s="13" t="s">
        <v>11001</v>
      </c>
      <c r="C248" s="13" t="s">
        <v>11002</v>
      </c>
      <c r="D248" s="13" t="s">
        <v>11003</v>
      </c>
      <c r="E248" s="13" t="s">
        <v>3916</v>
      </c>
      <c r="F248" s="13" t="s">
        <v>1066</v>
      </c>
      <c r="G248" s="13">
        <v>2014</v>
      </c>
      <c r="H248" s="44">
        <v>41859</v>
      </c>
      <c r="I248" s="13" t="s">
        <v>11004</v>
      </c>
      <c r="K248" s="13" t="s">
        <v>11005</v>
      </c>
      <c r="L248" s="13" t="str">
        <f t="shared" si="3"/>
        <v>PreAlerta</v>
      </c>
    </row>
    <row r="249" spans="1:12" ht="15.75" customHeight="1" x14ac:dyDescent="0.25">
      <c r="A249" s="13">
        <v>25149062</v>
      </c>
      <c r="B249" s="13" t="s">
        <v>2759</v>
      </c>
      <c r="C249" s="13" t="s">
        <v>2760</v>
      </c>
      <c r="D249" s="13" t="s">
        <v>2761</v>
      </c>
      <c r="E249" s="13" t="s">
        <v>2762</v>
      </c>
      <c r="F249" s="13" t="s">
        <v>1066</v>
      </c>
      <c r="G249" s="13">
        <v>2014</v>
      </c>
      <c r="H249" s="44">
        <v>41875</v>
      </c>
      <c r="I249" s="13" t="s">
        <v>2763</v>
      </c>
      <c r="K249" s="13" t="s">
        <v>2764</v>
      </c>
      <c r="L249" s="13" t="str">
        <f t="shared" si="3"/>
        <v>PreAlerta</v>
      </c>
    </row>
    <row r="250" spans="1:12" ht="15.75" customHeight="1" x14ac:dyDescent="0.25">
      <c r="A250" s="13">
        <v>25157184</v>
      </c>
      <c r="B250" s="13" t="s">
        <v>12436</v>
      </c>
      <c r="C250" s="13" t="s">
        <v>12437</v>
      </c>
      <c r="D250" s="13" t="s">
        <v>12438</v>
      </c>
      <c r="E250" s="13" t="s">
        <v>12439</v>
      </c>
      <c r="F250" s="13" t="s">
        <v>5111</v>
      </c>
      <c r="G250" s="13">
        <v>2014</v>
      </c>
      <c r="H250" s="44">
        <v>41878</v>
      </c>
      <c r="I250" s="13" t="s">
        <v>12440</v>
      </c>
      <c r="K250" s="13" t="s">
        <v>12441</v>
      </c>
      <c r="L250" s="13" t="str">
        <f t="shared" si="3"/>
        <v>PreAlerta</v>
      </c>
    </row>
    <row r="251" spans="1:12" ht="15.75" customHeight="1" x14ac:dyDescent="0.25">
      <c r="A251" s="13">
        <v>25188611</v>
      </c>
      <c r="B251" s="13" t="s">
        <v>5684</v>
      </c>
      <c r="C251" s="13" t="s">
        <v>5685</v>
      </c>
      <c r="D251" s="13" t="s">
        <v>5686</v>
      </c>
      <c r="E251" s="13" t="s">
        <v>5687</v>
      </c>
      <c r="F251" s="13" t="s">
        <v>1046</v>
      </c>
      <c r="G251" s="13">
        <v>2014</v>
      </c>
      <c r="H251" s="44">
        <v>41887</v>
      </c>
      <c r="K251" s="13" t="s">
        <v>5688</v>
      </c>
      <c r="L251" s="13" t="str">
        <f t="shared" si="3"/>
        <v>PreAlerta</v>
      </c>
    </row>
    <row r="252" spans="1:12" ht="15.75" customHeight="1" x14ac:dyDescent="0.25">
      <c r="A252" s="13">
        <v>24777471</v>
      </c>
      <c r="B252" s="13" t="s">
        <v>10112</v>
      </c>
      <c r="C252" s="13" t="s">
        <v>10113</v>
      </c>
      <c r="D252" s="13" t="s">
        <v>10114</v>
      </c>
      <c r="E252" s="13" t="s">
        <v>6980</v>
      </c>
      <c r="F252" s="13" t="s">
        <v>10115</v>
      </c>
      <c r="G252" s="13">
        <v>2014</v>
      </c>
      <c r="H252" s="44">
        <v>41759</v>
      </c>
      <c r="K252" s="13" t="s">
        <v>10116</v>
      </c>
      <c r="L252" s="13" t="str">
        <f t="shared" si="3"/>
        <v>PreAlerta</v>
      </c>
    </row>
    <row r="253" spans="1:12" ht="15.75" customHeight="1" x14ac:dyDescent="0.25">
      <c r="A253" s="13">
        <v>24982070</v>
      </c>
      <c r="B253" s="13" t="s">
        <v>2898</v>
      </c>
      <c r="C253" s="13" t="s">
        <v>2899</v>
      </c>
      <c r="D253" s="13" t="s">
        <v>2900</v>
      </c>
      <c r="E253" s="13" t="s">
        <v>2176</v>
      </c>
      <c r="F253" s="13" t="s">
        <v>573</v>
      </c>
      <c r="G253" s="13">
        <v>2014</v>
      </c>
      <c r="H253" s="44">
        <v>41822</v>
      </c>
      <c r="I253" s="13" t="s">
        <v>2901</v>
      </c>
      <c r="K253" s="13" t="s">
        <v>2902</v>
      </c>
      <c r="L253" s="13" t="str">
        <f t="shared" si="3"/>
        <v>PreAlerta</v>
      </c>
    </row>
    <row r="254" spans="1:12" ht="15.75" customHeight="1" x14ac:dyDescent="0.25">
      <c r="A254" s="13">
        <v>25356365</v>
      </c>
      <c r="B254" s="13" t="s">
        <v>15756</v>
      </c>
      <c r="C254" s="13" t="s">
        <v>15757</v>
      </c>
      <c r="D254" s="13" t="s">
        <v>15758</v>
      </c>
      <c r="E254" s="13" t="s">
        <v>863</v>
      </c>
      <c r="F254" s="13" t="s">
        <v>15759</v>
      </c>
      <c r="G254" s="13">
        <v>2014</v>
      </c>
      <c r="H254" s="44">
        <v>41943</v>
      </c>
      <c r="I254" s="13" t="s">
        <v>15760</v>
      </c>
      <c r="K254" s="13" t="s">
        <v>15761</v>
      </c>
      <c r="L254" s="13" t="str">
        <f t="shared" si="3"/>
        <v>PreAlerta</v>
      </c>
    </row>
    <row r="255" spans="1:12" ht="15.75" customHeight="1" x14ac:dyDescent="0.25">
      <c r="A255" s="13">
        <v>25239090</v>
      </c>
      <c r="B255" s="13" t="s">
        <v>12480</v>
      </c>
      <c r="C255" s="13" t="s">
        <v>12481</v>
      </c>
      <c r="D255" s="13" t="s">
        <v>12482</v>
      </c>
      <c r="E255" s="13" t="s">
        <v>12483</v>
      </c>
      <c r="F255" s="13" t="s">
        <v>10402</v>
      </c>
      <c r="G255" s="13">
        <v>2014</v>
      </c>
      <c r="H255" s="44">
        <v>41903</v>
      </c>
      <c r="I255" s="13" t="s">
        <v>12484</v>
      </c>
      <c r="K255" s="13" t="s">
        <v>12485</v>
      </c>
      <c r="L255" s="13" t="str">
        <f t="shared" si="3"/>
        <v>PreAlerta</v>
      </c>
    </row>
    <row r="256" spans="1:12" ht="15.75" customHeight="1" x14ac:dyDescent="0.25">
      <c r="A256" s="13">
        <v>25290498</v>
      </c>
      <c r="B256" s="13" t="s">
        <v>19109</v>
      </c>
      <c r="C256" s="13" t="s">
        <v>19110</v>
      </c>
      <c r="D256" s="13" t="s">
        <v>19111</v>
      </c>
      <c r="E256" s="13" t="s">
        <v>3561</v>
      </c>
      <c r="F256" s="13" t="s">
        <v>2708</v>
      </c>
      <c r="G256" s="13">
        <v>2014</v>
      </c>
      <c r="H256" s="44">
        <v>41920</v>
      </c>
      <c r="L256" s="13" t="str">
        <f t="shared" si="3"/>
        <v>PreAlerta</v>
      </c>
    </row>
    <row r="257" spans="1:12" ht="15.75" customHeight="1" x14ac:dyDescent="0.25">
      <c r="A257" s="13">
        <v>25159333</v>
      </c>
      <c r="B257" s="13" t="s">
        <v>17028</v>
      </c>
      <c r="C257" s="13" t="s">
        <v>17029</v>
      </c>
      <c r="D257" s="13" t="s">
        <v>17030</v>
      </c>
      <c r="E257" s="13" t="s">
        <v>17031</v>
      </c>
      <c r="F257" s="13" t="s">
        <v>17032</v>
      </c>
      <c r="G257" s="13">
        <v>2014</v>
      </c>
      <c r="H257" s="44">
        <v>41879</v>
      </c>
      <c r="K257" s="13" t="s">
        <v>17033</v>
      </c>
      <c r="L257" s="13" t="str">
        <f t="shared" si="3"/>
        <v>PreAlerta</v>
      </c>
    </row>
    <row r="258" spans="1:12" ht="15.75" customHeight="1" x14ac:dyDescent="0.25">
      <c r="A258" s="13">
        <v>25211254</v>
      </c>
      <c r="B258" s="13" t="s">
        <v>10524</v>
      </c>
      <c r="C258" s="13" t="s">
        <v>10525</v>
      </c>
      <c r="D258" s="13" t="s">
        <v>10526</v>
      </c>
      <c r="E258" s="13" t="s">
        <v>10527</v>
      </c>
      <c r="F258" s="13" t="s">
        <v>304</v>
      </c>
      <c r="G258" s="13">
        <v>2014</v>
      </c>
      <c r="H258" s="44">
        <v>41894</v>
      </c>
      <c r="I258" s="13" t="s">
        <v>10528</v>
      </c>
      <c r="J258" s="13" t="s">
        <v>10529</v>
      </c>
      <c r="K258" s="13" t="s">
        <v>10530</v>
      </c>
      <c r="L258" s="13" t="str">
        <f t="shared" ref="L258:L321" si="4">IF(ISNUMBER(VLOOKUP(A258,PRE,1,FALSE)),"PreAlerta",IF(ISNUMBER(VLOOKUP(A258,POST,1,FALSE)),"PostAlerta",IF(ISNUMBER(VLOOKUP(A258,EXCL,1,FALSE)),"Excluida","no incluido")))</f>
        <v>PreAlerta</v>
      </c>
    </row>
    <row r="259" spans="1:12" ht="15.75" customHeight="1" x14ac:dyDescent="0.25">
      <c r="A259" s="13">
        <v>25211259</v>
      </c>
      <c r="B259" s="13" t="s">
        <v>13714</v>
      </c>
      <c r="C259" s="13" t="s">
        <v>13715</v>
      </c>
      <c r="D259" s="13" t="s">
        <v>13716</v>
      </c>
      <c r="E259" s="13" t="s">
        <v>13717</v>
      </c>
      <c r="F259" s="13" t="s">
        <v>304</v>
      </c>
      <c r="G259" s="13">
        <v>2014</v>
      </c>
      <c r="H259" s="44">
        <v>41894</v>
      </c>
      <c r="K259" s="13" t="s">
        <v>13718</v>
      </c>
      <c r="L259" s="13" t="str">
        <f t="shared" si="4"/>
        <v>PreAlerta</v>
      </c>
    </row>
    <row r="260" spans="1:12" ht="15.75" customHeight="1" x14ac:dyDescent="0.25">
      <c r="A260" s="13">
        <v>25254623</v>
      </c>
      <c r="B260" s="13" t="s">
        <v>18495</v>
      </c>
      <c r="C260" s="13" t="s">
        <v>18496</v>
      </c>
      <c r="D260" s="13" t="s">
        <v>18497</v>
      </c>
      <c r="E260" s="13" t="s">
        <v>18498</v>
      </c>
      <c r="F260" s="13" t="s">
        <v>18499</v>
      </c>
      <c r="G260" s="13">
        <v>2014</v>
      </c>
      <c r="H260" s="44">
        <v>41908</v>
      </c>
      <c r="K260" s="13" t="s">
        <v>18500</v>
      </c>
      <c r="L260" s="13" t="str">
        <f t="shared" si="4"/>
        <v>PreAlerta</v>
      </c>
    </row>
    <row r="261" spans="1:12" ht="15.75" customHeight="1" x14ac:dyDescent="0.25">
      <c r="A261" s="13">
        <v>25100316</v>
      </c>
      <c r="B261" s="13" t="s">
        <v>18054</v>
      </c>
      <c r="C261" s="13" t="s">
        <v>18055</v>
      </c>
      <c r="D261" s="13" t="s">
        <v>18056</v>
      </c>
      <c r="E261" s="13" t="s">
        <v>18057</v>
      </c>
      <c r="F261" s="13" t="s">
        <v>17790</v>
      </c>
      <c r="G261" s="13">
        <v>2014</v>
      </c>
      <c r="H261" s="44">
        <v>41859</v>
      </c>
      <c r="I261" s="13" t="s">
        <v>18058</v>
      </c>
      <c r="K261" s="13" t="s">
        <v>18059</v>
      </c>
      <c r="L261" s="13" t="str">
        <f t="shared" si="4"/>
        <v>PreAlerta</v>
      </c>
    </row>
    <row r="262" spans="1:12" ht="15.75" customHeight="1" x14ac:dyDescent="0.25">
      <c r="A262" s="13">
        <v>25031290</v>
      </c>
      <c r="B262" s="13" t="s">
        <v>16588</v>
      </c>
      <c r="C262" s="13" t="s">
        <v>16589</v>
      </c>
      <c r="D262" s="13" t="s">
        <v>16590</v>
      </c>
      <c r="E262" s="13" t="s">
        <v>5098</v>
      </c>
      <c r="F262" s="13" t="s">
        <v>2140</v>
      </c>
      <c r="G262" s="13">
        <v>2014</v>
      </c>
      <c r="H262" s="44">
        <v>41838</v>
      </c>
      <c r="K262" s="13" t="s">
        <v>16591</v>
      </c>
      <c r="L262" s="13" t="str">
        <f t="shared" si="4"/>
        <v>PreAlerta</v>
      </c>
    </row>
    <row r="263" spans="1:12" ht="15.75" customHeight="1" x14ac:dyDescent="0.25">
      <c r="A263" s="13">
        <v>24948703</v>
      </c>
      <c r="B263" s="13" t="s">
        <v>4812</v>
      </c>
      <c r="C263" s="13" t="s">
        <v>4813</v>
      </c>
      <c r="D263" s="13" t="s">
        <v>4814</v>
      </c>
      <c r="E263" s="13" t="s">
        <v>3816</v>
      </c>
      <c r="F263" s="13" t="s">
        <v>493</v>
      </c>
      <c r="G263" s="13">
        <v>2014</v>
      </c>
      <c r="H263" s="44">
        <v>41811</v>
      </c>
      <c r="K263" s="13" t="s">
        <v>4815</v>
      </c>
      <c r="L263" s="13" t="str">
        <f t="shared" si="4"/>
        <v>PreAlerta</v>
      </c>
    </row>
    <row r="264" spans="1:12" ht="15.75" customHeight="1" x14ac:dyDescent="0.25">
      <c r="A264" s="13">
        <v>25011655</v>
      </c>
      <c r="B264" s="13" t="s">
        <v>4635</v>
      </c>
      <c r="C264" s="13" t="s">
        <v>2541</v>
      </c>
      <c r="D264" s="13" t="s">
        <v>4636</v>
      </c>
      <c r="E264" s="13" t="s">
        <v>144</v>
      </c>
      <c r="F264" s="13" t="s">
        <v>493</v>
      </c>
      <c r="G264" s="13">
        <v>2014</v>
      </c>
      <c r="H264" s="44">
        <v>41832</v>
      </c>
      <c r="K264" s="13" t="s">
        <v>4637</v>
      </c>
      <c r="L264" s="13" t="str">
        <f t="shared" si="4"/>
        <v>PreAlerta</v>
      </c>
    </row>
    <row r="265" spans="1:12" ht="15.75" customHeight="1" x14ac:dyDescent="0.25">
      <c r="A265" s="13">
        <v>25078330</v>
      </c>
      <c r="B265" s="13" t="s">
        <v>5507</v>
      </c>
      <c r="C265" s="13" t="s">
        <v>5508</v>
      </c>
      <c r="D265" s="13" t="s">
        <v>5509</v>
      </c>
      <c r="E265" s="13" t="s">
        <v>5510</v>
      </c>
      <c r="F265" s="13" t="s">
        <v>5511</v>
      </c>
      <c r="G265" s="13">
        <v>2014</v>
      </c>
      <c r="H265" s="44">
        <v>41852</v>
      </c>
      <c r="K265" s="13" t="s">
        <v>5512</v>
      </c>
      <c r="L265" s="13" t="str">
        <f t="shared" si="4"/>
        <v>PreAlerta</v>
      </c>
    </row>
    <row r="266" spans="1:12" ht="15.75" customHeight="1" x14ac:dyDescent="0.25">
      <c r="A266" s="13">
        <v>25114322</v>
      </c>
      <c r="B266" s="13" t="s">
        <v>12696</v>
      </c>
      <c r="C266" s="13" t="s">
        <v>12697</v>
      </c>
      <c r="D266" s="13" t="s">
        <v>12698</v>
      </c>
      <c r="E266" s="13" t="s">
        <v>12699</v>
      </c>
      <c r="F266" s="13" t="s">
        <v>393</v>
      </c>
      <c r="G266" s="13">
        <v>2014</v>
      </c>
      <c r="H266" s="44">
        <v>41864</v>
      </c>
      <c r="K266" s="13" t="s">
        <v>12700</v>
      </c>
      <c r="L266" s="13" t="str">
        <f t="shared" si="4"/>
        <v>PreAlerta</v>
      </c>
    </row>
    <row r="267" spans="1:12" ht="15.75" customHeight="1" x14ac:dyDescent="0.25">
      <c r="A267" s="13">
        <v>25199775</v>
      </c>
      <c r="B267" s="13" t="s">
        <v>2054</v>
      </c>
      <c r="C267" s="13" t="s">
        <v>2055</v>
      </c>
      <c r="D267" s="13" t="s">
        <v>2056</v>
      </c>
      <c r="E267" s="13" t="s">
        <v>2057</v>
      </c>
      <c r="F267" s="13" t="s">
        <v>573</v>
      </c>
      <c r="G267" s="13">
        <v>2014</v>
      </c>
      <c r="H267" s="44">
        <v>41892</v>
      </c>
      <c r="I267" s="13" t="s">
        <v>2058</v>
      </c>
      <c r="K267" s="13" t="s">
        <v>2059</v>
      </c>
      <c r="L267" s="13" t="str">
        <f t="shared" si="4"/>
        <v>PreAlerta</v>
      </c>
    </row>
    <row r="268" spans="1:12" ht="15.75" customHeight="1" x14ac:dyDescent="0.25">
      <c r="A268" s="13">
        <v>25239276</v>
      </c>
      <c r="B268" s="13" t="s">
        <v>20939</v>
      </c>
      <c r="C268" s="13" t="s">
        <v>20940</v>
      </c>
      <c r="D268" s="13" t="s">
        <v>20941</v>
      </c>
      <c r="E268" s="13" t="s">
        <v>20942</v>
      </c>
      <c r="F268" s="13" t="s">
        <v>949</v>
      </c>
      <c r="G268" s="13">
        <v>2014</v>
      </c>
      <c r="H268" s="44">
        <v>41903</v>
      </c>
      <c r="K268" s="13" t="s">
        <v>20943</v>
      </c>
      <c r="L268" s="13" t="str">
        <f t="shared" si="4"/>
        <v>PreAlerta</v>
      </c>
    </row>
    <row r="269" spans="1:12" ht="15.75" customHeight="1" x14ac:dyDescent="0.25">
      <c r="A269" s="13">
        <v>25418572</v>
      </c>
      <c r="B269" s="13" t="s">
        <v>9680</v>
      </c>
      <c r="C269" s="13" t="s">
        <v>9681</v>
      </c>
      <c r="D269" s="13" t="s">
        <v>9682</v>
      </c>
      <c r="E269" s="13" t="s">
        <v>9683</v>
      </c>
      <c r="F269" s="13" t="s">
        <v>9684</v>
      </c>
      <c r="G269" s="13">
        <v>2014</v>
      </c>
      <c r="H269" s="44">
        <v>41968</v>
      </c>
      <c r="K269" s="13" t="s">
        <v>9685</v>
      </c>
      <c r="L269" s="13" t="str">
        <f t="shared" si="4"/>
        <v>PreAlerta</v>
      </c>
    </row>
    <row r="270" spans="1:12" ht="15.75" customHeight="1" x14ac:dyDescent="0.25">
      <c r="A270" s="13">
        <v>25845238</v>
      </c>
      <c r="B270" s="13" t="s">
        <v>3101</v>
      </c>
      <c r="C270" s="13" t="s">
        <v>3102</v>
      </c>
      <c r="D270" s="13" t="s">
        <v>3103</v>
      </c>
      <c r="E270" s="13" t="s">
        <v>3104</v>
      </c>
      <c r="F270" s="13" t="s">
        <v>1755</v>
      </c>
      <c r="G270" s="13">
        <v>2014</v>
      </c>
      <c r="H270" s="44">
        <v>42102</v>
      </c>
      <c r="L270" s="13" t="str">
        <f t="shared" si="4"/>
        <v>PreAlerta</v>
      </c>
    </row>
    <row r="271" spans="1:12" ht="15.75" customHeight="1" x14ac:dyDescent="0.25">
      <c r="A271" s="13">
        <v>25372111</v>
      </c>
      <c r="B271" s="13" t="s">
        <v>7856</v>
      </c>
      <c r="C271" s="13" t="s">
        <v>7857</v>
      </c>
      <c r="D271" s="13" t="s">
        <v>7858</v>
      </c>
      <c r="E271" s="13" t="s">
        <v>655</v>
      </c>
      <c r="F271" s="13" t="s">
        <v>3450</v>
      </c>
      <c r="G271" s="13">
        <v>2014</v>
      </c>
      <c r="H271" s="44">
        <v>41949</v>
      </c>
      <c r="K271" s="13" t="s">
        <v>7859</v>
      </c>
      <c r="L271" s="13" t="str">
        <f t="shared" si="4"/>
        <v>PreAlerta</v>
      </c>
    </row>
    <row r="272" spans="1:12" ht="15.75" customHeight="1" x14ac:dyDescent="0.25">
      <c r="A272" s="13">
        <v>25394255</v>
      </c>
      <c r="B272" s="13" t="s">
        <v>2710</v>
      </c>
      <c r="C272" s="13" t="s">
        <v>2711</v>
      </c>
      <c r="D272" s="13" t="s">
        <v>2712</v>
      </c>
      <c r="E272" s="13" t="s">
        <v>2713</v>
      </c>
      <c r="F272" s="13" t="s">
        <v>1046</v>
      </c>
      <c r="G272" s="13">
        <v>2014</v>
      </c>
      <c r="H272" s="44">
        <v>41957</v>
      </c>
      <c r="K272" s="13" t="s">
        <v>2714</v>
      </c>
      <c r="L272" s="13" t="str">
        <f t="shared" si="4"/>
        <v>PreAlerta</v>
      </c>
    </row>
    <row r="273" spans="1:12" ht="15.75" customHeight="1" x14ac:dyDescent="0.25">
      <c r="A273" s="13">
        <v>25411689</v>
      </c>
      <c r="B273" s="13" t="s">
        <v>7483</v>
      </c>
      <c r="C273" s="13" t="s">
        <v>7484</v>
      </c>
      <c r="D273" s="13" t="s">
        <v>7485</v>
      </c>
      <c r="E273" s="13" t="s">
        <v>2103</v>
      </c>
      <c r="F273" s="13" t="s">
        <v>1046</v>
      </c>
      <c r="G273" s="13">
        <v>2014</v>
      </c>
      <c r="H273" s="44">
        <v>41964</v>
      </c>
      <c r="K273" s="13" t="s">
        <v>7486</v>
      </c>
      <c r="L273" s="13" t="str">
        <f t="shared" si="4"/>
        <v>PreAlerta</v>
      </c>
    </row>
    <row r="274" spans="1:12" ht="15.75" customHeight="1" x14ac:dyDescent="0.25">
      <c r="A274" s="13">
        <v>25427572</v>
      </c>
      <c r="B274" s="13" t="s">
        <v>1468</v>
      </c>
      <c r="C274" s="13" t="s">
        <v>1469</v>
      </c>
      <c r="D274" s="13" t="s">
        <v>1470</v>
      </c>
      <c r="E274" s="13" t="s">
        <v>1471</v>
      </c>
      <c r="F274" s="13" t="s">
        <v>1066</v>
      </c>
      <c r="G274" s="13">
        <v>2014</v>
      </c>
      <c r="H274" s="44">
        <v>41971</v>
      </c>
      <c r="I274" s="13" t="s">
        <v>1472</v>
      </c>
      <c r="K274" s="13" t="s">
        <v>1473</v>
      </c>
      <c r="L274" s="13" t="str">
        <f t="shared" si="4"/>
        <v>PreAlerta</v>
      </c>
    </row>
    <row r="275" spans="1:12" ht="15.75" customHeight="1" x14ac:dyDescent="0.25">
      <c r="A275" s="13">
        <v>25267684</v>
      </c>
      <c r="B275" s="13" t="s">
        <v>1679</v>
      </c>
      <c r="C275" s="13" t="s">
        <v>1680</v>
      </c>
      <c r="D275" s="13" t="s">
        <v>1681</v>
      </c>
      <c r="E275" s="13" t="s">
        <v>1682</v>
      </c>
      <c r="F275" s="13" t="s">
        <v>573</v>
      </c>
      <c r="G275" s="13">
        <v>2014</v>
      </c>
      <c r="H275" s="44">
        <v>41913</v>
      </c>
      <c r="I275" s="13" t="s">
        <v>1683</v>
      </c>
      <c r="K275" s="13" t="s">
        <v>1684</v>
      </c>
      <c r="L275" s="13" t="str">
        <f t="shared" si="4"/>
        <v>PreAlerta</v>
      </c>
    </row>
    <row r="276" spans="1:12" ht="15.75" customHeight="1" x14ac:dyDescent="0.25">
      <c r="A276" s="13">
        <v>25496972</v>
      </c>
      <c r="B276" s="13" t="s">
        <v>2406</v>
      </c>
      <c r="C276" s="13" t="s">
        <v>2407</v>
      </c>
      <c r="D276" s="13" t="s">
        <v>2408</v>
      </c>
      <c r="E276" s="13" t="s">
        <v>749</v>
      </c>
      <c r="F276" s="13" t="s">
        <v>2409</v>
      </c>
      <c r="G276" s="13">
        <v>2014</v>
      </c>
      <c r="H276" s="44">
        <v>41989</v>
      </c>
      <c r="K276" s="13" t="s">
        <v>2410</v>
      </c>
      <c r="L276" s="13" t="str">
        <f t="shared" si="4"/>
        <v>PreAlerta</v>
      </c>
    </row>
    <row r="277" spans="1:12" ht="15.75" customHeight="1" x14ac:dyDescent="0.25">
      <c r="A277" s="13">
        <v>25500516</v>
      </c>
      <c r="B277" s="13" t="s">
        <v>5423</v>
      </c>
      <c r="C277" s="13" t="s">
        <v>5424</v>
      </c>
      <c r="D277" s="13" t="s">
        <v>5425</v>
      </c>
      <c r="E277" s="13" t="s">
        <v>5426</v>
      </c>
      <c r="F277" s="13" t="s">
        <v>5427</v>
      </c>
      <c r="G277" s="13">
        <v>2014</v>
      </c>
      <c r="H277" s="44">
        <v>41989</v>
      </c>
      <c r="L277" s="13" t="str">
        <f t="shared" si="4"/>
        <v>PreAlerta</v>
      </c>
    </row>
    <row r="278" spans="1:12" ht="15.75" customHeight="1" x14ac:dyDescent="0.25">
      <c r="A278" s="13">
        <v>25581806</v>
      </c>
      <c r="B278" s="13" t="s">
        <v>11968</v>
      </c>
      <c r="C278" s="13" t="s">
        <v>11969</v>
      </c>
      <c r="D278" s="13" t="s">
        <v>11970</v>
      </c>
      <c r="E278" s="13" t="s">
        <v>11971</v>
      </c>
      <c r="F278" s="13" t="s">
        <v>304</v>
      </c>
      <c r="G278" s="13">
        <v>2014</v>
      </c>
      <c r="H278" s="44">
        <v>42017</v>
      </c>
      <c r="K278" s="13" t="s">
        <v>11972</v>
      </c>
      <c r="L278" s="13" t="str">
        <f t="shared" si="4"/>
        <v>PreAlerta</v>
      </c>
    </row>
    <row r="279" spans="1:12" ht="15.75" customHeight="1" x14ac:dyDescent="0.25">
      <c r="A279" s="13">
        <v>25581808</v>
      </c>
      <c r="B279" s="13" t="s">
        <v>12329</v>
      </c>
      <c r="C279" s="13" t="s">
        <v>12330</v>
      </c>
      <c r="D279" s="13" t="s">
        <v>12331</v>
      </c>
      <c r="E279" s="13" t="s">
        <v>2103</v>
      </c>
      <c r="F279" s="13" t="s">
        <v>304</v>
      </c>
      <c r="G279" s="13">
        <v>2014</v>
      </c>
      <c r="H279" s="44">
        <v>42017</v>
      </c>
      <c r="K279" s="13" t="s">
        <v>12332</v>
      </c>
      <c r="L279" s="13" t="str">
        <f t="shared" si="4"/>
        <v>PreAlerta</v>
      </c>
    </row>
    <row r="280" spans="1:12" ht="15.75" customHeight="1" x14ac:dyDescent="0.25">
      <c r="A280" s="13">
        <v>25581809</v>
      </c>
      <c r="B280" s="13" t="s">
        <v>5877</v>
      </c>
      <c r="C280" s="13" t="s">
        <v>5878</v>
      </c>
      <c r="D280" s="13" t="s">
        <v>5879</v>
      </c>
      <c r="E280" s="13" t="s">
        <v>5880</v>
      </c>
      <c r="F280" s="13" t="s">
        <v>304</v>
      </c>
      <c r="G280" s="13">
        <v>2014</v>
      </c>
      <c r="H280" s="44">
        <v>42017</v>
      </c>
      <c r="K280" s="13" t="s">
        <v>5881</v>
      </c>
      <c r="L280" s="13" t="str">
        <f t="shared" si="4"/>
        <v>PreAlerta</v>
      </c>
    </row>
    <row r="281" spans="1:12" ht="15.75" customHeight="1" x14ac:dyDescent="0.25">
      <c r="A281" s="13">
        <v>25834492</v>
      </c>
      <c r="B281" s="13" t="s">
        <v>6379</v>
      </c>
      <c r="C281" s="13" t="s">
        <v>6380</v>
      </c>
      <c r="D281" s="13" t="s">
        <v>6381</v>
      </c>
      <c r="E281" s="13" t="s">
        <v>6382</v>
      </c>
      <c r="F281" s="13" t="s">
        <v>6383</v>
      </c>
      <c r="G281" s="13">
        <v>2014</v>
      </c>
      <c r="H281" s="44">
        <v>42097</v>
      </c>
      <c r="I281" s="13" t="s">
        <v>6384</v>
      </c>
      <c r="K281" s="13" t="s">
        <v>6385</v>
      </c>
      <c r="L281" s="13" t="str">
        <f t="shared" si="4"/>
        <v>PreAlerta</v>
      </c>
    </row>
    <row r="282" spans="1:12" ht="15.75" customHeight="1" x14ac:dyDescent="0.25">
      <c r="A282" s="13">
        <v>25403720</v>
      </c>
      <c r="B282" s="13" t="s">
        <v>4109</v>
      </c>
      <c r="C282" s="13" t="s">
        <v>4110</v>
      </c>
      <c r="D282" s="13" t="s">
        <v>4111</v>
      </c>
      <c r="E282" s="13" t="s">
        <v>4112</v>
      </c>
      <c r="F282" s="13" t="s">
        <v>2838</v>
      </c>
      <c r="G282" s="13">
        <v>2014</v>
      </c>
      <c r="H282" s="44">
        <v>41962</v>
      </c>
      <c r="I282" s="13" t="s">
        <v>4113</v>
      </c>
      <c r="K282" s="13" t="s">
        <v>4114</v>
      </c>
      <c r="L282" s="13" t="str">
        <f t="shared" si="4"/>
        <v>PreAlerta</v>
      </c>
    </row>
    <row r="283" spans="1:12" ht="15.75" customHeight="1" x14ac:dyDescent="0.25">
      <c r="A283" s="13">
        <v>25547132</v>
      </c>
      <c r="B283" s="13" t="s">
        <v>3273</v>
      </c>
      <c r="C283" s="13" t="s">
        <v>3274</v>
      </c>
      <c r="D283" s="13" t="s">
        <v>3275</v>
      </c>
      <c r="E283" s="13" t="s">
        <v>3276</v>
      </c>
      <c r="F283" s="13" t="s">
        <v>1066</v>
      </c>
      <c r="G283" s="13">
        <v>2014</v>
      </c>
      <c r="H283" s="44">
        <v>42004</v>
      </c>
      <c r="I283" s="13" t="s">
        <v>3277</v>
      </c>
      <c r="K283" s="13" t="s">
        <v>3278</v>
      </c>
      <c r="L283" s="13" t="str">
        <f t="shared" si="4"/>
        <v>PreAlerta</v>
      </c>
    </row>
    <row r="284" spans="1:12" ht="15.75" customHeight="1" x14ac:dyDescent="0.25">
      <c r="A284" s="13">
        <v>25631604</v>
      </c>
      <c r="B284" s="13" t="s">
        <v>5839</v>
      </c>
      <c r="C284" s="13" t="s">
        <v>3522</v>
      </c>
      <c r="D284" s="13" t="s">
        <v>5840</v>
      </c>
      <c r="E284" s="13" t="s">
        <v>655</v>
      </c>
      <c r="F284" s="13" t="s">
        <v>381</v>
      </c>
      <c r="G284" s="13">
        <v>2014</v>
      </c>
      <c r="H284" s="44">
        <v>42034</v>
      </c>
      <c r="L284" s="13" t="str">
        <f t="shared" si="4"/>
        <v>PreAlerta</v>
      </c>
    </row>
    <row r="285" spans="1:12" ht="15.75" customHeight="1" x14ac:dyDescent="0.25">
      <c r="A285" s="13">
        <v>25182063</v>
      </c>
      <c r="B285" s="13" t="s">
        <v>2866</v>
      </c>
      <c r="C285" s="13" t="s">
        <v>2867</v>
      </c>
      <c r="D285" s="13" t="s">
        <v>2868</v>
      </c>
      <c r="E285" s="13" t="s">
        <v>2176</v>
      </c>
      <c r="F285" s="13" t="s">
        <v>493</v>
      </c>
      <c r="G285" s="13">
        <v>2015</v>
      </c>
      <c r="H285" s="44">
        <v>41886</v>
      </c>
      <c r="K285" s="13" t="s">
        <v>2869</v>
      </c>
      <c r="L285" s="13" t="str">
        <f t="shared" si="4"/>
        <v>PreAlerta</v>
      </c>
    </row>
    <row r="286" spans="1:12" ht="15.75" customHeight="1" x14ac:dyDescent="0.25">
      <c r="A286" s="13">
        <v>25367903</v>
      </c>
      <c r="B286" s="13" t="s">
        <v>2284</v>
      </c>
      <c r="C286" s="13" t="s">
        <v>2285</v>
      </c>
      <c r="D286" s="13" t="s">
        <v>2286</v>
      </c>
      <c r="E286" s="13" t="s">
        <v>691</v>
      </c>
      <c r="F286" s="13" t="s">
        <v>573</v>
      </c>
      <c r="G286" s="13">
        <v>2015</v>
      </c>
      <c r="H286" s="44">
        <v>41948</v>
      </c>
      <c r="I286" s="13" t="s">
        <v>2287</v>
      </c>
      <c r="K286" s="13" t="s">
        <v>2288</v>
      </c>
      <c r="L286" s="13" t="str">
        <f t="shared" si="4"/>
        <v>PreAlerta</v>
      </c>
    </row>
    <row r="287" spans="1:12" ht="15.75" customHeight="1" x14ac:dyDescent="0.25">
      <c r="A287" s="13">
        <v>25378573</v>
      </c>
      <c r="B287" s="13" t="s">
        <v>2471</v>
      </c>
      <c r="C287" s="13" t="s">
        <v>2472</v>
      </c>
      <c r="D287" s="13" t="s">
        <v>2473</v>
      </c>
      <c r="E287" s="13" t="s">
        <v>1579</v>
      </c>
      <c r="F287" s="13" t="s">
        <v>502</v>
      </c>
      <c r="G287" s="13">
        <v>2015</v>
      </c>
      <c r="H287" s="44">
        <v>41951</v>
      </c>
      <c r="I287" s="13" t="s">
        <v>2474</v>
      </c>
      <c r="K287" s="13" t="s">
        <v>2475</v>
      </c>
      <c r="L287" s="13" t="str">
        <f t="shared" si="4"/>
        <v>PreAlerta</v>
      </c>
    </row>
    <row r="288" spans="1:12" ht="15.75" customHeight="1" x14ac:dyDescent="0.25">
      <c r="A288" s="13">
        <v>25385112</v>
      </c>
      <c r="B288" s="13" t="s">
        <v>19434</v>
      </c>
      <c r="C288" s="13" t="s">
        <v>19435</v>
      </c>
      <c r="D288" s="13" t="s">
        <v>19436</v>
      </c>
      <c r="E288" s="13" t="s">
        <v>19437</v>
      </c>
      <c r="F288" s="13" t="s">
        <v>573</v>
      </c>
      <c r="G288" s="13">
        <v>2015</v>
      </c>
      <c r="H288" s="44">
        <v>41955</v>
      </c>
      <c r="I288" s="13" t="s">
        <v>19438</v>
      </c>
      <c r="K288" s="13" t="s">
        <v>19439</v>
      </c>
      <c r="L288" s="13" t="str">
        <f t="shared" si="4"/>
        <v>PreAlerta</v>
      </c>
    </row>
    <row r="289" spans="1:12" ht="15.75" customHeight="1" x14ac:dyDescent="0.25">
      <c r="A289" s="13">
        <v>25410409</v>
      </c>
      <c r="B289" s="13" t="s">
        <v>199</v>
      </c>
      <c r="C289" s="13" t="s">
        <v>200</v>
      </c>
      <c r="D289" s="13" t="s">
        <v>201</v>
      </c>
      <c r="E289" s="13" t="s">
        <v>202</v>
      </c>
      <c r="F289" s="13" t="s">
        <v>203</v>
      </c>
      <c r="G289" s="13">
        <v>2015</v>
      </c>
      <c r="H289" s="44">
        <v>41964</v>
      </c>
      <c r="K289" s="13" t="s">
        <v>204</v>
      </c>
      <c r="L289" s="13" t="str">
        <f t="shared" si="4"/>
        <v>PreAlerta</v>
      </c>
    </row>
    <row r="290" spans="1:12" ht="15.75" customHeight="1" x14ac:dyDescent="0.25">
      <c r="A290" s="13">
        <v>25504294</v>
      </c>
      <c r="B290" s="13" t="s">
        <v>13191</v>
      </c>
      <c r="C290" s="13" t="s">
        <v>13192</v>
      </c>
      <c r="D290" s="13" t="s">
        <v>13193</v>
      </c>
      <c r="E290" s="13" t="s">
        <v>13194</v>
      </c>
      <c r="F290" s="13" t="s">
        <v>304</v>
      </c>
      <c r="G290" s="13">
        <v>2015</v>
      </c>
      <c r="H290" s="44">
        <v>41989</v>
      </c>
      <c r="K290" s="13" t="s">
        <v>13195</v>
      </c>
      <c r="L290" s="13" t="str">
        <f t="shared" si="4"/>
        <v>PreAlerta</v>
      </c>
    </row>
    <row r="291" spans="1:12" ht="15.75" customHeight="1" x14ac:dyDescent="0.25">
      <c r="A291" s="13">
        <v>25504297</v>
      </c>
      <c r="B291" s="13" t="s">
        <v>8217</v>
      </c>
      <c r="C291" s="13" t="s">
        <v>8218</v>
      </c>
      <c r="D291" s="13" t="s">
        <v>8219</v>
      </c>
      <c r="E291" s="13" t="s">
        <v>8220</v>
      </c>
      <c r="F291" s="13" t="s">
        <v>304</v>
      </c>
      <c r="G291" s="13">
        <v>2015</v>
      </c>
      <c r="H291" s="44">
        <v>41989</v>
      </c>
      <c r="K291" s="13" t="s">
        <v>8221</v>
      </c>
      <c r="L291" s="13" t="str">
        <f t="shared" si="4"/>
        <v>PreAlerta</v>
      </c>
    </row>
    <row r="292" spans="1:12" ht="15.75" customHeight="1" x14ac:dyDescent="0.25">
      <c r="A292" s="13">
        <v>25504299</v>
      </c>
      <c r="B292" s="13" t="s">
        <v>12895</v>
      </c>
      <c r="C292" s="13" t="s">
        <v>12896</v>
      </c>
      <c r="D292" s="13" t="s">
        <v>12897</v>
      </c>
      <c r="E292" s="13" t="s">
        <v>333</v>
      </c>
      <c r="F292" s="13" t="s">
        <v>304</v>
      </c>
      <c r="G292" s="13">
        <v>2015</v>
      </c>
      <c r="H292" s="44">
        <v>41989</v>
      </c>
      <c r="K292" s="13" t="s">
        <v>12898</v>
      </c>
      <c r="L292" s="13" t="str">
        <f t="shared" si="4"/>
        <v>PreAlerta</v>
      </c>
    </row>
    <row r="293" spans="1:12" ht="15.75" customHeight="1" x14ac:dyDescent="0.25">
      <c r="A293" s="13">
        <v>25560000</v>
      </c>
      <c r="B293" s="13" t="s">
        <v>2046</v>
      </c>
      <c r="C293" s="13" t="s">
        <v>2047</v>
      </c>
      <c r="D293" s="13" t="s">
        <v>2048</v>
      </c>
      <c r="E293" s="13" t="s">
        <v>2049</v>
      </c>
      <c r="F293" s="13" t="s">
        <v>1560</v>
      </c>
      <c r="G293" s="13">
        <v>2015</v>
      </c>
      <c r="H293" s="44">
        <v>42011</v>
      </c>
      <c r="K293" s="13" t="s">
        <v>2050</v>
      </c>
      <c r="L293" s="13" t="str">
        <f t="shared" si="4"/>
        <v>PreAlerta</v>
      </c>
    </row>
    <row r="294" spans="1:12" ht="15.75" customHeight="1" x14ac:dyDescent="0.25">
      <c r="A294" s="13">
        <v>25562852</v>
      </c>
      <c r="B294" s="13" t="s">
        <v>4774</v>
      </c>
      <c r="C294" s="13" t="s">
        <v>4775</v>
      </c>
      <c r="D294" s="13" t="s">
        <v>4776</v>
      </c>
      <c r="E294" s="13" t="s">
        <v>4777</v>
      </c>
      <c r="F294" s="13" t="s">
        <v>4778</v>
      </c>
      <c r="G294" s="13">
        <v>2015</v>
      </c>
      <c r="H294" s="44">
        <v>42011</v>
      </c>
      <c r="K294" s="13" t="s">
        <v>4779</v>
      </c>
      <c r="L294" s="13" t="str">
        <f t="shared" si="4"/>
        <v>PreAlerta</v>
      </c>
    </row>
    <row r="295" spans="1:12" ht="15.75" customHeight="1" x14ac:dyDescent="0.25">
      <c r="A295" s="13">
        <v>25812453</v>
      </c>
      <c r="B295" s="13" t="s">
        <v>7127</v>
      </c>
      <c r="C295" s="13" t="s">
        <v>7128</v>
      </c>
      <c r="D295" s="13" t="s">
        <v>7129</v>
      </c>
      <c r="E295" s="13" t="s">
        <v>380</v>
      </c>
      <c r="F295" s="13" t="s">
        <v>1091</v>
      </c>
      <c r="G295" s="13">
        <v>2015</v>
      </c>
      <c r="H295" s="44">
        <v>42091</v>
      </c>
      <c r="K295" s="13" t="s">
        <v>7130</v>
      </c>
      <c r="L295" s="13" t="str">
        <f t="shared" si="4"/>
        <v>PreAlerta</v>
      </c>
    </row>
    <row r="296" spans="1:12" ht="15.75" customHeight="1" x14ac:dyDescent="0.25">
      <c r="A296" s="13">
        <v>26084072</v>
      </c>
      <c r="B296" s="13" t="s">
        <v>2979</v>
      </c>
      <c r="C296" s="13" t="s">
        <v>2980</v>
      </c>
      <c r="D296" s="13" t="s">
        <v>2981</v>
      </c>
      <c r="E296" s="13" t="s">
        <v>128</v>
      </c>
      <c r="F296" s="13" t="s">
        <v>2333</v>
      </c>
      <c r="G296" s="13">
        <v>2015</v>
      </c>
      <c r="H296" s="44">
        <v>42174</v>
      </c>
      <c r="L296" s="13" t="str">
        <f t="shared" si="4"/>
        <v>PreAlerta</v>
      </c>
    </row>
    <row r="297" spans="1:12" ht="15.75" customHeight="1" x14ac:dyDescent="0.25">
      <c r="A297" s="13">
        <v>26665738</v>
      </c>
      <c r="B297" s="13" t="s">
        <v>5197</v>
      </c>
      <c r="C297" s="13" t="s">
        <v>5198</v>
      </c>
      <c r="D297" s="13" t="s">
        <v>5199</v>
      </c>
      <c r="E297" s="13" t="s">
        <v>5200</v>
      </c>
      <c r="F297" s="13" t="s">
        <v>5201</v>
      </c>
      <c r="G297" s="13">
        <v>2015</v>
      </c>
      <c r="H297" s="44">
        <v>42354</v>
      </c>
      <c r="L297" s="13" t="str">
        <f t="shared" si="4"/>
        <v>PreAlerta</v>
      </c>
    </row>
    <row r="298" spans="1:12" ht="15.75" customHeight="1" x14ac:dyDescent="0.25">
      <c r="A298" s="13">
        <v>25637258</v>
      </c>
      <c r="B298" s="13" t="s">
        <v>1876</v>
      </c>
      <c r="C298" s="13" t="s">
        <v>1877</v>
      </c>
      <c r="D298" s="13" t="s">
        <v>1878</v>
      </c>
      <c r="E298" s="13" t="s">
        <v>1879</v>
      </c>
      <c r="F298" s="13" t="s">
        <v>1066</v>
      </c>
      <c r="G298" s="13">
        <v>2015</v>
      </c>
      <c r="H298" s="44">
        <v>42036</v>
      </c>
      <c r="I298" s="13" t="s">
        <v>1880</v>
      </c>
      <c r="K298" s="13" t="s">
        <v>1881</v>
      </c>
      <c r="L298" s="13" t="str">
        <f t="shared" si="4"/>
        <v>PreAlerta</v>
      </c>
    </row>
    <row r="299" spans="1:12" ht="15.75" customHeight="1" x14ac:dyDescent="0.25">
      <c r="A299" s="13">
        <v>25331059</v>
      </c>
      <c r="B299" s="13" t="s">
        <v>4709</v>
      </c>
      <c r="C299" s="13" t="s">
        <v>4710</v>
      </c>
      <c r="D299" s="13" t="s">
        <v>4711</v>
      </c>
      <c r="E299" s="13" t="s">
        <v>4712</v>
      </c>
      <c r="F299" s="13" t="s">
        <v>493</v>
      </c>
      <c r="G299" s="13">
        <v>2015</v>
      </c>
      <c r="H299" s="44">
        <v>41934</v>
      </c>
      <c r="K299" s="13" t="s">
        <v>4713</v>
      </c>
      <c r="L299" s="13" t="str">
        <f t="shared" si="4"/>
        <v>PreAlerta</v>
      </c>
    </row>
    <row r="300" spans="1:12" ht="15.75" customHeight="1" x14ac:dyDescent="0.25">
      <c r="A300" s="13">
        <v>25344841</v>
      </c>
      <c r="B300" s="13" t="s">
        <v>17186</v>
      </c>
      <c r="C300" s="13" t="s">
        <v>17187</v>
      </c>
      <c r="D300" s="13" t="s">
        <v>17188</v>
      </c>
      <c r="E300" s="13" t="s">
        <v>2517</v>
      </c>
      <c r="F300" s="13" t="s">
        <v>17189</v>
      </c>
      <c r="G300" s="13">
        <v>2015</v>
      </c>
      <c r="H300" s="44">
        <v>41939</v>
      </c>
      <c r="K300" s="13" t="s">
        <v>17190</v>
      </c>
      <c r="L300" s="13" t="str">
        <f t="shared" si="4"/>
        <v>PreAlerta</v>
      </c>
    </row>
    <row r="301" spans="1:12" ht="15.75" customHeight="1" x14ac:dyDescent="0.25">
      <c r="A301" s="13">
        <v>25451056</v>
      </c>
      <c r="B301" s="13" t="s">
        <v>5406</v>
      </c>
      <c r="C301" s="13" t="s">
        <v>5407</v>
      </c>
      <c r="D301" s="13" t="s">
        <v>5408</v>
      </c>
      <c r="E301" s="13" t="s">
        <v>1638</v>
      </c>
      <c r="F301" s="13" t="s">
        <v>573</v>
      </c>
      <c r="G301" s="13">
        <v>2015</v>
      </c>
      <c r="H301" s="44">
        <v>41976</v>
      </c>
      <c r="I301" s="13" t="s">
        <v>5409</v>
      </c>
      <c r="K301" s="13" t="s">
        <v>5410</v>
      </c>
      <c r="L301" s="13" t="str">
        <f t="shared" si="4"/>
        <v>PreAlerta</v>
      </c>
    </row>
    <row r="302" spans="1:12" ht="15.75" customHeight="1" x14ac:dyDescent="0.25">
      <c r="A302" s="13">
        <v>25529577</v>
      </c>
      <c r="B302" s="13" t="s">
        <v>19969</v>
      </c>
      <c r="C302" s="13" t="s">
        <v>19970</v>
      </c>
      <c r="D302" s="13" t="s">
        <v>19971</v>
      </c>
      <c r="E302" s="13" t="s">
        <v>19972</v>
      </c>
      <c r="F302" s="13" t="s">
        <v>18383</v>
      </c>
      <c r="G302" s="13">
        <v>2015</v>
      </c>
      <c r="H302" s="44">
        <v>41996</v>
      </c>
      <c r="K302" s="13" t="s">
        <v>19973</v>
      </c>
      <c r="L302" s="13" t="str">
        <f t="shared" si="4"/>
        <v>PreAlerta</v>
      </c>
    </row>
    <row r="303" spans="1:12" ht="15.75" customHeight="1" x14ac:dyDescent="0.25">
      <c r="A303" s="13">
        <v>25585061</v>
      </c>
      <c r="B303" s="13" t="s">
        <v>7456</v>
      </c>
      <c r="C303" s="13" t="s">
        <v>7457</v>
      </c>
      <c r="D303" s="13" t="s">
        <v>7458</v>
      </c>
      <c r="E303" s="13" t="s">
        <v>7459</v>
      </c>
      <c r="F303" s="13" t="s">
        <v>304</v>
      </c>
      <c r="G303" s="13">
        <v>2015</v>
      </c>
      <c r="H303" s="44">
        <v>42018</v>
      </c>
      <c r="K303" s="13" t="s">
        <v>7460</v>
      </c>
      <c r="L303" s="13" t="str">
        <f t="shared" si="4"/>
        <v>PreAlerta</v>
      </c>
    </row>
    <row r="304" spans="1:12" ht="15.75" customHeight="1" x14ac:dyDescent="0.25">
      <c r="A304" s="13">
        <v>25650401</v>
      </c>
      <c r="B304" s="13" t="s">
        <v>1158</v>
      </c>
      <c r="C304" s="13" t="s">
        <v>1159</v>
      </c>
      <c r="D304" s="13" t="s">
        <v>1160</v>
      </c>
      <c r="E304" s="13" t="s">
        <v>1161</v>
      </c>
      <c r="F304" s="13" t="s">
        <v>277</v>
      </c>
      <c r="G304" s="13">
        <v>2015</v>
      </c>
      <c r="H304" s="44">
        <v>42040</v>
      </c>
      <c r="I304" s="13" t="s">
        <v>1162</v>
      </c>
      <c r="K304" s="13" t="s">
        <v>1163</v>
      </c>
      <c r="L304" s="13" t="str">
        <f t="shared" si="4"/>
        <v>PreAlerta</v>
      </c>
    </row>
    <row r="305" spans="1:12" ht="15.75" customHeight="1" x14ac:dyDescent="0.25">
      <c r="A305" s="13">
        <v>29769930</v>
      </c>
      <c r="B305" s="13" t="s">
        <v>16789</v>
      </c>
      <c r="C305" s="13" t="s">
        <v>16790</v>
      </c>
      <c r="D305" s="13" t="s">
        <v>16791</v>
      </c>
      <c r="E305" s="13" t="s">
        <v>2639</v>
      </c>
      <c r="F305" s="13" t="s">
        <v>16136</v>
      </c>
      <c r="G305" s="13">
        <v>2015</v>
      </c>
      <c r="H305" s="44">
        <v>43238</v>
      </c>
      <c r="I305" s="13" t="s">
        <v>16792</v>
      </c>
      <c r="K305" s="13" t="s">
        <v>16793</v>
      </c>
      <c r="L305" s="13" t="str">
        <f t="shared" si="4"/>
        <v>PreAlerta</v>
      </c>
    </row>
    <row r="306" spans="1:12" ht="15.75" customHeight="1" x14ac:dyDescent="0.25">
      <c r="A306" s="13">
        <v>25639637</v>
      </c>
      <c r="B306" s="13" t="s">
        <v>746</v>
      </c>
      <c r="C306" s="13" t="s">
        <v>747</v>
      </c>
      <c r="D306" s="13" t="s">
        <v>748</v>
      </c>
      <c r="E306" s="13" t="s">
        <v>749</v>
      </c>
      <c r="F306" s="13" t="s">
        <v>750</v>
      </c>
      <c r="G306" s="13">
        <v>2015</v>
      </c>
      <c r="H306" s="44">
        <v>42038</v>
      </c>
      <c r="K306" s="13" t="s">
        <v>751</v>
      </c>
      <c r="L306" s="13" t="str">
        <f t="shared" si="4"/>
        <v>PreAlerta</v>
      </c>
    </row>
    <row r="307" spans="1:12" ht="15.75" customHeight="1" x14ac:dyDescent="0.25">
      <c r="A307" s="13">
        <v>25253760</v>
      </c>
      <c r="B307" s="13" t="s">
        <v>696</v>
      </c>
      <c r="C307" s="13" t="s">
        <v>697</v>
      </c>
      <c r="D307" s="13" t="s">
        <v>698</v>
      </c>
      <c r="E307" s="13" t="s">
        <v>699</v>
      </c>
      <c r="F307" s="13" t="s">
        <v>393</v>
      </c>
      <c r="G307" s="13">
        <v>2015</v>
      </c>
      <c r="H307" s="44">
        <v>41908</v>
      </c>
      <c r="K307" s="13" t="s">
        <v>700</v>
      </c>
      <c r="L307" s="13" t="str">
        <f t="shared" si="4"/>
        <v>PreAlerta</v>
      </c>
    </row>
    <row r="308" spans="1:12" ht="15.75" customHeight="1" x14ac:dyDescent="0.25">
      <c r="A308" s="13">
        <v>25365962</v>
      </c>
      <c r="B308" s="13" t="s">
        <v>2061</v>
      </c>
      <c r="C308" s="13" t="s">
        <v>2062</v>
      </c>
      <c r="D308" s="13" t="s">
        <v>2063</v>
      </c>
      <c r="E308" s="13" t="s">
        <v>2064</v>
      </c>
      <c r="F308" s="13" t="s">
        <v>393</v>
      </c>
      <c r="G308" s="13">
        <v>2015</v>
      </c>
      <c r="H308" s="44">
        <v>41948</v>
      </c>
      <c r="K308" s="13" t="s">
        <v>2065</v>
      </c>
      <c r="L308" s="13" t="str">
        <f t="shared" si="4"/>
        <v>PreAlerta</v>
      </c>
    </row>
    <row r="309" spans="1:12" ht="15.75" customHeight="1" x14ac:dyDescent="0.25">
      <c r="A309" s="13">
        <v>25532741</v>
      </c>
      <c r="B309" s="13" t="s">
        <v>2786</v>
      </c>
      <c r="C309" s="13" t="s">
        <v>2787</v>
      </c>
      <c r="D309" s="13" t="s">
        <v>2788</v>
      </c>
      <c r="E309" s="13" t="s">
        <v>2184</v>
      </c>
      <c r="F309" s="13" t="s">
        <v>949</v>
      </c>
      <c r="G309" s="13">
        <v>2015</v>
      </c>
      <c r="H309" s="44">
        <v>41997</v>
      </c>
      <c r="K309" s="13" t="s">
        <v>2789</v>
      </c>
      <c r="L309" s="13" t="str">
        <f t="shared" si="4"/>
        <v>PreAlerta</v>
      </c>
    </row>
    <row r="310" spans="1:12" ht="15.75" customHeight="1" x14ac:dyDescent="0.25">
      <c r="A310" s="13">
        <v>25534723</v>
      </c>
      <c r="B310" s="13" t="s">
        <v>2751</v>
      </c>
      <c r="C310" s="13" t="s">
        <v>2752</v>
      </c>
      <c r="D310" s="13" t="s">
        <v>2753</v>
      </c>
      <c r="E310" s="13" t="s">
        <v>2754</v>
      </c>
      <c r="F310" s="13" t="s">
        <v>573</v>
      </c>
      <c r="G310" s="13">
        <v>2015</v>
      </c>
      <c r="H310" s="44">
        <v>41997</v>
      </c>
      <c r="I310" s="13" t="s">
        <v>2755</v>
      </c>
      <c r="K310" s="13" t="s">
        <v>2756</v>
      </c>
      <c r="L310" s="13" t="str">
        <f t="shared" si="4"/>
        <v>PreAlerta</v>
      </c>
    </row>
    <row r="311" spans="1:12" ht="15.75" customHeight="1" x14ac:dyDescent="0.25">
      <c r="A311" s="13">
        <v>25547354</v>
      </c>
      <c r="B311" s="13" t="s">
        <v>9016</v>
      </c>
      <c r="C311" s="13" t="s">
        <v>9017</v>
      </c>
      <c r="D311" s="13" t="s">
        <v>9018</v>
      </c>
      <c r="E311" s="13" t="s">
        <v>9019</v>
      </c>
      <c r="F311" s="13" t="s">
        <v>573</v>
      </c>
      <c r="G311" s="13">
        <v>2015</v>
      </c>
      <c r="H311" s="44">
        <v>42004</v>
      </c>
      <c r="I311" s="13" t="s">
        <v>9020</v>
      </c>
      <c r="K311" s="13" t="s">
        <v>9021</v>
      </c>
      <c r="L311" s="13" t="str">
        <f t="shared" si="4"/>
        <v>PreAlerta</v>
      </c>
    </row>
    <row r="312" spans="1:12" ht="15.75" customHeight="1" x14ac:dyDescent="0.25">
      <c r="A312" s="13">
        <v>25780762</v>
      </c>
      <c r="B312" s="13" t="s">
        <v>17703</v>
      </c>
      <c r="C312" s="13" t="s">
        <v>17704</v>
      </c>
      <c r="D312" s="13" t="s">
        <v>17705</v>
      </c>
      <c r="E312" s="13" t="s">
        <v>17706</v>
      </c>
      <c r="F312" s="13" t="s">
        <v>16708</v>
      </c>
      <c r="G312" s="13">
        <v>2015</v>
      </c>
      <c r="H312" s="44">
        <v>42081</v>
      </c>
      <c r="I312" s="13" t="s">
        <v>17707</v>
      </c>
      <c r="K312" s="13" t="s">
        <v>17708</v>
      </c>
      <c r="L312" s="13" t="str">
        <f t="shared" si="4"/>
        <v>PreAlerta</v>
      </c>
    </row>
    <row r="313" spans="1:12" ht="15.75" customHeight="1" x14ac:dyDescent="0.25">
      <c r="A313" s="13">
        <v>26063087</v>
      </c>
      <c r="B313" s="13" t="s">
        <v>4073</v>
      </c>
      <c r="C313" s="13" t="s">
        <v>3522</v>
      </c>
      <c r="D313" s="13" t="s">
        <v>4074</v>
      </c>
      <c r="E313" s="13" t="s">
        <v>655</v>
      </c>
      <c r="F313" s="13" t="s">
        <v>381</v>
      </c>
      <c r="G313" s="13">
        <v>2015</v>
      </c>
      <c r="H313" s="44">
        <v>42167</v>
      </c>
      <c r="L313" s="13" t="str">
        <f t="shared" si="4"/>
        <v>PreAlerta</v>
      </c>
    </row>
    <row r="314" spans="1:12" ht="15.75" customHeight="1" x14ac:dyDescent="0.25">
      <c r="A314" s="13">
        <v>25480491</v>
      </c>
      <c r="B314" s="13" t="s">
        <v>489</v>
      </c>
      <c r="C314" s="13" t="s">
        <v>490</v>
      </c>
      <c r="D314" s="13" t="s">
        <v>491</v>
      </c>
      <c r="E314" s="13" t="s">
        <v>492</v>
      </c>
      <c r="F314" s="13" t="s">
        <v>493</v>
      </c>
      <c r="G314" s="13">
        <v>2015</v>
      </c>
      <c r="H314" s="44">
        <v>41980</v>
      </c>
      <c r="K314" s="13" t="s">
        <v>494</v>
      </c>
      <c r="L314" s="13" t="str">
        <f t="shared" si="4"/>
        <v>PreAlerta</v>
      </c>
    </row>
    <row r="315" spans="1:12" ht="15.75" customHeight="1" x14ac:dyDescent="0.25">
      <c r="A315" s="13">
        <v>25605303</v>
      </c>
      <c r="B315" s="13" t="s">
        <v>2665</v>
      </c>
      <c r="C315" s="13" t="s">
        <v>2666</v>
      </c>
      <c r="D315" s="13" t="s">
        <v>2667</v>
      </c>
      <c r="E315" s="13" t="s">
        <v>2668</v>
      </c>
      <c r="F315" s="13" t="s">
        <v>373</v>
      </c>
      <c r="G315" s="13">
        <v>2015</v>
      </c>
      <c r="H315" s="44">
        <v>42026</v>
      </c>
      <c r="I315" s="13" t="s">
        <v>2669</v>
      </c>
      <c r="K315" s="13" t="s">
        <v>2670</v>
      </c>
      <c r="L315" s="13" t="str">
        <f t="shared" si="4"/>
        <v>PreAlerta</v>
      </c>
    </row>
    <row r="316" spans="1:12" ht="15.75" customHeight="1" x14ac:dyDescent="0.25">
      <c r="A316" s="13">
        <v>25624328</v>
      </c>
      <c r="B316" s="13" t="s">
        <v>2276</v>
      </c>
      <c r="C316" s="13" t="s">
        <v>2277</v>
      </c>
      <c r="D316" s="13" t="s">
        <v>2278</v>
      </c>
      <c r="E316" s="13" t="s">
        <v>2279</v>
      </c>
      <c r="F316" s="13" t="s">
        <v>573</v>
      </c>
      <c r="G316" s="13">
        <v>2015</v>
      </c>
      <c r="H316" s="44">
        <v>42032</v>
      </c>
      <c r="I316" s="13" t="s">
        <v>2280</v>
      </c>
      <c r="K316" s="13" t="s">
        <v>2281</v>
      </c>
      <c r="L316" s="13" t="str">
        <f t="shared" si="4"/>
        <v>PreAlerta</v>
      </c>
    </row>
    <row r="317" spans="1:12" ht="15.75" customHeight="1" x14ac:dyDescent="0.25">
      <c r="A317" s="13">
        <v>25763675</v>
      </c>
      <c r="B317" s="13" t="s">
        <v>11796</v>
      </c>
      <c r="C317" s="13" t="s">
        <v>11797</v>
      </c>
      <c r="D317" s="13" t="s">
        <v>11798</v>
      </c>
      <c r="E317" s="13" t="s">
        <v>1660</v>
      </c>
      <c r="F317" s="13" t="s">
        <v>304</v>
      </c>
      <c r="G317" s="13">
        <v>2015</v>
      </c>
      <c r="H317" s="44">
        <v>42076</v>
      </c>
      <c r="K317" s="13" t="s">
        <v>11799</v>
      </c>
      <c r="L317" s="13" t="str">
        <f t="shared" si="4"/>
        <v>PreAlerta</v>
      </c>
    </row>
    <row r="318" spans="1:12" ht="15.75" customHeight="1" x14ac:dyDescent="0.25">
      <c r="A318" s="13">
        <v>25865983</v>
      </c>
      <c r="B318" s="13" t="s">
        <v>3057</v>
      </c>
      <c r="C318" s="13" t="s">
        <v>3058</v>
      </c>
      <c r="D318" s="13" t="s">
        <v>3059</v>
      </c>
      <c r="E318" s="13" t="s">
        <v>1336</v>
      </c>
      <c r="F318" s="13" t="s">
        <v>1560</v>
      </c>
      <c r="G318" s="13">
        <v>2015</v>
      </c>
      <c r="H318" s="44">
        <v>42108</v>
      </c>
      <c r="K318" s="13" t="s">
        <v>3060</v>
      </c>
      <c r="L318" s="13" t="str">
        <f t="shared" si="4"/>
        <v>PreAlerta</v>
      </c>
    </row>
    <row r="319" spans="1:12" ht="15.75" customHeight="1" x14ac:dyDescent="0.25">
      <c r="A319" s="13">
        <v>25818299</v>
      </c>
      <c r="B319" s="13" t="s">
        <v>1648</v>
      </c>
      <c r="C319" s="13" t="s">
        <v>1649</v>
      </c>
      <c r="D319" s="13" t="s">
        <v>1650</v>
      </c>
      <c r="E319" s="13" t="s">
        <v>1651</v>
      </c>
      <c r="F319" s="13" t="s">
        <v>1652</v>
      </c>
      <c r="G319" s="13">
        <v>2015</v>
      </c>
      <c r="H319" s="44">
        <v>42094</v>
      </c>
      <c r="I319" s="13" t="s">
        <v>1653</v>
      </c>
      <c r="J319" s="13" t="s">
        <v>1654</v>
      </c>
      <c r="K319" s="13" t="s">
        <v>1655</v>
      </c>
      <c r="L319" s="13" t="str">
        <f t="shared" si="4"/>
        <v>PreAlerta</v>
      </c>
    </row>
    <row r="320" spans="1:12" ht="15.75" customHeight="1" x14ac:dyDescent="0.25">
      <c r="A320" s="13">
        <v>25922100</v>
      </c>
      <c r="B320" s="13" t="s">
        <v>15436</v>
      </c>
      <c r="C320" s="13" t="s">
        <v>15437</v>
      </c>
      <c r="D320" s="13" t="s">
        <v>15438</v>
      </c>
      <c r="E320" s="13" t="s">
        <v>15079</v>
      </c>
      <c r="F320" s="13" t="s">
        <v>5111</v>
      </c>
      <c r="G320" s="13">
        <v>2015</v>
      </c>
      <c r="H320" s="44">
        <v>42124</v>
      </c>
      <c r="I320" s="13" t="s">
        <v>15439</v>
      </c>
      <c r="K320" s="13" t="s">
        <v>15440</v>
      </c>
      <c r="L320" s="13" t="str">
        <f t="shared" si="4"/>
        <v>PreAlerta</v>
      </c>
    </row>
    <row r="321" spans="1:12" ht="15.75" customHeight="1" x14ac:dyDescent="0.25">
      <c r="A321" s="13">
        <v>25712352</v>
      </c>
      <c r="B321" s="13" t="s">
        <v>7664</v>
      </c>
      <c r="C321" s="13" t="s">
        <v>7665</v>
      </c>
      <c r="D321" s="13" t="s">
        <v>7666</v>
      </c>
      <c r="E321" s="13" t="s">
        <v>202</v>
      </c>
      <c r="F321" s="13" t="s">
        <v>573</v>
      </c>
      <c r="G321" s="13">
        <v>2015</v>
      </c>
      <c r="H321" s="44">
        <v>42061</v>
      </c>
      <c r="I321" s="13" t="s">
        <v>7667</v>
      </c>
      <c r="K321" s="13" t="s">
        <v>7668</v>
      </c>
      <c r="L321" s="13" t="str">
        <f t="shared" si="4"/>
        <v>PreAlerta</v>
      </c>
    </row>
    <row r="322" spans="1:12" ht="15.75" customHeight="1" x14ac:dyDescent="0.25">
      <c r="A322" s="13">
        <v>25727286</v>
      </c>
      <c r="B322" s="13" t="s">
        <v>11411</v>
      </c>
      <c r="C322" s="13" t="s">
        <v>11412</v>
      </c>
      <c r="D322" s="13" t="s">
        <v>11413</v>
      </c>
      <c r="E322" s="13" t="s">
        <v>2035</v>
      </c>
      <c r="F322" s="13" t="s">
        <v>1328</v>
      </c>
      <c r="G322" s="13">
        <v>2015</v>
      </c>
      <c r="H322" s="44">
        <v>42066</v>
      </c>
      <c r="K322" s="13" t="s">
        <v>11414</v>
      </c>
      <c r="L322" s="13" t="str">
        <f t="shared" ref="L322:L385" si="5">IF(ISNUMBER(VLOOKUP(A322,PRE,1,FALSE)),"PreAlerta",IF(ISNUMBER(VLOOKUP(A322,POST,1,FALSE)),"PostAlerta",IF(ISNUMBER(VLOOKUP(A322,EXCL,1,FALSE)),"Excluida","no incluido")))</f>
        <v>PreAlerta</v>
      </c>
    </row>
    <row r="323" spans="1:12" ht="15.75" customHeight="1" x14ac:dyDescent="0.25">
      <c r="A323" s="13">
        <v>25868141</v>
      </c>
      <c r="B323" s="13" t="s">
        <v>8248</v>
      </c>
      <c r="C323" s="13" t="s">
        <v>8249</v>
      </c>
      <c r="D323" s="13" t="s">
        <v>8250</v>
      </c>
      <c r="E323" s="13" t="s">
        <v>8251</v>
      </c>
      <c r="F323" s="13" t="s">
        <v>304</v>
      </c>
      <c r="G323" s="13">
        <v>2015</v>
      </c>
      <c r="H323" s="44">
        <v>42108</v>
      </c>
      <c r="I323" s="13" t="s">
        <v>8252</v>
      </c>
      <c r="J323" s="13" t="s">
        <v>8253</v>
      </c>
      <c r="K323" s="13" t="s">
        <v>8254</v>
      </c>
      <c r="L323" s="13" t="str">
        <f t="shared" si="5"/>
        <v>PreAlerta</v>
      </c>
    </row>
    <row r="324" spans="1:12" ht="15.75" customHeight="1" x14ac:dyDescent="0.25">
      <c r="A324" s="13">
        <v>25947877</v>
      </c>
      <c r="B324" s="13" t="s">
        <v>6421</v>
      </c>
      <c r="C324" s="13" t="s">
        <v>6422</v>
      </c>
      <c r="D324" s="13" t="s">
        <v>6423</v>
      </c>
      <c r="E324" s="13" t="s">
        <v>6424</v>
      </c>
      <c r="F324" s="13" t="s">
        <v>6425</v>
      </c>
      <c r="G324" s="13">
        <v>2015</v>
      </c>
      <c r="H324" s="44">
        <v>42132</v>
      </c>
      <c r="I324" s="13" t="s">
        <v>6426</v>
      </c>
      <c r="K324" s="13" t="s">
        <v>6427</v>
      </c>
      <c r="L324" s="13" t="str">
        <f t="shared" si="5"/>
        <v>PreAlerta</v>
      </c>
    </row>
    <row r="325" spans="1:12" ht="15.75" customHeight="1" x14ac:dyDescent="0.25">
      <c r="A325" s="13">
        <v>25995221</v>
      </c>
      <c r="B325" s="13" t="s">
        <v>22283</v>
      </c>
      <c r="C325" s="13" t="s">
        <v>22284</v>
      </c>
      <c r="D325" s="13" t="s">
        <v>22285</v>
      </c>
      <c r="E325" s="13" t="s">
        <v>22286</v>
      </c>
      <c r="F325" s="13" t="s">
        <v>11243</v>
      </c>
      <c r="G325" s="13">
        <v>2015</v>
      </c>
      <c r="H325" s="44">
        <v>42146</v>
      </c>
      <c r="I325" s="13" t="s">
        <v>22287</v>
      </c>
      <c r="J325" s="13" t="s">
        <v>22288</v>
      </c>
      <c r="K325" s="13" t="s">
        <v>22289</v>
      </c>
      <c r="L325" s="13" t="str">
        <f t="shared" si="5"/>
        <v>PreAlerta</v>
      </c>
    </row>
    <row r="326" spans="1:12" ht="15.75" customHeight="1" x14ac:dyDescent="0.25">
      <c r="A326" s="13">
        <v>25275435</v>
      </c>
      <c r="B326" s="13" t="s">
        <v>14072</v>
      </c>
      <c r="C326" s="13" t="s">
        <v>14073</v>
      </c>
      <c r="D326" s="13" t="s">
        <v>14074</v>
      </c>
      <c r="E326" s="13" t="s">
        <v>14075</v>
      </c>
      <c r="F326" s="13" t="s">
        <v>1451</v>
      </c>
      <c r="G326" s="13">
        <v>2015</v>
      </c>
      <c r="H326" s="44">
        <v>41915</v>
      </c>
      <c r="I326" s="13" t="s">
        <v>14076</v>
      </c>
      <c r="K326" s="13" t="s">
        <v>14077</v>
      </c>
      <c r="L326" s="13" t="str">
        <f t="shared" si="5"/>
        <v>PreAlerta</v>
      </c>
    </row>
    <row r="327" spans="1:12" ht="15.75" customHeight="1" x14ac:dyDescent="0.25">
      <c r="A327" s="13">
        <v>25352692</v>
      </c>
      <c r="B327" s="13" t="s">
        <v>7253</v>
      </c>
      <c r="C327" s="13" t="s">
        <v>7254</v>
      </c>
      <c r="D327" s="13" t="s">
        <v>7255</v>
      </c>
      <c r="E327" s="13" t="s">
        <v>7256</v>
      </c>
      <c r="F327" s="13" t="s">
        <v>393</v>
      </c>
      <c r="G327" s="13">
        <v>2015</v>
      </c>
      <c r="H327" s="44">
        <v>41942</v>
      </c>
      <c r="K327" s="13" t="s">
        <v>7257</v>
      </c>
      <c r="L327" s="13" t="str">
        <f t="shared" si="5"/>
        <v>PreAlerta</v>
      </c>
    </row>
    <row r="328" spans="1:12" ht="15.75" customHeight="1" x14ac:dyDescent="0.25">
      <c r="A328" s="13">
        <v>25464974</v>
      </c>
      <c r="B328" s="13" t="s">
        <v>10790</v>
      </c>
      <c r="C328" s="13" t="s">
        <v>10791</v>
      </c>
      <c r="D328" s="13" t="s">
        <v>10792</v>
      </c>
      <c r="E328" s="13" t="s">
        <v>10793</v>
      </c>
      <c r="F328" s="13" t="s">
        <v>6730</v>
      </c>
      <c r="G328" s="13">
        <v>2015</v>
      </c>
      <c r="H328" s="44">
        <v>41977</v>
      </c>
      <c r="K328" s="13" t="s">
        <v>10794</v>
      </c>
      <c r="L328" s="13" t="str">
        <f t="shared" si="5"/>
        <v>PreAlerta</v>
      </c>
    </row>
    <row r="329" spans="1:12" ht="15.75" customHeight="1" x14ac:dyDescent="0.25">
      <c r="A329" s="13">
        <v>25512669</v>
      </c>
      <c r="B329" s="13" t="s">
        <v>11838</v>
      </c>
      <c r="C329" s="13" t="s">
        <v>11839</v>
      </c>
      <c r="D329" s="13" t="s">
        <v>11840</v>
      </c>
      <c r="E329" s="13" t="s">
        <v>5880</v>
      </c>
      <c r="F329" s="13" t="s">
        <v>393</v>
      </c>
      <c r="G329" s="13">
        <v>2015</v>
      </c>
      <c r="H329" s="44">
        <v>41990</v>
      </c>
      <c r="K329" s="13" t="s">
        <v>11841</v>
      </c>
      <c r="L329" s="13" t="str">
        <f t="shared" si="5"/>
        <v>PreAlerta</v>
      </c>
    </row>
    <row r="330" spans="1:12" ht="15.75" customHeight="1" x14ac:dyDescent="0.25">
      <c r="A330" s="13">
        <v>25911525</v>
      </c>
      <c r="B330" s="13" t="s">
        <v>6899</v>
      </c>
      <c r="C330" s="13" t="s">
        <v>254</v>
      </c>
      <c r="D330" s="13" t="s">
        <v>6900</v>
      </c>
      <c r="E330" s="13" t="s">
        <v>256</v>
      </c>
      <c r="F330" s="13" t="s">
        <v>393</v>
      </c>
      <c r="G330" s="13">
        <v>2015</v>
      </c>
      <c r="H330" s="44">
        <v>42120</v>
      </c>
      <c r="K330" s="13" t="s">
        <v>6901</v>
      </c>
      <c r="L330" s="13" t="str">
        <f t="shared" si="5"/>
        <v>PreAlerta</v>
      </c>
    </row>
    <row r="331" spans="1:12" ht="15.75" customHeight="1" x14ac:dyDescent="0.25">
      <c r="A331" s="13">
        <v>25926404</v>
      </c>
      <c r="B331" s="13" t="s">
        <v>6991</v>
      </c>
      <c r="C331" s="13" t="s">
        <v>6992</v>
      </c>
      <c r="D331" s="13" t="s">
        <v>6993</v>
      </c>
      <c r="E331" s="13" t="s">
        <v>6994</v>
      </c>
      <c r="F331" s="13" t="s">
        <v>393</v>
      </c>
      <c r="G331" s="13">
        <v>2015</v>
      </c>
      <c r="H331" s="44">
        <v>42125</v>
      </c>
      <c r="K331" s="13" t="s">
        <v>6995</v>
      </c>
      <c r="L331" s="13" t="str">
        <f t="shared" si="5"/>
        <v>PreAlerta</v>
      </c>
    </row>
    <row r="332" spans="1:12" ht="15.75" customHeight="1" x14ac:dyDescent="0.25">
      <c r="A332" s="13">
        <v>25926405</v>
      </c>
      <c r="B332" s="13" t="s">
        <v>6105</v>
      </c>
      <c r="C332" s="13" t="s">
        <v>6106</v>
      </c>
      <c r="D332" s="13" t="s">
        <v>6107</v>
      </c>
      <c r="E332" s="13" t="s">
        <v>6108</v>
      </c>
      <c r="F332" s="13" t="s">
        <v>393</v>
      </c>
      <c r="G332" s="13">
        <v>2015</v>
      </c>
      <c r="H332" s="44">
        <v>42125</v>
      </c>
      <c r="K332" s="13" t="s">
        <v>6109</v>
      </c>
      <c r="L332" s="13" t="str">
        <f t="shared" si="5"/>
        <v>PreAlerta</v>
      </c>
    </row>
    <row r="333" spans="1:12" ht="15.75" customHeight="1" x14ac:dyDescent="0.25">
      <c r="A333" s="13">
        <v>25970311</v>
      </c>
      <c r="B333" s="13" t="s">
        <v>11626</v>
      </c>
      <c r="C333" s="13" t="s">
        <v>11627</v>
      </c>
      <c r="D333" s="13" t="s">
        <v>11628</v>
      </c>
      <c r="E333" s="13" t="s">
        <v>1075</v>
      </c>
      <c r="F333" s="13" t="s">
        <v>304</v>
      </c>
      <c r="G333" s="13">
        <v>2015</v>
      </c>
      <c r="H333" s="44">
        <v>42138</v>
      </c>
      <c r="K333" s="13" t="s">
        <v>11629</v>
      </c>
      <c r="L333" s="13" t="str">
        <f t="shared" si="5"/>
        <v>PreAlerta</v>
      </c>
    </row>
    <row r="334" spans="1:12" ht="15.75" customHeight="1" x14ac:dyDescent="0.25">
      <c r="A334" s="13">
        <v>25970312</v>
      </c>
      <c r="B334" s="13" t="s">
        <v>5969</v>
      </c>
      <c r="C334" s="13" t="s">
        <v>5970</v>
      </c>
      <c r="D334" s="13" t="s">
        <v>5971</v>
      </c>
      <c r="E334" s="13" t="s">
        <v>976</v>
      </c>
      <c r="F334" s="13" t="s">
        <v>304</v>
      </c>
      <c r="G334" s="13">
        <v>2015</v>
      </c>
      <c r="H334" s="44">
        <v>42138</v>
      </c>
      <c r="K334" s="13" t="s">
        <v>5972</v>
      </c>
      <c r="L334" s="13" t="str">
        <f t="shared" si="5"/>
        <v>PreAlerta</v>
      </c>
    </row>
    <row r="335" spans="1:12" ht="15.75" customHeight="1" x14ac:dyDescent="0.25">
      <c r="A335" s="13">
        <v>25981754</v>
      </c>
      <c r="B335" s="13" t="s">
        <v>19156</v>
      </c>
      <c r="C335" s="13" t="s">
        <v>19157</v>
      </c>
      <c r="D335" s="13" t="s">
        <v>19158</v>
      </c>
      <c r="E335" s="13" t="s">
        <v>19159</v>
      </c>
      <c r="F335" s="13" t="s">
        <v>19160</v>
      </c>
      <c r="G335" s="13">
        <v>2015</v>
      </c>
      <c r="H335" s="44">
        <v>42143</v>
      </c>
      <c r="K335" s="13" t="s">
        <v>19161</v>
      </c>
      <c r="L335" s="13" t="str">
        <f t="shared" si="5"/>
        <v>PreAlerta</v>
      </c>
    </row>
    <row r="336" spans="1:12" ht="15.75" customHeight="1" x14ac:dyDescent="0.25">
      <c r="A336" s="13">
        <v>25990778</v>
      </c>
      <c r="B336" s="13" t="s">
        <v>4606</v>
      </c>
      <c r="C336" s="13" t="s">
        <v>4607</v>
      </c>
      <c r="D336" s="13" t="s">
        <v>4608</v>
      </c>
      <c r="E336" s="13" t="s">
        <v>4609</v>
      </c>
      <c r="F336" s="13" t="s">
        <v>393</v>
      </c>
      <c r="G336" s="13">
        <v>2015</v>
      </c>
      <c r="H336" s="44">
        <v>42145</v>
      </c>
      <c r="I336" s="13" t="s">
        <v>4610</v>
      </c>
      <c r="J336" s="13" t="s">
        <v>4611</v>
      </c>
      <c r="K336" s="13" t="s">
        <v>4612</v>
      </c>
      <c r="L336" s="13" t="str">
        <f t="shared" si="5"/>
        <v>PreAlerta</v>
      </c>
    </row>
    <row r="337" spans="1:12" ht="15.75" customHeight="1" x14ac:dyDescent="0.25">
      <c r="A337" s="13">
        <v>26078871</v>
      </c>
      <c r="B337" s="13" t="s">
        <v>16038</v>
      </c>
      <c r="C337" s="13" t="s">
        <v>16039</v>
      </c>
      <c r="D337" s="13" t="s">
        <v>16040</v>
      </c>
      <c r="E337" s="13" t="s">
        <v>16041</v>
      </c>
      <c r="F337" s="13" t="s">
        <v>15834</v>
      </c>
      <c r="G337" s="13">
        <v>2015</v>
      </c>
      <c r="H337" s="44">
        <v>42172</v>
      </c>
      <c r="I337" s="13" t="s">
        <v>16042</v>
      </c>
      <c r="J337" s="13" t="s">
        <v>16043</v>
      </c>
      <c r="K337" s="13" t="s">
        <v>16044</v>
      </c>
      <c r="L337" s="13" t="str">
        <f t="shared" si="5"/>
        <v>PreAlerta</v>
      </c>
    </row>
    <row r="338" spans="1:12" ht="15.75" customHeight="1" x14ac:dyDescent="0.25">
      <c r="A338" s="13">
        <v>26042815</v>
      </c>
      <c r="B338" s="13" t="s">
        <v>21969</v>
      </c>
      <c r="C338" s="13" t="s">
        <v>21970</v>
      </c>
      <c r="D338" s="13" t="s">
        <v>21971</v>
      </c>
      <c r="E338" s="13" t="s">
        <v>19662</v>
      </c>
      <c r="F338" s="13" t="s">
        <v>6607</v>
      </c>
      <c r="G338" s="13">
        <v>2015</v>
      </c>
      <c r="H338" s="44">
        <v>42160</v>
      </c>
      <c r="I338" s="13" t="s">
        <v>21972</v>
      </c>
      <c r="J338" s="13" t="s">
        <v>21973</v>
      </c>
      <c r="L338" s="13" t="str">
        <f t="shared" si="5"/>
        <v>PreAlerta</v>
      </c>
    </row>
    <row r="339" spans="1:12" ht="15.75" customHeight="1" x14ac:dyDescent="0.25">
      <c r="A339" s="13">
        <v>26704163</v>
      </c>
      <c r="B339" s="13" t="s">
        <v>18175</v>
      </c>
      <c r="C339" s="13" t="s">
        <v>18176</v>
      </c>
      <c r="D339" s="13" t="s">
        <v>18177</v>
      </c>
      <c r="E339" s="13" t="s">
        <v>18178</v>
      </c>
      <c r="F339" s="13" t="s">
        <v>3035</v>
      </c>
      <c r="G339" s="13">
        <v>2015</v>
      </c>
      <c r="H339" s="44">
        <v>42364</v>
      </c>
      <c r="L339" s="13" t="str">
        <f t="shared" si="5"/>
        <v>PreAlerta</v>
      </c>
    </row>
    <row r="340" spans="1:12" ht="15.75" customHeight="1" x14ac:dyDescent="0.25">
      <c r="A340" s="13">
        <v>26061040</v>
      </c>
      <c r="B340" s="13" t="s">
        <v>22464</v>
      </c>
      <c r="C340" s="13" t="s">
        <v>22465</v>
      </c>
      <c r="D340" s="13" t="s">
        <v>22466</v>
      </c>
      <c r="E340" s="13" t="s">
        <v>22467</v>
      </c>
      <c r="F340" s="13" t="s">
        <v>424</v>
      </c>
      <c r="G340" s="13">
        <v>2015</v>
      </c>
      <c r="H340" s="44">
        <v>42166</v>
      </c>
      <c r="I340" s="13" t="s">
        <v>22468</v>
      </c>
      <c r="K340" s="13" t="s">
        <v>22469</v>
      </c>
      <c r="L340" s="13" t="str">
        <f t="shared" si="5"/>
        <v>PreAlerta</v>
      </c>
    </row>
    <row r="341" spans="1:12" ht="15.75" customHeight="1" x14ac:dyDescent="0.25">
      <c r="A341" s="13">
        <v>26122105</v>
      </c>
      <c r="B341" s="13" t="s">
        <v>1007</v>
      </c>
      <c r="C341" s="13" t="s">
        <v>1008</v>
      </c>
      <c r="D341" s="13" t="s">
        <v>1009</v>
      </c>
      <c r="E341" s="13" t="s">
        <v>1010</v>
      </c>
      <c r="F341" s="13" t="s">
        <v>759</v>
      </c>
      <c r="G341" s="13">
        <v>2015</v>
      </c>
      <c r="H341" s="44">
        <v>42186</v>
      </c>
      <c r="I341" s="13" t="s">
        <v>1011</v>
      </c>
      <c r="K341" s="13" t="s">
        <v>1012</v>
      </c>
      <c r="L341" s="13" t="str">
        <f t="shared" si="5"/>
        <v>PreAlerta</v>
      </c>
    </row>
    <row r="342" spans="1:12" ht="15.75" customHeight="1" x14ac:dyDescent="0.25">
      <c r="A342" s="13">
        <v>26125939</v>
      </c>
      <c r="B342" s="13" t="s">
        <v>13270</v>
      </c>
      <c r="C342" s="13" t="s">
        <v>13271</v>
      </c>
      <c r="D342" s="13" t="s">
        <v>13272</v>
      </c>
      <c r="E342" s="13" t="s">
        <v>13273</v>
      </c>
      <c r="F342" s="13" t="s">
        <v>424</v>
      </c>
      <c r="G342" s="13">
        <v>2015</v>
      </c>
      <c r="H342" s="44">
        <v>42186</v>
      </c>
      <c r="I342" s="13" t="s">
        <v>13274</v>
      </c>
      <c r="K342" s="13" t="s">
        <v>13275</v>
      </c>
      <c r="L342" s="13" t="str">
        <f t="shared" si="5"/>
        <v>PreAlerta</v>
      </c>
    </row>
    <row r="343" spans="1:12" ht="15.75" customHeight="1" x14ac:dyDescent="0.25">
      <c r="A343" s="13">
        <v>26234264</v>
      </c>
      <c r="B343" s="13" t="s">
        <v>22605</v>
      </c>
      <c r="C343" s="13" t="s">
        <v>3399</v>
      </c>
      <c r="D343" s="13" t="s">
        <v>3518</v>
      </c>
      <c r="E343" s="13" t="s">
        <v>655</v>
      </c>
      <c r="F343" s="13" t="s">
        <v>381</v>
      </c>
      <c r="G343" s="13">
        <v>2015</v>
      </c>
      <c r="H343" s="44">
        <v>42220</v>
      </c>
      <c r="L343" s="13" t="str">
        <f t="shared" si="5"/>
        <v>PreAlerta</v>
      </c>
    </row>
    <row r="344" spans="1:12" ht="15.75" customHeight="1" x14ac:dyDescent="0.25">
      <c r="A344" s="13">
        <v>26234265</v>
      </c>
      <c r="B344" s="13" t="s">
        <v>3745</v>
      </c>
      <c r="C344" s="13" t="s">
        <v>3746</v>
      </c>
      <c r="D344" s="13" t="s">
        <v>3747</v>
      </c>
      <c r="E344" s="13" t="s">
        <v>655</v>
      </c>
      <c r="F344" s="13" t="s">
        <v>381</v>
      </c>
      <c r="G344" s="13">
        <v>2015</v>
      </c>
      <c r="H344" s="44">
        <v>42220</v>
      </c>
      <c r="L344" s="13" t="str">
        <f t="shared" si="5"/>
        <v>PreAlerta</v>
      </c>
    </row>
    <row r="345" spans="1:12" ht="15.75" customHeight="1" x14ac:dyDescent="0.25">
      <c r="A345" s="13">
        <v>25878350</v>
      </c>
      <c r="B345" s="13" t="s">
        <v>3922</v>
      </c>
      <c r="C345" s="13" t="s">
        <v>3734</v>
      </c>
      <c r="D345" s="13" t="s">
        <v>3923</v>
      </c>
      <c r="E345" s="13" t="s">
        <v>3736</v>
      </c>
      <c r="F345" s="13" t="s">
        <v>502</v>
      </c>
      <c r="G345" s="13">
        <v>2015</v>
      </c>
      <c r="H345" s="44">
        <v>42111</v>
      </c>
      <c r="I345" s="13" t="s">
        <v>3924</v>
      </c>
      <c r="K345" s="13" t="s">
        <v>3925</v>
      </c>
      <c r="L345" s="13" t="str">
        <f t="shared" si="5"/>
        <v>PreAlerta</v>
      </c>
    </row>
    <row r="346" spans="1:12" ht="15.75" customHeight="1" x14ac:dyDescent="0.25">
      <c r="A346" s="13">
        <v>25962915</v>
      </c>
      <c r="B346" s="13" t="s">
        <v>3401</v>
      </c>
      <c r="C346" s="13" t="s">
        <v>3402</v>
      </c>
      <c r="D346" s="13" t="s">
        <v>3403</v>
      </c>
      <c r="E346" s="13" t="s">
        <v>3404</v>
      </c>
      <c r="F346" s="13" t="s">
        <v>373</v>
      </c>
      <c r="G346" s="13">
        <v>2015</v>
      </c>
      <c r="H346" s="44">
        <v>42137</v>
      </c>
      <c r="I346" s="13" t="s">
        <v>3405</v>
      </c>
      <c r="K346" s="13" t="s">
        <v>3406</v>
      </c>
      <c r="L346" s="13" t="str">
        <f t="shared" si="5"/>
        <v>PreAlerta</v>
      </c>
    </row>
    <row r="347" spans="1:12" ht="15.75" customHeight="1" x14ac:dyDescent="0.25">
      <c r="A347" s="13">
        <v>26068331</v>
      </c>
      <c r="B347" s="13" t="s">
        <v>1556</v>
      </c>
      <c r="C347" s="13" t="s">
        <v>1557</v>
      </c>
      <c r="D347" s="13" t="s">
        <v>1558</v>
      </c>
      <c r="E347" s="13" t="s">
        <v>1559</v>
      </c>
      <c r="F347" s="13" t="s">
        <v>1560</v>
      </c>
      <c r="G347" s="13">
        <v>2015</v>
      </c>
      <c r="H347" s="44">
        <v>42168</v>
      </c>
      <c r="K347" s="13" t="s">
        <v>1561</v>
      </c>
      <c r="L347" s="13" t="str">
        <f t="shared" si="5"/>
        <v>PreAlerta</v>
      </c>
    </row>
    <row r="348" spans="1:12" ht="15.75" customHeight="1" x14ac:dyDescent="0.25">
      <c r="A348" s="13">
        <v>26168713</v>
      </c>
      <c r="B348" s="13" t="s">
        <v>10795</v>
      </c>
      <c r="C348" s="13" t="s">
        <v>10796</v>
      </c>
      <c r="D348" s="13" t="s">
        <v>10797</v>
      </c>
      <c r="E348" s="13" t="s">
        <v>10798</v>
      </c>
      <c r="F348" s="13" t="s">
        <v>2202</v>
      </c>
      <c r="G348" s="13">
        <v>2015</v>
      </c>
      <c r="H348" s="44">
        <v>42200</v>
      </c>
      <c r="I348" s="13" t="s">
        <v>10799</v>
      </c>
      <c r="K348" s="13" t="s">
        <v>10800</v>
      </c>
      <c r="L348" s="13" t="str">
        <f t="shared" si="5"/>
        <v>PreAlerta</v>
      </c>
    </row>
    <row r="349" spans="1:12" ht="15.75" customHeight="1" x14ac:dyDescent="0.25">
      <c r="A349" s="13">
        <v>26181042</v>
      </c>
      <c r="B349" s="13" t="s">
        <v>5519</v>
      </c>
      <c r="C349" s="13" t="s">
        <v>5520</v>
      </c>
      <c r="D349" s="13" t="s">
        <v>5521</v>
      </c>
      <c r="E349" s="13" t="s">
        <v>5522</v>
      </c>
      <c r="F349" s="13" t="s">
        <v>424</v>
      </c>
      <c r="G349" s="13">
        <v>2015</v>
      </c>
      <c r="H349" s="44">
        <v>42202</v>
      </c>
      <c r="I349" s="13" t="s">
        <v>5523</v>
      </c>
      <c r="K349" s="13" t="s">
        <v>5524</v>
      </c>
      <c r="L349" s="13" t="str">
        <f t="shared" si="5"/>
        <v>PreAlerta</v>
      </c>
    </row>
    <row r="350" spans="1:12" ht="15.75" customHeight="1" x14ac:dyDescent="0.25">
      <c r="A350" s="13">
        <v>26220178</v>
      </c>
      <c r="B350" s="13" t="s">
        <v>21382</v>
      </c>
      <c r="C350" s="13" t="s">
        <v>21383</v>
      </c>
      <c r="D350" s="13" t="s">
        <v>21384</v>
      </c>
      <c r="E350" s="13" t="s">
        <v>21385</v>
      </c>
      <c r="F350" s="13" t="s">
        <v>1066</v>
      </c>
      <c r="G350" s="13">
        <v>2015</v>
      </c>
      <c r="H350" s="44">
        <v>42215</v>
      </c>
      <c r="I350" s="13" t="s">
        <v>21386</v>
      </c>
      <c r="K350" s="13" t="s">
        <v>21387</v>
      </c>
      <c r="L350" s="13" t="str">
        <f t="shared" si="5"/>
        <v>PreAlerta</v>
      </c>
    </row>
    <row r="351" spans="1:12" ht="15.75" customHeight="1" x14ac:dyDescent="0.25">
      <c r="A351" s="13">
        <v>25907073</v>
      </c>
      <c r="B351" s="13" t="s">
        <v>2799</v>
      </c>
      <c r="C351" s="13" t="s">
        <v>2800</v>
      </c>
      <c r="D351" s="13" t="s">
        <v>2801</v>
      </c>
      <c r="E351" s="13" t="s">
        <v>2802</v>
      </c>
      <c r="F351" s="13" t="s">
        <v>493</v>
      </c>
      <c r="G351" s="13">
        <v>2015</v>
      </c>
      <c r="H351" s="44">
        <v>42119</v>
      </c>
      <c r="K351" s="13" t="s">
        <v>2803</v>
      </c>
      <c r="L351" s="13" t="str">
        <f t="shared" si="5"/>
        <v>PreAlerta</v>
      </c>
    </row>
    <row r="352" spans="1:12" ht="15.75" customHeight="1" x14ac:dyDescent="0.25">
      <c r="A352" s="13">
        <v>25987627</v>
      </c>
      <c r="B352" s="13" t="s">
        <v>2464</v>
      </c>
      <c r="C352" s="13" t="s">
        <v>2465</v>
      </c>
      <c r="D352" s="13" t="s">
        <v>2466</v>
      </c>
      <c r="E352" s="13" t="s">
        <v>2467</v>
      </c>
      <c r="F352" s="13" t="s">
        <v>573</v>
      </c>
      <c r="G352" s="13">
        <v>2015</v>
      </c>
      <c r="H352" s="44">
        <v>42144</v>
      </c>
      <c r="I352" s="13" t="s">
        <v>2468</v>
      </c>
      <c r="K352" s="13" t="s">
        <v>2469</v>
      </c>
      <c r="L352" s="13" t="str">
        <f t="shared" si="5"/>
        <v>PreAlerta</v>
      </c>
    </row>
    <row r="353" spans="1:12" ht="15.75" customHeight="1" x14ac:dyDescent="0.25">
      <c r="A353" s="13">
        <v>25994166</v>
      </c>
      <c r="B353" s="13" t="s">
        <v>2683</v>
      </c>
      <c r="C353" s="13" t="s">
        <v>2684</v>
      </c>
      <c r="D353" s="13" t="s">
        <v>2685</v>
      </c>
      <c r="E353" s="13" t="s">
        <v>2395</v>
      </c>
      <c r="F353" s="13" t="s">
        <v>502</v>
      </c>
      <c r="G353" s="13">
        <v>2015</v>
      </c>
      <c r="H353" s="44">
        <v>42146</v>
      </c>
      <c r="I353" s="13" t="s">
        <v>2686</v>
      </c>
      <c r="K353" s="13" t="s">
        <v>2687</v>
      </c>
      <c r="L353" s="13" t="str">
        <f t="shared" si="5"/>
        <v>PreAlerta</v>
      </c>
    </row>
    <row r="354" spans="1:12" ht="15.75" customHeight="1" x14ac:dyDescent="0.25">
      <c r="A354" s="13">
        <v>26112875</v>
      </c>
      <c r="B354" s="13" t="s">
        <v>11085</v>
      </c>
      <c r="C354" s="13" t="s">
        <v>11086</v>
      </c>
      <c r="D354" s="13" t="s">
        <v>11087</v>
      </c>
      <c r="E354" s="13" t="s">
        <v>11088</v>
      </c>
      <c r="F354" s="13" t="s">
        <v>11089</v>
      </c>
      <c r="G354" s="13">
        <v>2015</v>
      </c>
      <c r="H354" s="44">
        <v>42182</v>
      </c>
      <c r="K354" s="13" t="s">
        <v>11090</v>
      </c>
      <c r="L354" s="13" t="str">
        <f t="shared" si="5"/>
        <v>PreAlerta</v>
      </c>
    </row>
    <row r="355" spans="1:12" ht="15.75" customHeight="1" x14ac:dyDescent="0.25">
      <c r="A355" s="13">
        <v>26165430</v>
      </c>
      <c r="B355" s="13" t="s">
        <v>9537</v>
      </c>
      <c r="C355" s="13" t="s">
        <v>9538</v>
      </c>
      <c r="D355" s="13" t="s">
        <v>9539</v>
      </c>
      <c r="E355" s="13" t="s">
        <v>9540</v>
      </c>
      <c r="F355" s="13" t="s">
        <v>304</v>
      </c>
      <c r="G355" s="13">
        <v>2015</v>
      </c>
      <c r="H355" s="44">
        <v>42199</v>
      </c>
      <c r="I355" s="13" t="s">
        <v>9541</v>
      </c>
      <c r="J355" s="13" t="s">
        <v>9542</v>
      </c>
      <c r="K355" s="13" t="s">
        <v>9543</v>
      </c>
      <c r="L355" s="13" t="str">
        <f t="shared" si="5"/>
        <v>PreAlerta</v>
      </c>
    </row>
    <row r="356" spans="1:12" ht="15.75" customHeight="1" x14ac:dyDescent="0.25">
      <c r="A356" s="13">
        <v>26165433</v>
      </c>
      <c r="B356" s="13" t="s">
        <v>14067</v>
      </c>
      <c r="C356" s="13" t="s">
        <v>14068</v>
      </c>
      <c r="D356" s="13" t="s">
        <v>14069</v>
      </c>
      <c r="E356" s="13" t="s">
        <v>14070</v>
      </c>
      <c r="F356" s="13" t="s">
        <v>304</v>
      </c>
      <c r="G356" s="13">
        <v>2015</v>
      </c>
      <c r="H356" s="44">
        <v>42199</v>
      </c>
      <c r="K356" s="13" t="s">
        <v>14071</v>
      </c>
      <c r="L356" s="13" t="str">
        <f t="shared" si="5"/>
        <v>PreAlerta</v>
      </c>
    </row>
    <row r="357" spans="1:12" ht="15.75" customHeight="1" x14ac:dyDescent="0.25">
      <c r="A357" s="13">
        <v>26165435</v>
      </c>
      <c r="B357" s="13" t="s">
        <v>7071</v>
      </c>
      <c r="C357" s="13" t="s">
        <v>7072</v>
      </c>
      <c r="D357" s="13" t="s">
        <v>7073</v>
      </c>
      <c r="E357" s="13" t="s">
        <v>4669</v>
      </c>
      <c r="F357" s="13" t="s">
        <v>304</v>
      </c>
      <c r="G357" s="13">
        <v>2015</v>
      </c>
      <c r="H357" s="44">
        <v>42199</v>
      </c>
      <c r="I357" s="13" t="s">
        <v>7074</v>
      </c>
      <c r="J357" s="13" t="s">
        <v>7075</v>
      </c>
      <c r="K357" s="13" t="s">
        <v>7076</v>
      </c>
      <c r="L357" s="13" t="str">
        <f t="shared" si="5"/>
        <v>PreAlerta</v>
      </c>
    </row>
    <row r="358" spans="1:12" ht="15.75" customHeight="1" x14ac:dyDescent="0.25">
      <c r="A358" s="13">
        <v>26259560</v>
      </c>
      <c r="B358" s="13" t="s">
        <v>6555</v>
      </c>
      <c r="C358" s="13" t="s">
        <v>6556</v>
      </c>
      <c r="D358" s="13" t="s">
        <v>6557</v>
      </c>
      <c r="E358" s="13" t="s">
        <v>2103</v>
      </c>
      <c r="F358" s="13" t="s">
        <v>1066</v>
      </c>
      <c r="G358" s="13">
        <v>2015</v>
      </c>
      <c r="H358" s="44">
        <v>42228</v>
      </c>
      <c r="I358" s="13" t="s">
        <v>6558</v>
      </c>
      <c r="K358" s="13" t="s">
        <v>6559</v>
      </c>
      <c r="L358" s="13" t="str">
        <f t="shared" si="5"/>
        <v>PreAlerta</v>
      </c>
    </row>
    <row r="359" spans="1:12" ht="15.75" customHeight="1" x14ac:dyDescent="0.25">
      <c r="A359" s="13">
        <v>26149691</v>
      </c>
      <c r="B359" s="13" t="s">
        <v>6234</v>
      </c>
      <c r="C359" s="13" t="s">
        <v>6235</v>
      </c>
      <c r="D359" s="13" t="s">
        <v>6236</v>
      </c>
      <c r="E359" s="13" t="s">
        <v>6237</v>
      </c>
      <c r="F359" s="13" t="s">
        <v>1038</v>
      </c>
      <c r="G359" s="13">
        <v>2015</v>
      </c>
      <c r="H359" s="44">
        <v>42193</v>
      </c>
      <c r="I359" s="13" t="s">
        <v>6238</v>
      </c>
      <c r="K359" s="13" t="s">
        <v>6239</v>
      </c>
      <c r="L359" s="13" t="str">
        <f t="shared" si="5"/>
        <v>PreAlerta</v>
      </c>
    </row>
    <row r="360" spans="1:12" ht="15.75" customHeight="1" x14ac:dyDescent="0.25">
      <c r="A360" s="13">
        <v>26293005</v>
      </c>
      <c r="B360" s="13" t="s">
        <v>5637</v>
      </c>
      <c r="C360" s="13" t="s">
        <v>5638</v>
      </c>
      <c r="D360" s="13" t="s">
        <v>5639</v>
      </c>
      <c r="E360" s="13" t="s">
        <v>119</v>
      </c>
      <c r="F360" s="13" t="s">
        <v>1066</v>
      </c>
      <c r="G360" s="13">
        <v>2015</v>
      </c>
      <c r="H360" s="44">
        <v>42238</v>
      </c>
      <c r="I360" s="13" t="s">
        <v>5640</v>
      </c>
      <c r="K360" s="13" t="s">
        <v>5641</v>
      </c>
      <c r="L360" s="13" t="str">
        <f t="shared" si="5"/>
        <v>PreAlerta</v>
      </c>
    </row>
    <row r="361" spans="1:12" ht="15.75" customHeight="1" x14ac:dyDescent="0.25">
      <c r="A361" s="13">
        <v>26192351</v>
      </c>
      <c r="B361" s="13" t="s">
        <v>10774</v>
      </c>
      <c r="C361" s="13" t="s">
        <v>10775</v>
      </c>
      <c r="D361" s="13" t="s">
        <v>10776</v>
      </c>
      <c r="E361" s="13" t="s">
        <v>10777</v>
      </c>
      <c r="F361" s="13" t="s">
        <v>8635</v>
      </c>
      <c r="G361" s="13">
        <v>2015</v>
      </c>
      <c r="H361" s="44">
        <v>42206</v>
      </c>
      <c r="I361" s="13" t="s">
        <v>10778</v>
      </c>
      <c r="J361" s="13" t="s">
        <v>10779</v>
      </c>
      <c r="K361" s="13" t="s">
        <v>10780</v>
      </c>
      <c r="L361" s="13" t="str">
        <f t="shared" si="5"/>
        <v>PreAlerta</v>
      </c>
    </row>
    <row r="362" spans="1:12" ht="15.75" customHeight="1" x14ac:dyDescent="0.25">
      <c r="A362" s="13">
        <v>25907334</v>
      </c>
      <c r="B362" s="13" t="s">
        <v>2964</v>
      </c>
      <c r="C362" s="13" t="s">
        <v>2965</v>
      </c>
      <c r="D362" s="13" t="s">
        <v>2966</v>
      </c>
      <c r="E362" s="13" t="s">
        <v>119</v>
      </c>
      <c r="F362" s="13" t="s">
        <v>2967</v>
      </c>
      <c r="G362" s="13">
        <v>2015</v>
      </c>
      <c r="H362" s="44">
        <v>42119</v>
      </c>
      <c r="I362" s="13" t="s">
        <v>2968</v>
      </c>
      <c r="J362" s="13" t="s">
        <v>2969</v>
      </c>
      <c r="K362" s="13" t="s">
        <v>2970</v>
      </c>
      <c r="L362" s="13" t="str">
        <f t="shared" si="5"/>
        <v>PreAlerta</v>
      </c>
    </row>
    <row r="363" spans="1:12" ht="15.75" customHeight="1" x14ac:dyDescent="0.25">
      <c r="A363" s="13">
        <v>26077246</v>
      </c>
      <c r="B363" s="13" t="s">
        <v>9371</v>
      </c>
      <c r="C363" s="13" t="s">
        <v>9372</v>
      </c>
      <c r="D363" s="13" t="s">
        <v>9373</v>
      </c>
      <c r="E363" s="13" t="s">
        <v>119</v>
      </c>
      <c r="F363" s="13" t="s">
        <v>573</v>
      </c>
      <c r="G363" s="13">
        <v>2015</v>
      </c>
      <c r="H363" s="44">
        <v>42172</v>
      </c>
      <c r="I363" s="13" t="s">
        <v>9374</v>
      </c>
      <c r="K363" s="13" t="s">
        <v>9375</v>
      </c>
      <c r="L363" s="13" t="str">
        <f t="shared" si="5"/>
        <v>PreAlerta</v>
      </c>
    </row>
    <row r="364" spans="1:12" ht="15.75" customHeight="1" x14ac:dyDescent="0.25">
      <c r="A364" s="13">
        <v>26084303</v>
      </c>
      <c r="B364" s="13" t="s">
        <v>2165</v>
      </c>
      <c r="C364" s="13" t="s">
        <v>2166</v>
      </c>
      <c r="D364" s="13" t="s">
        <v>2167</v>
      </c>
      <c r="E364" s="13" t="s">
        <v>1145</v>
      </c>
      <c r="F364" s="13" t="s">
        <v>493</v>
      </c>
      <c r="G364" s="13">
        <v>2015</v>
      </c>
      <c r="H364" s="44">
        <v>42174</v>
      </c>
      <c r="I364" s="13" t="s">
        <v>2168</v>
      </c>
      <c r="K364" s="13" t="s">
        <v>2169</v>
      </c>
      <c r="L364" s="13" t="str">
        <f t="shared" si="5"/>
        <v>PreAlerta</v>
      </c>
    </row>
    <row r="365" spans="1:12" ht="15.75" customHeight="1" x14ac:dyDescent="0.25">
      <c r="A365" s="13">
        <v>26145201</v>
      </c>
      <c r="B365" s="13" t="s">
        <v>6940</v>
      </c>
      <c r="C365" s="13" t="s">
        <v>6941</v>
      </c>
      <c r="D365" s="13" t="s">
        <v>6942</v>
      </c>
      <c r="E365" s="13" t="s">
        <v>6943</v>
      </c>
      <c r="F365" s="13" t="s">
        <v>949</v>
      </c>
      <c r="G365" s="13">
        <v>2015</v>
      </c>
      <c r="H365" s="44">
        <v>42192</v>
      </c>
      <c r="K365" s="13" t="s">
        <v>6944</v>
      </c>
      <c r="L365" s="13" t="str">
        <f t="shared" si="5"/>
        <v>PreAlerta</v>
      </c>
    </row>
    <row r="366" spans="1:12" ht="15.75" customHeight="1" x14ac:dyDescent="0.25">
      <c r="A366" s="13">
        <v>26343813</v>
      </c>
      <c r="B366" s="13" t="s">
        <v>2386</v>
      </c>
      <c r="C366" s="13" t="s">
        <v>2387</v>
      </c>
      <c r="D366" s="13" t="s">
        <v>2388</v>
      </c>
      <c r="E366" s="13" t="s">
        <v>2389</v>
      </c>
      <c r="F366" s="13" t="s">
        <v>2390</v>
      </c>
      <c r="G366" s="13">
        <v>2015</v>
      </c>
      <c r="H366" s="44">
        <v>42255</v>
      </c>
      <c r="K366" s="13" t="s">
        <v>2391</v>
      </c>
      <c r="L366" s="13" t="str">
        <f t="shared" si="5"/>
        <v>PreAlerta</v>
      </c>
    </row>
    <row r="367" spans="1:12" ht="15.75" customHeight="1" x14ac:dyDescent="0.25">
      <c r="A367" s="13">
        <v>26381611</v>
      </c>
      <c r="B367" s="13" t="s">
        <v>4416</v>
      </c>
      <c r="C367" s="13" t="s">
        <v>4417</v>
      </c>
      <c r="D367" s="13" t="s">
        <v>4418</v>
      </c>
      <c r="E367" s="13" t="s">
        <v>572</v>
      </c>
      <c r="F367" s="13" t="s">
        <v>1066</v>
      </c>
      <c r="G367" s="13">
        <v>2015</v>
      </c>
      <c r="H367" s="44">
        <v>42266</v>
      </c>
      <c r="I367" s="13" t="s">
        <v>4419</v>
      </c>
      <c r="K367" s="13" t="s">
        <v>4420</v>
      </c>
      <c r="L367" s="13" t="str">
        <f t="shared" si="5"/>
        <v>PreAlerta</v>
      </c>
    </row>
    <row r="368" spans="1:12" ht="15.75" customHeight="1" x14ac:dyDescent="0.25">
      <c r="A368" s="13">
        <v>26418464</v>
      </c>
      <c r="B368" s="13" t="s">
        <v>14725</v>
      </c>
      <c r="C368" s="13" t="s">
        <v>14726</v>
      </c>
      <c r="D368" s="13" t="s">
        <v>14727</v>
      </c>
      <c r="E368" s="13" t="s">
        <v>14728</v>
      </c>
      <c r="F368" s="13" t="s">
        <v>424</v>
      </c>
      <c r="G368" s="13">
        <v>2015</v>
      </c>
      <c r="H368" s="44">
        <v>42277</v>
      </c>
      <c r="I368" s="13" t="s">
        <v>14729</v>
      </c>
      <c r="K368" s="13" t="s">
        <v>14730</v>
      </c>
      <c r="L368" s="13" t="str">
        <f t="shared" si="5"/>
        <v>PreAlerta</v>
      </c>
    </row>
    <row r="369" spans="1:12" ht="15.75" customHeight="1" x14ac:dyDescent="0.25">
      <c r="A369" s="13">
        <v>26089222</v>
      </c>
      <c r="B369" s="13" t="s">
        <v>12311</v>
      </c>
      <c r="C369" s="13" t="s">
        <v>12312</v>
      </c>
      <c r="D369" s="13" t="s">
        <v>12313</v>
      </c>
      <c r="E369" s="13" t="s">
        <v>5415</v>
      </c>
      <c r="F369" s="13" t="s">
        <v>2140</v>
      </c>
      <c r="G369" s="13">
        <v>2015</v>
      </c>
      <c r="H369" s="44">
        <v>42175</v>
      </c>
      <c r="K369" s="13" t="s">
        <v>12314</v>
      </c>
      <c r="L369" s="13" t="str">
        <f t="shared" si="5"/>
        <v>PreAlerta</v>
      </c>
    </row>
    <row r="370" spans="1:12" ht="15.75" customHeight="1" x14ac:dyDescent="0.25">
      <c r="A370" s="13">
        <v>26239980</v>
      </c>
      <c r="B370" s="13" t="s">
        <v>10540</v>
      </c>
      <c r="C370" s="13" t="s">
        <v>10541</v>
      </c>
      <c r="D370" s="13" t="s">
        <v>10542</v>
      </c>
      <c r="E370" s="13" t="s">
        <v>2434</v>
      </c>
      <c r="F370" s="13" t="s">
        <v>573</v>
      </c>
      <c r="G370" s="13">
        <v>2015</v>
      </c>
      <c r="H370" s="44">
        <v>42221</v>
      </c>
      <c r="I370" s="13" t="s">
        <v>10543</v>
      </c>
      <c r="K370" s="13" t="s">
        <v>10544</v>
      </c>
      <c r="L370" s="13" t="str">
        <f t="shared" si="5"/>
        <v>PreAlerta</v>
      </c>
    </row>
    <row r="371" spans="1:12" ht="15.75" customHeight="1" x14ac:dyDescent="0.25">
      <c r="A371" s="13">
        <v>26472793</v>
      </c>
      <c r="B371" s="13" t="s">
        <v>13753</v>
      </c>
      <c r="C371" s="13" t="s">
        <v>13754</v>
      </c>
      <c r="D371" s="13" t="s">
        <v>13755</v>
      </c>
      <c r="E371" s="13" t="s">
        <v>13756</v>
      </c>
      <c r="F371" s="13" t="s">
        <v>2321</v>
      </c>
      <c r="G371" s="13">
        <v>2015</v>
      </c>
      <c r="H371" s="44">
        <v>42294</v>
      </c>
      <c r="I371" s="13" t="s">
        <v>13757</v>
      </c>
      <c r="L371" s="13" t="str">
        <f t="shared" si="5"/>
        <v>PreAlerta</v>
      </c>
    </row>
    <row r="372" spans="1:12" ht="15.75" customHeight="1" x14ac:dyDescent="0.25">
      <c r="A372" s="13">
        <v>26453557</v>
      </c>
      <c r="B372" s="13" t="s">
        <v>5357</v>
      </c>
      <c r="C372" s="13" t="s">
        <v>5358</v>
      </c>
      <c r="D372" s="13" t="s">
        <v>5359</v>
      </c>
      <c r="E372" s="13" t="s">
        <v>5360</v>
      </c>
      <c r="F372" s="13" t="s">
        <v>1066</v>
      </c>
      <c r="G372" s="13">
        <v>2015</v>
      </c>
      <c r="H372" s="44">
        <v>42288</v>
      </c>
      <c r="I372" s="13" t="s">
        <v>5361</v>
      </c>
      <c r="K372" s="13" t="s">
        <v>5362</v>
      </c>
      <c r="L372" s="13" t="str">
        <f t="shared" si="5"/>
        <v>PreAlerta</v>
      </c>
    </row>
    <row r="373" spans="1:12" ht="15.75" customHeight="1" x14ac:dyDescent="0.25">
      <c r="A373" s="13">
        <v>26579097</v>
      </c>
      <c r="B373" s="13" t="s">
        <v>15951</v>
      </c>
      <c r="C373" s="13" t="s">
        <v>641</v>
      </c>
      <c r="D373" s="13" t="s">
        <v>15952</v>
      </c>
      <c r="E373" s="13" t="s">
        <v>295</v>
      </c>
      <c r="F373" s="13" t="s">
        <v>15747</v>
      </c>
      <c r="G373" s="13">
        <v>2015</v>
      </c>
      <c r="H373" s="44">
        <v>42327</v>
      </c>
      <c r="I373" s="13" t="s">
        <v>15953</v>
      </c>
      <c r="K373" s="13" t="s">
        <v>15954</v>
      </c>
      <c r="L373" s="13" t="str">
        <f t="shared" si="5"/>
        <v>PreAlerta</v>
      </c>
    </row>
    <row r="374" spans="1:12" ht="15.75" customHeight="1" x14ac:dyDescent="0.25">
      <c r="A374" s="13">
        <v>26292300</v>
      </c>
      <c r="B374" s="13" t="s">
        <v>3733</v>
      </c>
      <c r="C374" s="13" t="s">
        <v>3734</v>
      </c>
      <c r="D374" s="13" t="s">
        <v>3735</v>
      </c>
      <c r="E374" s="13" t="s">
        <v>3736</v>
      </c>
      <c r="F374" s="13" t="s">
        <v>502</v>
      </c>
      <c r="G374" s="13">
        <v>2015</v>
      </c>
      <c r="H374" s="44">
        <v>42237</v>
      </c>
      <c r="I374" s="13" t="s">
        <v>3737</v>
      </c>
      <c r="K374" s="13" t="s">
        <v>3738</v>
      </c>
      <c r="L374" s="13" t="str">
        <f t="shared" si="5"/>
        <v>PreAlerta</v>
      </c>
    </row>
    <row r="375" spans="1:12" ht="15.75" customHeight="1" x14ac:dyDescent="0.25">
      <c r="A375" s="13">
        <v>26338862</v>
      </c>
      <c r="B375" s="13" t="s">
        <v>5762</v>
      </c>
      <c r="C375" s="13" t="s">
        <v>5763</v>
      </c>
      <c r="D375" s="13" t="s">
        <v>5764</v>
      </c>
      <c r="E375" s="13" t="s">
        <v>5765</v>
      </c>
      <c r="F375" s="13" t="s">
        <v>502</v>
      </c>
      <c r="G375" s="13">
        <v>2015</v>
      </c>
      <c r="H375" s="44">
        <v>42252</v>
      </c>
      <c r="I375" s="13" t="s">
        <v>5766</v>
      </c>
      <c r="K375" s="13" t="s">
        <v>5767</v>
      </c>
      <c r="L375" s="13" t="str">
        <f t="shared" si="5"/>
        <v>PreAlerta</v>
      </c>
    </row>
    <row r="376" spans="1:12" ht="15.75" customHeight="1" x14ac:dyDescent="0.25">
      <c r="A376" s="13">
        <v>26488518</v>
      </c>
      <c r="B376" s="13" t="s">
        <v>16836</v>
      </c>
      <c r="C376" s="13" t="s">
        <v>16832</v>
      </c>
      <c r="D376" s="13" t="s">
        <v>16837</v>
      </c>
      <c r="E376" s="13" t="s">
        <v>16834</v>
      </c>
      <c r="F376" s="13" t="s">
        <v>5635</v>
      </c>
      <c r="G376" s="13">
        <v>2015</v>
      </c>
      <c r="H376" s="44">
        <v>42299</v>
      </c>
      <c r="K376" s="13" t="s">
        <v>16838</v>
      </c>
      <c r="L376" s="13" t="str">
        <f t="shared" si="5"/>
        <v>PreAlerta</v>
      </c>
    </row>
    <row r="377" spans="1:12" ht="15.75" customHeight="1" x14ac:dyDescent="0.25">
      <c r="A377" s="13">
        <v>26488526</v>
      </c>
      <c r="B377" s="13" t="s">
        <v>16831</v>
      </c>
      <c r="C377" s="13" t="s">
        <v>16832</v>
      </c>
      <c r="D377" s="13" t="s">
        <v>16833</v>
      </c>
      <c r="E377" s="13" t="s">
        <v>16834</v>
      </c>
      <c r="F377" s="13" t="s">
        <v>5635</v>
      </c>
      <c r="G377" s="13">
        <v>2015</v>
      </c>
      <c r="H377" s="44">
        <v>42299</v>
      </c>
      <c r="K377" s="13" t="s">
        <v>16835</v>
      </c>
      <c r="L377" s="13" t="str">
        <f t="shared" si="5"/>
        <v>PreAlerta</v>
      </c>
    </row>
    <row r="378" spans="1:12" ht="15.75" customHeight="1" x14ac:dyDescent="0.25">
      <c r="A378" s="13">
        <v>26513072</v>
      </c>
      <c r="B378" s="13" t="s">
        <v>18602</v>
      </c>
      <c r="C378" s="13" t="s">
        <v>18603</v>
      </c>
      <c r="D378" s="13" t="s">
        <v>18604</v>
      </c>
      <c r="E378" s="13" t="s">
        <v>18605</v>
      </c>
      <c r="F378" s="13" t="s">
        <v>10296</v>
      </c>
      <c r="G378" s="13">
        <v>2015</v>
      </c>
      <c r="H378" s="44">
        <v>42307</v>
      </c>
      <c r="K378" s="13" t="s">
        <v>18606</v>
      </c>
      <c r="L378" s="13" t="str">
        <f t="shared" si="5"/>
        <v>PreAlerta</v>
      </c>
    </row>
    <row r="379" spans="1:12" ht="15.75" customHeight="1" x14ac:dyDescent="0.25">
      <c r="A379" s="13">
        <v>26529166</v>
      </c>
      <c r="B379" s="13" t="s">
        <v>6590</v>
      </c>
      <c r="C379" s="13" t="s">
        <v>6591</v>
      </c>
      <c r="D379" s="13" t="s">
        <v>6592</v>
      </c>
      <c r="E379" s="13" t="s">
        <v>1638</v>
      </c>
      <c r="F379" s="13" t="s">
        <v>4413</v>
      </c>
      <c r="G379" s="13">
        <v>2015</v>
      </c>
      <c r="H379" s="44">
        <v>42312</v>
      </c>
      <c r="I379" s="13" t="s">
        <v>6593</v>
      </c>
      <c r="J379" s="13" t="s">
        <v>6594</v>
      </c>
      <c r="K379" s="13" t="s">
        <v>6595</v>
      </c>
      <c r="L379" s="13" t="str">
        <f t="shared" si="5"/>
        <v>PreAlerta</v>
      </c>
    </row>
    <row r="380" spans="1:12" ht="15.75" customHeight="1" x14ac:dyDescent="0.25">
      <c r="A380" s="13">
        <v>29769969</v>
      </c>
      <c r="B380" s="13" t="s">
        <v>18149</v>
      </c>
      <c r="C380" s="13" t="s">
        <v>18150</v>
      </c>
      <c r="D380" s="13" t="s">
        <v>18151</v>
      </c>
      <c r="E380" s="13" t="s">
        <v>18152</v>
      </c>
      <c r="F380" s="13" t="s">
        <v>16136</v>
      </c>
      <c r="G380" s="13">
        <v>2015</v>
      </c>
      <c r="H380" s="44">
        <v>43238</v>
      </c>
      <c r="I380" s="13" t="s">
        <v>18153</v>
      </c>
      <c r="K380" s="13" t="s">
        <v>18154</v>
      </c>
      <c r="L380" s="13" t="str">
        <f t="shared" si="5"/>
        <v>PreAlerta</v>
      </c>
    </row>
    <row r="381" spans="1:12" ht="15.75" customHeight="1" x14ac:dyDescent="0.25">
      <c r="A381" s="13">
        <v>25868582</v>
      </c>
      <c r="B381" s="13" t="s">
        <v>4148</v>
      </c>
      <c r="C381" s="13" t="s">
        <v>4149</v>
      </c>
      <c r="D381" s="13" t="s">
        <v>4150</v>
      </c>
      <c r="E381" s="13" t="s">
        <v>4151</v>
      </c>
      <c r="F381" s="13" t="s">
        <v>4152</v>
      </c>
      <c r="G381" s="13">
        <v>2015</v>
      </c>
      <c r="H381" s="44">
        <v>42109</v>
      </c>
      <c r="K381" s="13" t="s">
        <v>4153</v>
      </c>
      <c r="L381" s="13" t="str">
        <f t="shared" si="5"/>
        <v>PreAlerta</v>
      </c>
    </row>
    <row r="382" spans="1:12" ht="15.75" customHeight="1" x14ac:dyDescent="0.25">
      <c r="A382" s="13">
        <v>26316384</v>
      </c>
      <c r="B382" s="13" t="s">
        <v>1404</v>
      </c>
      <c r="C382" s="13" t="s">
        <v>1405</v>
      </c>
      <c r="D382" s="13" t="s">
        <v>1406</v>
      </c>
      <c r="E382" s="13" t="s">
        <v>1407</v>
      </c>
      <c r="F382" s="13" t="s">
        <v>493</v>
      </c>
      <c r="G382" s="13">
        <v>2015</v>
      </c>
      <c r="H382" s="44">
        <v>42245</v>
      </c>
      <c r="K382" s="13" t="s">
        <v>1408</v>
      </c>
      <c r="L382" s="13" t="str">
        <f t="shared" si="5"/>
        <v>PreAlerta</v>
      </c>
    </row>
    <row r="383" spans="1:12" ht="15.75" customHeight="1" x14ac:dyDescent="0.25">
      <c r="A383" s="13">
        <v>26318193</v>
      </c>
      <c r="B383" s="13" t="s">
        <v>2955</v>
      </c>
      <c r="C383" s="13" t="s">
        <v>2956</v>
      </c>
      <c r="D383" s="13" t="s">
        <v>2957</v>
      </c>
      <c r="E383" s="13" t="s">
        <v>2103</v>
      </c>
      <c r="F383" s="13" t="s">
        <v>493</v>
      </c>
      <c r="G383" s="13">
        <v>2015</v>
      </c>
      <c r="H383" s="44">
        <v>42247</v>
      </c>
      <c r="K383" s="13" t="s">
        <v>2958</v>
      </c>
      <c r="L383" s="13" t="str">
        <f t="shared" si="5"/>
        <v>PreAlerta</v>
      </c>
    </row>
    <row r="384" spans="1:12" ht="15.75" customHeight="1" x14ac:dyDescent="0.25">
      <c r="A384" s="13">
        <v>26323884</v>
      </c>
      <c r="B384" s="13" t="s">
        <v>3166</v>
      </c>
      <c r="C384" s="13" t="s">
        <v>3167</v>
      </c>
      <c r="D384" s="13" t="s">
        <v>3168</v>
      </c>
      <c r="E384" s="13" t="s">
        <v>1053</v>
      </c>
      <c r="F384" s="13" t="s">
        <v>285</v>
      </c>
      <c r="G384" s="13">
        <v>2015</v>
      </c>
      <c r="H384" s="44">
        <v>42249</v>
      </c>
      <c r="K384" s="13" t="s">
        <v>3169</v>
      </c>
      <c r="L384" s="13" t="str">
        <f t="shared" si="5"/>
        <v>PreAlerta</v>
      </c>
    </row>
    <row r="385" spans="1:12" ht="15.75" customHeight="1" x14ac:dyDescent="0.25">
      <c r="A385" s="13">
        <v>26338048</v>
      </c>
      <c r="B385" s="13" t="s">
        <v>3933</v>
      </c>
      <c r="C385" s="13" t="s">
        <v>3934</v>
      </c>
      <c r="D385" s="13" t="s">
        <v>3935</v>
      </c>
      <c r="E385" s="13" t="s">
        <v>1311</v>
      </c>
      <c r="F385" s="13" t="s">
        <v>493</v>
      </c>
      <c r="G385" s="13">
        <v>2015</v>
      </c>
      <c r="H385" s="44">
        <v>42252</v>
      </c>
      <c r="K385" s="13" t="s">
        <v>3936</v>
      </c>
      <c r="L385" s="13" t="str">
        <f t="shared" si="5"/>
        <v>PreAlerta</v>
      </c>
    </row>
    <row r="386" spans="1:12" ht="15.75" customHeight="1" x14ac:dyDescent="0.25">
      <c r="A386" s="13">
        <v>26630657</v>
      </c>
      <c r="B386" s="13" t="s">
        <v>11212</v>
      </c>
      <c r="C386" s="13" t="s">
        <v>11213</v>
      </c>
      <c r="D386" s="13" t="s">
        <v>11214</v>
      </c>
      <c r="E386" s="13" t="s">
        <v>7065</v>
      </c>
      <c r="F386" s="13" t="s">
        <v>1251</v>
      </c>
      <c r="G386" s="13">
        <v>2015</v>
      </c>
      <c r="H386" s="44">
        <v>42341</v>
      </c>
      <c r="I386" s="13" t="s">
        <v>11215</v>
      </c>
      <c r="K386" s="13" t="s">
        <v>11216</v>
      </c>
      <c r="L386" s="13" t="str">
        <f t="shared" ref="L386:L449" si="6">IF(ISNUMBER(VLOOKUP(A386,PRE,1,FALSE)),"PreAlerta",IF(ISNUMBER(VLOOKUP(A386,POST,1,FALSE)),"PostAlerta",IF(ISNUMBER(VLOOKUP(A386,EXCL,1,FALSE)),"Excluida","no incluido")))</f>
        <v>PreAlerta</v>
      </c>
    </row>
    <row r="387" spans="1:12" ht="15.75" customHeight="1" x14ac:dyDescent="0.25">
      <c r="A387" s="13">
        <v>26641098</v>
      </c>
      <c r="B387" s="13" t="s">
        <v>6136</v>
      </c>
      <c r="C387" s="13" t="s">
        <v>6137</v>
      </c>
      <c r="D387" s="13" t="s">
        <v>6138</v>
      </c>
      <c r="E387" s="13" t="s">
        <v>774</v>
      </c>
      <c r="F387" s="13" t="s">
        <v>424</v>
      </c>
      <c r="G387" s="13">
        <v>2015</v>
      </c>
      <c r="H387" s="44">
        <v>42346</v>
      </c>
      <c r="I387" s="13" t="s">
        <v>6139</v>
      </c>
      <c r="K387" s="13" t="s">
        <v>6140</v>
      </c>
      <c r="L387" s="13" t="str">
        <f t="shared" si="6"/>
        <v>PreAlerta</v>
      </c>
    </row>
    <row r="388" spans="1:12" ht="15.75" customHeight="1" x14ac:dyDescent="0.25">
      <c r="A388" s="13">
        <v>26602618</v>
      </c>
      <c r="B388" s="13" t="s">
        <v>10572</v>
      </c>
      <c r="C388" s="13" t="s">
        <v>10573</v>
      </c>
      <c r="D388" s="13" t="s">
        <v>10574</v>
      </c>
      <c r="E388" s="13" t="s">
        <v>4669</v>
      </c>
      <c r="F388" s="13" t="s">
        <v>2140</v>
      </c>
      <c r="G388" s="13">
        <v>2015</v>
      </c>
      <c r="H388" s="44">
        <v>42334</v>
      </c>
      <c r="I388" s="13" t="s">
        <v>10575</v>
      </c>
      <c r="J388" s="13" t="s">
        <v>10576</v>
      </c>
      <c r="K388" s="13" t="s">
        <v>10577</v>
      </c>
      <c r="L388" s="13" t="str">
        <f t="shared" si="6"/>
        <v>PreAlerta</v>
      </c>
    </row>
    <row r="389" spans="1:12" ht="15.75" customHeight="1" x14ac:dyDescent="0.25">
      <c r="A389" s="13">
        <v>26675423</v>
      </c>
      <c r="B389" s="13" t="s">
        <v>2947</v>
      </c>
      <c r="C389" s="13" t="s">
        <v>2948</v>
      </c>
      <c r="D389" s="13" t="s">
        <v>2949</v>
      </c>
      <c r="E389" s="13" t="s">
        <v>691</v>
      </c>
      <c r="F389" s="13" t="s">
        <v>1066</v>
      </c>
      <c r="G389" s="13">
        <v>2015</v>
      </c>
      <c r="H389" s="44">
        <v>42356</v>
      </c>
      <c r="I389" s="13" t="s">
        <v>2950</v>
      </c>
      <c r="K389" s="13" t="s">
        <v>2951</v>
      </c>
      <c r="L389" s="13" t="str">
        <f t="shared" si="6"/>
        <v>PreAlerta</v>
      </c>
    </row>
    <row r="390" spans="1:12" ht="15.75" customHeight="1" x14ac:dyDescent="0.25">
      <c r="A390" s="13">
        <v>26779739</v>
      </c>
      <c r="B390" s="13" t="s">
        <v>3408</v>
      </c>
      <c r="C390" s="13" t="s">
        <v>3409</v>
      </c>
      <c r="D390" s="13" t="s">
        <v>3410</v>
      </c>
      <c r="E390" s="13" t="s">
        <v>655</v>
      </c>
      <c r="F390" s="13" t="s">
        <v>381</v>
      </c>
      <c r="G390" s="13">
        <v>2015</v>
      </c>
      <c r="H390" s="44">
        <v>42388</v>
      </c>
      <c r="L390" s="13" t="str">
        <f t="shared" si="6"/>
        <v>PreAlerta</v>
      </c>
    </row>
    <row r="391" spans="1:12" ht="15.75" customHeight="1" x14ac:dyDescent="0.25">
      <c r="A391" s="13">
        <v>25735717</v>
      </c>
      <c r="B391" s="13" t="s">
        <v>1222</v>
      </c>
      <c r="C391" s="13" t="s">
        <v>1223</v>
      </c>
      <c r="D391" s="13" t="s">
        <v>1224</v>
      </c>
      <c r="E391" s="13" t="s">
        <v>1131</v>
      </c>
      <c r="F391" s="13" t="s">
        <v>387</v>
      </c>
      <c r="G391" s="13">
        <v>2016</v>
      </c>
      <c r="H391" s="44">
        <v>42068</v>
      </c>
      <c r="K391" s="13" t="s">
        <v>1225</v>
      </c>
      <c r="L391" s="13" t="str">
        <f t="shared" si="6"/>
        <v>PreAlerta</v>
      </c>
    </row>
    <row r="392" spans="1:12" ht="15.75" customHeight="1" x14ac:dyDescent="0.25">
      <c r="A392" s="13">
        <v>26472770</v>
      </c>
      <c r="B392" s="13" t="s">
        <v>2540</v>
      </c>
      <c r="C392" s="13" t="s">
        <v>2541</v>
      </c>
      <c r="D392" s="13" t="s">
        <v>2542</v>
      </c>
      <c r="E392" s="13" t="s">
        <v>144</v>
      </c>
      <c r="F392" s="13" t="s">
        <v>493</v>
      </c>
      <c r="G392" s="13">
        <v>2016</v>
      </c>
      <c r="H392" s="44">
        <v>42294</v>
      </c>
      <c r="K392" s="13" t="s">
        <v>2543</v>
      </c>
      <c r="L392" s="13" t="str">
        <f t="shared" si="6"/>
        <v>PreAlerta</v>
      </c>
    </row>
    <row r="393" spans="1:12" ht="15.75" customHeight="1" x14ac:dyDescent="0.25">
      <c r="A393" s="13">
        <v>26482313</v>
      </c>
      <c r="B393" s="13" t="s">
        <v>1594</v>
      </c>
      <c r="C393" s="13" t="s">
        <v>1595</v>
      </c>
      <c r="D393" s="13" t="s">
        <v>1596</v>
      </c>
      <c r="E393" s="13" t="s">
        <v>1597</v>
      </c>
      <c r="F393" s="13" t="s">
        <v>573</v>
      </c>
      <c r="G393" s="13">
        <v>2015</v>
      </c>
      <c r="H393" s="44">
        <v>42298</v>
      </c>
      <c r="I393" s="13" t="s">
        <v>1598</v>
      </c>
      <c r="K393" s="13" t="s">
        <v>1599</v>
      </c>
      <c r="L393" s="13" t="str">
        <f t="shared" si="6"/>
        <v>PreAlerta</v>
      </c>
    </row>
    <row r="394" spans="1:12" ht="15.75" customHeight="1" x14ac:dyDescent="0.25">
      <c r="A394" s="13">
        <v>26689114</v>
      </c>
      <c r="B394" s="13" t="s">
        <v>5700</v>
      </c>
      <c r="C394" s="13" t="s">
        <v>5701</v>
      </c>
      <c r="D394" s="13" t="s">
        <v>5702</v>
      </c>
      <c r="E394" s="13" t="s">
        <v>2639</v>
      </c>
      <c r="F394" s="13" t="s">
        <v>145</v>
      </c>
      <c r="G394" s="13">
        <v>2016</v>
      </c>
      <c r="H394" s="44">
        <v>42361</v>
      </c>
      <c r="I394" s="13" t="s">
        <v>5703</v>
      </c>
      <c r="K394" s="13" t="s">
        <v>5704</v>
      </c>
      <c r="L394" s="13" t="str">
        <f t="shared" si="6"/>
        <v>PreAlerta</v>
      </c>
    </row>
    <row r="395" spans="1:12" ht="15.75" customHeight="1" x14ac:dyDescent="0.25">
      <c r="A395" s="13">
        <v>26689442</v>
      </c>
      <c r="B395" s="13" t="s">
        <v>2214</v>
      </c>
      <c r="C395" s="13" t="s">
        <v>2215</v>
      </c>
      <c r="D395" s="13" t="s">
        <v>2216</v>
      </c>
      <c r="E395" s="13" t="s">
        <v>2217</v>
      </c>
      <c r="F395" s="13" t="s">
        <v>145</v>
      </c>
      <c r="G395" s="13">
        <v>2016</v>
      </c>
      <c r="H395" s="44">
        <v>42361</v>
      </c>
      <c r="I395" s="13" t="s">
        <v>2218</v>
      </c>
      <c r="K395" s="13" t="s">
        <v>2219</v>
      </c>
      <c r="L395" s="13" t="str">
        <f t="shared" si="6"/>
        <v>PreAlerta</v>
      </c>
    </row>
    <row r="396" spans="1:12" ht="15.75" customHeight="1" x14ac:dyDescent="0.25">
      <c r="A396" s="13">
        <v>26690658</v>
      </c>
      <c r="B396" s="13" t="s">
        <v>12192</v>
      </c>
      <c r="C396" s="13" t="s">
        <v>12193</v>
      </c>
      <c r="D396" s="13" t="s">
        <v>12194</v>
      </c>
      <c r="E396" s="13" t="s">
        <v>1145</v>
      </c>
      <c r="F396" s="13" t="s">
        <v>4670</v>
      </c>
      <c r="G396" s="13">
        <v>2016</v>
      </c>
      <c r="H396" s="44">
        <v>42361</v>
      </c>
      <c r="K396" s="13" t="s">
        <v>12195</v>
      </c>
      <c r="L396" s="13" t="str">
        <f t="shared" si="6"/>
        <v>PreAlerta</v>
      </c>
    </row>
    <row r="397" spans="1:12" ht="15.75" customHeight="1" x14ac:dyDescent="0.25">
      <c r="A397" s="13">
        <v>26787639</v>
      </c>
      <c r="B397" s="13" t="s">
        <v>18072</v>
      </c>
      <c r="C397" s="13" t="s">
        <v>18073</v>
      </c>
      <c r="D397" s="13" t="s">
        <v>18074</v>
      </c>
      <c r="E397" s="13" t="s">
        <v>18075</v>
      </c>
      <c r="F397" s="13" t="s">
        <v>735</v>
      </c>
      <c r="G397" s="13">
        <v>2016</v>
      </c>
      <c r="H397" s="44">
        <v>42390</v>
      </c>
      <c r="K397" s="13" t="s">
        <v>18076</v>
      </c>
      <c r="L397" s="13" t="str">
        <f t="shared" si="6"/>
        <v>PreAlerta</v>
      </c>
    </row>
    <row r="398" spans="1:12" ht="15.75" customHeight="1" x14ac:dyDescent="0.25">
      <c r="A398" s="13">
        <v>26795700</v>
      </c>
      <c r="B398" s="13" t="s">
        <v>4589</v>
      </c>
      <c r="C398" s="13" t="s">
        <v>4590</v>
      </c>
      <c r="D398" s="13" t="s">
        <v>4591</v>
      </c>
      <c r="E398" s="13" t="s">
        <v>1053</v>
      </c>
      <c r="F398" s="13" t="s">
        <v>387</v>
      </c>
      <c r="G398" s="13">
        <v>2016</v>
      </c>
      <c r="H398" s="44">
        <v>42392</v>
      </c>
      <c r="K398" s="13" t="s">
        <v>4592</v>
      </c>
      <c r="L398" s="13" t="str">
        <f t="shared" si="6"/>
        <v>PreAlerta</v>
      </c>
    </row>
    <row r="399" spans="1:12" ht="15.75" customHeight="1" x14ac:dyDescent="0.25">
      <c r="A399" s="13">
        <v>26947776</v>
      </c>
      <c r="B399" s="13" t="s">
        <v>19753</v>
      </c>
      <c r="C399" s="13" t="s">
        <v>19754</v>
      </c>
      <c r="D399" s="13" t="s">
        <v>19755</v>
      </c>
      <c r="E399" s="13" t="s">
        <v>19756</v>
      </c>
      <c r="F399" s="13" t="s">
        <v>19757</v>
      </c>
      <c r="G399" s="13">
        <v>2016</v>
      </c>
      <c r="H399" s="44">
        <v>42437</v>
      </c>
      <c r="I399" s="13" t="s">
        <v>19758</v>
      </c>
      <c r="K399" s="13" t="s">
        <v>19759</v>
      </c>
      <c r="L399" s="13" t="str">
        <f t="shared" si="6"/>
        <v>PreAlerta</v>
      </c>
    </row>
    <row r="400" spans="1:12" ht="15.75" customHeight="1" x14ac:dyDescent="0.25">
      <c r="A400" s="13">
        <v>27000091</v>
      </c>
      <c r="B400" s="13" t="s">
        <v>19813</v>
      </c>
      <c r="C400" s="13" t="s">
        <v>19814</v>
      </c>
      <c r="D400" s="13" t="s">
        <v>19815</v>
      </c>
      <c r="E400" s="13" t="s">
        <v>19816</v>
      </c>
      <c r="F400" s="13" t="s">
        <v>7437</v>
      </c>
      <c r="G400" s="13">
        <v>2016</v>
      </c>
      <c r="H400" s="44">
        <v>42452</v>
      </c>
      <c r="K400" s="13" t="s">
        <v>19817</v>
      </c>
      <c r="L400" s="13" t="str">
        <f t="shared" si="6"/>
        <v>PreAlerta</v>
      </c>
    </row>
    <row r="401" spans="1:12" ht="15.75" customHeight="1" x14ac:dyDescent="0.25">
      <c r="A401" s="13">
        <v>27872553</v>
      </c>
      <c r="B401" s="13" t="s">
        <v>18552</v>
      </c>
      <c r="C401" s="13" t="s">
        <v>18553</v>
      </c>
      <c r="D401" s="13" t="s">
        <v>18554</v>
      </c>
      <c r="E401" s="13" t="s">
        <v>18555</v>
      </c>
      <c r="F401" s="13" t="s">
        <v>5548</v>
      </c>
      <c r="G401" s="13">
        <v>2016</v>
      </c>
      <c r="H401" s="44">
        <v>42697</v>
      </c>
      <c r="I401" s="13" t="s">
        <v>18556</v>
      </c>
      <c r="K401" s="13" t="s">
        <v>18557</v>
      </c>
      <c r="L401" s="13" t="str">
        <f t="shared" si="6"/>
        <v>PreAlerta</v>
      </c>
    </row>
    <row r="402" spans="1:12" ht="15.75" customHeight="1" x14ac:dyDescent="0.25">
      <c r="A402" s="13">
        <v>28146620</v>
      </c>
      <c r="B402" s="13" t="s">
        <v>2330</v>
      </c>
      <c r="C402" s="13" t="s">
        <v>2331</v>
      </c>
      <c r="D402" s="13" t="s">
        <v>2332</v>
      </c>
      <c r="E402" s="13" t="s">
        <v>1629</v>
      </c>
      <c r="F402" s="13" t="s">
        <v>2333</v>
      </c>
      <c r="G402" s="13">
        <v>2016</v>
      </c>
      <c r="H402" s="44">
        <v>42768</v>
      </c>
      <c r="L402" s="13" t="str">
        <f t="shared" si="6"/>
        <v>PreAlerta</v>
      </c>
    </row>
    <row r="403" spans="1:12" ht="15.75" customHeight="1" x14ac:dyDescent="0.25">
      <c r="A403" s="13">
        <v>26765929</v>
      </c>
      <c r="B403" s="13" t="s">
        <v>12659</v>
      </c>
      <c r="C403" s="13" t="s">
        <v>12660</v>
      </c>
      <c r="D403" s="13" t="s">
        <v>12661</v>
      </c>
      <c r="E403" s="13" t="s">
        <v>12662</v>
      </c>
      <c r="F403" s="13" t="s">
        <v>4376</v>
      </c>
      <c r="G403" s="13">
        <v>2016</v>
      </c>
      <c r="H403" s="44">
        <v>42384</v>
      </c>
      <c r="I403" s="13" t="s">
        <v>12663</v>
      </c>
      <c r="K403" s="13" t="s">
        <v>12664</v>
      </c>
      <c r="L403" s="13" t="str">
        <f t="shared" si="6"/>
        <v>PreAlerta</v>
      </c>
    </row>
    <row r="404" spans="1:12" ht="15.75" customHeight="1" x14ac:dyDescent="0.25">
      <c r="A404" s="13">
        <v>26793265</v>
      </c>
      <c r="B404" s="13" t="s">
        <v>19612</v>
      </c>
      <c r="C404" s="13" t="s">
        <v>19613</v>
      </c>
      <c r="D404" s="13" t="s">
        <v>19614</v>
      </c>
      <c r="E404" s="13" t="s">
        <v>19615</v>
      </c>
      <c r="F404" s="13" t="s">
        <v>19616</v>
      </c>
      <c r="G404" s="13">
        <v>2016</v>
      </c>
      <c r="H404" s="44">
        <v>42391</v>
      </c>
      <c r="I404" s="13" t="s">
        <v>19617</v>
      </c>
      <c r="K404" s="13" t="s">
        <v>19618</v>
      </c>
      <c r="L404" s="13" t="str">
        <f t="shared" si="6"/>
        <v>PreAlerta</v>
      </c>
    </row>
    <row r="405" spans="1:12" ht="15.75" customHeight="1" x14ac:dyDescent="0.25">
      <c r="A405" s="13">
        <v>26443496</v>
      </c>
      <c r="B405" s="13" t="s">
        <v>17453</v>
      </c>
      <c r="C405" s="13" t="s">
        <v>17454</v>
      </c>
      <c r="D405" s="13" t="s">
        <v>17455</v>
      </c>
      <c r="E405" s="13" t="s">
        <v>17456</v>
      </c>
      <c r="F405" s="13" t="s">
        <v>6906</v>
      </c>
      <c r="G405" s="13">
        <v>2016</v>
      </c>
      <c r="H405" s="44">
        <v>42285</v>
      </c>
      <c r="I405" s="13" t="s">
        <v>17457</v>
      </c>
      <c r="K405" s="13" t="s">
        <v>17458</v>
      </c>
      <c r="L405" s="13" t="str">
        <f t="shared" si="6"/>
        <v>PreAlerta</v>
      </c>
    </row>
    <row r="406" spans="1:12" ht="15.75" customHeight="1" x14ac:dyDescent="0.25">
      <c r="A406" s="13">
        <v>26538505</v>
      </c>
      <c r="B406" s="13" t="s">
        <v>3684</v>
      </c>
      <c r="C406" s="13" t="s">
        <v>3685</v>
      </c>
      <c r="D406" s="13" t="s">
        <v>3686</v>
      </c>
      <c r="E406" s="13" t="s">
        <v>2395</v>
      </c>
      <c r="F406" s="13" t="s">
        <v>493</v>
      </c>
      <c r="G406" s="13">
        <v>2016</v>
      </c>
      <c r="H406" s="44">
        <v>42314</v>
      </c>
      <c r="K406" s="13" t="s">
        <v>3687</v>
      </c>
      <c r="L406" s="13" t="str">
        <f t="shared" si="6"/>
        <v>PreAlerta</v>
      </c>
    </row>
    <row r="407" spans="1:12" ht="15.75" customHeight="1" x14ac:dyDescent="0.25">
      <c r="A407" s="13">
        <v>26658656</v>
      </c>
      <c r="B407" s="13" t="s">
        <v>4682</v>
      </c>
      <c r="C407" s="13" t="s">
        <v>4683</v>
      </c>
      <c r="D407" s="13" t="s">
        <v>4684</v>
      </c>
      <c r="E407" s="13" t="s">
        <v>3087</v>
      </c>
      <c r="F407" s="13" t="s">
        <v>257</v>
      </c>
      <c r="G407" s="13">
        <v>2016</v>
      </c>
      <c r="H407" s="44">
        <v>42353</v>
      </c>
      <c r="K407" s="13" t="s">
        <v>4685</v>
      </c>
      <c r="L407" s="13" t="str">
        <f t="shared" si="6"/>
        <v>PreAlerta</v>
      </c>
    </row>
    <row r="408" spans="1:12" ht="15.75" customHeight="1" x14ac:dyDescent="0.25">
      <c r="A408" s="13">
        <v>27290827</v>
      </c>
      <c r="B408" s="13" t="s">
        <v>20331</v>
      </c>
      <c r="C408" s="13" t="s">
        <v>20332</v>
      </c>
      <c r="D408" s="13" t="s">
        <v>20333</v>
      </c>
      <c r="E408" s="13" t="s">
        <v>20334</v>
      </c>
      <c r="F408" s="13" t="s">
        <v>2261</v>
      </c>
      <c r="G408" s="13">
        <v>2016</v>
      </c>
      <c r="H408" s="44">
        <v>42535</v>
      </c>
      <c r="L408" s="13" t="str">
        <f t="shared" si="6"/>
        <v>PreAlerta</v>
      </c>
    </row>
    <row r="409" spans="1:12" ht="15.75" customHeight="1" x14ac:dyDescent="0.25">
      <c r="A409" s="13">
        <v>26848972</v>
      </c>
      <c r="B409" s="13" t="s">
        <v>3999</v>
      </c>
      <c r="C409" s="13" t="s">
        <v>4000</v>
      </c>
      <c r="D409" s="13" t="s">
        <v>4001</v>
      </c>
      <c r="E409" s="13" t="s">
        <v>4002</v>
      </c>
      <c r="F409" s="13" t="s">
        <v>424</v>
      </c>
      <c r="G409" s="13">
        <v>2016</v>
      </c>
      <c r="H409" s="44">
        <v>42406</v>
      </c>
      <c r="I409" s="13" t="s">
        <v>4003</v>
      </c>
      <c r="K409" s="13" t="s">
        <v>4004</v>
      </c>
      <c r="L409" s="13" t="str">
        <f t="shared" si="6"/>
        <v>PreAlerta</v>
      </c>
    </row>
    <row r="410" spans="1:12" ht="15.75" customHeight="1" x14ac:dyDescent="0.25">
      <c r="A410" s="13">
        <v>26773149</v>
      </c>
      <c r="B410" s="13" t="s">
        <v>12995</v>
      </c>
      <c r="C410" s="13" t="s">
        <v>12996</v>
      </c>
      <c r="D410" s="13" t="s">
        <v>12997</v>
      </c>
      <c r="E410" s="13" t="s">
        <v>5536</v>
      </c>
      <c r="F410" s="13" t="s">
        <v>7066</v>
      </c>
      <c r="G410" s="13">
        <v>2016</v>
      </c>
      <c r="H410" s="44">
        <v>42386</v>
      </c>
      <c r="I410" s="13" t="s">
        <v>12998</v>
      </c>
      <c r="J410" s="13" t="s">
        <v>12999</v>
      </c>
      <c r="K410" s="13" t="s">
        <v>13000</v>
      </c>
      <c r="L410" s="13" t="str">
        <f t="shared" si="6"/>
        <v>PreAlerta</v>
      </c>
    </row>
    <row r="411" spans="1:12" ht="15.75" customHeight="1" x14ac:dyDescent="0.25">
      <c r="A411" s="13">
        <v>26603424</v>
      </c>
      <c r="B411" s="13" t="s">
        <v>4259</v>
      </c>
      <c r="C411" s="13" t="s">
        <v>4260</v>
      </c>
      <c r="D411" s="13" t="s">
        <v>4261</v>
      </c>
      <c r="E411" s="13" t="s">
        <v>2467</v>
      </c>
      <c r="F411" s="13" t="s">
        <v>1328</v>
      </c>
      <c r="G411" s="13">
        <v>2016</v>
      </c>
      <c r="H411" s="44">
        <v>42334</v>
      </c>
      <c r="K411" s="13" t="s">
        <v>4262</v>
      </c>
      <c r="L411" s="13" t="str">
        <f t="shared" si="6"/>
        <v>PreAlerta</v>
      </c>
    </row>
    <row r="412" spans="1:12" ht="15.75" customHeight="1" x14ac:dyDescent="0.25">
      <c r="A412" s="13">
        <v>26739156</v>
      </c>
      <c r="B412" s="13" t="s">
        <v>2651</v>
      </c>
      <c r="C412" s="13" t="s">
        <v>2652</v>
      </c>
      <c r="D412" s="13" t="s">
        <v>2653</v>
      </c>
      <c r="E412" s="13" t="s">
        <v>2654</v>
      </c>
      <c r="F412" s="13" t="s">
        <v>502</v>
      </c>
      <c r="G412" s="13">
        <v>2016</v>
      </c>
      <c r="H412" s="44">
        <v>42377</v>
      </c>
      <c r="I412" s="13" t="s">
        <v>2655</v>
      </c>
      <c r="K412" s="13" t="s">
        <v>2656</v>
      </c>
      <c r="L412" s="13" t="str">
        <f t="shared" si="6"/>
        <v>PreAlerta</v>
      </c>
    </row>
    <row r="413" spans="1:12" ht="15.75" customHeight="1" x14ac:dyDescent="0.25">
      <c r="A413" s="13">
        <v>26847286</v>
      </c>
      <c r="B413" s="13" t="s">
        <v>3613</v>
      </c>
      <c r="C413" s="13" t="s">
        <v>3614</v>
      </c>
      <c r="D413" s="13" t="s">
        <v>3615</v>
      </c>
      <c r="E413" s="13" t="s">
        <v>1145</v>
      </c>
      <c r="F413" s="13" t="s">
        <v>3616</v>
      </c>
      <c r="G413" s="13">
        <v>2016</v>
      </c>
      <c r="H413" s="44">
        <v>42406</v>
      </c>
      <c r="I413" s="13" t="s">
        <v>3617</v>
      </c>
      <c r="K413" s="13" t="s">
        <v>3618</v>
      </c>
      <c r="L413" s="13" t="str">
        <f t="shared" si="6"/>
        <v>PreAlerta</v>
      </c>
    </row>
    <row r="414" spans="1:12" ht="15.75" customHeight="1" x14ac:dyDescent="0.25">
      <c r="A414" s="13">
        <v>26941028</v>
      </c>
      <c r="B414" s="13" t="s">
        <v>8873</v>
      </c>
      <c r="C414" s="13" t="s">
        <v>8874</v>
      </c>
      <c r="D414" s="13" t="s">
        <v>8875</v>
      </c>
      <c r="E414" s="13" t="s">
        <v>8876</v>
      </c>
      <c r="F414" s="13" t="s">
        <v>1066</v>
      </c>
      <c r="G414" s="13">
        <v>2016</v>
      </c>
      <c r="H414" s="44">
        <v>42434</v>
      </c>
      <c r="I414" s="13" t="s">
        <v>8877</v>
      </c>
      <c r="K414" s="13" t="s">
        <v>8878</v>
      </c>
      <c r="L414" s="13" t="str">
        <f t="shared" si="6"/>
        <v>PreAlerta</v>
      </c>
    </row>
    <row r="415" spans="1:12" ht="15.75" customHeight="1" x14ac:dyDescent="0.25">
      <c r="A415" s="13">
        <v>26518045</v>
      </c>
      <c r="B415" s="13" t="s">
        <v>8415</v>
      </c>
      <c r="C415" s="13" t="s">
        <v>8416</v>
      </c>
      <c r="D415" s="13" t="s">
        <v>8417</v>
      </c>
      <c r="E415" s="13" t="s">
        <v>3351</v>
      </c>
      <c r="F415" s="13" t="s">
        <v>195</v>
      </c>
      <c r="G415" s="13">
        <v>2016</v>
      </c>
      <c r="H415" s="44">
        <v>42309</v>
      </c>
      <c r="I415" s="13" t="s">
        <v>8418</v>
      </c>
      <c r="K415" s="13" t="s">
        <v>8419</v>
      </c>
      <c r="L415" s="13" t="str">
        <f t="shared" si="6"/>
        <v>PreAlerta</v>
      </c>
    </row>
    <row r="416" spans="1:12" ht="15.75" customHeight="1" x14ac:dyDescent="0.25">
      <c r="A416" s="13">
        <v>27080026</v>
      </c>
      <c r="B416" s="13" t="s">
        <v>6126</v>
      </c>
      <c r="C416" s="13" t="s">
        <v>3409</v>
      </c>
      <c r="D416" s="13" t="s">
        <v>6127</v>
      </c>
      <c r="E416" s="13" t="s">
        <v>655</v>
      </c>
      <c r="F416" s="13" t="s">
        <v>381</v>
      </c>
      <c r="G416" s="13">
        <v>2016</v>
      </c>
      <c r="H416" s="44">
        <v>42476</v>
      </c>
      <c r="L416" s="13" t="str">
        <f t="shared" si="6"/>
        <v>PreAlerta</v>
      </c>
    </row>
    <row r="417" spans="1:12" ht="15.75" customHeight="1" x14ac:dyDescent="0.25">
      <c r="A417" s="13">
        <v>26787702</v>
      </c>
      <c r="B417" s="13" t="s">
        <v>2695</v>
      </c>
      <c r="C417" s="13" t="s">
        <v>2696</v>
      </c>
      <c r="D417" s="13" t="s">
        <v>2697</v>
      </c>
      <c r="E417" s="13" t="s">
        <v>2698</v>
      </c>
      <c r="F417" s="13" t="s">
        <v>573</v>
      </c>
      <c r="G417" s="13">
        <v>2016</v>
      </c>
      <c r="H417" s="44">
        <v>42390</v>
      </c>
      <c r="I417" s="13" t="s">
        <v>2699</v>
      </c>
      <c r="K417" s="13" t="s">
        <v>2700</v>
      </c>
      <c r="L417" s="13" t="str">
        <f t="shared" si="6"/>
        <v>PreAlerta</v>
      </c>
    </row>
    <row r="418" spans="1:12" ht="15.75" customHeight="1" x14ac:dyDescent="0.25">
      <c r="A418" s="13">
        <v>26817487</v>
      </c>
      <c r="B418" s="13" t="s">
        <v>9508</v>
      </c>
      <c r="C418" s="13" t="s">
        <v>9509</v>
      </c>
      <c r="D418" s="13" t="s">
        <v>9510</v>
      </c>
      <c r="E418" s="13" t="s">
        <v>9511</v>
      </c>
      <c r="F418" s="13" t="s">
        <v>493</v>
      </c>
      <c r="G418" s="13">
        <v>2016</v>
      </c>
      <c r="H418" s="44">
        <v>42398</v>
      </c>
      <c r="I418" s="13" t="s">
        <v>9512</v>
      </c>
      <c r="K418" s="13" t="s">
        <v>9513</v>
      </c>
      <c r="L418" s="13" t="str">
        <f t="shared" si="6"/>
        <v>PreAlerta</v>
      </c>
    </row>
    <row r="419" spans="1:12" ht="15.75" customHeight="1" x14ac:dyDescent="0.25">
      <c r="A419" s="13">
        <v>27080763</v>
      </c>
      <c r="B419" s="13" t="s">
        <v>5260</v>
      </c>
      <c r="C419" s="13" t="s">
        <v>5261</v>
      </c>
      <c r="D419" s="13" t="s">
        <v>5262</v>
      </c>
      <c r="E419" s="13" t="s">
        <v>2416</v>
      </c>
      <c r="F419" s="13" t="s">
        <v>1560</v>
      </c>
      <c r="G419" s="13">
        <v>2016</v>
      </c>
      <c r="H419" s="44">
        <v>42476</v>
      </c>
      <c r="K419" s="13" t="s">
        <v>5263</v>
      </c>
      <c r="L419" s="13" t="str">
        <f t="shared" si="6"/>
        <v>PreAlerta</v>
      </c>
    </row>
    <row r="420" spans="1:12" ht="15.75" customHeight="1" x14ac:dyDescent="0.25">
      <c r="A420" s="13">
        <v>27080231</v>
      </c>
      <c r="B420" s="13" t="s">
        <v>3943</v>
      </c>
      <c r="C420" s="13" t="s">
        <v>3944</v>
      </c>
      <c r="D420" s="13" t="s">
        <v>3945</v>
      </c>
      <c r="E420" s="13" t="s">
        <v>3946</v>
      </c>
      <c r="F420" s="13" t="s">
        <v>1066</v>
      </c>
      <c r="G420" s="13">
        <v>2016</v>
      </c>
      <c r="H420" s="44">
        <v>42476</v>
      </c>
      <c r="I420" s="13" t="s">
        <v>3947</v>
      </c>
      <c r="K420" s="13" t="s">
        <v>3948</v>
      </c>
      <c r="L420" s="13" t="str">
        <f t="shared" si="6"/>
        <v>PreAlerta</v>
      </c>
    </row>
    <row r="421" spans="1:12" ht="15.75" customHeight="1" x14ac:dyDescent="0.25">
      <c r="A421" s="13">
        <v>26935729</v>
      </c>
      <c r="B421" s="13" t="s">
        <v>2658</v>
      </c>
      <c r="C421" s="13" t="s">
        <v>2659</v>
      </c>
      <c r="D421" s="13" t="s">
        <v>2660</v>
      </c>
      <c r="E421" s="13" t="s">
        <v>1579</v>
      </c>
      <c r="F421" s="13" t="s">
        <v>502</v>
      </c>
      <c r="G421" s="13">
        <v>2016</v>
      </c>
      <c r="H421" s="44">
        <v>42433</v>
      </c>
      <c r="I421" s="13" t="s">
        <v>2661</v>
      </c>
      <c r="K421" s="13" t="s">
        <v>2662</v>
      </c>
      <c r="L421" s="13" t="str">
        <f t="shared" si="6"/>
        <v>PreAlerta</v>
      </c>
    </row>
    <row r="422" spans="1:12" ht="15.75" customHeight="1" x14ac:dyDescent="0.25">
      <c r="A422" s="13">
        <v>26976873</v>
      </c>
      <c r="B422" s="13" t="s">
        <v>3759</v>
      </c>
      <c r="C422" s="13" t="s">
        <v>3760</v>
      </c>
      <c r="D422" s="13" t="s">
        <v>3761</v>
      </c>
      <c r="E422" s="13" t="s">
        <v>3046</v>
      </c>
      <c r="F422" s="13" t="s">
        <v>573</v>
      </c>
      <c r="G422" s="13">
        <v>2016</v>
      </c>
      <c r="H422" s="44">
        <v>42445</v>
      </c>
      <c r="I422" s="13" t="s">
        <v>3762</v>
      </c>
      <c r="K422" s="13" t="s">
        <v>3763</v>
      </c>
      <c r="L422" s="13" t="str">
        <f t="shared" si="6"/>
        <v>PreAlerta</v>
      </c>
    </row>
    <row r="423" spans="1:12" ht="15.75" customHeight="1" x14ac:dyDescent="0.25">
      <c r="A423" s="13">
        <v>27088665</v>
      </c>
      <c r="B423" s="13" t="s">
        <v>708</v>
      </c>
      <c r="C423" s="13" t="s">
        <v>709</v>
      </c>
      <c r="D423" s="13" t="s">
        <v>710</v>
      </c>
      <c r="E423" s="13" t="s">
        <v>711</v>
      </c>
      <c r="F423" s="13" t="s">
        <v>145</v>
      </c>
      <c r="G423" s="13">
        <v>2016</v>
      </c>
      <c r="H423" s="44">
        <v>42479</v>
      </c>
      <c r="I423" s="13" t="s">
        <v>712</v>
      </c>
      <c r="K423" s="13" t="s">
        <v>713</v>
      </c>
      <c r="L423" s="13" t="str">
        <f t="shared" si="6"/>
        <v>PreAlerta</v>
      </c>
    </row>
    <row r="424" spans="1:12" ht="15.75" customHeight="1" x14ac:dyDescent="0.25">
      <c r="A424" s="13">
        <v>27100764</v>
      </c>
      <c r="B424" s="13" t="s">
        <v>9961</v>
      </c>
      <c r="C424" s="13" t="s">
        <v>9962</v>
      </c>
      <c r="D424" s="13" t="s">
        <v>9963</v>
      </c>
      <c r="E424" s="13" t="s">
        <v>9964</v>
      </c>
      <c r="F424" s="13" t="s">
        <v>304</v>
      </c>
      <c r="G424" s="13">
        <v>2016</v>
      </c>
      <c r="H424" s="44">
        <v>42482</v>
      </c>
      <c r="K424" s="13" t="s">
        <v>9965</v>
      </c>
      <c r="L424" s="13" t="str">
        <f t="shared" si="6"/>
        <v>PreAlerta</v>
      </c>
    </row>
    <row r="425" spans="1:12" ht="15.75" customHeight="1" x14ac:dyDescent="0.25">
      <c r="A425" s="13">
        <v>27548417</v>
      </c>
      <c r="B425" s="13" t="s">
        <v>16852</v>
      </c>
      <c r="D425" s="13" t="s">
        <v>16853</v>
      </c>
      <c r="F425" s="13" t="s">
        <v>5635</v>
      </c>
      <c r="G425" s="13">
        <v>2016</v>
      </c>
      <c r="H425" s="44">
        <v>42605</v>
      </c>
      <c r="K425" s="13" t="s">
        <v>16838</v>
      </c>
      <c r="L425" s="13" t="str">
        <f t="shared" si="6"/>
        <v>PreAlerta</v>
      </c>
    </row>
    <row r="426" spans="1:12" ht="15.75" customHeight="1" x14ac:dyDescent="0.25">
      <c r="A426" s="13">
        <v>27548425</v>
      </c>
      <c r="B426" s="13" t="s">
        <v>17129</v>
      </c>
      <c r="D426" s="13" t="s">
        <v>17130</v>
      </c>
      <c r="F426" s="13" t="s">
        <v>5635</v>
      </c>
      <c r="G426" s="13">
        <v>2016</v>
      </c>
      <c r="H426" s="44">
        <v>42605</v>
      </c>
      <c r="K426" s="13" t="s">
        <v>16835</v>
      </c>
      <c r="L426" s="13" t="str">
        <f t="shared" si="6"/>
        <v>PreAlerta</v>
      </c>
    </row>
    <row r="427" spans="1:12" ht="15.75" customHeight="1" x14ac:dyDescent="0.25">
      <c r="A427" s="13">
        <v>27146362</v>
      </c>
      <c r="B427" s="13" t="s">
        <v>22276</v>
      </c>
      <c r="C427" s="13" t="s">
        <v>22277</v>
      </c>
      <c r="D427" s="13" t="s">
        <v>22278</v>
      </c>
      <c r="E427" s="13" t="s">
        <v>12065</v>
      </c>
      <c r="F427" s="13" t="s">
        <v>22279</v>
      </c>
      <c r="G427" s="13">
        <v>2016</v>
      </c>
      <c r="H427" s="44">
        <v>42496</v>
      </c>
      <c r="I427" s="13" t="s">
        <v>22280</v>
      </c>
      <c r="K427" s="13" t="s">
        <v>22281</v>
      </c>
      <c r="L427" s="13" t="str">
        <f t="shared" si="6"/>
        <v>PreAlerta</v>
      </c>
    </row>
    <row r="428" spans="1:12" ht="15.75" customHeight="1" x14ac:dyDescent="0.25">
      <c r="A428" s="13">
        <v>27196299</v>
      </c>
      <c r="B428" s="13" t="s">
        <v>13324</v>
      </c>
      <c r="C428" s="13" t="s">
        <v>13325</v>
      </c>
      <c r="D428" s="13" t="s">
        <v>13326</v>
      </c>
      <c r="E428" s="13" t="s">
        <v>13327</v>
      </c>
      <c r="F428" s="13" t="s">
        <v>1251</v>
      </c>
      <c r="G428" s="13">
        <v>2016</v>
      </c>
      <c r="H428" s="44">
        <v>42510</v>
      </c>
      <c r="I428" s="13" t="s">
        <v>13328</v>
      </c>
      <c r="K428" s="13" t="s">
        <v>13329</v>
      </c>
      <c r="L428" s="13" t="str">
        <f t="shared" si="6"/>
        <v>PreAlerta</v>
      </c>
    </row>
    <row r="429" spans="1:12" ht="15.75" customHeight="1" x14ac:dyDescent="0.25">
      <c r="A429" s="13">
        <v>27191699</v>
      </c>
      <c r="B429" s="13" t="s">
        <v>688</v>
      </c>
      <c r="C429" s="13" t="s">
        <v>689</v>
      </c>
      <c r="D429" s="13" t="s">
        <v>690</v>
      </c>
      <c r="E429" s="13" t="s">
        <v>691</v>
      </c>
      <c r="F429" s="13" t="s">
        <v>145</v>
      </c>
      <c r="G429" s="13">
        <v>2016</v>
      </c>
      <c r="H429" s="44">
        <v>42509</v>
      </c>
      <c r="I429" s="13" t="s">
        <v>692</v>
      </c>
      <c r="K429" s="13" t="s">
        <v>693</v>
      </c>
      <c r="L429" s="13" t="str">
        <f t="shared" si="6"/>
        <v>PreAlerta</v>
      </c>
    </row>
    <row r="430" spans="1:12" ht="15.75" customHeight="1" x14ac:dyDescent="0.25">
      <c r="A430" s="13">
        <v>27337478</v>
      </c>
      <c r="B430" s="13" t="s">
        <v>309</v>
      </c>
      <c r="C430" s="13" t="s">
        <v>310</v>
      </c>
      <c r="D430" s="13" t="s">
        <v>311</v>
      </c>
      <c r="E430" s="13" t="s">
        <v>119</v>
      </c>
      <c r="F430" s="13" t="s">
        <v>312</v>
      </c>
      <c r="G430" s="13">
        <v>2016</v>
      </c>
      <c r="H430" s="44">
        <v>42545</v>
      </c>
      <c r="I430" s="13" t="s">
        <v>313</v>
      </c>
      <c r="J430" s="13" t="s">
        <v>314</v>
      </c>
      <c r="K430" s="13" t="s">
        <v>315</v>
      </c>
      <c r="L430" s="13" t="str">
        <f t="shared" si="6"/>
        <v>PreAlerta</v>
      </c>
    </row>
    <row r="431" spans="1:12" ht="15.75" customHeight="1" x14ac:dyDescent="0.25">
      <c r="A431" s="13">
        <v>27105564</v>
      </c>
      <c r="B431" s="13" t="s">
        <v>20138</v>
      </c>
      <c r="C431" s="13" t="s">
        <v>20139</v>
      </c>
      <c r="D431" s="13" t="s">
        <v>20140</v>
      </c>
      <c r="E431" s="13" t="s">
        <v>9230</v>
      </c>
      <c r="F431" s="13" t="s">
        <v>8635</v>
      </c>
      <c r="G431" s="13">
        <v>2016</v>
      </c>
      <c r="H431" s="44">
        <v>42484</v>
      </c>
      <c r="I431" s="13" t="s">
        <v>20141</v>
      </c>
      <c r="J431" s="13" t="s">
        <v>20142</v>
      </c>
      <c r="K431" s="13" t="s">
        <v>20143</v>
      </c>
      <c r="L431" s="13" t="str">
        <f t="shared" si="6"/>
        <v>PreAlerta</v>
      </c>
    </row>
    <row r="432" spans="1:12" ht="15.75" customHeight="1" x14ac:dyDescent="0.25">
      <c r="A432" s="13">
        <v>27259894</v>
      </c>
      <c r="B432" s="13" t="s">
        <v>9080</v>
      </c>
      <c r="C432" s="13" t="s">
        <v>9081</v>
      </c>
      <c r="D432" s="13" t="s">
        <v>9082</v>
      </c>
      <c r="E432" s="13" t="s">
        <v>9083</v>
      </c>
      <c r="F432" s="13" t="s">
        <v>9084</v>
      </c>
      <c r="G432" s="13">
        <v>2016</v>
      </c>
      <c r="H432" s="44">
        <v>42526</v>
      </c>
      <c r="K432" s="13" t="s">
        <v>9085</v>
      </c>
      <c r="L432" s="13" t="str">
        <f t="shared" si="6"/>
        <v>PreAlerta</v>
      </c>
    </row>
    <row r="433" spans="1:12" ht="15.75" customHeight="1" x14ac:dyDescent="0.25">
      <c r="A433" s="13">
        <v>27332921</v>
      </c>
      <c r="B433" s="13" t="s">
        <v>3447</v>
      </c>
      <c r="C433" s="13" t="s">
        <v>3448</v>
      </c>
      <c r="D433" s="13" t="s">
        <v>3449</v>
      </c>
      <c r="E433" s="13" t="s">
        <v>3210</v>
      </c>
      <c r="F433" s="13" t="s">
        <v>3450</v>
      </c>
      <c r="G433" s="13">
        <v>2016</v>
      </c>
      <c r="H433" s="44">
        <v>42544</v>
      </c>
      <c r="K433" s="13" t="s">
        <v>3451</v>
      </c>
      <c r="L433" s="13" t="str">
        <f t="shared" si="6"/>
        <v>PreAlerta</v>
      </c>
    </row>
    <row r="434" spans="1:12" ht="15.75" customHeight="1" x14ac:dyDescent="0.25">
      <c r="A434" s="13">
        <v>27353752</v>
      </c>
      <c r="B434" s="13" t="s">
        <v>9954</v>
      </c>
      <c r="C434" s="13" t="s">
        <v>9955</v>
      </c>
      <c r="D434" s="13" t="s">
        <v>9956</v>
      </c>
      <c r="E434" s="13" t="s">
        <v>9957</v>
      </c>
      <c r="F434" s="13" t="s">
        <v>277</v>
      </c>
      <c r="G434" s="13">
        <v>2016</v>
      </c>
      <c r="H434" s="44">
        <v>42551</v>
      </c>
      <c r="I434" s="13" t="s">
        <v>9958</v>
      </c>
      <c r="K434" s="13" t="s">
        <v>9959</v>
      </c>
      <c r="L434" s="13" t="str">
        <f t="shared" si="6"/>
        <v>PreAlerta</v>
      </c>
    </row>
    <row r="435" spans="1:12" ht="15.75" customHeight="1" x14ac:dyDescent="0.25">
      <c r="A435" s="13">
        <v>26597276</v>
      </c>
      <c r="B435" s="13" t="s">
        <v>2615</v>
      </c>
      <c r="C435" s="13" t="s">
        <v>2616</v>
      </c>
      <c r="D435" s="13" t="s">
        <v>2617</v>
      </c>
      <c r="E435" s="13" t="s">
        <v>1629</v>
      </c>
      <c r="F435" s="13" t="s">
        <v>2618</v>
      </c>
      <c r="G435" s="13">
        <v>2016</v>
      </c>
      <c r="H435" s="44">
        <v>42333</v>
      </c>
      <c r="K435" s="13" t="s">
        <v>2619</v>
      </c>
      <c r="L435" s="13" t="str">
        <f t="shared" si="6"/>
        <v>PreAlerta</v>
      </c>
    </row>
    <row r="436" spans="1:12" ht="15.75" customHeight="1" x14ac:dyDescent="0.25">
      <c r="A436" s="13">
        <v>27067334</v>
      </c>
      <c r="B436" s="13" t="s">
        <v>2025</v>
      </c>
      <c r="C436" s="13" t="s">
        <v>2026</v>
      </c>
      <c r="D436" s="13" t="s">
        <v>2027</v>
      </c>
      <c r="E436" s="13" t="s">
        <v>2028</v>
      </c>
      <c r="F436" s="13" t="s">
        <v>573</v>
      </c>
      <c r="G436" s="13">
        <v>2016</v>
      </c>
      <c r="H436" s="44">
        <v>42473</v>
      </c>
      <c r="I436" s="13" t="s">
        <v>2029</v>
      </c>
      <c r="K436" s="13" t="s">
        <v>2030</v>
      </c>
      <c r="L436" s="13" t="str">
        <f t="shared" si="6"/>
        <v>PreAlerta</v>
      </c>
    </row>
    <row r="437" spans="1:12" ht="15.75" customHeight="1" x14ac:dyDescent="0.25">
      <c r="A437" s="13">
        <v>27073269</v>
      </c>
      <c r="B437" s="13" t="s">
        <v>5538</v>
      </c>
      <c r="C437" s="13" t="s">
        <v>5539</v>
      </c>
      <c r="D437" s="13" t="s">
        <v>5540</v>
      </c>
      <c r="E437" s="13" t="s">
        <v>1660</v>
      </c>
      <c r="F437" s="13" t="s">
        <v>493</v>
      </c>
      <c r="G437" s="13">
        <v>2016</v>
      </c>
      <c r="H437" s="44">
        <v>42474</v>
      </c>
      <c r="K437" s="13" t="s">
        <v>5541</v>
      </c>
      <c r="L437" s="13" t="str">
        <f t="shared" si="6"/>
        <v>PreAlerta</v>
      </c>
    </row>
    <row r="438" spans="1:12" ht="15.75" customHeight="1" x14ac:dyDescent="0.25">
      <c r="A438" s="13">
        <v>27179879</v>
      </c>
      <c r="B438" s="13" t="s">
        <v>7318</v>
      </c>
      <c r="C438" s="13" t="s">
        <v>7319</v>
      </c>
      <c r="D438" s="13" t="s">
        <v>7320</v>
      </c>
      <c r="E438" s="13" t="s">
        <v>7321</v>
      </c>
      <c r="F438" s="13" t="s">
        <v>7322</v>
      </c>
      <c r="G438" s="13">
        <v>2016</v>
      </c>
      <c r="H438" s="44">
        <v>42506</v>
      </c>
      <c r="K438" s="13" t="s">
        <v>7323</v>
      </c>
      <c r="L438" s="13" t="str">
        <f t="shared" si="6"/>
        <v>PreAlerta</v>
      </c>
    </row>
    <row r="439" spans="1:12" ht="15.75" customHeight="1" x14ac:dyDescent="0.25">
      <c r="A439" s="13">
        <v>27185804</v>
      </c>
      <c r="B439" s="13" t="s">
        <v>778</v>
      </c>
      <c r="C439" s="13" t="s">
        <v>779</v>
      </c>
      <c r="D439" s="13" t="s">
        <v>780</v>
      </c>
      <c r="E439" s="13" t="s">
        <v>781</v>
      </c>
      <c r="F439" s="13" t="s">
        <v>573</v>
      </c>
      <c r="G439" s="13">
        <v>2016</v>
      </c>
      <c r="H439" s="44">
        <v>42508</v>
      </c>
      <c r="I439" s="13" t="s">
        <v>782</v>
      </c>
      <c r="K439" s="13" t="s">
        <v>783</v>
      </c>
      <c r="L439" s="13" t="str">
        <f t="shared" si="6"/>
        <v>PreAlerta</v>
      </c>
    </row>
    <row r="440" spans="1:12" ht="15.75" customHeight="1" x14ac:dyDescent="0.25">
      <c r="A440" s="13">
        <v>27414503</v>
      </c>
      <c r="B440" s="13" t="s">
        <v>6211</v>
      </c>
      <c r="C440" s="13" t="s">
        <v>6212</v>
      </c>
      <c r="D440" s="13" t="s">
        <v>6213</v>
      </c>
      <c r="E440" s="13" t="s">
        <v>1638</v>
      </c>
      <c r="F440" s="13" t="s">
        <v>6214</v>
      </c>
      <c r="G440" s="13">
        <v>2016</v>
      </c>
      <c r="H440" s="44">
        <v>42566</v>
      </c>
      <c r="K440" s="13" t="s">
        <v>6215</v>
      </c>
      <c r="L440" s="13" t="str">
        <f t="shared" si="6"/>
        <v>PreAlerta</v>
      </c>
    </row>
    <row r="441" spans="1:12" ht="15.75" customHeight="1" x14ac:dyDescent="0.25">
      <c r="A441" s="13">
        <v>27449234</v>
      </c>
      <c r="B441" s="13" t="s">
        <v>1395</v>
      </c>
      <c r="C441" s="13" t="s">
        <v>1396</v>
      </c>
      <c r="D441" s="13" t="s">
        <v>1397</v>
      </c>
      <c r="E441" s="13" t="s">
        <v>1398</v>
      </c>
      <c r="F441" s="13" t="s">
        <v>1066</v>
      </c>
      <c r="G441" s="13">
        <v>2016</v>
      </c>
      <c r="H441" s="44">
        <v>42576</v>
      </c>
      <c r="I441" s="13" t="s">
        <v>1399</v>
      </c>
      <c r="K441" s="13" t="s">
        <v>1400</v>
      </c>
      <c r="L441" s="13" t="str">
        <f t="shared" si="6"/>
        <v>PreAlerta</v>
      </c>
    </row>
    <row r="442" spans="1:12" ht="15.75" customHeight="1" x14ac:dyDescent="0.25">
      <c r="A442" s="13">
        <v>26601852</v>
      </c>
      <c r="B442" s="13" t="s">
        <v>8974</v>
      </c>
      <c r="C442" s="13" t="s">
        <v>8975</v>
      </c>
      <c r="D442" s="13" t="s">
        <v>8976</v>
      </c>
      <c r="E442" s="13" t="s">
        <v>4387</v>
      </c>
      <c r="F442" s="13" t="s">
        <v>393</v>
      </c>
      <c r="G442" s="13">
        <v>2016</v>
      </c>
      <c r="H442" s="44">
        <v>42334</v>
      </c>
      <c r="K442" s="13" t="s">
        <v>8977</v>
      </c>
      <c r="L442" s="13" t="str">
        <f t="shared" si="6"/>
        <v>PreAlerta</v>
      </c>
    </row>
    <row r="443" spans="1:12" ht="15.75" customHeight="1" x14ac:dyDescent="0.25">
      <c r="A443" s="13">
        <v>27090631</v>
      </c>
      <c r="B443" s="13" t="s">
        <v>1180</v>
      </c>
      <c r="C443" s="13" t="s">
        <v>1181</v>
      </c>
      <c r="D443" s="13" t="s">
        <v>1182</v>
      </c>
      <c r="E443" s="13" t="s">
        <v>1183</v>
      </c>
      <c r="F443" s="13" t="s">
        <v>493</v>
      </c>
      <c r="G443" s="13">
        <v>2016</v>
      </c>
      <c r="H443" s="44">
        <v>42480</v>
      </c>
      <c r="K443" s="13" t="s">
        <v>1184</v>
      </c>
      <c r="L443" s="13" t="str">
        <f t="shared" si="6"/>
        <v>PreAlerta</v>
      </c>
    </row>
    <row r="444" spans="1:12" ht="15.75" customHeight="1" x14ac:dyDescent="0.25">
      <c r="A444" s="13">
        <v>27216061</v>
      </c>
      <c r="B444" s="13" t="s">
        <v>6020</v>
      </c>
      <c r="C444" s="13" t="s">
        <v>6021</v>
      </c>
      <c r="D444" s="13" t="s">
        <v>6022</v>
      </c>
      <c r="E444" s="13" t="s">
        <v>4361</v>
      </c>
      <c r="F444" s="13" t="s">
        <v>573</v>
      </c>
      <c r="G444" s="13">
        <v>2016</v>
      </c>
      <c r="H444" s="44">
        <v>42515</v>
      </c>
      <c r="I444" s="13" t="s">
        <v>6023</v>
      </c>
      <c r="K444" s="13" t="s">
        <v>6024</v>
      </c>
      <c r="L444" s="13" t="str">
        <f t="shared" si="6"/>
        <v>PreAlerta</v>
      </c>
    </row>
    <row r="445" spans="1:12" ht="15.75" customHeight="1" x14ac:dyDescent="0.25">
      <c r="A445" s="13">
        <v>27225407</v>
      </c>
      <c r="B445" s="13" t="s">
        <v>6366</v>
      </c>
      <c r="C445" s="13" t="s">
        <v>6367</v>
      </c>
      <c r="D445" s="13" t="s">
        <v>6368</v>
      </c>
      <c r="E445" s="13" t="s">
        <v>1968</v>
      </c>
      <c r="F445" s="13" t="s">
        <v>502</v>
      </c>
      <c r="G445" s="13">
        <v>2016</v>
      </c>
      <c r="H445" s="44">
        <v>42517</v>
      </c>
      <c r="I445" s="13" t="s">
        <v>6369</v>
      </c>
      <c r="K445" s="13" t="s">
        <v>6370</v>
      </c>
      <c r="L445" s="13" t="str">
        <f t="shared" si="6"/>
        <v>PreAlerta</v>
      </c>
    </row>
    <row r="446" spans="1:12" ht="15.75" customHeight="1" x14ac:dyDescent="0.25">
      <c r="A446" s="13">
        <v>27485832</v>
      </c>
      <c r="B446" s="13" t="s">
        <v>11924</v>
      </c>
      <c r="C446" s="13" t="s">
        <v>11925</v>
      </c>
      <c r="D446" s="13" t="s">
        <v>11926</v>
      </c>
      <c r="E446" s="13" t="s">
        <v>8774</v>
      </c>
      <c r="F446" s="13" t="s">
        <v>735</v>
      </c>
      <c r="G446" s="13">
        <v>2016</v>
      </c>
      <c r="H446" s="44">
        <v>42586</v>
      </c>
      <c r="K446" s="13" t="s">
        <v>11927</v>
      </c>
      <c r="L446" s="13" t="str">
        <f t="shared" si="6"/>
        <v>PreAlerta</v>
      </c>
    </row>
    <row r="447" spans="1:12" ht="15.75" customHeight="1" x14ac:dyDescent="0.25">
      <c r="A447" s="13">
        <v>27506605</v>
      </c>
      <c r="B447" s="13" t="s">
        <v>6572</v>
      </c>
      <c r="C447" s="13" t="s">
        <v>6573</v>
      </c>
      <c r="D447" s="13" t="s">
        <v>6574</v>
      </c>
      <c r="E447" s="13" t="s">
        <v>3252</v>
      </c>
      <c r="F447" s="13" t="s">
        <v>1066</v>
      </c>
      <c r="G447" s="13">
        <v>2016</v>
      </c>
      <c r="H447" s="44">
        <v>42593</v>
      </c>
      <c r="I447" s="13" t="s">
        <v>6575</v>
      </c>
      <c r="K447" s="13" t="s">
        <v>6576</v>
      </c>
      <c r="L447" s="13" t="str">
        <f t="shared" si="6"/>
        <v>PreAlerta</v>
      </c>
    </row>
    <row r="448" spans="1:12" ht="15.75" customHeight="1" x14ac:dyDescent="0.25">
      <c r="A448" s="13">
        <v>27577587</v>
      </c>
      <c r="B448" s="13" t="s">
        <v>5107</v>
      </c>
      <c r="C448" s="13" t="s">
        <v>5108</v>
      </c>
      <c r="D448" s="13" t="s">
        <v>5109</v>
      </c>
      <c r="E448" s="13" t="s">
        <v>5110</v>
      </c>
      <c r="F448" s="13" t="s">
        <v>5111</v>
      </c>
      <c r="G448" s="13">
        <v>2016</v>
      </c>
      <c r="H448" s="44">
        <v>42614</v>
      </c>
      <c r="I448" s="13" t="s">
        <v>5112</v>
      </c>
      <c r="K448" s="13" t="s">
        <v>5113</v>
      </c>
      <c r="L448" s="13" t="str">
        <f t="shared" si="6"/>
        <v>PreAlerta</v>
      </c>
    </row>
    <row r="449" spans="1:12" ht="15.75" customHeight="1" x14ac:dyDescent="0.25">
      <c r="A449" s="13">
        <v>26199286</v>
      </c>
      <c r="B449" s="13" t="s">
        <v>13148</v>
      </c>
      <c r="C449" s="13" t="s">
        <v>13149</v>
      </c>
      <c r="D449" s="13" t="s">
        <v>13150</v>
      </c>
      <c r="E449" s="13" t="s">
        <v>13151</v>
      </c>
      <c r="F449" s="13" t="s">
        <v>735</v>
      </c>
      <c r="G449" s="13">
        <v>2016</v>
      </c>
      <c r="H449" s="44">
        <v>42208</v>
      </c>
      <c r="K449" s="13" t="s">
        <v>13152</v>
      </c>
      <c r="L449" s="13" t="str">
        <f t="shared" si="6"/>
        <v>PreAlerta</v>
      </c>
    </row>
    <row r="450" spans="1:12" ht="15.75" customHeight="1" x14ac:dyDescent="0.25">
      <c r="A450" s="13">
        <v>27137809</v>
      </c>
      <c r="B450" s="13" t="s">
        <v>6470</v>
      </c>
      <c r="C450" s="13" t="s">
        <v>6471</v>
      </c>
      <c r="D450" s="13" t="s">
        <v>6472</v>
      </c>
      <c r="E450" s="13" t="s">
        <v>6473</v>
      </c>
      <c r="F450" s="13" t="s">
        <v>6474</v>
      </c>
      <c r="G450" s="13">
        <v>2016</v>
      </c>
      <c r="H450" s="44">
        <v>42494</v>
      </c>
      <c r="K450" s="13" t="s">
        <v>6475</v>
      </c>
      <c r="L450" s="13" t="str">
        <f t="shared" ref="L450:L513" si="7">IF(ISNUMBER(VLOOKUP(A450,PRE,1,FALSE)),"PreAlerta",IF(ISNUMBER(VLOOKUP(A450,POST,1,FALSE)),"PostAlerta",IF(ISNUMBER(VLOOKUP(A450,EXCL,1,FALSE)),"Excluida","no incluido")))</f>
        <v>PreAlerta</v>
      </c>
    </row>
    <row r="451" spans="1:12" ht="15.75" customHeight="1" x14ac:dyDescent="0.25">
      <c r="A451" s="13">
        <v>27178830</v>
      </c>
      <c r="B451" s="13" t="s">
        <v>2443</v>
      </c>
      <c r="C451" s="13" t="s">
        <v>2444</v>
      </c>
      <c r="D451" s="13" t="s">
        <v>2445</v>
      </c>
      <c r="E451" s="13" t="s">
        <v>2446</v>
      </c>
      <c r="F451" s="13" t="s">
        <v>493</v>
      </c>
      <c r="G451" s="13">
        <v>2016</v>
      </c>
      <c r="H451" s="44">
        <v>42505</v>
      </c>
      <c r="K451" s="13" t="s">
        <v>2447</v>
      </c>
      <c r="L451" s="13" t="str">
        <f t="shared" si="7"/>
        <v>PreAlerta</v>
      </c>
    </row>
    <row r="452" spans="1:12" ht="15.75" customHeight="1" x14ac:dyDescent="0.25">
      <c r="A452" s="13">
        <v>27255221</v>
      </c>
      <c r="B452" s="13" t="s">
        <v>1050</v>
      </c>
      <c r="C452" s="13" t="s">
        <v>1051</v>
      </c>
      <c r="D452" s="13" t="s">
        <v>1052</v>
      </c>
      <c r="E452" s="13" t="s">
        <v>1053</v>
      </c>
      <c r="F452" s="13" t="s">
        <v>164</v>
      </c>
      <c r="G452" s="13">
        <v>2016</v>
      </c>
      <c r="H452" s="44">
        <v>42525</v>
      </c>
      <c r="K452" s="13" t="s">
        <v>1054</v>
      </c>
      <c r="L452" s="13" t="str">
        <f t="shared" si="7"/>
        <v>PreAlerta</v>
      </c>
    </row>
    <row r="453" spans="1:12" ht="15.75" customHeight="1" x14ac:dyDescent="0.25">
      <c r="A453" s="13">
        <v>27301565</v>
      </c>
      <c r="B453" s="13" t="s">
        <v>2129</v>
      </c>
      <c r="C453" s="13" t="s">
        <v>2130</v>
      </c>
      <c r="D453" s="13" t="s">
        <v>2131</v>
      </c>
      <c r="E453" s="13" t="s">
        <v>2132</v>
      </c>
      <c r="F453" s="13" t="s">
        <v>493</v>
      </c>
      <c r="G453" s="13">
        <v>2016</v>
      </c>
      <c r="H453" s="44">
        <v>42537</v>
      </c>
      <c r="K453" s="13" t="s">
        <v>2133</v>
      </c>
      <c r="L453" s="13" t="str">
        <f t="shared" si="7"/>
        <v>PreAlerta</v>
      </c>
    </row>
    <row r="454" spans="1:12" ht="15.75" customHeight="1" x14ac:dyDescent="0.25">
      <c r="A454" s="13">
        <v>27307460</v>
      </c>
      <c r="B454" s="13" t="s">
        <v>14277</v>
      </c>
      <c r="C454" s="13" t="s">
        <v>14278</v>
      </c>
      <c r="D454" s="13" t="s">
        <v>14279</v>
      </c>
      <c r="E454" s="13" t="s">
        <v>14280</v>
      </c>
      <c r="F454" s="13" t="s">
        <v>502</v>
      </c>
      <c r="G454" s="13">
        <v>2016</v>
      </c>
      <c r="H454" s="44">
        <v>42538</v>
      </c>
      <c r="I454" s="13" t="s">
        <v>14281</v>
      </c>
      <c r="K454" s="13" t="s">
        <v>14282</v>
      </c>
      <c r="L454" s="13" t="str">
        <f t="shared" si="7"/>
        <v>PreAlerta</v>
      </c>
    </row>
    <row r="455" spans="1:12" ht="15.75" customHeight="1" x14ac:dyDescent="0.25">
      <c r="A455" s="13">
        <v>27469477</v>
      </c>
      <c r="B455" s="13" t="s">
        <v>4344</v>
      </c>
      <c r="C455" s="13" t="s">
        <v>4345</v>
      </c>
      <c r="D455" s="13" t="s">
        <v>4346</v>
      </c>
      <c r="E455" s="13" t="s">
        <v>4347</v>
      </c>
      <c r="F455" s="13" t="s">
        <v>2015</v>
      </c>
      <c r="G455" s="13">
        <v>2016</v>
      </c>
      <c r="H455" s="44">
        <v>42581</v>
      </c>
      <c r="K455" s="13" t="s">
        <v>4348</v>
      </c>
      <c r="L455" s="13" t="str">
        <f t="shared" si="7"/>
        <v>PreAlerta</v>
      </c>
    </row>
    <row r="456" spans="1:12" ht="15.75" customHeight="1" x14ac:dyDescent="0.25">
      <c r="A456" s="13">
        <v>27499432</v>
      </c>
      <c r="B456" s="13" t="s">
        <v>1150</v>
      </c>
      <c r="C456" s="13" t="s">
        <v>1151</v>
      </c>
      <c r="D456" s="13" t="s">
        <v>1152</v>
      </c>
      <c r="E456" s="13" t="s">
        <v>741</v>
      </c>
      <c r="F456" s="13" t="s">
        <v>949</v>
      </c>
      <c r="G456" s="13">
        <v>2016</v>
      </c>
      <c r="H456" s="44">
        <v>42591</v>
      </c>
      <c r="I456" s="13" t="s">
        <v>1153</v>
      </c>
      <c r="J456" s="13" t="s">
        <v>1154</v>
      </c>
      <c r="K456" s="13" t="s">
        <v>1155</v>
      </c>
      <c r="L456" s="13" t="str">
        <f t="shared" si="7"/>
        <v>PreAlerta</v>
      </c>
    </row>
    <row r="457" spans="1:12" ht="15.75" customHeight="1" x14ac:dyDescent="0.25">
      <c r="A457" s="13">
        <v>27513379</v>
      </c>
      <c r="B457" s="13" t="s">
        <v>14746</v>
      </c>
      <c r="C457" s="13" t="s">
        <v>14747</v>
      </c>
      <c r="D457" s="13" t="s">
        <v>14748</v>
      </c>
      <c r="E457" s="13" t="s">
        <v>14075</v>
      </c>
      <c r="F457" s="13" t="s">
        <v>304</v>
      </c>
      <c r="G457" s="13">
        <v>2016</v>
      </c>
      <c r="H457" s="44">
        <v>42594</v>
      </c>
      <c r="K457" s="13" t="s">
        <v>14749</v>
      </c>
      <c r="L457" s="13" t="str">
        <f t="shared" si="7"/>
        <v>PreAlerta</v>
      </c>
    </row>
    <row r="458" spans="1:12" ht="15.75" customHeight="1" x14ac:dyDescent="0.25">
      <c r="A458" s="13">
        <v>27684341</v>
      </c>
      <c r="B458" s="13" t="s">
        <v>6319</v>
      </c>
      <c r="C458" s="13" t="s">
        <v>6320</v>
      </c>
      <c r="D458" s="13" t="s">
        <v>6321</v>
      </c>
      <c r="E458" s="13" t="s">
        <v>1311</v>
      </c>
      <c r="F458" s="13" t="s">
        <v>679</v>
      </c>
      <c r="G458" s="13">
        <v>2016</v>
      </c>
      <c r="H458" s="44">
        <v>42643</v>
      </c>
      <c r="K458" s="13" t="s">
        <v>6322</v>
      </c>
      <c r="L458" s="13" t="str">
        <f t="shared" si="7"/>
        <v>PreAlerta</v>
      </c>
    </row>
    <row r="459" spans="1:12" ht="15.75" customHeight="1" x14ac:dyDescent="0.25">
      <c r="A459" s="13">
        <v>28357376</v>
      </c>
      <c r="B459" s="13" t="s">
        <v>19200</v>
      </c>
      <c r="C459" s="13" t="s">
        <v>19201</v>
      </c>
      <c r="D459" s="13" t="s">
        <v>19202</v>
      </c>
      <c r="E459" s="13" t="s">
        <v>19203</v>
      </c>
      <c r="F459" s="13" t="s">
        <v>15795</v>
      </c>
      <c r="G459" s="13">
        <v>2016</v>
      </c>
      <c r="H459" s="44">
        <v>42825</v>
      </c>
      <c r="I459" s="13" t="s">
        <v>19204</v>
      </c>
      <c r="K459" s="13" t="s">
        <v>19205</v>
      </c>
      <c r="L459" s="13" t="str">
        <f t="shared" si="7"/>
        <v>PreAlerta</v>
      </c>
    </row>
    <row r="460" spans="1:12" ht="15.75" customHeight="1" x14ac:dyDescent="0.25">
      <c r="A460" s="13">
        <v>27632642</v>
      </c>
      <c r="B460" s="13" t="s">
        <v>6408</v>
      </c>
      <c r="C460" s="13" t="s">
        <v>6409</v>
      </c>
      <c r="D460" s="13" t="s">
        <v>6410</v>
      </c>
      <c r="E460" s="13" t="s">
        <v>6411</v>
      </c>
      <c r="F460" s="13" t="s">
        <v>1046</v>
      </c>
      <c r="G460" s="13">
        <v>2016</v>
      </c>
      <c r="H460" s="44">
        <v>42629</v>
      </c>
      <c r="I460" s="13" t="s">
        <v>6412</v>
      </c>
      <c r="K460" s="13" t="s">
        <v>6413</v>
      </c>
      <c r="L460" s="13" t="str">
        <f t="shared" si="7"/>
        <v>PreAlerta</v>
      </c>
    </row>
    <row r="461" spans="1:12" ht="15.75" customHeight="1" x14ac:dyDescent="0.25">
      <c r="A461" s="13">
        <v>27619365</v>
      </c>
      <c r="B461" s="13" t="s">
        <v>3621</v>
      </c>
      <c r="C461" s="13" t="s">
        <v>3622</v>
      </c>
      <c r="D461" s="13" t="s">
        <v>3623</v>
      </c>
      <c r="E461" s="13" t="s">
        <v>3624</v>
      </c>
      <c r="F461" s="13" t="s">
        <v>3332</v>
      </c>
      <c r="G461" s="13">
        <v>2016</v>
      </c>
      <c r="H461" s="44">
        <v>42627</v>
      </c>
      <c r="I461" s="13" t="s">
        <v>3625</v>
      </c>
      <c r="K461" s="13" t="s">
        <v>3626</v>
      </c>
      <c r="L461" s="13" t="str">
        <f t="shared" si="7"/>
        <v>PreAlerta</v>
      </c>
    </row>
    <row r="462" spans="1:12" ht="15.75" customHeight="1" x14ac:dyDescent="0.25">
      <c r="A462" s="13">
        <v>27620944</v>
      </c>
      <c r="B462" s="13" t="s">
        <v>3073</v>
      </c>
      <c r="C462" s="13" t="s">
        <v>3074</v>
      </c>
      <c r="D462" s="13" t="s">
        <v>3075</v>
      </c>
      <c r="E462" s="13" t="s">
        <v>2679</v>
      </c>
      <c r="F462" s="13" t="s">
        <v>104</v>
      </c>
      <c r="G462" s="13">
        <v>2016</v>
      </c>
      <c r="H462" s="44">
        <v>42627</v>
      </c>
      <c r="K462" s="13" t="s">
        <v>3076</v>
      </c>
      <c r="L462" s="13" t="str">
        <f t="shared" si="7"/>
        <v>PreAlerta</v>
      </c>
    </row>
    <row r="463" spans="1:12" ht="15.75" customHeight="1" x14ac:dyDescent="0.25">
      <c r="A463" s="13">
        <v>27639378</v>
      </c>
      <c r="B463" s="13" t="s">
        <v>11743</v>
      </c>
      <c r="C463" s="13" t="s">
        <v>11744</v>
      </c>
      <c r="D463" s="13" t="s">
        <v>11745</v>
      </c>
      <c r="E463" s="13" t="s">
        <v>6283</v>
      </c>
      <c r="F463" s="13" t="s">
        <v>759</v>
      </c>
      <c r="G463" s="13">
        <v>2016</v>
      </c>
      <c r="H463" s="44">
        <v>42632</v>
      </c>
      <c r="I463" s="13" t="s">
        <v>11746</v>
      </c>
      <c r="K463" s="13" t="s">
        <v>11747</v>
      </c>
      <c r="L463" s="13" t="str">
        <f t="shared" si="7"/>
        <v>PreAlerta</v>
      </c>
    </row>
    <row r="464" spans="1:12" ht="15.75" customHeight="1" x14ac:dyDescent="0.25">
      <c r="A464" s="13">
        <v>27646968</v>
      </c>
      <c r="B464" s="13" t="s">
        <v>3913</v>
      </c>
      <c r="C464" s="13" t="s">
        <v>3914</v>
      </c>
      <c r="D464" s="13" t="s">
        <v>3915</v>
      </c>
      <c r="E464" s="13" t="s">
        <v>3916</v>
      </c>
      <c r="F464" s="13" t="s">
        <v>1522</v>
      </c>
      <c r="G464" s="13">
        <v>2016</v>
      </c>
      <c r="H464" s="44">
        <v>42634</v>
      </c>
      <c r="I464" s="13" t="s">
        <v>3917</v>
      </c>
      <c r="K464" s="13" t="s">
        <v>3918</v>
      </c>
      <c r="L464" s="13" t="str">
        <f t="shared" si="7"/>
        <v>PreAlerta</v>
      </c>
    </row>
    <row r="465" spans="1:12" ht="15.75" customHeight="1" x14ac:dyDescent="0.25">
      <c r="A465" s="13">
        <v>27690121</v>
      </c>
      <c r="B465" s="13" t="s">
        <v>15937</v>
      </c>
      <c r="C465" s="13" t="s">
        <v>15938</v>
      </c>
      <c r="D465" s="13" t="s">
        <v>15939</v>
      </c>
      <c r="E465" s="13" t="s">
        <v>15940</v>
      </c>
      <c r="F465" s="13" t="s">
        <v>15834</v>
      </c>
      <c r="G465" s="13">
        <v>2016</v>
      </c>
      <c r="H465" s="44">
        <v>42644</v>
      </c>
      <c r="I465" s="13" t="s">
        <v>15941</v>
      </c>
      <c r="K465" s="13" t="s">
        <v>15942</v>
      </c>
      <c r="L465" s="13" t="str">
        <f t="shared" si="7"/>
        <v>PreAlerta</v>
      </c>
    </row>
    <row r="466" spans="1:12" ht="15.75" customHeight="1" x14ac:dyDescent="0.25">
      <c r="A466" s="13">
        <v>25442864</v>
      </c>
      <c r="B466" s="13" t="s">
        <v>5241</v>
      </c>
      <c r="C466" s="13" t="s">
        <v>5242</v>
      </c>
      <c r="D466" s="13" t="s">
        <v>5243</v>
      </c>
      <c r="E466" s="13" t="s">
        <v>5244</v>
      </c>
      <c r="F466" s="13" t="s">
        <v>5245</v>
      </c>
      <c r="G466" s="13">
        <v>2016</v>
      </c>
      <c r="H466" s="44">
        <v>41976</v>
      </c>
      <c r="K466" s="13" t="s">
        <v>5246</v>
      </c>
      <c r="L466" s="13" t="str">
        <f t="shared" si="7"/>
        <v>PreAlerta</v>
      </c>
    </row>
    <row r="467" spans="1:12" ht="15.75" customHeight="1" x14ac:dyDescent="0.25">
      <c r="A467" s="13">
        <v>27147267</v>
      </c>
      <c r="B467" s="13" t="s">
        <v>19958</v>
      </c>
      <c r="C467" s="13" t="s">
        <v>19959</v>
      </c>
      <c r="D467" s="13" t="s">
        <v>19960</v>
      </c>
      <c r="E467" s="13" t="s">
        <v>19961</v>
      </c>
      <c r="F467" s="13" t="s">
        <v>735</v>
      </c>
      <c r="G467" s="13">
        <v>2016</v>
      </c>
      <c r="H467" s="44">
        <v>42496</v>
      </c>
      <c r="K467" s="13" t="s">
        <v>19962</v>
      </c>
      <c r="L467" s="13" t="str">
        <f t="shared" si="7"/>
        <v>PreAlerta</v>
      </c>
    </row>
    <row r="468" spans="1:12" ht="15.75" customHeight="1" x14ac:dyDescent="0.25">
      <c r="A468" s="13">
        <v>27297292</v>
      </c>
      <c r="B468" s="13" t="s">
        <v>20303</v>
      </c>
      <c r="C468" s="13" t="s">
        <v>20304</v>
      </c>
      <c r="D468" s="13" t="s">
        <v>20305</v>
      </c>
      <c r="E468" s="13" t="s">
        <v>1872</v>
      </c>
      <c r="F468" s="13" t="s">
        <v>20306</v>
      </c>
      <c r="G468" s="13">
        <v>2016</v>
      </c>
      <c r="H468" s="44">
        <v>42536</v>
      </c>
      <c r="I468" s="13" t="s">
        <v>20307</v>
      </c>
      <c r="J468" s="13" t="s">
        <v>20308</v>
      </c>
      <c r="K468" s="13" t="s">
        <v>20309</v>
      </c>
      <c r="L468" s="13" t="str">
        <f t="shared" si="7"/>
        <v>PreAlerta</v>
      </c>
    </row>
    <row r="469" spans="1:12" ht="15.75" customHeight="1" x14ac:dyDescent="0.25">
      <c r="A469" s="13">
        <v>27353397</v>
      </c>
      <c r="B469" s="13" t="s">
        <v>7306</v>
      </c>
      <c r="C469" s="13" t="s">
        <v>7307</v>
      </c>
      <c r="D469" s="13" t="s">
        <v>7308</v>
      </c>
      <c r="E469" s="13" t="s">
        <v>4361</v>
      </c>
      <c r="F469" s="13" t="s">
        <v>2293</v>
      </c>
      <c r="G469" s="13">
        <v>2016</v>
      </c>
      <c r="H469" s="44">
        <v>42551</v>
      </c>
      <c r="I469" s="13" t="s">
        <v>7309</v>
      </c>
      <c r="J469" s="13" t="s">
        <v>7310</v>
      </c>
      <c r="K469" s="13" t="s">
        <v>7311</v>
      </c>
      <c r="L469" s="13" t="str">
        <f t="shared" si="7"/>
        <v>PreAlerta</v>
      </c>
    </row>
    <row r="470" spans="1:12" ht="15.75" customHeight="1" x14ac:dyDescent="0.25">
      <c r="A470" s="13">
        <v>27481245</v>
      </c>
      <c r="B470" s="13" t="s">
        <v>853</v>
      </c>
      <c r="C470" s="13" t="s">
        <v>854</v>
      </c>
      <c r="D470" s="13" t="s">
        <v>855</v>
      </c>
      <c r="E470" s="13" t="s">
        <v>856</v>
      </c>
      <c r="F470" s="13" t="s">
        <v>624</v>
      </c>
      <c r="G470" s="13">
        <v>2016</v>
      </c>
      <c r="H470" s="44">
        <v>42585</v>
      </c>
      <c r="I470" s="13" t="s">
        <v>857</v>
      </c>
      <c r="K470" s="13" t="s">
        <v>858</v>
      </c>
      <c r="L470" s="13" t="str">
        <f t="shared" si="7"/>
        <v>PreAlerta</v>
      </c>
    </row>
    <row r="471" spans="1:12" ht="15.75" customHeight="1" x14ac:dyDescent="0.25">
      <c r="A471" s="13">
        <v>27506628</v>
      </c>
      <c r="B471" s="13" t="s">
        <v>7263</v>
      </c>
      <c r="C471" s="13" t="s">
        <v>7264</v>
      </c>
      <c r="D471" s="13" t="s">
        <v>7265</v>
      </c>
      <c r="E471" s="13" t="s">
        <v>7266</v>
      </c>
      <c r="F471" s="13" t="s">
        <v>7267</v>
      </c>
      <c r="G471" s="13">
        <v>2016</v>
      </c>
      <c r="H471" s="44">
        <v>42593</v>
      </c>
      <c r="K471" s="13" t="s">
        <v>7268</v>
      </c>
      <c r="L471" s="13" t="str">
        <f t="shared" si="7"/>
        <v>PreAlerta</v>
      </c>
    </row>
    <row r="472" spans="1:12" ht="15.75" customHeight="1" x14ac:dyDescent="0.25">
      <c r="A472" s="13">
        <v>27626188</v>
      </c>
      <c r="B472" s="13" t="s">
        <v>6095</v>
      </c>
      <c r="C472" s="13" t="s">
        <v>6096</v>
      </c>
      <c r="D472" s="13" t="s">
        <v>6097</v>
      </c>
      <c r="E472" s="13" t="s">
        <v>6098</v>
      </c>
      <c r="F472" s="13" t="s">
        <v>304</v>
      </c>
      <c r="G472" s="13">
        <v>2016</v>
      </c>
      <c r="H472" s="44">
        <v>42628</v>
      </c>
      <c r="K472" s="13" t="s">
        <v>6099</v>
      </c>
      <c r="L472" s="13" t="str">
        <f t="shared" si="7"/>
        <v>PreAlerta</v>
      </c>
    </row>
    <row r="473" spans="1:12" ht="15.75" customHeight="1" x14ac:dyDescent="0.25">
      <c r="A473" s="13">
        <v>27706174</v>
      </c>
      <c r="B473" s="13" t="s">
        <v>21702</v>
      </c>
      <c r="C473" s="13" t="s">
        <v>21703</v>
      </c>
      <c r="D473" s="13" t="s">
        <v>21704</v>
      </c>
      <c r="E473" s="13" t="s">
        <v>21705</v>
      </c>
      <c r="F473" s="13" t="s">
        <v>424</v>
      </c>
      <c r="G473" s="13">
        <v>2016</v>
      </c>
      <c r="H473" s="44">
        <v>42649</v>
      </c>
      <c r="I473" s="13" t="s">
        <v>21706</v>
      </c>
      <c r="K473" s="13" t="s">
        <v>21707</v>
      </c>
      <c r="L473" s="13" t="str">
        <f t="shared" si="7"/>
        <v>PreAlerta</v>
      </c>
    </row>
    <row r="474" spans="1:12" ht="15.75" customHeight="1" x14ac:dyDescent="0.25">
      <c r="A474" s="13">
        <v>27724873</v>
      </c>
      <c r="B474" s="13" t="s">
        <v>1760</v>
      </c>
      <c r="C474" s="13" t="s">
        <v>1761</v>
      </c>
      <c r="D474" s="13" t="s">
        <v>1762</v>
      </c>
      <c r="E474" s="13" t="s">
        <v>1763</v>
      </c>
      <c r="F474" s="13" t="s">
        <v>759</v>
      </c>
      <c r="G474" s="13">
        <v>2016</v>
      </c>
      <c r="H474" s="44">
        <v>42655</v>
      </c>
      <c r="I474" s="13" t="s">
        <v>1764</v>
      </c>
      <c r="K474" s="13" t="s">
        <v>1765</v>
      </c>
      <c r="L474" s="13" t="str">
        <f t="shared" si="7"/>
        <v>PreAlerta</v>
      </c>
    </row>
    <row r="475" spans="1:12" ht="15.75" customHeight="1" x14ac:dyDescent="0.25">
      <c r="A475" s="13">
        <v>27806034</v>
      </c>
      <c r="B475" s="13" t="s">
        <v>9713</v>
      </c>
      <c r="C475" s="13" t="s">
        <v>9714</v>
      </c>
      <c r="D475" s="13" t="s">
        <v>9715</v>
      </c>
      <c r="E475" s="13" t="s">
        <v>9716</v>
      </c>
      <c r="F475" s="13" t="s">
        <v>2708</v>
      </c>
      <c r="G475" s="13">
        <v>2016</v>
      </c>
      <c r="H475" s="44">
        <v>42677</v>
      </c>
      <c r="L475" s="13" t="str">
        <f t="shared" si="7"/>
        <v>PreAlerta</v>
      </c>
    </row>
    <row r="476" spans="1:12" ht="15.75" customHeight="1" x14ac:dyDescent="0.25">
      <c r="A476" s="13">
        <v>26805040</v>
      </c>
      <c r="B476" s="13" t="s">
        <v>2934</v>
      </c>
      <c r="C476" s="13" t="s">
        <v>2935</v>
      </c>
      <c r="D476" s="13" t="s">
        <v>2936</v>
      </c>
      <c r="E476" s="13" t="s">
        <v>2937</v>
      </c>
      <c r="F476" s="13" t="s">
        <v>2938</v>
      </c>
      <c r="G476" s="13">
        <v>2016</v>
      </c>
      <c r="H476" s="44">
        <v>42395</v>
      </c>
      <c r="I476" s="13" t="s">
        <v>2939</v>
      </c>
      <c r="J476" s="13" t="s">
        <v>2940</v>
      </c>
      <c r="K476" s="13" t="s">
        <v>2941</v>
      </c>
      <c r="L476" s="13" t="str">
        <f t="shared" si="7"/>
        <v>PreAlerta</v>
      </c>
    </row>
    <row r="477" spans="1:12" ht="15.75" customHeight="1" x14ac:dyDescent="0.25">
      <c r="A477" s="13">
        <v>27427203</v>
      </c>
      <c r="B477" s="13" t="s">
        <v>7887</v>
      </c>
      <c r="C477" s="13" t="s">
        <v>7888</v>
      </c>
      <c r="D477" s="13" t="s">
        <v>7889</v>
      </c>
      <c r="E477" s="13" t="s">
        <v>7890</v>
      </c>
      <c r="F477" s="13" t="s">
        <v>679</v>
      </c>
      <c r="G477" s="13">
        <v>2016</v>
      </c>
      <c r="H477" s="44">
        <v>42570</v>
      </c>
      <c r="I477" s="13" t="s">
        <v>7891</v>
      </c>
      <c r="J477" s="13" t="s">
        <v>7892</v>
      </c>
      <c r="K477" s="13" t="s">
        <v>7893</v>
      </c>
      <c r="L477" s="13" t="str">
        <f t="shared" si="7"/>
        <v>PreAlerta</v>
      </c>
    </row>
    <row r="478" spans="1:12" ht="15.75" customHeight="1" x14ac:dyDescent="0.25">
      <c r="A478" s="13">
        <v>27432597</v>
      </c>
      <c r="B478" s="13" t="s">
        <v>2777</v>
      </c>
      <c r="C478" s="13" t="s">
        <v>2778</v>
      </c>
      <c r="D478" s="13" t="s">
        <v>2779</v>
      </c>
      <c r="E478" s="13" t="s">
        <v>2176</v>
      </c>
      <c r="F478" s="13" t="s">
        <v>493</v>
      </c>
      <c r="G478" s="13">
        <v>2016</v>
      </c>
      <c r="H478" s="44">
        <v>42571</v>
      </c>
      <c r="K478" s="13" t="s">
        <v>2780</v>
      </c>
      <c r="L478" s="13" t="str">
        <f t="shared" si="7"/>
        <v>PreAlerta</v>
      </c>
    </row>
    <row r="479" spans="1:12" ht="15.75" customHeight="1" x14ac:dyDescent="0.25">
      <c r="A479" s="13">
        <v>27432602</v>
      </c>
      <c r="B479" s="13" t="s">
        <v>2221</v>
      </c>
      <c r="C479" s="13" t="s">
        <v>2222</v>
      </c>
      <c r="D479" s="13" t="s">
        <v>2223</v>
      </c>
      <c r="E479" s="13" t="s">
        <v>119</v>
      </c>
      <c r="F479" s="13" t="s">
        <v>493</v>
      </c>
      <c r="G479" s="13">
        <v>2016</v>
      </c>
      <c r="H479" s="44">
        <v>42571</v>
      </c>
      <c r="I479" s="13" t="s">
        <v>2224</v>
      </c>
      <c r="K479" s="13" t="s">
        <v>2225</v>
      </c>
      <c r="L479" s="13" t="str">
        <f t="shared" si="7"/>
        <v>PreAlerta</v>
      </c>
    </row>
    <row r="480" spans="1:12" ht="15.75" customHeight="1" x14ac:dyDescent="0.25">
      <c r="A480" s="13">
        <v>27494921</v>
      </c>
      <c r="B480" s="13" t="s">
        <v>4188</v>
      </c>
      <c r="C480" s="13" t="s">
        <v>4189</v>
      </c>
      <c r="D480" s="13" t="s">
        <v>4190</v>
      </c>
      <c r="E480" s="13" t="s">
        <v>2395</v>
      </c>
      <c r="F480" s="13" t="s">
        <v>493</v>
      </c>
      <c r="G480" s="13">
        <v>2016</v>
      </c>
      <c r="H480" s="44">
        <v>42588</v>
      </c>
      <c r="K480" s="13" t="s">
        <v>4191</v>
      </c>
      <c r="L480" s="13" t="str">
        <f t="shared" si="7"/>
        <v>PreAlerta</v>
      </c>
    </row>
    <row r="481" spans="1:12" ht="15.75" customHeight="1" x14ac:dyDescent="0.25">
      <c r="A481" s="13">
        <v>27600036</v>
      </c>
      <c r="B481" s="13" t="s">
        <v>1286</v>
      </c>
      <c r="C481" s="13" t="s">
        <v>1287</v>
      </c>
      <c r="D481" s="13" t="s">
        <v>1288</v>
      </c>
      <c r="E481" s="13" t="s">
        <v>1289</v>
      </c>
      <c r="F481" s="13" t="s">
        <v>573</v>
      </c>
      <c r="G481" s="13">
        <v>2016</v>
      </c>
      <c r="H481" s="44">
        <v>42621</v>
      </c>
      <c r="I481" s="13" t="s">
        <v>1290</v>
      </c>
      <c r="K481" s="13" t="s">
        <v>1291</v>
      </c>
      <c r="L481" s="13" t="str">
        <f t="shared" si="7"/>
        <v>PreAlerta</v>
      </c>
    </row>
    <row r="482" spans="1:12" ht="15.75" customHeight="1" x14ac:dyDescent="0.25">
      <c r="A482" s="13">
        <v>27667565</v>
      </c>
      <c r="B482" s="13" t="s">
        <v>2246</v>
      </c>
      <c r="C482" s="13" t="s">
        <v>2247</v>
      </c>
      <c r="D482" s="13" t="s">
        <v>2248</v>
      </c>
      <c r="E482" s="13" t="s">
        <v>2249</v>
      </c>
      <c r="F482" s="13" t="s">
        <v>949</v>
      </c>
      <c r="G482" s="13">
        <v>2016</v>
      </c>
      <c r="H482" s="44">
        <v>42640</v>
      </c>
      <c r="K482" s="13" t="s">
        <v>2250</v>
      </c>
      <c r="L482" s="13" t="str">
        <f t="shared" si="7"/>
        <v>PreAlerta</v>
      </c>
    </row>
    <row r="483" spans="1:12" ht="15.75" customHeight="1" x14ac:dyDescent="0.25">
      <c r="A483" s="13">
        <v>27797865</v>
      </c>
      <c r="B483" s="13" t="s">
        <v>14119</v>
      </c>
      <c r="C483" s="13" t="s">
        <v>14120</v>
      </c>
      <c r="D483" s="13" t="s">
        <v>14121</v>
      </c>
      <c r="E483" s="13" t="s">
        <v>8716</v>
      </c>
      <c r="F483" s="13" t="s">
        <v>1429</v>
      </c>
      <c r="G483" s="13">
        <v>2016</v>
      </c>
      <c r="H483" s="44">
        <v>42675</v>
      </c>
      <c r="K483" s="13" t="s">
        <v>14122</v>
      </c>
      <c r="L483" s="13" t="str">
        <f t="shared" si="7"/>
        <v>PreAlerta</v>
      </c>
    </row>
    <row r="484" spans="1:12" ht="15.75" customHeight="1" x14ac:dyDescent="0.25">
      <c r="A484" s="13">
        <v>29769991</v>
      </c>
      <c r="B484" s="13" t="s">
        <v>20335</v>
      </c>
      <c r="C484" s="13" t="s">
        <v>20336</v>
      </c>
      <c r="D484" s="13" t="s">
        <v>20337</v>
      </c>
      <c r="E484" s="13" t="s">
        <v>20338</v>
      </c>
      <c r="F484" s="13" t="s">
        <v>16136</v>
      </c>
      <c r="G484" s="13">
        <v>2016</v>
      </c>
      <c r="H484" s="44">
        <v>43238</v>
      </c>
      <c r="I484" s="13" t="s">
        <v>20339</v>
      </c>
      <c r="K484" s="13" t="s">
        <v>20340</v>
      </c>
      <c r="L484" s="13" t="str">
        <f t="shared" si="7"/>
        <v>PreAlerta</v>
      </c>
    </row>
    <row r="485" spans="1:12" ht="15.75" customHeight="1" x14ac:dyDescent="0.25">
      <c r="A485" s="13">
        <v>29769992</v>
      </c>
      <c r="B485" s="13" t="s">
        <v>20819</v>
      </c>
      <c r="C485" s="13" t="s">
        <v>20820</v>
      </c>
      <c r="D485" s="13" t="s">
        <v>20821</v>
      </c>
      <c r="E485" s="13" t="s">
        <v>20822</v>
      </c>
      <c r="F485" s="13" t="s">
        <v>16136</v>
      </c>
      <c r="G485" s="13">
        <v>2016</v>
      </c>
      <c r="H485" s="44">
        <v>43238</v>
      </c>
      <c r="I485" s="13" t="s">
        <v>20823</v>
      </c>
      <c r="K485" s="13" t="s">
        <v>20824</v>
      </c>
      <c r="L485" s="13" t="str">
        <f t="shared" si="7"/>
        <v>PreAlerta</v>
      </c>
    </row>
    <row r="486" spans="1:12" ht="15.75" customHeight="1" x14ac:dyDescent="0.25">
      <c r="A486" s="13">
        <v>27638945</v>
      </c>
      <c r="B486" s="13" t="s">
        <v>3348</v>
      </c>
      <c r="C486" s="13" t="s">
        <v>3349</v>
      </c>
      <c r="D486" s="13" t="s">
        <v>3350</v>
      </c>
      <c r="E486" s="13" t="s">
        <v>3351</v>
      </c>
      <c r="F486" s="13" t="s">
        <v>195</v>
      </c>
      <c r="G486" s="13">
        <v>2016</v>
      </c>
      <c r="H486" s="44">
        <v>42631</v>
      </c>
      <c r="I486" s="13" t="s">
        <v>3352</v>
      </c>
      <c r="K486" s="13" t="s">
        <v>3353</v>
      </c>
      <c r="L486" s="13" t="str">
        <f t="shared" si="7"/>
        <v>PreAlerta</v>
      </c>
    </row>
    <row r="487" spans="1:12" ht="15.75" customHeight="1" x14ac:dyDescent="0.25">
      <c r="A487" s="13">
        <v>27881151</v>
      </c>
      <c r="B487" s="13" t="s">
        <v>20781</v>
      </c>
      <c r="C487" s="13" t="s">
        <v>20782</v>
      </c>
      <c r="D487" s="13" t="s">
        <v>20783</v>
      </c>
      <c r="E487" s="13" t="s">
        <v>20784</v>
      </c>
      <c r="F487" s="13" t="s">
        <v>20785</v>
      </c>
      <c r="G487" s="13">
        <v>2016</v>
      </c>
      <c r="H487" s="44">
        <v>42699</v>
      </c>
      <c r="I487" s="13" t="s">
        <v>20786</v>
      </c>
      <c r="K487" s="13" t="s">
        <v>20787</v>
      </c>
      <c r="L487" s="13" t="str">
        <f t="shared" si="7"/>
        <v>PreAlerta</v>
      </c>
    </row>
    <row r="488" spans="1:12" ht="15.75" customHeight="1" x14ac:dyDescent="0.25">
      <c r="A488" s="13">
        <v>27037185</v>
      </c>
      <c r="B488" s="13" t="s">
        <v>3161</v>
      </c>
      <c r="C488" s="13" t="s">
        <v>3162</v>
      </c>
      <c r="D488" s="13" t="s">
        <v>3163</v>
      </c>
      <c r="E488" s="13" t="s">
        <v>580</v>
      </c>
      <c r="F488" s="13" t="s">
        <v>393</v>
      </c>
      <c r="G488" s="13">
        <v>2016</v>
      </c>
      <c r="H488" s="44">
        <v>42463</v>
      </c>
      <c r="I488" s="13" t="s">
        <v>3164</v>
      </c>
      <c r="K488" s="13" t="s">
        <v>3165</v>
      </c>
      <c r="L488" s="13" t="str">
        <f t="shared" si="7"/>
        <v>PreAlerta</v>
      </c>
    </row>
    <row r="489" spans="1:12" ht="15.75" customHeight="1" x14ac:dyDescent="0.25">
      <c r="A489" s="13">
        <v>27471316</v>
      </c>
      <c r="B489" s="13" t="s">
        <v>4206</v>
      </c>
      <c r="C489" s="13" t="s">
        <v>4207</v>
      </c>
      <c r="D489" s="13" t="s">
        <v>4208</v>
      </c>
      <c r="E489" s="13" t="s">
        <v>4209</v>
      </c>
      <c r="F489" s="13" t="s">
        <v>195</v>
      </c>
      <c r="G489" s="13">
        <v>2016</v>
      </c>
      <c r="H489" s="44">
        <v>42581</v>
      </c>
      <c r="I489" s="13" t="s">
        <v>4210</v>
      </c>
      <c r="K489" s="13" t="s">
        <v>4211</v>
      </c>
      <c r="L489" s="13" t="str">
        <f t="shared" si="7"/>
        <v>PreAlerta</v>
      </c>
    </row>
    <row r="490" spans="1:12" ht="15.75" customHeight="1" x14ac:dyDescent="0.25">
      <c r="A490" s="13">
        <v>27575582</v>
      </c>
      <c r="B490" s="13" t="s">
        <v>1550</v>
      </c>
      <c r="C490" s="13" t="s">
        <v>1551</v>
      </c>
      <c r="D490" s="13" t="s">
        <v>1552</v>
      </c>
      <c r="E490" s="13" t="s">
        <v>1553</v>
      </c>
      <c r="F490" s="13" t="s">
        <v>587</v>
      </c>
      <c r="G490" s="13">
        <v>2016</v>
      </c>
      <c r="H490" s="44">
        <v>42613</v>
      </c>
      <c r="I490" s="13" t="s">
        <v>1554</v>
      </c>
      <c r="K490" s="13" t="s">
        <v>1555</v>
      </c>
      <c r="L490" s="13" t="str">
        <f t="shared" si="7"/>
        <v>PreAlerta</v>
      </c>
    </row>
    <row r="491" spans="1:12" ht="15.75" customHeight="1" x14ac:dyDescent="0.25">
      <c r="A491" s="13">
        <v>27578029</v>
      </c>
      <c r="B491" s="13" t="s">
        <v>3907</v>
      </c>
      <c r="C491" s="13" t="s">
        <v>3908</v>
      </c>
      <c r="D491" s="13" t="s">
        <v>3909</v>
      </c>
      <c r="E491" s="13" t="s">
        <v>3816</v>
      </c>
      <c r="F491" s="13" t="s">
        <v>1328</v>
      </c>
      <c r="G491" s="13">
        <v>2016</v>
      </c>
      <c r="H491" s="44">
        <v>42614</v>
      </c>
      <c r="K491" s="13" t="s">
        <v>3910</v>
      </c>
      <c r="L491" s="13" t="str">
        <f t="shared" si="7"/>
        <v>PreAlerta</v>
      </c>
    </row>
    <row r="492" spans="1:12" ht="15.75" customHeight="1" x14ac:dyDescent="0.25">
      <c r="A492" s="13">
        <v>27736753</v>
      </c>
      <c r="B492" s="13" t="s">
        <v>1657</v>
      </c>
      <c r="C492" s="13" t="s">
        <v>1658</v>
      </c>
      <c r="D492" s="13" t="s">
        <v>1659</v>
      </c>
      <c r="E492" s="13" t="s">
        <v>1660</v>
      </c>
      <c r="F492" s="13" t="s">
        <v>573</v>
      </c>
      <c r="G492" s="13">
        <v>2016</v>
      </c>
      <c r="H492" s="44">
        <v>42657</v>
      </c>
      <c r="I492" s="13" t="s">
        <v>1661</v>
      </c>
      <c r="K492" s="13" t="s">
        <v>1662</v>
      </c>
      <c r="L492" s="13" t="str">
        <f t="shared" si="7"/>
        <v>PreAlerta</v>
      </c>
    </row>
    <row r="493" spans="1:12" ht="15.75" customHeight="1" x14ac:dyDescent="0.25">
      <c r="A493" s="13">
        <v>30047666</v>
      </c>
      <c r="B493" s="13" t="s">
        <v>683</v>
      </c>
      <c r="C493" s="13" t="s">
        <v>684</v>
      </c>
      <c r="D493" s="13" t="s">
        <v>685</v>
      </c>
      <c r="E493" s="13" t="s">
        <v>303</v>
      </c>
      <c r="F493" s="13" t="s">
        <v>686</v>
      </c>
      <c r="G493" s="13">
        <v>2016</v>
      </c>
      <c r="H493" s="44">
        <v>43308</v>
      </c>
      <c r="L493" s="13" t="str">
        <f t="shared" si="7"/>
        <v>PreAlerta</v>
      </c>
    </row>
    <row r="494" spans="1:12" ht="15.75" customHeight="1" x14ac:dyDescent="0.25">
      <c r="A494" s="13">
        <v>27682063</v>
      </c>
      <c r="B494" s="13" t="s">
        <v>4931</v>
      </c>
      <c r="C494" s="13" t="s">
        <v>4932</v>
      </c>
      <c r="D494" s="13" t="s">
        <v>4933</v>
      </c>
      <c r="E494" s="13" t="s">
        <v>1311</v>
      </c>
      <c r="F494" s="13" t="s">
        <v>2140</v>
      </c>
      <c r="G494" s="13">
        <v>2016</v>
      </c>
      <c r="H494" s="44">
        <v>42643</v>
      </c>
      <c r="K494" s="13" t="s">
        <v>4934</v>
      </c>
      <c r="L494" s="13" t="str">
        <f t="shared" si="7"/>
        <v>PreAlerta</v>
      </c>
    </row>
    <row r="495" spans="1:12" ht="15.75" customHeight="1" x14ac:dyDescent="0.25">
      <c r="A495" s="13">
        <v>28043232</v>
      </c>
      <c r="B495" s="13" t="s">
        <v>9591</v>
      </c>
      <c r="C495" s="13" t="s">
        <v>3746</v>
      </c>
      <c r="D495" s="13" t="s">
        <v>9592</v>
      </c>
      <c r="E495" s="13" t="s">
        <v>655</v>
      </c>
      <c r="F495" s="13" t="s">
        <v>381</v>
      </c>
      <c r="G495" s="13">
        <v>2016</v>
      </c>
      <c r="H495" s="44">
        <v>42739</v>
      </c>
      <c r="L495" s="13" t="str">
        <f t="shared" si="7"/>
        <v>PreAlerta</v>
      </c>
    </row>
    <row r="496" spans="1:12" ht="15.75" customHeight="1" x14ac:dyDescent="0.25">
      <c r="A496" s="13">
        <v>28043233</v>
      </c>
      <c r="B496" s="13" t="s">
        <v>9607</v>
      </c>
      <c r="C496" s="13" t="s">
        <v>3746</v>
      </c>
      <c r="D496" s="13" t="s">
        <v>9608</v>
      </c>
      <c r="E496" s="13" t="s">
        <v>655</v>
      </c>
      <c r="F496" s="13" t="s">
        <v>381</v>
      </c>
      <c r="G496" s="13">
        <v>2016</v>
      </c>
      <c r="H496" s="44">
        <v>42739</v>
      </c>
      <c r="L496" s="13" t="str">
        <f t="shared" si="7"/>
        <v>PreAlerta</v>
      </c>
    </row>
    <row r="497" spans="1:12" ht="15.75" customHeight="1" x14ac:dyDescent="0.25">
      <c r="A497" s="13">
        <v>27122100</v>
      </c>
      <c r="B497" s="13" t="s">
        <v>20197</v>
      </c>
      <c r="C497" s="13" t="s">
        <v>20198</v>
      </c>
      <c r="D497" s="13" t="s">
        <v>20199</v>
      </c>
      <c r="E497" s="13" t="s">
        <v>20200</v>
      </c>
      <c r="F497" s="13" t="s">
        <v>20201</v>
      </c>
      <c r="G497" s="13">
        <v>2017</v>
      </c>
      <c r="H497" s="44">
        <v>42489</v>
      </c>
      <c r="K497" s="13" t="s">
        <v>20202</v>
      </c>
      <c r="L497" s="13" t="str">
        <f t="shared" si="7"/>
        <v>PreAlerta</v>
      </c>
    </row>
    <row r="498" spans="1:12" ht="15.75" customHeight="1" x14ac:dyDescent="0.25">
      <c r="A498" s="13">
        <v>27758727</v>
      </c>
      <c r="B498" s="13" t="s">
        <v>1448</v>
      </c>
      <c r="C498" s="13" t="s">
        <v>1449</v>
      </c>
      <c r="D498" s="13" t="s">
        <v>1450</v>
      </c>
      <c r="E498" s="13" t="s">
        <v>1053</v>
      </c>
      <c r="F498" s="13" t="s">
        <v>1451</v>
      </c>
      <c r="G498" s="13">
        <v>2017</v>
      </c>
      <c r="H498" s="44">
        <v>42664</v>
      </c>
      <c r="I498" s="13" t="s">
        <v>1452</v>
      </c>
      <c r="K498" s="13" t="s">
        <v>1453</v>
      </c>
      <c r="L498" s="13" t="str">
        <f t="shared" si="7"/>
        <v>PreAlerta</v>
      </c>
    </row>
    <row r="499" spans="1:12" ht="15.75" customHeight="1" x14ac:dyDescent="0.25">
      <c r="A499" s="13">
        <v>28303829</v>
      </c>
      <c r="B499" s="13" t="s">
        <v>1810</v>
      </c>
      <c r="C499" s="13" t="s">
        <v>1811</v>
      </c>
      <c r="D499" s="13" t="s">
        <v>1812</v>
      </c>
      <c r="E499" s="13" t="s">
        <v>1813</v>
      </c>
      <c r="F499" s="13" t="s">
        <v>1560</v>
      </c>
      <c r="G499" s="13">
        <v>2017</v>
      </c>
      <c r="H499" s="44">
        <v>42812</v>
      </c>
      <c r="K499" s="13" t="s">
        <v>1814</v>
      </c>
      <c r="L499" s="13" t="str">
        <f t="shared" si="7"/>
        <v>PreAlerta</v>
      </c>
    </row>
    <row r="500" spans="1:12" ht="15.75" customHeight="1" x14ac:dyDescent="0.25">
      <c r="A500" s="13">
        <v>28566614</v>
      </c>
      <c r="B500" s="13" t="s">
        <v>6643</v>
      </c>
      <c r="C500" s="13" t="s">
        <v>6644</v>
      </c>
      <c r="D500" s="13" t="s">
        <v>6645</v>
      </c>
      <c r="E500" s="13" t="s">
        <v>6646</v>
      </c>
      <c r="F500" s="13" t="s">
        <v>4080</v>
      </c>
      <c r="G500" s="13">
        <v>2017</v>
      </c>
      <c r="H500" s="44">
        <v>42888</v>
      </c>
      <c r="I500" s="13" t="s">
        <v>6647</v>
      </c>
      <c r="K500" s="13" t="s">
        <v>6648</v>
      </c>
      <c r="L500" s="13" t="str">
        <f t="shared" si="7"/>
        <v>PreAlerta</v>
      </c>
    </row>
    <row r="501" spans="1:12" ht="15.75" customHeight="1" x14ac:dyDescent="0.25">
      <c r="A501" s="13">
        <v>31435621</v>
      </c>
      <c r="B501" s="13" t="s">
        <v>16659</v>
      </c>
      <c r="C501" s="13" t="s">
        <v>16660</v>
      </c>
      <c r="D501" s="13" t="s">
        <v>16661</v>
      </c>
      <c r="E501" s="13" t="s">
        <v>362</v>
      </c>
      <c r="F501" s="13" t="s">
        <v>16662</v>
      </c>
      <c r="G501" s="13">
        <v>2017</v>
      </c>
      <c r="H501" s="44">
        <v>43700</v>
      </c>
      <c r="I501" s="13" t="s">
        <v>16663</v>
      </c>
      <c r="J501" s="13" t="s">
        <v>16664</v>
      </c>
      <c r="K501" s="13" t="s">
        <v>16665</v>
      </c>
      <c r="L501" s="13" t="str">
        <f t="shared" si="7"/>
        <v>PreAlerta</v>
      </c>
    </row>
    <row r="502" spans="1:12" ht="15.75" customHeight="1" x14ac:dyDescent="0.25">
      <c r="A502" s="13">
        <v>34017216</v>
      </c>
      <c r="B502" s="13" t="s">
        <v>17258</v>
      </c>
      <c r="C502" s="13" t="s">
        <v>17259</v>
      </c>
      <c r="D502" s="13" t="s">
        <v>17260</v>
      </c>
      <c r="E502" s="13" t="s">
        <v>3138</v>
      </c>
      <c r="F502" s="13" t="s">
        <v>17261</v>
      </c>
      <c r="G502" s="13">
        <v>2017</v>
      </c>
      <c r="H502" s="44">
        <v>44337</v>
      </c>
      <c r="I502" s="13" t="s">
        <v>17262</v>
      </c>
      <c r="J502" s="13" t="s">
        <v>17263</v>
      </c>
      <c r="K502" s="13" t="s">
        <v>17264</v>
      </c>
      <c r="L502" s="13" t="str">
        <f t="shared" si="7"/>
        <v>PreAlerta</v>
      </c>
    </row>
    <row r="503" spans="1:12" ht="15.75" customHeight="1" x14ac:dyDescent="0.25">
      <c r="A503" s="13">
        <v>28079519</v>
      </c>
      <c r="B503" s="13" t="s">
        <v>7399</v>
      </c>
      <c r="C503" s="13" t="s">
        <v>7400</v>
      </c>
      <c r="D503" s="13" t="s">
        <v>7401</v>
      </c>
      <c r="E503" s="13" t="s">
        <v>2184</v>
      </c>
      <c r="F503" s="13" t="s">
        <v>1046</v>
      </c>
      <c r="G503" s="13">
        <v>2017</v>
      </c>
      <c r="H503" s="44">
        <v>42748</v>
      </c>
      <c r="I503" s="13" t="s">
        <v>7402</v>
      </c>
      <c r="K503" s="13" t="s">
        <v>7403</v>
      </c>
      <c r="L503" s="13" t="str">
        <f t="shared" si="7"/>
        <v>PreAlerta</v>
      </c>
    </row>
    <row r="504" spans="1:12" ht="15.75" customHeight="1" x14ac:dyDescent="0.25">
      <c r="A504" s="13">
        <v>28329470</v>
      </c>
      <c r="B504" s="13" t="s">
        <v>13719</v>
      </c>
      <c r="C504" s="13" t="s">
        <v>13720</v>
      </c>
      <c r="D504" s="13" t="s">
        <v>13721</v>
      </c>
      <c r="E504" s="13" t="s">
        <v>13722</v>
      </c>
      <c r="F504" s="13" t="s">
        <v>13723</v>
      </c>
      <c r="G504" s="13">
        <v>2017</v>
      </c>
      <c r="H504" s="44">
        <v>42817</v>
      </c>
      <c r="L504" s="13" t="str">
        <f t="shared" si="7"/>
        <v>PreAlerta</v>
      </c>
    </row>
    <row r="505" spans="1:12" ht="15.75" customHeight="1" x14ac:dyDescent="0.25">
      <c r="A505" s="13">
        <v>28129372</v>
      </c>
      <c r="B505" s="13" t="s">
        <v>13934</v>
      </c>
      <c r="C505" s="13" t="s">
        <v>13935</v>
      </c>
      <c r="D505" s="13" t="s">
        <v>13936</v>
      </c>
      <c r="E505" s="13" t="s">
        <v>13937</v>
      </c>
      <c r="F505" s="13" t="s">
        <v>424</v>
      </c>
      <c r="G505" s="13">
        <v>2017</v>
      </c>
      <c r="H505" s="44">
        <v>42763</v>
      </c>
      <c r="I505" s="13" t="s">
        <v>13938</v>
      </c>
      <c r="K505" s="13" t="s">
        <v>13939</v>
      </c>
      <c r="L505" s="13" t="str">
        <f t="shared" si="7"/>
        <v>PreAlerta</v>
      </c>
    </row>
    <row r="506" spans="1:12" ht="15.75" customHeight="1" x14ac:dyDescent="0.25">
      <c r="A506" s="13">
        <v>26968786</v>
      </c>
      <c r="B506" s="13" t="s">
        <v>1419</v>
      </c>
      <c r="C506" s="13" t="s">
        <v>1420</v>
      </c>
      <c r="D506" s="13" t="s">
        <v>1421</v>
      </c>
      <c r="E506" s="13" t="s">
        <v>1422</v>
      </c>
      <c r="F506" s="13" t="s">
        <v>393</v>
      </c>
      <c r="G506" s="13">
        <v>2017</v>
      </c>
      <c r="H506" s="44">
        <v>42442</v>
      </c>
      <c r="K506" s="13" t="s">
        <v>1423</v>
      </c>
      <c r="L506" s="13" t="str">
        <f t="shared" si="7"/>
        <v>PreAlerta</v>
      </c>
    </row>
    <row r="507" spans="1:12" ht="15.75" customHeight="1" x14ac:dyDescent="0.25">
      <c r="A507" s="13">
        <v>27382010</v>
      </c>
      <c r="B507" s="13" t="s">
        <v>8516</v>
      </c>
      <c r="C507" s="13" t="s">
        <v>8517</v>
      </c>
      <c r="D507" s="13" t="s">
        <v>8518</v>
      </c>
      <c r="E507" s="13" t="s">
        <v>333</v>
      </c>
      <c r="F507" s="13" t="s">
        <v>393</v>
      </c>
      <c r="G507" s="13">
        <v>2017</v>
      </c>
      <c r="H507" s="44">
        <v>42558</v>
      </c>
      <c r="K507" s="13" t="s">
        <v>8519</v>
      </c>
      <c r="L507" s="13" t="str">
        <f t="shared" si="7"/>
        <v>PreAlerta</v>
      </c>
    </row>
    <row r="508" spans="1:12" ht="15.75" customHeight="1" x14ac:dyDescent="0.25">
      <c r="A508" s="13">
        <v>27707989</v>
      </c>
      <c r="B508" s="13" t="s">
        <v>3367</v>
      </c>
      <c r="C508" s="13" t="s">
        <v>3368</v>
      </c>
      <c r="D508" s="13" t="s">
        <v>3369</v>
      </c>
      <c r="E508" s="13" t="s">
        <v>1700</v>
      </c>
      <c r="F508" s="13" t="s">
        <v>493</v>
      </c>
      <c r="G508" s="13">
        <v>2017</v>
      </c>
      <c r="H508" s="44">
        <v>42650</v>
      </c>
      <c r="K508" s="13" t="s">
        <v>3370</v>
      </c>
      <c r="L508" s="13" t="str">
        <f t="shared" si="7"/>
        <v>PreAlerta</v>
      </c>
    </row>
    <row r="509" spans="1:12" ht="15.75" customHeight="1" x14ac:dyDescent="0.25">
      <c r="A509" s="13">
        <v>27890419</v>
      </c>
      <c r="B509" s="13" t="s">
        <v>1948</v>
      </c>
      <c r="C509" s="13" t="s">
        <v>1949</v>
      </c>
      <c r="D509" s="13" t="s">
        <v>1950</v>
      </c>
      <c r="E509" s="13" t="s">
        <v>1145</v>
      </c>
      <c r="F509" s="13" t="s">
        <v>285</v>
      </c>
      <c r="G509" s="13">
        <v>2017</v>
      </c>
      <c r="H509" s="44">
        <v>42703</v>
      </c>
      <c r="K509" s="13" t="s">
        <v>1951</v>
      </c>
      <c r="L509" s="13" t="str">
        <f t="shared" si="7"/>
        <v>PreAlerta</v>
      </c>
    </row>
    <row r="510" spans="1:12" ht="15.75" customHeight="1" x14ac:dyDescent="0.25">
      <c r="A510" s="13">
        <v>27922851</v>
      </c>
      <c r="B510" s="13" t="s">
        <v>19953</v>
      </c>
      <c r="C510" s="13" t="s">
        <v>19954</v>
      </c>
      <c r="D510" s="13" t="s">
        <v>19955</v>
      </c>
      <c r="E510" s="13" t="s">
        <v>9230</v>
      </c>
      <c r="F510" s="13" t="s">
        <v>257</v>
      </c>
      <c r="G510" s="13">
        <v>2017</v>
      </c>
      <c r="H510" s="44">
        <v>42711</v>
      </c>
      <c r="I510" s="13" t="s">
        <v>19956</v>
      </c>
      <c r="K510" s="13" t="s">
        <v>19957</v>
      </c>
      <c r="L510" s="13" t="str">
        <f t="shared" si="7"/>
        <v>PreAlerta</v>
      </c>
    </row>
    <row r="511" spans="1:12" ht="15.75" customHeight="1" x14ac:dyDescent="0.25">
      <c r="A511" s="13">
        <v>28038960</v>
      </c>
      <c r="B511" s="13" t="s">
        <v>3170</v>
      </c>
      <c r="C511" s="13" t="s">
        <v>3171</v>
      </c>
      <c r="D511" s="13" t="s">
        <v>3172</v>
      </c>
      <c r="E511" s="13" t="s">
        <v>2057</v>
      </c>
      <c r="F511" s="13" t="s">
        <v>949</v>
      </c>
      <c r="G511" s="13">
        <v>2017</v>
      </c>
      <c r="H511" s="44">
        <v>42736</v>
      </c>
      <c r="I511" s="13" t="s">
        <v>3173</v>
      </c>
      <c r="J511" s="13" t="s">
        <v>3174</v>
      </c>
      <c r="K511" s="13" t="s">
        <v>3175</v>
      </c>
      <c r="L511" s="13" t="str">
        <f t="shared" si="7"/>
        <v>PreAlerta</v>
      </c>
    </row>
    <row r="512" spans="1:12" ht="15.75" customHeight="1" x14ac:dyDescent="0.25">
      <c r="A512" s="13">
        <v>28134103</v>
      </c>
      <c r="B512" s="13" t="s">
        <v>1674</v>
      </c>
      <c r="C512" s="13" t="s">
        <v>1675</v>
      </c>
      <c r="D512" s="13" t="s">
        <v>1676</v>
      </c>
      <c r="E512" s="13" t="s">
        <v>655</v>
      </c>
      <c r="F512" s="13" t="s">
        <v>679</v>
      </c>
      <c r="G512" s="13">
        <v>2017</v>
      </c>
      <c r="H512" s="44">
        <v>42766</v>
      </c>
      <c r="K512" s="13" t="s">
        <v>1677</v>
      </c>
      <c r="L512" s="13" t="str">
        <f t="shared" si="7"/>
        <v>PreAlerta</v>
      </c>
    </row>
    <row r="513" spans="1:12" ht="15.75" customHeight="1" x14ac:dyDescent="0.25">
      <c r="A513" s="13">
        <v>30108750</v>
      </c>
      <c r="B513" s="13" t="s">
        <v>16757</v>
      </c>
      <c r="C513" s="13" t="s">
        <v>16758</v>
      </c>
      <c r="D513" s="13" t="s">
        <v>16759</v>
      </c>
      <c r="E513" s="13" t="s">
        <v>16760</v>
      </c>
      <c r="F513" s="13" t="s">
        <v>16761</v>
      </c>
      <c r="G513" s="13">
        <v>2016</v>
      </c>
      <c r="H513" s="44">
        <v>43328</v>
      </c>
      <c r="I513" s="13" t="s">
        <v>16762</v>
      </c>
      <c r="K513" s="13" t="s">
        <v>16763</v>
      </c>
      <c r="L513" s="13" t="str">
        <f t="shared" si="7"/>
        <v>PreAlerta</v>
      </c>
    </row>
    <row r="514" spans="1:12" ht="15.75" customHeight="1" x14ac:dyDescent="0.25">
      <c r="A514" s="13">
        <v>28153820</v>
      </c>
      <c r="B514" s="13" t="s">
        <v>11323</v>
      </c>
      <c r="C514" s="13" t="s">
        <v>11324</v>
      </c>
      <c r="D514" s="13" t="s">
        <v>11325</v>
      </c>
      <c r="E514" s="13" t="s">
        <v>7256</v>
      </c>
      <c r="F514" s="13" t="s">
        <v>6837</v>
      </c>
      <c r="G514" s="13">
        <v>2017</v>
      </c>
      <c r="H514" s="44">
        <v>42770</v>
      </c>
      <c r="K514" s="13" t="s">
        <v>11326</v>
      </c>
      <c r="L514" s="13" t="str">
        <f t="shared" ref="L514:L577" si="8">IF(ISNUMBER(VLOOKUP(A514,PRE,1,FALSE)),"PreAlerta",IF(ISNUMBER(VLOOKUP(A514,POST,1,FALSE)),"PostAlerta",IF(ISNUMBER(VLOOKUP(A514,EXCL,1,FALSE)),"Excluida","no incluido")))</f>
        <v>PreAlerta</v>
      </c>
    </row>
    <row r="515" spans="1:12" ht="15.75" customHeight="1" x14ac:dyDescent="0.25">
      <c r="A515" s="13">
        <v>28241458</v>
      </c>
      <c r="B515" s="13" t="s">
        <v>18350</v>
      </c>
      <c r="C515" s="13" t="s">
        <v>18351</v>
      </c>
      <c r="D515" s="13" t="s">
        <v>18352</v>
      </c>
      <c r="E515" s="13" t="s">
        <v>18353</v>
      </c>
      <c r="F515" s="13" t="s">
        <v>15834</v>
      </c>
      <c r="G515" s="13">
        <v>2017</v>
      </c>
      <c r="H515" s="44">
        <v>42795</v>
      </c>
      <c r="I515" s="13" t="s">
        <v>18354</v>
      </c>
      <c r="K515" s="13" t="s">
        <v>18355</v>
      </c>
      <c r="L515" s="13" t="str">
        <f t="shared" si="8"/>
        <v>PreAlerta</v>
      </c>
    </row>
    <row r="516" spans="1:12" ht="15.75" customHeight="1" x14ac:dyDescent="0.25">
      <c r="A516" s="13">
        <v>28145684</v>
      </c>
      <c r="B516" s="13" t="s">
        <v>2834</v>
      </c>
      <c r="C516" s="13" t="s">
        <v>2835</v>
      </c>
      <c r="D516" s="13" t="s">
        <v>2836</v>
      </c>
      <c r="E516" s="13" t="s">
        <v>2837</v>
      </c>
      <c r="F516" s="13" t="s">
        <v>2838</v>
      </c>
      <c r="G516" s="13">
        <v>2017</v>
      </c>
      <c r="H516" s="44">
        <v>42768</v>
      </c>
      <c r="I516" s="13" t="s">
        <v>2839</v>
      </c>
      <c r="J516" s="13" t="s">
        <v>2840</v>
      </c>
      <c r="K516" s="13" t="s">
        <v>2841</v>
      </c>
      <c r="L516" s="13" t="str">
        <f t="shared" si="8"/>
        <v>PreAlerta</v>
      </c>
    </row>
    <row r="517" spans="1:12" ht="15.75" customHeight="1" x14ac:dyDescent="0.25">
      <c r="A517" s="13">
        <v>27347854</v>
      </c>
      <c r="B517" s="13" t="s">
        <v>5401</v>
      </c>
      <c r="C517" s="13" t="s">
        <v>5402</v>
      </c>
      <c r="D517" s="13" t="s">
        <v>5403</v>
      </c>
      <c r="E517" s="13" t="s">
        <v>1244</v>
      </c>
      <c r="F517" s="13" t="s">
        <v>209</v>
      </c>
      <c r="G517" s="13">
        <v>2017</v>
      </c>
      <c r="H517" s="44">
        <v>42549</v>
      </c>
      <c r="K517" s="13" t="s">
        <v>5404</v>
      </c>
      <c r="L517" s="13" t="str">
        <f t="shared" si="8"/>
        <v>PreAlerta</v>
      </c>
    </row>
    <row r="518" spans="1:12" ht="15.75" customHeight="1" x14ac:dyDescent="0.25">
      <c r="A518" s="13">
        <v>27418572</v>
      </c>
      <c r="B518" s="13" t="s">
        <v>12104</v>
      </c>
      <c r="C518" s="13" t="s">
        <v>12105</v>
      </c>
      <c r="D518" s="13" t="s">
        <v>12106</v>
      </c>
      <c r="E518" s="13" t="s">
        <v>12107</v>
      </c>
      <c r="F518" s="13" t="s">
        <v>393</v>
      </c>
      <c r="G518" s="13">
        <v>2017</v>
      </c>
      <c r="H518" s="44">
        <v>42567</v>
      </c>
      <c r="K518" s="13" t="s">
        <v>12108</v>
      </c>
      <c r="L518" s="13" t="str">
        <f t="shared" si="8"/>
        <v>PreAlerta</v>
      </c>
    </row>
    <row r="519" spans="1:12" ht="15.75" customHeight="1" x14ac:dyDescent="0.25">
      <c r="A519" s="13">
        <v>27597434</v>
      </c>
      <c r="B519" s="13" t="s">
        <v>1905</v>
      </c>
      <c r="C519" s="13" t="s">
        <v>1906</v>
      </c>
      <c r="D519" s="13" t="s">
        <v>1907</v>
      </c>
      <c r="E519" s="13" t="s">
        <v>832</v>
      </c>
      <c r="F519" s="13" t="s">
        <v>399</v>
      </c>
      <c r="G519" s="13">
        <v>2017</v>
      </c>
      <c r="H519" s="44">
        <v>42620</v>
      </c>
      <c r="I519" s="13" t="s">
        <v>1908</v>
      </c>
      <c r="J519" s="13" t="s">
        <v>1909</v>
      </c>
      <c r="K519" s="13" t="s">
        <v>1910</v>
      </c>
      <c r="L519" s="13" t="str">
        <f t="shared" si="8"/>
        <v>PreAlerta</v>
      </c>
    </row>
    <row r="520" spans="1:12" ht="15.75" customHeight="1" x14ac:dyDescent="0.25">
      <c r="A520" s="13">
        <v>27999043</v>
      </c>
      <c r="B520" s="13" t="s">
        <v>7726</v>
      </c>
      <c r="C520" s="13" t="s">
        <v>7727</v>
      </c>
      <c r="D520" s="13" t="s">
        <v>7728</v>
      </c>
      <c r="E520" s="13" t="s">
        <v>655</v>
      </c>
      <c r="F520" s="13" t="s">
        <v>493</v>
      </c>
      <c r="G520" s="13">
        <v>2017</v>
      </c>
      <c r="H520" s="44">
        <v>42726</v>
      </c>
      <c r="K520" s="13" t="s">
        <v>7729</v>
      </c>
      <c r="L520" s="13" t="str">
        <f t="shared" si="8"/>
        <v>PostAlerta</v>
      </c>
    </row>
    <row r="521" spans="1:12" ht="15.75" customHeight="1" x14ac:dyDescent="0.25">
      <c r="A521" s="13">
        <v>28039432</v>
      </c>
      <c r="B521" s="13" t="s">
        <v>11009</v>
      </c>
      <c r="C521" s="13" t="s">
        <v>11010</v>
      </c>
      <c r="D521" s="13" t="s">
        <v>11011</v>
      </c>
      <c r="E521" s="13" t="s">
        <v>4183</v>
      </c>
      <c r="F521" s="13" t="s">
        <v>393</v>
      </c>
      <c r="G521" s="13">
        <v>2017</v>
      </c>
      <c r="H521" s="44">
        <v>42736</v>
      </c>
      <c r="K521" s="13" t="s">
        <v>11012</v>
      </c>
      <c r="L521" s="13" t="str">
        <f t="shared" si="8"/>
        <v>PreAlerta</v>
      </c>
    </row>
    <row r="522" spans="1:12" ht="15.75" customHeight="1" x14ac:dyDescent="0.25">
      <c r="A522" s="13">
        <v>28069643</v>
      </c>
      <c r="B522" s="13" t="s">
        <v>715</v>
      </c>
      <c r="C522" s="13" t="s">
        <v>716</v>
      </c>
      <c r="D522" s="13" t="s">
        <v>717</v>
      </c>
      <c r="E522" s="13" t="s">
        <v>718</v>
      </c>
      <c r="F522" s="13" t="s">
        <v>573</v>
      </c>
      <c r="G522" s="13">
        <v>2017</v>
      </c>
      <c r="H522" s="44">
        <v>42746</v>
      </c>
      <c r="I522" s="13" t="s">
        <v>719</v>
      </c>
      <c r="K522" s="13" t="s">
        <v>720</v>
      </c>
      <c r="L522" s="13" t="str">
        <f t="shared" si="8"/>
        <v>PreAlerta</v>
      </c>
    </row>
    <row r="523" spans="1:12" ht="15.75" customHeight="1" x14ac:dyDescent="0.25">
      <c r="A523" s="13">
        <v>28072403</v>
      </c>
      <c r="B523" s="13" t="s">
        <v>19089</v>
      </c>
      <c r="C523" s="13" t="s">
        <v>19090</v>
      </c>
      <c r="D523" s="13" t="s">
        <v>19091</v>
      </c>
      <c r="E523" s="13" t="s">
        <v>119</v>
      </c>
      <c r="F523" s="13" t="s">
        <v>218</v>
      </c>
      <c r="G523" s="13">
        <v>2017</v>
      </c>
      <c r="H523" s="44">
        <v>42746</v>
      </c>
      <c r="K523" s="13" t="s">
        <v>19092</v>
      </c>
      <c r="L523" s="13" t="str">
        <f t="shared" si="8"/>
        <v>PreAlerta</v>
      </c>
    </row>
    <row r="524" spans="1:12" ht="15.75" customHeight="1" x14ac:dyDescent="0.25">
      <c r="A524" s="13">
        <v>28178112</v>
      </c>
      <c r="B524" s="13" t="s">
        <v>3813</v>
      </c>
      <c r="C524" s="13" t="s">
        <v>3814</v>
      </c>
      <c r="D524" s="13" t="s">
        <v>3815</v>
      </c>
      <c r="E524" s="13" t="s">
        <v>3816</v>
      </c>
      <c r="F524" s="13" t="s">
        <v>304</v>
      </c>
      <c r="G524" s="13">
        <v>2017</v>
      </c>
      <c r="H524" s="44">
        <v>42775</v>
      </c>
      <c r="K524" s="13" t="s">
        <v>3817</v>
      </c>
      <c r="L524" s="13" t="str">
        <f t="shared" si="8"/>
        <v>PostAlerta</v>
      </c>
    </row>
    <row r="525" spans="1:12" ht="15.75" customHeight="1" x14ac:dyDescent="0.25">
      <c r="A525" s="13">
        <v>28178113</v>
      </c>
      <c r="B525" s="13" t="s">
        <v>1635</v>
      </c>
      <c r="C525" s="13" t="s">
        <v>1636</v>
      </c>
      <c r="D525" s="13" t="s">
        <v>1637</v>
      </c>
      <c r="E525" s="13" t="s">
        <v>1638</v>
      </c>
      <c r="F525" s="13" t="s">
        <v>304</v>
      </c>
      <c r="G525" s="13">
        <v>2017</v>
      </c>
      <c r="H525" s="44">
        <v>42775</v>
      </c>
      <c r="I525" s="13" t="s">
        <v>1639</v>
      </c>
      <c r="J525" s="13" t="s">
        <v>1640</v>
      </c>
      <c r="K525" s="13" t="s">
        <v>1641</v>
      </c>
      <c r="L525" s="13" t="str">
        <f t="shared" si="8"/>
        <v>PostAlerta</v>
      </c>
    </row>
    <row r="526" spans="1:12" ht="15.75" customHeight="1" x14ac:dyDescent="0.25">
      <c r="A526" s="13">
        <v>28178114</v>
      </c>
      <c r="B526" s="13" t="s">
        <v>5026</v>
      </c>
      <c r="C526" s="13" t="s">
        <v>5027</v>
      </c>
      <c r="D526" s="13" t="s">
        <v>5028</v>
      </c>
      <c r="E526" s="13" t="s">
        <v>813</v>
      </c>
      <c r="F526" s="13" t="s">
        <v>304</v>
      </c>
      <c r="G526" s="13">
        <v>2017</v>
      </c>
      <c r="H526" s="44">
        <v>42775</v>
      </c>
      <c r="K526" s="13" t="s">
        <v>5029</v>
      </c>
      <c r="L526" s="13" t="str">
        <f t="shared" si="8"/>
        <v>PostAlerta</v>
      </c>
    </row>
    <row r="527" spans="1:12" ht="15.75" customHeight="1" x14ac:dyDescent="0.25">
      <c r="A527" s="13">
        <v>28290950</v>
      </c>
      <c r="B527" s="13" t="s">
        <v>21097</v>
      </c>
      <c r="C527" s="13" t="s">
        <v>21098</v>
      </c>
      <c r="D527" s="13" t="s">
        <v>21099</v>
      </c>
      <c r="E527" s="13" t="s">
        <v>21100</v>
      </c>
      <c r="F527" s="13" t="s">
        <v>4778</v>
      </c>
      <c r="G527" s="13">
        <v>2017</v>
      </c>
      <c r="H527" s="44">
        <v>42809</v>
      </c>
      <c r="K527" s="13" t="s">
        <v>21101</v>
      </c>
      <c r="L527" s="13" t="str">
        <f t="shared" si="8"/>
        <v>PostAlerta</v>
      </c>
    </row>
    <row r="528" spans="1:12" ht="15.75" customHeight="1" x14ac:dyDescent="0.25">
      <c r="A528" s="13">
        <v>27580580</v>
      </c>
      <c r="B528" s="13" t="s">
        <v>2569</v>
      </c>
      <c r="C528" s="13" t="s">
        <v>2570</v>
      </c>
      <c r="D528" s="13" t="s">
        <v>2571</v>
      </c>
      <c r="E528" s="13" t="s">
        <v>2572</v>
      </c>
      <c r="F528" s="13" t="s">
        <v>1936</v>
      </c>
      <c r="G528" s="13">
        <v>2017</v>
      </c>
      <c r="H528" s="44">
        <v>42615</v>
      </c>
      <c r="K528" s="13" t="s">
        <v>2573</v>
      </c>
      <c r="L528" s="13" t="str">
        <f t="shared" si="8"/>
        <v>PreAlerta</v>
      </c>
    </row>
    <row r="529" spans="1:12" ht="15.75" customHeight="1" x14ac:dyDescent="0.25">
      <c r="A529" s="13">
        <v>28350843</v>
      </c>
      <c r="B529" s="13" t="s">
        <v>22398</v>
      </c>
      <c r="C529" s="13" t="s">
        <v>22399</v>
      </c>
      <c r="D529" s="13" t="s">
        <v>22400</v>
      </c>
      <c r="E529" s="13" t="s">
        <v>22401</v>
      </c>
      <c r="F529" s="13" t="s">
        <v>424</v>
      </c>
      <c r="G529" s="13">
        <v>2017</v>
      </c>
      <c r="H529" s="44">
        <v>42823</v>
      </c>
      <c r="I529" s="13" t="s">
        <v>22402</v>
      </c>
      <c r="K529" s="13" t="s">
        <v>22403</v>
      </c>
      <c r="L529" s="13" t="str">
        <f t="shared" si="8"/>
        <v>PreAlerta</v>
      </c>
    </row>
    <row r="530" spans="1:12" ht="15.75" customHeight="1" x14ac:dyDescent="0.25">
      <c r="A530" s="13">
        <v>28385139</v>
      </c>
      <c r="B530" s="13" t="s">
        <v>5428</v>
      </c>
      <c r="C530" s="13" t="s">
        <v>3409</v>
      </c>
      <c r="D530" s="13" t="s">
        <v>5429</v>
      </c>
      <c r="E530" s="13" t="s">
        <v>655</v>
      </c>
      <c r="F530" s="13" t="s">
        <v>381</v>
      </c>
      <c r="G530" s="13">
        <v>2017</v>
      </c>
      <c r="H530" s="44">
        <v>42833</v>
      </c>
      <c r="L530" s="13" t="str">
        <f t="shared" si="8"/>
        <v>PostAlerta</v>
      </c>
    </row>
    <row r="531" spans="1:12" ht="15.75" customHeight="1" x14ac:dyDescent="0.25">
      <c r="A531" s="13">
        <v>28385144</v>
      </c>
      <c r="B531" s="13" t="s">
        <v>5782</v>
      </c>
      <c r="C531" s="13" t="s">
        <v>5783</v>
      </c>
      <c r="D531" s="13" t="s">
        <v>5784</v>
      </c>
      <c r="E531" s="13" t="s">
        <v>655</v>
      </c>
      <c r="F531" s="13" t="s">
        <v>381</v>
      </c>
      <c r="G531" s="13">
        <v>2017</v>
      </c>
      <c r="H531" s="44">
        <v>42833</v>
      </c>
      <c r="L531" s="13" t="str">
        <f t="shared" si="8"/>
        <v>PostAlerta</v>
      </c>
    </row>
    <row r="532" spans="1:12" ht="15.75" customHeight="1" x14ac:dyDescent="0.25">
      <c r="A532" s="13">
        <v>28002109</v>
      </c>
      <c r="B532" s="13" t="s">
        <v>20133</v>
      </c>
      <c r="C532" s="13" t="s">
        <v>20134</v>
      </c>
      <c r="D532" s="13" t="s">
        <v>20135</v>
      </c>
      <c r="E532" s="13" t="s">
        <v>20136</v>
      </c>
      <c r="F532" s="13" t="s">
        <v>15227</v>
      </c>
      <c r="G532" s="13">
        <v>2017</v>
      </c>
      <c r="H532" s="44">
        <v>42726</v>
      </c>
      <c r="K532" s="13" t="s">
        <v>20137</v>
      </c>
      <c r="L532" s="13" t="str">
        <f t="shared" si="8"/>
        <v>PostAlerta</v>
      </c>
    </row>
    <row r="533" spans="1:12" ht="15.75" customHeight="1" x14ac:dyDescent="0.25">
      <c r="A533" s="13">
        <v>28063198</v>
      </c>
      <c r="B533" s="13" t="s">
        <v>6293</v>
      </c>
      <c r="C533" s="13" t="s">
        <v>6294</v>
      </c>
      <c r="D533" s="13" t="s">
        <v>6295</v>
      </c>
      <c r="E533" s="13" t="s">
        <v>6296</v>
      </c>
      <c r="F533" s="13" t="s">
        <v>6297</v>
      </c>
      <c r="G533" s="13">
        <v>2017</v>
      </c>
      <c r="H533" s="44">
        <v>42743</v>
      </c>
      <c r="I533" s="13" t="s">
        <v>6298</v>
      </c>
      <c r="K533" s="13" t="s">
        <v>6299</v>
      </c>
      <c r="L533" s="13" t="str">
        <f t="shared" si="8"/>
        <v>PreAlerta</v>
      </c>
    </row>
    <row r="534" spans="1:12" ht="15.75" customHeight="1" x14ac:dyDescent="0.25">
      <c r="A534" s="13">
        <v>28193667</v>
      </c>
      <c r="B534" s="13" t="s">
        <v>2546</v>
      </c>
      <c r="C534" s="13" t="s">
        <v>2547</v>
      </c>
      <c r="D534" s="13" t="s">
        <v>2548</v>
      </c>
      <c r="E534" s="13" t="s">
        <v>2549</v>
      </c>
      <c r="F534" s="13" t="s">
        <v>573</v>
      </c>
      <c r="G534" s="13">
        <v>2017</v>
      </c>
      <c r="H534" s="44">
        <v>42781</v>
      </c>
      <c r="I534" s="13" t="s">
        <v>2550</v>
      </c>
      <c r="K534" s="13" t="s">
        <v>2551</v>
      </c>
      <c r="L534" s="13" t="str">
        <f t="shared" si="8"/>
        <v>PostAlerta</v>
      </c>
    </row>
    <row r="535" spans="1:12" ht="15.75" customHeight="1" x14ac:dyDescent="0.25">
      <c r="A535" s="13">
        <v>28282365</v>
      </c>
      <c r="B535" s="13" t="s">
        <v>1923</v>
      </c>
      <c r="C535" s="13" t="s">
        <v>254</v>
      </c>
      <c r="D535" s="13" t="s">
        <v>1924</v>
      </c>
      <c r="E535" s="13" t="s">
        <v>256</v>
      </c>
      <c r="F535" s="13" t="s">
        <v>304</v>
      </c>
      <c r="G535" s="13">
        <v>2017</v>
      </c>
      <c r="H535" s="44">
        <v>42805</v>
      </c>
      <c r="K535" s="13" t="s">
        <v>1925</v>
      </c>
      <c r="L535" s="13" t="str">
        <f t="shared" si="8"/>
        <v>PostAlerta</v>
      </c>
    </row>
    <row r="536" spans="1:12" ht="15.75" customHeight="1" x14ac:dyDescent="0.25">
      <c r="A536" s="13">
        <v>28282644</v>
      </c>
      <c r="B536" s="13" t="s">
        <v>5279</v>
      </c>
      <c r="C536" s="13" t="s">
        <v>5280</v>
      </c>
      <c r="D536" s="13" t="s">
        <v>5281</v>
      </c>
      <c r="E536" s="13" t="s">
        <v>423</v>
      </c>
      <c r="F536" s="13" t="s">
        <v>304</v>
      </c>
      <c r="G536" s="13">
        <v>2017</v>
      </c>
      <c r="H536" s="44">
        <v>42805</v>
      </c>
      <c r="K536" s="13" t="s">
        <v>5282</v>
      </c>
      <c r="L536" s="13" t="str">
        <f t="shared" si="8"/>
        <v>PostAlerta</v>
      </c>
    </row>
    <row r="537" spans="1:12" ht="15.75" customHeight="1" x14ac:dyDescent="0.25">
      <c r="A537" s="13">
        <v>28282645</v>
      </c>
      <c r="B537" s="13" t="s">
        <v>15620</v>
      </c>
      <c r="C537" s="13" t="s">
        <v>15621</v>
      </c>
      <c r="D537" s="13" t="s">
        <v>15622</v>
      </c>
      <c r="E537" s="13" t="s">
        <v>10204</v>
      </c>
      <c r="F537" s="13" t="s">
        <v>304</v>
      </c>
      <c r="G537" s="13">
        <v>2017</v>
      </c>
      <c r="H537" s="44">
        <v>42805</v>
      </c>
      <c r="K537" s="13" t="s">
        <v>15623</v>
      </c>
      <c r="L537" s="13" t="str">
        <f t="shared" si="8"/>
        <v>PostAlerta</v>
      </c>
    </row>
    <row r="538" spans="1:12" ht="15.75" customHeight="1" x14ac:dyDescent="0.25">
      <c r="A538" s="13">
        <v>28369241</v>
      </c>
      <c r="B538" s="13" t="s">
        <v>21557</v>
      </c>
      <c r="C538" s="13" t="s">
        <v>21558</v>
      </c>
      <c r="D538" s="13" t="s">
        <v>21559</v>
      </c>
      <c r="E538" s="13" t="s">
        <v>21560</v>
      </c>
      <c r="F538" s="13" t="s">
        <v>188</v>
      </c>
      <c r="G538" s="13">
        <v>2017</v>
      </c>
      <c r="H538" s="44">
        <v>42829</v>
      </c>
      <c r="K538" s="13" t="s">
        <v>21561</v>
      </c>
      <c r="L538" s="13" t="str">
        <f t="shared" si="8"/>
        <v>PostAlerta</v>
      </c>
    </row>
    <row r="539" spans="1:12" ht="15.75" customHeight="1" x14ac:dyDescent="0.25">
      <c r="A539" s="13">
        <v>28377334</v>
      </c>
      <c r="B539" s="13" t="s">
        <v>19350</v>
      </c>
      <c r="C539" s="13" t="s">
        <v>19351</v>
      </c>
      <c r="D539" s="13" t="s">
        <v>19352</v>
      </c>
      <c r="E539" s="13" t="s">
        <v>19353</v>
      </c>
      <c r="F539" s="13" t="s">
        <v>19354</v>
      </c>
      <c r="G539" s="13">
        <v>2017</v>
      </c>
      <c r="H539" s="44">
        <v>42831</v>
      </c>
      <c r="K539" s="13" t="s">
        <v>19355</v>
      </c>
      <c r="L539" s="13" t="str">
        <f t="shared" si="8"/>
        <v>PostAlerta</v>
      </c>
    </row>
    <row r="540" spans="1:12" ht="15.75" customHeight="1" x14ac:dyDescent="0.25">
      <c r="A540" s="13">
        <v>28400529</v>
      </c>
      <c r="B540" s="13" t="s">
        <v>6850</v>
      </c>
      <c r="C540" s="13" t="s">
        <v>6851</v>
      </c>
      <c r="D540" s="13" t="s">
        <v>6852</v>
      </c>
      <c r="E540" s="13" t="s">
        <v>2460</v>
      </c>
      <c r="F540" s="13" t="s">
        <v>277</v>
      </c>
      <c r="G540" s="13">
        <v>2017</v>
      </c>
      <c r="H540" s="44">
        <v>42838</v>
      </c>
      <c r="I540" s="13" t="s">
        <v>6853</v>
      </c>
      <c r="K540" s="13" t="s">
        <v>6854</v>
      </c>
      <c r="L540" s="13" t="str">
        <f t="shared" si="8"/>
        <v>PostAlerta</v>
      </c>
    </row>
    <row r="541" spans="1:12" ht="15.75" customHeight="1" x14ac:dyDescent="0.25">
      <c r="A541" s="13">
        <v>28431495</v>
      </c>
      <c r="B541" s="13" t="s">
        <v>1885</v>
      </c>
      <c r="C541" s="13" t="s">
        <v>1886</v>
      </c>
      <c r="D541" s="13" t="s">
        <v>1887</v>
      </c>
      <c r="E541" s="13" t="s">
        <v>1888</v>
      </c>
      <c r="F541" s="13" t="s">
        <v>864</v>
      </c>
      <c r="G541" s="13">
        <v>2017</v>
      </c>
      <c r="H541" s="44">
        <v>42848</v>
      </c>
      <c r="I541" s="13" t="s">
        <v>1889</v>
      </c>
      <c r="K541" s="13" t="s">
        <v>1890</v>
      </c>
      <c r="L541" s="13" t="str">
        <f t="shared" si="8"/>
        <v>PostAlerta</v>
      </c>
    </row>
    <row r="542" spans="1:12" ht="15.75" customHeight="1" x14ac:dyDescent="0.25">
      <c r="A542" s="13">
        <v>28034887</v>
      </c>
      <c r="B542" s="13" t="s">
        <v>2437</v>
      </c>
      <c r="C542" s="13" t="s">
        <v>2438</v>
      </c>
      <c r="D542" s="13" t="s">
        <v>2439</v>
      </c>
      <c r="E542" s="13" t="s">
        <v>303</v>
      </c>
      <c r="F542" s="13" t="s">
        <v>2140</v>
      </c>
      <c r="G542" s="13">
        <v>2017</v>
      </c>
      <c r="H542" s="44">
        <v>42735</v>
      </c>
      <c r="I542" s="13" t="s">
        <v>2440</v>
      </c>
      <c r="K542" s="13" t="s">
        <v>2441</v>
      </c>
      <c r="L542" s="13" t="str">
        <f t="shared" si="8"/>
        <v>PostAlerta</v>
      </c>
    </row>
    <row r="543" spans="1:12" ht="15.75" customHeight="1" x14ac:dyDescent="0.25">
      <c r="A543" s="13">
        <v>28137938</v>
      </c>
      <c r="B543" s="13" t="s">
        <v>7509</v>
      </c>
      <c r="C543" s="13" t="s">
        <v>7510</v>
      </c>
      <c r="D543" s="13" t="s">
        <v>7511</v>
      </c>
      <c r="E543" s="13" t="s">
        <v>6980</v>
      </c>
      <c r="F543" s="13" t="s">
        <v>493</v>
      </c>
      <c r="G543" s="13">
        <v>2017</v>
      </c>
      <c r="H543" s="44">
        <v>42767</v>
      </c>
      <c r="K543" s="13" t="s">
        <v>7512</v>
      </c>
      <c r="L543" s="13" t="str">
        <f t="shared" si="8"/>
        <v>PostAlerta</v>
      </c>
    </row>
    <row r="544" spans="1:12" ht="15.75" customHeight="1" x14ac:dyDescent="0.25">
      <c r="A544" s="13">
        <v>28228492</v>
      </c>
      <c r="B544" s="13" t="s">
        <v>1576</v>
      </c>
      <c r="C544" s="13" t="s">
        <v>1577</v>
      </c>
      <c r="D544" s="13" t="s">
        <v>1578</v>
      </c>
      <c r="E544" s="13" t="s">
        <v>1579</v>
      </c>
      <c r="F544" s="13" t="s">
        <v>502</v>
      </c>
      <c r="G544" s="13">
        <v>2017</v>
      </c>
      <c r="H544" s="44">
        <v>42790</v>
      </c>
      <c r="I544" s="13" t="s">
        <v>1580</v>
      </c>
      <c r="K544" s="13" t="s">
        <v>1581</v>
      </c>
      <c r="L544" s="13" t="str">
        <f t="shared" si="8"/>
        <v>PreAlerta</v>
      </c>
    </row>
    <row r="545" spans="1:12" ht="15.75" customHeight="1" x14ac:dyDescent="0.25">
      <c r="A545" s="13">
        <v>28246379</v>
      </c>
      <c r="B545" s="13" t="s">
        <v>19460</v>
      </c>
      <c r="C545" s="13" t="s">
        <v>19461</v>
      </c>
      <c r="D545" s="13" t="s">
        <v>19462</v>
      </c>
      <c r="E545" s="13" t="s">
        <v>19463</v>
      </c>
      <c r="F545" s="13" t="s">
        <v>6730</v>
      </c>
      <c r="G545" s="13">
        <v>2017</v>
      </c>
      <c r="H545" s="44">
        <v>42796</v>
      </c>
      <c r="K545" s="13" t="s">
        <v>19464</v>
      </c>
      <c r="L545" s="13" t="str">
        <f t="shared" si="8"/>
        <v>PostAlerta</v>
      </c>
    </row>
    <row r="546" spans="1:12" ht="15.75" customHeight="1" x14ac:dyDescent="0.25">
      <c r="A546" s="13">
        <v>28407640</v>
      </c>
      <c r="B546" s="13" t="s">
        <v>300</v>
      </c>
      <c r="C546" s="13" t="s">
        <v>301</v>
      </c>
      <c r="D546" s="13" t="s">
        <v>302</v>
      </c>
      <c r="E546" s="13" t="s">
        <v>303</v>
      </c>
      <c r="F546" s="13" t="s">
        <v>304</v>
      </c>
      <c r="G546" s="13">
        <v>2017</v>
      </c>
      <c r="H546" s="44">
        <v>42839</v>
      </c>
      <c r="I546" s="13" t="s">
        <v>305</v>
      </c>
      <c r="J546" s="13" t="s">
        <v>306</v>
      </c>
      <c r="K546" s="13" t="s">
        <v>307</v>
      </c>
      <c r="L546" s="13" t="str">
        <f t="shared" si="8"/>
        <v>PostAlerta</v>
      </c>
    </row>
    <row r="547" spans="1:12" ht="15.75" customHeight="1" x14ac:dyDescent="0.25">
      <c r="A547" s="13">
        <v>28418303</v>
      </c>
      <c r="B547" s="13" t="s">
        <v>1388</v>
      </c>
      <c r="C547" s="13" t="s">
        <v>1389</v>
      </c>
      <c r="D547" s="13" t="s">
        <v>1390</v>
      </c>
      <c r="E547" s="13" t="s">
        <v>741</v>
      </c>
      <c r="F547" s="13" t="s">
        <v>145</v>
      </c>
      <c r="G547" s="13">
        <v>2017</v>
      </c>
      <c r="H547" s="44">
        <v>42844</v>
      </c>
      <c r="I547" s="13" t="s">
        <v>1391</v>
      </c>
      <c r="K547" s="13" t="s">
        <v>1392</v>
      </c>
      <c r="L547" s="13" t="str">
        <f t="shared" si="8"/>
        <v>PostAlerta</v>
      </c>
    </row>
    <row r="548" spans="1:12" ht="15.75" customHeight="1" x14ac:dyDescent="0.25">
      <c r="A548" s="13">
        <v>28432206</v>
      </c>
      <c r="B548" s="13" t="s">
        <v>18217</v>
      </c>
      <c r="C548" s="13" t="s">
        <v>18218</v>
      </c>
      <c r="D548" s="13" t="s">
        <v>18219</v>
      </c>
      <c r="E548" s="13" t="s">
        <v>5522</v>
      </c>
      <c r="F548" s="13" t="s">
        <v>393</v>
      </c>
      <c r="G548" s="13">
        <v>2017</v>
      </c>
      <c r="H548" s="44">
        <v>42848</v>
      </c>
      <c r="K548" s="13" t="s">
        <v>18220</v>
      </c>
      <c r="L548" s="13" t="str">
        <f t="shared" si="8"/>
        <v>PreAlerta</v>
      </c>
    </row>
    <row r="549" spans="1:12" ht="15.75" customHeight="1" x14ac:dyDescent="0.25">
      <c r="A549" s="13">
        <v>28707659</v>
      </c>
      <c r="B549" s="13" t="s">
        <v>1751</v>
      </c>
      <c r="C549" s="13" t="s">
        <v>1752</v>
      </c>
      <c r="D549" s="13" t="s">
        <v>1753</v>
      </c>
      <c r="E549" s="13" t="s">
        <v>1754</v>
      </c>
      <c r="F549" s="13" t="s">
        <v>1755</v>
      </c>
      <c r="G549" s="13">
        <v>2017</v>
      </c>
      <c r="H549" s="44">
        <v>42931</v>
      </c>
      <c r="K549" s="13" t="s">
        <v>1756</v>
      </c>
      <c r="L549" s="13" t="str">
        <f t="shared" si="8"/>
        <v>PostAlerta</v>
      </c>
    </row>
    <row r="550" spans="1:12" ht="15.75" customHeight="1" x14ac:dyDescent="0.25">
      <c r="A550" s="13">
        <v>28469158</v>
      </c>
      <c r="B550" s="13" t="s">
        <v>12062</v>
      </c>
      <c r="C550" s="13" t="s">
        <v>12063</v>
      </c>
      <c r="D550" s="13" t="s">
        <v>12064</v>
      </c>
      <c r="E550" s="13" t="s">
        <v>12065</v>
      </c>
      <c r="F550" s="13" t="s">
        <v>2202</v>
      </c>
      <c r="G550" s="13">
        <v>2017</v>
      </c>
      <c r="H550" s="44">
        <v>42860</v>
      </c>
      <c r="I550" s="13" t="s">
        <v>12066</v>
      </c>
      <c r="K550" s="13" t="s">
        <v>12067</v>
      </c>
      <c r="L550" s="13" t="str">
        <f t="shared" si="8"/>
        <v>PostAlerta</v>
      </c>
    </row>
    <row r="551" spans="1:12" ht="15.75" customHeight="1" x14ac:dyDescent="0.25">
      <c r="A551" s="13">
        <v>28545411</v>
      </c>
      <c r="B551" s="13" t="s">
        <v>4647</v>
      </c>
      <c r="C551" s="13" t="s">
        <v>4648</v>
      </c>
      <c r="D551" s="13" t="s">
        <v>4649</v>
      </c>
      <c r="E551" s="13" t="s">
        <v>4650</v>
      </c>
      <c r="F551" s="13" t="s">
        <v>1066</v>
      </c>
      <c r="G551" s="13">
        <v>2017</v>
      </c>
      <c r="H551" s="44">
        <v>42882</v>
      </c>
      <c r="I551" s="13" t="s">
        <v>4651</v>
      </c>
      <c r="K551" s="13" t="s">
        <v>4652</v>
      </c>
      <c r="L551" s="13" t="str">
        <f t="shared" si="8"/>
        <v>PostAlerta</v>
      </c>
    </row>
    <row r="552" spans="1:12" ht="15.75" customHeight="1" x14ac:dyDescent="0.25">
      <c r="A552" s="13">
        <v>26210760</v>
      </c>
      <c r="B552" s="13" t="s">
        <v>11889</v>
      </c>
      <c r="C552" s="13" t="s">
        <v>11890</v>
      </c>
      <c r="D552" s="13" t="s">
        <v>11891</v>
      </c>
      <c r="E552" s="13" t="s">
        <v>11892</v>
      </c>
      <c r="F552" s="13" t="s">
        <v>5245</v>
      </c>
      <c r="G552" s="13">
        <v>2017</v>
      </c>
      <c r="H552" s="44">
        <v>42212</v>
      </c>
      <c r="K552" s="13" t="s">
        <v>11893</v>
      </c>
      <c r="L552" s="13" t="str">
        <f t="shared" si="8"/>
        <v>PreAlerta</v>
      </c>
    </row>
    <row r="553" spans="1:12" ht="15.75" customHeight="1" x14ac:dyDescent="0.25">
      <c r="A553" s="13">
        <v>28345188</v>
      </c>
      <c r="B553" s="13" t="s">
        <v>6706</v>
      </c>
      <c r="C553" s="13" t="s">
        <v>6707</v>
      </c>
      <c r="D553" s="13" t="s">
        <v>6708</v>
      </c>
      <c r="E553" s="13" t="s">
        <v>6709</v>
      </c>
      <c r="F553" s="13" t="s">
        <v>6710</v>
      </c>
      <c r="G553" s="13">
        <v>2017</v>
      </c>
      <c r="H553" s="44">
        <v>42822</v>
      </c>
      <c r="K553" s="13" t="s">
        <v>6711</v>
      </c>
      <c r="L553" s="13" t="str">
        <f t="shared" si="8"/>
        <v>PostAlerta</v>
      </c>
    </row>
    <row r="554" spans="1:12" ht="15.75" customHeight="1" x14ac:dyDescent="0.25">
      <c r="A554" s="13">
        <v>28373191</v>
      </c>
      <c r="B554" s="13" t="s">
        <v>2181</v>
      </c>
      <c r="C554" s="13" t="s">
        <v>2182</v>
      </c>
      <c r="D554" s="13" t="s">
        <v>2183</v>
      </c>
      <c r="E554" s="13" t="s">
        <v>2184</v>
      </c>
      <c r="F554" s="13" t="s">
        <v>573</v>
      </c>
      <c r="G554" s="13">
        <v>2017</v>
      </c>
      <c r="H554" s="44">
        <v>42830</v>
      </c>
      <c r="I554" s="13" t="s">
        <v>2185</v>
      </c>
      <c r="K554" s="13" t="s">
        <v>2186</v>
      </c>
      <c r="L554" s="13" t="str">
        <f t="shared" si="8"/>
        <v>PostAlerta</v>
      </c>
    </row>
    <row r="555" spans="1:12" ht="15.75" customHeight="1" x14ac:dyDescent="0.25">
      <c r="A555" s="13">
        <v>28384434</v>
      </c>
      <c r="B555" s="13" t="s">
        <v>17873</v>
      </c>
      <c r="C555" s="13" t="s">
        <v>17874</v>
      </c>
      <c r="D555" s="13" t="s">
        <v>17875</v>
      </c>
      <c r="E555" s="13" t="s">
        <v>17876</v>
      </c>
      <c r="F555" s="13" t="s">
        <v>595</v>
      </c>
      <c r="G555" s="13">
        <v>2017</v>
      </c>
      <c r="H555" s="44">
        <v>42832</v>
      </c>
      <c r="K555" s="13" t="s">
        <v>17877</v>
      </c>
      <c r="L555" s="13" t="str">
        <f t="shared" si="8"/>
        <v>PostAlerta</v>
      </c>
    </row>
    <row r="556" spans="1:12" ht="15.75" customHeight="1" x14ac:dyDescent="0.25">
      <c r="A556" s="13">
        <v>28387837</v>
      </c>
      <c r="B556" s="13" t="s">
        <v>230</v>
      </c>
      <c r="C556" s="13" t="s">
        <v>231</v>
      </c>
      <c r="D556" s="13" t="s">
        <v>232</v>
      </c>
      <c r="E556" s="13" t="s">
        <v>233</v>
      </c>
      <c r="F556" s="13" t="s">
        <v>188</v>
      </c>
      <c r="G556" s="13">
        <v>2017</v>
      </c>
      <c r="H556" s="44">
        <v>42833</v>
      </c>
      <c r="I556" s="13" t="s">
        <v>234</v>
      </c>
      <c r="J556" s="13" t="s">
        <v>235</v>
      </c>
      <c r="K556" s="13" t="s">
        <v>236</v>
      </c>
      <c r="L556" s="13" t="str">
        <f t="shared" si="8"/>
        <v>PostAlerta</v>
      </c>
    </row>
    <row r="557" spans="1:12" ht="15.75" customHeight="1" x14ac:dyDescent="0.25">
      <c r="A557" s="13">
        <v>28446378</v>
      </c>
      <c r="B557" s="13" t="s">
        <v>1356</v>
      </c>
      <c r="C557" s="13" t="s">
        <v>1357</v>
      </c>
      <c r="D557" s="13" t="s">
        <v>1358</v>
      </c>
      <c r="E557" s="13" t="s">
        <v>1359</v>
      </c>
      <c r="F557" s="13" t="s">
        <v>1328</v>
      </c>
      <c r="G557" s="13">
        <v>2017</v>
      </c>
      <c r="H557" s="44">
        <v>42853</v>
      </c>
      <c r="K557" s="13" t="s">
        <v>1360</v>
      </c>
      <c r="L557" s="13" t="str">
        <f t="shared" si="8"/>
        <v>PostAlerta</v>
      </c>
    </row>
    <row r="558" spans="1:12" ht="15.75" customHeight="1" x14ac:dyDescent="0.25">
      <c r="A558" s="13">
        <v>28460033</v>
      </c>
      <c r="B558" s="13" t="s">
        <v>7872</v>
      </c>
      <c r="C558" s="13" t="s">
        <v>7873</v>
      </c>
      <c r="D558" s="13" t="s">
        <v>7874</v>
      </c>
      <c r="E558" s="13" t="s">
        <v>1872</v>
      </c>
      <c r="F558" s="13" t="s">
        <v>188</v>
      </c>
      <c r="G558" s="13">
        <v>2017</v>
      </c>
      <c r="H558" s="44">
        <v>42857</v>
      </c>
      <c r="I558" s="13" t="s">
        <v>7875</v>
      </c>
      <c r="K558" s="13" t="s">
        <v>7876</v>
      </c>
      <c r="L558" s="13" t="str">
        <f t="shared" si="8"/>
        <v>PostAlerta</v>
      </c>
    </row>
    <row r="559" spans="1:12" ht="15.75" customHeight="1" x14ac:dyDescent="0.25">
      <c r="A559" s="13">
        <v>28499284</v>
      </c>
      <c r="B559" s="13" t="s">
        <v>4034</v>
      </c>
      <c r="C559" s="13" t="s">
        <v>4035</v>
      </c>
      <c r="D559" s="13" t="s">
        <v>4036</v>
      </c>
      <c r="E559" s="13" t="s">
        <v>691</v>
      </c>
      <c r="F559" s="13" t="s">
        <v>304</v>
      </c>
      <c r="G559" s="13">
        <v>2017</v>
      </c>
      <c r="H559" s="44">
        <v>42868</v>
      </c>
      <c r="K559" s="13" t="s">
        <v>4037</v>
      </c>
      <c r="L559" s="13" t="str">
        <f t="shared" si="8"/>
        <v>PostAlerta</v>
      </c>
    </row>
    <row r="560" spans="1:12" ht="15.75" customHeight="1" x14ac:dyDescent="0.25">
      <c r="A560" s="13">
        <v>28615273</v>
      </c>
      <c r="B560" s="13" t="s">
        <v>5785</v>
      </c>
      <c r="C560" s="13" t="s">
        <v>5786</v>
      </c>
      <c r="D560" s="13" t="s">
        <v>5787</v>
      </c>
      <c r="E560" s="13" t="s">
        <v>5788</v>
      </c>
      <c r="F560" s="13" t="s">
        <v>5111</v>
      </c>
      <c r="G560" s="13">
        <v>2017</v>
      </c>
      <c r="H560" s="44">
        <v>42902</v>
      </c>
      <c r="I560" s="13" t="s">
        <v>5789</v>
      </c>
      <c r="K560" s="13" t="s">
        <v>5790</v>
      </c>
      <c r="L560" s="13" t="str">
        <f t="shared" si="8"/>
        <v>PostAlerta</v>
      </c>
    </row>
    <row r="561" spans="1:12" ht="15.75" customHeight="1" x14ac:dyDescent="0.25">
      <c r="A561" s="13">
        <v>28659133</v>
      </c>
      <c r="B561" s="13" t="s">
        <v>8522</v>
      </c>
      <c r="C561" s="13" t="s">
        <v>8523</v>
      </c>
      <c r="D561" s="13" t="s">
        <v>8524</v>
      </c>
      <c r="E561" s="13" t="s">
        <v>7432</v>
      </c>
      <c r="F561" s="13" t="s">
        <v>1066</v>
      </c>
      <c r="G561" s="13">
        <v>2017</v>
      </c>
      <c r="H561" s="44">
        <v>42916</v>
      </c>
      <c r="I561" s="13" t="s">
        <v>8525</v>
      </c>
      <c r="K561" s="13" t="s">
        <v>8526</v>
      </c>
      <c r="L561" s="13" t="str">
        <f t="shared" si="8"/>
        <v>PostAlerta</v>
      </c>
    </row>
    <row r="562" spans="1:12" ht="15.75" customHeight="1" x14ac:dyDescent="0.25">
      <c r="A562" s="13">
        <v>28662181</v>
      </c>
      <c r="B562" s="13" t="s">
        <v>22122</v>
      </c>
      <c r="C562" s="13" t="s">
        <v>22123</v>
      </c>
      <c r="D562" s="13" t="s">
        <v>22124</v>
      </c>
      <c r="E562" s="13" t="s">
        <v>4098</v>
      </c>
      <c r="F562" s="13" t="s">
        <v>1251</v>
      </c>
      <c r="G562" s="13">
        <v>2017</v>
      </c>
      <c r="H562" s="44">
        <v>42916</v>
      </c>
      <c r="I562" s="13" t="s">
        <v>22125</v>
      </c>
      <c r="K562" s="13" t="s">
        <v>22126</v>
      </c>
      <c r="L562" s="13" t="str">
        <f t="shared" si="8"/>
        <v>PostAlerta</v>
      </c>
    </row>
    <row r="563" spans="1:12" ht="15.75" customHeight="1" x14ac:dyDescent="0.25">
      <c r="A563" s="13">
        <v>28210887</v>
      </c>
      <c r="B563" s="13" t="s">
        <v>160</v>
      </c>
      <c r="C563" s="13" t="s">
        <v>161</v>
      </c>
      <c r="D563" s="13" t="s">
        <v>162</v>
      </c>
      <c r="E563" s="13" t="s">
        <v>163</v>
      </c>
      <c r="F563" s="13" t="s">
        <v>164</v>
      </c>
      <c r="G563" s="13">
        <v>2017</v>
      </c>
      <c r="H563" s="44">
        <v>42784</v>
      </c>
      <c r="K563" s="13" t="s">
        <v>165</v>
      </c>
      <c r="L563" s="13" t="str">
        <f t="shared" si="8"/>
        <v>PreAlerta</v>
      </c>
    </row>
    <row r="564" spans="1:12" ht="15.75" customHeight="1" x14ac:dyDescent="0.25">
      <c r="A564" s="13">
        <v>28333355</v>
      </c>
      <c r="B564" s="13" t="s">
        <v>7786</v>
      </c>
      <c r="C564" s="13" t="s">
        <v>7787</v>
      </c>
      <c r="D564" s="13" t="s">
        <v>7788</v>
      </c>
      <c r="E564" s="13" t="s">
        <v>2861</v>
      </c>
      <c r="F564" s="13" t="s">
        <v>493</v>
      </c>
      <c r="G564" s="13">
        <v>2017</v>
      </c>
      <c r="H564" s="44">
        <v>42818</v>
      </c>
      <c r="I564" s="13" t="s">
        <v>7789</v>
      </c>
      <c r="K564" s="13" t="s">
        <v>7790</v>
      </c>
      <c r="L564" s="13" t="str">
        <f t="shared" si="8"/>
        <v>PostAlerta</v>
      </c>
    </row>
    <row r="565" spans="1:12" ht="15.75" customHeight="1" x14ac:dyDescent="0.25">
      <c r="A565" s="13">
        <v>28431096</v>
      </c>
      <c r="B565" s="13" t="s">
        <v>6280</v>
      </c>
      <c r="C565" s="13" t="s">
        <v>6281</v>
      </c>
      <c r="D565" s="13" t="s">
        <v>6282</v>
      </c>
      <c r="E565" s="13" t="s">
        <v>6283</v>
      </c>
      <c r="F565" s="13" t="s">
        <v>493</v>
      </c>
      <c r="G565" s="13">
        <v>2017</v>
      </c>
      <c r="H565" s="44">
        <v>42847</v>
      </c>
      <c r="I565" s="13" t="s">
        <v>6284</v>
      </c>
      <c r="K565" s="13" t="s">
        <v>6285</v>
      </c>
      <c r="L565" s="13" t="str">
        <f t="shared" si="8"/>
        <v>PostAlerta</v>
      </c>
    </row>
    <row r="566" spans="1:12" ht="15.75" customHeight="1" x14ac:dyDescent="0.25">
      <c r="A566" s="13">
        <v>28510723</v>
      </c>
      <c r="B566" s="13" t="s">
        <v>10445</v>
      </c>
      <c r="C566" s="13" t="s">
        <v>10446</v>
      </c>
      <c r="D566" s="13" t="s">
        <v>10447</v>
      </c>
      <c r="E566" s="13" t="s">
        <v>2184</v>
      </c>
      <c r="F566" s="13" t="s">
        <v>2140</v>
      </c>
      <c r="G566" s="13">
        <v>2017</v>
      </c>
      <c r="H566" s="44">
        <v>42872</v>
      </c>
      <c r="K566" s="13" t="s">
        <v>10448</v>
      </c>
      <c r="L566" s="13" t="str">
        <f t="shared" si="8"/>
        <v>PostAlerta</v>
      </c>
    </row>
    <row r="567" spans="1:12" ht="15.75" customHeight="1" x14ac:dyDescent="0.25">
      <c r="A567" s="13">
        <v>28512023</v>
      </c>
      <c r="B567" s="13" t="s">
        <v>9103</v>
      </c>
      <c r="C567" s="13" t="s">
        <v>9104</v>
      </c>
      <c r="D567" s="13" t="s">
        <v>9105</v>
      </c>
      <c r="E567" s="13" t="s">
        <v>9106</v>
      </c>
      <c r="F567" s="13" t="s">
        <v>9107</v>
      </c>
      <c r="G567" s="13">
        <v>2017</v>
      </c>
      <c r="H567" s="44">
        <v>42873</v>
      </c>
      <c r="K567" s="13" t="s">
        <v>9108</v>
      </c>
      <c r="L567" s="13" t="str">
        <f t="shared" si="8"/>
        <v>PostAlerta</v>
      </c>
    </row>
    <row r="568" spans="1:12" ht="15.75" customHeight="1" x14ac:dyDescent="0.25">
      <c r="A568" s="13">
        <v>28717267</v>
      </c>
      <c r="B568" s="13" t="s">
        <v>18514</v>
      </c>
      <c r="C568" s="13" t="s">
        <v>18515</v>
      </c>
      <c r="D568" s="13" t="s">
        <v>18516</v>
      </c>
      <c r="E568" s="13" t="s">
        <v>18517</v>
      </c>
      <c r="F568" s="13" t="s">
        <v>18518</v>
      </c>
      <c r="G568" s="13">
        <v>2017</v>
      </c>
      <c r="H568" s="44">
        <v>42935</v>
      </c>
      <c r="I568" s="13" t="s">
        <v>18519</v>
      </c>
      <c r="K568" s="13" t="s">
        <v>18520</v>
      </c>
      <c r="L568" s="13" t="str">
        <f t="shared" si="8"/>
        <v>PostAlerta</v>
      </c>
    </row>
    <row r="569" spans="1:12" ht="15.75" customHeight="1" x14ac:dyDescent="0.25">
      <c r="A569" s="13">
        <v>28737492</v>
      </c>
      <c r="B569" s="13" t="s">
        <v>6350</v>
      </c>
      <c r="C569" s="13" t="s">
        <v>6351</v>
      </c>
      <c r="D569" s="13" t="s">
        <v>6352</v>
      </c>
      <c r="E569" s="13" t="s">
        <v>6353</v>
      </c>
      <c r="F569" s="13" t="s">
        <v>679</v>
      </c>
      <c r="G569" s="13">
        <v>2017</v>
      </c>
      <c r="H569" s="44">
        <v>42941</v>
      </c>
      <c r="K569" s="13" t="s">
        <v>6354</v>
      </c>
      <c r="L569" s="13" t="str">
        <f t="shared" si="8"/>
        <v>PostAlerta</v>
      </c>
    </row>
    <row r="570" spans="1:12" ht="15.75" customHeight="1" x14ac:dyDescent="0.25">
      <c r="A570" s="13">
        <v>28956800</v>
      </c>
      <c r="B570" s="13" t="s">
        <v>1241</v>
      </c>
      <c r="C570" s="13" t="s">
        <v>1242</v>
      </c>
      <c r="D570" s="13" t="s">
        <v>1243</v>
      </c>
      <c r="E570" s="13" t="s">
        <v>1244</v>
      </c>
      <c r="F570" s="13" t="s">
        <v>1245</v>
      </c>
      <c r="G570" s="13">
        <v>2017</v>
      </c>
      <c r="H570" s="44">
        <v>43007</v>
      </c>
      <c r="K570" s="13" t="s">
        <v>1246</v>
      </c>
      <c r="L570" s="13" t="str">
        <f t="shared" si="8"/>
        <v>PostAlerta</v>
      </c>
    </row>
    <row r="571" spans="1:12" ht="15.75" customHeight="1" x14ac:dyDescent="0.25">
      <c r="A571" s="13">
        <v>29205198</v>
      </c>
      <c r="B571" s="13" t="s">
        <v>4737</v>
      </c>
      <c r="C571" s="13" t="s">
        <v>4738</v>
      </c>
      <c r="D571" s="13" t="s">
        <v>4739</v>
      </c>
      <c r="E571" s="13" t="s">
        <v>1559</v>
      </c>
      <c r="F571" s="13" t="s">
        <v>986</v>
      </c>
      <c r="G571" s="13">
        <v>2017</v>
      </c>
      <c r="H571" s="44">
        <v>43075</v>
      </c>
      <c r="I571" s="13" t="s">
        <v>4740</v>
      </c>
      <c r="K571" s="13" t="s">
        <v>4741</v>
      </c>
      <c r="L571" s="13" t="str">
        <f t="shared" si="8"/>
        <v>PostAlerta</v>
      </c>
    </row>
    <row r="572" spans="1:12" ht="15.75" customHeight="1" x14ac:dyDescent="0.25">
      <c r="A572" s="13">
        <v>31543554</v>
      </c>
      <c r="B572" s="13" t="s">
        <v>19740</v>
      </c>
      <c r="C572" s="13" t="s">
        <v>19741</v>
      </c>
      <c r="D572" s="13" t="s">
        <v>19742</v>
      </c>
      <c r="E572" s="13" t="s">
        <v>19743</v>
      </c>
      <c r="F572" s="13" t="s">
        <v>19744</v>
      </c>
      <c r="G572" s="13">
        <v>2017</v>
      </c>
      <c r="H572" s="44">
        <v>43732</v>
      </c>
      <c r="I572" s="13" t="s">
        <v>19745</v>
      </c>
      <c r="J572" s="13" t="s">
        <v>19746</v>
      </c>
      <c r="K572" s="13" t="s">
        <v>19747</v>
      </c>
      <c r="L572" s="13" t="str">
        <f t="shared" si="8"/>
        <v>PostAlerta</v>
      </c>
    </row>
    <row r="573" spans="1:12" ht="15.75" customHeight="1" x14ac:dyDescent="0.25">
      <c r="A573" s="13">
        <v>28683780</v>
      </c>
      <c r="B573" s="13" t="s">
        <v>20265</v>
      </c>
      <c r="C573" s="13" t="s">
        <v>20266</v>
      </c>
      <c r="D573" s="13" t="s">
        <v>20267</v>
      </c>
      <c r="E573" s="13" t="s">
        <v>20268</v>
      </c>
      <c r="F573" s="13" t="s">
        <v>3332</v>
      </c>
      <c r="G573" s="13">
        <v>2017</v>
      </c>
      <c r="H573" s="44">
        <v>42924</v>
      </c>
      <c r="I573" s="13" t="s">
        <v>20269</v>
      </c>
      <c r="K573" s="13" t="s">
        <v>20270</v>
      </c>
      <c r="L573" s="13" t="str">
        <f t="shared" si="8"/>
        <v>PostAlerta</v>
      </c>
    </row>
    <row r="574" spans="1:12" ht="15.75" customHeight="1" x14ac:dyDescent="0.25">
      <c r="A574" s="13">
        <v>28686231</v>
      </c>
      <c r="B574" s="13" t="s">
        <v>6391</v>
      </c>
      <c r="C574" s="13" t="s">
        <v>6392</v>
      </c>
      <c r="D574" s="13" t="s">
        <v>6393</v>
      </c>
      <c r="E574" s="13" t="s">
        <v>6394</v>
      </c>
      <c r="F574" s="13" t="s">
        <v>3088</v>
      </c>
      <c r="G574" s="13">
        <v>2017</v>
      </c>
      <c r="H574" s="44">
        <v>42924</v>
      </c>
      <c r="I574" s="13" t="s">
        <v>6395</v>
      </c>
      <c r="K574" s="13" t="s">
        <v>6396</v>
      </c>
      <c r="L574" s="13" t="str">
        <f t="shared" si="8"/>
        <v>PostAlerta</v>
      </c>
    </row>
    <row r="575" spans="1:12" ht="15.75" customHeight="1" x14ac:dyDescent="0.25">
      <c r="A575" s="13">
        <v>28698342</v>
      </c>
      <c r="B575" s="13" t="s">
        <v>13862</v>
      </c>
      <c r="C575" s="13" t="s">
        <v>13863</v>
      </c>
      <c r="D575" s="13" t="s">
        <v>13864</v>
      </c>
      <c r="E575" s="13" t="s">
        <v>6200</v>
      </c>
      <c r="F575" s="13" t="s">
        <v>5111</v>
      </c>
      <c r="G575" s="13">
        <v>2017</v>
      </c>
      <c r="H575" s="44">
        <v>42929</v>
      </c>
      <c r="I575" s="13" t="s">
        <v>13865</v>
      </c>
      <c r="K575" s="13" t="s">
        <v>13866</v>
      </c>
      <c r="L575" s="13" t="str">
        <f t="shared" si="8"/>
        <v>PostAlerta</v>
      </c>
    </row>
    <row r="576" spans="1:12" ht="15.75" customHeight="1" x14ac:dyDescent="0.25">
      <c r="A576" s="13">
        <v>28743809</v>
      </c>
      <c r="B576" s="13" t="s">
        <v>4956</v>
      </c>
      <c r="C576" s="13" t="s">
        <v>4957</v>
      </c>
      <c r="D576" s="13" t="s">
        <v>4958</v>
      </c>
      <c r="E576" s="13" t="s">
        <v>4959</v>
      </c>
      <c r="F576" s="13" t="s">
        <v>277</v>
      </c>
      <c r="G576" s="13">
        <v>2017</v>
      </c>
      <c r="H576" s="44">
        <v>42943</v>
      </c>
      <c r="I576" s="13" t="s">
        <v>4960</v>
      </c>
      <c r="K576" s="13" t="s">
        <v>4961</v>
      </c>
      <c r="L576" s="13" t="str">
        <f t="shared" si="8"/>
        <v>PostAlerta</v>
      </c>
    </row>
    <row r="577" spans="1:12" ht="15.75" customHeight="1" x14ac:dyDescent="0.25">
      <c r="A577" s="13">
        <v>28746372</v>
      </c>
      <c r="B577" s="13" t="s">
        <v>11047</v>
      </c>
      <c r="C577" s="13" t="s">
        <v>11048</v>
      </c>
      <c r="D577" s="13" t="s">
        <v>11049</v>
      </c>
      <c r="E577" s="13" t="s">
        <v>11050</v>
      </c>
      <c r="F577" s="13" t="s">
        <v>3088</v>
      </c>
      <c r="G577" s="13">
        <v>2017</v>
      </c>
      <c r="H577" s="44">
        <v>42943</v>
      </c>
      <c r="I577" s="13" t="s">
        <v>11051</v>
      </c>
      <c r="K577" s="13" t="s">
        <v>11052</v>
      </c>
      <c r="L577" s="13" t="str">
        <f t="shared" si="8"/>
        <v>PostAlerta</v>
      </c>
    </row>
    <row r="578" spans="1:12" ht="15.75" customHeight="1" x14ac:dyDescent="0.25">
      <c r="A578" s="13">
        <v>28747205</v>
      </c>
      <c r="B578" s="13" t="s">
        <v>14400</v>
      </c>
      <c r="C578" s="13" t="s">
        <v>14401</v>
      </c>
      <c r="D578" s="13" t="s">
        <v>14402</v>
      </c>
      <c r="E578" s="13" t="s">
        <v>13327</v>
      </c>
      <c r="F578" s="13" t="s">
        <v>12963</v>
      </c>
      <c r="G578" s="13">
        <v>2017</v>
      </c>
      <c r="H578" s="44">
        <v>42944</v>
      </c>
      <c r="I578" s="13" t="s">
        <v>14403</v>
      </c>
      <c r="K578" s="13" t="s">
        <v>14404</v>
      </c>
      <c r="L578" s="13" t="str">
        <f t="shared" ref="L578:L641" si="9">IF(ISNUMBER(VLOOKUP(A578,PRE,1,FALSE)),"PreAlerta",IF(ISNUMBER(VLOOKUP(A578,POST,1,FALSE)),"PostAlerta",IF(ISNUMBER(VLOOKUP(A578,EXCL,1,FALSE)),"Excluida","no incluido")))</f>
        <v>PostAlerta</v>
      </c>
    </row>
    <row r="579" spans="1:12" ht="15.75" customHeight="1" x14ac:dyDescent="0.25">
      <c r="A579" s="13">
        <v>28520925</v>
      </c>
      <c r="B579" s="13" t="s">
        <v>506</v>
      </c>
      <c r="C579" s="13" t="s">
        <v>507</v>
      </c>
      <c r="D579" s="13" t="s">
        <v>508</v>
      </c>
      <c r="E579" s="13" t="s">
        <v>509</v>
      </c>
      <c r="F579" s="13" t="s">
        <v>188</v>
      </c>
      <c r="G579" s="13">
        <v>2017</v>
      </c>
      <c r="H579" s="44">
        <v>42874</v>
      </c>
      <c r="I579" s="13" t="s">
        <v>510</v>
      </c>
      <c r="K579" s="13" t="s">
        <v>511</v>
      </c>
      <c r="L579" s="13" t="str">
        <f t="shared" si="9"/>
        <v>PostAlerta</v>
      </c>
    </row>
    <row r="580" spans="1:12" ht="15.75" customHeight="1" x14ac:dyDescent="0.25">
      <c r="A580" s="13">
        <v>27871917</v>
      </c>
      <c r="B580" s="13" t="s">
        <v>11708</v>
      </c>
      <c r="C580" s="13" t="s">
        <v>11709</v>
      </c>
      <c r="D580" s="13" t="s">
        <v>11710</v>
      </c>
      <c r="E580" s="13" t="s">
        <v>11711</v>
      </c>
      <c r="F580" s="13" t="s">
        <v>8997</v>
      </c>
      <c r="G580" s="13">
        <v>2017</v>
      </c>
      <c r="H580" s="44">
        <v>42697</v>
      </c>
      <c r="K580" s="13" t="s">
        <v>11712</v>
      </c>
      <c r="L580" s="13" t="str">
        <f t="shared" si="9"/>
        <v>PreAlerta</v>
      </c>
    </row>
    <row r="581" spans="1:12" ht="15.75" customHeight="1" x14ac:dyDescent="0.25">
      <c r="A581" s="13">
        <v>28302376</v>
      </c>
      <c r="B581" s="13" t="s">
        <v>12591</v>
      </c>
      <c r="C581" s="13" t="s">
        <v>12592</v>
      </c>
      <c r="D581" s="13" t="s">
        <v>12593</v>
      </c>
      <c r="E581" s="13" t="s">
        <v>12594</v>
      </c>
      <c r="F581" s="13" t="s">
        <v>8447</v>
      </c>
      <c r="G581" s="13">
        <v>2017</v>
      </c>
      <c r="H581" s="44">
        <v>42812</v>
      </c>
      <c r="K581" s="13" t="s">
        <v>12595</v>
      </c>
      <c r="L581" s="13" t="str">
        <f t="shared" si="9"/>
        <v>PostAlerta</v>
      </c>
    </row>
    <row r="582" spans="1:12" ht="15.75" customHeight="1" x14ac:dyDescent="0.25">
      <c r="A582" s="13">
        <v>28505331</v>
      </c>
      <c r="B582" s="13" t="s">
        <v>2106</v>
      </c>
      <c r="C582" s="13" t="s">
        <v>2107</v>
      </c>
      <c r="D582" s="13" t="s">
        <v>2108</v>
      </c>
      <c r="E582" s="13" t="s">
        <v>2109</v>
      </c>
      <c r="F582" s="13" t="s">
        <v>493</v>
      </c>
      <c r="G582" s="13">
        <v>2017</v>
      </c>
      <c r="H582" s="44">
        <v>42871</v>
      </c>
      <c r="K582" s="13" t="s">
        <v>2110</v>
      </c>
      <c r="L582" s="13" t="str">
        <f t="shared" si="9"/>
        <v>PostAlerta</v>
      </c>
    </row>
    <row r="583" spans="1:12" ht="15.75" customHeight="1" x14ac:dyDescent="0.25">
      <c r="A583" s="13">
        <v>28514990</v>
      </c>
      <c r="B583" s="13" t="s">
        <v>11119</v>
      </c>
      <c r="C583" s="13" t="s">
        <v>11120</v>
      </c>
      <c r="D583" s="13" t="s">
        <v>11121</v>
      </c>
      <c r="E583" s="13" t="s">
        <v>10236</v>
      </c>
      <c r="F583" s="13" t="s">
        <v>595</v>
      </c>
      <c r="G583" s="13">
        <v>2017</v>
      </c>
      <c r="H583" s="44">
        <v>42874</v>
      </c>
      <c r="K583" s="13" t="s">
        <v>11122</v>
      </c>
      <c r="L583" s="13" t="str">
        <f t="shared" si="9"/>
        <v>PostAlerta</v>
      </c>
    </row>
    <row r="584" spans="1:12" ht="15.75" customHeight="1" x14ac:dyDescent="0.25">
      <c r="A584" s="13">
        <v>28584144</v>
      </c>
      <c r="B584" s="13" t="s">
        <v>3571</v>
      </c>
      <c r="C584" s="13" t="s">
        <v>3572</v>
      </c>
      <c r="D584" s="13" t="s">
        <v>3573</v>
      </c>
      <c r="E584" s="13" t="s">
        <v>2161</v>
      </c>
      <c r="F584" s="13" t="s">
        <v>573</v>
      </c>
      <c r="G584" s="13">
        <v>2017</v>
      </c>
      <c r="H584" s="44">
        <v>42893</v>
      </c>
      <c r="I584" s="13" t="s">
        <v>3574</v>
      </c>
      <c r="K584" s="13" t="s">
        <v>3575</v>
      </c>
      <c r="L584" s="13" t="str">
        <f t="shared" si="9"/>
        <v>PostAlerta</v>
      </c>
    </row>
    <row r="585" spans="1:12" ht="15.75" customHeight="1" x14ac:dyDescent="0.25">
      <c r="A585" s="13">
        <v>28701272</v>
      </c>
      <c r="B585" s="13" t="s">
        <v>22012</v>
      </c>
      <c r="C585" s="13" t="s">
        <v>22013</v>
      </c>
      <c r="D585" s="13" t="s">
        <v>22014</v>
      </c>
      <c r="E585" s="13" t="s">
        <v>119</v>
      </c>
      <c r="F585" s="13" t="s">
        <v>679</v>
      </c>
      <c r="G585" s="13">
        <v>2017</v>
      </c>
      <c r="H585" s="44">
        <v>42930</v>
      </c>
      <c r="K585" s="13" t="s">
        <v>22015</v>
      </c>
      <c r="L585" s="13" t="str">
        <f t="shared" si="9"/>
        <v>PostAlerta</v>
      </c>
    </row>
    <row r="586" spans="1:12" ht="15.75" customHeight="1" x14ac:dyDescent="0.25">
      <c r="A586" s="13">
        <v>28703729</v>
      </c>
      <c r="B586" s="13" t="s">
        <v>3688</v>
      </c>
      <c r="C586" s="13" t="s">
        <v>3689</v>
      </c>
      <c r="D586" s="13" t="s">
        <v>3690</v>
      </c>
      <c r="E586" s="13" t="s">
        <v>233</v>
      </c>
      <c r="F586" s="13" t="s">
        <v>304</v>
      </c>
      <c r="G586" s="13">
        <v>2017</v>
      </c>
      <c r="H586" s="44">
        <v>42930</v>
      </c>
      <c r="I586" s="13" t="s">
        <v>3691</v>
      </c>
      <c r="J586" s="13" t="s">
        <v>3692</v>
      </c>
      <c r="K586" s="13" t="s">
        <v>3693</v>
      </c>
      <c r="L586" s="13" t="str">
        <f t="shared" si="9"/>
        <v>PostAlerta</v>
      </c>
    </row>
    <row r="587" spans="1:12" ht="15.75" customHeight="1" x14ac:dyDescent="0.25">
      <c r="A587" s="13">
        <v>28781959</v>
      </c>
      <c r="B587" s="13" t="s">
        <v>16959</v>
      </c>
      <c r="C587" s="13" t="s">
        <v>16960</v>
      </c>
      <c r="D587" s="13" t="s">
        <v>16961</v>
      </c>
      <c r="E587" s="13" t="s">
        <v>15005</v>
      </c>
      <c r="F587" s="13" t="s">
        <v>16962</v>
      </c>
      <c r="G587" s="13">
        <v>2017</v>
      </c>
      <c r="H587" s="44">
        <v>42955</v>
      </c>
      <c r="I587" s="13" t="s">
        <v>16963</v>
      </c>
      <c r="K587" s="13" t="s">
        <v>16964</v>
      </c>
      <c r="L587" s="13" t="str">
        <f t="shared" si="9"/>
        <v>PostAlerta</v>
      </c>
    </row>
    <row r="588" spans="1:12" ht="15.75" customHeight="1" x14ac:dyDescent="0.25">
      <c r="A588" s="13">
        <v>28802678</v>
      </c>
      <c r="B588" s="13" t="s">
        <v>3066</v>
      </c>
      <c r="D588" s="13" t="s">
        <v>3067</v>
      </c>
      <c r="F588" s="13" t="s">
        <v>3068</v>
      </c>
      <c r="G588" s="13">
        <v>2017</v>
      </c>
      <c r="H588" s="44">
        <v>42961</v>
      </c>
      <c r="I588" s="13" t="s">
        <v>3069</v>
      </c>
      <c r="K588" s="13" t="s">
        <v>3070</v>
      </c>
      <c r="L588" s="13" t="str">
        <f t="shared" si="9"/>
        <v>PostAlerta</v>
      </c>
    </row>
    <row r="589" spans="1:12" ht="15.75" customHeight="1" x14ac:dyDescent="0.25">
      <c r="A589" s="13">
        <v>28842528</v>
      </c>
      <c r="B589" s="13" t="s">
        <v>6833</v>
      </c>
      <c r="C589" s="13" t="s">
        <v>6834</v>
      </c>
      <c r="D589" s="13" t="s">
        <v>6835</v>
      </c>
      <c r="E589" s="13" t="s">
        <v>6836</v>
      </c>
      <c r="F589" s="13" t="s">
        <v>6837</v>
      </c>
      <c r="G589" s="13">
        <v>2017</v>
      </c>
      <c r="H589" s="44">
        <v>42974</v>
      </c>
      <c r="K589" s="13" t="s">
        <v>6838</v>
      </c>
      <c r="L589" s="13" t="str">
        <f t="shared" si="9"/>
        <v>PostAlerta</v>
      </c>
    </row>
    <row r="590" spans="1:12" ht="15.75" customHeight="1" x14ac:dyDescent="0.25">
      <c r="A590" s="13">
        <v>30270902</v>
      </c>
      <c r="B590" s="13" t="s">
        <v>16749</v>
      </c>
      <c r="C590" s="13" t="s">
        <v>16750</v>
      </c>
      <c r="D590" s="13" t="s">
        <v>16751</v>
      </c>
      <c r="E590" s="13" t="s">
        <v>16752</v>
      </c>
      <c r="F590" s="13" t="s">
        <v>16753</v>
      </c>
      <c r="G590" s="13">
        <v>2017</v>
      </c>
      <c r="H590" s="44">
        <v>43375</v>
      </c>
      <c r="I590" s="13" t="s">
        <v>16754</v>
      </c>
      <c r="K590" s="13" t="s">
        <v>16755</v>
      </c>
      <c r="L590" s="13" t="str">
        <f t="shared" si="9"/>
        <v>PostAlerta</v>
      </c>
    </row>
    <row r="591" spans="1:12" ht="15.75" customHeight="1" x14ac:dyDescent="0.25">
      <c r="A591" s="13">
        <v>28591853</v>
      </c>
      <c r="B591" s="13" t="s">
        <v>5321</v>
      </c>
      <c r="C591" s="13" t="s">
        <v>5322</v>
      </c>
      <c r="D591" s="13" t="s">
        <v>5323</v>
      </c>
      <c r="E591" s="13" t="s">
        <v>1553</v>
      </c>
      <c r="F591" s="13" t="s">
        <v>188</v>
      </c>
      <c r="G591" s="13">
        <v>2017</v>
      </c>
      <c r="H591" s="44">
        <v>42894</v>
      </c>
      <c r="I591" s="13" t="s">
        <v>5324</v>
      </c>
      <c r="K591" s="13" t="s">
        <v>5325</v>
      </c>
      <c r="L591" s="13" t="str">
        <f t="shared" si="9"/>
        <v>PostAlerta</v>
      </c>
    </row>
    <row r="592" spans="1:12" ht="15.75" customHeight="1" x14ac:dyDescent="0.25">
      <c r="A592" s="13">
        <v>28645177</v>
      </c>
      <c r="B592" s="13" t="s">
        <v>184</v>
      </c>
      <c r="C592" s="13" t="s">
        <v>185</v>
      </c>
      <c r="D592" s="13" t="s">
        <v>186</v>
      </c>
      <c r="E592" s="13" t="s">
        <v>187</v>
      </c>
      <c r="F592" s="13" t="s">
        <v>188</v>
      </c>
      <c r="G592" s="13">
        <v>2017</v>
      </c>
      <c r="H592" s="44">
        <v>42911</v>
      </c>
      <c r="K592" s="13" t="s">
        <v>189</v>
      </c>
      <c r="L592" s="13" t="str">
        <f t="shared" si="9"/>
        <v>PostAlerta</v>
      </c>
    </row>
    <row r="593" spans="1:12" ht="15.75" customHeight="1" x14ac:dyDescent="0.25">
      <c r="A593" s="13">
        <v>28859312</v>
      </c>
      <c r="B593" s="13" t="s">
        <v>7012</v>
      </c>
      <c r="C593" s="13" t="s">
        <v>7013</v>
      </c>
      <c r="D593" s="13" t="s">
        <v>7014</v>
      </c>
      <c r="E593" s="13" t="s">
        <v>7015</v>
      </c>
      <c r="F593" s="13" t="s">
        <v>188</v>
      </c>
      <c r="G593" s="13">
        <v>2017</v>
      </c>
      <c r="H593" s="44">
        <v>42980</v>
      </c>
      <c r="K593" s="13" t="s">
        <v>7016</v>
      </c>
      <c r="L593" s="13" t="str">
        <f t="shared" si="9"/>
        <v>PostAlerta</v>
      </c>
    </row>
    <row r="594" spans="1:12" ht="15.75" customHeight="1" x14ac:dyDescent="0.25">
      <c r="A594" s="13">
        <v>28630127</v>
      </c>
      <c r="B594" s="13" t="s">
        <v>16394</v>
      </c>
      <c r="C594" s="13" t="s">
        <v>16395</v>
      </c>
      <c r="D594" s="13" t="s">
        <v>16396</v>
      </c>
      <c r="E594" s="13" t="s">
        <v>295</v>
      </c>
      <c r="F594" s="13" t="s">
        <v>373</v>
      </c>
      <c r="G594" s="13">
        <v>2017</v>
      </c>
      <c r="H594" s="44">
        <v>42907</v>
      </c>
      <c r="I594" s="13" t="s">
        <v>16397</v>
      </c>
      <c r="K594" s="13" t="s">
        <v>16398</v>
      </c>
      <c r="L594" s="13" t="str">
        <f t="shared" si="9"/>
        <v>PostAlerta</v>
      </c>
    </row>
    <row r="595" spans="1:12" ht="15.75" customHeight="1" x14ac:dyDescent="0.25">
      <c r="A595" s="13">
        <v>28741188</v>
      </c>
      <c r="B595" s="13" t="s">
        <v>19024</v>
      </c>
      <c r="C595" s="13" t="s">
        <v>19025</v>
      </c>
      <c r="D595" s="13" t="s">
        <v>19026</v>
      </c>
      <c r="E595" s="13" t="s">
        <v>15734</v>
      </c>
      <c r="F595" s="13" t="s">
        <v>11089</v>
      </c>
      <c r="G595" s="13">
        <v>2017</v>
      </c>
      <c r="H595" s="44">
        <v>42942</v>
      </c>
      <c r="K595" s="13" t="s">
        <v>19027</v>
      </c>
      <c r="L595" s="13" t="str">
        <f t="shared" si="9"/>
        <v>PostAlerta</v>
      </c>
    </row>
    <row r="596" spans="1:12" ht="15.75" customHeight="1" x14ac:dyDescent="0.25">
      <c r="A596" s="13">
        <v>28741392</v>
      </c>
      <c r="B596" s="13" t="s">
        <v>3902</v>
      </c>
      <c r="C596" s="13" t="s">
        <v>3903</v>
      </c>
      <c r="D596" s="13" t="s">
        <v>3904</v>
      </c>
      <c r="E596" s="13" t="s">
        <v>1968</v>
      </c>
      <c r="F596" s="13" t="s">
        <v>2988</v>
      </c>
      <c r="G596" s="13">
        <v>2017</v>
      </c>
      <c r="H596" s="44">
        <v>42942</v>
      </c>
      <c r="K596" s="13" t="s">
        <v>3905</v>
      </c>
      <c r="L596" s="13" t="str">
        <f t="shared" si="9"/>
        <v>PostAlerta</v>
      </c>
    </row>
    <row r="597" spans="1:12" ht="15.75" customHeight="1" x14ac:dyDescent="0.25">
      <c r="A597" s="13">
        <v>28820128</v>
      </c>
      <c r="B597" s="13" t="s">
        <v>4791</v>
      </c>
      <c r="C597" s="13" t="s">
        <v>4792</v>
      </c>
      <c r="D597" s="13" t="s">
        <v>4793</v>
      </c>
      <c r="E597" s="13" t="s">
        <v>380</v>
      </c>
      <c r="F597" s="13" t="s">
        <v>145</v>
      </c>
      <c r="G597" s="13">
        <v>2017</v>
      </c>
      <c r="H597" s="44">
        <v>42966</v>
      </c>
      <c r="I597" s="13" t="s">
        <v>4794</v>
      </c>
      <c r="K597" s="13" t="s">
        <v>4795</v>
      </c>
      <c r="L597" s="13" t="str">
        <f t="shared" si="9"/>
        <v>PostAlerta</v>
      </c>
    </row>
    <row r="598" spans="1:12" ht="15.75" customHeight="1" x14ac:dyDescent="0.25">
      <c r="A598" s="13">
        <v>28820375</v>
      </c>
      <c r="B598" s="13" t="s">
        <v>4050</v>
      </c>
      <c r="C598" s="13" t="s">
        <v>4051</v>
      </c>
      <c r="D598" s="13" t="s">
        <v>4052</v>
      </c>
      <c r="E598" s="13" t="s">
        <v>4053</v>
      </c>
      <c r="F598" s="13" t="s">
        <v>145</v>
      </c>
      <c r="G598" s="13">
        <v>2017</v>
      </c>
      <c r="H598" s="44">
        <v>42966</v>
      </c>
      <c r="I598" s="13" t="s">
        <v>4054</v>
      </c>
      <c r="K598" s="13" t="s">
        <v>4055</v>
      </c>
      <c r="L598" s="13" t="str">
        <f t="shared" si="9"/>
        <v>PostAlerta</v>
      </c>
    </row>
    <row r="599" spans="1:12" ht="15.75" customHeight="1" x14ac:dyDescent="0.25">
      <c r="A599" s="13">
        <v>28886683</v>
      </c>
      <c r="B599" s="13" t="s">
        <v>5095</v>
      </c>
      <c r="C599" s="13" t="s">
        <v>5096</v>
      </c>
      <c r="D599" s="13" t="s">
        <v>5097</v>
      </c>
      <c r="E599" s="13" t="s">
        <v>5098</v>
      </c>
      <c r="F599" s="13" t="s">
        <v>5099</v>
      </c>
      <c r="G599" s="13">
        <v>2017</v>
      </c>
      <c r="H599" s="44">
        <v>42988</v>
      </c>
      <c r="K599" s="13" t="s">
        <v>5100</v>
      </c>
      <c r="L599" s="13" t="str">
        <f t="shared" si="9"/>
        <v>PostAlerta</v>
      </c>
    </row>
    <row r="600" spans="1:12" ht="15.75" customHeight="1" x14ac:dyDescent="0.25">
      <c r="A600" s="13">
        <v>28893183</v>
      </c>
      <c r="B600" s="13" t="s">
        <v>5129</v>
      </c>
      <c r="C600" s="13" t="s">
        <v>5130</v>
      </c>
      <c r="D600" s="13" t="s">
        <v>5131</v>
      </c>
      <c r="E600" s="13" t="s">
        <v>5132</v>
      </c>
      <c r="F600" s="13" t="s">
        <v>1066</v>
      </c>
      <c r="G600" s="13">
        <v>2017</v>
      </c>
      <c r="H600" s="44">
        <v>42991</v>
      </c>
      <c r="I600" s="13" t="s">
        <v>5133</v>
      </c>
      <c r="K600" s="13" t="s">
        <v>5134</v>
      </c>
      <c r="L600" s="13" t="str">
        <f t="shared" si="9"/>
        <v>PostAlerta</v>
      </c>
    </row>
    <row r="601" spans="1:12" ht="15.75" customHeight="1" x14ac:dyDescent="0.25">
      <c r="A601" s="13">
        <v>28893203</v>
      </c>
      <c r="B601" s="13" t="s">
        <v>9481</v>
      </c>
      <c r="C601" s="13" t="s">
        <v>9482</v>
      </c>
      <c r="D601" s="13" t="s">
        <v>9483</v>
      </c>
      <c r="E601" s="13" t="s">
        <v>2103</v>
      </c>
      <c r="F601" s="13" t="s">
        <v>1066</v>
      </c>
      <c r="G601" s="13">
        <v>2017</v>
      </c>
      <c r="H601" s="44">
        <v>42991</v>
      </c>
      <c r="I601" s="13" t="s">
        <v>9484</v>
      </c>
      <c r="K601" s="13" t="s">
        <v>9485</v>
      </c>
      <c r="L601" s="13" t="str">
        <f t="shared" si="9"/>
        <v>PostAlerta</v>
      </c>
    </row>
    <row r="602" spans="1:12" ht="15.75" customHeight="1" x14ac:dyDescent="0.25">
      <c r="A602" s="13">
        <v>28549097</v>
      </c>
      <c r="B602" s="13" t="s">
        <v>5658</v>
      </c>
      <c r="C602" s="13" t="s">
        <v>5659</v>
      </c>
      <c r="D602" s="13" t="s">
        <v>5660</v>
      </c>
      <c r="E602" s="13" t="s">
        <v>2139</v>
      </c>
      <c r="F602" s="13" t="s">
        <v>2140</v>
      </c>
      <c r="G602" s="13">
        <v>2017</v>
      </c>
      <c r="H602" s="44">
        <v>42882</v>
      </c>
      <c r="I602" s="13" t="s">
        <v>5661</v>
      </c>
      <c r="J602" s="13" t="s">
        <v>5662</v>
      </c>
      <c r="K602" s="13" t="s">
        <v>5663</v>
      </c>
      <c r="L602" s="13" t="str">
        <f t="shared" si="9"/>
        <v>PostAlerta</v>
      </c>
    </row>
    <row r="603" spans="1:12" ht="15.75" customHeight="1" x14ac:dyDescent="0.25">
      <c r="A603" s="13">
        <v>28549116</v>
      </c>
      <c r="B603" s="13" t="s">
        <v>5916</v>
      </c>
      <c r="C603" s="13" t="s">
        <v>5413</v>
      </c>
      <c r="D603" s="13" t="s">
        <v>5917</v>
      </c>
      <c r="E603" s="13" t="s">
        <v>5415</v>
      </c>
      <c r="F603" s="13" t="s">
        <v>2140</v>
      </c>
      <c r="G603" s="13">
        <v>2017</v>
      </c>
      <c r="H603" s="44">
        <v>42882</v>
      </c>
      <c r="K603" s="13" t="s">
        <v>5918</v>
      </c>
      <c r="L603" s="13" t="str">
        <f t="shared" si="9"/>
        <v>PostAlerta</v>
      </c>
    </row>
    <row r="604" spans="1:12" ht="15.75" customHeight="1" x14ac:dyDescent="0.25">
      <c r="A604" s="13">
        <v>28367885</v>
      </c>
      <c r="B604" s="13" t="s">
        <v>1933</v>
      </c>
      <c r="C604" s="13" t="s">
        <v>1934</v>
      </c>
      <c r="D604" s="13" t="s">
        <v>1935</v>
      </c>
      <c r="E604" s="13" t="s">
        <v>1359</v>
      </c>
      <c r="F604" s="13" t="s">
        <v>1936</v>
      </c>
      <c r="G604" s="13">
        <v>2017</v>
      </c>
      <c r="H604" s="44">
        <v>42829</v>
      </c>
      <c r="K604" s="13" t="s">
        <v>1937</v>
      </c>
      <c r="L604" s="13" t="str">
        <f t="shared" si="9"/>
        <v>PostAlerta</v>
      </c>
    </row>
    <row r="605" spans="1:12" ht="15.75" customHeight="1" x14ac:dyDescent="0.25">
      <c r="A605" s="13">
        <v>28705462</v>
      </c>
      <c r="B605" s="13" t="s">
        <v>21597</v>
      </c>
      <c r="C605" s="13" t="s">
        <v>21598</v>
      </c>
      <c r="D605" s="13" t="s">
        <v>21599</v>
      </c>
      <c r="E605" s="13" t="s">
        <v>10648</v>
      </c>
      <c r="F605" s="13" t="s">
        <v>19086</v>
      </c>
      <c r="G605" s="13">
        <v>2017</v>
      </c>
      <c r="H605" s="44">
        <v>42931</v>
      </c>
      <c r="K605" s="13" t="s">
        <v>21600</v>
      </c>
      <c r="L605" s="13" t="str">
        <f t="shared" si="9"/>
        <v>PostAlerta</v>
      </c>
    </row>
    <row r="606" spans="1:12" ht="15.75" customHeight="1" x14ac:dyDescent="0.25">
      <c r="A606" s="13">
        <v>28754299</v>
      </c>
      <c r="B606" s="13" t="s">
        <v>133</v>
      </c>
      <c r="C606" s="13" t="s">
        <v>134</v>
      </c>
      <c r="D606" s="13" t="s">
        <v>135</v>
      </c>
      <c r="E606" s="13" t="s">
        <v>136</v>
      </c>
      <c r="F606" s="13" t="s">
        <v>137</v>
      </c>
      <c r="G606" s="13">
        <v>2017</v>
      </c>
      <c r="H606" s="44">
        <v>42946</v>
      </c>
      <c r="I606" s="13" t="s">
        <v>138</v>
      </c>
      <c r="K606" s="13" t="s">
        <v>139</v>
      </c>
      <c r="L606" s="13" t="str">
        <f t="shared" si="9"/>
        <v>PostAlerta</v>
      </c>
    </row>
    <row r="607" spans="1:12" ht="15.75" customHeight="1" x14ac:dyDescent="0.25">
      <c r="A607" s="13">
        <v>28784667</v>
      </c>
      <c r="B607" s="13" t="s">
        <v>4180</v>
      </c>
      <c r="C607" s="13" t="s">
        <v>4181</v>
      </c>
      <c r="D607" s="13" t="s">
        <v>4182</v>
      </c>
      <c r="E607" s="13" t="s">
        <v>4183</v>
      </c>
      <c r="F607" s="13" t="s">
        <v>573</v>
      </c>
      <c r="G607" s="13">
        <v>2017</v>
      </c>
      <c r="H607" s="44">
        <v>42956</v>
      </c>
      <c r="I607" s="13" t="s">
        <v>4184</v>
      </c>
      <c r="K607" s="13" t="s">
        <v>4185</v>
      </c>
      <c r="L607" s="13" t="str">
        <f t="shared" si="9"/>
        <v>PostAlerta</v>
      </c>
    </row>
    <row r="608" spans="1:12" ht="15.75" customHeight="1" x14ac:dyDescent="0.25">
      <c r="A608" s="13">
        <v>28930001</v>
      </c>
      <c r="B608" s="13" t="s">
        <v>4640</v>
      </c>
      <c r="C608" s="13" t="s">
        <v>4641</v>
      </c>
      <c r="D608" s="13" t="s">
        <v>4642</v>
      </c>
      <c r="E608" s="13" t="s">
        <v>1638</v>
      </c>
      <c r="F608" s="13" t="s">
        <v>145</v>
      </c>
      <c r="G608" s="13">
        <v>2017</v>
      </c>
      <c r="H608" s="44">
        <v>42999</v>
      </c>
      <c r="I608" s="13" t="s">
        <v>4643</v>
      </c>
      <c r="K608" s="13" t="s">
        <v>4644</v>
      </c>
      <c r="L608" s="13" t="str">
        <f t="shared" si="9"/>
        <v>PostAlerta</v>
      </c>
    </row>
    <row r="609" spans="1:12" ht="15.75" customHeight="1" x14ac:dyDescent="0.25">
      <c r="A609" s="13">
        <v>29067905</v>
      </c>
      <c r="B609" s="13" t="s">
        <v>3724</v>
      </c>
      <c r="C609" s="13" t="s">
        <v>3725</v>
      </c>
      <c r="D609" s="13" t="s">
        <v>3726</v>
      </c>
      <c r="E609" s="13" t="s">
        <v>3727</v>
      </c>
      <c r="F609" s="13" t="s">
        <v>1046</v>
      </c>
      <c r="G609" s="13">
        <v>2017</v>
      </c>
      <c r="H609" s="44">
        <v>43034</v>
      </c>
      <c r="I609" s="13" t="s">
        <v>3728</v>
      </c>
      <c r="K609" s="13" t="s">
        <v>3729</v>
      </c>
      <c r="L609" s="13" t="str">
        <f t="shared" si="9"/>
        <v>PostAlerta</v>
      </c>
    </row>
    <row r="610" spans="1:12" ht="15.75" customHeight="1" x14ac:dyDescent="0.25">
      <c r="A610" s="13">
        <v>29155673</v>
      </c>
      <c r="B610" s="13" t="s">
        <v>7712</v>
      </c>
      <c r="C610" s="13" t="s">
        <v>7713</v>
      </c>
      <c r="D610" s="13" t="s">
        <v>7714</v>
      </c>
      <c r="E610" s="13" t="s">
        <v>7715</v>
      </c>
      <c r="F610" s="13" t="s">
        <v>145</v>
      </c>
      <c r="G610" s="13">
        <v>2017</v>
      </c>
      <c r="H610" s="44">
        <v>43060</v>
      </c>
      <c r="I610" s="13" t="s">
        <v>7716</v>
      </c>
      <c r="K610" s="13" t="s">
        <v>7717</v>
      </c>
      <c r="L610" s="13" t="str">
        <f t="shared" si="9"/>
        <v>PostAlerta</v>
      </c>
    </row>
    <row r="611" spans="1:12" ht="15.75" customHeight="1" x14ac:dyDescent="0.25">
      <c r="A611" s="13">
        <v>29177089</v>
      </c>
      <c r="B611" s="13" t="s">
        <v>10606</v>
      </c>
      <c r="C611" s="13" t="s">
        <v>10607</v>
      </c>
      <c r="D611" s="13" t="s">
        <v>10608</v>
      </c>
      <c r="E611" s="13" t="s">
        <v>10609</v>
      </c>
      <c r="F611" s="13" t="s">
        <v>249</v>
      </c>
      <c r="G611" s="13">
        <v>2017</v>
      </c>
      <c r="H611" s="44">
        <v>43067</v>
      </c>
      <c r="I611" s="13" t="s">
        <v>10610</v>
      </c>
      <c r="K611" s="13" t="s">
        <v>10611</v>
      </c>
      <c r="L611" s="13" t="str">
        <f t="shared" si="9"/>
        <v>PostAlerta</v>
      </c>
    </row>
    <row r="612" spans="1:12" ht="15.75" customHeight="1" x14ac:dyDescent="0.25">
      <c r="A612" s="13">
        <v>29088226</v>
      </c>
      <c r="B612" s="13" t="s">
        <v>10310</v>
      </c>
      <c r="C612" s="13" t="s">
        <v>10311</v>
      </c>
      <c r="D612" s="13" t="s">
        <v>10312</v>
      </c>
      <c r="E612" s="13" t="s">
        <v>9549</v>
      </c>
      <c r="F612" s="13" t="s">
        <v>3088</v>
      </c>
      <c r="G612" s="13">
        <v>2017</v>
      </c>
      <c r="H612" s="44">
        <v>43040</v>
      </c>
      <c r="I612" s="13" t="s">
        <v>10313</v>
      </c>
      <c r="K612" s="13" t="s">
        <v>10314</v>
      </c>
      <c r="L612" s="13" t="str">
        <f t="shared" si="9"/>
        <v>PostAlerta</v>
      </c>
    </row>
    <row r="613" spans="1:12" ht="15.75" customHeight="1" x14ac:dyDescent="0.25">
      <c r="A613" s="13">
        <v>29088232</v>
      </c>
      <c r="B613" s="13" t="s">
        <v>4265</v>
      </c>
      <c r="C613" s="13" t="s">
        <v>4266</v>
      </c>
      <c r="D613" s="13" t="s">
        <v>4267</v>
      </c>
      <c r="E613" s="13" t="s">
        <v>119</v>
      </c>
      <c r="F613" s="13" t="s">
        <v>3088</v>
      </c>
      <c r="G613" s="13">
        <v>2017</v>
      </c>
      <c r="H613" s="44">
        <v>43040</v>
      </c>
      <c r="I613" s="13" t="s">
        <v>4268</v>
      </c>
      <c r="K613" s="13" t="s">
        <v>4269</v>
      </c>
      <c r="L613" s="13" t="str">
        <f t="shared" si="9"/>
        <v>PostAlerta</v>
      </c>
    </row>
    <row r="614" spans="1:12" ht="15.75" customHeight="1" x14ac:dyDescent="0.25">
      <c r="A614" s="13">
        <v>28272393</v>
      </c>
      <c r="B614" s="13" t="s">
        <v>14181</v>
      </c>
      <c r="C614" s="13" t="s">
        <v>14182</v>
      </c>
      <c r="D614" s="13" t="s">
        <v>14183</v>
      </c>
      <c r="E614" s="13" t="s">
        <v>12545</v>
      </c>
      <c r="F614" s="13" t="s">
        <v>9178</v>
      </c>
      <c r="G614" s="13">
        <v>2017</v>
      </c>
      <c r="H614" s="44">
        <v>42803</v>
      </c>
      <c r="I614" s="13" t="s">
        <v>14184</v>
      </c>
      <c r="J614" s="13" t="s">
        <v>14185</v>
      </c>
      <c r="K614" s="13" t="s">
        <v>14186</v>
      </c>
      <c r="L614" s="13" t="str">
        <f t="shared" si="9"/>
        <v>PostAlerta</v>
      </c>
    </row>
    <row r="615" spans="1:12" ht="15.75" customHeight="1" x14ac:dyDescent="0.25">
      <c r="A615" s="13">
        <v>28360378</v>
      </c>
      <c r="B615" s="13" t="s">
        <v>11152</v>
      </c>
      <c r="C615" s="13" t="s">
        <v>11153</v>
      </c>
      <c r="D615" s="13" t="s">
        <v>11154</v>
      </c>
      <c r="E615" s="13" t="s">
        <v>11155</v>
      </c>
      <c r="F615" s="13" t="s">
        <v>393</v>
      </c>
      <c r="G615" s="13">
        <v>2017</v>
      </c>
      <c r="H615" s="44">
        <v>42826</v>
      </c>
      <c r="K615" s="13" t="s">
        <v>11156</v>
      </c>
      <c r="L615" s="13" t="str">
        <f t="shared" si="9"/>
        <v>PostAlerta</v>
      </c>
    </row>
    <row r="616" spans="1:12" ht="15.75" customHeight="1" x14ac:dyDescent="0.25">
      <c r="A616" s="13">
        <v>28822976</v>
      </c>
      <c r="B616" s="13" t="s">
        <v>12109</v>
      </c>
      <c r="C616" s="13" t="s">
        <v>12110</v>
      </c>
      <c r="D616" s="13" t="s">
        <v>12111</v>
      </c>
      <c r="E616" s="13" t="s">
        <v>5376</v>
      </c>
      <c r="F616" s="13" t="s">
        <v>393</v>
      </c>
      <c r="G616" s="13">
        <v>2017</v>
      </c>
      <c r="H616" s="44">
        <v>42968</v>
      </c>
      <c r="I616" s="13" t="s">
        <v>12112</v>
      </c>
      <c r="K616" s="13" t="s">
        <v>12113</v>
      </c>
      <c r="L616" s="13" t="str">
        <f t="shared" si="9"/>
        <v>PostAlerta</v>
      </c>
    </row>
    <row r="617" spans="1:12" ht="15.75" customHeight="1" x14ac:dyDescent="0.25">
      <c r="A617" s="13">
        <v>28848021</v>
      </c>
      <c r="B617" s="13" t="s">
        <v>2500</v>
      </c>
      <c r="C617" s="13" t="s">
        <v>2501</v>
      </c>
      <c r="D617" s="13" t="s">
        <v>2502</v>
      </c>
      <c r="E617" s="13" t="s">
        <v>2503</v>
      </c>
      <c r="F617" s="13" t="s">
        <v>573</v>
      </c>
      <c r="G617" s="13">
        <v>2017</v>
      </c>
      <c r="H617" s="44">
        <v>42977</v>
      </c>
      <c r="I617" s="13" t="s">
        <v>2504</v>
      </c>
      <c r="K617" s="13" t="s">
        <v>2505</v>
      </c>
      <c r="L617" s="13" t="str">
        <f t="shared" si="9"/>
        <v>PostAlerta</v>
      </c>
    </row>
    <row r="618" spans="1:12" ht="15.75" customHeight="1" x14ac:dyDescent="0.25">
      <c r="A618" s="13">
        <v>28893785</v>
      </c>
      <c r="B618" s="13" t="s">
        <v>2792</v>
      </c>
      <c r="C618" s="13" t="s">
        <v>2793</v>
      </c>
      <c r="D618" s="13" t="s">
        <v>2794</v>
      </c>
      <c r="E618" s="13" t="s">
        <v>2176</v>
      </c>
      <c r="F618" s="13" t="s">
        <v>573</v>
      </c>
      <c r="G618" s="13">
        <v>2017</v>
      </c>
      <c r="H618" s="44">
        <v>42991</v>
      </c>
      <c r="I618" s="13" t="s">
        <v>2795</v>
      </c>
      <c r="K618" s="13" t="s">
        <v>2796</v>
      </c>
      <c r="L618" s="13" t="str">
        <f t="shared" si="9"/>
        <v>PostAlerta</v>
      </c>
    </row>
    <row r="619" spans="1:12" ht="15.75" customHeight="1" x14ac:dyDescent="0.25">
      <c r="A619" s="13">
        <v>29115267</v>
      </c>
      <c r="B619" s="13" t="s">
        <v>4237</v>
      </c>
      <c r="C619" s="13" t="s">
        <v>4238</v>
      </c>
      <c r="D619" s="13" t="s">
        <v>4239</v>
      </c>
      <c r="E619" s="13" t="s">
        <v>4240</v>
      </c>
      <c r="F619" s="13" t="s">
        <v>679</v>
      </c>
      <c r="G619" s="13">
        <v>2017</v>
      </c>
      <c r="H619" s="44">
        <v>43048</v>
      </c>
      <c r="K619" s="13" t="s">
        <v>4241</v>
      </c>
      <c r="L619" s="13" t="str">
        <f t="shared" si="9"/>
        <v>PostAlerta</v>
      </c>
    </row>
    <row r="620" spans="1:12" ht="15.75" customHeight="1" x14ac:dyDescent="0.25">
      <c r="A620" s="13">
        <v>29124540</v>
      </c>
      <c r="B620" s="13" t="s">
        <v>7026</v>
      </c>
      <c r="C620" s="13" t="s">
        <v>7027</v>
      </c>
      <c r="D620" s="13" t="s">
        <v>7028</v>
      </c>
      <c r="E620" s="13" t="s">
        <v>7029</v>
      </c>
      <c r="F620" s="13" t="s">
        <v>7030</v>
      </c>
      <c r="G620" s="13">
        <v>2017</v>
      </c>
      <c r="H620" s="44">
        <v>43050</v>
      </c>
      <c r="K620" s="13" t="s">
        <v>7031</v>
      </c>
      <c r="L620" s="13" t="str">
        <f t="shared" si="9"/>
        <v>PostAlerta</v>
      </c>
    </row>
    <row r="621" spans="1:12" ht="15.75" customHeight="1" x14ac:dyDescent="0.25">
      <c r="A621" s="13">
        <v>29285017</v>
      </c>
      <c r="B621" s="13" t="s">
        <v>16089</v>
      </c>
      <c r="C621" s="13" t="s">
        <v>16090</v>
      </c>
      <c r="D621" s="13" t="s">
        <v>16091</v>
      </c>
      <c r="E621" s="13" t="s">
        <v>2517</v>
      </c>
      <c r="F621" s="13" t="s">
        <v>16061</v>
      </c>
      <c r="G621" s="13">
        <v>2017</v>
      </c>
      <c r="H621" s="44">
        <v>43099</v>
      </c>
      <c r="I621" s="13" t="s">
        <v>16092</v>
      </c>
      <c r="K621" s="13" t="s">
        <v>16093</v>
      </c>
      <c r="L621" s="13" t="str">
        <f t="shared" si="9"/>
        <v>PreAlerta</v>
      </c>
    </row>
    <row r="622" spans="1:12" ht="15.75" customHeight="1" x14ac:dyDescent="0.25">
      <c r="A622" s="13">
        <v>29150724</v>
      </c>
      <c r="B622" s="13" t="s">
        <v>16186</v>
      </c>
      <c r="C622" s="13" t="s">
        <v>16187</v>
      </c>
      <c r="D622" s="13" t="s">
        <v>16188</v>
      </c>
      <c r="E622" s="13" t="s">
        <v>16189</v>
      </c>
      <c r="F622" s="13" t="s">
        <v>15917</v>
      </c>
      <c r="G622" s="13">
        <v>2017</v>
      </c>
      <c r="H622" s="44">
        <v>43058</v>
      </c>
      <c r="I622" s="13" t="s">
        <v>16190</v>
      </c>
      <c r="K622" s="13" t="s">
        <v>16191</v>
      </c>
      <c r="L622" s="13" t="str">
        <f t="shared" si="9"/>
        <v>PostAlerta</v>
      </c>
    </row>
    <row r="623" spans="1:12" ht="15.75" customHeight="1" x14ac:dyDescent="0.25">
      <c r="A623" s="13">
        <v>28968710</v>
      </c>
      <c r="B623" s="13" t="s">
        <v>13177</v>
      </c>
      <c r="C623" s="13" t="s">
        <v>13178</v>
      </c>
      <c r="D623" s="13" t="s">
        <v>13179</v>
      </c>
      <c r="E623" s="13" t="s">
        <v>13180</v>
      </c>
      <c r="F623" s="13" t="s">
        <v>195</v>
      </c>
      <c r="G623" s="13">
        <v>2017</v>
      </c>
      <c r="H623" s="44">
        <v>43011</v>
      </c>
      <c r="I623" s="13" t="s">
        <v>13181</v>
      </c>
      <c r="K623" s="13" t="s">
        <v>13182</v>
      </c>
      <c r="L623" s="13" t="str">
        <f t="shared" si="9"/>
        <v>PostAlerta</v>
      </c>
    </row>
    <row r="624" spans="1:12" ht="15.75" customHeight="1" x14ac:dyDescent="0.25">
      <c r="A624" s="13">
        <v>28957453</v>
      </c>
      <c r="B624" s="13" t="s">
        <v>8204</v>
      </c>
      <c r="C624" s="13" t="s">
        <v>8205</v>
      </c>
      <c r="D624" s="13" t="s">
        <v>8206</v>
      </c>
      <c r="E624" s="13" t="s">
        <v>276</v>
      </c>
      <c r="F624" s="13" t="s">
        <v>188</v>
      </c>
      <c r="G624" s="13">
        <v>2017</v>
      </c>
      <c r="H624" s="44">
        <v>43007</v>
      </c>
      <c r="K624" s="13" t="s">
        <v>8207</v>
      </c>
      <c r="L624" s="13" t="str">
        <f t="shared" si="9"/>
        <v>PostAlerta</v>
      </c>
    </row>
    <row r="625" spans="1:12" ht="15.75" customHeight="1" x14ac:dyDescent="0.25">
      <c r="A625" s="13">
        <v>28412384</v>
      </c>
      <c r="B625" s="13" t="s">
        <v>9514</v>
      </c>
      <c r="C625" s="13" t="s">
        <v>9515</v>
      </c>
      <c r="D625" s="13" t="s">
        <v>9516</v>
      </c>
      <c r="E625" s="13" t="s">
        <v>9517</v>
      </c>
      <c r="F625" s="13" t="s">
        <v>1845</v>
      </c>
      <c r="G625" s="13">
        <v>2017</v>
      </c>
      <c r="H625" s="44">
        <v>42842</v>
      </c>
      <c r="K625" s="13" t="s">
        <v>9518</v>
      </c>
      <c r="L625" s="13" t="str">
        <f t="shared" si="9"/>
        <v>PostAlerta</v>
      </c>
    </row>
    <row r="626" spans="1:12" ht="15.75" customHeight="1" x14ac:dyDescent="0.25">
      <c r="A626" s="13">
        <v>28684610</v>
      </c>
      <c r="B626" s="13" t="s">
        <v>6868</v>
      </c>
      <c r="C626" s="13" t="s">
        <v>6869</v>
      </c>
      <c r="D626" s="13" t="s">
        <v>6870</v>
      </c>
      <c r="E626" s="13" t="s">
        <v>6871</v>
      </c>
      <c r="F626" s="13" t="s">
        <v>393</v>
      </c>
      <c r="G626" s="13">
        <v>2017</v>
      </c>
      <c r="H626" s="44">
        <v>42924</v>
      </c>
      <c r="K626" s="13" t="s">
        <v>6872</v>
      </c>
      <c r="L626" s="13" t="str">
        <f t="shared" si="9"/>
        <v>PostAlerta</v>
      </c>
    </row>
    <row r="627" spans="1:12" ht="15.75" customHeight="1" x14ac:dyDescent="0.25">
      <c r="A627" s="13">
        <v>28844044</v>
      </c>
      <c r="B627" s="13" t="s">
        <v>11739</v>
      </c>
      <c r="C627" s="13" t="s">
        <v>11740</v>
      </c>
      <c r="D627" s="13" t="s">
        <v>11741</v>
      </c>
      <c r="E627" s="13" t="s">
        <v>11155</v>
      </c>
      <c r="F627" s="13" t="s">
        <v>393</v>
      </c>
      <c r="G627" s="13">
        <v>2017</v>
      </c>
      <c r="H627" s="44">
        <v>42975</v>
      </c>
      <c r="K627" s="13" t="s">
        <v>11742</v>
      </c>
      <c r="L627" s="13" t="str">
        <f t="shared" si="9"/>
        <v>PostAlerta</v>
      </c>
    </row>
    <row r="628" spans="1:12" ht="15.75" customHeight="1" x14ac:dyDescent="0.25">
      <c r="A628" s="13">
        <v>29249252</v>
      </c>
      <c r="B628" s="13" t="s">
        <v>17495</v>
      </c>
      <c r="C628" s="13" t="s">
        <v>17496</v>
      </c>
      <c r="D628" s="13" t="s">
        <v>17497</v>
      </c>
      <c r="E628" s="13" t="s">
        <v>17498</v>
      </c>
      <c r="F628" s="13" t="s">
        <v>1060</v>
      </c>
      <c r="G628" s="13">
        <v>2017</v>
      </c>
      <c r="H628" s="44">
        <v>43088</v>
      </c>
      <c r="K628" s="13" t="s">
        <v>17499</v>
      </c>
      <c r="L628" s="13" t="str">
        <f t="shared" si="9"/>
        <v>PostAlerta</v>
      </c>
    </row>
    <row r="629" spans="1:12" ht="15.75" customHeight="1" x14ac:dyDescent="0.25">
      <c r="A629" s="13">
        <v>29213101</v>
      </c>
      <c r="B629" s="13" t="s">
        <v>11604</v>
      </c>
      <c r="C629" s="13" t="s">
        <v>11605</v>
      </c>
      <c r="D629" s="13" t="s">
        <v>11606</v>
      </c>
      <c r="E629" s="13" t="s">
        <v>11607</v>
      </c>
      <c r="F629" s="13" t="s">
        <v>2202</v>
      </c>
      <c r="G629" s="13">
        <v>2017</v>
      </c>
      <c r="H629" s="44">
        <v>43077</v>
      </c>
      <c r="I629" s="13" t="s">
        <v>11608</v>
      </c>
      <c r="K629" s="13" t="s">
        <v>11609</v>
      </c>
      <c r="L629" s="13" t="str">
        <f t="shared" si="9"/>
        <v>PostAlerta</v>
      </c>
    </row>
    <row r="630" spans="1:12" ht="15.75" customHeight="1" x14ac:dyDescent="0.25">
      <c r="A630" s="13">
        <v>29270390</v>
      </c>
      <c r="B630" s="13" t="s">
        <v>8738</v>
      </c>
      <c r="C630" s="13" t="s">
        <v>8739</v>
      </c>
      <c r="D630" s="13" t="s">
        <v>8740</v>
      </c>
      <c r="E630" s="13" t="s">
        <v>1238</v>
      </c>
      <c r="F630" s="13" t="s">
        <v>5193</v>
      </c>
      <c r="G630" s="13">
        <v>2017</v>
      </c>
      <c r="H630" s="44">
        <v>43092</v>
      </c>
      <c r="I630" s="13" t="s">
        <v>8741</v>
      </c>
      <c r="K630" s="13" t="s">
        <v>8742</v>
      </c>
      <c r="L630" s="13" t="str">
        <f t="shared" si="9"/>
        <v>PreAlerta</v>
      </c>
    </row>
    <row r="631" spans="1:12" ht="15.75" customHeight="1" x14ac:dyDescent="0.25">
      <c r="A631" s="13">
        <v>29240786</v>
      </c>
      <c r="B631" s="13" t="s">
        <v>6068</v>
      </c>
      <c r="C631" s="13" t="s">
        <v>6069</v>
      </c>
      <c r="D631" s="13" t="s">
        <v>6070</v>
      </c>
      <c r="E631" s="13" t="s">
        <v>1509</v>
      </c>
      <c r="F631" s="13" t="s">
        <v>424</v>
      </c>
      <c r="G631" s="13">
        <v>2017</v>
      </c>
      <c r="H631" s="44">
        <v>43084</v>
      </c>
      <c r="I631" s="13" t="s">
        <v>6071</v>
      </c>
      <c r="K631" s="13" t="s">
        <v>6072</v>
      </c>
      <c r="L631" s="13" t="str">
        <f t="shared" si="9"/>
        <v>PreAlerta</v>
      </c>
    </row>
    <row r="632" spans="1:12" ht="15.75" customHeight="1" x14ac:dyDescent="0.25">
      <c r="A632" s="13">
        <v>28581359</v>
      </c>
      <c r="B632" s="13" t="s">
        <v>2032</v>
      </c>
      <c r="C632" s="13" t="s">
        <v>2033</v>
      </c>
      <c r="D632" s="13" t="s">
        <v>2034</v>
      </c>
      <c r="E632" s="13" t="s">
        <v>2035</v>
      </c>
      <c r="F632" s="13" t="s">
        <v>209</v>
      </c>
      <c r="G632" s="13">
        <v>2018</v>
      </c>
      <c r="H632" s="44">
        <v>42892</v>
      </c>
      <c r="K632" s="13" t="s">
        <v>2036</v>
      </c>
      <c r="L632" s="13" t="str">
        <f t="shared" si="9"/>
        <v>PostAlerta</v>
      </c>
    </row>
    <row r="633" spans="1:12" ht="15.75" customHeight="1" x14ac:dyDescent="0.25">
      <c r="A633" s="13">
        <v>28729124</v>
      </c>
      <c r="B633" s="13" t="s">
        <v>3604</v>
      </c>
      <c r="C633" s="13" t="s">
        <v>1502</v>
      </c>
      <c r="D633" s="13" t="s">
        <v>3605</v>
      </c>
      <c r="E633" s="13" t="s">
        <v>1504</v>
      </c>
      <c r="F633" s="13" t="s">
        <v>949</v>
      </c>
      <c r="G633" s="13">
        <v>2018</v>
      </c>
      <c r="H633" s="44">
        <v>42938</v>
      </c>
      <c r="K633" s="13" t="s">
        <v>3606</v>
      </c>
      <c r="L633" s="13" t="str">
        <f t="shared" si="9"/>
        <v>PostAlerta</v>
      </c>
    </row>
    <row r="634" spans="1:12" ht="15.75" customHeight="1" x14ac:dyDescent="0.25">
      <c r="A634" s="13">
        <v>29029217</v>
      </c>
      <c r="B634" s="13" t="s">
        <v>4820</v>
      </c>
      <c r="C634" s="13" t="s">
        <v>4144</v>
      </c>
      <c r="D634" s="13" t="s">
        <v>4821</v>
      </c>
      <c r="E634" s="13" t="s">
        <v>813</v>
      </c>
      <c r="F634" s="13" t="s">
        <v>493</v>
      </c>
      <c r="G634" s="13">
        <v>2018</v>
      </c>
      <c r="H634" s="44">
        <v>43022</v>
      </c>
      <c r="K634" s="13" t="s">
        <v>4822</v>
      </c>
      <c r="L634" s="13" t="str">
        <f t="shared" si="9"/>
        <v>PostAlerta</v>
      </c>
    </row>
    <row r="635" spans="1:12" ht="15.75" customHeight="1" x14ac:dyDescent="0.25">
      <c r="A635" s="13">
        <v>29154480</v>
      </c>
      <c r="B635" s="13" t="s">
        <v>5882</v>
      </c>
      <c r="C635" s="13" t="s">
        <v>5883</v>
      </c>
      <c r="D635" s="13" t="s">
        <v>5884</v>
      </c>
      <c r="E635" s="13" t="s">
        <v>5394</v>
      </c>
      <c r="F635" s="13" t="s">
        <v>1376</v>
      </c>
      <c r="G635" s="13">
        <v>2018</v>
      </c>
      <c r="H635" s="44">
        <v>43060</v>
      </c>
      <c r="K635" s="13" t="s">
        <v>5885</v>
      </c>
      <c r="L635" s="13" t="str">
        <f t="shared" si="9"/>
        <v>PostAlerta</v>
      </c>
    </row>
    <row r="636" spans="1:12" ht="15.75" customHeight="1" x14ac:dyDescent="0.25">
      <c r="A636" s="13">
        <v>29219803</v>
      </c>
      <c r="B636" s="13" t="s">
        <v>3880</v>
      </c>
      <c r="C636" s="13" t="s">
        <v>3881</v>
      </c>
      <c r="D636" s="13" t="s">
        <v>3882</v>
      </c>
      <c r="E636" s="13" t="s">
        <v>741</v>
      </c>
      <c r="F636" s="13" t="s">
        <v>1312</v>
      </c>
      <c r="G636" s="13">
        <v>2018</v>
      </c>
      <c r="H636" s="44">
        <v>43078</v>
      </c>
      <c r="I636" s="13" t="s">
        <v>3883</v>
      </c>
      <c r="J636" s="13" t="s">
        <v>3884</v>
      </c>
      <c r="K636" s="13" t="s">
        <v>3885</v>
      </c>
      <c r="L636" s="13" t="str">
        <f t="shared" si="9"/>
        <v>PostAlerta</v>
      </c>
    </row>
    <row r="637" spans="1:12" ht="15.75" customHeight="1" x14ac:dyDescent="0.25">
      <c r="A637" s="13">
        <v>29231153</v>
      </c>
      <c r="B637" s="13" t="s">
        <v>1333</v>
      </c>
      <c r="C637" s="13" t="s">
        <v>1334</v>
      </c>
      <c r="D637" s="13" t="s">
        <v>1335</v>
      </c>
      <c r="E637" s="13" t="s">
        <v>1336</v>
      </c>
      <c r="F637" s="13" t="s">
        <v>1312</v>
      </c>
      <c r="G637" s="13">
        <v>2018</v>
      </c>
      <c r="H637" s="44">
        <v>43082</v>
      </c>
      <c r="K637" s="13" t="s">
        <v>1337</v>
      </c>
      <c r="L637" s="13" t="str">
        <f t="shared" si="9"/>
        <v>PostAlerta</v>
      </c>
    </row>
    <row r="638" spans="1:12" ht="15.75" customHeight="1" x14ac:dyDescent="0.25">
      <c r="A638" s="13">
        <v>29240635</v>
      </c>
      <c r="B638" s="13" t="s">
        <v>19281</v>
      </c>
      <c r="C638" s="13" t="s">
        <v>19282</v>
      </c>
      <c r="D638" s="13" t="s">
        <v>19283</v>
      </c>
      <c r="E638" s="13" t="s">
        <v>19284</v>
      </c>
      <c r="F638" s="13" t="s">
        <v>304</v>
      </c>
      <c r="G638" s="13">
        <v>2018</v>
      </c>
      <c r="H638" s="44">
        <v>43084</v>
      </c>
      <c r="K638" s="13" t="s">
        <v>19285</v>
      </c>
      <c r="L638" s="13" t="str">
        <f t="shared" si="9"/>
        <v>PostAlerta</v>
      </c>
    </row>
    <row r="639" spans="1:12" ht="15.75" customHeight="1" x14ac:dyDescent="0.25">
      <c r="A639" s="13">
        <v>29924264</v>
      </c>
      <c r="B639" s="13" t="s">
        <v>660</v>
      </c>
      <c r="C639" s="13" t="s">
        <v>661</v>
      </c>
      <c r="D639" s="13" t="s">
        <v>662</v>
      </c>
      <c r="E639" s="13" t="s">
        <v>663</v>
      </c>
      <c r="F639" s="13" t="s">
        <v>664</v>
      </c>
      <c r="G639" s="13">
        <v>2018</v>
      </c>
      <c r="H639" s="44">
        <v>43272</v>
      </c>
      <c r="K639" s="13" t="s">
        <v>665</v>
      </c>
      <c r="L639" s="13" t="str">
        <f t="shared" si="9"/>
        <v>PostAlerta</v>
      </c>
    </row>
    <row r="640" spans="1:12" ht="15.75" customHeight="1" x14ac:dyDescent="0.25">
      <c r="A640" s="13">
        <v>29343220</v>
      </c>
      <c r="B640" s="13" t="s">
        <v>8718</v>
      </c>
      <c r="C640" s="13" t="s">
        <v>8719</v>
      </c>
      <c r="D640" s="13" t="s">
        <v>8720</v>
      </c>
      <c r="E640" s="13" t="s">
        <v>8721</v>
      </c>
      <c r="F640" s="13" t="s">
        <v>1066</v>
      </c>
      <c r="G640" s="13">
        <v>2018</v>
      </c>
      <c r="H640" s="44">
        <v>43119</v>
      </c>
      <c r="I640" s="13" t="s">
        <v>8722</v>
      </c>
      <c r="K640" s="13" t="s">
        <v>8723</v>
      </c>
      <c r="L640" s="13" t="str">
        <f t="shared" si="9"/>
        <v>PostAlerta</v>
      </c>
    </row>
    <row r="641" spans="1:12" ht="15.75" customHeight="1" x14ac:dyDescent="0.25">
      <c r="A641" s="13">
        <v>29136127</v>
      </c>
      <c r="B641" s="13" t="s">
        <v>13911</v>
      </c>
      <c r="C641" s="13" t="s">
        <v>13912</v>
      </c>
      <c r="D641" s="13" t="s">
        <v>13913</v>
      </c>
      <c r="E641" s="13" t="s">
        <v>13914</v>
      </c>
      <c r="F641" s="13" t="s">
        <v>2140</v>
      </c>
      <c r="G641" s="13">
        <v>2018</v>
      </c>
      <c r="H641" s="44">
        <v>43054</v>
      </c>
      <c r="K641" s="13" t="s">
        <v>13915</v>
      </c>
      <c r="L641" s="13" t="str">
        <f t="shared" si="9"/>
        <v>PostAlerta</v>
      </c>
    </row>
    <row r="642" spans="1:12" ht="15.75" customHeight="1" x14ac:dyDescent="0.25">
      <c r="A642" s="13">
        <v>29351260</v>
      </c>
      <c r="B642" s="13" t="s">
        <v>17623</v>
      </c>
      <c r="C642" s="13" t="s">
        <v>17624</v>
      </c>
      <c r="D642" s="13" t="s">
        <v>17625</v>
      </c>
      <c r="E642" s="13" t="s">
        <v>17626</v>
      </c>
      <c r="F642" s="13" t="s">
        <v>17627</v>
      </c>
      <c r="G642" s="13">
        <v>2018</v>
      </c>
      <c r="H642" s="44">
        <v>43120</v>
      </c>
      <c r="I642" s="13" t="s">
        <v>17628</v>
      </c>
      <c r="K642" s="13" t="s">
        <v>17629</v>
      </c>
      <c r="L642" s="13" t="str">
        <f t="shared" ref="L642:L705" si="10">IF(ISNUMBER(VLOOKUP(A642,PRE,1,FALSE)),"PreAlerta",IF(ISNUMBER(VLOOKUP(A642,POST,1,FALSE)),"PostAlerta",IF(ISNUMBER(VLOOKUP(A642,EXCL,1,FALSE)),"Excluida","no incluido")))</f>
        <v>PostAlerta</v>
      </c>
    </row>
    <row r="643" spans="1:12" ht="15.75" customHeight="1" x14ac:dyDescent="0.25">
      <c r="A643" s="13">
        <v>29229778</v>
      </c>
      <c r="B643" s="13" t="s">
        <v>2158</v>
      </c>
      <c r="C643" s="13" t="s">
        <v>2159</v>
      </c>
      <c r="D643" s="13" t="s">
        <v>2160</v>
      </c>
      <c r="E643" s="13" t="s">
        <v>2161</v>
      </c>
      <c r="F643" s="13" t="s">
        <v>1038</v>
      </c>
      <c r="G643" s="13">
        <v>2018</v>
      </c>
      <c r="H643" s="44">
        <v>43082</v>
      </c>
      <c r="I643" s="13" t="s">
        <v>2162</v>
      </c>
      <c r="K643" s="13" t="s">
        <v>2163</v>
      </c>
      <c r="L643" s="13" t="str">
        <f t="shared" si="10"/>
        <v>PostAlerta</v>
      </c>
    </row>
    <row r="644" spans="1:12" ht="15.75" customHeight="1" x14ac:dyDescent="0.25">
      <c r="A644" s="13">
        <v>28476914</v>
      </c>
      <c r="B644" s="13" t="s">
        <v>6257</v>
      </c>
      <c r="C644" s="13" t="s">
        <v>6258</v>
      </c>
      <c r="D644" s="13" t="s">
        <v>6259</v>
      </c>
      <c r="E644" s="13" t="s">
        <v>6260</v>
      </c>
      <c r="F644" s="13" t="s">
        <v>393</v>
      </c>
      <c r="G644" s="13">
        <v>2018</v>
      </c>
      <c r="H644" s="44">
        <v>42862</v>
      </c>
      <c r="K644" s="13" t="s">
        <v>6261</v>
      </c>
      <c r="L644" s="13" t="str">
        <f t="shared" si="10"/>
        <v>PostAlerta</v>
      </c>
    </row>
    <row r="645" spans="1:12" ht="15.75" customHeight="1" x14ac:dyDescent="0.25">
      <c r="A645" s="13">
        <v>28876284</v>
      </c>
      <c r="B645" s="13" t="s">
        <v>8005</v>
      </c>
      <c r="C645" s="13" t="s">
        <v>8006</v>
      </c>
      <c r="D645" s="13" t="s">
        <v>8007</v>
      </c>
      <c r="E645" s="13" t="s">
        <v>8008</v>
      </c>
      <c r="F645" s="13" t="s">
        <v>304</v>
      </c>
      <c r="G645" s="13">
        <v>2018</v>
      </c>
      <c r="H645" s="44">
        <v>42985</v>
      </c>
      <c r="K645" s="13" t="s">
        <v>8009</v>
      </c>
      <c r="L645" s="13" t="str">
        <f t="shared" si="10"/>
        <v>PostAlerta</v>
      </c>
    </row>
    <row r="646" spans="1:12" ht="15.75" customHeight="1" x14ac:dyDescent="0.25">
      <c r="A646" s="13">
        <v>29021407</v>
      </c>
      <c r="B646" s="13" t="s">
        <v>6562</v>
      </c>
      <c r="C646" s="13" t="s">
        <v>6563</v>
      </c>
      <c r="D646" s="13" t="s">
        <v>6564</v>
      </c>
      <c r="E646" s="13" t="s">
        <v>6565</v>
      </c>
      <c r="F646" s="13" t="s">
        <v>393</v>
      </c>
      <c r="G646" s="13">
        <v>2018</v>
      </c>
      <c r="H646" s="44">
        <v>43021</v>
      </c>
      <c r="K646" s="13" t="s">
        <v>6566</v>
      </c>
      <c r="L646" s="13" t="str">
        <f t="shared" si="10"/>
        <v>PostAlerta</v>
      </c>
    </row>
    <row r="647" spans="1:12" ht="15.75" customHeight="1" x14ac:dyDescent="0.25">
      <c r="A647" s="13">
        <v>29092042</v>
      </c>
      <c r="B647" s="13" t="s">
        <v>20417</v>
      </c>
      <c r="C647" s="13" t="s">
        <v>20418</v>
      </c>
      <c r="D647" s="13" t="s">
        <v>20419</v>
      </c>
      <c r="E647" s="13" t="s">
        <v>20420</v>
      </c>
      <c r="F647" s="13" t="s">
        <v>493</v>
      </c>
      <c r="G647" s="13">
        <v>2018</v>
      </c>
      <c r="H647" s="44">
        <v>43041</v>
      </c>
      <c r="I647" s="13" t="s">
        <v>20421</v>
      </c>
      <c r="K647" s="13" t="s">
        <v>20422</v>
      </c>
      <c r="L647" s="13" t="str">
        <f t="shared" si="10"/>
        <v>PostAlerta</v>
      </c>
    </row>
    <row r="648" spans="1:12" ht="15.75" customHeight="1" x14ac:dyDescent="0.25">
      <c r="A648" s="13">
        <v>29131780</v>
      </c>
      <c r="B648" s="13" t="s">
        <v>344</v>
      </c>
      <c r="C648" s="13" t="s">
        <v>345</v>
      </c>
      <c r="D648" s="13" t="s">
        <v>346</v>
      </c>
      <c r="E648" s="13" t="s">
        <v>347</v>
      </c>
      <c r="F648" s="13" t="s">
        <v>145</v>
      </c>
      <c r="G648" s="13">
        <v>2018</v>
      </c>
      <c r="H648" s="44">
        <v>43053</v>
      </c>
      <c r="I648" s="13" t="s">
        <v>348</v>
      </c>
      <c r="K648" s="13" t="s">
        <v>349</v>
      </c>
      <c r="L648" s="13" t="str">
        <f t="shared" si="10"/>
        <v>PostAlerta</v>
      </c>
    </row>
    <row r="649" spans="1:12" ht="15.75" customHeight="1" x14ac:dyDescent="0.25">
      <c r="A649" s="13">
        <v>29182725</v>
      </c>
      <c r="B649" s="13" t="s">
        <v>1270</v>
      </c>
      <c r="C649" s="13" t="s">
        <v>1271</v>
      </c>
      <c r="D649" s="13" t="s">
        <v>1272</v>
      </c>
      <c r="E649" s="13" t="s">
        <v>1273</v>
      </c>
      <c r="F649" s="13" t="s">
        <v>493</v>
      </c>
      <c r="G649" s="13">
        <v>2018</v>
      </c>
      <c r="H649" s="44">
        <v>43068</v>
      </c>
      <c r="I649" s="13" t="s">
        <v>1274</v>
      </c>
      <c r="K649" s="13" t="s">
        <v>1275</v>
      </c>
      <c r="L649" s="13" t="str">
        <f t="shared" si="10"/>
        <v>PostAlerta</v>
      </c>
    </row>
    <row r="650" spans="1:12" ht="15.75" customHeight="1" x14ac:dyDescent="0.25">
      <c r="A650" s="13">
        <v>29324629</v>
      </c>
      <c r="B650" s="13" t="s">
        <v>6328</v>
      </c>
      <c r="C650" s="13" t="s">
        <v>6329</v>
      </c>
      <c r="D650" s="13" t="s">
        <v>6330</v>
      </c>
      <c r="E650" s="13" t="s">
        <v>6331</v>
      </c>
      <c r="F650" s="13" t="s">
        <v>304</v>
      </c>
      <c r="G650" s="13">
        <v>2018</v>
      </c>
      <c r="H650" s="44">
        <v>43112</v>
      </c>
      <c r="I650" s="13" t="s">
        <v>6332</v>
      </c>
      <c r="J650" s="13" t="s">
        <v>6333</v>
      </c>
      <c r="K650" s="13" t="s">
        <v>6334</v>
      </c>
      <c r="L650" s="13" t="str">
        <f t="shared" si="10"/>
        <v>PostAlerta</v>
      </c>
    </row>
    <row r="651" spans="1:12" ht="15.75" customHeight="1" x14ac:dyDescent="0.25">
      <c r="A651" s="13">
        <v>29329176</v>
      </c>
      <c r="B651" s="13" t="s">
        <v>6611</v>
      </c>
      <c r="C651" s="13" t="s">
        <v>6612</v>
      </c>
      <c r="D651" s="13" t="s">
        <v>6613</v>
      </c>
      <c r="E651" s="13" t="s">
        <v>303</v>
      </c>
      <c r="F651" s="13" t="s">
        <v>304</v>
      </c>
      <c r="G651" s="13">
        <v>2018</v>
      </c>
      <c r="H651" s="44">
        <v>43113</v>
      </c>
      <c r="I651" s="13" t="s">
        <v>6614</v>
      </c>
      <c r="J651" s="13" t="s">
        <v>6615</v>
      </c>
      <c r="K651" s="13" t="s">
        <v>6616</v>
      </c>
      <c r="L651" s="13" t="str">
        <f t="shared" si="10"/>
        <v>PostAlerta</v>
      </c>
    </row>
    <row r="652" spans="1:12" ht="15.75" customHeight="1" x14ac:dyDescent="0.25">
      <c r="A652" s="13">
        <v>29329177</v>
      </c>
      <c r="B652" s="13" t="s">
        <v>3891</v>
      </c>
      <c r="C652" s="13" t="s">
        <v>3892</v>
      </c>
      <c r="D652" s="13" t="s">
        <v>3893</v>
      </c>
      <c r="E652" s="13" t="s">
        <v>3736</v>
      </c>
      <c r="F652" s="13" t="s">
        <v>304</v>
      </c>
      <c r="G652" s="13">
        <v>2018</v>
      </c>
      <c r="H652" s="44">
        <v>43113</v>
      </c>
      <c r="K652" s="13" t="s">
        <v>3894</v>
      </c>
      <c r="L652" s="13" t="str">
        <f t="shared" si="10"/>
        <v>PostAlerta</v>
      </c>
    </row>
    <row r="653" spans="1:12" ht="15.75" customHeight="1" x14ac:dyDescent="0.25">
      <c r="A653" s="13">
        <v>29329182</v>
      </c>
      <c r="B653" s="13" t="s">
        <v>6945</v>
      </c>
      <c r="C653" s="13" t="s">
        <v>6946</v>
      </c>
      <c r="D653" s="13" t="s">
        <v>6947</v>
      </c>
      <c r="E653" s="13" t="s">
        <v>6948</v>
      </c>
      <c r="F653" s="13" t="s">
        <v>304</v>
      </c>
      <c r="G653" s="13">
        <v>2018</v>
      </c>
      <c r="H653" s="44">
        <v>43113</v>
      </c>
      <c r="I653" s="13" t="s">
        <v>6949</v>
      </c>
      <c r="J653" s="13" t="s">
        <v>6950</v>
      </c>
      <c r="K653" s="13" t="s">
        <v>6951</v>
      </c>
      <c r="L653" s="13" t="str">
        <f t="shared" si="10"/>
        <v>PostAlerta</v>
      </c>
    </row>
    <row r="654" spans="1:12" ht="15.75" customHeight="1" x14ac:dyDescent="0.25">
      <c r="A654" s="13">
        <v>29386078</v>
      </c>
      <c r="B654" s="13" t="s">
        <v>10250</v>
      </c>
      <c r="C654" s="13" t="s">
        <v>10251</v>
      </c>
      <c r="D654" s="13" t="s">
        <v>10252</v>
      </c>
      <c r="E654" s="13" t="s">
        <v>10253</v>
      </c>
      <c r="F654" s="13" t="s">
        <v>1451</v>
      </c>
      <c r="G654" s="13">
        <v>2018</v>
      </c>
      <c r="H654" s="44">
        <v>43133</v>
      </c>
      <c r="I654" s="13" t="s">
        <v>10254</v>
      </c>
      <c r="K654" s="13" t="s">
        <v>10255</v>
      </c>
      <c r="L654" s="13" t="str">
        <f t="shared" si="10"/>
        <v>PostAlerta</v>
      </c>
    </row>
    <row r="655" spans="1:12" ht="15.75" customHeight="1" x14ac:dyDescent="0.25">
      <c r="A655" s="13">
        <v>29408881</v>
      </c>
      <c r="B655" s="13" t="s">
        <v>5326</v>
      </c>
      <c r="C655" s="13" t="s">
        <v>5327</v>
      </c>
      <c r="D655" s="13" t="s">
        <v>5328</v>
      </c>
      <c r="E655" s="13" t="s">
        <v>5329</v>
      </c>
      <c r="F655" s="13" t="s">
        <v>3088</v>
      </c>
      <c r="G655" s="13">
        <v>2018</v>
      </c>
      <c r="H655" s="44">
        <v>43138</v>
      </c>
      <c r="I655" s="13" t="s">
        <v>5330</v>
      </c>
      <c r="K655" s="13" t="s">
        <v>5331</v>
      </c>
      <c r="L655" s="13" t="str">
        <f t="shared" si="10"/>
        <v>PostAlerta</v>
      </c>
    </row>
    <row r="656" spans="1:12" ht="15.75" customHeight="1" x14ac:dyDescent="0.25">
      <c r="A656" s="13">
        <v>29045604</v>
      </c>
      <c r="B656" s="13" t="s">
        <v>10717</v>
      </c>
      <c r="C656" s="13" t="s">
        <v>10718</v>
      </c>
      <c r="D656" s="13" t="s">
        <v>10719</v>
      </c>
      <c r="E656" s="13" t="s">
        <v>2564</v>
      </c>
      <c r="F656" s="13" t="s">
        <v>2140</v>
      </c>
      <c r="G656" s="13">
        <v>2018</v>
      </c>
      <c r="H656" s="44">
        <v>43027</v>
      </c>
      <c r="I656" s="13" t="s">
        <v>10720</v>
      </c>
      <c r="K656" s="13" t="s">
        <v>10721</v>
      </c>
      <c r="L656" s="13" t="str">
        <f t="shared" si="10"/>
        <v>PostAlerta</v>
      </c>
    </row>
    <row r="657" spans="1:12" ht="15.75" customHeight="1" x14ac:dyDescent="0.25">
      <c r="A657" s="13">
        <v>29465747</v>
      </c>
      <c r="B657" s="13" t="s">
        <v>22371</v>
      </c>
      <c r="C657" s="13" t="s">
        <v>22372</v>
      </c>
      <c r="D657" s="13" t="s">
        <v>22373</v>
      </c>
      <c r="E657" s="13" t="s">
        <v>22374</v>
      </c>
      <c r="F657" s="13" t="s">
        <v>9980</v>
      </c>
      <c r="G657" s="13">
        <v>2018</v>
      </c>
      <c r="H657" s="44">
        <v>43153</v>
      </c>
      <c r="I657" s="13" t="s">
        <v>22375</v>
      </c>
      <c r="K657" s="13" t="s">
        <v>22376</v>
      </c>
      <c r="L657" s="13" t="str">
        <f t="shared" si="10"/>
        <v>PostAlerta</v>
      </c>
    </row>
    <row r="658" spans="1:12" ht="15.75" customHeight="1" x14ac:dyDescent="0.25">
      <c r="A658" s="13">
        <v>29482499</v>
      </c>
      <c r="B658" s="13" t="s">
        <v>6142</v>
      </c>
      <c r="C658" s="13" t="s">
        <v>6143</v>
      </c>
      <c r="D658" s="13" t="s">
        <v>6144</v>
      </c>
      <c r="E658" s="13" t="s">
        <v>6145</v>
      </c>
      <c r="F658" s="13" t="s">
        <v>864</v>
      </c>
      <c r="G658" s="13">
        <v>2018</v>
      </c>
      <c r="H658" s="44">
        <v>43159</v>
      </c>
      <c r="I658" s="13" t="s">
        <v>6146</v>
      </c>
      <c r="K658" s="13" t="s">
        <v>6147</v>
      </c>
      <c r="L658" s="13" t="str">
        <f t="shared" si="10"/>
        <v>PostAlerta</v>
      </c>
    </row>
    <row r="659" spans="1:12" ht="15.75" customHeight="1" x14ac:dyDescent="0.25">
      <c r="A659" s="13">
        <v>28094065</v>
      </c>
      <c r="B659" s="13" t="s">
        <v>7676</v>
      </c>
      <c r="C659" s="13" t="s">
        <v>7750</v>
      </c>
      <c r="D659" s="13" t="s">
        <v>7751</v>
      </c>
      <c r="E659" s="13" t="s">
        <v>7752</v>
      </c>
      <c r="F659" s="13" t="s">
        <v>1995</v>
      </c>
      <c r="G659" s="13">
        <v>2018</v>
      </c>
      <c r="H659" s="44">
        <v>42753</v>
      </c>
      <c r="K659" s="13" t="s">
        <v>7753</v>
      </c>
      <c r="L659" s="13" t="str">
        <f t="shared" si="10"/>
        <v>PreAlerta</v>
      </c>
    </row>
    <row r="660" spans="1:12" ht="15.75" customHeight="1" x14ac:dyDescent="0.25">
      <c r="A660" s="13">
        <v>29225148</v>
      </c>
      <c r="B660" s="13" t="s">
        <v>1208</v>
      </c>
      <c r="C660" s="13" t="s">
        <v>1209</v>
      </c>
      <c r="D660" s="13" t="s">
        <v>1210</v>
      </c>
      <c r="E660" s="13" t="s">
        <v>136</v>
      </c>
      <c r="F660" s="13" t="s">
        <v>415</v>
      </c>
      <c r="G660" s="13">
        <v>2018</v>
      </c>
      <c r="H660" s="44">
        <v>43081</v>
      </c>
      <c r="I660" s="13" t="s">
        <v>1211</v>
      </c>
      <c r="J660" s="13" t="s">
        <v>1212</v>
      </c>
      <c r="K660" s="13" t="s">
        <v>1213</v>
      </c>
      <c r="L660" s="13" t="str">
        <f t="shared" si="10"/>
        <v>PostAlerta</v>
      </c>
    </row>
    <row r="661" spans="1:12" ht="15.75" customHeight="1" x14ac:dyDescent="0.25">
      <c r="A661" s="13">
        <v>29247013</v>
      </c>
      <c r="B661" s="13" t="s">
        <v>3381</v>
      </c>
      <c r="C661" s="13" t="s">
        <v>3382</v>
      </c>
      <c r="D661" s="13" t="s">
        <v>3383</v>
      </c>
      <c r="E661" s="13" t="s">
        <v>1124</v>
      </c>
      <c r="F661" s="13" t="s">
        <v>393</v>
      </c>
      <c r="G661" s="13">
        <v>2018</v>
      </c>
      <c r="H661" s="44">
        <v>43086</v>
      </c>
      <c r="I661" s="13" t="s">
        <v>3384</v>
      </c>
      <c r="K661" s="13" t="s">
        <v>3385</v>
      </c>
      <c r="L661" s="13" t="str">
        <f t="shared" si="10"/>
        <v>PostAlerta</v>
      </c>
    </row>
    <row r="662" spans="1:12" ht="15.75" customHeight="1" x14ac:dyDescent="0.25">
      <c r="A662" s="13">
        <v>29276051</v>
      </c>
      <c r="B662" s="13" t="s">
        <v>22117</v>
      </c>
      <c r="C662" s="13" t="s">
        <v>22118</v>
      </c>
      <c r="D662" s="13" t="s">
        <v>22119</v>
      </c>
      <c r="E662" s="13" t="s">
        <v>22120</v>
      </c>
      <c r="F662" s="13" t="s">
        <v>679</v>
      </c>
      <c r="G662" s="13">
        <v>2018</v>
      </c>
      <c r="H662" s="44">
        <v>43095</v>
      </c>
      <c r="K662" s="13" t="s">
        <v>22121</v>
      </c>
      <c r="L662" s="13" t="str">
        <f t="shared" si="10"/>
        <v>PostAlerta</v>
      </c>
    </row>
    <row r="663" spans="1:12" ht="15.75" customHeight="1" x14ac:dyDescent="0.25">
      <c r="A663" s="13">
        <v>29311079</v>
      </c>
      <c r="B663" s="13" t="s">
        <v>4349</v>
      </c>
      <c r="C663" s="13" t="s">
        <v>4350</v>
      </c>
      <c r="D663" s="13" t="s">
        <v>4351</v>
      </c>
      <c r="E663" s="13" t="s">
        <v>4352</v>
      </c>
      <c r="F663" s="13" t="s">
        <v>573</v>
      </c>
      <c r="G663" s="13">
        <v>2018</v>
      </c>
      <c r="H663" s="44">
        <v>43110</v>
      </c>
      <c r="I663" s="13" t="s">
        <v>4353</v>
      </c>
      <c r="K663" s="13" t="s">
        <v>4354</v>
      </c>
      <c r="L663" s="13" t="str">
        <f t="shared" si="10"/>
        <v>PostAlerta</v>
      </c>
    </row>
    <row r="664" spans="1:12" ht="15.75" customHeight="1" x14ac:dyDescent="0.25">
      <c r="A664" s="13">
        <v>29458676</v>
      </c>
      <c r="B664" s="13" t="s">
        <v>13622</v>
      </c>
      <c r="C664" s="13" t="s">
        <v>13623</v>
      </c>
      <c r="D664" s="13" t="s">
        <v>13624</v>
      </c>
      <c r="E664" s="13" t="s">
        <v>13625</v>
      </c>
      <c r="F664" s="13" t="s">
        <v>1312</v>
      </c>
      <c r="G664" s="13">
        <v>2018</v>
      </c>
      <c r="H664" s="44">
        <v>43152</v>
      </c>
      <c r="K664" s="13" t="s">
        <v>13626</v>
      </c>
      <c r="L664" s="13" t="str">
        <f t="shared" si="10"/>
        <v>PostAlerta</v>
      </c>
    </row>
    <row r="665" spans="1:12" ht="15.75" customHeight="1" x14ac:dyDescent="0.25">
      <c r="A665" s="13">
        <v>29499642</v>
      </c>
      <c r="B665" s="13" t="s">
        <v>9416</v>
      </c>
      <c r="C665" s="13" t="s">
        <v>9417</v>
      </c>
      <c r="D665" s="13" t="s">
        <v>9418</v>
      </c>
      <c r="E665" s="13" t="s">
        <v>7550</v>
      </c>
      <c r="F665" s="13" t="s">
        <v>864</v>
      </c>
      <c r="G665" s="13">
        <v>2018</v>
      </c>
      <c r="H665" s="44">
        <v>43163</v>
      </c>
      <c r="I665" s="13" t="s">
        <v>9419</v>
      </c>
      <c r="K665" s="13" t="s">
        <v>9420</v>
      </c>
      <c r="L665" s="13" t="str">
        <f t="shared" si="10"/>
        <v>PostAlerta</v>
      </c>
    </row>
    <row r="666" spans="1:12" ht="15.75" customHeight="1" x14ac:dyDescent="0.25">
      <c r="A666" s="13">
        <v>29509792</v>
      </c>
      <c r="B666" s="13" t="s">
        <v>9487</v>
      </c>
      <c r="C666" s="13" t="s">
        <v>8006</v>
      </c>
      <c r="D666" s="13" t="s">
        <v>9488</v>
      </c>
      <c r="E666" s="13" t="s">
        <v>8008</v>
      </c>
      <c r="F666" s="13" t="s">
        <v>424</v>
      </c>
      <c r="G666" s="13">
        <v>2018</v>
      </c>
      <c r="H666" s="44">
        <v>43166</v>
      </c>
      <c r="I666" s="13" t="s">
        <v>9489</v>
      </c>
      <c r="K666" s="13" t="s">
        <v>9490</v>
      </c>
      <c r="L666" s="13" t="str">
        <f t="shared" si="10"/>
        <v>PostAlerta</v>
      </c>
    </row>
    <row r="667" spans="1:12" ht="15.75" customHeight="1" x14ac:dyDescent="0.25">
      <c r="A667" s="13">
        <v>29279442</v>
      </c>
      <c r="B667" s="13" t="s">
        <v>7630</v>
      </c>
      <c r="C667" s="13" t="s">
        <v>7631</v>
      </c>
      <c r="D667" s="13" t="s">
        <v>7632</v>
      </c>
      <c r="E667" s="13" t="s">
        <v>7633</v>
      </c>
      <c r="F667" s="13" t="s">
        <v>1936</v>
      </c>
      <c r="G667" s="13">
        <v>2018</v>
      </c>
      <c r="H667" s="44">
        <v>43097</v>
      </c>
      <c r="K667" s="13" t="s">
        <v>7634</v>
      </c>
      <c r="L667" s="13" t="str">
        <f t="shared" si="10"/>
        <v>PostAlerta</v>
      </c>
    </row>
    <row r="668" spans="1:12" ht="15.75" customHeight="1" x14ac:dyDescent="0.25">
      <c r="A668" s="13">
        <v>29636908</v>
      </c>
      <c r="B668" s="13" t="s">
        <v>16411</v>
      </c>
      <c r="C668" s="13" t="s">
        <v>16412</v>
      </c>
      <c r="D668" s="13" t="s">
        <v>16413</v>
      </c>
      <c r="E668" s="13" t="s">
        <v>16414</v>
      </c>
      <c r="F668" s="13" t="s">
        <v>1727</v>
      </c>
      <c r="G668" s="13">
        <v>2018</v>
      </c>
      <c r="H668" s="44">
        <v>43202</v>
      </c>
      <c r="I668" s="13" t="s">
        <v>16415</v>
      </c>
      <c r="K668" s="13" t="s">
        <v>16416</v>
      </c>
      <c r="L668" s="13" t="str">
        <f t="shared" si="10"/>
        <v>PostAlerta</v>
      </c>
    </row>
    <row r="669" spans="1:12" ht="15.75" customHeight="1" x14ac:dyDescent="0.25">
      <c r="A669" s="13">
        <v>29037929</v>
      </c>
      <c r="B669" s="13" t="s">
        <v>19808</v>
      </c>
      <c r="C669" s="13" t="s">
        <v>19809</v>
      </c>
      <c r="D669" s="13" t="s">
        <v>19810</v>
      </c>
      <c r="E669" s="13" t="s">
        <v>19811</v>
      </c>
      <c r="F669" s="13" t="s">
        <v>8997</v>
      </c>
      <c r="G669" s="13">
        <v>2018</v>
      </c>
      <c r="H669" s="44">
        <v>43026</v>
      </c>
      <c r="K669" s="13" t="s">
        <v>19812</v>
      </c>
      <c r="L669" s="13" t="str">
        <f t="shared" si="10"/>
        <v>PostAlerta</v>
      </c>
    </row>
    <row r="670" spans="1:12" ht="15.75" customHeight="1" x14ac:dyDescent="0.25">
      <c r="A670" s="13">
        <v>29339382</v>
      </c>
      <c r="B670" s="13" t="s">
        <v>5062</v>
      </c>
      <c r="C670" s="13" t="s">
        <v>5063</v>
      </c>
      <c r="D670" s="13" t="s">
        <v>5064</v>
      </c>
      <c r="E670" s="13" t="s">
        <v>5065</v>
      </c>
      <c r="F670" s="13" t="s">
        <v>573</v>
      </c>
      <c r="G670" s="13">
        <v>2018</v>
      </c>
      <c r="H670" s="44">
        <v>43118</v>
      </c>
      <c r="I670" s="13" t="s">
        <v>5066</v>
      </c>
      <c r="K670" s="13" t="s">
        <v>5067</v>
      </c>
      <c r="L670" s="13" t="str">
        <f t="shared" si="10"/>
        <v>PostAlerta</v>
      </c>
    </row>
    <row r="671" spans="1:12" ht="15.75" customHeight="1" x14ac:dyDescent="0.25">
      <c r="A671" s="13">
        <v>29394396</v>
      </c>
      <c r="B671" s="13" t="s">
        <v>4455</v>
      </c>
      <c r="C671" s="13" t="s">
        <v>4456</v>
      </c>
      <c r="D671" s="13" t="s">
        <v>4457</v>
      </c>
      <c r="E671" s="13" t="s">
        <v>4458</v>
      </c>
      <c r="F671" s="13" t="s">
        <v>493</v>
      </c>
      <c r="G671" s="13">
        <v>2018</v>
      </c>
      <c r="H671" s="44">
        <v>43134</v>
      </c>
      <c r="K671" s="13" t="s">
        <v>4459</v>
      </c>
      <c r="L671" s="13" t="str">
        <f t="shared" si="10"/>
        <v>PostAlerta</v>
      </c>
    </row>
    <row r="672" spans="1:12" ht="15.75" customHeight="1" x14ac:dyDescent="0.25">
      <c r="A672" s="13">
        <v>29430011</v>
      </c>
      <c r="B672" s="13" t="s">
        <v>100</v>
      </c>
      <c r="C672" s="13" t="s">
        <v>22606</v>
      </c>
      <c r="D672" s="13" t="s">
        <v>102</v>
      </c>
      <c r="E672" s="13" t="s">
        <v>103</v>
      </c>
      <c r="F672" s="13" t="s">
        <v>104</v>
      </c>
      <c r="G672" s="13">
        <v>2018</v>
      </c>
      <c r="H672" s="44">
        <v>43144</v>
      </c>
      <c r="I672" s="13" t="s">
        <v>105</v>
      </c>
      <c r="J672" s="13" t="s">
        <v>106</v>
      </c>
      <c r="K672" s="13" t="s">
        <v>107</v>
      </c>
      <c r="L672" s="13" t="str">
        <f t="shared" si="10"/>
        <v>PostAlerta</v>
      </c>
    </row>
    <row r="673" spans="1:12" ht="15.75" customHeight="1" x14ac:dyDescent="0.25">
      <c r="A673" s="13">
        <v>29458552</v>
      </c>
      <c r="B673" s="13" t="s">
        <v>7743</v>
      </c>
      <c r="C673" s="13" t="s">
        <v>7744</v>
      </c>
      <c r="D673" s="13" t="s">
        <v>7745</v>
      </c>
      <c r="E673" s="13" t="s">
        <v>7746</v>
      </c>
      <c r="F673" s="13" t="s">
        <v>1312</v>
      </c>
      <c r="G673" s="13">
        <v>2018</v>
      </c>
      <c r="H673" s="44">
        <v>43152</v>
      </c>
      <c r="K673" s="13" t="s">
        <v>7747</v>
      </c>
      <c r="L673" s="13" t="str">
        <f t="shared" si="10"/>
        <v>PostAlerta</v>
      </c>
    </row>
    <row r="674" spans="1:12" ht="15.75" customHeight="1" x14ac:dyDescent="0.25">
      <c r="A674" s="13">
        <v>29465685</v>
      </c>
      <c r="B674" s="13" t="s">
        <v>1709</v>
      </c>
      <c r="C674" s="13" t="s">
        <v>1710</v>
      </c>
      <c r="D674" s="13" t="s">
        <v>1711</v>
      </c>
      <c r="E674" s="13" t="s">
        <v>303</v>
      </c>
      <c r="F674" s="13" t="s">
        <v>304</v>
      </c>
      <c r="G674" s="13">
        <v>2018</v>
      </c>
      <c r="H674" s="44">
        <v>43153</v>
      </c>
      <c r="I674" s="13" t="s">
        <v>1712</v>
      </c>
      <c r="J674" s="13" t="s">
        <v>1713</v>
      </c>
      <c r="K674" s="13" t="s">
        <v>1714</v>
      </c>
      <c r="L674" s="13" t="str">
        <f t="shared" si="10"/>
        <v>PostAlerta</v>
      </c>
    </row>
    <row r="675" spans="1:12" ht="15.75" customHeight="1" x14ac:dyDescent="0.25">
      <c r="A675" s="13">
        <v>29465709</v>
      </c>
      <c r="B675" s="13" t="s">
        <v>11846</v>
      </c>
      <c r="C675" s="13" t="s">
        <v>11847</v>
      </c>
      <c r="D675" s="13" t="s">
        <v>11848</v>
      </c>
      <c r="E675" s="13" t="s">
        <v>11849</v>
      </c>
      <c r="F675" s="13" t="s">
        <v>304</v>
      </c>
      <c r="G675" s="13">
        <v>2018</v>
      </c>
      <c r="H675" s="44">
        <v>43153</v>
      </c>
      <c r="I675" s="13" t="s">
        <v>11850</v>
      </c>
      <c r="J675" s="13" t="s">
        <v>11851</v>
      </c>
      <c r="K675" s="13" t="s">
        <v>11852</v>
      </c>
      <c r="L675" s="13" t="str">
        <f t="shared" si="10"/>
        <v>PostAlerta</v>
      </c>
    </row>
    <row r="676" spans="1:12" ht="15.75" customHeight="1" x14ac:dyDescent="0.25">
      <c r="A676" s="13">
        <v>29517283</v>
      </c>
      <c r="B676" s="13" t="s">
        <v>3965</v>
      </c>
      <c r="C676" s="13" t="s">
        <v>3966</v>
      </c>
      <c r="D676" s="13" t="s">
        <v>3967</v>
      </c>
      <c r="E676" s="13" t="s">
        <v>3968</v>
      </c>
      <c r="F676" s="13" t="s">
        <v>1091</v>
      </c>
      <c r="G676" s="13">
        <v>2018</v>
      </c>
      <c r="H676" s="44">
        <v>43168</v>
      </c>
      <c r="K676" s="13" t="s">
        <v>3969</v>
      </c>
      <c r="L676" s="13" t="str">
        <f t="shared" si="10"/>
        <v>PostAlerta</v>
      </c>
    </row>
    <row r="677" spans="1:12" ht="15.75" customHeight="1" x14ac:dyDescent="0.25">
      <c r="A677" s="13">
        <v>29517285</v>
      </c>
      <c r="B677" s="13" t="s">
        <v>4106</v>
      </c>
      <c r="C677" s="13" t="s">
        <v>429</v>
      </c>
      <c r="D677" s="13" t="s">
        <v>4107</v>
      </c>
      <c r="E677" s="13" t="s">
        <v>431</v>
      </c>
      <c r="F677" s="13" t="s">
        <v>1091</v>
      </c>
      <c r="G677" s="13">
        <v>2018</v>
      </c>
      <c r="H677" s="44">
        <v>43168</v>
      </c>
      <c r="K677" s="13" t="s">
        <v>4108</v>
      </c>
      <c r="L677" s="13" t="str">
        <f t="shared" si="10"/>
        <v>PostAlerta</v>
      </c>
    </row>
    <row r="678" spans="1:12" ht="15.75" customHeight="1" x14ac:dyDescent="0.25">
      <c r="A678" s="13">
        <v>29553335</v>
      </c>
      <c r="B678" s="13" t="s">
        <v>652</v>
      </c>
      <c r="C678" s="13" t="s">
        <v>653</v>
      </c>
      <c r="D678" s="13" t="s">
        <v>654</v>
      </c>
      <c r="E678" s="13" t="s">
        <v>655</v>
      </c>
      <c r="F678" s="13" t="s">
        <v>145</v>
      </c>
      <c r="G678" s="13">
        <v>2018</v>
      </c>
      <c r="H678" s="44">
        <v>43179</v>
      </c>
      <c r="I678" s="13" t="s">
        <v>656</v>
      </c>
      <c r="K678" s="13" t="s">
        <v>657</v>
      </c>
      <c r="L678" s="13" t="str">
        <f t="shared" si="10"/>
        <v>PostAlerta</v>
      </c>
    </row>
    <row r="679" spans="1:12" ht="15.75" customHeight="1" x14ac:dyDescent="0.25">
      <c r="A679" s="13">
        <v>29553336</v>
      </c>
      <c r="B679" s="13" t="s">
        <v>238</v>
      </c>
      <c r="C679" s="13" t="s">
        <v>239</v>
      </c>
      <c r="D679" s="13" t="s">
        <v>240</v>
      </c>
      <c r="E679" s="13" t="s">
        <v>144</v>
      </c>
      <c r="F679" s="13" t="s">
        <v>145</v>
      </c>
      <c r="G679" s="13">
        <v>2018</v>
      </c>
      <c r="H679" s="44">
        <v>43179</v>
      </c>
      <c r="I679" s="13" t="s">
        <v>241</v>
      </c>
      <c r="K679" s="13" t="s">
        <v>242</v>
      </c>
      <c r="L679" s="13" t="str">
        <f t="shared" si="10"/>
        <v>PostAlerta</v>
      </c>
    </row>
    <row r="680" spans="1:12" ht="15.75" customHeight="1" x14ac:dyDescent="0.25">
      <c r="A680" s="13">
        <v>30084426</v>
      </c>
      <c r="B680" s="13" t="s">
        <v>4621</v>
      </c>
      <c r="C680" s="13" t="s">
        <v>4622</v>
      </c>
      <c r="D680" s="13" t="s">
        <v>4623</v>
      </c>
      <c r="E680" s="13" t="s">
        <v>4624</v>
      </c>
      <c r="F680" s="13" t="s">
        <v>1560</v>
      </c>
      <c r="G680" s="13">
        <v>2018</v>
      </c>
      <c r="H680" s="44">
        <v>43320</v>
      </c>
      <c r="K680" s="13" t="s">
        <v>4625</v>
      </c>
      <c r="L680" s="13" t="str">
        <f t="shared" si="10"/>
        <v>PostAlerta</v>
      </c>
    </row>
    <row r="681" spans="1:12" ht="15.75" customHeight="1" x14ac:dyDescent="0.25">
      <c r="A681" s="13">
        <v>29615507</v>
      </c>
      <c r="B681" s="13" t="s">
        <v>2507</v>
      </c>
      <c r="C681" s="13" t="s">
        <v>2508</v>
      </c>
      <c r="D681" s="13" t="s">
        <v>2509</v>
      </c>
      <c r="E681" s="13" t="s">
        <v>2510</v>
      </c>
      <c r="F681" s="13" t="s">
        <v>277</v>
      </c>
      <c r="G681" s="13">
        <v>2018</v>
      </c>
      <c r="H681" s="44">
        <v>43195</v>
      </c>
      <c r="I681" s="13" t="s">
        <v>2511</v>
      </c>
      <c r="K681" s="13" t="s">
        <v>2512</v>
      </c>
      <c r="L681" s="13" t="str">
        <f t="shared" si="10"/>
        <v>PostAlerta</v>
      </c>
    </row>
    <row r="682" spans="1:12" ht="15.75" customHeight="1" x14ac:dyDescent="0.25">
      <c r="A682" s="13">
        <v>29621310</v>
      </c>
      <c r="B682" s="13" t="s">
        <v>5652</v>
      </c>
      <c r="C682" s="13" t="s">
        <v>5653</v>
      </c>
      <c r="D682" s="13" t="s">
        <v>5654</v>
      </c>
      <c r="E682" s="13" t="s">
        <v>4959</v>
      </c>
      <c r="F682" s="13" t="s">
        <v>424</v>
      </c>
      <c r="G682" s="13">
        <v>2018</v>
      </c>
      <c r="H682" s="44">
        <v>43196</v>
      </c>
      <c r="I682" s="13" t="s">
        <v>5655</v>
      </c>
      <c r="K682" s="13" t="s">
        <v>5656</v>
      </c>
      <c r="L682" s="13" t="str">
        <f t="shared" si="10"/>
        <v>PostAlerta</v>
      </c>
    </row>
    <row r="683" spans="1:12" ht="15.75" customHeight="1" x14ac:dyDescent="0.25">
      <c r="A683" s="13">
        <v>29674557</v>
      </c>
      <c r="B683" s="13" t="s">
        <v>16218</v>
      </c>
      <c r="C683" s="13" t="s">
        <v>16219</v>
      </c>
      <c r="D683" s="13" t="s">
        <v>16220</v>
      </c>
      <c r="E683" s="13" t="s">
        <v>16221</v>
      </c>
      <c r="F683" s="13" t="s">
        <v>16029</v>
      </c>
      <c r="G683" s="13">
        <v>2018</v>
      </c>
      <c r="H683" s="44">
        <v>43211</v>
      </c>
      <c r="I683" s="13" t="s">
        <v>16222</v>
      </c>
      <c r="K683" s="13" t="s">
        <v>16223</v>
      </c>
      <c r="L683" s="13" t="str">
        <f t="shared" si="10"/>
        <v>PostAlerta</v>
      </c>
    </row>
    <row r="684" spans="1:12" ht="15.75" customHeight="1" x14ac:dyDescent="0.25">
      <c r="A684" s="13">
        <v>29698384</v>
      </c>
      <c r="B684" s="13" t="s">
        <v>19429</v>
      </c>
      <c r="C684" s="13" t="s">
        <v>19430</v>
      </c>
      <c r="D684" s="13" t="s">
        <v>19431</v>
      </c>
      <c r="E684" s="13" t="s">
        <v>7715</v>
      </c>
      <c r="F684" s="13" t="s">
        <v>2808</v>
      </c>
      <c r="G684" s="13">
        <v>2018</v>
      </c>
      <c r="H684" s="44">
        <v>43217</v>
      </c>
      <c r="I684" s="13" t="s">
        <v>19432</v>
      </c>
      <c r="K684" s="13" t="s">
        <v>19433</v>
      </c>
      <c r="L684" s="13" t="str">
        <f t="shared" si="10"/>
        <v>PostAlerta</v>
      </c>
    </row>
    <row r="685" spans="1:12" ht="15.75" customHeight="1" x14ac:dyDescent="0.25">
      <c r="A685" s="13">
        <v>28923377</v>
      </c>
      <c r="B685" s="13" t="s">
        <v>22184</v>
      </c>
      <c r="C685" s="13" t="s">
        <v>22185</v>
      </c>
      <c r="D685" s="13" t="s">
        <v>22186</v>
      </c>
      <c r="E685" s="13" t="s">
        <v>119</v>
      </c>
      <c r="F685" s="13" t="s">
        <v>1845</v>
      </c>
      <c r="G685" s="13">
        <v>2018</v>
      </c>
      <c r="H685" s="44">
        <v>42998</v>
      </c>
      <c r="K685" s="13" t="s">
        <v>22187</v>
      </c>
      <c r="L685" s="13" t="str">
        <f t="shared" si="10"/>
        <v>PostAlerta</v>
      </c>
    </row>
    <row r="686" spans="1:12" ht="15.75" customHeight="1" x14ac:dyDescent="0.25">
      <c r="A686" s="13">
        <v>29373697</v>
      </c>
      <c r="B686" s="13" t="s">
        <v>1511</v>
      </c>
      <c r="C686" s="13" t="s">
        <v>1512</v>
      </c>
      <c r="D686" s="13" t="s">
        <v>1513</v>
      </c>
      <c r="E686" s="13" t="s">
        <v>380</v>
      </c>
      <c r="F686" s="13" t="s">
        <v>493</v>
      </c>
      <c r="G686" s="13">
        <v>2018</v>
      </c>
      <c r="H686" s="44">
        <v>43127</v>
      </c>
      <c r="K686" s="13" t="s">
        <v>1514</v>
      </c>
      <c r="L686" s="13" t="str">
        <f t="shared" si="10"/>
        <v>PostAlerta</v>
      </c>
    </row>
    <row r="687" spans="1:12" ht="15.75" customHeight="1" x14ac:dyDescent="0.25">
      <c r="A687" s="13">
        <v>29465687</v>
      </c>
      <c r="B687" s="13" t="s">
        <v>3673</v>
      </c>
      <c r="C687" s="13" t="s">
        <v>3674</v>
      </c>
      <c r="D687" s="13" t="s">
        <v>3675</v>
      </c>
      <c r="E687" s="13" t="s">
        <v>284</v>
      </c>
      <c r="F687" s="13" t="s">
        <v>304</v>
      </c>
      <c r="G687" s="13">
        <v>2018</v>
      </c>
      <c r="H687" s="44">
        <v>43153</v>
      </c>
      <c r="I687" s="13" t="s">
        <v>3676</v>
      </c>
      <c r="J687" s="13" t="s">
        <v>3677</v>
      </c>
      <c r="K687" s="13" t="s">
        <v>3678</v>
      </c>
      <c r="L687" s="13" t="str">
        <f t="shared" si="10"/>
        <v>PostAlerta</v>
      </c>
    </row>
    <row r="688" spans="1:12" ht="15.75" customHeight="1" x14ac:dyDescent="0.25">
      <c r="A688" s="13">
        <v>29477549</v>
      </c>
      <c r="B688" s="13" t="s">
        <v>1666</v>
      </c>
      <c r="C688" s="13" t="s">
        <v>1667</v>
      </c>
      <c r="D688" s="13" t="s">
        <v>1668</v>
      </c>
      <c r="E688" s="13" t="s">
        <v>1669</v>
      </c>
      <c r="F688" s="13" t="s">
        <v>949</v>
      </c>
      <c r="G688" s="13">
        <v>2018</v>
      </c>
      <c r="H688" s="44">
        <v>43157</v>
      </c>
      <c r="K688" s="13" t="s">
        <v>1670</v>
      </c>
      <c r="L688" s="13" t="str">
        <f t="shared" si="10"/>
        <v>PostAlerta</v>
      </c>
    </row>
    <row r="689" spans="1:12" ht="15.75" customHeight="1" x14ac:dyDescent="0.25">
      <c r="A689" s="13">
        <v>29483122</v>
      </c>
      <c r="B689" s="13" t="s">
        <v>14056</v>
      </c>
      <c r="C689" s="13" t="s">
        <v>14057</v>
      </c>
      <c r="D689" s="13" t="s">
        <v>14058</v>
      </c>
      <c r="E689" s="13" t="s">
        <v>14059</v>
      </c>
      <c r="F689" s="13" t="s">
        <v>573</v>
      </c>
      <c r="G689" s="13">
        <v>2018</v>
      </c>
      <c r="H689" s="44">
        <v>43159</v>
      </c>
      <c r="I689" s="13" t="s">
        <v>14060</v>
      </c>
      <c r="K689" s="13" t="s">
        <v>14061</v>
      </c>
      <c r="L689" s="13" t="str">
        <f t="shared" si="10"/>
        <v>PostAlerta</v>
      </c>
    </row>
    <row r="690" spans="1:12" ht="15.75" customHeight="1" x14ac:dyDescent="0.25">
      <c r="A690" s="13">
        <v>29523496</v>
      </c>
      <c r="B690" s="13" t="s">
        <v>4925</v>
      </c>
      <c r="C690" s="13" t="s">
        <v>4926</v>
      </c>
      <c r="D690" s="13" t="s">
        <v>4927</v>
      </c>
      <c r="E690" s="13" t="s">
        <v>3210</v>
      </c>
      <c r="F690" s="13" t="s">
        <v>679</v>
      </c>
      <c r="G690" s="13">
        <v>2018</v>
      </c>
      <c r="H690" s="44">
        <v>43170</v>
      </c>
      <c r="K690" s="13" t="s">
        <v>4928</v>
      </c>
      <c r="L690" s="13" t="str">
        <f t="shared" si="10"/>
        <v>PostAlerta</v>
      </c>
    </row>
    <row r="691" spans="1:12" ht="15.75" customHeight="1" x14ac:dyDescent="0.25">
      <c r="A691" s="13">
        <v>29528994</v>
      </c>
      <c r="B691" s="13" t="s">
        <v>3609</v>
      </c>
      <c r="C691" s="13" t="s">
        <v>3610</v>
      </c>
      <c r="D691" s="13" t="s">
        <v>3611</v>
      </c>
      <c r="E691" s="13" t="s">
        <v>813</v>
      </c>
      <c r="F691" s="13" t="s">
        <v>304</v>
      </c>
      <c r="G691" s="13">
        <v>2018</v>
      </c>
      <c r="H691" s="44">
        <v>43172</v>
      </c>
      <c r="K691" s="13" t="s">
        <v>3612</v>
      </c>
      <c r="L691" s="13" t="str">
        <f t="shared" si="10"/>
        <v>PostAlerta</v>
      </c>
    </row>
    <row r="692" spans="1:12" ht="15.75" customHeight="1" x14ac:dyDescent="0.25">
      <c r="A692" s="13">
        <v>29530847</v>
      </c>
      <c r="B692" s="13" t="s">
        <v>1455</v>
      </c>
      <c r="C692" s="13" t="s">
        <v>1456</v>
      </c>
      <c r="D692" s="13" t="s">
        <v>1457</v>
      </c>
      <c r="E692" s="13" t="s">
        <v>1458</v>
      </c>
      <c r="F692" s="13" t="s">
        <v>573</v>
      </c>
      <c r="G692" s="13">
        <v>2018</v>
      </c>
      <c r="H692" s="44">
        <v>43173</v>
      </c>
      <c r="I692" s="13" t="s">
        <v>1459</v>
      </c>
      <c r="K692" s="13" t="s">
        <v>1460</v>
      </c>
      <c r="L692" s="13" t="str">
        <f t="shared" si="10"/>
        <v>PostAlerta</v>
      </c>
    </row>
    <row r="693" spans="1:12" ht="15.75" customHeight="1" x14ac:dyDescent="0.25">
      <c r="A693" s="13">
        <v>29530863</v>
      </c>
      <c r="B693" s="13" t="s">
        <v>5457</v>
      </c>
      <c r="C693" s="13" t="s">
        <v>5458</v>
      </c>
      <c r="D693" s="13" t="s">
        <v>5459</v>
      </c>
      <c r="E693" s="13" t="s">
        <v>5460</v>
      </c>
      <c r="F693" s="13" t="s">
        <v>573</v>
      </c>
      <c r="G693" s="13">
        <v>2018</v>
      </c>
      <c r="H693" s="44">
        <v>43173</v>
      </c>
      <c r="I693" s="13" t="s">
        <v>5461</v>
      </c>
      <c r="K693" s="13" t="s">
        <v>5462</v>
      </c>
      <c r="L693" s="13" t="str">
        <f t="shared" si="10"/>
        <v>PostAlerta</v>
      </c>
    </row>
    <row r="694" spans="1:12" ht="15.75" customHeight="1" x14ac:dyDescent="0.25">
      <c r="A694" s="13">
        <v>29845928</v>
      </c>
      <c r="B694" s="13" t="s">
        <v>1691</v>
      </c>
      <c r="C694" s="13" t="s">
        <v>1692</v>
      </c>
      <c r="D694" s="13" t="s">
        <v>1693</v>
      </c>
      <c r="E694" s="13" t="s">
        <v>1383</v>
      </c>
      <c r="F694" s="13" t="s">
        <v>1046</v>
      </c>
      <c r="G694" s="13">
        <v>2018</v>
      </c>
      <c r="H694" s="44">
        <v>43251</v>
      </c>
      <c r="I694" s="13" t="s">
        <v>1694</v>
      </c>
      <c r="K694" s="13" t="s">
        <v>1695</v>
      </c>
      <c r="L694" s="13" t="str">
        <f t="shared" si="10"/>
        <v>PostAlerta</v>
      </c>
    </row>
    <row r="695" spans="1:12" ht="15.75" customHeight="1" x14ac:dyDescent="0.25">
      <c r="A695" s="13">
        <v>30171763</v>
      </c>
      <c r="B695" s="13" t="s">
        <v>10117</v>
      </c>
      <c r="C695" s="13" t="s">
        <v>10118</v>
      </c>
      <c r="D695" s="13" t="s">
        <v>10119</v>
      </c>
      <c r="E695" s="13" t="s">
        <v>10120</v>
      </c>
      <c r="F695" s="13" t="s">
        <v>10121</v>
      </c>
      <c r="G695" s="13">
        <v>2018</v>
      </c>
      <c r="H695" s="44">
        <v>43345</v>
      </c>
      <c r="L695" s="13" t="str">
        <f t="shared" si="10"/>
        <v>PostAlerta</v>
      </c>
    </row>
    <row r="696" spans="1:12" ht="15.75" customHeight="1" x14ac:dyDescent="0.25">
      <c r="A696" s="13">
        <v>30364212</v>
      </c>
      <c r="B696" s="13" t="s">
        <v>8771</v>
      </c>
      <c r="C696" s="13" t="s">
        <v>8772</v>
      </c>
      <c r="D696" s="13" t="s">
        <v>8773</v>
      </c>
      <c r="E696" s="13" t="s">
        <v>8774</v>
      </c>
      <c r="F696" s="13" t="s">
        <v>1727</v>
      </c>
      <c r="G696" s="13">
        <v>2018</v>
      </c>
      <c r="H696" s="44">
        <v>43403</v>
      </c>
      <c r="I696" s="13" t="s">
        <v>8775</v>
      </c>
      <c r="K696" s="13" t="s">
        <v>8776</v>
      </c>
      <c r="L696" s="13" t="str">
        <f t="shared" si="10"/>
        <v>PostAlerta</v>
      </c>
    </row>
    <row r="697" spans="1:12" ht="15.75" customHeight="1" x14ac:dyDescent="0.25">
      <c r="A697" s="13">
        <v>29229280</v>
      </c>
      <c r="B697" s="13" t="s">
        <v>4613</v>
      </c>
      <c r="C697" s="13" t="s">
        <v>4614</v>
      </c>
      <c r="D697" s="13" t="s">
        <v>4615</v>
      </c>
      <c r="E697" s="13" t="s">
        <v>4616</v>
      </c>
      <c r="F697" s="13" t="s">
        <v>977</v>
      </c>
      <c r="G697" s="13">
        <v>2018</v>
      </c>
      <c r="H697" s="44">
        <v>43082</v>
      </c>
      <c r="I697" s="13" t="s">
        <v>4617</v>
      </c>
      <c r="K697" s="13" t="s">
        <v>4618</v>
      </c>
      <c r="L697" s="13" t="str">
        <f t="shared" si="10"/>
        <v>PostAlerta</v>
      </c>
    </row>
    <row r="698" spans="1:12" ht="15.75" customHeight="1" x14ac:dyDescent="0.25">
      <c r="A698" s="13">
        <v>29293395</v>
      </c>
      <c r="B698" s="13" t="s">
        <v>1506</v>
      </c>
      <c r="C698" s="13" t="s">
        <v>1507</v>
      </c>
      <c r="D698" s="13" t="s">
        <v>1508</v>
      </c>
      <c r="E698" s="13" t="s">
        <v>1509</v>
      </c>
      <c r="F698" s="13" t="s">
        <v>209</v>
      </c>
      <c r="G698" s="13">
        <v>2018</v>
      </c>
      <c r="H698" s="44">
        <v>43103</v>
      </c>
      <c r="K698" s="13" t="s">
        <v>1510</v>
      </c>
      <c r="L698" s="13" t="str">
        <f t="shared" si="10"/>
        <v>PostAlerta</v>
      </c>
    </row>
    <row r="699" spans="1:12" ht="15.75" customHeight="1" x14ac:dyDescent="0.25">
      <c r="A699" s="13">
        <v>29450767</v>
      </c>
      <c r="B699" s="13" t="s">
        <v>10786</v>
      </c>
      <c r="C699" s="13" t="s">
        <v>10787</v>
      </c>
      <c r="D699" s="13" t="s">
        <v>10788</v>
      </c>
      <c r="E699" s="13" t="s">
        <v>1944</v>
      </c>
      <c r="F699" s="13" t="s">
        <v>164</v>
      </c>
      <c r="G699" s="13">
        <v>2018</v>
      </c>
      <c r="H699" s="44">
        <v>43148</v>
      </c>
      <c r="K699" s="13" t="s">
        <v>10789</v>
      </c>
      <c r="L699" s="13" t="str">
        <f t="shared" si="10"/>
        <v>PostAlerta</v>
      </c>
    </row>
    <row r="700" spans="1:12" ht="15.75" customHeight="1" x14ac:dyDescent="0.25">
      <c r="A700" s="13">
        <v>29465637</v>
      </c>
      <c r="B700" s="13" t="s">
        <v>8586</v>
      </c>
      <c r="C700" s="13" t="s">
        <v>8587</v>
      </c>
      <c r="D700" s="13" t="s">
        <v>8588</v>
      </c>
      <c r="E700" s="13" t="s">
        <v>1638</v>
      </c>
      <c r="F700" s="13" t="s">
        <v>304</v>
      </c>
      <c r="G700" s="13">
        <v>2018</v>
      </c>
      <c r="H700" s="44">
        <v>43153</v>
      </c>
      <c r="I700" s="13" t="s">
        <v>8589</v>
      </c>
      <c r="J700" s="13" t="s">
        <v>8590</v>
      </c>
      <c r="K700" s="13" t="s">
        <v>8591</v>
      </c>
      <c r="L700" s="13" t="str">
        <f t="shared" si="10"/>
        <v>PostAlerta</v>
      </c>
    </row>
    <row r="701" spans="1:12" ht="15.75" customHeight="1" x14ac:dyDescent="0.25">
      <c r="A701" s="13">
        <v>29581189</v>
      </c>
      <c r="B701" s="13" t="s">
        <v>620</v>
      </c>
      <c r="C701" s="13" t="s">
        <v>621</v>
      </c>
      <c r="D701" s="13" t="s">
        <v>622</v>
      </c>
      <c r="E701" s="13" t="s">
        <v>623</v>
      </c>
      <c r="F701" s="13" t="s">
        <v>624</v>
      </c>
      <c r="G701" s="13">
        <v>2018</v>
      </c>
      <c r="H701" s="44">
        <v>43187</v>
      </c>
      <c r="I701" s="13" t="s">
        <v>625</v>
      </c>
      <c r="K701" s="13" t="s">
        <v>626</v>
      </c>
      <c r="L701" s="13" t="str">
        <f t="shared" si="10"/>
        <v>PostAlerta</v>
      </c>
    </row>
    <row r="702" spans="1:12" ht="15.75" customHeight="1" x14ac:dyDescent="0.25">
      <c r="A702" s="13">
        <v>29589256</v>
      </c>
      <c r="B702" s="13" t="s">
        <v>4714</v>
      </c>
      <c r="C702" s="13" t="s">
        <v>4715</v>
      </c>
      <c r="D702" s="13" t="s">
        <v>4716</v>
      </c>
      <c r="E702" s="13" t="s">
        <v>4717</v>
      </c>
      <c r="F702" s="13" t="s">
        <v>4718</v>
      </c>
      <c r="G702" s="13">
        <v>2018</v>
      </c>
      <c r="H702" s="44">
        <v>43188</v>
      </c>
      <c r="K702" s="13" t="s">
        <v>4719</v>
      </c>
      <c r="L702" s="13" t="str">
        <f t="shared" si="10"/>
        <v>PostAlerta</v>
      </c>
    </row>
    <row r="703" spans="1:12" ht="15.75" customHeight="1" x14ac:dyDescent="0.25">
      <c r="A703" s="13">
        <v>29601324</v>
      </c>
      <c r="B703" s="13" t="s">
        <v>8411</v>
      </c>
      <c r="C703" s="13" t="s">
        <v>8412</v>
      </c>
      <c r="D703" s="13" t="s">
        <v>8413</v>
      </c>
      <c r="E703" s="13" t="s">
        <v>2937</v>
      </c>
      <c r="F703" s="13" t="s">
        <v>257</v>
      </c>
      <c r="G703" s="13">
        <v>2018</v>
      </c>
      <c r="H703" s="44">
        <v>43190</v>
      </c>
      <c r="K703" s="13" t="s">
        <v>8414</v>
      </c>
      <c r="L703" s="13" t="str">
        <f t="shared" si="10"/>
        <v>PostAlerta</v>
      </c>
    </row>
    <row r="704" spans="1:12" ht="15.75" customHeight="1" x14ac:dyDescent="0.25">
      <c r="A704" s="13">
        <v>29608959</v>
      </c>
      <c r="B704" s="13" t="s">
        <v>16609</v>
      </c>
      <c r="C704" s="13" t="s">
        <v>16610</v>
      </c>
      <c r="D704" s="13" t="s">
        <v>16611</v>
      </c>
      <c r="E704" s="13" t="s">
        <v>16612</v>
      </c>
      <c r="F704" s="13" t="s">
        <v>454</v>
      </c>
      <c r="G704" s="13">
        <v>2018</v>
      </c>
      <c r="H704" s="44">
        <v>43193</v>
      </c>
      <c r="K704" s="13" t="s">
        <v>16613</v>
      </c>
      <c r="L704" s="13" t="str">
        <f t="shared" si="10"/>
        <v>PostAlerta</v>
      </c>
    </row>
    <row r="705" spans="1:12" ht="15.75" customHeight="1" x14ac:dyDescent="0.25">
      <c r="A705" s="13">
        <v>29698633</v>
      </c>
      <c r="B705" s="13" t="s">
        <v>584</v>
      </c>
      <c r="C705" s="13" t="s">
        <v>585</v>
      </c>
      <c r="D705" s="13" t="s">
        <v>586</v>
      </c>
      <c r="E705" s="13" t="s">
        <v>333</v>
      </c>
      <c r="F705" s="13" t="s">
        <v>587</v>
      </c>
      <c r="G705" s="13">
        <v>2018</v>
      </c>
      <c r="H705" s="44">
        <v>43217</v>
      </c>
      <c r="I705" s="13" t="s">
        <v>588</v>
      </c>
      <c r="K705" s="13" t="s">
        <v>589</v>
      </c>
      <c r="L705" s="13" t="str">
        <f t="shared" si="10"/>
        <v>PostAlerta</v>
      </c>
    </row>
    <row r="706" spans="1:12" ht="15.75" customHeight="1" x14ac:dyDescent="0.25">
      <c r="A706" s="13">
        <v>29897041</v>
      </c>
      <c r="B706" s="13" t="s">
        <v>8140</v>
      </c>
      <c r="C706" s="13" t="s">
        <v>8141</v>
      </c>
      <c r="D706" s="13" t="s">
        <v>8142</v>
      </c>
      <c r="E706" s="13" t="s">
        <v>6444</v>
      </c>
      <c r="F706" s="13" t="s">
        <v>1046</v>
      </c>
      <c r="G706" s="13">
        <v>2018</v>
      </c>
      <c r="H706" s="44">
        <v>43265</v>
      </c>
      <c r="I706" s="13" t="s">
        <v>8143</v>
      </c>
      <c r="K706" s="13" t="s">
        <v>8144</v>
      </c>
      <c r="L706" s="13" t="str">
        <f t="shared" ref="L706:L769" si="11">IF(ISNUMBER(VLOOKUP(A706,PRE,1,FALSE)),"PreAlerta",IF(ISNUMBER(VLOOKUP(A706,POST,1,FALSE)),"PostAlerta",IF(ISNUMBER(VLOOKUP(A706,EXCL,1,FALSE)),"Excluida","no incluido")))</f>
        <v>PostAlerta</v>
      </c>
    </row>
    <row r="707" spans="1:12" ht="15.75" customHeight="1" x14ac:dyDescent="0.25">
      <c r="A707" s="13">
        <v>29914058</v>
      </c>
      <c r="B707" s="13" t="s">
        <v>17138</v>
      </c>
      <c r="C707" s="13" t="s">
        <v>17139</v>
      </c>
      <c r="D707" s="13" t="s">
        <v>17140</v>
      </c>
      <c r="E707" s="13" t="s">
        <v>4478</v>
      </c>
      <c r="F707" s="13" t="s">
        <v>15834</v>
      </c>
      <c r="G707" s="13">
        <v>2018</v>
      </c>
      <c r="H707" s="44">
        <v>43271</v>
      </c>
      <c r="I707" s="13" t="s">
        <v>17141</v>
      </c>
      <c r="K707" s="13" t="s">
        <v>17142</v>
      </c>
      <c r="L707" s="13" t="str">
        <f t="shared" si="11"/>
        <v>PostAlerta</v>
      </c>
    </row>
    <row r="708" spans="1:12" ht="15.75" customHeight="1" x14ac:dyDescent="0.25">
      <c r="A708" s="13">
        <v>29914071</v>
      </c>
      <c r="B708" s="13" t="s">
        <v>16359</v>
      </c>
      <c r="C708" s="13" t="s">
        <v>161</v>
      </c>
      <c r="D708" s="13" t="s">
        <v>16360</v>
      </c>
      <c r="E708" s="13" t="s">
        <v>163</v>
      </c>
      <c r="F708" s="13" t="s">
        <v>15834</v>
      </c>
      <c r="G708" s="13">
        <v>2018</v>
      </c>
      <c r="H708" s="44">
        <v>43271</v>
      </c>
      <c r="I708" s="13" t="s">
        <v>16361</v>
      </c>
      <c r="K708" s="13" t="s">
        <v>16362</v>
      </c>
      <c r="L708" s="13" t="str">
        <f t="shared" si="11"/>
        <v>PostAlerta</v>
      </c>
    </row>
    <row r="709" spans="1:12" ht="15.75" customHeight="1" x14ac:dyDescent="0.25">
      <c r="A709" s="13">
        <v>29370373</v>
      </c>
      <c r="B709" s="13" t="s">
        <v>6757</v>
      </c>
      <c r="C709" s="13" t="s">
        <v>6758</v>
      </c>
      <c r="D709" s="13" t="s">
        <v>6759</v>
      </c>
      <c r="E709" s="13" t="s">
        <v>6760</v>
      </c>
      <c r="F709" s="13" t="s">
        <v>2140</v>
      </c>
      <c r="G709" s="13">
        <v>2018</v>
      </c>
      <c r="H709" s="44">
        <v>43126</v>
      </c>
      <c r="K709" s="13" t="s">
        <v>6761</v>
      </c>
      <c r="L709" s="13" t="str">
        <f t="shared" si="11"/>
        <v>PostAlerta</v>
      </c>
    </row>
    <row r="710" spans="1:12" ht="15.75" customHeight="1" x14ac:dyDescent="0.25">
      <c r="A710" s="13">
        <v>29927918</v>
      </c>
      <c r="B710" s="13" t="s">
        <v>2704</v>
      </c>
      <c r="C710" s="13" t="s">
        <v>2705</v>
      </c>
      <c r="D710" s="13" t="s">
        <v>2706</v>
      </c>
      <c r="E710" s="13" t="s">
        <v>2707</v>
      </c>
      <c r="F710" s="13" t="s">
        <v>2708</v>
      </c>
      <c r="G710" s="13">
        <v>2018</v>
      </c>
      <c r="H710" s="44">
        <v>43273</v>
      </c>
      <c r="L710" s="13" t="str">
        <f t="shared" si="11"/>
        <v>PostAlerta</v>
      </c>
    </row>
    <row r="711" spans="1:12" ht="15.75" customHeight="1" x14ac:dyDescent="0.25">
      <c r="A711" s="13">
        <v>29611382</v>
      </c>
      <c r="B711" s="13" t="s">
        <v>1528</v>
      </c>
      <c r="C711" s="13" t="s">
        <v>1529</v>
      </c>
      <c r="D711" s="13" t="s">
        <v>1530</v>
      </c>
      <c r="E711" s="13" t="s">
        <v>1531</v>
      </c>
      <c r="F711" s="13" t="s">
        <v>1532</v>
      </c>
      <c r="G711" s="13">
        <v>2018</v>
      </c>
      <c r="H711" s="44">
        <v>43194</v>
      </c>
      <c r="I711" s="13" t="s">
        <v>1533</v>
      </c>
      <c r="K711" s="13" t="s">
        <v>1534</v>
      </c>
      <c r="L711" s="13" t="str">
        <f t="shared" si="11"/>
        <v>PostAlerta</v>
      </c>
    </row>
    <row r="712" spans="1:12" ht="15.75" customHeight="1" x14ac:dyDescent="0.25">
      <c r="A712" s="13">
        <v>29635367</v>
      </c>
      <c r="B712" s="13" t="s">
        <v>6061</v>
      </c>
      <c r="C712" s="13" t="s">
        <v>6062</v>
      </c>
      <c r="D712" s="13" t="s">
        <v>6063</v>
      </c>
      <c r="E712" s="13" t="s">
        <v>6064</v>
      </c>
      <c r="F712" s="13" t="s">
        <v>493</v>
      </c>
      <c r="G712" s="13">
        <v>2018</v>
      </c>
      <c r="H712" s="44">
        <v>43201</v>
      </c>
      <c r="K712" s="13" t="s">
        <v>6065</v>
      </c>
      <c r="L712" s="13" t="str">
        <f t="shared" si="11"/>
        <v>PostAlerta</v>
      </c>
    </row>
    <row r="713" spans="1:12" ht="15.75" customHeight="1" x14ac:dyDescent="0.25">
      <c r="A713" s="13">
        <v>29776807</v>
      </c>
      <c r="B713" s="13" t="s">
        <v>8834</v>
      </c>
      <c r="C713" s="13" t="s">
        <v>8835</v>
      </c>
      <c r="D713" s="13" t="s">
        <v>8836</v>
      </c>
      <c r="E713" s="13" t="s">
        <v>8837</v>
      </c>
      <c r="F713" s="13" t="s">
        <v>679</v>
      </c>
      <c r="G713" s="13">
        <v>2018</v>
      </c>
      <c r="H713" s="44">
        <v>43240</v>
      </c>
      <c r="I713" s="13" t="s">
        <v>8838</v>
      </c>
      <c r="K713" s="13" t="s">
        <v>8839</v>
      </c>
      <c r="L713" s="13" t="str">
        <f t="shared" si="11"/>
        <v>PostAlerta</v>
      </c>
    </row>
    <row r="714" spans="1:12" ht="15.75" customHeight="1" x14ac:dyDescent="0.25">
      <c r="A714" s="13">
        <v>29872530</v>
      </c>
      <c r="B714" s="13" t="s">
        <v>16045</v>
      </c>
      <c r="C714" s="13" t="s">
        <v>16046</v>
      </c>
      <c r="D714" s="13" t="s">
        <v>16047</v>
      </c>
      <c r="E714" s="13" t="s">
        <v>16048</v>
      </c>
      <c r="F714" s="13" t="s">
        <v>15759</v>
      </c>
      <c r="G714" s="13">
        <v>2018</v>
      </c>
      <c r="H714" s="44">
        <v>43258</v>
      </c>
      <c r="I714" s="13" t="s">
        <v>16049</v>
      </c>
      <c r="K714" s="13" t="s">
        <v>16050</v>
      </c>
      <c r="L714" s="13" t="str">
        <f t="shared" si="11"/>
        <v>PostAlerta</v>
      </c>
    </row>
    <row r="715" spans="1:12" ht="15.75" customHeight="1" x14ac:dyDescent="0.25">
      <c r="A715" s="13">
        <v>29912682</v>
      </c>
      <c r="B715" s="13" t="s">
        <v>10984</v>
      </c>
      <c r="C715" s="13" t="s">
        <v>10985</v>
      </c>
      <c r="D715" s="13" t="s">
        <v>10986</v>
      </c>
      <c r="E715" s="13" t="s">
        <v>8774</v>
      </c>
      <c r="F715" s="13" t="s">
        <v>145</v>
      </c>
      <c r="G715" s="13">
        <v>2018</v>
      </c>
      <c r="H715" s="44">
        <v>43270</v>
      </c>
      <c r="I715" s="13" t="s">
        <v>10987</v>
      </c>
      <c r="K715" s="13" t="s">
        <v>10988</v>
      </c>
      <c r="L715" s="13" t="str">
        <f t="shared" si="11"/>
        <v>PostAlerta</v>
      </c>
    </row>
    <row r="716" spans="1:12" ht="15.75" customHeight="1" x14ac:dyDescent="0.25">
      <c r="A716" s="13">
        <v>29976521</v>
      </c>
      <c r="B716" s="13" t="s">
        <v>676</v>
      </c>
      <c r="C716" s="13" t="s">
        <v>677</v>
      </c>
      <c r="D716" s="13" t="s">
        <v>678</v>
      </c>
      <c r="E716" s="13" t="s">
        <v>380</v>
      </c>
      <c r="F716" s="13" t="s">
        <v>679</v>
      </c>
      <c r="G716" s="13">
        <v>2018</v>
      </c>
      <c r="H716" s="44">
        <v>43288</v>
      </c>
      <c r="K716" s="13" t="s">
        <v>680</v>
      </c>
      <c r="L716" s="13" t="str">
        <f t="shared" si="11"/>
        <v>PostAlerta</v>
      </c>
    </row>
    <row r="717" spans="1:12" ht="15.75" customHeight="1" x14ac:dyDescent="0.25">
      <c r="A717" s="13">
        <v>29991383</v>
      </c>
      <c r="B717" s="13" t="s">
        <v>2858</v>
      </c>
      <c r="C717" s="13" t="s">
        <v>2859</v>
      </c>
      <c r="D717" s="13" t="s">
        <v>2860</v>
      </c>
      <c r="E717" s="13" t="s">
        <v>2861</v>
      </c>
      <c r="F717" s="13" t="s">
        <v>1046</v>
      </c>
      <c r="G717" s="13">
        <v>2018</v>
      </c>
      <c r="H717" s="44">
        <v>43293</v>
      </c>
      <c r="I717" s="13" t="s">
        <v>2862</v>
      </c>
      <c r="K717" s="13" t="s">
        <v>2863</v>
      </c>
      <c r="L717" s="13" t="str">
        <f t="shared" si="11"/>
        <v>PostAlerta</v>
      </c>
    </row>
    <row r="718" spans="1:12" ht="15.75" customHeight="1" x14ac:dyDescent="0.25">
      <c r="A718" s="13">
        <v>29975775</v>
      </c>
      <c r="B718" s="13" t="s">
        <v>3857</v>
      </c>
      <c r="C718" s="13" t="s">
        <v>3858</v>
      </c>
      <c r="D718" s="13" t="s">
        <v>3859</v>
      </c>
      <c r="E718" s="13" t="s">
        <v>832</v>
      </c>
      <c r="F718" s="13" t="s">
        <v>1251</v>
      </c>
      <c r="G718" s="13">
        <v>2018</v>
      </c>
      <c r="H718" s="44">
        <v>43287</v>
      </c>
      <c r="I718" s="13" t="s">
        <v>3860</v>
      </c>
      <c r="K718" s="13" t="s">
        <v>3861</v>
      </c>
      <c r="L718" s="13" t="str">
        <f t="shared" si="11"/>
        <v>PostAlerta</v>
      </c>
    </row>
    <row r="719" spans="1:12" ht="15.75" customHeight="1" x14ac:dyDescent="0.25">
      <c r="A719" s="13">
        <v>29975784</v>
      </c>
      <c r="B719" s="13" t="s">
        <v>1302</v>
      </c>
      <c r="C719" s="13" t="s">
        <v>1303</v>
      </c>
      <c r="D719" s="13" t="s">
        <v>1304</v>
      </c>
      <c r="E719" s="13" t="s">
        <v>1010</v>
      </c>
      <c r="F719" s="13" t="s">
        <v>1251</v>
      </c>
      <c r="G719" s="13">
        <v>2018</v>
      </c>
      <c r="H719" s="44">
        <v>43287</v>
      </c>
      <c r="I719" s="13" t="s">
        <v>1305</v>
      </c>
      <c r="K719" s="13" t="s">
        <v>1306</v>
      </c>
      <c r="L719" s="13" t="str">
        <f t="shared" si="11"/>
        <v>PostAlerta</v>
      </c>
    </row>
    <row r="720" spans="1:12" ht="15.75" customHeight="1" x14ac:dyDescent="0.25">
      <c r="A720" s="13">
        <v>30002340</v>
      </c>
      <c r="B720" s="13" t="s">
        <v>16646</v>
      </c>
      <c r="C720" s="13" t="s">
        <v>16647</v>
      </c>
      <c r="D720" s="13" t="s">
        <v>16648</v>
      </c>
      <c r="E720" s="13" t="s">
        <v>16649</v>
      </c>
      <c r="F720" s="13" t="s">
        <v>15834</v>
      </c>
      <c r="G720" s="13">
        <v>2018</v>
      </c>
      <c r="H720" s="44">
        <v>43295</v>
      </c>
      <c r="I720" s="13" t="s">
        <v>16650</v>
      </c>
      <c r="K720" s="13" t="s">
        <v>16651</v>
      </c>
      <c r="L720" s="13" t="str">
        <f t="shared" si="11"/>
        <v>PostAlerta</v>
      </c>
    </row>
    <row r="721" spans="1:12" ht="15.75" customHeight="1" x14ac:dyDescent="0.25">
      <c r="A721" s="13">
        <v>29729635</v>
      </c>
      <c r="B721" s="13" t="s">
        <v>22082</v>
      </c>
      <c r="C721" s="13" t="s">
        <v>22083</v>
      </c>
      <c r="D721" s="13" t="s">
        <v>22084</v>
      </c>
      <c r="E721" s="13" t="s">
        <v>21368</v>
      </c>
      <c r="F721" s="13" t="s">
        <v>22085</v>
      </c>
      <c r="G721" s="13">
        <v>2018</v>
      </c>
      <c r="H721" s="44">
        <v>43226</v>
      </c>
      <c r="K721" s="13" t="s">
        <v>22086</v>
      </c>
      <c r="L721" s="13" t="str">
        <f t="shared" si="11"/>
        <v>PostAlerta</v>
      </c>
    </row>
    <row r="722" spans="1:12" ht="15.75" customHeight="1" x14ac:dyDescent="0.25">
      <c r="A722" s="13">
        <v>29914847</v>
      </c>
      <c r="B722" s="13" t="s">
        <v>10130</v>
      </c>
      <c r="C722" s="13" t="s">
        <v>10131</v>
      </c>
      <c r="D722" s="13" t="s">
        <v>10132</v>
      </c>
      <c r="E722" s="13" t="s">
        <v>8716</v>
      </c>
      <c r="F722" s="13" t="s">
        <v>8635</v>
      </c>
      <c r="G722" s="13">
        <v>2018</v>
      </c>
      <c r="H722" s="44">
        <v>43271</v>
      </c>
      <c r="K722" s="13" t="s">
        <v>10133</v>
      </c>
      <c r="L722" s="13" t="str">
        <f t="shared" si="11"/>
        <v>PostAlerta</v>
      </c>
    </row>
    <row r="723" spans="1:12" ht="15.75" customHeight="1" x14ac:dyDescent="0.25">
      <c r="A723" s="13">
        <v>30026943</v>
      </c>
      <c r="B723" s="13" t="s">
        <v>2600</v>
      </c>
      <c r="C723" s="13" t="s">
        <v>2601</v>
      </c>
      <c r="D723" s="13" t="s">
        <v>2602</v>
      </c>
      <c r="E723" s="13" t="s">
        <v>2603</v>
      </c>
      <c r="F723" s="13" t="s">
        <v>2604</v>
      </c>
      <c r="G723" s="13">
        <v>2018</v>
      </c>
      <c r="H723" s="44">
        <v>43302</v>
      </c>
      <c r="I723" s="13" t="s">
        <v>2605</v>
      </c>
      <c r="K723" s="13" t="s">
        <v>2606</v>
      </c>
      <c r="L723" s="13" t="str">
        <f t="shared" si="11"/>
        <v>PostAlerta</v>
      </c>
    </row>
    <row r="724" spans="1:12" ht="15.75" customHeight="1" x14ac:dyDescent="0.25">
      <c r="A724" s="13">
        <v>30021740</v>
      </c>
      <c r="B724" s="13" t="s">
        <v>14107</v>
      </c>
      <c r="C724" s="13" t="s">
        <v>14108</v>
      </c>
      <c r="D724" s="13" t="s">
        <v>14109</v>
      </c>
      <c r="E724" s="13" t="s">
        <v>14110</v>
      </c>
      <c r="F724" s="13" t="s">
        <v>9290</v>
      </c>
      <c r="G724" s="13">
        <v>2018</v>
      </c>
      <c r="H724" s="44">
        <v>43301</v>
      </c>
      <c r="I724" s="13" t="s">
        <v>14111</v>
      </c>
      <c r="K724" s="13" t="s">
        <v>14112</v>
      </c>
      <c r="L724" s="13" t="str">
        <f t="shared" si="11"/>
        <v>PostAlerta</v>
      </c>
    </row>
    <row r="725" spans="1:12" ht="15.75" customHeight="1" x14ac:dyDescent="0.25">
      <c r="A725" s="13">
        <v>29738073</v>
      </c>
      <c r="B725" s="13" t="s">
        <v>10137</v>
      </c>
      <c r="C725" s="13" t="s">
        <v>10138</v>
      </c>
      <c r="D725" s="13" t="s">
        <v>10139</v>
      </c>
      <c r="E725" s="13" t="s">
        <v>10140</v>
      </c>
      <c r="F725" s="13" t="s">
        <v>10141</v>
      </c>
      <c r="G725" s="13">
        <v>2018</v>
      </c>
      <c r="H725" s="44">
        <v>43229</v>
      </c>
      <c r="K725" s="13" t="s">
        <v>10142</v>
      </c>
      <c r="L725" s="13" t="str">
        <f t="shared" si="11"/>
        <v>PostAlerta</v>
      </c>
    </row>
    <row r="726" spans="1:12" ht="15.75" customHeight="1" x14ac:dyDescent="0.25">
      <c r="A726" s="13">
        <v>30037076</v>
      </c>
      <c r="B726" s="13" t="s">
        <v>17131</v>
      </c>
      <c r="C726" s="13" t="s">
        <v>17132</v>
      </c>
      <c r="D726" s="13" t="s">
        <v>17133</v>
      </c>
      <c r="E726" s="13" t="s">
        <v>17134</v>
      </c>
      <c r="F726" s="13" t="s">
        <v>15834</v>
      </c>
      <c r="G726" s="13">
        <v>2018</v>
      </c>
      <c r="H726" s="44">
        <v>43306</v>
      </c>
      <c r="I726" s="13" t="s">
        <v>17135</v>
      </c>
      <c r="K726" s="13" t="s">
        <v>17136</v>
      </c>
      <c r="L726" s="13" t="str">
        <f t="shared" si="11"/>
        <v>PostAlerta</v>
      </c>
    </row>
    <row r="727" spans="1:12" ht="15.75" customHeight="1" x14ac:dyDescent="0.25">
      <c r="A727" s="13">
        <v>29701830</v>
      </c>
      <c r="B727" s="13" t="s">
        <v>990</v>
      </c>
      <c r="C727" s="13" t="s">
        <v>991</v>
      </c>
      <c r="D727" s="13" t="s">
        <v>992</v>
      </c>
      <c r="E727" s="13" t="s">
        <v>187</v>
      </c>
      <c r="F727" s="13" t="s">
        <v>195</v>
      </c>
      <c r="G727" s="13">
        <v>2018</v>
      </c>
      <c r="H727" s="44">
        <v>43218</v>
      </c>
      <c r="I727" s="13" t="s">
        <v>993</v>
      </c>
      <c r="K727" s="13" t="s">
        <v>994</v>
      </c>
      <c r="L727" s="13" t="str">
        <f t="shared" si="11"/>
        <v>PostAlerta</v>
      </c>
    </row>
    <row r="728" spans="1:12" ht="15.75" customHeight="1" x14ac:dyDescent="0.25">
      <c r="A728" s="13">
        <v>29617982</v>
      </c>
      <c r="B728" s="13" t="s">
        <v>7810</v>
      </c>
      <c r="C728" s="13" t="s">
        <v>7811</v>
      </c>
      <c r="D728" s="13" t="s">
        <v>7812</v>
      </c>
      <c r="E728" s="13" t="s">
        <v>7813</v>
      </c>
      <c r="F728" s="13" t="s">
        <v>2140</v>
      </c>
      <c r="G728" s="13">
        <v>2018</v>
      </c>
      <c r="H728" s="44">
        <v>43195</v>
      </c>
      <c r="I728" s="13" t="s">
        <v>7814</v>
      </c>
      <c r="K728" s="13" t="s">
        <v>7815</v>
      </c>
      <c r="L728" s="13" t="str">
        <f t="shared" si="11"/>
        <v>PostAlerta</v>
      </c>
    </row>
    <row r="729" spans="1:12" ht="15.75" customHeight="1" x14ac:dyDescent="0.25">
      <c r="A729" s="13">
        <v>29664766</v>
      </c>
      <c r="B729" s="13" t="s">
        <v>4487</v>
      </c>
      <c r="C729" s="13" t="s">
        <v>4488</v>
      </c>
      <c r="D729" s="13" t="s">
        <v>4489</v>
      </c>
      <c r="E729" s="13" t="s">
        <v>4490</v>
      </c>
      <c r="F729" s="13" t="s">
        <v>304</v>
      </c>
      <c r="G729" s="13">
        <v>2018</v>
      </c>
      <c r="H729" s="44">
        <v>43208</v>
      </c>
      <c r="K729" s="13" t="s">
        <v>4491</v>
      </c>
      <c r="L729" s="13" t="str">
        <f t="shared" si="11"/>
        <v>PostAlerta</v>
      </c>
    </row>
    <row r="730" spans="1:12" ht="15.75" customHeight="1" x14ac:dyDescent="0.25">
      <c r="A730" s="13">
        <v>29709312</v>
      </c>
      <c r="B730" s="13" t="s">
        <v>5149</v>
      </c>
      <c r="C730" s="13" t="s">
        <v>5150</v>
      </c>
      <c r="D730" s="13" t="s">
        <v>5151</v>
      </c>
      <c r="E730" s="13" t="s">
        <v>691</v>
      </c>
      <c r="F730" s="13" t="s">
        <v>285</v>
      </c>
      <c r="G730" s="13">
        <v>2018</v>
      </c>
      <c r="H730" s="44">
        <v>43221</v>
      </c>
      <c r="K730" s="13" t="s">
        <v>5152</v>
      </c>
      <c r="L730" s="13" t="str">
        <f t="shared" si="11"/>
        <v>PostAlerta</v>
      </c>
    </row>
    <row r="731" spans="1:12" ht="15.75" customHeight="1" x14ac:dyDescent="0.25">
      <c r="A731" s="13">
        <v>29726994</v>
      </c>
      <c r="B731" s="13" t="s">
        <v>4984</v>
      </c>
      <c r="C731" s="13" t="s">
        <v>4985</v>
      </c>
      <c r="D731" s="13" t="s">
        <v>4986</v>
      </c>
      <c r="E731" s="13" t="s">
        <v>4987</v>
      </c>
      <c r="F731" s="13" t="s">
        <v>493</v>
      </c>
      <c r="G731" s="13">
        <v>2018</v>
      </c>
      <c r="H731" s="44">
        <v>43225</v>
      </c>
      <c r="K731" s="13" t="s">
        <v>4988</v>
      </c>
      <c r="L731" s="13" t="str">
        <f t="shared" si="11"/>
        <v>PostAlerta</v>
      </c>
    </row>
    <row r="732" spans="1:12" ht="15.75" customHeight="1" x14ac:dyDescent="0.25">
      <c r="A732" s="13">
        <v>29796611</v>
      </c>
      <c r="B732" s="13" t="s">
        <v>11583</v>
      </c>
      <c r="C732" s="13" t="s">
        <v>11584</v>
      </c>
      <c r="D732" s="13" t="s">
        <v>11585</v>
      </c>
      <c r="E732" s="13" t="s">
        <v>2176</v>
      </c>
      <c r="F732" s="13" t="s">
        <v>493</v>
      </c>
      <c r="G732" s="13">
        <v>2018</v>
      </c>
      <c r="H732" s="44">
        <v>43246</v>
      </c>
      <c r="I732" s="13" t="s">
        <v>11586</v>
      </c>
      <c r="K732" s="13" t="s">
        <v>11587</v>
      </c>
      <c r="L732" s="13" t="str">
        <f t="shared" si="11"/>
        <v>PostAlerta</v>
      </c>
    </row>
    <row r="733" spans="1:12" ht="15.75" customHeight="1" x14ac:dyDescent="0.25">
      <c r="A733" s="13">
        <v>29844237</v>
      </c>
      <c r="B733" s="13" t="s">
        <v>1869</v>
      </c>
      <c r="C733" s="13" t="s">
        <v>1870</v>
      </c>
      <c r="D733" s="13" t="s">
        <v>1871</v>
      </c>
      <c r="E733" s="13" t="s">
        <v>1872</v>
      </c>
      <c r="F733" s="13" t="s">
        <v>624</v>
      </c>
      <c r="G733" s="13">
        <v>2018</v>
      </c>
      <c r="H733" s="44">
        <v>43251</v>
      </c>
      <c r="I733" s="13" t="s">
        <v>1873</v>
      </c>
      <c r="K733" s="13" t="s">
        <v>1874</v>
      </c>
      <c r="L733" s="13" t="str">
        <f t="shared" si="11"/>
        <v>PostAlerta</v>
      </c>
    </row>
    <row r="734" spans="1:12" ht="15.75" customHeight="1" x14ac:dyDescent="0.25">
      <c r="A734" s="13">
        <v>29848563</v>
      </c>
      <c r="B734" s="13" t="s">
        <v>6048</v>
      </c>
      <c r="C734" s="13" t="s">
        <v>6049</v>
      </c>
      <c r="D734" s="13" t="s">
        <v>6050</v>
      </c>
      <c r="E734" s="13" t="s">
        <v>6051</v>
      </c>
      <c r="F734" s="13" t="s">
        <v>502</v>
      </c>
      <c r="G734" s="13">
        <v>2018</v>
      </c>
      <c r="H734" s="44">
        <v>43252</v>
      </c>
      <c r="I734" s="13" t="s">
        <v>6052</v>
      </c>
      <c r="K734" s="13" t="s">
        <v>6053</v>
      </c>
      <c r="L734" s="13" t="str">
        <f t="shared" si="11"/>
        <v>PostAlerta</v>
      </c>
    </row>
    <row r="735" spans="1:12" ht="15.75" customHeight="1" x14ac:dyDescent="0.25">
      <c r="A735" s="13">
        <v>29891604</v>
      </c>
      <c r="B735" s="13" t="s">
        <v>2732</v>
      </c>
      <c r="C735" s="13" t="s">
        <v>2733</v>
      </c>
      <c r="D735" s="13" t="s">
        <v>2734</v>
      </c>
      <c r="E735" s="13" t="s">
        <v>2460</v>
      </c>
      <c r="F735" s="13" t="s">
        <v>573</v>
      </c>
      <c r="G735" s="13">
        <v>2018</v>
      </c>
      <c r="H735" s="44">
        <v>43264</v>
      </c>
      <c r="I735" s="13" t="s">
        <v>2735</v>
      </c>
      <c r="K735" s="13" t="s">
        <v>2736</v>
      </c>
      <c r="L735" s="13" t="str">
        <f t="shared" si="11"/>
        <v>PostAlerta</v>
      </c>
    </row>
    <row r="736" spans="1:12" ht="15.75" customHeight="1" x14ac:dyDescent="0.25">
      <c r="A736" s="13">
        <v>30016236</v>
      </c>
      <c r="B736" s="13" t="s">
        <v>1856</v>
      </c>
      <c r="C736" s="13" t="s">
        <v>1857</v>
      </c>
      <c r="D736" s="13" t="s">
        <v>1858</v>
      </c>
      <c r="E736" s="13" t="s">
        <v>380</v>
      </c>
      <c r="F736" s="13" t="s">
        <v>145</v>
      </c>
      <c r="G736" s="13">
        <v>2018</v>
      </c>
      <c r="H736" s="44">
        <v>43299</v>
      </c>
      <c r="I736" s="13" t="s">
        <v>1859</v>
      </c>
      <c r="K736" s="13" t="s">
        <v>1860</v>
      </c>
      <c r="L736" s="13" t="str">
        <f t="shared" si="11"/>
        <v>PostAlerta</v>
      </c>
    </row>
    <row r="737" spans="1:12" ht="15.75" customHeight="1" x14ac:dyDescent="0.25">
      <c r="A737" s="13">
        <v>30063202</v>
      </c>
      <c r="B737" s="13" t="s">
        <v>7797</v>
      </c>
      <c r="C737" s="13" t="s">
        <v>7798</v>
      </c>
      <c r="D737" s="13" t="s">
        <v>7799</v>
      </c>
      <c r="E737" s="13" t="s">
        <v>766</v>
      </c>
      <c r="F737" s="13" t="s">
        <v>249</v>
      </c>
      <c r="G737" s="13">
        <v>2018</v>
      </c>
      <c r="H737" s="44">
        <v>43313</v>
      </c>
      <c r="I737" s="13" t="s">
        <v>7800</v>
      </c>
      <c r="K737" s="13" t="s">
        <v>7801</v>
      </c>
      <c r="L737" s="13" t="str">
        <f t="shared" si="11"/>
        <v>PostAlerta</v>
      </c>
    </row>
    <row r="738" spans="1:12" ht="15.75" customHeight="1" x14ac:dyDescent="0.25">
      <c r="A738" s="13">
        <v>30067836</v>
      </c>
      <c r="B738" s="13" t="s">
        <v>6150</v>
      </c>
      <c r="C738" s="13" t="s">
        <v>6151</v>
      </c>
      <c r="D738" s="13" t="s">
        <v>6152</v>
      </c>
      <c r="E738" s="13" t="s">
        <v>6153</v>
      </c>
      <c r="F738" s="13" t="s">
        <v>424</v>
      </c>
      <c r="G738" s="13">
        <v>2018</v>
      </c>
      <c r="H738" s="44">
        <v>43314</v>
      </c>
      <c r="I738" s="13" t="s">
        <v>6154</v>
      </c>
      <c r="K738" s="13" t="s">
        <v>6155</v>
      </c>
      <c r="L738" s="13" t="str">
        <f t="shared" si="11"/>
        <v>PostAlerta</v>
      </c>
    </row>
    <row r="739" spans="1:12" ht="15.75" customHeight="1" x14ac:dyDescent="0.25">
      <c r="A739" s="13">
        <v>30072794</v>
      </c>
      <c r="B739" s="13" t="s">
        <v>8095</v>
      </c>
      <c r="C739" s="13" t="s">
        <v>8096</v>
      </c>
      <c r="D739" s="13" t="s">
        <v>8097</v>
      </c>
      <c r="E739" s="13" t="s">
        <v>8098</v>
      </c>
      <c r="F739" s="13" t="s">
        <v>2202</v>
      </c>
      <c r="G739" s="13">
        <v>2018</v>
      </c>
      <c r="H739" s="44">
        <v>43316</v>
      </c>
      <c r="I739" s="13" t="s">
        <v>8099</v>
      </c>
      <c r="K739" s="13" t="s">
        <v>8100</v>
      </c>
      <c r="L739" s="13" t="str">
        <f t="shared" si="11"/>
        <v>PostAlerta</v>
      </c>
    </row>
    <row r="740" spans="1:12" ht="15.75" customHeight="1" x14ac:dyDescent="0.25">
      <c r="A740" s="13">
        <v>30087172</v>
      </c>
      <c r="B740" s="13" t="s">
        <v>4545</v>
      </c>
      <c r="C740" s="13" t="s">
        <v>4546</v>
      </c>
      <c r="D740" s="13" t="s">
        <v>4547</v>
      </c>
      <c r="E740" s="13" t="s">
        <v>1747</v>
      </c>
      <c r="F740" s="13" t="s">
        <v>277</v>
      </c>
      <c r="G740" s="13">
        <v>2018</v>
      </c>
      <c r="H740" s="44">
        <v>43321</v>
      </c>
      <c r="I740" s="13" t="s">
        <v>4548</v>
      </c>
      <c r="K740" s="13" t="s">
        <v>4549</v>
      </c>
      <c r="L740" s="13" t="str">
        <f t="shared" si="11"/>
        <v>PostAlerta</v>
      </c>
    </row>
    <row r="741" spans="1:12" ht="15.75" customHeight="1" x14ac:dyDescent="0.25">
      <c r="A741" s="13">
        <v>30443344</v>
      </c>
      <c r="B741" s="13" t="s">
        <v>9024</v>
      </c>
      <c r="C741" s="13" t="s">
        <v>9025</v>
      </c>
      <c r="D741" s="13" t="s">
        <v>9026</v>
      </c>
      <c r="E741" s="13" t="s">
        <v>8774</v>
      </c>
      <c r="F741" s="13" t="s">
        <v>1727</v>
      </c>
      <c r="G741" s="13">
        <v>2018</v>
      </c>
      <c r="H741" s="44">
        <v>43476</v>
      </c>
      <c r="I741" s="13" t="s">
        <v>9027</v>
      </c>
      <c r="K741" s="13" t="s">
        <v>9028</v>
      </c>
      <c r="L741" s="13" t="str">
        <f t="shared" si="11"/>
        <v>PostAlerta</v>
      </c>
    </row>
    <row r="742" spans="1:12" ht="15.75" customHeight="1" x14ac:dyDescent="0.25">
      <c r="A742" s="13">
        <v>30107775</v>
      </c>
      <c r="B742" s="13" t="s">
        <v>3841</v>
      </c>
      <c r="C742" s="13" t="s">
        <v>3842</v>
      </c>
      <c r="D742" s="13" t="s">
        <v>3843</v>
      </c>
      <c r="E742" s="13" t="s">
        <v>3844</v>
      </c>
      <c r="F742" s="13" t="s">
        <v>3845</v>
      </c>
      <c r="G742" s="13">
        <v>2018</v>
      </c>
      <c r="H742" s="44">
        <v>43328</v>
      </c>
      <c r="K742" s="13" t="s">
        <v>3846</v>
      </c>
      <c r="L742" s="13" t="str">
        <f t="shared" si="11"/>
        <v>PostAlerta</v>
      </c>
    </row>
    <row r="743" spans="1:12" ht="15.75" customHeight="1" x14ac:dyDescent="0.25">
      <c r="A743" s="13">
        <v>30186254</v>
      </c>
      <c r="B743" s="13" t="s">
        <v>22128</v>
      </c>
      <c r="C743" s="13" t="s">
        <v>22129</v>
      </c>
      <c r="D743" s="13" t="s">
        <v>22130</v>
      </c>
      <c r="E743" s="13" t="s">
        <v>431</v>
      </c>
      <c r="F743" s="13" t="s">
        <v>15747</v>
      </c>
      <c r="G743" s="13">
        <v>2018</v>
      </c>
      <c r="H743" s="44">
        <v>43350</v>
      </c>
      <c r="I743" s="13" t="s">
        <v>22131</v>
      </c>
      <c r="K743" s="13" t="s">
        <v>22132</v>
      </c>
      <c r="L743" s="13" t="str">
        <f t="shared" si="11"/>
        <v>PostAlerta</v>
      </c>
    </row>
    <row r="744" spans="1:12" ht="15.75" customHeight="1" x14ac:dyDescent="0.25">
      <c r="A744" s="13">
        <v>30134832</v>
      </c>
      <c r="B744" s="13" t="s">
        <v>12289</v>
      </c>
      <c r="C744" s="13" t="s">
        <v>12290</v>
      </c>
      <c r="D744" s="13" t="s">
        <v>12291</v>
      </c>
      <c r="E744" s="13" t="s">
        <v>9146</v>
      </c>
      <c r="F744" s="13" t="s">
        <v>864</v>
      </c>
      <c r="G744" s="13">
        <v>2018</v>
      </c>
      <c r="H744" s="44">
        <v>43336</v>
      </c>
      <c r="I744" s="13" t="s">
        <v>12292</v>
      </c>
      <c r="K744" s="13" t="s">
        <v>12293</v>
      </c>
      <c r="L744" s="13" t="str">
        <f t="shared" si="11"/>
        <v>PostAlerta</v>
      </c>
    </row>
    <row r="745" spans="1:12" ht="15.75" customHeight="1" x14ac:dyDescent="0.25">
      <c r="A745" s="13">
        <v>30233282</v>
      </c>
      <c r="B745" s="13" t="s">
        <v>16058</v>
      </c>
      <c r="C745" s="13" t="s">
        <v>16059</v>
      </c>
      <c r="D745" s="13" t="s">
        <v>16060</v>
      </c>
      <c r="E745" s="13" t="s">
        <v>3285</v>
      </c>
      <c r="F745" s="13" t="s">
        <v>16061</v>
      </c>
      <c r="G745" s="13">
        <v>2018</v>
      </c>
      <c r="H745" s="44">
        <v>43364</v>
      </c>
      <c r="I745" s="13" t="s">
        <v>16062</v>
      </c>
      <c r="K745" s="13" t="s">
        <v>16063</v>
      </c>
      <c r="L745" s="13" t="str">
        <f t="shared" si="11"/>
        <v>PostAlerta</v>
      </c>
    </row>
    <row r="746" spans="1:12" ht="15.75" customHeight="1" x14ac:dyDescent="0.25">
      <c r="A746" s="13">
        <v>30153259</v>
      </c>
      <c r="B746" s="13" t="s">
        <v>20324</v>
      </c>
      <c r="C746" s="13" t="s">
        <v>20325</v>
      </c>
      <c r="D746" s="13" t="s">
        <v>20326</v>
      </c>
      <c r="E746" s="13" t="s">
        <v>20327</v>
      </c>
      <c r="F746" s="13" t="s">
        <v>424</v>
      </c>
      <c r="G746" s="13">
        <v>2018</v>
      </c>
      <c r="H746" s="44">
        <v>43341</v>
      </c>
      <c r="I746" s="13" t="s">
        <v>20328</v>
      </c>
      <c r="K746" s="13" t="s">
        <v>20329</v>
      </c>
      <c r="L746" s="13" t="str">
        <f t="shared" si="11"/>
        <v>PostAlerta</v>
      </c>
    </row>
    <row r="747" spans="1:12" ht="15.75" customHeight="1" x14ac:dyDescent="0.25">
      <c r="A747" s="13">
        <v>29950382</v>
      </c>
      <c r="B747" s="13" t="s">
        <v>5864</v>
      </c>
      <c r="C747" s="13" t="s">
        <v>5865</v>
      </c>
      <c r="D747" s="13" t="s">
        <v>5866</v>
      </c>
      <c r="E747" s="13" t="s">
        <v>5867</v>
      </c>
      <c r="F747" s="13" t="s">
        <v>296</v>
      </c>
      <c r="G747" s="13">
        <v>2018</v>
      </c>
      <c r="H747" s="44">
        <v>43280</v>
      </c>
      <c r="I747" s="13" t="s">
        <v>5868</v>
      </c>
      <c r="K747" s="13" t="s">
        <v>5869</v>
      </c>
      <c r="L747" s="13" t="str">
        <f t="shared" si="11"/>
        <v>PostAlerta</v>
      </c>
    </row>
    <row r="748" spans="1:12" ht="15.75" customHeight="1" x14ac:dyDescent="0.25">
      <c r="A748" s="13">
        <v>29485537</v>
      </c>
      <c r="B748" s="13" t="s">
        <v>12654</v>
      </c>
      <c r="C748" s="13" t="s">
        <v>12655</v>
      </c>
      <c r="D748" s="13" t="s">
        <v>12656</v>
      </c>
      <c r="E748" s="13" t="s">
        <v>12657</v>
      </c>
      <c r="F748" s="13" t="s">
        <v>304</v>
      </c>
      <c r="G748" s="13">
        <v>2018</v>
      </c>
      <c r="H748" s="44">
        <v>43159</v>
      </c>
      <c r="K748" s="13" t="s">
        <v>12658</v>
      </c>
      <c r="L748" s="13" t="str">
        <f t="shared" si="11"/>
        <v>PostAlerta</v>
      </c>
    </row>
    <row r="749" spans="1:12" ht="15.75" customHeight="1" x14ac:dyDescent="0.25">
      <c r="A749" s="13">
        <v>29509566</v>
      </c>
      <c r="B749" s="13" t="s">
        <v>20813</v>
      </c>
      <c r="C749" s="13" t="s">
        <v>20814</v>
      </c>
      <c r="D749" s="13" t="s">
        <v>20815</v>
      </c>
      <c r="E749" s="13" t="s">
        <v>303</v>
      </c>
      <c r="F749" s="13" t="s">
        <v>304</v>
      </c>
      <c r="G749" s="13">
        <v>2018</v>
      </c>
      <c r="H749" s="44">
        <v>43166</v>
      </c>
      <c r="I749" s="13" t="s">
        <v>20816</v>
      </c>
      <c r="J749" s="13" t="s">
        <v>20817</v>
      </c>
      <c r="K749" s="13" t="s">
        <v>20818</v>
      </c>
      <c r="L749" s="13" t="str">
        <f t="shared" si="11"/>
        <v>PostAlerta</v>
      </c>
    </row>
    <row r="750" spans="1:12" ht="15.75" customHeight="1" x14ac:dyDescent="0.25">
      <c r="A750" s="13">
        <v>29511067</v>
      </c>
      <c r="B750" s="13" t="s">
        <v>11664</v>
      </c>
      <c r="C750" s="13" t="s">
        <v>11665</v>
      </c>
      <c r="D750" s="13" t="s">
        <v>11666</v>
      </c>
      <c r="E750" s="13" t="s">
        <v>4458</v>
      </c>
      <c r="F750" s="13" t="s">
        <v>393</v>
      </c>
      <c r="G750" s="13">
        <v>2018</v>
      </c>
      <c r="H750" s="44">
        <v>43167</v>
      </c>
      <c r="K750" s="13" t="s">
        <v>11667</v>
      </c>
      <c r="L750" s="13" t="str">
        <f t="shared" si="11"/>
        <v>PostAlerta</v>
      </c>
    </row>
    <row r="751" spans="1:12" ht="15.75" customHeight="1" x14ac:dyDescent="0.25">
      <c r="A751" s="13">
        <v>29567802</v>
      </c>
      <c r="B751" s="13" t="s">
        <v>22271</v>
      </c>
      <c r="C751" s="13" t="s">
        <v>22272</v>
      </c>
      <c r="D751" s="13" t="s">
        <v>22273</v>
      </c>
      <c r="E751" s="13" t="s">
        <v>22274</v>
      </c>
      <c r="F751" s="13" t="s">
        <v>393</v>
      </c>
      <c r="G751" s="13">
        <v>2018</v>
      </c>
      <c r="H751" s="44">
        <v>43183</v>
      </c>
      <c r="K751" s="13" t="s">
        <v>22275</v>
      </c>
      <c r="L751" s="13" t="str">
        <f t="shared" si="11"/>
        <v>PostAlerta</v>
      </c>
    </row>
    <row r="752" spans="1:12" ht="15.75" customHeight="1" x14ac:dyDescent="0.25">
      <c r="A752" s="13">
        <v>29733249</v>
      </c>
      <c r="B752" s="13" t="s">
        <v>18773</v>
      </c>
      <c r="C752" s="13" t="s">
        <v>18774</v>
      </c>
      <c r="D752" s="13" t="s">
        <v>18775</v>
      </c>
      <c r="E752" s="13" t="s">
        <v>4959</v>
      </c>
      <c r="F752" s="13" t="s">
        <v>2938</v>
      </c>
      <c r="G752" s="13">
        <v>2018</v>
      </c>
      <c r="H752" s="44">
        <v>43228</v>
      </c>
      <c r="K752" s="13" t="s">
        <v>18776</v>
      </c>
      <c r="L752" s="13" t="str">
        <f t="shared" si="11"/>
        <v>PostAlerta</v>
      </c>
    </row>
    <row r="753" spans="1:12" ht="15.75" customHeight="1" x14ac:dyDescent="0.25">
      <c r="A753" s="13">
        <v>29882175</v>
      </c>
      <c r="B753" s="13" t="s">
        <v>1941</v>
      </c>
      <c r="C753" s="13" t="s">
        <v>1942</v>
      </c>
      <c r="D753" s="13" t="s">
        <v>1943</v>
      </c>
      <c r="E753" s="13" t="s">
        <v>1944</v>
      </c>
      <c r="F753" s="13" t="s">
        <v>164</v>
      </c>
      <c r="G753" s="13">
        <v>2018</v>
      </c>
      <c r="H753" s="44">
        <v>43260</v>
      </c>
      <c r="K753" s="13" t="s">
        <v>1945</v>
      </c>
      <c r="L753" s="13" t="str">
        <f t="shared" si="11"/>
        <v>PostAlerta</v>
      </c>
    </row>
    <row r="754" spans="1:12" ht="15.75" customHeight="1" x14ac:dyDescent="0.25">
      <c r="A754" s="13">
        <v>29883770</v>
      </c>
      <c r="B754" s="13" t="s">
        <v>411</v>
      </c>
      <c r="C754" s="13" t="s">
        <v>412</v>
      </c>
      <c r="D754" s="13" t="s">
        <v>413</v>
      </c>
      <c r="E754" s="13" t="s">
        <v>414</v>
      </c>
      <c r="F754" s="13" t="s">
        <v>415</v>
      </c>
      <c r="G754" s="13">
        <v>2018</v>
      </c>
      <c r="H754" s="44">
        <v>43260</v>
      </c>
      <c r="K754" s="13" t="s">
        <v>416</v>
      </c>
      <c r="L754" s="13" t="str">
        <f t="shared" si="11"/>
        <v>PostAlerta</v>
      </c>
    </row>
    <row r="755" spans="1:12" ht="15.75" customHeight="1" x14ac:dyDescent="0.25">
      <c r="A755" s="13">
        <v>29950339</v>
      </c>
      <c r="B755" s="13" t="s">
        <v>1965</v>
      </c>
      <c r="C755" s="13" t="s">
        <v>1966</v>
      </c>
      <c r="D755" s="13" t="s">
        <v>1967</v>
      </c>
      <c r="E755" s="13" t="s">
        <v>1968</v>
      </c>
      <c r="F755" s="13" t="s">
        <v>502</v>
      </c>
      <c r="G755" s="13">
        <v>2018</v>
      </c>
      <c r="H755" s="44">
        <v>43280</v>
      </c>
      <c r="I755" s="13" t="s">
        <v>1969</v>
      </c>
      <c r="K755" s="13" t="s">
        <v>1970</v>
      </c>
      <c r="L755" s="13" t="str">
        <f t="shared" si="11"/>
        <v>PostAlerta</v>
      </c>
    </row>
    <row r="756" spans="1:12" ht="15.75" customHeight="1" x14ac:dyDescent="0.25">
      <c r="A756" s="13">
        <v>30019769</v>
      </c>
      <c r="B756" s="13" t="s">
        <v>21659</v>
      </c>
      <c r="C756" s="13" t="s">
        <v>21660</v>
      </c>
      <c r="D756" s="13" t="s">
        <v>21661</v>
      </c>
      <c r="E756" s="13" t="s">
        <v>21662</v>
      </c>
      <c r="F756" s="13" t="s">
        <v>2390</v>
      </c>
      <c r="G756" s="13">
        <v>2018</v>
      </c>
      <c r="H756" s="44">
        <v>43300</v>
      </c>
      <c r="K756" s="13" t="s">
        <v>21663</v>
      </c>
      <c r="L756" s="13" t="str">
        <f t="shared" si="11"/>
        <v>PostAlerta</v>
      </c>
    </row>
    <row r="757" spans="1:12" ht="15.75" customHeight="1" x14ac:dyDescent="0.25">
      <c r="A757" s="13">
        <v>30102261</v>
      </c>
      <c r="B757" s="13" t="s">
        <v>14304</v>
      </c>
      <c r="C757" s="13" t="s">
        <v>14305</v>
      </c>
      <c r="D757" s="13" t="s">
        <v>14306</v>
      </c>
      <c r="E757" s="13" t="s">
        <v>7557</v>
      </c>
      <c r="F757" s="13" t="s">
        <v>304</v>
      </c>
      <c r="G757" s="13">
        <v>2018</v>
      </c>
      <c r="H757" s="44">
        <v>43326</v>
      </c>
      <c r="K757" s="13" t="s">
        <v>14307</v>
      </c>
      <c r="L757" s="13" t="str">
        <f t="shared" si="11"/>
        <v>PostAlerta</v>
      </c>
    </row>
    <row r="758" spans="1:12" ht="15.75" customHeight="1" x14ac:dyDescent="0.25">
      <c r="A758" s="13">
        <v>30205870</v>
      </c>
      <c r="B758" s="13" t="s">
        <v>7379</v>
      </c>
      <c r="C758" s="13" t="s">
        <v>7380</v>
      </c>
      <c r="D758" s="13" t="s">
        <v>7381</v>
      </c>
      <c r="E758" s="13" t="s">
        <v>7382</v>
      </c>
      <c r="F758" s="13" t="s">
        <v>1046</v>
      </c>
      <c r="G758" s="13">
        <v>2018</v>
      </c>
      <c r="H758" s="44">
        <v>43356</v>
      </c>
      <c r="I758" s="13" t="s">
        <v>7383</v>
      </c>
      <c r="K758" s="13" t="s">
        <v>7384</v>
      </c>
      <c r="L758" s="13" t="str">
        <f t="shared" si="11"/>
        <v>PostAlerta</v>
      </c>
    </row>
    <row r="759" spans="1:12" ht="15.75" customHeight="1" x14ac:dyDescent="0.25">
      <c r="A759" s="13">
        <v>30181504</v>
      </c>
      <c r="B759" s="13" t="s">
        <v>17155</v>
      </c>
      <c r="C759" s="13" t="s">
        <v>17156</v>
      </c>
      <c r="D759" s="13" t="s">
        <v>17157</v>
      </c>
      <c r="E759" s="13" t="s">
        <v>17158</v>
      </c>
      <c r="F759" s="13" t="s">
        <v>15887</v>
      </c>
      <c r="G759" s="13">
        <v>2018</v>
      </c>
      <c r="H759" s="44">
        <v>43349</v>
      </c>
      <c r="I759" s="13" t="s">
        <v>17159</v>
      </c>
      <c r="K759" s="13" t="s">
        <v>17160</v>
      </c>
      <c r="L759" s="13" t="str">
        <f t="shared" si="11"/>
        <v>PostAlerta</v>
      </c>
    </row>
    <row r="760" spans="1:12" ht="15.75" customHeight="1" x14ac:dyDescent="0.25">
      <c r="A760" s="13">
        <v>30093108</v>
      </c>
      <c r="B760" s="13" t="s">
        <v>6004</v>
      </c>
      <c r="C760" s="13" t="s">
        <v>6005</v>
      </c>
      <c r="D760" s="13" t="s">
        <v>6006</v>
      </c>
      <c r="E760" s="13" t="s">
        <v>6007</v>
      </c>
      <c r="F760" s="13" t="s">
        <v>6008</v>
      </c>
      <c r="G760" s="13">
        <v>2018</v>
      </c>
      <c r="H760" s="44">
        <v>43323</v>
      </c>
      <c r="I760" s="13" t="s">
        <v>6009</v>
      </c>
      <c r="J760" s="13" t="s">
        <v>6010</v>
      </c>
      <c r="K760" s="13" t="s">
        <v>6011</v>
      </c>
      <c r="L760" s="13" t="str">
        <f t="shared" si="11"/>
        <v>PostAlerta</v>
      </c>
    </row>
    <row r="761" spans="1:12" ht="15.75" customHeight="1" x14ac:dyDescent="0.25">
      <c r="A761" s="13">
        <v>30201794</v>
      </c>
      <c r="B761" s="13" t="s">
        <v>22321</v>
      </c>
      <c r="C761" s="13" t="s">
        <v>22322</v>
      </c>
      <c r="D761" s="13" t="s">
        <v>22323</v>
      </c>
      <c r="E761" s="13" t="s">
        <v>22324</v>
      </c>
      <c r="F761" s="13" t="s">
        <v>5111</v>
      </c>
      <c r="G761" s="13">
        <v>2018</v>
      </c>
      <c r="H761" s="44">
        <v>43355</v>
      </c>
      <c r="I761" s="13" t="s">
        <v>22325</v>
      </c>
      <c r="K761" s="13" t="s">
        <v>22326</v>
      </c>
      <c r="L761" s="13" t="str">
        <f t="shared" si="11"/>
        <v>PostAlerta</v>
      </c>
    </row>
    <row r="762" spans="1:12" ht="15.75" customHeight="1" x14ac:dyDescent="0.25">
      <c r="A762" s="13">
        <v>30206175</v>
      </c>
      <c r="B762" s="13" t="s">
        <v>5604</v>
      </c>
      <c r="C762" s="13" t="s">
        <v>4207</v>
      </c>
      <c r="D762" s="13" t="s">
        <v>5605</v>
      </c>
      <c r="E762" s="13" t="s">
        <v>4209</v>
      </c>
      <c r="F762" s="13" t="s">
        <v>277</v>
      </c>
      <c r="G762" s="13">
        <v>2018</v>
      </c>
      <c r="H762" s="44">
        <v>43356</v>
      </c>
      <c r="I762" s="13" t="s">
        <v>5606</v>
      </c>
      <c r="K762" s="13" t="s">
        <v>5607</v>
      </c>
      <c r="L762" s="13" t="str">
        <f t="shared" si="11"/>
        <v>PostAlerta</v>
      </c>
    </row>
    <row r="763" spans="1:12" ht="15.75" customHeight="1" x14ac:dyDescent="0.25">
      <c r="A763" s="13">
        <v>29999304</v>
      </c>
      <c r="B763" s="13" t="s">
        <v>955</v>
      </c>
      <c r="C763" s="13" t="s">
        <v>956</v>
      </c>
      <c r="D763" s="13" t="s">
        <v>957</v>
      </c>
      <c r="E763" s="13" t="s">
        <v>958</v>
      </c>
      <c r="F763" s="13" t="s">
        <v>959</v>
      </c>
      <c r="G763" s="13">
        <v>2018</v>
      </c>
      <c r="H763" s="44">
        <v>43294</v>
      </c>
      <c r="I763" s="13" t="s">
        <v>960</v>
      </c>
      <c r="J763" s="13" t="s">
        <v>961</v>
      </c>
      <c r="K763" s="13" t="s">
        <v>962</v>
      </c>
      <c r="L763" s="13" t="str">
        <f t="shared" si="11"/>
        <v>PostAlerta</v>
      </c>
    </row>
    <row r="764" spans="1:12" ht="15.75" customHeight="1" x14ac:dyDescent="0.25">
      <c r="A764" s="13">
        <v>29659749</v>
      </c>
      <c r="B764" s="13" t="s">
        <v>7917</v>
      </c>
      <c r="C764" s="13" t="s">
        <v>7918</v>
      </c>
      <c r="D764" s="13" t="s">
        <v>7919</v>
      </c>
      <c r="E764" s="13" t="s">
        <v>5415</v>
      </c>
      <c r="F764" s="13" t="s">
        <v>2140</v>
      </c>
      <c r="G764" s="13">
        <v>2018</v>
      </c>
      <c r="H764" s="44">
        <v>43207</v>
      </c>
      <c r="I764" s="13" t="s">
        <v>7920</v>
      </c>
      <c r="J764" s="13" t="s">
        <v>7921</v>
      </c>
      <c r="K764" s="13" t="s">
        <v>7922</v>
      </c>
      <c r="L764" s="13" t="str">
        <f t="shared" si="11"/>
        <v>PostAlerta</v>
      </c>
    </row>
    <row r="765" spans="1:12" ht="15.75" customHeight="1" x14ac:dyDescent="0.25">
      <c r="A765" s="13">
        <v>29528996</v>
      </c>
      <c r="B765" s="13" t="s">
        <v>21864</v>
      </c>
      <c r="C765" s="13" t="s">
        <v>21865</v>
      </c>
      <c r="D765" s="13" t="s">
        <v>21866</v>
      </c>
      <c r="E765" s="13" t="s">
        <v>21867</v>
      </c>
      <c r="F765" s="13" t="s">
        <v>304</v>
      </c>
      <c r="G765" s="13">
        <v>2018</v>
      </c>
      <c r="H765" s="44">
        <v>43172</v>
      </c>
      <c r="I765" s="13" t="s">
        <v>21868</v>
      </c>
      <c r="J765" s="13" t="s">
        <v>21869</v>
      </c>
      <c r="K765" s="13" t="s">
        <v>21870</v>
      </c>
      <c r="L765" s="13" t="str">
        <f t="shared" si="11"/>
        <v>PostAlerta</v>
      </c>
    </row>
    <row r="766" spans="1:12" ht="15.75" customHeight="1" x14ac:dyDescent="0.25">
      <c r="A766" s="13">
        <v>29624558</v>
      </c>
      <c r="B766" s="13" t="s">
        <v>13691</v>
      </c>
      <c r="C766" s="13" t="s">
        <v>13692</v>
      </c>
      <c r="D766" s="13" t="s">
        <v>13693</v>
      </c>
      <c r="E766" s="13" t="s">
        <v>2564</v>
      </c>
      <c r="F766" s="13" t="s">
        <v>304</v>
      </c>
      <c r="G766" s="13">
        <v>2018</v>
      </c>
      <c r="H766" s="44">
        <v>43197</v>
      </c>
      <c r="K766" s="13" t="s">
        <v>13694</v>
      </c>
      <c r="L766" s="13" t="str">
        <f t="shared" si="11"/>
        <v>PostAlerta</v>
      </c>
    </row>
    <row r="767" spans="1:12" ht="15.75" customHeight="1" x14ac:dyDescent="0.25">
      <c r="A767" s="13">
        <v>29664765</v>
      </c>
      <c r="B767" s="13" t="s">
        <v>9780</v>
      </c>
      <c r="C767" s="13" t="s">
        <v>9781</v>
      </c>
      <c r="D767" s="13" t="s">
        <v>9782</v>
      </c>
      <c r="E767" s="13" t="s">
        <v>9783</v>
      </c>
      <c r="F767" s="13" t="s">
        <v>304</v>
      </c>
      <c r="G767" s="13">
        <v>2018</v>
      </c>
      <c r="H767" s="44">
        <v>43208</v>
      </c>
      <c r="I767" s="13" t="s">
        <v>9784</v>
      </c>
      <c r="J767" s="13" t="s">
        <v>9785</v>
      </c>
      <c r="K767" s="13" t="s">
        <v>9786</v>
      </c>
      <c r="L767" s="13" t="str">
        <f t="shared" si="11"/>
        <v>PostAlerta</v>
      </c>
    </row>
    <row r="768" spans="1:12" ht="15.75" customHeight="1" x14ac:dyDescent="0.25">
      <c r="A768" s="13">
        <v>30191618</v>
      </c>
      <c r="B768" s="13" t="s">
        <v>5391</v>
      </c>
      <c r="C768" s="13" t="s">
        <v>5392</v>
      </c>
      <c r="D768" s="13" t="s">
        <v>5393</v>
      </c>
      <c r="E768" s="13" t="s">
        <v>5394</v>
      </c>
      <c r="F768" s="13" t="s">
        <v>1376</v>
      </c>
      <c r="G768" s="13">
        <v>2018</v>
      </c>
      <c r="H768" s="44">
        <v>43351</v>
      </c>
      <c r="K768" s="13" t="s">
        <v>5395</v>
      </c>
      <c r="L768" s="13" t="str">
        <f t="shared" si="11"/>
        <v>PostAlerta</v>
      </c>
    </row>
    <row r="769" spans="1:12" ht="15.75" customHeight="1" x14ac:dyDescent="0.25">
      <c r="A769" s="13">
        <v>30305317</v>
      </c>
      <c r="B769" s="13" t="s">
        <v>7223</v>
      </c>
      <c r="C769" s="13" t="s">
        <v>7224</v>
      </c>
      <c r="D769" s="13" t="s">
        <v>7225</v>
      </c>
      <c r="E769" s="13" t="s">
        <v>7226</v>
      </c>
      <c r="F769" s="13" t="s">
        <v>296</v>
      </c>
      <c r="G769" s="13">
        <v>2018</v>
      </c>
      <c r="H769" s="44">
        <v>43385</v>
      </c>
      <c r="I769" s="13" t="s">
        <v>7227</v>
      </c>
      <c r="K769" s="13" t="s">
        <v>7228</v>
      </c>
      <c r="L769" s="13" t="str">
        <f t="shared" si="11"/>
        <v>PostAlerta</v>
      </c>
    </row>
    <row r="770" spans="1:12" ht="15.75" customHeight="1" x14ac:dyDescent="0.25">
      <c r="A770" s="13">
        <v>30181210</v>
      </c>
      <c r="B770" s="13" t="s">
        <v>8429</v>
      </c>
      <c r="C770" s="13" t="s">
        <v>8430</v>
      </c>
      <c r="D770" s="13" t="s">
        <v>8431</v>
      </c>
      <c r="E770" s="13" t="s">
        <v>8432</v>
      </c>
      <c r="F770" s="13" t="s">
        <v>1038</v>
      </c>
      <c r="G770" s="13">
        <v>2018</v>
      </c>
      <c r="H770" s="44">
        <v>43349</v>
      </c>
      <c r="I770" s="13" t="s">
        <v>8433</v>
      </c>
      <c r="K770" s="13" t="s">
        <v>8434</v>
      </c>
      <c r="L770" s="13" t="str">
        <f t="shared" ref="L770:L833" si="12">IF(ISNUMBER(VLOOKUP(A770,PRE,1,FALSE)),"PreAlerta",IF(ISNUMBER(VLOOKUP(A770,POST,1,FALSE)),"PostAlerta",IF(ISNUMBER(VLOOKUP(A770,EXCL,1,FALSE)),"Excluida","no incluido")))</f>
        <v>PostAlerta</v>
      </c>
    </row>
    <row r="771" spans="1:12" ht="15.75" customHeight="1" x14ac:dyDescent="0.25">
      <c r="A771" s="13">
        <v>30464540</v>
      </c>
      <c r="B771" s="13" t="s">
        <v>18309</v>
      </c>
      <c r="C771" s="13" t="s">
        <v>18310</v>
      </c>
      <c r="D771" s="13" t="s">
        <v>18311</v>
      </c>
      <c r="E771" s="13" t="s">
        <v>18312</v>
      </c>
      <c r="F771" s="13" t="s">
        <v>15774</v>
      </c>
      <c r="G771" s="13">
        <v>2018</v>
      </c>
      <c r="H771" s="44">
        <v>43427</v>
      </c>
      <c r="I771" s="13" t="s">
        <v>18313</v>
      </c>
      <c r="K771" s="13" t="s">
        <v>18314</v>
      </c>
      <c r="L771" s="13" t="str">
        <f t="shared" si="12"/>
        <v>PostAlerta</v>
      </c>
    </row>
    <row r="772" spans="1:12" ht="15.75" customHeight="1" x14ac:dyDescent="0.25">
      <c r="A772" s="13">
        <v>29674407</v>
      </c>
      <c r="B772" s="13" t="s">
        <v>8377</v>
      </c>
      <c r="C772" s="13" t="s">
        <v>8378</v>
      </c>
      <c r="D772" s="13" t="s">
        <v>8379</v>
      </c>
      <c r="E772" s="13" t="s">
        <v>5765</v>
      </c>
      <c r="F772" s="13" t="s">
        <v>393</v>
      </c>
      <c r="G772" s="13">
        <v>2018</v>
      </c>
      <c r="H772" s="44">
        <v>43211</v>
      </c>
      <c r="K772" s="13" t="s">
        <v>8380</v>
      </c>
      <c r="L772" s="13" t="str">
        <f t="shared" si="12"/>
        <v>PostAlerta</v>
      </c>
    </row>
    <row r="773" spans="1:12" ht="15.75" customHeight="1" x14ac:dyDescent="0.25">
      <c r="A773" s="13">
        <v>29720385</v>
      </c>
      <c r="B773" s="13" t="s">
        <v>13985</v>
      </c>
      <c r="C773" s="13" t="s">
        <v>13986</v>
      </c>
      <c r="D773" s="13" t="s">
        <v>13987</v>
      </c>
      <c r="E773" s="13" t="s">
        <v>13988</v>
      </c>
      <c r="F773" s="13" t="s">
        <v>393</v>
      </c>
      <c r="G773" s="13">
        <v>2018</v>
      </c>
      <c r="H773" s="44">
        <v>43224</v>
      </c>
      <c r="K773" s="13" t="s">
        <v>13989</v>
      </c>
      <c r="L773" s="13" t="str">
        <f t="shared" si="12"/>
        <v>PostAlerta</v>
      </c>
    </row>
    <row r="774" spans="1:12" ht="15.75" customHeight="1" x14ac:dyDescent="0.25">
      <c r="A774" s="13">
        <v>29924422</v>
      </c>
      <c r="B774" s="13" t="s">
        <v>21232</v>
      </c>
      <c r="C774" s="13" t="s">
        <v>21233</v>
      </c>
      <c r="D774" s="13" t="s">
        <v>21234</v>
      </c>
      <c r="E774" s="13" t="s">
        <v>12107</v>
      </c>
      <c r="F774" s="13" t="s">
        <v>408</v>
      </c>
      <c r="G774" s="13">
        <v>2018</v>
      </c>
      <c r="H774" s="44">
        <v>43272</v>
      </c>
      <c r="K774" s="13" t="s">
        <v>21235</v>
      </c>
      <c r="L774" s="13" t="str">
        <f t="shared" si="12"/>
        <v>PostAlerta</v>
      </c>
    </row>
    <row r="775" spans="1:12" ht="15.75" customHeight="1" x14ac:dyDescent="0.25">
      <c r="A775" s="13">
        <v>29969978</v>
      </c>
      <c r="B775" s="13" t="s">
        <v>5338</v>
      </c>
      <c r="C775" s="13" t="s">
        <v>5339</v>
      </c>
      <c r="D775" s="13" t="s">
        <v>5340</v>
      </c>
      <c r="E775" s="13" t="s">
        <v>5341</v>
      </c>
      <c r="F775" s="13" t="s">
        <v>735</v>
      </c>
      <c r="G775" s="13">
        <v>2018</v>
      </c>
      <c r="H775" s="44">
        <v>43286</v>
      </c>
      <c r="I775" s="13" t="s">
        <v>5342</v>
      </c>
      <c r="J775" s="13" t="s">
        <v>5343</v>
      </c>
      <c r="K775" s="13" t="s">
        <v>5344</v>
      </c>
      <c r="L775" s="13" t="str">
        <f t="shared" si="12"/>
        <v>PostAlerta</v>
      </c>
    </row>
    <row r="776" spans="1:12" ht="15.75" customHeight="1" x14ac:dyDescent="0.25">
      <c r="A776" s="13">
        <v>30326824</v>
      </c>
      <c r="B776" s="13" t="s">
        <v>1643</v>
      </c>
      <c r="C776" s="13" t="s">
        <v>1644</v>
      </c>
      <c r="D776" s="13" t="s">
        <v>1645</v>
      </c>
      <c r="E776" s="13" t="s">
        <v>1646</v>
      </c>
      <c r="F776" s="13" t="s">
        <v>735</v>
      </c>
      <c r="G776" s="13">
        <v>2018</v>
      </c>
      <c r="H776" s="44">
        <v>43391</v>
      </c>
      <c r="K776" s="13" t="s">
        <v>1647</v>
      </c>
      <c r="L776" s="13" t="str">
        <f t="shared" si="12"/>
        <v>PostAlerta</v>
      </c>
    </row>
    <row r="777" spans="1:12" ht="15.75" customHeight="1" x14ac:dyDescent="0.25">
      <c r="A777" s="13">
        <v>30482267</v>
      </c>
      <c r="B777" s="13" t="s">
        <v>1262</v>
      </c>
      <c r="C777" s="13" t="s">
        <v>1263</v>
      </c>
      <c r="D777" s="13" t="s">
        <v>1264</v>
      </c>
      <c r="E777" s="13" t="s">
        <v>863</v>
      </c>
      <c r="F777" s="13" t="s">
        <v>1046</v>
      </c>
      <c r="G777" s="13">
        <v>2018</v>
      </c>
      <c r="H777" s="44">
        <v>43433</v>
      </c>
      <c r="I777" s="13" t="s">
        <v>1265</v>
      </c>
      <c r="K777" s="13" t="s">
        <v>1266</v>
      </c>
      <c r="L777" s="13" t="str">
        <f t="shared" si="12"/>
        <v>PostAlerta</v>
      </c>
    </row>
    <row r="778" spans="1:12" ht="15.75" customHeight="1" x14ac:dyDescent="0.25">
      <c r="A778" s="13">
        <v>30403946</v>
      </c>
      <c r="B778" s="13" t="s">
        <v>8165</v>
      </c>
      <c r="C778" s="13" t="s">
        <v>8166</v>
      </c>
      <c r="D778" s="13" t="s">
        <v>8167</v>
      </c>
      <c r="E778" s="13" t="s">
        <v>8168</v>
      </c>
      <c r="F778" s="13" t="s">
        <v>3450</v>
      </c>
      <c r="G778" s="13">
        <v>2018</v>
      </c>
      <c r="H778" s="44">
        <v>43412</v>
      </c>
      <c r="K778" s="13" t="s">
        <v>8169</v>
      </c>
      <c r="L778" s="13" t="str">
        <f t="shared" si="12"/>
        <v>PostAlerta</v>
      </c>
    </row>
    <row r="779" spans="1:12" ht="15.75" customHeight="1" x14ac:dyDescent="0.25">
      <c r="A779" s="13">
        <v>30403954</v>
      </c>
      <c r="B779" s="13" t="s">
        <v>10298</v>
      </c>
      <c r="C779" s="13" t="s">
        <v>10299</v>
      </c>
      <c r="D779" s="13" t="s">
        <v>10300</v>
      </c>
      <c r="E779" s="13" t="s">
        <v>7813</v>
      </c>
      <c r="F779" s="13" t="s">
        <v>3450</v>
      </c>
      <c r="G779" s="13">
        <v>2018</v>
      </c>
      <c r="H779" s="44">
        <v>43412</v>
      </c>
      <c r="K779" s="13" t="s">
        <v>10301</v>
      </c>
      <c r="L779" s="13" t="str">
        <f t="shared" si="12"/>
        <v>PostAlerta</v>
      </c>
    </row>
    <row r="780" spans="1:12" ht="15.75" customHeight="1" x14ac:dyDescent="0.25">
      <c r="A780" s="13">
        <v>30412586</v>
      </c>
      <c r="B780" s="13" t="s">
        <v>5710</v>
      </c>
      <c r="C780" s="13" t="s">
        <v>5711</v>
      </c>
      <c r="D780" s="13" t="s">
        <v>5712</v>
      </c>
      <c r="E780" s="13" t="s">
        <v>5713</v>
      </c>
      <c r="F780" s="13" t="s">
        <v>424</v>
      </c>
      <c r="G780" s="13">
        <v>2018</v>
      </c>
      <c r="H780" s="44">
        <v>43414</v>
      </c>
      <c r="I780" s="13" t="s">
        <v>5714</v>
      </c>
      <c r="K780" s="13" t="s">
        <v>5715</v>
      </c>
      <c r="L780" s="13" t="str">
        <f t="shared" si="12"/>
        <v>PostAlerta</v>
      </c>
    </row>
    <row r="781" spans="1:12" ht="15.75" customHeight="1" x14ac:dyDescent="0.25">
      <c r="A781" s="13">
        <v>30422800</v>
      </c>
      <c r="B781" s="13" t="s">
        <v>12925</v>
      </c>
      <c r="C781" s="13" t="s">
        <v>12926</v>
      </c>
      <c r="D781" s="13" t="s">
        <v>12927</v>
      </c>
      <c r="E781" s="13" t="s">
        <v>12928</v>
      </c>
      <c r="F781" s="13" t="s">
        <v>12929</v>
      </c>
      <c r="G781" s="13">
        <v>2018</v>
      </c>
      <c r="H781" s="44">
        <v>43418</v>
      </c>
      <c r="K781" s="13" t="s">
        <v>12930</v>
      </c>
      <c r="L781" s="13" t="str">
        <f t="shared" si="12"/>
        <v>PostAlerta</v>
      </c>
    </row>
    <row r="782" spans="1:12" ht="15.75" customHeight="1" x14ac:dyDescent="0.25">
      <c r="A782" s="13">
        <v>30584266</v>
      </c>
      <c r="B782" s="13" t="s">
        <v>5544</v>
      </c>
      <c r="C782" s="13" t="s">
        <v>5545</v>
      </c>
      <c r="D782" s="13" t="s">
        <v>5546</v>
      </c>
      <c r="E782" s="13" t="s">
        <v>5547</v>
      </c>
      <c r="F782" s="13" t="s">
        <v>5548</v>
      </c>
      <c r="G782" s="13">
        <v>2018</v>
      </c>
      <c r="H782" s="44">
        <v>43460</v>
      </c>
      <c r="I782" s="13" t="s">
        <v>5549</v>
      </c>
      <c r="K782" s="13" t="s">
        <v>5550</v>
      </c>
      <c r="L782" s="13" t="str">
        <f t="shared" si="12"/>
        <v>PostAlerta</v>
      </c>
    </row>
    <row r="783" spans="1:12" ht="15.75" customHeight="1" x14ac:dyDescent="0.25">
      <c r="A783" s="13">
        <v>30466466</v>
      </c>
      <c r="B783" s="13" t="s">
        <v>20774</v>
      </c>
      <c r="C783" s="13" t="s">
        <v>20775</v>
      </c>
      <c r="D783" s="13" t="s">
        <v>20776</v>
      </c>
      <c r="E783" s="13" t="s">
        <v>20777</v>
      </c>
      <c r="F783" s="13" t="s">
        <v>1522</v>
      </c>
      <c r="G783" s="13">
        <v>2018</v>
      </c>
      <c r="H783" s="44">
        <v>43428</v>
      </c>
      <c r="I783" s="13" t="s">
        <v>20778</v>
      </c>
      <c r="K783" s="13" t="s">
        <v>20779</v>
      </c>
      <c r="L783" s="13" t="str">
        <f t="shared" si="12"/>
        <v>PostAlerta</v>
      </c>
    </row>
    <row r="784" spans="1:12" ht="15.75" customHeight="1" x14ac:dyDescent="0.25">
      <c r="A784" s="13">
        <v>30482834</v>
      </c>
      <c r="B784" s="13" t="s">
        <v>2457</v>
      </c>
      <c r="C784" s="13" t="s">
        <v>2458</v>
      </c>
      <c r="D784" s="13" t="s">
        <v>2459</v>
      </c>
      <c r="E784" s="13" t="s">
        <v>2460</v>
      </c>
      <c r="F784" s="13" t="s">
        <v>277</v>
      </c>
      <c r="G784" s="13">
        <v>2018</v>
      </c>
      <c r="H784" s="44">
        <v>43433</v>
      </c>
      <c r="I784" s="13" t="s">
        <v>2461</v>
      </c>
      <c r="K784" s="13" t="s">
        <v>2462</v>
      </c>
      <c r="L784" s="13" t="str">
        <f t="shared" si="12"/>
        <v>PostAlerta</v>
      </c>
    </row>
    <row r="785" spans="1:12" ht="15.75" customHeight="1" x14ac:dyDescent="0.25">
      <c r="A785" s="13">
        <v>30538989</v>
      </c>
      <c r="B785" s="13" t="s">
        <v>16980</v>
      </c>
      <c r="C785" s="13" t="s">
        <v>16981</v>
      </c>
      <c r="D785" s="13" t="s">
        <v>16982</v>
      </c>
      <c r="E785" s="13" t="s">
        <v>6760</v>
      </c>
      <c r="F785" s="13" t="s">
        <v>15902</v>
      </c>
      <c r="G785" s="13">
        <v>2018</v>
      </c>
      <c r="H785" s="44">
        <v>43447</v>
      </c>
      <c r="I785" s="13" t="s">
        <v>16983</v>
      </c>
      <c r="K785" s="13" t="s">
        <v>16984</v>
      </c>
      <c r="L785" s="13" t="str">
        <f t="shared" si="12"/>
        <v>PostAlerta</v>
      </c>
    </row>
    <row r="786" spans="1:12" ht="15.75" customHeight="1" x14ac:dyDescent="0.25">
      <c r="A786" s="13">
        <v>30234796</v>
      </c>
      <c r="B786" s="13" t="s">
        <v>937</v>
      </c>
      <c r="C786" s="13" t="s">
        <v>938</v>
      </c>
      <c r="D786" s="13" t="s">
        <v>939</v>
      </c>
      <c r="E786" s="13" t="s">
        <v>940</v>
      </c>
      <c r="F786" s="13" t="s">
        <v>304</v>
      </c>
      <c r="G786" s="13">
        <v>2018</v>
      </c>
      <c r="H786" s="44">
        <v>43364</v>
      </c>
      <c r="K786" s="13" t="s">
        <v>941</v>
      </c>
      <c r="L786" s="13" t="str">
        <f t="shared" si="12"/>
        <v>PostAlerta</v>
      </c>
    </row>
    <row r="787" spans="1:12" ht="15.75" customHeight="1" x14ac:dyDescent="0.25">
      <c r="A787" s="13">
        <v>30249694</v>
      </c>
      <c r="B787" s="13" t="s">
        <v>5937</v>
      </c>
      <c r="C787" s="13" t="s">
        <v>5938</v>
      </c>
      <c r="D787" s="13" t="s">
        <v>5939</v>
      </c>
      <c r="E787" s="13" t="s">
        <v>1443</v>
      </c>
      <c r="F787" s="13" t="s">
        <v>573</v>
      </c>
      <c r="G787" s="13">
        <v>2018</v>
      </c>
      <c r="H787" s="44">
        <v>43369</v>
      </c>
      <c r="I787" s="13" t="s">
        <v>5940</v>
      </c>
      <c r="K787" s="13" t="s">
        <v>5941</v>
      </c>
      <c r="L787" s="13" t="str">
        <f t="shared" si="12"/>
        <v>PostAlerta</v>
      </c>
    </row>
    <row r="788" spans="1:12" ht="15.75" customHeight="1" x14ac:dyDescent="0.25">
      <c r="A788" s="13">
        <v>30275084</v>
      </c>
      <c r="B788" s="13" t="s">
        <v>3772</v>
      </c>
      <c r="C788" s="13" t="s">
        <v>3773</v>
      </c>
      <c r="D788" s="13" t="s">
        <v>3774</v>
      </c>
      <c r="E788" s="13" t="s">
        <v>2536</v>
      </c>
      <c r="F788" s="13" t="s">
        <v>573</v>
      </c>
      <c r="G788" s="13">
        <v>2018</v>
      </c>
      <c r="H788" s="44">
        <v>43376</v>
      </c>
      <c r="I788" s="13" t="s">
        <v>3775</v>
      </c>
      <c r="K788" s="13" t="s">
        <v>3776</v>
      </c>
      <c r="L788" s="13" t="str">
        <f t="shared" si="12"/>
        <v>PostAlerta</v>
      </c>
    </row>
    <row r="789" spans="1:12" ht="15.75" customHeight="1" x14ac:dyDescent="0.25">
      <c r="A789" s="13">
        <v>30292397</v>
      </c>
      <c r="B789" s="13" t="s">
        <v>3752</v>
      </c>
      <c r="C789" s="13" t="s">
        <v>3753</v>
      </c>
      <c r="D789" s="13" t="s">
        <v>3754</v>
      </c>
      <c r="E789" s="13" t="s">
        <v>3755</v>
      </c>
      <c r="F789" s="13" t="s">
        <v>285</v>
      </c>
      <c r="G789" s="13">
        <v>2018</v>
      </c>
      <c r="H789" s="44">
        <v>43381</v>
      </c>
      <c r="K789" s="13" t="s">
        <v>3756</v>
      </c>
      <c r="L789" s="13" t="str">
        <f t="shared" si="12"/>
        <v>PostAlerta</v>
      </c>
    </row>
    <row r="790" spans="1:12" ht="15.75" customHeight="1" x14ac:dyDescent="0.25">
      <c r="A790" s="13">
        <v>30357408</v>
      </c>
      <c r="B790" s="13" t="s">
        <v>7620</v>
      </c>
      <c r="C790" s="13" t="s">
        <v>7621</v>
      </c>
      <c r="D790" s="13" t="s">
        <v>7622</v>
      </c>
      <c r="E790" s="13" t="s">
        <v>7623</v>
      </c>
      <c r="F790" s="13" t="s">
        <v>7624</v>
      </c>
      <c r="G790" s="13">
        <v>2018</v>
      </c>
      <c r="H790" s="44">
        <v>43399</v>
      </c>
      <c r="I790" s="13" t="s">
        <v>7625</v>
      </c>
      <c r="K790" s="13" t="s">
        <v>7626</v>
      </c>
      <c r="L790" s="13" t="str">
        <f t="shared" si="12"/>
        <v>PostAlerta</v>
      </c>
    </row>
    <row r="791" spans="1:12" ht="15.75" customHeight="1" x14ac:dyDescent="0.25">
      <c r="A791" s="13">
        <v>30457407</v>
      </c>
      <c r="B791" s="13" t="s">
        <v>16687</v>
      </c>
      <c r="C791" s="13" t="s">
        <v>16688</v>
      </c>
      <c r="D791" s="13" t="s">
        <v>16689</v>
      </c>
      <c r="E791" s="13" t="s">
        <v>16690</v>
      </c>
      <c r="F791" s="13" t="s">
        <v>8793</v>
      </c>
      <c r="G791" s="13">
        <v>2018</v>
      </c>
      <c r="H791" s="44">
        <v>43425</v>
      </c>
      <c r="K791" s="13" t="s">
        <v>16691</v>
      </c>
      <c r="L791" s="13" t="str">
        <f t="shared" si="12"/>
        <v>PostAlerta</v>
      </c>
    </row>
    <row r="792" spans="1:12" ht="15.75" customHeight="1" x14ac:dyDescent="0.25">
      <c r="A792" s="13">
        <v>30618519</v>
      </c>
      <c r="B792" s="13" t="s">
        <v>15838</v>
      </c>
      <c r="C792" s="13" t="s">
        <v>15839</v>
      </c>
      <c r="D792" s="13" t="s">
        <v>15840</v>
      </c>
      <c r="E792" s="13" t="s">
        <v>1629</v>
      </c>
      <c r="F792" s="13" t="s">
        <v>15841</v>
      </c>
      <c r="G792" s="13">
        <v>2018</v>
      </c>
      <c r="H792" s="44">
        <v>43474</v>
      </c>
      <c r="I792" s="13" t="s">
        <v>15842</v>
      </c>
      <c r="K792" s="13" t="s">
        <v>15843</v>
      </c>
      <c r="L792" s="13" t="str">
        <f t="shared" si="12"/>
        <v>PostAlerta</v>
      </c>
    </row>
    <row r="793" spans="1:12" ht="15.75" customHeight="1" x14ac:dyDescent="0.25">
      <c r="A793" s="13">
        <v>30509194</v>
      </c>
      <c r="B793" s="13" t="s">
        <v>8939</v>
      </c>
      <c r="C793" s="13" t="s">
        <v>8940</v>
      </c>
      <c r="D793" s="13" t="s">
        <v>8941</v>
      </c>
      <c r="E793" s="13" t="s">
        <v>8942</v>
      </c>
      <c r="F793" s="13" t="s">
        <v>1066</v>
      </c>
      <c r="G793" s="13">
        <v>2018</v>
      </c>
      <c r="H793" s="44">
        <v>43439</v>
      </c>
      <c r="I793" s="13" t="s">
        <v>8943</v>
      </c>
      <c r="K793" s="13" t="s">
        <v>8944</v>
      </c>
      <c r="L793" s="13" t="str">
        <f t="shared" si="12"/>
        <v>PostAlerta</v>
      </c>
    </row>
    <row r="794" spans="1:12" ht="15.75" customHeight="1" x14ac:dyDescent="0.25">
      <c r="A794" s="13">
        <v>30514867</v>
      </c>
      <c r="B794" s="13" t="s">
        <v>2199</v>
      </c>
      <c r="C794" s="13" t="s">
        <v>2200</v>
      </c>
      <c r="D794" s="13" t="s">
        <v>2201</v>
      </c>
      <c r="E794" s="13" t="s">
        <v>863</v>
      </c>
      <c r="F794" s="13" t="s">
        <v>2202</v>
      </c>
      <c r="G794" s="13">
        <v>2018</v>
      </c>
      <c r="H794" s="44">
        <v>43440</v>
      </c>
      <c r="I794" s="13" t="s">
        <v>2203</v>
      </c>
      <c r="K794" s="13" t="s">
        <v>2204</v>
      </c>
      <c r="L794" s="13" t="str">
        <f t="shared" si="12"/>
        <v>PostAlerta</v>
      </c>
    </row>
    <row r="795" spans="1:12" ht="15.75" customHeight="1" x14ac:dyDescent="0.25">
      <c r="A795" s="13">
        <v>30581422</v>
      </c>
      <c r="B795" s="13" t="s">
        <v>17102</v>
      </c>
      <c r="C795" s="13" t="s">
        <v>17103</v>
      </c>
      <c r="D795" s="13" t="s">
        <v>17104</v>
      </c>
      <c r="E795" s="13" t="s">
        <v>295</v>
      </c>
      <c r="F795" s="13" t="s">
        <v>15747</v>
      </c>
      <c r="G795" s="13">
        <v>2018</v>
      </c>
      <c r="H795" s="44">
        <v>43459</v>
      </c>
      <c r="I795" s="13" t="s">
        <v>17105</v>
      </c>
      <c r="K795" s="13" t="s">
        <v>17106</v>
      </c>
      <c r="L795" s="13" t="str">
        <f t="shared" si="12"/>
        <v>PostAlerta</v>
      </c>
    </row>
    <row r="796" spans="1:12" ht="15.75" customHeight="1" x14ac:dyDescent="0.25">
      <c r="A796" s="13">
        <v>30559203</v>
      </c>
      <c r="B796" s="13" t="s">
        <v>10099</v>
      </c>
      <c r="C796" s="13" t="s">
        <v>10100</v>
      </c>
      <c r="D796" s="13" t="s">
        <v>10101</v>
      </c>
      <c r="E796" s="13" t="s">
        <v>10102</v>
      </c>
      <c r="F796" s="13" t="s">
        <v>5294</v>
      </c>
      <c r="G796" s="13">
        <v>2018</v>
      </c>
      <c r="H796" s="44">
        <v>43453</v>
      </c>
      <c r="I796" s="13" t="s">
        <v>10103</v>
      </c>
      <c r="K796" s="13" t="s">
        <v>10104</v>
      </c>
      <c r="L796" s="13" t="str">
        <f t="shared" si="12"/>
        <v>PostAlerta</v>
      </c>
    </row>
    <row r="797" spans="1:12" ht="15.75" customHeight="1" x14ac:dyDescent="0.25">
      <c r="A797" s="13">
        <v>30577866</v>
      </c>
      <c r="B797" s="13" t="s">
        <v>21438</v>
      </c>
      <c r="C797" s="13" t="s">
        <v>21439</v>
      </c>
      <c r="D797" s="13" t="s">
        <v>21440</v>
      </c>
      <c r="E797" s="13" t="s">
        <v>21441</v>
      </c>
      <c r="F797" s="13" t="s">
        <v>19616</v>
      </c>
      <c r="G797" s="13">
        <v>2018</v>
      </c>
      <c r="H797" s="44">
        <v>43457</v>
      </c>
      <c r="I797" s="13" t="s">
        <v>21442</v>
      </c>
      <c r="K797" s="13" t="s">
        <v>21443</v>
      </c>
      <c r="L797" s="13" t="str">
        <f t="shared" si="12"/>
        <v>PostAlerta</v>
      </c>
    </row>
    <row r="798" spans="1:12" ht="15.75" customHeight="1" x14ac:dyDescent="0.25">
      <c r="A798" s="13">
        <v>30627130</v>
      </c>
      <c r="B798" s="13" t="s">
        <v>7093</v>
      </c>
      <c r="C798" s="13" t="s">
        <v>7094</v>
      </c>
      <c r="D798" s="13" t="s">
        <v>7095</v>
      </c>
      <c r="E798" s="13" t="s">
        <v>7096</v>
      </c>
      <c r="F798" s="13" t="s">
        <v>460</v>
      </c>
      <c r="G798" s="13">
        <v>2018</v>
      </c>
      <c r="H798" s="44">
        <v>43476</v>
      </c>
      <c r="I798" s="13" t="s">
        <v>7097</v>
      </c>
      <c r="K798" s="13" t="s">
        <v>7098</v>
      </c>
      <c r="L798" s="13" t="str">
        <f t="shared" si="12"/>
        <v>PostAlerta</v>
      </c>
    </row>
    <row r="799" spans="1:12" ht="15.75" customHeight="1" x14ac:dyDescent="0.25">
      <c r="A799" s="13">
        <v>29876934</v>
      </c>
      <c r="B799" s="13" t="s">
        <v>3665</v>
      </c>
      <c r="C799" s="13" t="s">
        <v>3666</v>
      </c>
      <c r="D799" s="13" t="s">
        <v>3667</v>
      </c>
      <c r="E799" s="13" t="s">
        <v>3668</v>
      </c>
      <c r="F799" s="13" t="s">
        <v>3669</v>
      </c>
      <c r="G799" s="13">
        <v>2019</v>
      </c>
      <c r="H799" s="44">
        <v>43259</v>
      </c>
      <c r="I799" s="13" t="s">
        <v>3670</v>
      </c>
      <c r="J799" s="13" t="s">
        <v>3671</v>
      </c>
      <c r="K799" s="13" t="s">
        <v>3672</v>
      </c>
      <c r="L799" s="13" t="str">
        <f t="shared" si="12"/>
        <v>PostAlerta</v>
      </c>
    </row>
    <row r="800" spans="1:12" ht="15.75" customHeight="1" x14ac:dyDescent="0.25">
      <c r="A800" s="13">
        <v>30216232</v>
      </c>
      <c r="B800" s="13" t="s">
        <v>1917</v>
      </c>
      <c r="C800" s="13" t="s">
        <v>1918</v>
      </c>
      <c r="D800" s="13" t="s">
        <v>1919</v>
      </c>
      <c r="E800" s="13" t="s">
        <v>303</v>
      </c>
      <c r="F800" s="13" t="s">
        <v>304</v>
      </c>
      <c r="G800" s="13">
        <v>2019</v>
      </c>
      <c r="H800" s="44">
        <v>43358</v>
      </c>
      <c r="I800" s="13" t="s">
        <v>1920</v>
      </c>
      <c r="J800" s="13" t="s">
        <v>1921</v>
      </c>
      <c r="K800" s="13" t="s">
        <v>1922</v>
      </c>
      <c r="L800" s="13" t="str">
        <f t="shared" si="12"/>
        <v>PostAlerta</v>
      </c>
    </row>
    <row r="801" spans="1:12" ht="15.75" customHeight="1" x14ac:dyDescent="0.25">
      <c r="A801" s="13">
        <v>30318465</v>
      </c>
      <c r="B801" s="13" t="s">
        <v>15579</v>
      </c>
      <c r="C801" s="13" t="s">
        <v>15580</v>
      </c>
      <c r="D801" s="13" t="s">
        <v>15581</v>
      </c>
      <c r="E801" s="13" t="s">
        <v>15582</v>
      </c>
      <c r="F801" s="13" t="s">
        <v>15583</v>
      </c>
      <c r="G801" s="13">
        <v>2019</v>
      </c>
      <c r="H801" s="44">
        <v>43389</v>
      </c>
      <c r="K801" s="13" t="s">
        <v>15584</v>
      </c>
      <c r="L801" s="13" t="str">
        <f t="shared" si="12"/>
        <v>PostAlerta</v>
      </c>
    </row>
    <row r="802" spans="1:12" ht="15.75" customHeight="1" x14ac:dyDescent="0.25">
      <c r="A802" s="13">
        <v>30329062</v>
      </c>
      <c r="B802" s="13" t="s">
        <v>1229</v>
      </c>
      <c r="C802" s="13" t="s">
        <v>1230</v>
      </c>
      <c r="D802" s="13" t="s">
        <v>1231</v>
      </c>
      <c r="E802" s="13" t="s">
        <v>1232</v>
      </c>
      <c r="F802" s="13" t="s">
        <v>493</v>
      </c>
      <c r="G802" s="13">
        <v>2019</v>
      </c>
      <c r="H802" s="44">
        <v>43391</v>
      </c>
      <c r="K802" s="13" t="s">
        <v>1233</v>
      </c>
      <c r="L802" s="13" t="str">
        <f t="shared" si="12"/>
        <v>PostAlerta</v>
      </c>
    </row>
    <row r="803" spans="1:12" ht="15.75" customHeight="1" x14ac:dyDescent="0.25">
      <c r="A803" s="13">
        <v>30338585</v>
      </c>
      <c r="B803" s="13" t="s">
        <v>19860</v>
      </c>
      <c r="C803" s="13" t="s">
        <v>19861</v>
      </c>
      <c r="D803" s="13" t="s">
        <v>19862</v>
      </c>
      <c r="E803" s="13" t="s">
        <v>19863</v>
      </c>
      <c r="F803" s="13" t="s">
        <v>2293</v>
      </c>
      <c r="G803" s="13">
        <v>2019</v>
      </c>
      <c r="H803" s="44">
        <v>43393</v>
      </c>
      <c r="I803" s="13" t="s">
        <v>19864</v>
      </c>
      <c r="J803" s="13" t="s">
        <v>19865</v>
      </c>
      <c r="K803" s="13" t="s">
        <v>19866</v>
      </c>
      <c r="L803" s="13" t="str">
        <f t="shared" si="12"/>
        <v>PostAlerta</v>
      </c>
    </row>
    <row r="804" spans="1:12" ht="15.75" customHeight="1" x14ac:dyDescent="0.25">
      <c r="A804" s="13">
        <v>30352803</v>
      </c>
      <c r="B804" s="13" t="s">
        <v>1615</v>
      </c>
      <c r="C804" s="13" t="s">
        <v>1616</v>
      </c>
      <c r="D804" s="13" t="s">
        <v>1617</v>
      </c>
      <c r="E804" s="13" t="s">
        <v>1618</v>
      </c>
      <c r="F804" s="13" t="s">
        <v>1619</v>
      </c>
      <c r="G804" s="13">
        <v>2019</v>
      </c>
      <c r="H804" s="44">
        <v>43398</v>
      </c>
      <c r="I804" s="13" t="s">
        <v>1620</v>
      </c>
      <c r="K804" s="13" t="s">
        <v>1621</v>
      </c>
      <c r="L804" s="13" t="str">
        <f t="shared" si="12"/>
        <v>PostAlerta</v>
      </c>
    </row>
    <row r="805" spans="1:12" ht="15.75" customHeight="1" x14ac:dyDescent="0.25">
      <c r="A805" s="13">
        <v>31119616</v>
      </c>
      <c r="B805" s="13" t="s">
        <v>116</v>
      </c>
      <c r="C805" s="13" t="s">
        <v>117</v>
      </c>
      <c r="D805" s="13" t="s">
        <v>118</v>
      </c>
      <c r="E805" s="13" t="s">
        <v>119</v>
      </c>
      <c r="F805" s="13" t="s">
        <v>120</v>
      </c>
      <c r="G805" s="13">
        <v>2019</v>
      </c>
      <c r="H805" s="44">
        <v>43609</v>
      </c>
      <c r="K805" s="13" t="s">
        <v>121</v>
      </c>
      <c r="L805" s="13" t="str">
        <f t="shared" si="12"/>
        <v>PostAlerta</v>
      </c>
    </row>
    <row r="806" spans="1:12" ht="15.75" customHeight="1" x14ac:dyDescent="0.25">
      <c r="A806" s="13">
        <v>31119617</v>
      </c>
      <c r="B806" s="13" t="s">
        <v>4808</v>
      </c>
      <c r="C806" s="13" t="s">
        <v>4809</v>
      </c>
      <c r="D806" s="13" t="s">
        <v>4810</v>
      </c>
      <c r="E806" s="13" t="s">
        <v>2861</v>
      </c>
      <c r="F806" s="13" t="s">
        <v>120</v>
      </c>
      <c r="G806" s="13">
        <v>2019</v>
      </c>
      <c r="H806" s="44">
        <v>43609</v>
      </c>
      <c r="K806" s="13" t="s">
        <v>4811</v>
      </c>
      <c r="L806" s="13" t="str">
        <f t="shared" si="12"/>
        <v>PostAlerta</v>
      </c>
    </row>
    <row r="807" spans="1:12" ht="15.75" customHeight="1" x14ac:dyDescent="0.25">
      <c r="A807" s="13">
        <v>31119621</v>
      </c>
      <c r="B807" s="13" t="s">
        <v>887</v>
      </c>
      <c r="C807" s="13" t="s">
        <v>888</v>
      </c>
      <c r="D807" s="13" t="s">
        <v>889</v>
      </c>
      <c r="E807" s="13" t="s">
        <v>890</v>
      </c>
      <c r="F807" s="13" t="s">
        <v>120</v>
      </c>
      <c r="G807" s="13">
        <v>2019</v>
      </c>
      <c r="H807" s="44">
        <v>43609</v>
      </c>
      <c r="I807" s="13" t="s">
        <v>891</v>
      </c>
      <c r="J807" s="13" t="s">
        <v>892</v>
      </c>
      <c r="K807" s="13" t="s">
        <v>893</v>
      </c>
      <c r="L807" s="13" t="str">
        <f t="shared" si="12"/>
        <v>PostAlerta</v>
      </c>
    </row>
    <row r="808" spans="1:12" ht="15.75" customHeight="1" x14ac:dyDescent="0.25">
      <c r="A808" s="13">
        <v>31119634</v>
      </c>
      <c r="B808" s="13" t="s">
        <v>7831</v>
      </c>
      <c r="C808" s="13" t="s">
        <v>7832</v>
      </c>
      <c r="D808" s="13" t="s">
        <v>7833</v>
      </c>
      <c r="E808" s="13" t="s">
        <v>4959</v>
      </c>
      <c r="F808" s="13" t="s">
        <v>120</v>
      </c>
      <c r="G808" s="13">
        <v>2019</v>
      </c>
      <c r="H808" s="44">
        <v>43609</v>
      </c>
      <c r="K808" s="13" t="s">
        <v>7834</v>
      </c>
      <c r="L808" s="13" t="str">
        <f t="shared" si="12"/>
        <v>PostAlerta</v>
      </c>
    </row>
    <row r="809" spans="1:12" ht="15.75" customHeight="1" x14ac:dyDescent="0.25">
      <c r="A809" s="13">
        <v>31119637</v>
      </c>
      <c r="B809" s="13" t="s">
        <v>268</v>
      </c>
      <c r="C809" s="13" t="s">
        <v>269</v>
      </c>
      <c r="D809" s="13" t="s">
        <v>270</v>
      </c>
      <c r="E809" s="13" t="s">
        <v>271</v>
      </c>
      <c r="F809" s="13" t="s">
        <v>120</v>
      </c>
      <c r="G809" s="13">
        <v>2019</v>
      </c>
      <c r="H809" s="44">
        <v>43609</v>
      </c>
      <c r="K809" s="13" t="s">
        <v>272</v>
      </c>
      <c r="L809" s="13" t="str">
        <f t="shared" si="12"/>
        <v>PostAlerta</v>
      </c>
    </row>
    <row r="810" spans="1:12" ht="15.75" customHeight="1" x14ac:dyDescent="0.25">
      <c r="A810" s="13">
        <v>31411309</v>
      </c>
      <c r="B810" s="13" t="s">
        <v>1569</v>
      </c>
      <c r="C810" s="13" t="s">
        <v>1570</v>
      </c>
      <c r="D810" s="13" t="s">
        <v>1571</v>
      </c>
      <c r="E810" s="13" t="s">
        <v>1572</v>
      </c>
      <c r="F810" s="13" t="s">
        <v>1573</v>
      </c>
      <c r="G810" s="13">
        <v>2019</v>
      </c>
      <c r="H810" s="44">
        <v>43692</v>
      </c>
      <c r="I810" s="13" t="s">
        <v>1574</v>
      </c>
      <c r="K810" s="13" t="s">
        <v>1575</v>
      </c>
      <c r="L810" s="13" t="str">
        <f t="shared" si="12"/>
        <v>PostAlerta</v>
      </c>
    </row>
    <row r="811" spans="1:12" ht="15.75" customHeight="1" x14ac:dyDescent="0.25">
      <c r="A811" s="13">
        <v>31661379</v>
      </c>
      <c r="B811" s="13" t="s">
        <v>151</v>
      </c>
      <c r="C811" s="13" t="s">
        <v>152</v>
      </c>
      <c r="D811" s="13" t="s">
        <v>153</v>
      </c>
      <c r="E811" s="13" t="s">
        <v>154</v>
      </c>
      <c r="F811" s="13" t="s">
        <v>155</v>
      </c>
      <c r="G811" s="13">
        <v>2019</v>
      </c>
      <c r="H811" s="44">
        <v>43768</v>
      </c>
      <c r="I811" s="13" t="s">
        <v>156</v>
      </c>
      <c r="K811" s="13" t="s">
        <v>157</v>
      </c>
      <c r="L811" s="13" t="str">
        <f t="shared" si="12"/>
        <v>PostAlerta</v>
      </c>
    </row>
    <row r="812" spans="1:12" ht="15.75" customHeight="1" x14ac:dyDescent="0.25">
      <c r="A812" s="13">
        <v>30800666</v>
      </c>
      <c r="B812" s="13" t="s">
        <v>7703</v>
      </c>
      <c r="C812" s="13" t="s">
        <v>7704</v>
      </c>
      <c r="D812" s="13" t="s">
        <v>7705</v>
      </c>
      <c r="E812" s="13" t="s">
        <v>7706</v>
      </c>
      <c r="F812" s="13" t="s">
        <v>5164</v>
      </c>
      <c r="G812" s="13">
        <v>2019</v>
      </c>
      <c r="H812" s="44">
        <v>43522</v>
      </c>
      <c r="I812" s="13" t="s">
        <v>7707</v>
      </c>
      <c r="K812" s="13" t="s">
        <v>7708</v>
      </c>
      <c r="L812" s="13" t="str">
        <f t="shared" si="12"/>
        <v>PostAlerta</v>
      </c>
    </row>
    <row r="813" spans="1:12" ht="15.75" customHeight="1" x14ac:dyDescent="0.25">
      <c r="A813" s="13">
        <v>30239814</v>
      </c>
      <c r="B813" s="13" t="s">
        <v>480</v>
      </c>
      <c r="C813" s="13" t="s">
        <v>481</v>
      </c>
      <c r="D813" s="13" t="s">
        <v>482</v>
      </c>
      <c r="E813" s="13" t="s">
        <v>483</v>
      </c>
      <c r="F813" s="13" t="s">
        <v>195</v>
      </c>
      <c r="G813" s="13">
        <v>2019</v>
      </c>
      <c r="H813" s="44">
        <v>43365</v>
      </c>
      <c r="I813" s="13" t="s">
        <v>484</v>
      </c>
      <c r="K813" s="13" t="s">
        <v>485</v>
      </c>
      <c r="L813" s="13" t="str">
        <f t="shared" si="12"/>
        <v>PostAlerta</v>
      </c>
    </row>
    <row r="814" spans="1:12" ht="15.75" customHeight="1" x14ac:dyDescent="0.25">
      <c r="A814" s="13">
        <v>30260702</v>
      </c>
      <c r="B814" s="13" t="s">
        <v>7802</v>
      </c>
      <c r="C814" s="13" t="s">
        <v>7803</v>
      </c>
      <c r="D814" s="13" t="s">
        <v>7804</v>
      </c>
      <c r="E814" s="13" t="s">
        <v>7805</v>
      </c>
      <c r="F814" s="13" t="s">
        <v>6688</v>
      </c>
      <c r="G814" s="13">
        <v>2019</v>
      </c>
      <c r="H814" s="44">
        <v>43371</v>
      </c>
      <c r="I814" s="13" t="s">
        <v>7806</v>
      </c>
      <c r="K814" s="13" t="s">
        <v>7807</v>
      </c>
      <c r="L814" s="13" t="str">
        <f t="shared" si="12"/>
        <v>PostAlerta</v>
      </c>
    </row>
    <row r="815" spans="1:12" ht="15.75" customHeight="1" x14ac:dyDescent="0.25">
      <c r="A815" s="13">
        <v>30293504</v>
      </c>
      <c r="B815" s="13" t="s">
        <v>15402</v>
      </c>
      <c r="C815" s="13" t="s">
        <v>15403</v>
      </c>
      <c r="D815" s="13" t="s">
        <v>15404</v>
      </c>
      <c r="E815" s="13" t="s">
        <v>15405</v>
      </c>
      <c r="F815" s="13" t="s">
        <v>735</v>
      </c>
      <c r="G815" s="13">
        <v>2019</v>
      </c>
      <c r="H815" s="44">
        <v>43382</v>
      </c>
      <c r="K815" s="13" t="s">
        <v>15406</v>
      </c>
      <c r="L815" s="13" t="str">
        <f t="shared" si="12"/>
        <v>PostAlerta</v>
      </c>
    </row>
    <row r="816" spans="1:12" ht="15.75" customHeight="1" x14ac:dyDescent="0.25">
      <c r="A816" s="13">
        <v>30376120</v>
      </c>
      <c r="B816" s="13" t="s">
        <v>5235</v>
      </c>
      <c r="C816" s="13" t="s">
        <v>5236</v>
      </c>
      <c r="D816" s="13" t="s">
        <v>5237</v>
      </c>
      <c r="E816" s="13" t="s">
        <v>5238</v>
      </c>
      <c r="F816" s="13" t="s">
        <v>493</v>
      </c>
      <c r="G816" s="13">
        <v>2019</v>
      </c>
      <c r="H816" s="44">
        <v>43404</v>
      </c>
      <c r="K816" s="13" t="s">
        <v>5239</v>
      </c>
      <c r="L816" s="13" t="str">
        <f t="shared" si="12"/>
        <v>PostAlerta</v>
      </c>
    </row>
    <row r="817" spans="1:12" ht="15.75" customHeight="1" x14ac:dyDescent="0.25">
      <c r="A817" s="13">
        <v>30412735</v>
      </c>
      <c r="B817" s="13" t="s">
        <v>996</v>
      </c>
      <c r="C817" s="13" t="s">
        <v>997</v>
      </c>
      <c r="D817" s="13" t="s">
        <v>998</v>
      </c>
      <c r="E817" s="13" t="s">
        <v>999</v>
      </c>
      <c r="F817" s="13" t="s">
        <v>454</v>
      </c>
      <c r="G817" s="13">
        <v>2019</v>
      </c>
      <c r="H817" s="44">
        <v>43414</v>
      </c>
      <c r="K817" s="13" t="s">
        <v>1000</v>
      </c>
      <c r="L817" s="13" t="str">
        <f t="shared" si="12"/>
        <v>PostAlerta</v>
      </c>
    </row>
    <row r="818" spans="1:12" ht="15.75" customHeight="1" x14ac:dyDescent="0.25">
      <c r="A818" s="13">
        <v>30502387</v>
      </c>
      <c r="B818" s="13" t="s">
        <v>6337</v>
      </c>
      <c r="C818" s="13" t="s">
        <v>6338</v>
      </c>
      <c r="D818" s="13" t="s">
        <v>6339</v>
      </c>
      <c r="E818" s="13" t="s">
        <v>6340</v>
      </c>
      <c r="F818" s="13" t="s">
        <v>6341</v>
      </c>
      <c r="G818" s="13">
        <v>2019</v>
      </c>
      <c r="H818" s="44">
        <v>43438</v>
      </c>
      <c r="K818" s="13" t="s">
        <v>6342</v>
      </c>
      <c r="L818" s="13" t="str">
        <f t="shared" si="12"/>
        <v>PostAlerta</v>
      </c>
    </row>
    <row r="819" spans="1:12" ht="15.75" customHeight="1" x14ac:dyDescent="0.25">
      <c r="A819" s="13">
        <v>30502515</v>
      </c>
      <c r="B819" s="13" t="s">
        <v>21592</v>
      </c>
      <c r="C819" s="13" t="s">
        <v>21593</v>
      </c>
      <c r="D819" s="13" t="s">
        <v>21594</v>
      </c>
      <c r="E819" s="13" t="s">
        <v>21595</v>
      </c>
      <c r="F819" s="13" t="s">
        <v>7267</v>
      </c>
      <c r="G819" s="13">
        <v>2019</v>
      </c>
      <c r="H819" s="44">
        <v>43438</v>
      </c>
      <c r="K819" s="13" t="s">
        <v>21596</v>
      </c>
      <c r="L819" s="13" t="str">
        <f t="shared" si="12"/>
        <v>PostAlerta</v>
      </c>
    </row>
    <row r="820" spans="1:12" ht="15.75" customHeight="1" x14ac:dyDescent="0.25">
      <c r="A820" s="13">
        <v>30510172</v>
      </c>
      <c r="B820" s="13" t="s">
        <v>2114</v>
      </c>
      <c r="C820" s="13" t="s">
        <v>2115</v>
      </c>
      <c r="D820" s="13" t="s">
        <v>2116</v>
      </c>
      <c r="E820" s="13" t="s">
        <v>2117</v>
      </c>
      <c r="F820" s="13" t="s">
        <v>2118</v>
      </c>
      <c r="G820" s="13">
        <v>2019</v>
      </c>
      <c r="H820" s="44">
        <v>43439</v>
      </c>
      <c r="I820" s="13" t="s">
        <v>2119</v>
      </c>
      <c r="J820" s="13" t="s">
        <v>2120</v>
      </c>
      <c r="K820" s="13" t="s">
        <v>2121</v>
      </c>
      <c r="L820" s="13" t="str">
        <f t="shared" si="12"/>
        <v>PostAlerta</v>
      </c>
    </row>
    <row r="821" spans="1:12" ht="15.75" customHeight="1" x14ac:dyDescent="0.25">
      <c r="A821" s="13">
        <v>30520712</v>
      </c>
      <c r="B821" s="13" t="s">
        <v>9918</v>
      </c>
      <c r="C821" s="13" t="s">
        <v>6758</v>
      </c>
      <c r="D821" s="13" t="s">
        <v>9919</v>
      </c>
      <c r="E821" s="13" t="s">
        <v>6760</v>
      </c>
      <c r="F821" s="13" t="s">
        <v>1312</v>
      </c>
      <c r="G821" s="13">
        <v>2019</v>
      </c>
      <c r="H821" s="44">
        <v>43441</v>
      </c>
      <c r="K821" s="13" t="s">
        <v>9920</v>
      </c>
      <c r="L821" s="13" t="str">
        <f t="shared" si="12"/>
        <v>PostAlerta</v>
      </c>
    </row>
    <row r="822" spans="1:12" ht="15.75" customHeight="1" x14ac:dyDescent="0.25">
      <c r="A822" s="13">
        <v>30629964</v>
      </c>
      <c r="B822" s="13" t="s">
        <v>724</v>
      </c>
      <c r="C822" s="13" t="s">
        <v>725</v>
      </c>
      <c r="D822" s="13" t="s">
        <v>726</v>
      </c>
      <c r="E822" s="13" t="s">
        <v>727</v>
      </c>
      <c r="F822" s="13" t="s">
        <v>728</v>
      </c>
      <c r="G822" s="13">
        <v>2019</v>
      </c>
      <c r="H822" s="44">
        <v>43476</v>
      </c>
      <c r="K822" s="13" t="s">
        <v>729</v>
      </c>
      <c r="L822" s="13" t="str">
        <f t="shared" si="12"/>
        <v>PostAlerta</v>
      </c>
    </row>
    <row r="823" spans="1:12" ht="15.75" customHeight="1" x14ac:dyDescent="0.25">
      <c r="A823" s="13">
        <v>30698520</v>
      </c>
      <c r="B823" s="13" t="s">
        <v>3567</v>
      </c>
      <c r="C823" s="13" t="s">
        <v>3074</v>
      </c>
      <c r="D823" s="13" t="s">
        <v>3568</v>
      </c>
      <c r="E823" s="13" t="s">
        <v>2679</v>
      </c>
      <c r="F823" s="13" t="s">
        <v>249</v>
      </c>
      <c r="G823" s="13">
        <v>2019</v>
      </c>
      <c r="H823" s="44">
        <v>43496</v>
      </c>
      <c r="I823" s="13" t="s">
        <v>3569</v>
      </c>
      <c r="K823" s="13" t="s">
        <v>3570</v>
      </c>
      <c r="L823" s="13" t="str">
        <f t="shared" si="12"/>
        <v>PostAlerta</v>
      </c>
    </row>
    <row r="824" spans="1:12" ht="15.75" customHeight="1" x14ac:dyDescent="0.25">
      <c r="A824" s="13">
        <v>30703834</v>
      </c>
      <c r="B824" s="13" t="s">
        <v>18767</v>
      </c>
      <c r="C824" s="13" t="s">
        <v>18768</v>
      </c>
      <c r="D824" s="13" t="s">
        <v>18769</v>
      </c>
      <c r="E824" s="13" t="s">
        <v>18770</v>
      </c>
      <c r="F824" s="13" t="s">
        <v>18771</v>
      </c>
      <c r="G824" s="13">
        <v>2019</v>
      </c>
      <c r="H824" s="44">
        <v>43497</v>
      </c>
      <c r="K824" s="13" t="s">
        <v>18772</v>
      </c>
      <c r="L824" s="13" t="str">
        <f t="shared" si="12"/>
        <v>PostAlerta</v>
      </c>
    </row>
    <row r="825" spans="1:12" ht="15.75" customHeight="1" x14ac:dyDescent="0.25">
      <c r="A825" s="13">
        <v>30770529</v>
      </c>
      <c r="B825" s="13" t="s">
        <v>6915</v>
      </c>
      <c r="C825" s="13" t="s">
        <v>6916</v>
      </c>
      <c r="D825" s="13" t="s">
        <v>6917</v>
      </c>
      <c r="E825" s="13" t="s">
        <v>6918</v>
      </c>
      <c r="F825" s="13" t="s">
        <v>188</v>
      </c>
      <c r="G825" s="13">
        <v>2019</v>
      </c>
      <c r="H825" s="44">
        <v>43513</v>
      </c>
      <c r="K825" s="13" t="s">
        <v>6919</v>
      </c>
      <c r="L825" s="13" t="str">
        <f t="shared" si="12"/>
        <v>PostAlerta</v>
      </c>
    </row>
    <row r="826" spans="1:12" ht="15.75" customHeight="1" x14ac:dyDescent="0.25">
      <c r="A826" s="13">
        <v>30808445</v>
      </c>
      <c r="B826" s="13" t="s">
        <v>1927</v>
      </c>
      <c r="C826" s="13" t="s">
        <v>1928</v>
      </c>
      <c r="D826" s="13" t="s">
        <v>1929</v>
      </c>
      <c r="E826" s="13" t="s">
        <v>1930</v>
      </c>
      <c r="F826" s="13" t="s">
        <v>1046</v>
      </c>
      <c r="G826" s="13">
        <v>2019</v>
      </c>
      <c r="H826" s="44">
        <v>43524</v>
      </c>
      <c r="I826" s="13" t="s">
        <v>1931</v>
      </c>
      <c r="K826" s="13" t="s">
        <v>1932</v>
      </c>
      <c r="L826" s="13" t="str">
        <f t="shared" si="12"/>
        <v>PostAlerta</v>
      </c>
    </row>
    <row r="827" spans="1:12" ht="15.75" customHeight="1" x14ac:dyDescent="0.25">
      <c r="A827" s="13">
        <v>30799857</v>
      </c>
      <c r="B827" s="13" t="s">
        <v>4475</v>
      </c>
      <c r="C827" s="13" t="s">
        <v>4476</v>
      </c>
      <c r="D827" s="13" t="s">
        <v>4477</v>
      </c>
      <c r="E827" s="13" t="s">
        <v>4478</v>
      </c>
      <c r="F827" s="13" t="s">
        <v>1082</v>
      </c>
      <c r="G827" s="13">
        <v>2019</v>
      </c>
      <c r="H827" s="44">
        <v>43522</v>
      </c>
      <c r="I827" s="13" t="s">
        <v>4479</v>
      </c>
      <c r="J827" s="13" t="s">
        <v>4480</v>
      </c>
      <c r="K827" s="13" t="s">
        <v>4481</v>
      </c>
      <c r="L827" s="13" t="str">
        <f t="shared" si="12"/>
        <v>PostAlerta</v>
      </c>
    </row>
    <row r="828" spans="1:12" ht="15.75" customHeight="1" x14ac:dyDescent="0.25">
      <c r="A828" s="13">
        <v>29431149</v>
      </c>
      <c r="B828" s="13" t="s">
        <v>19361</v>
      </c>
      <c r="C828" s="13" t="s">
        <v>19362</v>
      </c>
      <c r="D828" s="13" t="s">
        <v>19363</v>
      </c>
      <c r="E828" s="13" t="s">
        <v>19364</v>
      </c>
      <c r="F828" s="13" t="s">
        <v>393</v>
      </c>
      <c r="G828" s="13">
        <v>2019</v>
      </c>
      <c r="H828" s="44">
        <v>43144</v>
      </c>
      <c r="K828" s="13" t="s">
        <v>19365</v>
      </c>
      <c r="L828" s="13" t="str">
        <f t="shared" si="12"/>
        <v>PostAlerta</v>
      </c>
    </row>
    <row r="829" spans="1:12" ht="15.75" customHeight="1" x14ac:dyDescent="0.25">
      <c r="A829" s="13">
        <v>30321622</v>
      </c>
      <c r="B829" s="13" t="s">
        <v>1582</v>
      </c>
      <c r="C829" s="13" t="s">
        <v>1583</v>
      </c>
      <c r="D829" s="13" t="s">
        <v>1584</v>
      </c>
      <c r="E829" s="13" t="s">
        <v>1585</v>
      </c>
      <c r="F829" s="13" t="s">
        <v>977</v>
      </c>
      <c r="G829" s="13">
        <v>2019</v>
      </c>
      <c r="H829" s="44">
        <v>43389</v>
      </c>
      <c r="K829" s="13" t="s">
        <v>1586</v>
      </c>
      <c r="L829" s="13" t="str">
        <f t="shared" si="12"/>
        <v>PostAlerta</v>
      </c>
    </row>
    <row r="830" spans="1:12" ht="15.75" customHeight="1" x14ac:dyDescent="0.25">
      <c r="A830" s="13">
        <v>30363025</v>
      </c>
      <c r="B830" s="13" t="s">
        <v>1113</v>
      </c>
      <c r="C830" s="13" t="s">
        <v>1114</v>
      </c>
      <c r="D830" s="13" t="s">
        <v>1115</v>
      </c>
      <c r="E830" s="13" t="s">
        <v>1116</v>
      </c>
      <c r="F830" s="13" t="s">
        <v>304</v>
      </c>
      <c r="G830" s="13">
        <v>2019</v>
      </c>
      <c r="H830" s="44">
        <v>43400</v>
      </c>
      <c r="I830" s="13" t="s">
        <v>1117</v>
      </c>
      <c r="J830" s="13" t="s">
        <v>1118</v>
      </c>
      <c r="K830" s="13" t="s">
        <v>1119</v>
      </c>
      <c r="L830" s="13" t="str">
        <f t="shared" si="12"/>
        <v>PostAlerta</v>
      </c>
    </row>
    <row r="831" spans="1:12" ht="15.75" customHeight="1" x14ac:dyDescent="0.25">
      <c r="A831" s="13">
        <v>30392463</v>
      </c>
      <c r="B831" s="13" t="s">
        <v>5265</v>
      </c>
      <c r="C831" s="13" t="s">
        <v>5266</v>
      </c>
      <c r="D831" s="13" t="s">
        <v>5267</v>
      </c>
      <c r="E831" s="13" t="s">
        <v>5268</v>
      </c>
      <c r="F831" s="13" t="s">
        <v>735</v>
      </c>
      <c r="G831" s="13">
        <v>2019</v>
      </c>
      <c r="H831" s="44">
        <v>43410</v>
      </c>
      <c r="I831" s="13" t="s">
        <v>5269</v>
      </c>
      <c r="J831" s="13" t="s">
        <v>5270</v>
      </c>
      <c r="K831" s="13" t="s">
        <v>5271</v>
      </c>
      <c r="L831" s="13" t="str">
        <f t="shared" si="12"/>
        <v>PostAlerta</v>
      </c>
    </row>
    <row r="832" spans="1:12" ht="15.75" customHeight="1" x14ac:dyDescent="0.25">
      <c r="A832" s="13">
        <v>30461598</v>
      </c>
      <c r="B832" s="13" t="s">
        <v>9127</v>
      </c>
      <c r="C832" s="13" t="s">
        <v>9128</v>
      </c>
      <c r="D832" s="13" t="s">
        <v>9129</v>
      </c>
      <c r="E832" s="13" t="s">
        <v>9130</v>
      </c>
      <c r="F832" s="13" t="s">
        <v>304</v>
      </c>
      <c r="G832" s="13">
        <v>2019</v>
      </c>
      <c r="H832" s="44">
        <v>43426</v>
      </c>
      <c r="K832" s="13" t="s">
        <v>9131</v>
      </c>
      <c r="L832" s="13" t="str">
        <f t="shared" si="12"/>
        <v>PostAlerta</v>
      </c>
    </row>
    <row r="833" spans="1:12" ht="15.75" customHeight="1" x14ac:dyDescent="0.25">
      <c r="A833" s="13">
        <v>30642924</v>
      </c>
      <c r="B833" s="13" t="s">
        <v>13667</v>
      </c>
      <c r="C833" s="13" t="s">
        <v>13668</v>
      </c>
      <c r="D833" s="13" t="s">
        <v>13669</v>
      </c>
      <c r="E833" s="13" t="s">
        <v>10241</v>
      </c>
      <c r="F833" s="13" t="s">
        <v>573</v>
      </c>
      <c r="G833" s="13">
        <v>2019</v>
      </c>
      <c r="H833" s="44">
        <v>43481</v>
      </c>
      <c r="I833" s="13" t="s">
        <v>13670</v>
      </c>
      <c r="K833" s="13" t="s">
        <v>13671</v>
      </c>
      <c r="L833" s="13" t="str">
        <f t="shared" si="12"/>
        <v>PostAlerta</v>
      </c>
    </row>
    <row r="834" spans="1:12" ht="15.75" customHeight="1" x14ac:dyDescent="0.25">
      <c r="A834" s="13">
        <v>30741802</v>
      </c>
      <c r="B834" s="13" t="s">
        <v>19422</v>
      </c>
      <c r="C834" s="13" t="s">
        <v>19423</v>
      </c>
      <c r="D834" s="13" t="s">
        <v>19424</v>
      </c>
      <c r="E834" s="13" t="s">
        <v>19425</v>
      </c>
      <c r="F834" s="13" t="s">
        <v>5635</v>
      </c>
      <c r="G834" s="13">
        <v>2019</v>
      </c>
      <c r="H834" s="44">
        <v>43508</v>
      </c>
      <c r="I834" s="13" t="s">
        <v>19426</v>
      </c>
      <c r="J834" s="13" t="s">
        <v>19427</v>
      </c>
      <c r="K834" s="13" t="s">
        <v>19428</v>
      </c>
      <c r="L834" s="13" t="str">
        <f t="shared" ref="L834:L897" si="13">IF(ISNUMBER(VLOOKUP(A834,PRE,1,FALSE)),"PreAlerta",IF(ISNUMBER(VLOOKUP(A834,POST,1,FALSE)),"PostAlerta",IF(ISNUMBER(VLOOKUP(A834,EXCL,1,FALSE)),"Excluida","no incluido")))</f>
        <v>PostAlerta</v>
      </c>
    </row>
    <row r="835" spans="1:12" ht="15.75" customHeight="1" x14ac:dyDescent="0.25">
      <c r="A835" s="13">
        <v>30789143</v>
      </c>
      <c r="B835" s="13" t="s">
        <v>1142</v>
      </c>
      <c r="C835" s="13" t="s">
        <v>1143</v>
      </c>
      <c r="D835" s="13" t="s">
        <v>1144</v>
      </c>
      <c r="E835" s="13" t="s">
        <v>1145</v>
      </c>
      <c r="F835" s="13" t="s">
        <v>145</v>
      </c>
      <c r="G835" s="13">
        <v>2019</v>
      </c>
      <c r="H835" s="44">
        <v>43518</v>
      </c>
      <c r="I835" s="13" t="s">
        <v>1146</v>
      </c>
      <c r="K835" s="13" t="s">
        <v>1147</v>
      </c>
      <c r="L835" s="13" t="str">
        <f t="shared" si="13"/>
        <v>PostAlerta</v>
      </c>
    </row>
    <row r="836" spans="1:12" ht="15.75" customHeight="1" x14ac:dyDescent="0.25">
      <c r="A836" s="13">
        <v>30862336</v>
      </c>
      <c r="B836" s="13" t="s">
        <v>4513</v>
      </c>
      <c r="C836" s="13" t="s">
        <v>4514</v>
      </c>
      <c r="D836" s="13" t="s">
        <v>4515</v>
      </c>
      <c r="E836" s="13" t="s">
        <v>2861</v>
      </c>
      <c r="F836" s="13" t="s">
        <v>1046</v>
      </c>
      <c r="G836" s="13">
        <v>2019</v>
      </c>
      <c r="H836" s="44">
        <v>43538</v>
      </c>
      <c r="I836" s="13" t="s">
        <v>4516</v>
      </c>
      <c r="K836" s="13" t="s">
        <v>4517</v>
      </c>
      <c r="L836" s="13" t="str">
        <f t="shared" si="13"/>
        <v>PostAlerta</v>
      </c>
    </row>
    <row r="837" spans="1:12" ht="15.75" customHeight="1" x14ac:dyDescent="0.25">
      <c r="A837" s="13">
        <v>30920748</v>
      </c>
      <c r="B837" s="13" t="s">
        <v>22349</v>
      </c>
      <c r="C837" s="13" t="s">
        <v>21554</v>
      </c>
      <c r="D837" s="13" t="s">
        <v>22350</v>
      </c>
      <c r="E837" s="13" t="s">
        <v>8721</v>
      </c>
      <c r="F837" s="13" t="s">
        <v>10296</v>
      </c>
      <c r="G837" s="13">
        <v>2019</v>
      </c>
      <c r="H837" s="44">
        <v>43553</v>
      </c>
      <c r="K837" s="13" t="s">
        <v>22351</v>
      </c>
      <c r="L837" s="13" t="str">
        <f t="shared" si="13"/>
        <v>PostAlerta</v>
      </c>
    </row>
    <row r="838" spans="1:12" ht="15.75" customHeight="1" x14ac:dyDescent="0.25">
      <c r="A838" s="13">
        <v>30832565</v>
      </c>
      <c r="B838" s="13" t="s">
        <v>1954</v>
      </c>
      <c r="C838" s="13" t="s">
        <v>1955</v>
      </c>
      <c r="D838" s="13" t="s">
        <v>1956</v>
      </c>
      <c r="E838" s="13" t="s">
        <v>1494</v>
      </c>
      <c r="F838" s="13" t="s">
        <v>864</v>
      </c>
      <c r="G838" s="13">
        <v>2019</v>
      </c>
      <c r="H838" s="44">
        <v>43530</v>
      </c>
      <c r="I838" s="13" t="s">
        <v>1957</v>
      </c>
      <c r="K838" s="13" t="s">
        <v>1958</v>
      </c>
      <c r="L838" s="13" t="str">
        <f t="shared" si="13"/>
        <v>PostAlerta</v>
      </c>
    </row>
    <row r="839" spans="1:12" ht="15.75" customHeight="1" x14ac:dyDescent="0.25">
      <c r="A839" s="13">
        <v>30909883</v>
      </c>
      <c r="B839" s="13" t="s">
        <v>8822</v>
      </c>
      <c r="C839" s="13" t="s">
        <v>8823</v>
      </c>
      <c r="D839" s="13" t="s">
        <v>8824</v>
      </c>
      <c r="E839" s="13" t="s">
        <v>2103</v>
      </c>
      <c r="F839" s="13" t="s">
        <v>1066</v>
      </c>
      <c r="G839" s="13">
        <v>2019</v>
      </c>
      <c r="H839" s="44">
        <v>43551</v>
      </c>
      <c r="I839" s="13" t="s">
        <v>8825</v>
      </c>
      <c r="K839" s="13" t="s">
        <v>8826</v>
      </c>
      <c r="L839" s="13" t="str">
        <f t="shared" si="13"/>
        <v>PostAlerta</v>
      </c>
    </row>
    <row r="840" spans="1:12" ht="15.75" customHeight="1" x14ac:dyDescent="0.25">
      <c r="A840" s="13">
        <v>30276628</v>
      </c>
      <c r="B840" s="13" t="s">
        <v>1603</v>
      </c>
      <c r="C840" s="13" t="s">
        <v>1604</v>
      </c>
      <c r="D840" s="13" t="s">
        <v>1605</v>
      </c>
      <c r="E840" s="13" t="s">
        <v>1606</v>
      </c>
      <c r="F840" s="13" t="s">
        <v>1607</v>
      </c>
      <c r="G840" s="13">
        <v>2019</v>
      </c>
      <c r="H840" s="44">
        <v>43376</v>
      </c>
      <c r="I840" s="13" t="s">
        <v>1608</v>
      </c>
      <c r="J840" s="13" t="s">
        <v>1609</v>
      </c>
      <c r="K840" s="13" t="s">
        <v>1610</v>
      </c>
      <c r="L840" s="13" t="str">
        <f t="shared" si="13"/>
        <v>PostAlerta</v>
      </c>
    </row>
    <row r="841" spans="1:12" ht="15.75" customHeight="1" x14ac:dyDescent="0.25">
      <c r="A841" s="13">
        <v>30473448</v>
      </c>
      <c r="B841" s="13" t="s">
        <v>1501</v>
      </c>
      <c r="C841" s="13" t="s">
        <v>1502</v>
      </c>
      <c r="D841" s="13" t="s">
        <v>1503</v>
      </c>
      <c r="E841" s="13" t="s">
        <v>1504</v>
      </c>
      <c r="F841" s="13" t="s">
        <v>285</v>
      </c>
      <c r="G841" s="13">
        <v>2019</v>
      </c>
      <c r="H841" s="44">
        <v>43431</v>
      </c>
      <c r="K841" s="13" t="s">
        <v>1505</v>
      </c>
      <c r="L841" s="13" t="str">
        <f t="shared" si="13"/>
        <v>PostAlerta</v>
      </c>
    </row>
    <row r="842" spans="1:12" ht="15.75" customHeight="1" x14ac:dyDescent="0.25">
      <c r="A842" s="13">
        <v>30552033</v>
      </c>
      <c r="B842" s="13" t="s">
        <v>605</v>
      </c>
      <c r="C842" s="13" t="s">
        <v>606</v>
      </c>
      <c r="D842" s="13" t="s">
        <v>607</v>
      </c>
      <c r="E842" s="13" t="s">
        <v>608</v>
      </c>
      <c r="F842" s="13" t="s">
        <v>285</v>
      </c>
      <c r="G842" s="13">
        <v>2019</v>
      </c>
      <c r="H842" s="44">
        <v>43450</v>
      </c>
      <c r="I842" s="13" t="s">
        <v>609</v>
      </c>
      <c r="J842" s="13" t="s">
        <v>610</v>
      </c>
      <c r="K842" s="13" t="s">
        <v>611</v>
      </c>
      <c r="L842" s="13" t="str">
        <f t="shared" si="13"/>
        <v>PostAlerta</v>
      </c>
    </row>
    <row r="843" spans="1:12" ht="15.75" customHeight="1" x14ac:dyDescent="0.25">
      <c r="A843" s="13">
        <v>30657464</v>
      </c>
      <c r="B843" s="13" t="s">
        <v>1093</v>
      </c>
      <c r="C843" s="13" t="s">
        <v>1094</v>
      </c>
      <c r="D843" s="13" t="s">
        <v>1095</v>
      </c>
      <c r="E843" s="13" t="s">
        <v>1096</v>
      </c>
      <c r="F843" s="13" t="s">
        <v>304</v>
      </c>
      <c r="G843" s="13">
        <v>2019</v>
      </c>
      <c r="H843" s="44">
        <v>43484</v>
      </c>
      <c r="K843" s="13" t="s">
        <v>1097</v>
      </c>
      <c r="L843" s="13" t="str">
        <f t="shared" si="13"/>
        <v>PostAlerta</v>
      </c>
    </row>
    <row r="844" spans="1:12" ht="15.75" customHeight="1" x14ac:dyDescent="0.25">
      <c r="A844" s="13">
        <v>30676251</v>
      </c>
      <c r="B844" s="13" t="s">
        <v>4582</v>
      </c>
      <c r="C844" s="13" t="s">
        <v>4583</v>
      </c>
      <c r="D844" s="13" t="s">
        <v>4584</v>
      </c>
      <c r="E844" s="13" t="s">
        <v>4585</v>
      </c>
      <c r="F844" s="13" t="s">
        <v>209</v>
      </c>
      <c r="G844" s="13">
        <v>2019</v>
      </c>
      <c r="H844" s="44">
        <v>43490</v>
      </c>
      <c r="K844" s="13" t="s">
        <v>4586</v>
      </c>
      <c r="L844" s="13" t="str">
        <f t="shared" si="13"/>
        <v>PostAlerta</v>
      </c>
    </row>
    <row r="845" spans="1:12" ht="15.75" customHeight="1" x14ac:dyDescent="0.25">
      <c r="A845" s="13">
        <v>30727713</v>
      </c>
      <c r="B845" s="13" t="s">
        <v>1128</v>
      </c>
      <c r="C845" s="13" t="s">
        <v>1129</v>
      </c>
      <c r="D845" s="13" t="s">
        <v>1130</v>
      </c>
      <c r="E845" s="13" t="s">
        <v>1131</v>
      </c>
      <c r="F845" s="13" t="s">
        <v>1132</v>
      </c>
      <c r="G845" s="13">
        <v>2019</v>
      </c>
      <c r="H845" s="44">
        <v>43504</v>
      </c>
      <c r="I845" s="13" t="s">
        <v>1133</v>
      </c>
      <c r="L845" s="13" t="str">
        <f t="shared" si="13"/>
        <v>PostAlerta</v>
      </c>
    </row>
    <row r="846" spans="1:12" ht="15.75" customHeight="1" x14ac:dyDescent="0.25">
      <c r="A846" s="13">
        <v>30869583</v>
      </c>
      <c r="B846" s="13" t="s">
        <v>1769</v>
      </c>
      <c r="C846" s="13" t="s">
        <v>1770</v>
      </c>
      <c r="D846" s="13" t="s">
        <v>1771</v>
      </c>
      <c r="E846" s="13" t="s">
        <v>1559</v>
      </c>
      <c r="F846" s="13" t="s">
        <v>1312</v>
      </c>
      <c r="G846" s="13">
        <v>2019</v>
      </c>
      <c r="H846" s="44">
        <v>43539</v>
      </c>
      <c r="K846" s="13" t="s">
        <v>1772</v>
      </c>
      <c r="L846" s="13" t="str">
        <f t="shared" si="13"/>
        <v>PostAlerta</v>
      </c>
    </row>
    <row r="847" spans="1:12" ht="15.75" customHeight="1" x14ac:dyDescent="0.25">
      <c r="A847" s="13">
        <v>30882306</v>
      </c>
      <c r="B847" s="13" t="s">
        <v>20497</v>
      </c>
      <c r="C847" s="13" t="s">
        <v>20498</v>
      </c>
      <c r="D847" s="13" t="s">
        <v>20499</v>
      </c>
      <c r="E847" s="13" t="s">
        <v>20500</v>
      </c>
      <c r="F847" s="13" t="s">
        <v>145</v>
      </c>
      <c r="G847" s="13">
        <v>2019</v>
      </c>
      <c r="H847" s="44">
        <v>43543</v>
      </c>
      <c r="I847" s="13" t="s">
        <v>20501</v>
      </c>
      <c r="K847" s="13" t="s">
        <v>20502</v>
      </c>
      <c r="L847" s="13" t="str">
        <f t="shared" si="13"/>
        <v>PostAlerta</v>
      </c>
    </row>
    <row r="848" spans="1:12" ht="15.75" customHeight="1" x14ac:dyDescent="0.25">
      <c r="A848" s="13">
        <v>30917979</v>
      </c>
      <c r="B848" s="13" t="s">
        <v>5202</v>
      </c>
      <c r="C848" s="13" t="s">
        <v>5203</v>
      </c>
      <c r="D848" s="13" t="s">
        <v>5204</v>
      </c>
      <c r="E848" s="13" t="s">
        <v>5205</v>
      </c>
      <c r="F848" s="13" t="s">
        <v>573</v>
      </c>
      <c r="G848" s="13">
        <v>2019</v>
      </c>
      <c r="H848" s="44">
        <v>43553</v>
      </c>
      <c r="I848" s="13" t="s">
        <v>5206</v>
      </c>
      <c r="K848" s="13" t="s">
        <v>5207</v>
      </c>
      <c r="L848" s="13" t="str">
        <f t="shared" si="13"/>
        <v>PostAlerta</v>
      </c>
    </row>
    <row r="849" spans="1:12" ht="15.75" customHeight="1" x14ac:dyDescent="0.25">
      <c r="A849" s="13">
        <v>30943199</v>
      </c>
      <c r="B849" s="13" t="s">
        <v>3517</v>
      </c>
      <c r="C849" s="13" t="s">
        <v>5899</v>
      </c>
      <c r="D849" s="13" t="s">
        <v>5900</v>
      </c>
      <c r="E849" s="13" t="s">
        <v>5901</v>
      </c>
      <c r="F849" s="13" t="s">
        <v>424</v>
      </c>
      <c r="G849" s="13">
        <v>2019</v>
      </c>
      <c r="H849" s="44">
        <v>43559</v>
      </c>
      <c r="I849" s="13" t="s">
        <v>5902</v>
      </c>
      <c r="K849" s="13" t="s">
        <v>5903</v>
      </c>
      <c r="L849" s="13" t="str">
        <f t="shared" si="13"/>
        <v>PostAlerta</v>
      </c>
    </row>
    <row r="850" spans="1:12" ht="15.75" customHeight="1" x14ac:dyDescent="0.25">
      <c r="A850" s="13">
        <v>30961546</v>
      </c>
      <c r="B850" s="13" t="s">
        <v>5831</v>
      </c>
      <c r="C850" s="13" t="s">
        <v>5832</v>
      </c>
      <c r="D850" s="13" t="s">
        <v>5833</v>
      </c>
      <c r="E850" s="13" t="s">
        <v>5834</v>
      </c>
      <c r="F850" s="13" t="s">
        <v>759</v>
      </c>
      <c r="G850" s="13">
        <v>2019</v>
      </c>
      <c r="H850" s="44">
        <v>43565</v>
      </c>
      <c r="I850" s="13" t="s">
        <v>5835</v>
      </c>
      <c r="K850" s="13" t="s">
        <v>5836</v>
      </c>
      <c r="L850" s="13" t="str">
        <f t="shared" si="13"/>
        <v>PostAlerta</v>
      </c>
    </row>
    <row r="851" spans="1:12" ht="15.75" customHeight="1" x14ac:dyDescent="0.25">
      <c r="A851" s="13">
        <v>31014341</v>
      </c>
      <c r="B851" s="13" t="s">
        <v>21426</v>
      </c>
      <c r="C851" s="13" t="s">
        <v>21427</v>
      </c>
      <c r="D851" s="13" t="s">
        <v>21428</v>
      </c>
      <c r="E851" s="13" t="s">
        <v>21429</v>
      </c>
      <c r="F851" s="13" t="s">
        <v>12963</v>
      </c>
      <c r="G851" s="13">
        <v>2019</v>
      </c>
      <c r="H851" s="44">
        <v>43580</v>
      </c>
      <c r="I851" s="13" t="s">
        <v>21430</v>
      </c>
      <c r="K851" s="13" t="s">
        <v>21431</v>
      </c>
      <c r="L851" s="13" t="str">
        <f t="shared" si="13"/>
        <v>PostAlerta</v>
      </c>
    </row>
    <row r="852" spans="1:12" ht="15.75" customHeight="1" x14ac:dyDescent="0.25">
      <c r="A852" s="13">
        <v>32318263</v>
      </c>
      <c r="B852" s="13" t="s">
        <v>1723</v>
      </c>
      <c r="C852" s="13" t="s">
        <v>1724</v>
      </c>
      <c r="D852" s="13" t="s">
        <v>1725</v>
      </c>
      <c r="E852" s="13" t="s">
        <v>1726</v>
      </c>
      <c r="F852" s="13" t="s">
        <v>1727</v>
      </c>
      <c r="G852" s="13">
        <v>2019</v>
      </c>
      <c r="H852" s="44">
        <v>43946</v>
      </c>
      <c r="I852" s="13" t="s">
        <v>1728</v>
      </c>
      <c r="K852" s="13" t="s">
        <v>1729</v>
      </c>
      <c r="L852" s="13" t="str">
        <f t="shared" si="13"/>
        <v>PostAlerta</v>
      </c>
    </row>
    <row r="853" spans="1:12" ht="15.75" customHeight="1" x14ac:dyDescent="0.25">
      <c r="A853" s="13">
        <v>30628946</v>
      </c>
      <c r="B853" s="13" t="s">
        <v>20844</v>
      </c>
      <c r="C853" s="13" t="s">
        <v>20845</v>
      </c>
      <c r="D853" s="13" t="s">
        <v>20846</v>
      </c>
      <c r="E853" s="13" t="s">
        <v>20847</v>
      </c>
      <c r="F853" s="13" t="s">
        <v>304</v>
      </c>
      <c r="G853" s="13">
        <v>2019</v>
      </c>
      <c r="H853" s="44">
        <v>43476</v>
      </c>
      <c r="K853" s="13" t="s">
        <v>20848</v>
      </c>
      <c r="L853" s="13" t="str">
        <f t="shared" si="13"/>
        <v>PostAlerta</v>
      </c>
    </row>
    <row r="854" spans="1:12" ht="15.75" customHeight="1" x14ac:dyDescent="0.25">
      <c r="A854" s="13">
        <v>30649333</v>
      </c>
      <c r="B854" s="13" t="s">
        <v>21076</v>
      </c>
      <c r="C854" s="13" t="s">
        <v>21077</v>
      </c>
      <c r="D854" s="13" t="s">
        <v>21078</v>
      </c>
      <c r="E854" s="13" t="s">
        <v>6986</v>
      </c>
      <c r="F854" s="13" t="s">
        <v>493</v>
      </c>
      <c r="G854" s="13">
        <v>2019</v>
      </c>
      <c r="H854" s="44">
        <v>43482</v>
      </c>
      <c r="K854" s="13" t="s">
        <v>21079</v>
      </c>
      <c r="L854" s="13" t="str">
        <f t="shared" si="13"/>
        <v>PostAlerta</v>
      </c>
    </row>
    <row r="855" spans="1:12" ht="15.75" customHeight="1" x14ac:dyDescent="0.25">
      <c r="A855" s="13">
        <v>30689929</v>
      </c>
      <c r="B855" s="13" t="s">
        <v>6956</v>
      </c>
      <c r="C855" s="13" t="s">
        <v>6957</v>
      </c>
      <c r="D855" s="13" t="s">
        <v>6958</v>
      </c>
      <c r="E855" s="13" t="s">
        <v>4836</v>
      </c>
      <c r="F855" s="13" t="s">
        <v>493</v>
      </c>
      <c r="G855" s="13">
        <v>2019</v>
      </c>
      <c r="H855" s="44">
        <v>43494</v>
      </c>
      <c r="I855" s="13" t="s">
        <v>6959</v>
      </c>
      <c r="K855" s="13" t="s">
        <v>6960</v>
      </c>
      <c r="L855" s="13" t="str">
        <f t="shared" si="13"/>
        <v>PostAlerta</v>
      </c>
    </row>
    <row r="856" spans="1:12" ht="15.75" customHeight="1" x14ac:dyDescent="0.25">
      <c r="A856" s="13">
        <v>30722752</v>
      </c>
      <c r="B856" s="13" t="s">
        <v>18796</v>
      </c>
      <c r="C856" s="13" t="s">
        <v>18797</v>
      </c>
      <c r="D856" s="13" t="s">
        <v>18798</v>
      </c>
      <c r="E856" s="13" t="s">
        <v>18799</v>
      </c>
      <c r="F856" s="13" t="s">
        <v>735</v>
      </c>
      <c r="G856" s="13">
        <v>2019</v>
      </c>
      <c r="H856" s="44">
        <v>43503</v>
      </c>
      <c r="K856" s="13" t="s">
        <v>18800</v>
      </c>
      <c r="L856" s="13" t="str">
        <f t="shared" si="13"/>
        <v>PostAlerta</v>
      </c>
    </row>
    <row r="857" spans="1:12" ht="15.75" customHeight="1" x14ac:dyDescent="0.25">
      <c r="A857" s="13">
        <v>30858209</v>
      </c>
      <c r="B857" s="13" t="s">
        <v>598</v>
      </c>
      <c r="C857" s="13" t="s">
        <v>599</v>
      </c>
      <c r="D857" s="13" t="s">
        <v>600</v>
      </c>
      <c r="E857" s="13" t="s">
        <v>601</v>
      </c>
      <c r="F857" s="13" t="s">
        <v>573</v>
      </c>
      <c r="G857" s="13">
        <v>2019</v>
      </c>
      <c r="H857" s="44">
        <v>43537</v>
      </c>
      <c r="I857" s="13" t="s">
        <v>602</v>
      </c>
      <c r="K857" s="13" t="s">
        <v>603</v>
      </c>
      <c r="L857" s="13" t="str">
        <f t="shared" si="13"/>
        <v>PostAlerta</v>
      </c>
    </row>
    <row r="858" spans="1:12" ht="15.75" customHeight="1" x14ac:dyDescent="0.25">
      <c r="A858" s="13">
        <v>30878689</v>
      </c>
      <c r="B858" s="13" t="s">
        <v>19678</v>
      </c>
      <c r="C858" s="13" t="s">
        <v>19679</v>
      </c>
      <c r="D858" s="13" t="s">
        <v>19680</v>
      </c>
      <c r="E858" s="13" t="s">
        <v>19681</v>
      </c>
      <c r="F858" s="13" t="s">
        <v>10754</v>
      </c>
      <c r="G858" s="13">
        <v>2019</v>
      </c>
      <c r="H858" s="44">
        <v>43542</v>
      </c>
      <c r="K858" s="13" t="s">
        <v>19682</v>
      </c>
      <c r="L858" s="13" t="str">
        <f t="shared" si="13"/>
        <v>PostAlerta</v>
      </c>
    </row>
    <row r="859" spans="1:12" ht="15.75" customHeight="1" x14ac:dyDescent="0.25">
      <c r="A859" s="13">
        <v>31074358</v>
      </c>
      <c r="B859" s="13" t="s">
        <v>4492</v>
      </c>
      <c r="C859" s="13" t="s">
        <v>4493</v>
      </c>
      <c r="D859" s="13" t="s">
        <v>4494</v>
      </c>
      <c r="E859" s="13" t="s">
        <v>4495</v>
      </c>
      <c r="F859" s="13" t="s">
        <v>735</v>
      </c>
      <c r="G859" s="13">
        <v>2019</v>
      </c>
      <c r="H859" s="44">
        <v>43596</v>
      </c>
      <c r="K859" s="13" t="s">
        <v>4496</v>
      </c>
      <c r="L859" s="13" t="str">
        <f t="shared" si="13"/>
        <v>PostAlerta</v>
      </c>
    </row>
    <row r="860" spans="1:12" ht="15.75" customHeight="1" x14ac:dyDescent="0.25">
      <c r="A860" s="13">
        <v>31099330</v>
      </c>
      <c r="B860" s="13" t="s">
        <v>22586</v>
      </c>
      <c r="C860" s="13" t="s">
        <v>22587</v>
      </c>
      <c r="D860" s="13" t="s">
        <v>22588</v>
      </c>
      <c r="E860" s="13" t="s">
        <v>11458</v>
      </c>
      <c r="F860" s="13" t="s">
        <v>22589</v>
      </c>
      <c r="G860" s="13">
        <v>2019</v>
      </c>
      <c r="H860" s="44">
        <v>43603</v>
      </c>
      <c r="I860" s="13" t="s">
        <v>22590</v>
      </c>
      <c r="K860" s="13" t="s">
        <v>22591</v>
      </c>
      <c r="L860" s="13" t="str">
        <f t="shared" si="13"/>
        <v>PostAlerta</v>
      </c>
    </row>
    <row r="861" spans="1:12" ht="15.75" customHeight="1" x14ac:dyDescent="0.25">
      <c r="A861" s="13">
        <v>31137965</v>
      </c>
      <c r="B861" s="13" t="s">
        <v>3525</v>
      </c>
      <c r="C861" s="13" t="s">
        <v>3526</v>
      </c>
      <c r="D861" s="13" t="s">
        <v>3527</v>
      </c>
      <c r="E861" s="13" t="s">
        <v>3528</v>
      </c>
      <c r="F861" s="13" t="s">
        <v>1091</v>
      </c>
      <c r="G861" s="13">
        <v>2019</v>
      </c>
      <c r="H861" s="44">
        <v>43615</v>
      </c>
      <c r="K861" s="13" t="s">
        <v>3529</v>
      </c>
      <c r="L861" s="13" t="str">
        <f t="shared" si="13"/>
        <v>PostAlerta</v>
      </c>
    </row>
    <row r="862" spans="1:12" ht="15.75" customHeight="1" x14ac:dyDescent="0.25">
      <c r="A862" s="13">
        <v>31091404</v>
      </c>
      <c r="B862" s="13" t="s">
        <v>5116</v>
      </c>
      <c r="C862" s="13" t="s">
        <v>5117</v>
      </c>
      <c r="D862" s="13" t="s">
        <v>5118</v>
      </c>
      <c r="E862" s="13" t="s">
        <v>655</v>
      </c>
      <c r="F862" s="13" t="s">
        <v>4579</v>
      </c>
      <c r="G862" s="13">
        <v>2019</v>
      </c>
      <c r="H862" s="44">
        <v>43601</v>
      </c>
      <c r="K862" s="13" t="s">
        <v>5119</v>
      </c>
      <c r="L862" s="13" t="str">
        <f t="shared" si="13"/>
        <v>PostAlerta</v>
      </c>
    </row>
    <row r="863" spans="1:12" ht="15.75" customHeight="1" x14ac:dyDescent="0.25">
      <c r="A863" s="13">
        <v>30448519</v>
      </c>
      <c r="B863" s="13" t="s">
        <v>973</v>
      </c>
      <c r="C863" s="13" t="s">
        <v>974</v>
      </c>
      <c r="D863" s="13" t="s">
        <v>975</v>
      </c>
      <c r="E863" s="13" t="s">
        <v>976</v>
      </c>
      <c r="F863" s="13" t="s">
        <v>977</v>
      </c>
      <c r="G863" s="13">
        <v>2019</v>
      </c>
      <c r="H863" s="44">
        <v>43423</v>
      </c>
      <c r="K863" s="13" t="s">
        <v>978</v>
      </c>
      <c r="L863" s="13" t="str">
        <f t="shared" si="13"/>
        <v>PostAlerta</v>
      </c>
    </row>
    <row r="864" spans="1:12" ht="15.75" customHeight="1" x14ac:dyDescent="0.25">
      <c r="A864" s="13">
        <v>30489490</v>
      </c>
      <c r="B864" s="13" t="s">
        <v>13356</v>
      </c>
      <c r="C864" s="13" t="s">
        <v>13357</v>
      </c>
      <c r="D864" s="13" t="s">
        <v>13358</v>
      </c>
      <c r="E864" s="13" t="s">
        <v>13359</v>
      </c>
      <c r="F864" s="13" t="s">
        <v>12120</v>
      </c>
      <c r="G864" s="13">
        <v>2019</v>
      </c>
      <c r="H864" s="44">
        <v>43434</v>
      </c>
      <c r="K864" s="13" t="s">
        <v>13360</v>
      </c>
      <c r="L864" s="13" t="str">
        <f t="shared" si="13"/>
        <v>PostAlerta</v>
      </c>
    </row>
    <row r="865" spans="1:12" ht="15.75" customHeight="1" x14ac:dyDescent="0.25">
      <c r="A865" s="13">
        <v>30778550</v>
      </c>
      <c r="B865" s="13" t="s">
        <v>8561</v>
      </c>
      <c r="C865" s="13" t="s">
        <v>8562</v>
      </c>
      <c r="D865" s="13" t="s">
        <v>8563</v>
      </c>
      <c r="E865" s="13" t="s">
        <v>2176</v>
      </c>
      <c r="F865" s="13" t="s">
        <v>493</v>
      </c>
      <c r="G865" s="13">
        <v>2019</v>
      </c>
      <c r="H865" s="44">
        <v>43516</v>
      </c>
      <c r="I865" s="13" t="s">
        <v>8564</v>
      </c>
      <c r="K865" s="13" t="s">
        <v>8565</v>
      </c>
      <c r="L865" s="13" t="str">
        <f t="shared" si="13"/>
        <v>PostAlerta</v>
      </c>
    </row>
    <row r="866" spans="1:12" ht="15.75" customHeight="1" x14ac:dyDescent="0.25">
      <c r="A866" s="13">
        <v>30820563</v>
      </c>
      <c r="B866" s="13" t="s">
        <v>11302</v>
      </c>
      <c r="C866" s="13" t="s">
        <v>11303</v>
      </c>
      <c r="D866" s="13" t="s">
        <v>11304</v>
      </c>
      <c r="E866" s="13" t="s">
        <v>3546</v>
      </c>
      <c r="F866" s="13" t="s">
        <v>493</v>
      </c>
      <c r="G866" s="13">
        <v>2019</v>
      </c>
      <c r="H866" s="44">
        <v>43526</v>
      </c>
      <c r="K866" s="13" t="s">
        <v>11305</v>
      </c>
      <c r="L866" s="13" t="str">
        <f t="shared" si="13"/>
        <v>PostAlerta</v>
      </c>
    </row>
    <row r="867" spans="1:12" ht="15.75" customHeight="1" x14ac:dyDescent="0.25">
      <c r="A867" s="13">
        <v>30894437</v>
      </c>
      <c r="B867" s="13" t="s">
        <v>3249</v>
      </c>
      <c r="C867" s="13" t="s">
        <v>3250</v>
      </c>
      <c r="D867" s="13" t="s">
        <v>3251</v>
      </c>
      <c r="E867" s="13" t="s">
        <v>3252</v>
      </c>
      <c r="F867" s="13" t="s">
        <v>502</v>
      </c>
      <c r="G867" s="13">
        <v>2019</v>
      </c>
      <c r="H867" s="44">
        <v>43546</v>
      </c>
      <c r="I867" s="13" t="s">
        <v>3253</v>
      </c>
      <c r="K867" s="13" t="s">
        <v>3254</v>
      </c>
      <c r="L867" s="13" t="str">
        <f t="shared" si="13"/>
        <v>PostAlerta</v>
      </c>
    </row>
    <row r="868" spans="1:12" ht="15.75" customHeight="1" x14ac:dyDescent="0.25">
      <c r="A868" s="13">
        <v>31205048</v>
      </c>
      <c r="B868" s="13" t="s">
        <v>13108</v>
      </c>
      <c r="C868" s="13" t="s">
        <v>13109</v>
      </c>
      <c r="D868" s="13" t="s">
        <v>13110</v>
      </c>
      <c r="E868" s="13" t="s">
        <v>13111</v>
      </c>
      <c r="F868" s="13" t="s">
        <v>13112</v>
      </c>
      <c r="G868" s="13">
        <v>2019</v>
      </c>
      <c r="H868" s="44">
        <v>43634</v>
      </c>
      <c r="L868" s="13" t="str">
        <f t="shared" si="13"/>
        <v>PostAlerta</v>
      </c>
    </row>
    <row r="869" spans="1:12" ht="15.75" customHeight="1" x14ac:dyDescent="0.25">
      <c r="A869" s="13">
        <v>31203584</v>
      </c>
      <c r="B869" s="13" t="s">
        <v>9603</v>
      </c>
      <c r="C869" s="13" t="s">
        <v>3746</v>
      </c>
      <c r="D869" s="13" t="s">
        <v>9604</v>
      </c>
      <c r="E869" s="13" t="s">
        <v>655</v>
      </c>
      <c r="F869" s="13" t="s">
        <v>4579</v>
      </c>
      <c r="G869" s="13">
        <v>2019</v>
      </c>
      <c r="H869" s="44">
        <v>43634</v>
      </c>
      <c r="K869" s="13" t="s">
        <v>9605</v>
      </c>
      <c r="L869" s="13" t="str">
        <f t="shared" si="13"/>
        <v>PostAlerta</v>
      </c>
    </row>
    <row r="870" spans="1:12" ht="15.75" customHeight="1" x14ac:dyDescent="0.25">
      <c r="A870" s="13">
        <v>30788502</v>
      </c>
      <c r="B870" s="13" t="s">
        <v>7777</v>
      </c>
      <c r="C870" s="13" t="s">
        <v>7778</v>
      </c>
      <c r="D870" s="13" t="s">
        <v>7779</v>
      </c>
      <c r="E870" s="13" t="s">
        <v>7780</v>
      </c>
      <c r="F870" s="13" t="s">
        <v>195</v>
      </c>
      <c r="G870" s="13">
        <v>2019</v>
      </c>
      <c r="H870" s="44">
        <v>43518</v>
      </c>
      <c r="I870" s="13" t="s">
        <v>7781</v>
      </c>
      <c r="K870" s="13" t="s">
        <v>7782</v>
      </c>
      <c r="L870" s="13" t="str">
        <f t="shared" si="13"/>
        <v>PostAlerta</v>
      </c>
    </row>
    <row r="871" spans="1:12" ht="15.75" customHeight="1" x14ac:dyDescent="0.25">
      <c r="A871" s="13">
        <v>30723007</v>
      </c>
      <c r="B871" s="13" t="s">
        <v>5007</v>
      </c>
      <c r="C871" s="13" t="s">
        <v>5008</v>
      </c>
      <c r="D871" s="13" t="s">
        <v>5009</v>
      </c>
      <c r="E871" s="13" t="s">
        <v>5010</v>
      </c>
      <c r="F871" s="13" t="s">
        <v>285</v>
      </c>
      <c r="G871" s="13">
        <v>2019</v>
      </c>
      <c r="H871" s="44">
        <v>43503</v>
      </c>
      <c r="I871" s="13" t="s">
        <v>5011</v>
      </c>
      <c r="J871" s="13" t="s">
        <v>5012</v>
      </c>
      <c r="K871" s="13" t="s">
        <v>5013</v>
      </c>
      <c r="L871" s="13" t="str">
        <f t="shared" si="13"/>
        <v>PostAlerta</v>
      </c>
    </row>
    <row r="872" spans="1:12" ht="15.75" customHeight="1" x14ac:dyDescent="0.25">
      <c r="A872" s="13">
        <v>30897201</v>
      </c>
      <c r="B872" s="13" t="s">
        <v>4022</v>
      </c>
      <c r="C872" s="13" t="s">
        <v>4023</v>
      </c>
      <c r="D872" s="13" t="s">
        <v>4024</v>
      </c>
      <c r="E872" s="13" t="s">
        <v>4025</v>
      </c>
      <c r="F872" s="13" t="s">
        <v>493</v>
      </c>
      <c r="G872" s="13">
        <v>2019</v>
      </c>
      <c r="H872" s="44">
        <v>43546</v>
      </c>
      <c r="K872" s="13" t="s">
        <v>4026</v>
      </c>
      <c r="L872" s="13" t="str">
        <f t="shared" si="13"/>
        <v>PostAlerta</v>
      </c>
    </row>
    <row r="873" spans="1:12" ht="15.75" customHeight="1" x14ac:dyDescent="0.25">
      <c r="A873" s="13">
        <v>30900979</v>
      </c>
      <c r="B873" s="13" t="s">
        <v>141</v>
      </c>
      <c r="C873" s="13" t="s">
        <v>142</v>
      </c>
      <c r="D873" s="13" t="s">
        <v>143</v>
      </c>
      <c r="E873" s="13" t="s">
        <v>144</v>
      </c>
      <c r="F873" s="13" t="s">
        <v>145</v>
      </c>
      <c r="G873" s="13">
        <v>2019</v>
      </c>
      <c r="H873" s="44">
        <v>43547</v>
      </c>
      <c r="I873" s="13" t="s">
        <v>146</v>
      </c>
      <c r="K873" s="13" t="s">
        <v>147</v>
      </c>
      <c r="L873" s="13" t="str">
        <f t="shared" si="13"/>
        <v>PostAlerta</v>
      </c>
    </row>
    <row r="874" spans="1:12" ht="15.75" customHeight="1" x14ac:dyDescent="0.25">
      <c r="A874" s="13">
        <v>30903707</v>
      </c>
      <c r="B874" s="13" t="s">
        <v>8012</v>
      </c>
      <c r="C874" s="13" t="s">
        <v>8013</v>
      </c>
      <c r="D874" s="13" t="s">
        <v>8014</v>
      </c>
      <c r="E874" s="13" t="s">
        <v>1375</v>
      </c>
      <c r="F874" s="13" t="s">
        <v>1376</v>
      </c>
      <c r="G874" s="13">
        <v>2019</v>
      </c>
      <c r="H874" s="44">
        <v>43548</v>
      </c>
      <c r="K874" s="13" t="s">
        <v>8015</v>
      </c>
      <c r="L874" s="13" t="str">
        <f t="shared" si="13"/>
        <v>PostAlerta</v>
      </c>
    </row>
    <row r="875" spans="1:12" ht="15.75" customHeight="1" x14ac:dyDescent="0.25">
      <c r="A875" s="13">
        <v>30995568</v>
      </c>
      <c r="B875" s="13" t="s">
        <v>21071</v>
      </c>
      <c r="C875" s="13" t="s">
        <v>21072</v>
      </c>
      <c r="D875" s="13" t="s">
        <v>21073</v>
      </c>
      <c r="E875" s="13" t="s">
        <v>21074</v>
      </c>
      <c r="F875" s="13" t="s">
        <v>14780</v>
      </c>
      <c r="G875" s="13">
        <v>2019</v>
      </c>
      <c r="H875" s="44">
        <v>43573</v>
      </c>
      <c r="K875" s="13" t="s">
        <v>21075</v>
      </c>
      <c r="L875" s="13" t="str">
        <f t="shared" si="13"/>
        <v>PostAlerta</v>
      </c>
    </row>
    <row r="876" spans="1:12" ht="15.75" customHeight="1" x14ac:dyDescent="0.25">
      <c r="A876" s="13">
        <v>31002306</v>
      </c>
      <c r="B876" s="13" t="s">
        <v>2271</v>
      </c>
      <c r="C876" s="13" t="s">
        <v>2272</v>
      </c>
      <c r="D876" s="13" t="s">
        <v>2273</v>
      </c>
      <c r="E876" s="13" t="s">
        <v>2274</v>
      </c>
      <c r="F876" s="13" t="s">
        <v>493</v>
      </c>
      <c r="G876" s="13">
        <v>2019</v>
      </c>
      <c r="H876" s="44">
        <v>43575</v>
      </c>
      <c r="K876" s="13" t="s">
        <v>2275</v>
      </c>
      <c r="L876" s="13" t="str">
        <f t="shared" si="13"/>
        <v>PostAlerta</v>
      </c>
    </row>
    <row r="877" spans="1:12" ht="15.75" customHeight="1" x14ac:dyDescent="0.25">
      <c r="A877" s="13">
        <v>31162022</v>
      </c>
      <c r="B877" s="13" t="s">
        <v>2122</v>
      </c>
      <c r="C877" s="13" t="s">
        <v>2123</v>
      </c>
      <c r="D877" s="13" t="s">
        <v>2124</v>
      </c>
      <c r="E877" s="13" t="s">
        <v>2125</v>
      </c>
      <c r="F877" s="13" t="s">
        <v>1312</v>
      </c>
      <c r="G877" s="13">
        <v>2019</v>
      </c>
      <c r="H877" s="44">
        <v>43621</v>
      </c>
      <c r="K877" s="13" t="s">
        <v>2126</v>
      </c>
      <c r="L877" s="13" t="str">
        <f t="shared" si="13"/>
        <v>PostAlerta</v>
      </c>
    </row>
    <row r="878" spans="1:12" ht="15.75" customHeight="1" x14ac:dyDescent="0.25">
      <c r="A878" s="13">
        <v>31225605</v>
      </c>
      <c r="B878" s="13" t="s">
        <v>628</v>
      </c>
      <c r="C878" s="13" t="s">
        <v>629</v>
      </c>
      <c r="D878" s="13" t="s">
        <v>630</v>
      </c>
      <c r="E878" s="13" t="s">
        <v>631</v>
      </c>
      <c r="F878" s="13" t="s">
        <v>493</v>
      </c>
      <c r="G878" s="13">
        <v>2019</v>
      </c>
      <c r="H878" s="44">
        <v>43638</v>
      </c>
      <c r="K878" s="13" t="s">
        <v>632</v>
      </c>
      <c r="L878" s="13" t="str">
        <f t="shared" si="13"/>
        <v>PostAlerta</v>
      </c>
    </row>
    <row r="879" spans="1:12" ht="15.75" customHeight="1" x14ac:dyDescent="0.25">
      <c r="A879" s="13">
        <v>31922113</v>
      </c>
      <c r="B879" s="13" t="s">
        <v>17054</v>
      </c>
      <c r="C879" s="13" t="s">
        <v>17055</v>
      </c>
      <c r="D879" s="13" t="s">
        <v>17056</v>
      </c>
      <c r="E879" s="13" t="s">
        <v>17057</v>
      </c>
      <c r="F879" s="13" t="s">
        <v>16326</v>
      </c>
      <c r="G879" s="13">
        <v>2019</v>
      </c>
      <c r="H879" s="44">
        <v>43841</v>
      </c>
      <c r="I879" s="13" t="s">
        <v>17058</v>
      </c>
      <c r="K879" s="13" t="s">
        <v>17059</v>
      </c>
      <c r="L879" s="13" t="str">
        <f t="shared" si="13"/>
        <v>PostAlerta</v>
      </c>
    </row>
    <row r="880" spans="1:12" ht="15.75" customHeight="1" x14ac:dyDescent="0.25">
      <c r="A880" s="13">
        <v>31341071</v>
      </c>
      <c r="B880" s="13" t="s">
        <v>4296</v>
      </c>
      <c r="C880" s="13" t="s">
        <v>4297</v>
      </c>
      <c r="D880" s="13" t="s">
        <v>4298</v>
      </c>
      <c r="E880" s="13" t="s">
        <v>4299</v>
      </c>
      <c r="F880" s="13" t="s">
        <v>296</v>
      </c>
      <c r="G880" s="13">
        <v>2019</v>
      </c>
      <c r="H880" s="44">
        <v>43672</v>
      </c>
      <c r="I880" s="13" t="s">
        <v>4300</v>
      </c>
      <c r="K880" s="13" t="s">
        <v>4301</v>
      </c>
      <c r="L880" s="13" t="str">
        <f t="shared" si="13"/>
        <v>PostAlerta</v>
      </c>
    </row>
    <row r="881" spans="1:12" ht="15.75" customHeight="1" x14ac:dyDescent="0.25">
      <c r="A881" s="13">
        <v>31344102</v>
      </c>
      <c r="B881" s="13" t="s">
        <v>6873</v>
      </c>
      <c r="C881" s="13" t="s">
        <v>6874</v>
      </c>
      <c r="D881" s="13" t="s">
        <v>6875</v>
      </c>
      <c r="E881" s="13" t="s">
        <v>414</v>
      </c>
      <c r="F881" s="13" t="s">
        <v>424</v>
      </c>
      <c r="G881" s="13">
        <v>2019</v>
      </c>
      <c r="H881" s="44">
        <v>43672</v>
      </c>
      <c r="I881" s="13" t="s">
        <v>6876</v>
      </c>
      <c r="K881" s="13" t="s">
        <v>6877</v>
      </c>
      <c r="L881" s="13" t="str">
        <f t="shared" si="13"/>
        <v>PostAlerta</v>
      </c>
    </row>
    <row r="882" spans="1:12" ht="15.75" customHeight="1" x14ac:dyDescent="0.25">
      <c r="A882" s="13">
        <v>30629196</v>
      </c>
      <c r="B882" s="13" t="s">
        <v>359</v>
      </c>
      <c r="C882" s="13" t="s">
        <v>360</v>
      </c>
      <c r="D882" s="13" t="s">
        <v>361</v>
      </c>
      <c r="E882" s="13" t="s">
        <v>362</v>
      </c>
      <c r="F882" s="13" t="s">
        <v>195</v>
      </c>
      <c r="G882" s="13">
        <v>2019</v>
      </c>
      <c r="H882" s="44">
        <v>43476</v>
      </c>
      <c r="I882" s="13" t="s">
        <v>363</v>
      </c>
      <c r="K882" s="13" t="s">
        <v>364</v>
      </c>
      <c r="L882" s="13" t="str">
        <f t="shared" si="13"/>
        <v>PostAlerta</v>
      </c>
    </row>
    <row r="883" spans="1:12" ht="15.75" customHeight="1" x14ac:dyDescent="0.25">
      <c r="A883" s="13">
        <v>30732970</v>
      </c>
      <c r="B883" s="13" t="s">
        <v>14622</v>
      </c>
      <c r="C883" s="13" t="s">
        <v>14623</v>
      </c>
      <c r="D883" s="13" t="s">
        <v>14624</v>
      </c>
      <c r="E883" s="13" t="s">
        <v>14625</v>
      </c>
      <c r="F883" s="13" t="s">
        <v>1995</v>
      </c>
      <c r="G883" s="13">
        <v>2019</v>
      </c>
      <c r="H883" s="44">
        <v>43505</v>
      </c>
      <c r="K883" s="13" t="s">
        <v>14626</v>
      </c>
      <c r="L883" s="13" t="str">
        <f t="shared" si="13"/>
        <v>PostAlerta</v>
      </c>
    </row>
    <row r="884" spans="1:12" ht="15.75" customHeight="1" x14ac:dyDescent="0.25">
      <c r="A884" s="13">
        <v>31138575</v>
      </c>
      <c r="B884" s="13" t="s">
        <v>1744</v>
      </c>
      <c r="C884" s="13" t="s">
        <v>1745</v>
      </c>
      <c r="D884" s="13" t="s">
        <v>1746</v>
      </c>
      <c r="E884" s="13" t="s">
        <v>1747</v>
      </c>
      <c r="F884" s="13" t="s">
        <v>573</v>
      </c>
      <c r="G884" s="13">
        <v>2019</v>
      </c>
      <c r="H884" s="44">
        <v>43615</v>
      </c>
      <c r="I884" s="13" t="s">
        <v>1748</v>
      </c>
      <c r="K884" s="13" t="s">
        <v>1749</v>
      </c>
      <c r="L884" s="13" t="str">
        <f t="shared" si="13"/>
        <v>PostAlerta</v>
      </c>
    </row>
    <row r="885" spans="1:12" ht="15.75" customHeight="1" x14ac:dyDescent="0.25">
      <c r="A885" s="13">
        <v>31170281</v>
      </c>
      <c r="B885" s="13" t="s">
        <v>1279</v>
      </c>
      <c r="C885" s="13" t="s">
        <v>1280</v>
      </c>
      <c r="D885" s="13" t="s">
        <v>1281</v>
      </c>
      <c r="E885" s="13" t="s">
        <v>1282</v>
      </c>
      <c r="F885" s="13" t="s">
        <v>493</v>
      </c>
      <c r="G885" s="13">
        <v>2019</v>
      </c>
      <c r="H885" s="44">
        <v>43623</v>
      </c>
      <c r="K885" s="13" t="s">
        <v>1283</v>
      </c>
      <c r="L885" s="13" t="str">
        <f t="shared" si="13"/>
        <v>PostAlerta</v>
      </c>
    </row>
    <row r="886" spans="1:12" ht="15.75" customHeight="1" x14ac:dyDescent="0.25">
      <c r="A886" s="13">
        <v>31295224</v>
      </c>
      <c r="B886" s="13" t="s">
        <v>4334</v>
      </c>
      <c r="C886" s="13" t="s">
        <v>4335</v>
      </c>
      <c r="D886" s="13" t="s">
        <v>4336</v>
      </c>
      <c r="E886" s="13" t="s">
        <v>3546</v>
      </c>
      <c r="F886" s="13" t="s">
        <v>304</v>
      </c>
      <c r="G886" s="13">
        <v>2019</v>
      </c>
      <c r="H886" s="44">
        <v>43658</v>
      </c>
      <c r="K886" s="13" t="s">
        <v>4337</v>
      </c>
      <c r="L886" s="13" t="str">
        <f t="shared" si="13"/>
        <v>PostAlerta</v>
      </c>
    </row>
    <row r="887" spans="1:12" ht="15.75" customHeight="1" x14ac:dyDescent="0.25">
      <c r="A887" s="13">
        <v>31320599</v>
      </c>
      <c r="B887" s="13" t="s">
        <v>8268</v>
      </c>
      <c r="C887" s="13" t="s">
        <v>8269</v>
      </c>
      <c r="D887" s="13" t="s">
        <v>8270</v>
      </c>
      <c r="E887" s="13" t="s">
        <v>8271</v>
      </c>
      <c r="F887" s="13" t="s">
        <v>393</v>
      </c>
      <c r="G887" s="13">
        <v>2019</v>
      </c>
      <c r="H887" s="44">
        <v>43666</v>
      </c>
      <c r="K887" s="13" t="s">
        <v>8272</v>
      </c>
      <c r="L887" s="13" t="str">
        <f t="shared" si="13"/>
        <v>PostAlerta</v>
      </c>
    </row>
    <row r="888" spans="1:12" ht="15.75" customHeight="1" x14ac:dyDescent="0.25">
      <c r="A888" s="13">
        <v>31413024</v>
      </c>
      <c r="B888" s="13" t="s">
        <v>2317</v>
      </c>
      <c r="C888" s="13" t="s">
        <v>2318</v>
      </c>
      <c r="D888" s="13" t="s">
        <v>2319</v>
      </c>
      <c r="E888" s="13" t="s">
        <v>2320</v>
      </c>
      <c r="F888" s="13" t="s">
        <v>2321</v>
      </c>
      <c r="G888" s="13">
        <v>2019</v>
      </c>
      <c r="H888" s="44">
        <v>43693</v>
      </c>
      <c r="I888" s="13" t="s">
        <v>2322</v>
      </c>
      <c r="L888" s="13" t="str">
        <f t="shared" si="13"/>
        <v>PostAlerta</v>
      </c>
    </row>
    <row r="889" spans="1:12" ht="15.75" customHeight="1" x14ac:dyDescent="0.25">
      <c r="A889" s="13">
        <v>31409679</v>
      </c>
      <c r="B889" s="13" t="s">
        <v>4027</v>
      </c>
      <c r="C889" s="13" t="s">
        <v>4028</v>
      </c>
      <c r="D889" s="13" t="s">
        <v>4029</v>
      </c>
      <c r="E889" s="13" t="s">
        <v>4030</v>
      </c>
      <c r="F889" s="13" t="s">
        <v>277</v>
      </c>
      <c r="G889" s="13">
        <v>2019</v>
      </c>
      <c r="H889" s="44">
        <v>43692</v>
      </c>
      <c r="I889" s="13" t="s">
        <v>4031</v>
      </c>
      <c r="K889" s="13" t="s">
        <v>4032</v>
      </c>
      <c r="L889" s="13" t="str">
        <f t="shared" si="13"/>
        <v>PostAlerta</v>
      </c>
    </row>
    <row r="890" spans="1:12" ht="15.75" customHeight="1" x14ac:dyDescent="0.25">
      <c r="A890" s="13">
        <v>31378677</v>
      </c>
      <c r="B890" s="13" t="s">
        <v>221</v>
      </c>
      <c r="C890" s="13" t="s">
        <v>222</v>
      </c>
      <c r="D890" s="13" t="s">
        <v>223</v>
      </c>
      <c r="E890" s="13" t="s">
        <v>224</v>
      </c>
      <c r="F890" s="13" t="s">
        <v>225</v>
      </c>
      <c r="G890" s="13">
        <v>2019</v>
      </c>
      <c r="H890" s="44">
        <v>43683</v>
      </c>
      <c r="I890" s="13" t="s">
        <v>226</v>
      </c>
      <c r="J890" s="13" t="s">
        <v>227</v>
      </c>
      <c r="K890" s="13" t="s">
        <v>228</v>
      </c>
      <c r="L890" s="13" t="str">
        <f t="shared" si="13"/>
        <v>PostAlerta</v>
      </c>
    </row>
    <row r="891" spans="1:12" ht="15.75" customHeight="1" x14ac:dyDescent="0.25">
      <c r="A891" s="13">
        <v>31301409</v>
      </c>
      <c r="B891" s="13" t="s">
        <v>14445</v>
      </c>
      <c r="C891" s="13" t="s">
        <v>14446</v>
      </c>
      <c r="D891" s="13" t="s">
        <v>14447</v>
      </c>
      <c r="E891" s="13" t="s">
        <v>14448</v>
      </c>
      <c r="F891" s="13" t="s">
        <v>4850</v>
      </c>
      <c r="G891" s="13">
        <v>2019</v>
      </c>
      <c r="H891" s="44">
        <v>43660</v>
      </c>
      <c r="K891" s="13" t="s">
        <v>14449</v>
      </c>
      <c r="L891" s="13" t="str">
        <f t="shared" si="13"/>
        <v>PostAlerta</v>
      </c>
    </row>
    <row r="892" spans="1:12" ht="15.75" customHeight="1" x14ac:dyDescent="0.25">
      <c r="A892" s="13">
        <v>31021281</v>
      </c>
      <c r="B892" s="13" t="s">
        <v>1486</v>
      </c>
      <c r="C892" s="13" t="s">
        <v>1487</v>
      </c>
      <c r="D892" s="13" t="s">
        <v>1488</v>
      </c>
      <c r="E892" s="13" t="s">
        <v>1489</v>
      </c>
      <c r="F892" s="13" t="s">
        <v>209</v>
      </c>
      <c r="G892" s="13">
        <v>2019</v>
      </c>
      <c r="H892" s="44">
        <v>43581</v>
      </c>
      <c r="K892" s="13" t="s">
        <v>1490</v>
      </c>
      <c r="L892" s="13" t="str">
        <f t="shared" si="13"/>
        <v>PostAlerta</v>
      </c>
    </row>
    <row r="893" spans="1:12" ht="15.75" customHeight="1" x14ac:dyDescent="0.25">
      <c r="A893" s="13">
        <v>31099331</v>
      </c>
      <c r="B893" s="13" t="s">
        <v>9412</v>
      </c>
      <c r="C893" s="13" t="s">
        <v>9413</v>
      </c>
      <c r="D893" s="13" t="s">
        <v>9414</v>
      </c>
      <c r="E893" s="13" t="s">
        <v>7432</v>
      </c>
      <c r="F893" s="13" t="s">
        <v>595</v>
      </c>
      <c r="G893" s="13">
        <v>2019</v>
      </c>
      <c r="H893" s="44">
        <v>43603</v>
      </c>
      <c r="K893" s="13" t="s">
        <v>9415</v>
      </c>
      <c r="L893" s="13" t="str">
        <f t="shared" si="13"/>
        <v>PostAlerta</v>
      </c>
    </row>
    <row r="894" spans="1:12" ht="15.75" customHeight="1" x14ac:dyDescent="0.25">
      <c r="A894" s="13">
        <v>31106713</v>
      </c>
      <c r="B894" s="13" t="s">
        <v>2173</v>
      </c>
      <c r="C894" s="13" t="s">
        <v>2174</v>
      </c>
      <c r="D894" s="13" t="s">
        <v>2175</v>
      </c>
      <c r="E894" s="13" t="s">
        <v>2176</v>
      </c>
      <c r="F894" s="13" t="s">
        <v>2177</v>
      </c>
      <c r="G894" s="13">
        <v>2019</v>
      </c>
      <c r="H894" s="44">
        <v>43606</v>
      </c>
      <c r="K894" s="13" t="s">
        <v>2178</v>
      </c>
      <c r="L894" s="13" t="str">
        <f t="shared" si="13"/>
        <v>PostAlerta</v>
      </c>
    </row>
    <row r="895" spans="1:12" ht="15.75" customHeight="1" x14ac:dyDescent="0.25">
      <c r="A895" s="13">
        <v>31182853</v>
      </c>
      <c r="B895" s="13" t="s">
        <v>214</v>
      </c>
      <c r="C895" s="13" t="s">
        <v>215</v>
      </c>
      <c r="D895" s="13" t="s">
        <v>216</v>
      </c>
      <c r="E895" s="13" t="s">
        <v>217</v>
      </c>
      <c r="F895" s="13" t="s">
        <v>218</v>
      </c>
      <c r="G895" s="13">
        <v>2019</v>
      </c>
      <c r="H895" s="44">
        <v>43628</v>
      </c>
      <c r="K895" s="13" t="s">
        <v>219</v>
      </c>
      <c r="L895" s="13" t="str">
        <f t="shared" si="13"/>
        <v>PostAlerta</v>
      </c>
    </row>
    <row r="896" spans="1:12" ht="15.75" customHeight="1" x14ac:dyDescent="0.25">
      <c r="A896" s="13">
        <v>31207203</v>
      </c>
      <c r="B896" s="13" t="s">
        <v>10069</v>
      </c>
      <c r="C896" s="13" t="s">
        <v>10070</v>
      </c>
      <c r="D896" s="13" t="s">
        <v>10071</v>
      </c>
      <c r="E896" s="13" t="s">
        <v>3803</v>
      </c>
      <c r="F896" s="13" t="s">
        <v>595</v>
      </c>
      <c r="G896" s="13">
        <v>2019</v>
      </c>
      <c r="H896" s="44">
        <v>43634</v>
      </c>
      <c r="K896" s="13" t="s">
        <v>10072</v>
      </c>
      <c r="L896" s="13" t="str">
        <f t="shared" si="13"/>
        <v>PostAlerta</v>
      </c>
    </row>
    <row r="897" spans="1:12" ht="15.75" customHeight="1" x14ac:dyDescent="0.25">
      <c r="A897" s="13">
        <v>31230613</v>
      </c>
      <c r="B897" s="13" t="s">
        <v>4551</v>
      </c>
      <c r="C897" s="13" t="s">
        <v>4552</v>
      </c>
      <c r="D897" s="13" t="s">
        <v>4553</v>
      </c>
      <c r="E897" s="13" t="s">
        <v>4554</v>
      </c>
      <c r="F897" s="13" t="s">
        <v>595</v>
      </c>
      <c r="G897" s="13">
        <v>2019</v>
      </c>
      <c r="H897" s="44">
        <v>43641</v>
      </c>
      <c r="I897" s="13" t="s">
        <v>4555</v>
      </c>
      <c r="J897" s="13" t="s">
        <v>4556</v>
      </c>
      <c r="K897" s="13" t="s">
        <v>4557</v>
      </c>
      <c r="L897" s="13" t="str">
        <f t="shared" si="13"/>
        <v>PostAlerta</v>
      </c>
    </row>
    <row r="898" spans="1:12" ht="15.75" customHeight="1" x14ac:dyDescent="0.25">
      <c r="A898" s="13">
        <v>31235631</v>
      </c>
      <c r="B898" s="13" t="s">
        <v>6013</v>
      </c>
      <c r="C898" s="13" t="s">
        <v>6014</v>
      </c>
      <c r="D898" s="13" t="s">
        <v>6015</v>
      </c>
      <c r="E898" s="13" t="s">
        <v>1669</v>
      </c>
      <c r="F898" s="13" t="s">
        <v>573</v>
      </c>
      <c r="G898" s="13">
        <v>2019</v>
      </c>
      <c r="H898" s="44">
        <v>43642</v>
      </c>
      <c r="I898" s="13" t="s">
        <v>6016</v>
      </c>
      <c r="K898" s="13" t="s">
        <v>6017</v>
      </c>
      <c r="L898" s="13" t="str">
        <f t="shared" ref="L898:L961" si="14">IF(ISNUMBER(VLOOKUP(A898,PRE,1,FALSE)),"PreAlerta",IF(ISNUMBER(VLOOKUP(A898,POST,1,FALSE)),"PostAlerta",IF(ISNUMBER(VLOOKUP(A898,EXCL,1,FALSE)),"Excluida","no incluido")))</f>
        <v>PostAlerta</v>
      </c>
    </row>
    <row r="899" spans="1:12" ht="15.75" customHeight="1" x14ac:dyDescent="0.25">
      <c r="A899" s="13">
        <v>31292063</v>
      </c>
      <c r="B899" s="13" t="s">
        <v>8181</v>
      </c>
      <c r="C899" s="13" t="s">
        <v>254</v>
      </c>
      <c r="D899" s="13" t="s">
        <v>8182</v>
      </c>
      <c r="E899" s="13" t="s">
        <v>256</v>
      </c>
      <c r="F899" s="13" t="s">
        <v>595</v>
      </c>
      <c r="G899" s="13">
        <v>2019</v>
      </c>
      <c r="H899" s="44">
        <v>43658</v>
      </c>
      <c r="K899" s="13" t="s">
        <v>8183</v>
      </c>
      <c r="L899" s="13" t="str">
        <f t="shared" si="14"/>
        <v>PostAlerta</v>
      </c>
    </row>
    <row r="900" spans="1:12" ht="15.75" customHeight="1" x14ac:dyDescent="0.25">
      <c r="A900" s="13">
        <v>31315953</v>
      </c>
      <c r="B900" s="13" t="s">
        <v>19372</v>
      </c>
      <c r="C900" s="13" t="s">
        <v>19373</v>
      </c>
      <c r="D900" s="13" t="s">
        <v>19374</v>
      </c>
      <c r="E900" s="13" t="s">
        <v>19375</v>
      </c>
      <c r="F900" s="13" t="s">
        <v>502</v>
      </c>
      <c r="G900" s="13">
        <v>2019</v>
      </c>
      <c r="H900" s="44">
        <v>43665</v>
      </c>
      <c r="I900" s="13" t="s">
        <v>19376</v>
      </c>
      <c r="K900" s="13" t="s">
        <v>19377</v>
      </c>
      <c r="L900" s="13" t="str">
        <f t="shared" si="14"/>
        <v>PostAlerta</v>
      </c>
    </row>
    <row r="901" spans="1:12" ht="15.75" customHeight="1" x14ac:dyDescent="0.25">
      <c r="A901" s="13">
        <v>31366421</v>
      </c>
      <c r="B901" s="13" t="s">
        <v>5386</v>
      </c>
      <c r="C901" s="13" t="s">
        <v>5387</v>
      </c>
      <c r="D901" s="13" t="s">
        <v>5388</v>
      </c>
      <c r="E901" s="13" t="s">
        <v>5389</v>
      </c>
      <c r="F901" s="13" t="s">
        <v>595</v>
      </c>
      <c r="G901" s="13">
        <v>2019</v>
      </c>
      <c r="H901" s="44">
        <v>43679</v>
      </c>
      <c r="K901" s="13" t="s">
        <v>5390</v>
      </c>
      <c r="L901" s="13" t="str">
        <f t="shared" si="14"/>
        <v>PostAlerta</v>
      </c>
    </row>
    <row r="902" spans="1:12" ht="15.75" customHeight="1" x14ac:dyDescent="0.25">
      <c r="A902" s="13">
        <v>31389367</v>
      </c>
      <c r="B902" s="13" t="s">
        <v>20491</v>
      </c>
      <c r="C902" s="13" t="s">
        <v>20492</v>
      </c>
      <c r="D902" s="13" t="s">
        <v>20493</v>
      </c>
      <c r="E902" s="13" t="s">
        <v>20494</v>
      </c>
      <c r="F902" s="13" t="s">
        <v>673</v>
      </c>
      <c r="G902" s="13">
        <v>2019</v>
      </c>
      <c r="H902" s="44">
        <v>43685</v>
      </c>
      <c r="K902" s="13" t="s">
        <v>20495</v>
      </c>
      <c r="L902" s="13" t="str">
        <f t="shared" si="14"/>
        <v>PostAlerta</v>
      </c>
    </row>
    <row r="903" spans="1:12" ht="15.75" customHeight="1" x14ac:dyDescent="0.25">
      <c r="A903" s="13">
        <v>31407661</v>
      </c>
      <c r="B903" s="13" t="s">
        <v>1165</v>
      </c>
      <c r="C903" s="13" t="s">
        <v>1166</v>
      </c>
      <c r="D903" s="13" t="s">
        <v>1167</v>
      </c>
      <c r="E903" s="13" t="s">
        <v>1168</v>
      </c>
      <c r="F903" s="13" t="s">
        <v>145</v>
      </c>
      <c r="G903" s="13">
        <v>2019</v>
      </c>
      <c r="H903" s="44">
        <v>43691</v>
      </c>
      <c r="I903" s="13" t="s">
        <v>1169</v>
      </c>
      <c r="K903" s="13" t="s">
        <v>1170</v>
      </c>
      <c r="L903" s="13" t="str">
        <f t="shared" si="14"/>
        <v>PostAlerta</v>
      </c>
    </row>
    <row r="904" spans="1:12" ht="15.75" customHeight="1" x14ac:dyDescent="0.25">
      <c r="A904" s="13">
        <v>31415041</v>
      </c>
      <c r="B904" s="13" t="s">
        <v>7372</v>
      </c>
      <c r="C904" s="13" t="s">
        <v>7373</v>
      </c>
      <c r="D904" s="13" t="s">
        <v>7374</v>
      </c>
      <c r="E904" s="13" t="s">
        <v>7375</v>
      </c>
      <c r="F904" s="13" t="s">
        <v>304</v>
      </c>
      <c r="G904" s="13">
        <v>2019</v>
      </c>
      <c r="H904" s="44">
        <v>43693</v>
      </c>
      <c r="K904" s="13" t="s">
        <v>7376</v>
      </c>
      <c r="L904" s="13" t="str">
        <f t="shared" si="14"/>
        <v>PostAlerta</v>
      </c>
    </row>
    <row r="905" spans="1:12" ht="15.75" customHeight="1" x14ac:dyDescent="0.25">
      <c r="A905" s="13">
        <v>31437420</v>
      </c>
      <c r="B905" s="13" t="s">
        <v>9674</v>
      </c>
      <c r="C905" s="13" t="s">
        <v>9675</v>
      </c>
      <c r="D905" s="13" t="s">
        <v>9676</v>
      </c>
      <c r="E905" s="13" t="s">
        <v>119</v>
      </c>
      <c r="F905" s="13" t="s">
        <v>595</v>
      </c>
      <c r="G905" s="13">
        <v>2019</v>
      </c>
      <c r="H905" s="44">
        <v>43700</v>
      </c>
      <c r="I905" s="13" t="s">
        <v>9677</v>
      </c>
      <c r="J905" s="13" t="s">
        <v>9678</v>
      </c>
      <c r="K905" s="13" t="s">
        <v>9679</v>
      </c>
      <c r="L905" s="13" t="str">
        <f t="shared" si="14"/>
        <v>PostAlerta</v>
      </c>
    </row>
    <row r="906" spans="1:12" ht="15.75" customHeight="1" x14ac:dyDescent="0.25">
      <c r="A906" s="13">
        <v>31476277</v>
      </c>
      <c r="B906" s="13" t="s">
        <v>12888</v>
      </c>
      <c r="C906" s="13" t="s">
        <v>12889</v>
      </c>
      <c r="D906" s="13" t="s">
        <v>12890</v>
      </c>
      <c r="E906" s="13" t="s">
        <v>12891</v>
      </c>
      <c r="F906" s="13" t="s">
        <v>595</v>
      </c>
      <c r="G906" s="13">
        <v>2019</v>
      </c>
      <c r="H906" s="44">
        <v>43711</v>
      </c>
      <c r="K906" s="13" t="s">
        <v>12892</v>
      </c>
      <c r="L906" s="13" t="str">
        <f t="shared" si="14"/>
        <v>PostAlerta</v>
      </c>
    </row>
    <row r="907" spans="1:12" ht="15.75" customHeight="1" x14ac:dyDescent="0.25">
      <c r="A907" s="13">
        <v>31476278</v>
      </c>
      <c r="B907" s="13" t="s">
        <v>9227</v>
      </c>
      <c r="C907" s="13" t="s">
        <v>9228</v>
      </c>
      <c r="D907" s="13" t="s">
        <v>9229</v>
      </c>
      <c r="E907" s="13" t="s">
        <v>9230</v>
      </c>
      <c r="F907" s="13" t="s">
        <v>595</v>
      </c>
      <c r="G907" s="13">
        <v>2019</v>
      </c>
      <c r="H907" s="44">
        <v>43711</v>
      </c>
      <c r="K907" s="13" t="s">
        <v>9231</v>
      </c>
      <c r="L907" s="13" t="str">
        <f t="shared" si="14"/>
        <v>PostAlerta</v>
      </c>
    </row>
    <row r="908" spans="1:12" ht="15.75" customHeight="1" x14ac:dyDescent="0.25">
      <c r="A908" s="13">
        <v>31481151</v>
      </c>
      <c r="B908" s="13" t="s">
        <v>4065</v>
      </c>
      <c r="C908" s="13" t="s">
        <v>4066</v>
      </c>
      <c r="D908" s="13" t="s">
        <v>4067</v>
      </c>
      <c r="E908" s="13" t="s">
        <v>2395</v>
      </c>
      <c r="F908" s="13" t="s">
        <v>595</v>
      </c>
      <c r="G908" s="13">
        <v>2019</v>
      </c>
      <c r="H908" s="44">
        <v>43713</v>
      </c>
      <c r="K908" s="13" t="s">
        <v>4068</v>
      </c>
      <c r="L908" s="13" t="str">
        <f t="shared" si="14"/>
        <v>PostAlerta</v>
      </c>
    </row>
    <row r="909" spans="1:12" ht="15.75" customHeight="1" x14ac:dyDescent="0.25">
      <c r="A909" s="13">
        <v>31507264</v>
      </c>
      <c r="B909" s="13" t="s">
        <v>1380</v>
      </c>
      <c r="C909" s="13" t="s">
        <v>1381</v>
      </c>
      <c r="D909" s="13" t="s">
        <v>1382</v>
      </c>
      <c r="E909" s="13" t="s">
        <v>1383</v>
      </c>
      <c r="F909" s="13" t="s">
        <v>1046</v>
      </c>
      <c r="G909" s="13">
        <v>2019</v>
      </c>
      <c r="H909" s="44">
        <v>43720</v>
      </c>
      <c r="I909" s="13" t="s">
        <v>1384</v>
      </c>
      <c r="K909" s="13" t="s">
        <v>1385</v>
      </c>
      <c r="L909" s="13" t="str">
        <f t="shared" si="14"/>
        <v>PostAlerta</v>
      </c>
    </row>
    <row r="910" spans="1:12" ht="15.75" customHeight="1" x14ac:dyDescent="0.25">
      <c r="A910" s="13">
        <v>32172790</v>
      </c>
      <c r="B910" s="13" t="s">
        <v>11228</v>
      </c>
      <c r="C910" s="13" t="s">
        <v>11229</v>
      </c>
      <c r="D910" s="13" t="s">
        <v>11230</v>
      </c>
      <c r="E910" s="13" t="s">
        <v>11231</v>
      </c>
      <c r="F910" s="13" t="s">
        <v>595</v>
      </c>
      <c r="G910" s="13">
        <v>2019</v>
      </c>
      <c r="H910" s="44">
        <v>43907</v>
      </c>
      <c r="K910" s="13" t="s">
        <v>11232</v>
      </c>
      <c r="L910" s="13" t="str">
        <f t="shared" si="14"/>
        <v>PostAlerta</v>
      </c>
    </row>
    <row r="911" spans="1:12" ht="15.75" customHeight="1" x14ac:dyDescent="0.25">
      <c r="A911" s="13">
        <v>31479500</v>
      </c>
      <c r="B911" s="13" t="s">
        <v>21582</v>
      </c>
      <c r="C911" s="13" t="s">
        <v>21583</v>
      </c>
      <c r="D911" s="13" t="s">
        <v>21584</v>
      </c>
      <c r="E911" s="13" t="s">
        <v>3144</v>
      </c>
      <c r="F911" s="13" t="s">
        <v>10096</v>
      </c>
      <c r="G911" s="13">
        <v>2019</v>
      </c>
      <c r="H911" s="44">
        <v>43712</v>
      </c>
      <c r="I911" s="13" t="s">
        <v>21585</v>
      </c>
      <c r="K911" s="13" t="s">
        <v>21586</v>
      </c>
      <c r="L911" s="13" t="str">
        <f t="shared" si="14"/>
        <v>PostAlerta</v>
      </c>
    </row>
    <row r="912" spans="1:12" ht="15.75" customHeight="1" x14ac:dyDescent="0.25">
      <c r="A912" s="13">
        <v>31506309</v>
      </c>
      <c r="B912" s="13" t="s">
        <v>13424</v>
      </c>
      <c r="C912" s="13" t="s">
        <v>13425</v>
      </c>
      <c r="D912" s="13" t="s">
        <v>13426</v>
      </c>
      <c r="E912" s="13" t="s">
        <v>13427</v>
      </c>
      <c r="F912" s="13" t="s">
        <v>277</v>
      </c>
      <c r="G912" s="13">
        <v>2019</v>
      </c>
      <c r="H912" s="44">
        <v>43720</v>
      </c>
      <c r="I912" s="13" t="s">
        <v>13428</v>
      </c>
      <c r="K912" s="13" t="s">
        <v>13429</v>
      </c>
      <c r="L912" s="13" t="str">
        <f t="shared" si="14"/>
        <v>PostAlerta</v>
      </c>
    </row>
    <row r="913" spans="1:12" ht="15.75" customHeight="1" x14ac:dyDescent="0.25">
      <c r="A913" s="13">
        <v>32089824</v>
      </c>
      <c r="B913" s="13" t="s">
        <v>10158</v>
      </c>
      <c r="C913" s="13" t="s">
        <v>10159</v>
      </c>
      <c r="D913" s="13" t="s">
        <v>10160</v>
      </c>
      <c r="E913" s="13" t="s">
        <v>6524</v>
      </c>
      <c r="F913" s="13" t="s">
        <v>1727</v>
      </c>
      <c r="G913" s="13">
        <v>2019</v>
      </c>
      <c r="H913" s="44">
        <v>43886</v>
      </c>
      <c r="I913" s="13" t="s">
        <v>10161</v>
      </c>
      <c r="K913" s="13" t="s">
        <v>10162</v>
      </c>
      <c r="L913" s="13" t="str">
        <f t="shared" si="14"/>
        <v>PostAlerta</v>
      </c>
    </row>
    <row r="914" spans="1:12" ht="15.75" customHeight="1" x14ac:dyDescent="0.25">
      <c r="A914" s="13">
        <v>30551148</v>
      </c>
      <c r="B914" s="13" t="s">
        <v>10315</v>
      </c>
      <c r="C914" s="13" t="s">
        <v>10316</v>
      </c>
      <c r="D914" s="13" t="s">
        <v>10317</v>
      </c>
      <c r="E914" s="13" t="s">
        <v>580</v>
      </c>
      <c r="F914" s="13" t="s">
        <v>2140</v>
      </c>
      <c r="G914" s="13">
        <v>2019</v>
      </c>
      <c r="H914" s="44">
        <v>43449</v>
      </c>
      <c r="I914" s="13" t="s">
        <v>10318</v>
      </c>
      <c r="K914" s="13" t="s">
        <v>10319</v>
      </c>
      <c r="L914" s="13" t="str">
        <f t="shared" si="14"/>
        <v>PostAlerta</v>
      </c>
    </row>
    <row r="915" spans="1:12" ht="15.75" customHeight="1" x14ac:dyDescent="0.25">
      <c r="A915" s="13">
        <v>31362987</v>
      </c>
      <c r="B915" s="13" t="s">
        <v>6740</v>
      </c>
      <c r="C915" s="13" t="s">
        <v>6741</v>
      </c>
      <c r="D915" s="13" t="s">
        <v>6742</v>
      </c>
      <c r="E915" s="13" t="s">
        <v>1590</v>
      </c>
      <c r="F915" s="13" t="s">
        <v>1038</v>
      </c>
      <c r="G915" s="13">
        <v>2019</v>
      </c>
      <c r="H915" s="44">
        <v>43678</v>
      </c>
      <c r="I915" s="13" t="s">
        <v>6743</v>
      </c>
      <c r="K915" s="13" t="s">
        <v>6744</v>
      </c>
      <c r="L915" s="13" t="str">
        <f t="shared" si="14"/>
        <v>PostAlerta</v>
      </c>
    </row>
    <row r="916" spans="1:12" ht="15.75" customHeight="1" x14ac:dyDescent="0.25">
      <c r="A916" s="13">
        <v>31548184</v>
      </c>
      <c r="B916" s="13" t="s">
        <v>17198</v>
      </c>
      <c r="C916" s="13" t="s">
        <v>17199</v>
      </c>
      <c r="D916" s="13" t="s">
        <v>17200</v>
      </c>
      <c r="E916" s="13" t="s">
        <v>2176</v>
      </c>
      <c r="F916" s="13" t="s">
        <v>573</v>
      </c>
      <c r="G916" s="13">
        <v>2019</v>
      </c>
      <c r="H916" s="44">
        <v>43733</v>
      </c>
      <c r="I916" s="13" t="s">
        <v>17201</v>
      </c>
      <c r="K916" s="13" t="s">
        <v>17202</v>
      </c>
      <c r="L916" s="13" t="str">
        <f t="shared" si="14"/>
        <v>PostAlerta</v>
      </c>
    </row>
    <row r="917" spans="1:12" ht="15.75" customHeight="1" x14ac:dyDescent="0.25">
      <c r="A917" s="13">
        <v>31547889</v>
      </c>
      <c r="B917" s="13" t="s">
        <v>1541</v>
      </c>
      <c r="C917" s="13" t="s">
        <v>1542</v>
      </c>
      <c r="D917" s="13" t="s">
        <v>1543</v>
      </c>
      <c r="E917" s="13" t="s">
        <v>1544</v>
      </c>
      <c r="F917" s="13" t="s">
        <v>1451</v>
      </c>
      <c r="G917" s="13">
        <v>2019</v>
      </c>
      <c r="H917" s="44">
        <v>43733</v>
      </c>
      <c r="I917" s="13" t="s">
        <v>1545</v>
      </c>
      <c r="K917" s="13" t="s">
        <v>1546</v>
      </c>
      <c r="L917" s="13" t="str">
        <f t="shared" si="14"/>
        <v>PostAlerta</v>
      </c>
    </row>
    <row r="918" spans="1:12" ht="15.75" customHeight="1" x14ac:dyDescent="0.25">
      <c r="A918" s="13">
        <v>31570391</v>
      </c>
      <c r="B918" s="13" t="s">
        <v>16973</v>
      </c>
      <c r="C918" s="13" t="s">
        <v>16974</v>
      </c>
      <c r="D918" s="13" t="s">
        <v>16975</v>
      </c>
      <c r="E918" s="13" t="s">
        <v>16976</v>
      </c>
      <c r="F918" s="13" t="s">
        <v>573</v>
      </c>
      <c r="G918" s="13">
        <v>2019</v>
      </c>
      <c r="H918" s="44">
        <v>43740</v>
      </c>
      <c r="I918" s="13" t="s">
        <v>16977</v>
      </c>
      <c r="K918" s="13" t="s">
        <v>16978</v>
      </c>
      <c r="L918" s="13" t="str">
        <f t="shared" si="14"/>
        <v>PostAlerta</v>
      </c>
    </row>
    <row r="919" spans="1:12" ht="15.75" customHeight="1" x14ac:dyDescent="0.25">
      <c r="A919" s="13">
        <v>31340021</v>
      </c>
      <c r="B919" s="13" t="s">
        <v>634</v>
      </c>
      <c r="C919" s="13" t="s">
        <v>635</v>
      </c>
      <c r="D919" s="13" t="s">
        <v>636</v>
      </c>
      <c r="E919" s="13" t="s">
        <v>303</v>
      </c>
      <c r="F919" s="13" t="s">
        <v>493</v>
      </c>
      <c r="G919" s="13">
        <v>2019</v>
      </c>
      <c r="H919" s="44">
        <v>43671</v>
      </c>
      <c r="I919" s="13" t="s">
        <v>637</v>
      </c>
      <c r="K919" s="13" t="s">
        <v>638</v>
      </c>
      <c r="L919" s="13" t="str">
        <f t="shared" si="14"/>
        <v>PostAlerta</v>
      </c>
    </row>
    <row r="920" spans="1:12" ht="15.75" customHeight="1" x14ac:dyDescent="0.25">
      <c r="A920" s="13">
        <v>31383663</v>
      </c>
      <c r="B920" s="13" t="s">
        <v>3558</v>
      </c>
      <c r="C920" s="13" t="s">
        <v>3559</v>
      </c>
      <c r="D920" s="13" t="s">
        <v>3560</v>
      </c>
      <c r="E920" s="13" t="s">
        <v>3561</v>
      </c>
      <c r="F920" s="13" t="s">
        <v>573</v>
      </c>
      <c r="G920" s="13">
        <v>2019</v>
      </c>
      <c r="H920" s="44">
        <v>43684</v>
      </c>
      <c r="I920" s="13" t="s">
        <v>3562</v>
      </c>
      <c r="K920" s="13" t="s">
        <v>3563</v>
      </c>
      <c r="L920" s="13" t="str">
        <f t="shared" si="14"/>
        <v>PostAlerta</v>
      </c>
    </row>
    <row r="921" spans="1:12" ht="15.75" customHeight="1" x14ac:dyDescent="0.25">
      <c r="A921" s="13">
        <v>31600300</v>
      </c>
      <c r="B921" s="13" t="s">
        <v>1347</v>
      </c>
      <c r="C921" s="13" t="s">
        <v>1348</v>
      </c>
      <c r="D921" s="13" t="s">
        <v>1349</v>
      </c>
      <c r="E921" s="13" t="s">
        <v>1350</v>
      </c>
      <c r="F921" s="13" t="s">
        <v>424</v>
      </c>
      <c r="G921" s="13">
        <v>2019</v>
      </c>
      <c r="H921" s="44">
        <v>43749</v>
      </c>
      <c r="I921" s="13" t="s">
        <v>1351</v>
      </c>
      <c r="K921" s="13" t="s">
        <v>1352</v>
      </c>
      <c r="L921" s="13" t="str">
        <f t="shared" si="14"/>
        <v>PostAlerta</v>
      </c>
    </row>
    <row r="922" spans="1:12" ht="15.75" customHeight="1" x14ac:dyDescent="0.25">
      <c r="A922" s="13">
        <v>31331979</v>
      </c>
      <c r="B922" s="13" t="s">
        <v>1985</v>
      </c>
      <c r="C922" s="13" t="s">
        <v>1986</v>
      </c>
      <c r="D922" s="13" t="s">
        <v>1987</v>
      </c>
      <c r="E922" s="13" t="s">
        <v>647</v>
      </c>
      <c r="F922" s="13" t="s">
        <v>373</v>
      </c>
      <c r="G922" s="13">
        <v>2019</v>
      </c>
      <c r="H922" s="44">
        <v>43670</v>
      </c>
      <c r="I922" s="13" t="s">
        <v>1988</v>
      </c>
      <c r="K922" s="13" t="s">
        <v>1989</v>
      </c>
      <c r="L922" s="13" t="str">
        <f t="shared" si="14"/>
        <v>PostAlerta</v>
      </c>
    </row>
    <row r="923" spans="1:12" ht="15.75" customHeight="1" x14ac:dyDescent="0.25">
      <c r="A923" s="13">
        <v>31647617</v>
      </c>
      <c r="B923" s="13" t="s">
        <v>12505</v>
      </c>
      <c r="C923" s="13" t="s">
        <v>12506</v>
      </c>
      <c r="D923" s="13" t="s">
        <v>12507</v>
      </c>
      <c r="E923" s="13" t="s">
        <v>12508</v>
      </c>
      <c r="F923" s="13" t="s">
        <v>8730</v>
      </c>
      <c r="G923" s="13">
        <v>2019</v>
      </c>
      <c r="H923" s="44">
        <v>43763</v>
      </c>
      <c r="L923" s="13" t="str">
        <f t="shared" si="14"/>
        <v>PostAlerta</v>
      </c>
    </row>
    <row r="924" spans="1:12" ht="15.75" customHeight="1" x14ac:dyDescent="0.25">
      <c r="A924" s="13">
        <v>31652729</v>
      </c>
      <c r="B924" s="13" t="s">
        <v>17203</v>
      </c>
      <c r="C924" s="13" t="s">
        <v>17204</v>
      </c>
      <c r="D924" s="13" t="s">
        <v>17205</v>
      </c>
      <c r="E924" s="13" t="s">
        <v>17206</v>
      </c>
      <c r="F924" s="13" t="s">
        <v>15834</v>
      </c>
      <c r="G924" s="13">
        <v>2019</v>
      </c>
      <c r="H924" s="44">
        <v>43765</v>
      </c>
      <c r="I924" s="13" t="s">
        <v>17207</v>
      </c>
      <c r="K924" s="13" t="s">
        <v>17208</v>
      </c>
      <c r="L924" s="13" t="str">
        <f t="shared" si="14"/>
        <v>PostAlerta</v>
      </c>
    </row>
    <row r="925" spans="1:12" ht="15.75" customHeight="1" x14ac:dyDescent="0.25">
      <c r="A925" s="13">
        <v>31157931</v>
      </c>
      <c r="B925" s="13" t="s">
        <v>843</v>
      </c>
      <c r="C925" s="13" t="s">
        <v>844</v>
      </c>
      <c r="D925" s="13" t="s">
        <v>845</v>
      </c>
      <c r="E925" s="13" t="s">
        <v>362</v>
      </c>
      <c r="F925" s="13" t="s">
        <v>846</v>
      </c>
      <c r="G925" s="13">
        <v>2019</v>
      </c>
      <c r="H925" s="44">
        <v>43620</v>
      </c>
      <c r="I925" s="13" t="s">
        <v>847</v>
      </c>
      <c r="J925" s="13" t="s">
        <v>848</v>
      </c>
      <c r="K925" s="13" t="s">
        <v>849</v>
      </c>
      <c r="L925" s="13" t="str">
        <f t="shared" si="14"/>
        <v>PostAlerta</v>
      </c>
    </row>
    <row r="926" spans="1:12" ht="15.75" customHeight="1" x14ac:dyDescent="0.25">
      <c r="A926" s="13">
        <v>31219400</v>
      </c>
      <c r="B926" s="13" t="s">
        <v>3119</v>
      </c>
      <c r="C926" s="13" t="s">
        <v>3120</v>
      </c>
      <c r="D926" s="13" t="s">
        <v>3121</v>
      </c>
      <c r="E926" s="13" t="s">
        <v>1244</v>
      </c>
      <c r="F926" s="13" t="s">
        <v>209</v>
      </c>
      <c r="G926" s="13">
        <v>2019</v>
      </c>
      <c r="H926" s="44">
        <v>43637</v>
      </c>
      <c r="K926" s="13" t="s">
        <v>3122</v>
      </c>
      <c r="L926" s="13" t="str">
        <f t="shared" si="14"/>
        <v>PostAlerta</v>
      </c>
    </row>
    <row r="927" spans="1:12" ht="15.75" customHeight="1" x14ac:dyDescent="0.25">
      <c r="A927" s="13">
        <v>31358980</v>
      </c>
      <c r="B927" s="13" t="s">
        <v>2676</v>
      </c>
      <c r="C927" s="13" t="s">
        <v>2677</v>
      </c>
      <c r="D927" s="13" t="s">
        <v>2678</v>
      </c>
      <c r="E927" s="13" t="s">
        <v>2679</v>
      </c>
      <c r="F927" s="13" t="s">
        <v>2118</v>
      </c>
      <c r="G927" s="13">
        <v>2019</v>
      </c>
      <c r="H927" s="44">
        <v>43677</v>
      </c>
      <c r="I927" s="13" t="s">
        <v>2680</v>
      </c>
      <c r="J927" s="13" t="s">
        <v>2681</v>
      </c>
      <c r="K927" s="13" t="s">
        <v>2682</v>
      </c>
      <c r="L927" s="13" t="str">
        <f t="shared" si="14"/>
        <v>PostAlerta</v>
      </c>
    </row>
    <row r="928" spans="1:12" ht="15.75" customHeight="1" x14ac:dyDescent="0.25">
      <c r="A928" s="13">
        <v>31778198</v>
      </c>
      <c r="B928" s="13" t="s">
        <v>5803</v>
      </c>
      <c r="C928" s="13" t="s">
        <v>5804</v>
      </c>
      <c r="D928" s="13" t="s">
        <v>5805</v>
      </c>
      <c r="E928" s="13" t="s">
        <v>5806</v>
      </c>
      <c r="F928" s="13" t="s">
        <v>4778</v>
      </c>
      <c r="G928" s="13">
        <v>2019</v>
      </c>
      <c r="H928" s="44">
        <v>43798</v>
      </c>
      <c r="K928" s="13" t="s">
        <v>5807</v>
      </c>
      <c r="L928" s="13" t="str">
        <f t="shared" si="14"/>
        <v>PostAlerta</v>
      </c>
    </row>
    <row r="929" spans="1:12" ht="15.75" customHeight="1" x14ac:dyDescent="0.25">
      <c r="A929" s="13">
        <v>31852242</v>
      </c>
      <c r="B929" s="13" t="s">
        <v>5992</v>
      </c>
      <c r="C929" s="13" t="s">
        <v>5993</v>
      </c>
      <c r="D929" s="13" t="s">
        <v>5994</v>
      </c>
      <c r="E929" s="13" t="s">
        <v>5995</v>
      </c>
      <c r="F929" s="13" t="s">
        <v>1091</v>
      </c>
      <c r="G929" s="13">
        <v>2019</v>
      </c>
      <c r="H929" s="44">
        <v>43819</v>
      </c>
      <c r="K929" s="13" t="s">
        <v>5996</v>
      </c>
      <c r="L929" s="13" t="str">
        <f t="shared" si="14"/>
        <v>PostAlerta</v>
      </c>
    </row>
    <row r="930" spans="1:12" ht="15.75" customHeight="1" x14ac:dyDescent="0.25">
      <c r="A930" s="13">
        <v>31726703</v>
      </c>
      <c r="B930" s="13" t="s">
        <v>17964</v>
      </c>
      <c r="C930" s="13" t="s">
        <v>17965</v>
      </c>
      <c r="D930" s="13" t="s">
        <v>17966</v>
      </c>
      <c r="E930" s="13" t="s">
        <v>17967</v>
      </c>
      <c r="F930" s="13" t="s">
        <v>15996</v>
      </c>
      <c r="G930" s="13">
        <v>2019</v>
      </c>
      <c r="H930" s="44">
        <v>43785</v>
      </c>
      <c r="I930" s="13" t="s">
        <v>17968</v>
      </c>
      <c r="K930" s="13" t="s">
        <v>17969</v>
      </c>
      <c r="L930" s="13" t="str">
        <f t="shared" si="14"/>
        <v>PostAlerta</v>
      </c>
    </row>
    <row r="931" spans="1:12" ht="15.75" customHeight="1" x14ac:dyDescent="0.25">
      <c r="A931" s="13">
        <v>31744915</v>
      </c>
      <c r="B931" s="13" t="s">
        <v>3937</v>
      </c>
      <c r="C931" s="13" t="s">
        <v>3938</v>
      </c>
      <c r="D931" s="13" t="s">
        <v>3939</v>
      </c>
      <c r="E931" s="13" t="s">
        <v>1436</v>
      </c>
      <c r="F931" s="13" t="s">
        <v>277</v>
      </c>
      <c r="G931" s="13">
        <v>2019</v>
      </c>
      <c r="H931" s="44">
        <v>43790</v>
      </c>
      <c r="I931" s="13" t="s">
        <v>3940</v>
      </c>
      <c r="K931" s="13" t="s">
        <v>3941</v>
      </c>
      <c r="L931" s="13" t="str">
        <f t="shared" si="14"/>
        <v>PostAlerta</v>
      </c>
    </row>
    <row r="932" spans="1:12" ht="15.75" customHeight="1" x14ac:dyDescent="0.25">
      <c r="A932" s="13">
        <v>31754194</v>
      </c>
      <c r="B932" s="13" t="s">
        <v>5619</v>
      </c>
      <c r="C932" s="13" t="s">
        <v>5620</v>
      </c>
      <c r="D932" s="13" t="s">
        <v>5621</v>
      </c>
      <c r="E932" s="13" t="s">
        <v>119</v>
      </c>
      <c r="F932" s="13" t="s">
        <v>5622</v>
      </c>
      <c r="G932" s="13">
        <v>2019</v>
      </c>
      <c r="H932" s="44">
        <v>43792</v>
      </c>
      <c r="K932" s="13" t="s">
        <v>5623</v>
      </c>
      <c r="L932" s="13" t="str">
        <f t="shared" si="14"/>
        <v>PostAlerta</v>
      </c>
    </row>
    <row r="933" spans="1:12" ht="15.75" customHeight="1" x14ac:dyDescent="0.25">
      <c r="A933" s="13">
        <v>29680200</v>
      </c>
      <c r="B933" s="13" t="s">
        <v>10618</v>
      </c>
      <c r="C933" s="13" t="s">
        <v>10619</v>
      </c>
      <c r="D933" s="13" t="s">
        <v>10620</v>
      </c>
      <c r="E933" s="13" t="s">
        <v>2510</v>
      </c>
      <c r="F933" s="13" t="s">
        <v>8635</v>
      </c>
      <c r="G933" s="13">
        <v>2019</v>
      </c>
      <c r="H933" s="44">
        <v>43213</v>
      </c>
      <c r="I933" s="13" t="s">
        <v>10621</v>
      </c>
      <c r="K933" s="13" t="s">
        <v>10622</v>
      </c>
      <c r="L933" s="13" t="str">
        <f t="shared" si="14"/>
        <v>PostAlerta</v>
      </c>
    </row>
    <row r="934" spans="1:12" ht="15.75" customHeight="1" x14ac:dyDescent="0.25">
      <c r="A934" s="13">
        <v>30825697</v>
      </c>
      <c r="B934" s="13" t="s">
        <v>5121</v>
      </c>
      <c r="C934" s="13" t="s">
        <v>5122</v>
      </c>
      <c r="D934" s="13" t="s">
        <v>5123</v>
      </c>
      <c r="E934" s="13" t="s">
        <v>572</v>
      </c>
      <c r="F934" s="13" t="s">
        <v>977</v>
      </c>
      <c r="G934" s="13">
        <v>2019</v>
      </c>
      <c r="H934" s="44">
        <v>43527</v>
      </c>
      <c r="K934" s="13" t="s">
        <v>5124</v>
      </c>
      <c r="L934" s="13" t="str">
        <f t="shared" si="14"/>
        <v>PostAlerta</v>
      </c>
    </row>
    <row r="935" spans="1:12" ht="15.75" customHeight="1" x14ac:dyDescent="0.25">
      <c r="A935" s="13">
        <v>31040249</v>
      </c>
      <c r="B935" s="13" t="s">
        <v>6441</v>
      </c>
      <c r="C935" s="13" t="s">
        <v>6442</v>
      </c>
      <c r="D935" s="13" t="s">
        <v>6443</v>
      </c>
      <c r="E935" s="13" t="s">
        <v>6444</v>
      </c>
      <c r="F935" s="13" t="s">
        <v>393</v>
      </c>
      <c r="G935" s="13">
        <v>2019</v>
      </c>
      <c r="H935" s="44">
        <v>43587</v>
      </c>
      <c r="K935" s="13" t="s">
        <v>6445</v>
      </c>
      <c r="L935" s="13" t="str">
        <f t="shared" si="14"/>
        <v>PostAlerta</v>
      </c>
    </row>
    <row r="936" spans="1:12" ht="15.75" customHeight="1" x14ac:dyDescent="0.25">
      <c r="A936" s="13">
        <v>31382322</v>
      </c>
      <c r="B936" s="13" t="s">
        <v>21964</v>
      </c>
      <c r="C936" s="13" t="s">
        <v>21965</v>
      </c>
      <c r="D936" s="13" t="s">
        <v>21966</v>
      </c>
      <c r="E936" s="13" t="s">
        <v>21967</v>
      </c>
      <c r="F936" s="13" t="s">
        <v>10205</v>
      </c>
      <c r="G936" s="13">
        <v>2019</v>
      </c>
      <c r="H936" s="44">
        <v>43683</v>
      </c>
      <c r="K936" s="13" t="s">
        <v>21968</v>
      </c>
      <c r="L936" s="13" t="str">
        <f t="shared" si="14"/>
        <v>PostAlerta</v>
      </c>
    </row>
    <row r="937" spans="1:12" ht="15.75" customHeight="1" x14ac:dyDescent="0.25">
      <c r="A937" s="13">
        <v>31425792</v>
      </c>
      <c r="B937" s="13" t="s">
        <v>1315</v>
      </c>
      <c r="C937" s="13" t="s">
        <v>1316</v>
      </c>
      <c r="D937" s="13" t="s">
        <v>1317</v>
      </c>
      <c r="E937" s="13" t="s">
        <v>1318</v>
      </c>
      <c r="F937" s="13" t="s">
        <v>949</v>
      </c>
      <c r="G937" s="13">
        <v>2019</v>
      </c>
      <c r="H937" s="44">
        <v>43697</v>
      </c>
      <c r="I937" s="13" t="s">
        <v>1319</v>
      </c>
      <c r="J937" s="13" t="s">
        <v>1320</v>
      </c>
      <c r="K937" s="13" t="s">
        <v>1321</v>
      </c>
      <c r="L937" s="13" t="str">
        <f t="shared" si="14"/>
        <v>PostAlerta</v>
      </c>
    </row>
    <row r="938" spans="1:12" ht="15.75" customHeight="1" x14ac:dyDescent="0.25">
      <c r="A938" s="13">
        <v>31504585</v>
      </c>
      <c r="B938" s="13" t="s">
        <v>5679</v>
      </c>
      <c r="C938" s="13" t="s">
        <v>5680</v>
      </c>
      <c r="D938" s="13" t="s">
        <v>5681</v>
      </c>
      <c r="E938" s="13" t="s">
        <v>3190</v>
      </c>
      <c r="F938" s="13" t="s">
        <v>493</v>
      </c>
      <c r="G938" s="13">
        <v>2019</v>
      </c>
      <c r="H938" s="44">
        <v>43719</v>
      </c>
      <c r="K938" s="13" t="s">
        <v>5682</v>
      </c>
      <c r="L938" s="13" t="str">
        <f t="shared" si="14"/>
        <v>PostAlerta</v>
      </c>
    </row>
    <row r="939" spans="1:12" ht="15.75" customHeight="1" x14ac:dyDescent="0.25">
      <c r="A939" s="13">
        <v>31578264</v>
      </c>
      <c r="B939" s="13" t="s">
        <v>1412</v>
      </c>
      <c r="C939" s="13" t="s">
        <v>1413</v>
      </c>
      <c r="D939" s="13" t="s">
        <v>1414</v>
      </c>
      <c r="E939" s="13" t="s">
        <v>1415</v>
      </c>
      <c r="F939" s="13" t="s">
        <v>502</v>
      </c>
      <c r="G939" s="13">
        <v>2019</v>
      </c>
      <c r="H939" s="44">
        <v>43742</v>
      </c>
      <c r="I939" s="13" t="s">
        <v>1416</v>
      </c>
      <c r="K939" s="13" t="s">
        <v>1417</v>
      </c>
      <c r="L939" s="13" t="str">
        <f t="shared" si="14"/>
        <v>PostAlerta</v>
      </c>
    </row>
    <row r="940" spans="1:12" ht="15.75" customHeight="1" x14ac:dyDescent="0.25">
      <c r="A940" s="13">
        <v>31730160</v>
      </c>
      <c r="B940" s="13" t="s">
        <v>6437</v>
      </c>
      <c r="C940" s="13" t="s">
        <v>6438</v>
      </c>
      <c r="D940" s="13" t="s">
        <v>6439</v>
      </c>
      <c r="E940" s="13" t="s">
        <v>6283</v>
      </c>
      <c r="F940" s="13" t="s">
        <v>493</v>
      </c>
      <c r="G940" s="13">
        <v>2019</v>
      </c>
      <c r="H940" s="44">
        <v>43785</v>
      </c>
      <c r="K940" s="13" t="s">
        <v>6440</v>
      </c>
      <c r="L940" s="13" t="str">
        <f t="shared" si="14"/>
        <v>PostAlerta</v>
      </c>
    </row>
    <row r="941" spans="1:12" ht="15.75" customHeight="1" x14ac:dyDescent="0.25">
      <c r="A941" s="13">
        <v>31782394</v>
      </c>
      <c r="B941" s="13" t="s">
        <v>10363</v>
      </c>
      <c r="C941" s="13" t="s">
        <v>10364</v>
      </c>
      <c r="D941" s="13" t="s">
        <v>10365</v>
      </c>
      <c r="E941" s="13" t="s">
        <v>10366</v>
      </c>
      <c r="F941" s="13" t="s">
        <v>679</v>
      </c>
      <c r="G941" s="13">
        <v>2019</v>
      </c>
      <c r="H941" s="44">
        <v>43799</v>
      </c>
      <c r="K941" s="13" t="s">
        <v>10367</v>
      </c>
      <c r="L941" s="13" t="str">
        <f t="shared" si="14"/>
        <v>PostAlerta</v>
      </c>
    </row>
    <row r="942" spans="1:12" ht="15.75" customHeight="1" x14ac:dyDescent="0.25">
      <c r="A942" s="13">
        <v>31809690</v>
      </c>
      <c r="B942" s="13" t="s">
        <v>7982</v>
      </c>
      <c r="C942" s="13" t="s">
        <v>7983</v>
      </c>
      <c r="D942" s="13" t="s">
        <v>7984</v>
      </c>
      <c r="E942" s="13" t="s">
        <v>7985</v>
      </c>
      <c r="F942" s="13" t="s">
        <v>6425</v>
      </c>
      <c r="G942" s="13">
        <v>2019</v>
      </c>
      <c r="H942" s="44">
        <v>43806</v>
      </c>
      <c r="I942" s="13" t="s">
        <v>7986</v>
      </c>
      <c r="K942" s="13" t="s">
        <v>7987</v>
      </c>
      <c r="L942" s="13" t="str">
        <f t="shared" si="14"/>
        <v>PostAlerta</v>
      </c>
    </row>
    <row r="943" spans="1:12" ht="15.75" customHeight="1" x14ac:dyDescent="0.25">
      <c r="A943" s="13">
        <v>31992068</v>
      </c>
      <c r="B943" s="13" t="s">
        <v>4201</v>
      </c>
      <c r="C943" s="13" t="s">
        <v>4202</v>
      </c>
      <c r="D943" s="13" t="s">
        <v>4203</v>
      </c>
      <c r="E943" s="13" t="s">
        <v>4204</v>
      </c>
      <c r="F943" s="13" t="s">
        <v>1091</v>
      </c>
      <c r="G943" s="13">
        <v>2019</v>
      </c>
      <c r="H943" s="44">
        <v>43860</v>
      </c>
      <c r="K943" s="13" t="s">
        <v>4205</v>
      </c>
      <c r="L943" s="13" t="str">
        <f t="shared" si="14"/>
        <v>PostAlerta</v>
      </c>
    </row>
    <row r="944" spans="1:12" ht="15.75" customHeight="1" x14ac:dyDescent="0.25">
      <c r="A944" s="13">
        <v>31661468</v>
      </c>
      <c r="B944" s="13" t="s">
        <v>10741</v>
      </c>
      <c r="C944" s="13" t="s">
        <v>10742</v>
      </c>
      <c r="D944" s="13" t="s">
        <v>10743</v>
      </c>
      <c r="E944" s="13" t="s">
        <v>5797</v>
      </c>
      <c r="F944" s="13" t="s">
        <v>10744</v>
      </c>
      <c r="G944" s="13">
        <v>2019</v>
      </c>
      <c r="H944" s="44">
        <v>43768</v>
      </c>
      <c r="I944" s="13" t="s">
        <v>10745</v>
      </c>
      <c r="K944" s="13" t="s">
        <v>10746</v>
      </c>
      <c r="L944" s="13" t="str">
        <f t="shared" si="14"/>
        <v>PostAlerta</v>
      </c>
    </row>
    <row r="945" spans="1:12" ht="15.75" customHeight="1" x14ac:dyDescent="0.25">
      <c r="A945" s="13">
        <v>31822275</v>
      </c>
      <c r="B945" s="13" t="s">
        <v>6969</v>
      </c>
      <c r="C945" s="13" t="s">
        <v>6970</v>
      </c>
      <c r="D945" s="13" t="s">
        <v>6971</v>
      </c>
      <c r="E945" s="13" t="s">
        <v>2103</v>
      </c>
      <c r="F945" s="13" t="s">
        <v>1066</v>
      </c>
      <c r="G945" s="13">
        <v>2019</v>
      </c>
      <c r="H945" s="44">
        <v>43811</v>
      </c>
      <c r="I945" s="13" t="s">
        <v>6972</v>
      </c>
      <c r="K945" s="13" t="s">
        <v>6973</v>
      </c>
      <c r="L945" s="13" t="str">
        <f t="shared" si="14"/>
        <v>PostAlerta</v>
      </c>
    </row>
    <row r="946" spans="1:12" ht="15.75" customHeight="1" x14ac:dyDescent="0.25">
      <c r="A946" s="13">
        <v>31835724</v>
      </c>
      <c r="B946" s="13" t="s">
        <v>18977</v>
      </c>
      <c r="C946" s="13" t="s">
        <v>18978</v>
      </c>
      <c r="D946" s="13" t="s">
        <v>18979</v>
      </c>
      <c r="E946" s="13" t="s">
        <v>18980</v>
      </c>
      <c r="F946" s="13" t="s">
        <v>17245</v>
      </c>
      <c r="G946" s="13">
        <v>2019</v>
      </c>
      <c r="H946" s="44">
        <v>43814</v>
      </c>
      <c r="I946" s="13" t="s">
        <v>18981</v>
      </c>
      <c r="K946" s="13" t="s">
        <v>18982</v>
      </c>
      <c r="L946" s="13" t="str">
        <f t="shared" si="14"/>
        <v>PostAlerta</v>
      </c>
    </row>
    <row r="947" spans="1:12" ht="15.75" customHeight="1" x14ac:dyDescent="0.25">
      <c r="A947" s="13">
        <v>31658968</v>
      </c>
      <c r="B947" s="13" t="s">
        <v>569</v>
      </c>
      <c r="C947" s="13" t="s">
        <v>570</v>
      </c>
      <c r="D947" s="13" t="s">
        <v>571</v>
      </c>
      <c r="E947" s="13" t="s">
        <v>572</v>
      </c>
      <c r="F947" s="13" t="s">
        <v>573</v>
      </c>
      <c r="G947" s="13">
        <v>2019</v>
      </c>
      <c r="H947" s="44">
        <v>43768</v>
      </c>
      <c r="I947" s="13" t="s">
        <v>574</v>
      </c>
      <c r="K947" s="13" t="s">
        <v>575</v>
      </c>
      <c r="L947" s="13" t="str">
        <f t="shared" si="14"/>
        <v>PostAlerta</v>
      </c>
    </row>
    <row r="948" spans="1:12" ht="15.75" customHeight="1" x14ac:dyDescent="0.25">
      <c r="A948" s="13">
        <v>31860664</v>
      </c>
      <c r="B948" s="13" t="s">
        <v>4124</v>
      </c>
      <c r="C948" s="13" t="s">
        <v>4125</v>
      </c>
      <c r="D948" s="13" t="s">
        <v>4126</v>
      </c>
      <c r="E948" s="13" t="s">
        <v>4127</v>
      </c>
      <c r="F948" s="13" t="s">
        <v>1251</v>
      </c>
      <c r="G948" s="13">
        <v>2019</v>
      </c>
      <c r="H948" s="44">
        <v>43820</v>
      </c>
      <c r="I948" s="13" t="s">
        <v>4128</v>
      </c>
      <c r="K948" s="13" t="s">
        <v>4129</v>
      </c>
      <c r="L948" s="13" t="str">
        <f t="shared" si="14"/>
        <v>PostAlerta</v>
      </c>
    </row>
    <row r="949" spans="1:12" ht="15.75" customHeight="1" x14ac:dyDescent="0.25">
      <c r="A949" s="13">
        <v>31874612</v>
      </c>
      <c r="B949" s="13" t="s">
        <v>3699</v>
      </c>
      <c r="C949" s="13" t="s">
        <v>3700</v>
      </c>
      <c r="D949" s="13" t="s">
        <v>3701</v>
      </c>
      <c r="E949" s="13" t="s">
        <v>3702</v>
      </c>
      <c r="F949" s="13" t="s">
        <v>3703</v>
      </c>
      <c r="G949" s="13">
        <v>2019</v>
      </c>
      <c r="H949" s="44">
        <v>43825</v>
      </c>
      <c r="I949" s="13" t="s">
        <v>3704</v>
      </c>
      <c r="K949" s="13" t="s">
        <v>3705</v>
      </c>
      <c r="L949" s="13" t="str">
        <f t="shared" si="14"/>
        <v>PostAlerta</v>
      </c>
    </row>
    <row r="950" spans="1:12" ht="15.75" customHeight="1" x14ac:dyDescent="0.25">
      <c r="A950" s="13">
        <v>31881862</v>
      </c>
      <c r="B950" s="13" t="s">
        <v>12271</v>
      </c>
      <c r="C950" s="13" t="s">
        <v>12272</v>
      </c>
      <c r="D950" s="13" t="s">
        <v>12273</v>
      </c>
      <c r="E950" s="13" t="s">
        <v>6760</v>
      </c>
      <c r="F950" s="13" t="s">
        <v>1066</v>
      </c>
      <c r="G950" s="13">
        <v>2019</v>
      </c>
      <c r="H950" s="44">
        <v>43828</v>
      </c>
      <c r="I950" s="13" t="s">
        <v>12274</v>
      </c>
      <c r="K950" s="13" t="s">
        <v>12275</v>
      </c>
      <c r="L950" s="13" t="str">
        <f t="shared" si="14"/>
        <v>PostAlerta</v>
      </c>
    </row>
    <row r="951" spans="1:12" ht="15.75" customHeight="1" x14ac:dyDescent="0.25">
      <c r="A951" s="13">
        <v>30838398</v>
      </c>
      <c r="B951" s="13" t="s">
        <v>13683</v>
      </c>
      <c r="C951" s="13" t="s">
        <v>13684</v>
      </c>
      <c r="D951" s="13" t="s">
        <v>13685</v>
      </c>
      <c r="E951" s="13" t="s">
        <v>7557</v>
      </c>
      <c r="F951" s="13" t="s">
        <v>2140</v>
      </c>
      <c r="G951" s="13">
        <v>2020</v>
      </c>
      <c r="H951" s="44">
        <v>43531</v>
      </c>
      <c r="K951" s="13" t="s">
        <v>13686</v>
      </c>
      <c r="L951" s="13" t="str">
        <f t="shared" si="14"/>
        <v>PostAlerta</v>
      </c>
    </row>
    <row r="952" spans="1:12" ht="15.75" customHeight="1" x14ac:dyDescent="0.25">
      <c r="A952" s="13">
        <v>31190451</v>
      </c>
      <c r="B952" s="13" t="s">
        <v>20237</v>
      </c>
      <c r="C952" s="13" t="s">
        <v>20238</v>
      </c>
      <c r="D952" s="13" t="s">
        <v>20239</v>
      </c>
      <c r="E952" s="13" t="s">
        <v>20240</v>
      </c>
      <c r="F952" s="13" t="s">
        <v>20241</v>
      </c>
      <c r="G952" s="13">
        <v>2020</v>
      </c>
      <c r="H952" s="44">
        <v>43630</v>
      </c>
      <c r="K952" s="13" t="s">
        <v>20242</v>
      </c>
      <c r="L952" s="13" t="str">
        <f t="shared" si="14"/>
        <v>PostAlerta</v>
      </c>
    </row>
    <row r="953" spans="1:12" ht="15.75" customHeight="1" x14ac:dyDescent="0.25">
      <c r="A953" s="13">
        <v>31760050</v>
      </c>
      <c r="B953" s="13" t="s">
        <v>4436</v>
      </c>
      <c r="C953" s="13" t="s">
        <v>4437</v>
      </c>
      <c r="D953" s="13" t="s">
        <v>4438</v>
      </c>
      <c r="E953" s="13" t="s">
        <v>4439</v>
      </c>
      <c r="F953" s="13" t="s">
        <v>728</v>
      </c>
      <c r="G953" s="13">
        <v>2020</v>
      </c>
      <c r="H953" s="44">
        <v>43794</v>
      </c>
      <c r="K953" s="13" t="s">
        <v>4440</v>
      </c>
      <c r="L953" s="13" t="str">
        <f t="shared" si="14"/>
        <v>PostAlerta</v>
      </c>
    </row>
    <row r="954" spans="1:12" ht="15.75" customHeight="1" x14ac:dyDescent="0.25">
      <c r="A954" s="13">
        <v>31793388</v>
      </c>
      <c r="B954" s="13" t="s">
        <v>3376</v>
      </c>
      <c r="C954" s="13" t="s">
        <v>3377</v>
      </c>
      <c r="D954" s="13" t="s">
        <v>3378</v>
      </c>
      <c r="E954" s="13" t="s">
        <v>3379</v>
      </c>
      <c r="F954" s="13" t="s">
        <v>735</v>
      </c>
      <c r="G954" s="13">
        <v>2020</v>
      </c>
      <c r="H954" s="44">
        <v>43803</v>
      </c>
      <c r="K954" s="13" t="s">
        <v>3380</v>
      </c>
      <c r="L954" s="13" t="str">
        <f t="shared" si="14"/>
        <v>PostAlerta</v>
      </c>
    </row>
    <row r="955" spans="1:12" ht="15.75" customHeight="1" x14ac:dyDescent="0.25">
      <c r="A955" s="13">
        <v>31834402</v>
      </c>
      <c r="B955" s="13" t="s">
        <v>4278</v>
      </c>
      <c r="C955" s="13" t="s">
        <v>4279</v>
      </c>
      <c r="D955" s="13" t="s">
        <v>4280</v>
      </c>
      <c r="E955" s="13" t="s">
        <v>2071</v>
      </c>
      <c r="F955" s="13" t="s">
        <v>493</v>
      </c>
      <c r="G955" s="13">
        <v>2020</v>
      </c>
      <c r="H955" s="44">
        <v>43813</v>
      </c>
      <c r="K955" s="13" t="s">
        <v>4281</v>
      </c>
      <c r="L955" s="13" t="str">
        <f t="shared" si="14"/>
        <v>PostAlerta</v>
      </c>
    </row>
    <row r="956" spans="1:12" ht="15.75" customHeight="1" x14ac:dyDescent="0.25">
      <c r="A956" s="13">
        <v>31842695</v>
      </c>
      <c r="B956" s="13" t="s">
        <v>3372</v>
      </c>
      <c r="C956" s="13" t="s">
        <v>3373</v>
      </c>
      <c r="D956" s="13" t="s">
        <v>3374</v>
      </c>
      <c r="E956" s="13" t="s">
        <v>119</v>
      </c>
      <c r="F956" s="13" t="s">
        <v>735</v>
      </c>
      <c r="G956" s="13">
        <v>2020</v>
      </c>
      <c r="H956" s="44">
        <v>43817</v>
      </c>
      <c r="K956" s="13" t="s">
        <v>3375</v>
      </c>
      <c r="L956" s="13" t="str">
        <f t="shared" si="14"/>
        <v>PostAlerta</v>
      </c>
    </row>
    <row r="957" spans="1:12" ht="15.75" customHeight="1" x14ac:dyDescent="0.25">
      <c r="A957" s="13">
        <v>31856072</v>
      </c>
      <c r="B957" s="13" t="s">
        <v>12715</v>
      </c>
      <c r="C957" s="13" t="s">
        <v>12716</v>
      </c>
      <c r="D957" s="13" t="s">
        <v>12717</v>
      </c>
      <c r="E957" s="13" t="s">
        <v>6760</v>
      </c>
      <c r="F957" s="13" t="s">
        <v>304</v>
      </c>
      <c r="G957" s="13">
        <v>2020</v>
      </c>
      <c r="H957" s="44">
        <v>43819</v>
      </c>
      <c r="K957" s="13" t="s">
        <v>12718</v>
      </c>
      <c r="L957" s="13" t="str">
        <f t="shared" si="14"/>
        <v>PostAlerta</v>
      </c>
    </row>
    <row r="958" spans="1:12" ht="15.75" customHeight="1" x14ac:dyDescent="0.25">
      <c r="A958" s="13">
        <v>31870236</v>
      </c>
      <c r="B958" s="13" t="s">
        <v>1001</v>
      </c>
      <c r="C958" s="13" t="s">
        <v>1002</v>
      </c>
      <c r="D958" s="13" t="s">
        <v>1003</v>
      </c>
      <c r="E958" s="13" t="s">
        <v>1004</v>
      </c>
      <c r="F958" s="13" t="s">
        <v>735</v>
      </c>
      <c r="G958" s="13">
        <v>2020</v>
      </c>
      <c r="H958" s="44">
        <v>43824</v>
      </c>
      <c r="K958" s="13" t="s">
        <v>1005</v>
      </c>
      <c r="L958" s="13" t="str">
        <f t="shared" si="14"/>
        <v>PostAlerta</v>
      </c>
    </row>
    <row r="959" spans="1:12" ht="15.75" customHeight="1" x14ac:dyDescent="0.25">
      <c r="A959" s="13">
        <v>32834786</v>
      </c>
      <c r="B959" s="13" t="s">
        <v>20640</v>
      </c>
      <c r="C959" s="13" t="s">
        <v>20641</v>
      </c>
      <c r="D959" s="13" t="s">
        <v>20642</v>
      </c>
      <c r="E959" s="13" t="s">
        <v>20643</v>
      </c>
      <c r="F959" s="13" t="s">
        <v>18028</v>
      </c>
      <c r="G959" s="13">
        <v>2020</v>
      </c>
      <c r="H959" s="44">
        <v>44068</v>
      </c>
      <c r="I959" s="13" t="s">
        <v>20644</v>
      </c>
      <c r="K959" s="13" t="s">
        <v>20645</v>
      </c>
      <c r="L959" s="13" t="str">
        <f t="shared" si="14"/>
        <v>PostAlerta</v>
      </c>
    </row>
    <row r="960" spans="1:12" ht="15.75" customHeight="1" x14ac:dyDescent="0.25">
      <c r="A960" s="13">
        <v>31697892</v>
      </c>
      <c r="B960" s="13" t="s">
        <v>5946</v>
      </c>
      <c r="C960" s="13" t="s">
        <v>5947</v>
      </c>
      <c r="D960" s="13" t="s">
        <v>5948</v>
      </c>
      <c r="E960" s="13" t="s">
        <v>459</v>
      </c>
      <c r="F960" s="13" t="s">
        <v>959</v>
      </c>
      <c r="G960" s="13">
        <v>2020</v>
      </c>
      <c r="H960" s="44">
        <v>43777</v>
      </c>
      <c r="K960" s="13" t="s">
        <v>5949</v>
      </c>
      <c r="L960" s="13" t="str">
        <f t="shared" si="14"/>
        <v>PostAlerta</v>
      </c>
    </row>
    <row r="961" spans="1:12" ht="15.75" customHeight="1" x14ac:dyDescent="0.25">
      <c r="A961" s="13">
        <v>31998268</v>
      </c>
      <c r="B961" s="13" t="s">
        <v>16297</v>
      </c>
      <c r="C961" s="13" t="s">
        <v>16298</v>
      </c>
      <c r="D961" s="13" t="s">
        <v>16299</v>
      </c>
      <c r="E961" s="13" t="s">
        <v>6193</v>
      </c>
      <c r="F961" s="13" t="s">
        <v>15747</v>
      </c>
      <c r="G961" s="13">
        <v>2020</v>
      </c>
      <c r="H961" s="44">
        <v>43861</v>
      </c>
      <c r="I961" s="13" t="s">
        <v>16300</v>
      </c>
      <c r="K961" s="13" t="s">
        <v>16301</v>
      </c>
      <c r="L961" s="13" t="str">
        <f t="shared" si="14"/>
        <v>PostAlerta</v>
      </c>
    </row>
    <row r="962" spans="1:12" ht="15.75" customHeight="1" x14ac:dyDescent="0.25">
      <c r="A962" s="13">
        <v>31961085</v>
      </c>
      <c r="B962" s="13" t="s">
        <v>18030</v>
      </c>
      <c r="C962" s="13" t="s">
        <v>18031</v>
      </c>
      <c r="D962" s="13" t="s">
        <v>18032</v>
      </c>
      <c r="E962" s="13" t="s">
        <v>18033</v>
      </c>
      <c r="F962" s="13" t="s">
        <v>6182</v>
      </c>
      <c r="G962" s="13">
        <v>2020</v>
      </c>
      <c r="H962" s="44">
        <v>43852</v>
      </c>
      <c r="L962" s="13" t="str">
        <f t="shared" ref="L962:L1025" si="15">IF(ISNUMBER(VLOOKUP(A962,PRE,1,FALSE)),"PreAlerta",IF(ISNUMBER(VLOOKUP(A962,POST,1,FALSE)),"PostAlerta",IF(ISNUMBER(VLOOKUP(A962,EXCL,1,FALSE)),"Excluida","no incluido")))</f>
        <v>PostAlerta</v>
      </c>
    </row>
    <row r="963" spans="1:12" ht="15.75" customHeight="1" x14ac:dyDescent="0.25">
      <c r="A963" s="13">
        <v>32024032</v>
      </c>
      <c r="B963" s="13" t="s">
        <v>16887</v>
      </c>
      <c r="C963" s="13" t="s">
        <v>16888</v>
      </c>
      <c r="D963" s="13" t="s">
        <v>16889</v>
      </c>
      <c r="E963" s="13" t="s">
        <v>11678</v>
      </c>
      <c r="F963" s="13" t="s">
        <v>15860</v>
      </c>
      <c r="G963" s="13">
        <v>2020</v>
      </c>
      <c r="H963" s="44">
        <v>43868</v>
      </c>
      <c r="I963" s="13" t="s">
        <v>16890</v>
      </c>
      <c r="K963" s="13" t="s">
        <v>16891</v>
      </c>
      <c r="L963" s="13" t="str">
        <f t="shared" si="15"/>
        <v>PostAlerta</v>
      </c>
    </row>
    <row r="964" spans="1:12" ht="15.75" customHeight="1" x14ac:dyDescent="0.25">
      <c r="A964" s="13">
        <v>31255376</v>
      </c>
      <c r="B964" s="13" t="s">
        <v>3123</v>
      </c>
      <c r="C964" s="13" t="s">
        <v>3124</v>
      </c>
      <c r="D964" s="13" t="s">
        <v>3125</v>
      </c>
      <c r="E964" s="13" t="s">
        <v>3126</v>
      </c>
      <c r="F964" s="13" t="s">
        <v>1995</v>
      </c>
      <c r="G964" s="13">
        <v>2020</v>
      </c>
      <c r="H964" s="44">
        <v>43647</v>
      </c>
      <c r="K964" s="13" t="s">
        <v>3127</v>
      </c>
      <c r="L964" s="13" t="str">
        <f t="shared" si="15"/>
        <v>PostAlerta</v>
      </c>
    </row>
    <row r="965" spans="1:12" ht="15.75" customHeight="1" x14ac:dyDescent="0.25">
      <c r="A965" s="13">
        <v>31670808</v>
      </c>
      <c r="B965" s="13" t="s">
        <v>8352</v>
      </c>
      <c r="C965" s="13" t="s">
        <v>8353</v>
      </c>
      <c r="D965" s="13" t="s">
        <v>8354</v>
      </c>
      <c r="E965" s="13" t="s">
        <v>2103</v>
      </c>
      <c r="F965" s="13" t="s">
        <v>493</v>
      </c>
      <c r="G965" s="13">
        <v>2020</v>
      </c>
      <c r="H965" s="44">
        <v>43770</v>
      </c>
      <c r="K965" s="13" t="s">
        <v>8355</v>
      </c>
      <c r="L965" s="13" t="str">
        <f t="shared" si="15"/>
        <v>PostAlerta</v>
      </c>
    </row>
    <row r="966" spans="1:12" ht="15.75" customHeight="1" x14ac:dyDescent="0.25">
      <c r="A966" s="13">
        <v>31688726</v>
      </c>
      <c r="B966" s="13" t="s">
        <v>9599</v>
      </c>
      <c r="C966" s="13" t="s">
        <v>9600</v>
      </c>
      <c r="D966" s="13" t="s">
        <v>9601</v>
      </c>
      <c r="E966" s="13" t="s">
        <v>7734</v>
      </c>
      <c r="F966" s="13" t="s">
        <v>304</v>
      </c>
      <c r="G966" s="13">
        <v>2020</v>
      </c>
      <c r="H966" s="44">
        <v>43775</v>
      </c>
      <c r="K966" s="13" t="s">
        <v>9602</v>
      </c>
      <c r="L966" s="13" t="str">
        <f t="shared" si="15"/>
        <v>PostAlerta</v>
      </c>
    </row>
    <row r="967" spans="1:12" ht="15.75" customHeight="1" x14ac:dyDescent="0.25">
      <c r="A967" s="13">
        <v>31760083</v>
      </c>
      <c r="B967" s="13" t="s">
        <v>3187</v>
      </c>
      <c r="C967" s="13" t="s">
        <v>3188</v>
      </c>
      <c r="D967" s="13" t="s">
        <v>3189</v>
      </c>
      <c r="E967" s="13" t="s">
        <v>3190</v>
      </c>
      <c r="F967" s="13" t="s">
        <v>949</v>
      </c>
      <c r="G967" s="13">
        <v>2020</v>
      </c>
      <c r="H967" s="44">
        <v>43794</v>
      </c>
      <c r="K967" s="13" t="s">
        <v>3191</v>
      </c>
      <c r="L967" s="13" t="str">
        <f t="shared" si="15"/>
        <v>PostAlerta</v>
      </c>
    </row>
    <row r="968" spans="1:12" ht="15.75" customHeight="1" x14ac:dyDescent="0.25">
      <c r="A968" s="13">
        <v>31837714</v>
      </c>
      <c r="B968" s="13" t="s">
        <v>11333</v>
      </c>
      <c r="C968" s="13" t="s">
        <v>11334</v>
      </c>
      <c r="D968" s="13" t="s">
        <v>11335</v>
      </c>
      <c r="E968" s="13" t="s">
        <v>11336</v>
      </c>
      <c r="F968" s="13" t="s">
        <v>595</v>
      </c>
      <c r="G968" s="13">
        <v>2020</v>
      </c>
      <c r="H968" s="44">
        <v>43815</v>
      </c>
      <c r="K968" s="13" t="s">
        <v>11337</v>
      </c>
      <c r="L968" s="13" t="str">
        <f t="shared" si="15"/>
        <v>PostAlerta</v>
      </c>
    </row>
    <row r="969" spans="1:12" ht="15.75" customHeight="1" x14ac:dyDescent="0.25">
      <c r="A969" s="13">
        <v>32011233</v>
      </c>
      <c r="B969" s="13" t="s">
        <v>869</v>
      </c>
      <c r="C969" s="13" t="s">
        <v>870</v>
      </c>
      <c r="D969" s="13" t="s">
        <v>871</v>
      </c>
      <c r="E969" s="13" t="s">
        <v>872</v>
      </c>
      <c r="F969" s="13" t="s">
        <v>873</v>
      </c>
      <c r="G969" s="13">
        <v>2020</v>
      </c>
      <c r="H969" s="44">
        <v>43865</v>
      </c>
      <c r="I969" s="13" t="s">
        <v>874</v>
      </c>
      <c r="K969" s="13" t="s">
        <v>875</v>
      </c>
      <c r="L969" s="13" t="str">
        <f t="shared" si="15"/>
        <v>PostAlerta</v>
      </c>
    </row>
    <row r="970" spans="1:12" ht="15.75" customHeight="1" x14ac:dyDescent="0.25">
      <c r="A970" s="13">
        <v>32013864</v>
      </c>
      <c r="B970" s="13" t="s">
        <v>860</v>
      </c>
      <c r="C970" s="13" t="s">
        <v>861</v>
      </c>
      <c r="D970" s="13" t="s">
        <v>862</v>
      </c>
      <c r="E970" s="13" t="s">
        <v>863</v>
      </c>
      <c r="F970" s="13" t="s">
        <v>864</v>
      </c>
      <c r="G970" s="13">
        <v>2020</v>
      </c>
      <c r="H970" s="44">
        <v>43866</v>
      </c>
      <c r="I970" s="13" t="s">
        <v>865</v>
      </c>
      <c r="K970" s="13" t="s">
        <v>866</v>
      </c>
      <c r="L970" s="13" t="str">
        <f t="shared" si="15"/>
        <v>PostAlerta</v>
      </c>
    </row>
    <row r="971" spans="1:12" ht="15.75" customHeight="1" x14ac:dyDescent="0.25">
      <c r="A971" s="13">
        <v>32019834</v>
      </c>
      <c r="B971" s="13" t="s">
        <v>16334</v>
      </c>
      <c r="C971" s="13" t="s">
        <v>16335</v>
      </c>
      <c r="D971" s="13" t="s">
        <v>16336</v>
      </c>
      <c r="E971" s="13" t="s">
        <v>4011</v>
      </c>
      <c r="F971" s="13" t="s">
        <v>16022</v>
      </c>
      <c r="G971" s="13">
        <v>2020</v>
      </c>
      <c r="H971" s="44">
        <v>43867</v>
      </c>
      <c r="I971" s="13" t="s">
        <v>16337</v>
      </c>
      <c r="K971" s="13" t="s">
        <v>16338</v>
      </c>
      <c r="L971" s="13" t="str">
        <f t="shared" si="15"/>
        <v>PostAlerta</v>
      </c>
    </row>
    <row r="972" spans="1:12" ht="15.75" customHeight="1" x14ac:dyDescent="0.25">
      <c r="A972" s="13">
        <v>30963175</v>
      </c>
      <c r="B972" s="13" t="s">
        <v>11488</v>
      </c>
      <c r="C972" s="13" t="s">
        <v>11489</v>
      </c>
      <c r="D972" s="13" t="s">
        <v>11490</v>
      </c>
      <c r="E972" s="13" t="s">
        <v>8812</v>
      </c>
      <c r="F972" s="13" t="s">
        <v>2140</v>
      </c>
      <c r="G972" s="13">
        <v>2020</v>
      </c>
      <c r="H972" s="44">
        <v>43565</v>
      </c>
      <c r="I972" s="13" t="s">
        <v>11491</v>
      </c>
      <c r="J972" s="13" t="s">
        <v>11492</v>
      </c>
      <c r="K972" s="13" t="s">
        <v>11493</v>
      </c>
      <c r="L972" s="13" t="str">
        <f t="shared" si="15"/>
        <v>PostAlerta</v>
      </c>
    </row>
    <row r="973" spans="1:12" ht="15.75" customHeight="1" x14ac:dyDescent="0.25">
      <c r="A973" s="13">
        <v>32114974</v>
      </c>
      <c r="B973" s="13" t="s">
        <v>14907</v>
      </c>
      <c r="C973" s="13" t="s">
        <v>9858</v>
      </c>
      <c r="D973" s="13" t="s">
        <v>14908</v>
      </c>
      <c r="E973" s="13" t="s">
        <v>655</v>
      </c>
      <c r="F973" s="13" t="s">
        <v>4579</v>
      </c>
      <c r="G973" s="13">
        <v>2020</v>
      </c>
      <c r="H973" s="44">
        <v>43893</v>
      </c>
      <c r="K973" s="13" t="s">
        <v>14909</v>
      </c>
      <c r="L973" s="13" t="str">
        <f t="shared" si="15"/>
        <v>PostAlerta</v>
      </c>
    </row>
    <row r="974" spans="1:12" ht="15.75" customHeight="1" x14ac:dyDescent="0.25">
      <c r="A974" s="13">
        <v>31581287</v>
      </c>
      <c r="B974" s="13" t="s">
        <v>10335</v>
      </c>
      <c r="C974" s="13" t="s">
        <v>10336</v>
      </c>
      <c r="D974" s="13" t="s">
        <v>10337</v>
      </c>
      <c r="E974" s="13" t="s">
        <v>7780</v>
      </c>
      <c r="F974" s="13" t="s">
        <v>195</v>
      </c>
      <c r="G974" s="13">
        <v>2020</v>
      </c>
      <c r="H974" s="44">
        <v>43742</v>
      </c>
      <c r="I974" s="13" t="s">
        <v>10338</v>
      </c>
      <c r="K974" s="13" t="s">
        <v>10339</v>
      </c>
      <c r="L974" s="13" t="str">
        <f t="shared" si="15"/>
        <v>PostAlerta</v>
      </c>
    </row>
    <row r="975" spans="1:12" ht="15.75" customHeight="1" x14ac:dyDescent="0.25">
      <c r="A975" s="13">
        <v>32085650</v>
      </c>
      <c r="B975" s="13" t="s">
        <v>15858</v>
      </c>
      <c r="C975" s="13" t="s">
        <v>6758</v>
      </c>
      <c r="D975" s="13" t="s">
        <v>15859</v>
      </c>
      <c r="E975" s="13" t="s">
        <v>6760</v>
      </c>
      <c r="F975" s="13" t="s">
        <v>15860</v>
      </c>
      <c r="G975" s="13">
        <v>2020</v>
      </c>
      <c r="H975" s="44">
        <v>43884</v>
      </c>
      <c r="I975" s="13" t="s">
        <v>15861</v>
      </c>
      <c r="K975" s="13" t="s">
        <v>15862</v>
      </c>
      <c r="L975" s="13" t="str">
        <f t="shared" si="15"/>
        <v>PostAlerta</v>
      </c>
    </row>
    <row r="976" spans="1:12" ht="15.75" customHeight="1" x14ac:dyDescent="0.25">
      <c r="A976" s="13">
        <v>32074119</v>
      </c>
      <c r="B976" s="13" t="s">
        <v>21958</v>
      </c>
      <c r="C976" s="13" t="s">
        <v>21959</v>
      </c>
      <c r="D976" s="13" t="s">
        <v>21960</v>
      </c>
      <c r="E976" s="13" t="s">
        <v>21961</v>
      </c>
      <c r="F976" s="13" t="s">
        <v>424</v>
      </c>
      <c r="G976" s="13">
        <v>2020</v>
      </c>
      <c r="H976" s="44">
        <v>43881</v>
      </c>
      <c r="I976" s="13" t="s">
        <v>21962</v>
      </c>
      <c r="K976" s="13" t="s">
        <v>21963</v>
      </c>
      <c r="L976" s="13" t="str">
        <f t="shared" si="15"/>
        <v>PostAlerta</v>
      </c>
    </row>
    <row r="977" spans="1:12" ht="15.75" customHeight="1" x14ac:dyDescent="0.25">
      <c r="A977" s="13">
        <v>32140142</v>
      </c>
      <c r="B977" s="13" t="s">
        <v>15871</v>
      </c>
      <c r="C977" s="13" t="s">
        <v>15872</v>
      </c>
      <c r="D977" s="13" t="s">
        <v>15873</v>
      </c>
      <c r="E977" s="13" t="s">
        <v>15874</v>
      </c>
      <c r="F977" s="13" t="s">
        <v>15747</v>
      </c>
      <c r="G977" s="13">
        <v>2020</v>
      </c>
      <c r="H977" s="44">
        <v>43897</v>
      </c>
      <c r="I977" s="13" t="s">
        <v>15875</v>
      </c>
      <c r="K977" s="13" t="s">
        <v>15876</v>
      </c>
      <c r="L977" s="13" t="str">
        <f t="shared" si="15"/>
        <v>PostAlerta</v>
      </c>
    </row>
    <row r="978" spans="1:12" ht="15.75" customHeight="1" x14ac:dyDescent="0.25">
      <c r="A978" s="13">
        <v>31871081</v>
      </c>
      <c r="B978" s="13" t="s">
        <v>5625</v>
      </c>
      <c r="C978" s="13" t="s">
        <v>5626</v>
      </c>
      <c r="D978" s="13" t="s">
        <v>5627</v>
      </c>
      <c r="E978" s="13" t="s">
        <v>1579</v>
      </c>
      <c r="F978" s="13" t="s">
        <v>573</v>
      </c>
      <c r="G978" s="13">
        <v>2020</v>
      </c>
      <c r="H978" s="44">
        <v>43824</v>
      </c>
      <c r="I978" s="13" t="s">
        <v>5628</v>
      </c>
      <c r="K978" s="13" t="s">
        <v>5629</v>
      </c>
      <c r="L978" s="13" t="str">
        <f t="shared" si="15"/>
        <v>PostAlerta</v>
      </c>
    </row>
    <row r="979" spans="1:12" ht="15.75" customHeight="1" x14ac:dyDescent="0.25">
      <c r="A979" s="13">
        <v>31713620</v>
      </c>
      <c r="B979" s="13" t="s">
        <v>7165</v>
      </c>
      <c r="C979" s="13" t="s">
        <v>7166</v>
      </c>
      <c r="D979" s="13" t="s">
        <v>7167</v>
      </c>
      <c r="E979" s="13" t="s">
        <v>7168</v>
      </c>
      <c r="F979" s="13" t="s">
        <v>493</v>
      </c>
      <c r="G979" s="13">
        <v>2020</v>
      </c>
      <c r="H979" s="44">
        <v>43782</v>
      </c>
      <c r="I979" s="13" t="s">
        <v>7169</v>
      </c>
      <c r="K979" s="13" t="s">
        <v>7170</v>
      </c>
      <c r="L979" s="13" t="str">
        <f t="shared" si="15"/>
        <v>PostAlerta</v>
      </c>
    </row>
    <row r="980" spans="1:12" ht="15.75" customHeight="1" x14ac:dyDescent="0.25">
      <c r="A980" s="13">
        <v>31811739</v>
      </c>
      <c r="B980" s="13" t="s">
        <v>7441</v>
      </c>
      <c r="C980" s="13" t="s">
        <v>7442</v>
      </c>
      <c r="D980" s="13" t="s">
        <v>7443</v>
      </c>
      <c r="E980" s="13" t="s">
        <v>6283</v>
      </c>
      <c r="F980" s="13" t="s">
        <v>1376</v>
      </c>
      <c r="G980" s="13">
        <v>2020</v>
      </c>
      <c r="H980" s="44">
        <v>43807</v>
      </c>
      <c r="K980" s="13" t="s">
        <v>7444</v>
      </c>
      <c r="L980" s="13" t="str">
        <f t="shared" si="15"/>
        <v>PostAlerta</v>
      </c>
    </row>
    <row r="981" spans="1:12" ht="15.75" customHeight="1" x14ac:dyDescent="0.25">
      <c r="A981" s="13">
        <v>31930578</v>
      </c>
      <c r="B981" s="13" t="s">
        <v>9232</v>
      </c>
      <c r="C981" s="13" t="s">
        <v>9233</v>
      </c>
      <c r="D981" s="13" t="s">
        <v>9234</v>
      </c>
      <c r="E981" s="13" t="s">
        <v>9235</v>
      </c>
      <c r="F981" s="13" t="s">
        <v>6906</v>
      </c>
      <c r="G981" s="13">
        <v>2020</v>
      </c>
      <c r="H981" s="44">
        <v>43844</v>
      </c>
      <c r="I981" s="13" t="s">
        <v>9236</v>
      </c>
      <c r="K981" s="13" t="s">
        <v>9237</v>
      </c>
      <c r="L981" s="13" t="str">
        <f t="shared" si="15"/>
        <v>PostAlerta</v>
      </c>
    </row>
    <row r="982" spans="1:12" ht="15.75" customHeight="1" x14ac:dyDescent="0.25">
      <c r="A982" s="13">
        <v>32000586</v>
      </c>
      <c r="B982" s="13" t="s">
        <v>15933</v>
      </c>
      <c r="C982" s="13" t="s">
        <v>15934</v>
      </c>
      <c r="D982" s="13" t="s">
        <v>15935</v>
      </c>
      <c r="E982" s="13" t="s">
        <v>9443</v>
      </c>
      <c r="F982" s="13" t="s">
        <v>735</v>
      </c>
      <c r="G982" s="13">
        <v>2020</v>
      </c>
      <c r="H982" s="44">
        <v>43862</v>
      </c>
      <c r="K982" s="13" t="s">
        <v>15936</v>
      </c>
      <c r="L982" s="13" t="str">
        <f t="shared" si="15"/>
        <v>PostAlerta</v>
      </c>
    </row>
    <row r="983" spans="1:12" ht="15.75" customHeight="1" x14ac:dyDescent="0.25">
      <c r="A983" s="13">
        <v>32042129</v>
      </c>
      <c r="B983" s="13" t="s">
        <v>4938</v>
      </c>
      <c r="C983" s="13" t="s">
        <v>4939</v>
      </c>
      <c r="D983" s="13" t="s">
        <v>4940</v>
      </c>
      <c r="E983" s="13" t="s">
        <v>4941</v>
      </c>
      <c r="F983" s="13" t="s">
        <v>2118</v>
      </c>
      <c r="G983" s="13">
        <v>2020</v>
      </c>
      <c r="H983" s="44">
        <v>43873</v>
      </c>
      <c r="I983" s="13" t="s">
        <v>4942</v>
      </c>
      <c r="J983" s="13" t="s">
        <v>4943</v>
      </c>
      <c r="K983" s="13" t="s">
        <v>4944</v>
      </c>
      <c r="L983" s="13" t="str">
        <f t="shared" si="15"/>
        <v>PostAlerta</v>
      </c>
    </row>
    <row r="984" spans="1:12" ht="15.75" customHeight="1" x14ac:dyDescent="0.25">
      <c r="A984" s="13">
        <v>32091356</v>
      </c>
      <c r="B984" s="13" t="s">
        <v>330</v>
      </c>
      <c r="C984" s="13" t="s">
        <v>331</v>
      </c>
      <c r="D984" s="13" t="s">
        <v>332</v>
      </c>
      <c r="E984" s="13" t="s">
        <v>333</v>
      </c>
      <c r="F984" s="13" t="s">
        <v>145</v>
      </c>
      <c r="G984" s="13">
        <v>2020</v>
      </c>
      <c r="H984" s="44">
        <v>43886</v>
      </c>
      <c r="I984" s="13" t="s">
        <v>334</v>
      </c>
      <c r="K984" s="13" t="s">
        <v>335</v>
      </c>
      <c r="L984" s="13" t="str">
        <f t="shared" si="15"/>
        <v>PostAlerta</v>
      </c>
    </row>
    <row r="985" spans="1:12" ht="15.75" customHeight="1" x14ac:dyDescent="0.25">
      <c r="A985" s="13">
        <v>32112753</v>
      </c>
      <c r="B985" s="13" t="s">
        <v>3207</v>
      </c>
      <c r="C985" s="13" t="s">
        <v>3208</v>
      </c>
      <c r="D985" s="13" t="s">
        <v>3209</v>
      </c>
      <c r="E985" s="13" t="s">
        <v>3210</v>
      </c>
      <c r="F985" s="13" t="s">
        <v>679</v>
      </c>
      <c r="G985" s="13">
        <v>2020</v>
      </c>
      <c r="H985" s="44">
        <v>43891</v>
      </c>
      <c r="K985" s="13" t="s">
        <v>3211</v>
      </c>
      <c r="L985" s="13" t="str">
        <f t="shared" si="15"/>
        <v>PostAlerta</v>
      </c>
    </row>
    <row r="986" spans="1:12" ht="15.75" customHeight="1" x14ac:dyDescent="0.25">
      <c r="A986" s="13">
        <v>32190837</v>
      </c>
      <c r="B986" s="13" t="s">
        <v>9364</v>
      </c>
      <c r="C986" s="13" t="s">
        <v>9365</v>
      </c>
      <c r="D986" s="13" t="s">
        <v>9366</v>
      </c>
      <c r="E986" s="13" t="s">
        <v>2139</v>
      </c>
      <c r="F986" s="13" t="s">
        <v>9367</v>
      </c>
      <c r="G986" s="13">
        <v>2020</v>
      </c>
      <c r="H986" s="44">
        <v>43910</v>
      </c>
      <c r="I986" s="13" t="s">
        <v>9368</v>
      </c>
      <c r="L986" s="13" t="str">
        <f t="shared" si="15"/>
        <v>PostAlerta</v>
      </c>
    </row>
    <row r="987" spans="1:12" ht="15.75" customHeight="1" x14ac:dyDescent="0.25">
      <c r="A987" s="13">
        <v>32116136</v>
      </c>
      <c r="B987" s="13" t="s">
        <v>1193</v>
      </c>
      <c r="C987" s="13" t="s">
        <v>1194</v>
      </c>
      <c r="D987" s="13" t="s">
        <v>1195</v>
      </c>
      <c r="E987" s="13" t="s">
        <v>144</v>
      </c>
      <c r="F987" s="13" t="s">
        <v>155</v>
      </c>
      <c r="G987" s="13">
        <v>2020</v>
      </c>
      <c r="H987" s="44">
        <v>43893</v>
      </c>
      <c r="I987" s="13" t="s">
        <v>1196</v>
      </c>
      <c r="K987" s="13" t="s">
        <v>1197</v>
      </c>
      <c r="L987" s="13" t="str">
        <f t="shared" si="15"/>
        <v>PostAlerta</v>
      </c>
    </row>
    <row r="988" spans="1:12" ht="15.75" customHeight="1" x14ac:dyDescent="0.25">
      <c r="A988" s="13">
        <v>31049592</v>
      </c>
      <c r="B988" s="13" t="s">
        <v>13893</v>
      </c>
      <c r="C988" s="13" t="s">
        <v>13894</v>
      </c>
      <c r="D988" s="13" t="s">
        <v>13895</v>
      </c>
      <c r="E988" s="13" t="s">
        <v>217</v>
      </c>
      <c r="F988" s="13" t="s">
        <v>2140</v>
      </c>
      <c r="G988" s="13">
        <v>2020</v>
      </c>
      <c r="H988" s="44">
        <v>43589</v>
      </c>
      <c r="I988" s="13" t="s">
        <v>13896</v>
      </c>
      <c r="K988" s="13" t="s">
        <v>13897</v>
      </c>
      <c r="L988" s="13" t="str">
        <f t="shared" si="15"/>
        <v>PostAlerta</v>
      </c>
    </row>
    <row r="989" spans="1:12" ht="15.75" customHeight="1" x14ac:dyDescent="0.25">
      <c r="A989" s="13">
        <v>32127453</v>
      </c>
      <c r="B989" s="13" t="s">
        <v>9433</v>
      </c>
      <c r="C989" s="13" t="s">
        <v>9434</v>
      </c>
      <c r="D989" s="13" t="s">
        <v>9435</v>
      </c>
      <c r="E989" s="13" t="s">
        <v>9436</v>
      </c>
      <c r="F989" s="13" t="s">
        <v>277</v>
      </c>
      <c r="G989" s="13">
        <v>2020</v>
      </c>
      <c r="H989" s="44">
        <v>43895</v>
      </c>
      <c r="I989" s="13" t="s">
        <v>9437</v>
      </c>
      <c r="K989" s="13" t="s">
        <v>9438</v>
      </c>
      <c r="L989" s="13" t="str">
        <f t="shared" si="15"/>
        <v>PostAlerta</v>
      </c>
    </row>
    <row r="990" spans="1:12" ht="15.75" customHeight="1" x14ac:dyDescent="0.25">
      <c r="A990" s="13">
        <v>31895142</v>
      </c>
      <c r="B990" s="13" t="s">
        <v>15390</v>
      </c>
      <c r="C990" s="13" t="s">
        <v>15391</v>
      </c>
      <c r="D990" s="13" t="s">
        <v>15392</v>
      </c>
      <c r="E990" s="13" t="s">
        <v>15393</v>
      </c>
      <c r="F990" s="13" t="s">
        <v>12412</v>
      </c>
      <c r="G990" s="13">
        <v>2020</v>
      </c>
      <c r="H990" s="44">
        <v>43833</v>
      </c>
      <c r="K990" s="13" t="s">
        <v>15394</v>
      </c>
      <c r="L990" s="13" t="str">
        <f t="shared" si="15"/>
        <v>PostAlerta</v>
      </c>
    </row>
    <row r="991" spans="1:12" ht="15.75" customHeight="1" x14ac:dyDescent="0.25">
      <c r="A991" s="13">
        <v>30957153</v>
      </c>
      <c r="B991" s="13" t="s">
        <v>7159</v>
      </c>
      <c r="C991" s="13" t="s">
        <v>7160</v>
      </c>
      <c r="D991" s="13" t="s">
        <v>7161</v>
      </c>
      <c r="E991" s="13" t="s">
        <v>6760</v>
      </c>
      <c r="F991" s="13" t="s">
        <v>195</v>
      </c>
      <c r="G991" s="13">
        <v>2020</v>
      </c>
      <c r="H991" s="44">
        <v>43564</v>
      </c>
      <c r="K991" s="13" t="s">
        <v>7162</v>
      </c>
      <c r="L991" s="13" t="str">
        <f t="shared" si="15"/>
        <v>PostAlerta</v>
      </c>
    </row>
    <row r="992" spans="1:12" ht="15.75" customHeight="1" x14ac:dyDescent="0.25">
      <c r="A992" s="13">
        <v>30957162</v>
      </c>
      <c r="B992" s="13" t="s">
        <v>4321</v>
      </c>
      <c r="C992" s="13" t="s">
        <v>4322</v>
      </c>
      <c r="D992" s="13" t="s">
        <v>4323</v>
      </c>
      <c r="E992" s="13" t="s">
        <v>483</v>
      </c>
      <c r="F992" s="13" t="s">
        <v>195</v>
      </c>
      <c r="G992" s="13">
        <v>2020</v>
      </c>
      <c r="H992" s="44">
        <v>43564</v>
      </c>
      <c r="I992" s="13" t="s">
        <v>4324</v>
      </c>
      <c r="K992" s="13" t="s">
        <v>4325</v>
      </c>
      <c r="L992" s="13" t="str">
        <f t="shared" si="15"/>
        <v>PostAlerta</v>
      </c>
    </row>
    <row r="993" spans="1:12" ht="15.75" customHeight="1" x14ac:dyDescent="0.25">
      <c r="A993" s="13">
        <v>31538646</v>
      </c>
      <c r="B993" s="13" t="s">
        <v>14082</v>
      </c>
      <c r="C993" s="13" t="s">
        <v>14083</v>
      </c>
      <c r="D993" s="13" t="s">
        <v>14084</v>
      </c>
      <c r="E993" s="13" t="s">
        <v>6819</v>
      </c>
      <c r="F993" s="13" t="s">
        <v>2140</v>
      </c>
      <c r="G993" s="13">
        <v>2020</v>
      </c>
      <c r="H993" s="44">
        <v>43729</v>
      </c>
      <c r="I993" s="13" t="s">
        <v>14085</v>
      </c>
      <c r="K993" s="13" t="s">
        <v>14086</v>
      </c>
      <c r="L993" s="13" t="str">
        <f t="shared" si="15"/>
        <v>PostAlerta</v>
      </c>
    </row>
    <row r="994" spans="1:12" ht="15.75" customHeight="1" x14ac:dyDescent="0.25">
      <c r="A994" s="13">
        <v>32191696</v>
      </c>
      <c r="B994" s="13" t="s">
        <v>1775</v>
      </c>
      <c r="C994" s="13" t="s">
        <v>1776</v>
      </c>
      <c r="D994" s="13" t="s">
        <v>1777</v>
      </c>
      <c r="E994" s="13" t="s">
        <v>1778</v>
      </c>
      <c r="F994" s="13" t="s">
        <v>1779</v>
      </c>
      <c r="G994" s="13">
        <v>2020</v>
      </c>
      <c r="H994" s="44">
        <v>43910</v>
      </c>
      <c r="I994" s="13" t="s">
        <v>1780</v>
      </c>
      <c r="K994" s="13" t="s">
        <v>1781</v>
      </c>
      <c r="L994" s="13" t="str">
        <f t="shared" si="15"/>
        <v>PostAlerta</v>
      </c>
    </row>
    <row r="995" spans="1:12" ht="15.75" customHeight="1" x14ac:dyDescent="0.25">
      <c r="A995" s="13">
        <v>32024723</v>
      </c>
      <c r="B995" s="13" t="s">
        <v>8809</v>
      </c>
      <c r="C995" s="13" t="s">
        <v>8810</v>
      </c>
      <c r="D995" s="13" t="s">
        <v>8811</v>
      </c>
      <c r="E995" s="13" t="s">
        <v>8812</v>
      </c>
      <c r="F995" s="13" t="s">
        <v>502</v>
      </c>
      <c r="G995" s="13">
        <v>2020</v>
      </c>
      <c r="H995" s="44">
        <v>43868</v>
      </c>
      <c r="I995" s="13" t="s">
        <v>8813</v>
      </c>
      <c r="K995" s="13" t="s">
        <v>8814</v>
      </c>
      <c r="L995" s="13" t="str">
        <f t="shared" si="15"/>
        <v>PostAlerta</v>
      </c>
    </row>
    <row r="996" spans="1:12" ht="15.75" customHeight="1" x14ac:dyDescent="0.25">
      <c r="A996" s="13">
        <v>32221472</v>
      </c>
      <c r="B996" s="13" t="s">
        <v>7172</v>
      </c>
      <c r="C996" s="13" t="s">
        <v>7173</v>
      </c>
      <c r="D996" s="13" t="s">
        <v>7174</v>
      </c>
      <c r="E996" s="13" t="s">
        <v>7175</v>
      </c>
      <c r="F996" s="13" t="s">
        <v>2202</v>
      </c>
      <c r="G996" s="13">
        <v>2020</v>
      </c>
      <c r="H996" s="44">
        <v>43920</v>
      </c>
      <c r="I996" s="13" t="s">
        <v>7176</v>
      </c>
      <c r="K996" s="13" t="s">
        <v>7177</v>
      </c>
      <c r="L996" s="13" t="str">
        <f t="shared" si="15"/>
        <v>PostAlerta</v>
      </c>
    </row>
    <row r="997" spans="1:12" ht="15.75" customHeight="1" x14ac:dyDescent="0.25">
      <c r="A997" s="13">
        <v>31802195</v>
      </c>
      <c r="B997" s="13" t="s">
        <v>125</v>
      </c>
      <c r="C997" s="13" t="s">
        <v>126</v>
      </c>
      <c r="D997" s="13" t="s">
        <v>127</v>
      </c>
      <c r="E997" s="13" t="s">
        <v>128</v>
      </c>
      <c r="F997" s="13" t="s">
        <v>129</v>
      </c>
      <c r="G997" s="13">
        <v>2020</v>
      </c>
      <c r="H997" s="44">
        <v>43805</v>
      </c>
      <c r="I997" s="13" t="s">
        <v>130</v>
      </c>
      <c r="K997" s="13" t="s">
        <v>131</v>
      </c>
      <c r="L997" s="13" t="str">
        <f t="shared" si="15"/>
        <v>PostAlerta</v>
      </c>
    </row>
    <row r="998" spans="1:12" ht="15.75" customHeight="1" x14ac:dyDescent="0.25">
      <c r="A998" s="13">
        <v>31899504</v>
      </c>
      <c r="B998" s="13" t="s">
        <v>6158</v>
      </c>
      <c r="C998" s="13" t="s">
        <v>6159</v>
      </c>
      <c r="D998" s="13" t="s">
        <v>6160</v>
      </c>
      <c r="E998" s="13" t="s">
        <v>2071</v>
      </c>
      <c r="F998" s="13" t="s">
        <v>493</v>
      </c>
      <c r="G998" s="13">
        <v>2020</v>
      </c>
      <c r="H998" s="44">
        <v>43834</v>
      </c>
      <c r="K998" s="13" t="s">
        <v>6161</v>
      </c>
      <c r="L998" s="13" t="str">
        <f t="shared" si="15"/>
        <v>PostAlerta</v>
      </c>
    </row>
    <row r="999" spans="1:12" ht="15.75" customHeight="1" x14ac:dyDescent="0.25">
      <c r="A999" s="13">
        <v>31993971</v>
      </c>
      <c r="B999" s="13" t="s">
        <v>19877</v>
      </c>
      <c r="C999" s="13" t="s">
        <v>19878</v>
      </c>
      <c r="D999" s="13" t="s">
        <v>19879</v>
      </c>
      <c r="E999" s="13" t="s">
        <v>15212</v>
      </c>
      <c r="F999" s="13" t="s">
        <v>4735</v>
      </c>
      <c r="G999" s="13">
        <v>2020</v>
      </c>
      <c r="H999" s="44">
        <v>43860</v>
      </c>
      <c r="I999" s="13" t="s">
        <v>19880</v>
      </c>
      <c r="K999" s="13" t="s">
        <v>19881</v>
      </c>
      <c r="L999" s="13" t="str">
        <f t="shared" si="15"/>
        <v>PostAlerta</v>
      </c>
    </row>
    <row r="1000" spans="1:12" ht="15.75" customHeight="1" x14ac:dyDescent="0.25">
      <c r="A1000" s="13">
        <v>32022739</v>
      </c>
      <c r="B1000" s="13" t="s">
        <v>4919</v>
      </c>
      <c r="C1000" s="13" t="s">
        <v>4920</v>
      </c>
      <c r="D1000" s="13" t="s">
        <v>4921</v>
      </c>
      <c r="E1000" s="13" t="s">
        <v>4922</v>
      </c>
      <c r="F1000" s="13" t="s">
        <v>304</v>
      </c>
      <c r="G1000" s="13">
        <v>2020</v>
      </c>
      <c r="H1000" s="44">
        <v>43867</v>
      </c>
      <c r="I1000" s="13" t="s">
        <v>4923</v>
      </c>
      <c r="K1000" s="13" t="s">
        <v>4924</v>
      </c>
      <c r="L1000" s="13" t="str">
        <f t="shared" si="15"/>
        <v>PostAlerta</v>
      </c>
    </row>
    <row r="1001" spans="1:12" ht="15.75" customHeight="1" x14ac:dyDescent="0.25">
      <c r="A1001" s="13">
        <v>32094149</v>
      </c>
      <c r="B1001" s="13" t="s">
        <v>21817</v>
      </c>
      <c r="C1001" s="13" t="s">
        <v>21818</v>
      </c>
      <c r="D1001" s="13" t="s">
        <v>21819</v>
      </c>
      <c r="E1001" s="13" t="s">
        <v>21820</v>
      </c>
      <c r="F1001" s="13" t="s">
        <v>21821</v>
      </c>
      <c r="G1001" s="13">
        <v>2020</v>
      </c>
      <c r="H1001" s="44">
        <v>43887</v>
      </c>
      <c r="I1001" s="13" t="s">
        <v>21822</v>
      </c>
      <c r="K1001" s="13" t="s">
        <v>21823</v>
      </c>
      <c r="L1001" s="13" t="str">
        <f t="shared" si="15"/>
        <v>PostAlerta</v>
      </c>
    </row>
    <row r="1002" spans="1:12" ht="15.75" customHeight="1" x14ac:dyDescent="0.25">
      <c r="A1002" s="13">
        <v>32105602</v>
      </c>
      <c r="B1002" s="13" t="s">
        <v>10416</v>
      </c>
      <c r="C1002" s="13" t="s">
        <v>10417</v>
      </c>
      <c r="D1002" s="13" t="s">
        <v>10418</v>
      </c>
      <c r="E1002" s="13" t="s">
        <v>10419</v>
      </c>
      <c r="F1002" s="13" t="s">
        <v>595</v>
      </c>
      <c r="G1002" s="13">
        <v>2020</v>
      </c>
      <c r="H1002" s="44">
        <v>43889</v>
      </c>
      <c r="K1002" s="13" t="s">
        <v>10420</v>
      </c>
      <c r="L1002" s="13" t="str">
        <f t="shared" si="15"/>
        <v>PostAlerta</v>
      </c>
    </row>
    <row r="1003" spans="1:12" ht="15.75" customHeight="1" x14ac:dyDescent="0.25">
      <c r="A1003" s="13">
        <v>32213251</v>
      </c>
      <c r="B1003" s="13" t="s">
        <v>5014</v>
      </c>
      <c r="C1003" s="13" t="s">
        <v>5015</v>
      </c>
      <c r="D1003" s="13" t="s">
        <v>5016</v>
      </c>
      <c r="E1003" s="13" t="s">
        <v>5017</v>
      </c>
      <c r="F1003" s="13" t="s">
        <v>249</v>
      </c>
      <c r="G1003" s="13">
        <v>2020</v>
      </c>
      <c r="H1003" s="44">
        <v>43918</v>
      </c>
      <c r="I1003" s="13" t="s">
        <v>5018</v>
      </c>
      <c r="K1003" s="13" t="s">
        <v>5019</v>
      </c>
      <c r="L1003" s="13" t="str">
        <f t="shared" si="15"/>
        <v>PostAlerta</v>
      </c>
    </row>
    <row r="1004" spans="1:12" ht="15.75" customHeight="1" x14ac:dyDescent="0.25">
      <c r="A1004" s="13">
        <v>31972174</v>
      </c>
      <c r="B1004" s="13" t="s">
        <v>441</v>
      </c>
      <c r="C1004" s="13" t="s">
        <v>442</v>
      </c>
      <c r="D1004" s="13" t="s">
        <v>443</v>
      </c>
      <c r="E1004" s="13" t="s">
        <v>444</v>
      </c>
      <c r="F1004" s="13" t="s">
        <v>445</v>
      </c>
      <c r="G1004" s="13">
        <v>2020</v>
      </c>
      <c r="H1004" s="44">
        <v>43854</v>
      </c>
      <c r="K1004" s="13" t="s">
        <v>446</v>
      </c>
      <c r="L1004" s="13" t="str">
        <f t="shared" si="15"/>
        <v>PostAlerta</v>
      </c>
    </row>
    <row r="1005" spans="1:12" ht="15.75" customHeight="1" x14ac:dyDescent="0.25">
      <c r="A1005" s="13">
        <v>32207537</v>
      </c>
      <c r="B1005" s="13" t="s">
        <v>19119</v>
      </c>
      <c r="C1005" s="13" t="s">
        <v>19120</v>
      </c>
      <c r="D1005" s="13" t="s">
        <v>19121</v>
      </c>
      <c r="E1005" s="13" t="s">
        <v>18605</v>
      </c>
      <c r="F1005" s="13" t="s">
        <v>3824</v>
      </c>
      <c r="G1005" s="13">
        <v>2020</v>
      </c>
      <c r="H1005" s="44">
        <v>43915</v>
      </c>
      <c r="I1005" s="13" t="s">
        <v>19122</v>
      </c>
      <c r="K1005" s="13" t="s">
        <v>19123</v>
      </c>
      <c r="L1005" s="13" t="str">
        <f t="shared" si="15"/>
        <v>PostAlerta</v>
      </c>
    </row>
    <row r="1006" spans="1:12" ht="15.75" customHeight="1" x14ac:dyDescent="0.25">
      <c r="A1006" s="13">
        <v>32071056</v>
      </c>
      <c r="B1006" s="13" t="s">
        <v>4864</v>
      </c>
      <c r="C1006" s="13" t="s">
        <v>4865</v>
      </c>
      <c r="D1006" s="13" t="s">
        <v>4866</v>
      </c>
      <c r="E1006" s="13" t="s">
        <v>4867</v>
      </c>
      <c r="F1006" s="13" t="s">
        <v>573</v>
      </c>
      <c r="G1006" s="13">
        <v>2020</v>
      </c>
      <c r="H1006" s="44">
        <v>43881</v>
      </c>
      <c r="I1006" s="13" t="s">
        <v>4868</v>
      </c>
      <c r="K1006" s="13" t="s">
        <v>4869</v>
      </c>
      <c r="L1006" s="13" t="str">
        <f t="shared" si="15"/>
        <v>PostAlerta</v>
      </c>
    </row>
    <row r="1007" spans="1:12" ht="15.75" customHeight="1" x14ac:dyDescent="0.25">
      <c r="A1007" s="13">
        <v>31781772</v>
      </c>
      <c r="B1007" s="13" t="s">
        <v>7522</v>
      </c>
      <c r="C1007" s="13" t="s">
        <v>7523</v>
      </c>
      <c r="D1007" s="13" t="s">
        <v>7524</v>
      </c>
      <c r="E1007" s="13" t="s">
        <v>580</v>
      </c>
      <c r="F1007" s="13" t="s">
        <v>195</v>
      </c>
      <c r="G1007" s="13">
        <v>2020</v>
      </c>
      <c r="H1007" s="44">
        <v>43799</v>
      </c>
      <c r="I1007" s="13" t="s">
        <v>7525</v>
      </c>
      <c r="K1007" s="13" t="s">
        <v>7526</v>
      </c>
      <c r="L1007" s="13" t="str">
        <f t="shared" si="15"/>
        <v>PostAlerta</v>
      </c>
    </row>
    <row r="1008" spans="1:12" ht="15.75" customHeight="1" x14ac:dyDescent="0.25">
      <c r="A1008" s="13">
        <v>32345231</v>
      </c>
      <c r="B1008" s="13" t="s">
        <v>22572</v>
      </c>
      <c r="C1008" s="13" t="s">
        <v>22573</v>
      </c>
      <c r="D1008" s="13" t="s">
        <v>22574</v>
      </c>
      <c r="E1008" s="13" t="s">
        <v>22575</v>
      </c>
      <c r="F1008" s="13" t="s">
        <v>1066</v>
      </c>
      <c r="G1008" s="13">
        <v>2020</v>
      </c>
      <c r="H1008" s="44">
        <v>43951</v>
      </c>
      <c r="I1008" s="13" t="s">
        <v>22576</v>
      </c>
      <c r="K1008" s="13" t="s">
        <v>22577</v>
      </c>
      <c r="L1008" s="13" t="str">
        <f t="shared" si="15"/>
        <v>PostAlerta</v>
      </c>
    </row>
    <row r="1009" spans="1:12" ht="15.75" customHeight="1" x14ac:dyDescent="0.25">
      <c r="A1009" s="13">
        <v>31040250</v>
      </c>
      <c r="B1009" s="13" t="s">
        <v>4674</v>
      </c>
      <c r="C1009" s="13" t="s">
        <v>4675</v>
      </c>
      <c r="D1009" s="13" t="s">
        <v>4676</v>
      </c>
      <c r="E1009" s="13" t="s">
        <v>4677</v>
      </c>
      <c r="F1009" s="13" t="s">
        <v>393</v>
      </c>
      <c r="G1009" s="13">
        <v>2020</v>
      </c>
      <c r="H1009" s="44">
        <v>43587</v>
      </c>
      <c r="I1009" s="13" t="s">
        <v>4678</v>
      </c>
      <c r="K1009" s="13" t="s">
        <v>4679</v>
      </c>
      <c r="L1009" s="13" t="str">
        <f t="shared" si="15"/>
        <v>PostAlerta</v>
      </c>
    </row>
    <row r="1010" spans="1:12" ht="15.75" customHeight="1" x14ac:dyDescent="0.25">
      <c r="A1010" s="13">
        <v>31164232</v>
      </c>
      <c r="B1010" s="13" t="s">
        <v>13367</v>
      </c>
      <c r="C1010" s="13" t="s">
        <v>13368</v>
      </c>
      <c r="D1010" s="13" t="s">
        <v>13369</v>
      </c>
      <c r="E1010" s="13" t="s">
        <v>13370</v>
      </c>
      <c r="F1010" s="13" t="s">
        <v>13371</v>
      </c>
      <c r="G1010" s="13">
        <v>2020</v>
      </c>
      <c r="H1010" s="44">
        <v>43622</v>
      </c>
      <c r="I1010" s="13" t="s">
        <v>13372</v>
      </c>
      <c r="K1010" s="13" t="s">
        <v>13373</v>
      </c>
      <c r="L1010" s="13" t="str">
        <f t="shared" si="15"/>
        <v>PostAlerta</v>
      </c>
    </row>
    <row r="1011" spans="1:12" ht="15.75" customHeight="1" x14ac:dyDescent="0.25">
      <c r="A1011" s="13">
        <v>32019895</v>
      </c>
      <c r="B1011" s="13" t="s">
        <v>10151</v>
      </c>
      <c r="C1011" s="13" t="s">
        <v>10152</v>
      </c>
      <c r="D1011" s="13" t="s">
        <v>10153</v>
      </c>
      <c r="E1011" s="13" t="s">
        <v>10154</v>
      </c>
      <c r="F1011" s="13" t="s">
        <v>393</v>
      </c>
      <c r="G1011" s="13">
        <v>2020</v>
      </c>
      <c r="H1011" s="44">
        <v>43867</v>
      </c>
      <c r="I1011" s="13" t="s">
        <v>10155</v>
      </c>
      <c r="K1011" s="13" t="s">
        <v>10156</v>
      </c>
      <c r="L1011" s="13" t="str">
        <f t="shared" si="15"/>
        <v>PostAlerta</v>
      </c>
    </row>
    <row r="1012" spans="1:12" ht="15.75" customHeight="1" x14ac:dyDescent="0.25">
      <c r="A1012" s="13">
        <v>32073548</v>
      </c>
      <c r="B1012" s="13" t="s">
        <v>8932</v>
      </c>
      <c r="C1012" s="13" t="s">
        <v>8933</v>
      </c>
      <c r="D1012" s="13" t="s">
        <v>8934</v>
      </c>
      <c r="E1012" s="13" t="s">
        <v>8935</v>
      </c>
      <c r="F1012" s="13" t="s">
        <v>304</v>
      </c>
      <c r="G1012" s="13">
        <v>2020</v>
      </c>
      <c r="H1012" s="44">
        <v>43881</v>
      </c>
      <c r="K1012" s="13" t="s">
        <v>8936</v>
      </c>
      <c r="L1012" s="13" t="str">
        <f t="shared" si="15"/>
        <v>PostAlerta</v>
      </c>
    </row>
    <row r="1013" spans="1:12" ht="15.75" customHeight="1" x14ac:dyDescent="0.25">
      <c r="A1013" s="13">
        <v>32304528</v>
      </c>
      <c r="B1013" s="13" t="s">
        <v>8107</v>
      </c>
      <c r="C1013" s="13" t="s">
        <v>8108</v>
      </c>
      <c r="D1013" s="13" t="s">
        <v>8109</v>
      </c>
      <c r="E1013" s="13" t="s">
        <v>8110</v>
      </c>
      <c r="F1013" s="13" t="s">
        <v>304</v>
      </c>
      <c r="G1013" s="13">
        <v>2020</v>
      </c>
      <c r="H1013" s="44">
        <v>43940</v>
      </c>
      <c r="I1013" s="13" t="s">
        <v>8111</v>
      </c>
      <c r="J1013" s="13" t="s">
        <v>8112</v>
      </c>
      <c r="K1013" s="13" t="s">
        <v>8113</v>
      </c>
      <c r="L1013" s="13" t="str">
        <f t="shared" si="15"/>
        <v>PostAlerta</v>
      </c>
    </row>
    <row r="1014" spans="1:12" ht="15.75" customHeight="1" x14ac:dyDescent="0.25">
      <c r="A1014" s="13">
        <v>32316853</v>
      </c>
      <c r="B1014" s="13" t="s">
        <v>3719</v>
      </c>
      <c r="C1014" s="13" t="s">
        <v>3720</v>
      </c>
      <c r="D1014" s="13" t="s">
        <v>3721</v>
      </c>
      <c r="E1014" s="13" t="s">
        <v>3722</v>
      </c>
      <c r="F1014" s="13" t="s">
        <v>735</v>
      </c>
      <c r="G1014" s="13">
        <v>2020</v>
      </c>
      <c r="H1014" s="44">
        <v>43944</v>
      </c>
      <c r="K1014" s="13" t="s">
        <v>3723</v>
      </c>
      <c r="L1014" s="13" t="str">
        <f t="shared" si="15"/>
        <v>PostAlerta</v>
      </c>
    </row>
    <row r="1015" spans="1:12" ht="15.75" customHeight="1" x14ac:dyDescent="0.25">
      <c r="A1015" s="13">
        <v>32375974</v>
      </c>
      <c r="B1015" s="13" t="s">
        <v>18485</v>
      </c>
      <c r="C1015" s="13" t="s">
        <v>18486</v>
      </c>
      <c r="D1015" s="13" t="s">
        <v>18487</v>
      </c>
      <c r="E1015" s="13" t="s">
        <v>18488</v>
      </c>
      <c r="F1015" s="13" t="s">
        <v>249</v>
      </c>
      <c r="G1015" s="13">
        <v>2020</v>
      </c>
      <c r="H1015" s="44">
        <v>43959</v>
      </c>
      <c r="I1015" s="13" t="s">
        <v>18489</v>
      </c>
      <c r="K1015" s="13" t="s">
        <v>18490</v>
      </c>
      <c r="L1015" s="13" t="str">
        <f t="shared" si="15"/>
        <v>PostAlerta</v>
      </c>
    </row>
    <row r="1016" spans="1:12" ht="15.75" customHeight="1" x14ac:dyDescent="0.25">
      <c r="A1016" s="13">
        <v>32418509</v>
      </c>
      <c r="B1016" s="13" t="s">
        <v>9222</v>
      </c>
      <c r="C1016" s="13" t="s">
        <v>9223</v>
      </c>
      <c r="D1016" s="13" t="s">
        <v>9224</v>
      </c>
      <c r="E1016" s="13" t="s">
        <v>655</v>
      </c>
      <c r="F1016" s="13" t="s">
        <v>4579</v>
      </c>
      <c r="G1016" s="13">
        <v>2020</v>
      </c>
      <c r="H1016" s="44">
        <v>43970</v>
      </c>
      <c r="K1016" s="13" t="s">
        <v>9225</v>
      </c>
      <c r="L1016" s="13" t="str">
        <f t="shared" si="15"/>
        <v>PostAlerta</v>
      </c>
    </row>
    <row r="1017" spans="1:12" ht="15.75" customHeight="1" x14ac:dyDescent="0.25">
      <c r="A1017" s="13">
        <v>32253235</v>
      </c>
      <c r="B1017" s="13" t="s">
        <v>1587</v>
      </c>
      <c r="C1017" s="13" t="s">
        <v>1588</v>
      </c>
      <c r="D1017" s="13" t="s">
        <v>1589</v>
      </c>
      <c r="E1017" s="13" t="s">
        <v>1590</v>
      </c>
      <c r="F1017" s="13" t="s">
        <v>1038</v>
      </c>
      <c r="G1017" s="13">
        <v>2020</v>
      </c>
      <c r="H1017" s="44">
        <v>43929</v>
      </c>
      <c r="I1017" s="13" t="s">
        <v>1591</v>
      </c>
      <c r="K1017" s="13" t="s">
        <v>1592</v>
      </c>
      <c r="L1017" s="13" t="str">
        <f t="shared" si="15"/>
        <v>PostAlerta</v>
      </c>
    </row>
    <row r="1018" spans="1:12" ht="15.75" customHeight="1" x14ac:dyDescent="0.25">
      <c r="A1018" s="13">
        <v>32457251</v>
      </c>
      <c r="B1018" s="13" t="s">
        <v>3230</v>
      </c>
      <c r="C1018" s="13" t="s">
        <v>3231</v>
      </c>
      <c r="D1018" s="13" t="s">
        <v>3232</v>
      </c>
      <c r="E1018" s="13" t="s">
        <v>3233</v>
      </c>
      <c r="F1018" s="13" t="s">
        <v>277</v>
      </c>
      <c r="G1018" s="13">
        <v>2020</v>
      </c>
      <c r="H1018" s="44">
        <v>43979</v>
      </c>
      <c r="I1018" s="13" t="s">
        <v>3234</v>
      </c>
      <c r="K1018" s="13" t="s">
        <v>3235</v>
      </c>
      <c r="L1018" s="13" t="str">
        <f t="shared" si="15"/>
        <v>PostAlerta</v>
      </c>
    </row>
    <row r="1019" spans="1:12" ht="15.75" customHeight="1" x14ac:dyDescent="0.25">
      <c r="A1019" s="13">
        <v>31536154</v>
      </c>
      <c r="B1019" s="13" t="s">
        <v>9658</v>
      </c>
      <c r="C1019" s="13" t="s">
        <v>9659</v>
      </c>
      <c r="D1019" s="13" t="s">
        <v>9660</v>
      </c>
      <c r="E1019" s="13" t="s">
        <v>9661</v>
      </c>
      <c r="F1019" s="13" t="s">
        <v>846</v>
      </c>
      <c r="G1019" s="13">
        <v>2020</v>
      </c>
      <c r="H1019" s="44">
        <v>43728</v>
      </c>
      <c r="I1019" s="13" t="s">
        <v>9662</v>
      </c>
      <c r="J1019" s="13" t="s">
        <v>9663</v>
      </c>
      <c r="K1019" s="13" t="s">
        <v>9664</v>
      </c>
      <c r="L1019" s="13" t="str">
        <f t="shared" si="15"/>
        <v>PostAlerta</v>
      </c>
    </row>
    <row r="1020" spans="1:12" ht="15.75" customHeight="1" x14ac:dyDescent="0.25">
      <c r="A1020" s="13">
        <v>32068837</v>
      </c>
      <c r="B1020" s="13" t="s">
        <v>8860</v>
      </c>
      <c r="C1020" s="13" t="s">
        <v>8861</v>
      </c>
      <c r="D1020" s="13" t="s">
        <v>8862</v>
      </c>
      <c r="E1020" s="13" t="s">
        <v>8863</v>
      </c>
      <c r="F1020" s="13" t="s">
        <v>493</v>
      </c>
      <c r="G1020" s="13">
        <v>2020</v>
      </c>
      <c r="H1020" s="44">
        <v>43880</v>
      </c>
      <c r="I1020" s="13" t="s">
        <v>8864</v>
      </c>
      <c r="K1020" s="13" t="s">
        <v>8865</v>
      </c>
      <c r="L1020" s="13" t="str">
        <f t="shared" si="15"/>
        <v>PostAlerta</v>
      </c>
    </row>
    <row r="1021" spans="1:12" ht="15.75" customHeight="1" x14ac:dyDescent="0.25">
      <c r="A1021" s="13">
        <v>32119845</v>
      </c>
      <c r="B1021" s="13" t="s">
        <v>167</v>
      </c>
      <c r="C1021" s="13" t="s">
        <v>168</v>
      </c>
      <c r="D1021" s="13" t="s">
        <v>169</v>
      </c>
      <c r="E1021" s="13" t="s">
        <v>170</v>
      </c>
      <c r="F1021" s="13" t="s">
        <v>171</v>
      </c>
      <c r="G1021" s="13">
        <v>2020</v>
      </c>
      <c r="H1021" s="44">
        <v>43893</v>
      </c>
      <c r="I1021" s="13" t="s">
        <v>172</v>
      </c>
      <c r="J1021" s="13" t="s">
        <v>173</v>
      </c>
      <c r="K1021" s="13" t="s">
        <v>174</v>
      </c>
      <c r="L1021" s="13" t="str">
        <f t="shared" si="15"/>
        <v>PostAlerta</v>
      </c>
    </row>
    <row r="1022" spans="1:12" ht="15.75" customHeight="1" x14ac:dyDescent="0.25">
      <c r="A1022" s="13">
        <v>32413018</v>
      </c>
      <c r="B1022" s="13" t="s">
        <v>15377</v>
      </c>
      <c r="C1022" s="13" t="s">
        <v>15378</v>
      </c>
      <c r="D1022" s="13" t="s">
        <v>15379</v>
      </c>
      <c r="E1022" s="13" t="s">
        <v>11777</v>
      </c>
      <c r="F1022" s="13" t="s">
        <v>304</v>
      </c>
      <c r="G1022" s="13">
        <v>2020</v>
      </c>
      <c r="H1022" s="44">
        <v>43967</v>
      </c>
      <c r="K1022" s="13" t="s">
        <v>15380</v>
      </c>
      <c r="L1022" s="13" t="str">
        <f t="shared" si="15"/>
        <v>PostAlerta</v>
      </c>
    </row>
    <row r="1023" spans="1:12" ht="15.75" customHeight="1" x14ac:dyDescent="0.25">
      <c r="A1023" s="13">
        <v>32479537</v>
      </c>
      <c r="B1023" s="13" t="s">
        <v>4504</v>
      </c>
      <c r="C1023" s="13" t="s">
        <v>4505</v>
      </c>
      <c r="D1023" s="13" t="s">
        <v>4506</v>
      </c>
      <c r="E1023" s="13" t="s">
        <v>4507</v>
      </c>
      <c r="F1023" s="13" t="s">
        <v>424</v>
      </c>
      <c r="G1023" s="13">
        <v>2020</v>
      </c>
      <c r="H1023" s="44">
        <v>43984</v>
      </c>
      <c r="I1023" s="13" t="s">
        <v>4508</v>
      </c>
      <c r="K1023" s="13" t="s">
        <v>4509</v>
      </c>
      <c r="L1023" s="13" t="str">
        <f t="shared" si="15"/>
        <v>PostAlerta</v>
      </c>
    </row>
    <row r="1024" spans="1:12" ht="15.75" customHeight="1" x14ac:dyDescent="0.25">
      <c r="A1024" s="13">
        <v>32582169</v>
      </c>
      <c r="B1024" s="13" t="s">
        <v>20411</v>
      </c>
      <c r="C1024" s="13" t="s">
        <v>20412</v>
      </c>
      <c r="D1024" s="13" t="s">
        <v>20413</v>
      </c>
      <c r="E1024" s="13" t="s">
        <v>20414</v>
      </c>
      <c r="F1024" s="13" t="s">
        <v>460</v>
      </c>
      <c r="G1024" s="13">
        <v>2020</v>
      </c>
      <c r="H1024" s="44">
        <v>44008</v>
      </c>
      <c r="I1024" s="13" t="s">
        <v>20415</v>
      </c>
      <c r="K1024" s="13" t="s">
        <v>20416</v>
      </c>
      <c r="L1024" s="13" t="str">
        <f t="shared" si="15"/>
        <v>PostAlerta</v>
      </c>
    </row>
    <row r="1025" spans="1:12" ht="15.75" customHeight="1" x14ac:dyDescent="0.25">
      <c r="A1025" s="13">
        <v>32359875</v>
      </c>
      <c r="B1025" s="13" t="s">
        <v>10275</v>
      </c>
      <c r="C1025" s="13" t="s">
        <v>10276</v>
      </c>
      <c r="D1025" s="13" t="s">
        <v>10277</v>
      </c>
      <c r="E1025" s="13" t="s">
        <v>9230</v>
      </c>
      <c r="F1025" s="13" t="s">
        <v>8635</v>
      </c>
      <c r="G1025" s="13">
        <v>2020</v>
      </c>
      <c r="H1025" s="44">
        <v>43955</v>
      </c>
      <c r="I1025" s="13" t="s">
        <v>10278</v>
      </c>
      <c r="K1025" s="13" t="s">
        <v>10279</v>
      </c>
      <c r="L1025" s="13" t="str">
        <f t="shared" si="15"/>
        <v>PostAlerta</v>
      </c>
    </row>
    <row r="1026" spans="1:12" ht="15.75" customHeight="1" x14ac:dyDescent="0.25">
      <c r="A1026" s="13">
        <v>32519969</v>
      </c>
      <c r="B1026" s="13" t="s">
        <v>10669</v>
      </c>
      <c r="C1026" s="13" t="s">
        <v>10670</v>
      </c>
      <c r="D1026" s="13" t="s">
        <v>10671</v>
      </c>
      <c r="E1026" s="13" t="s">
        <v>10672</v>
      </c>
      <c r="F1026" s="13" t="s">
        <v>10673</v>
      </c>
      <c r="G1026" s="13">
        <v>2020</v>
      </c>
      <c r="H1026" s="44">
        <v>43993</v>
      </c>
      <c r="I1026" s="13" t="s">
        <v>10674</v>
      </c>
      <c r="K1026" s="13" t="s">
        <v>10675</v>
      </c>
      <c r="L1026" s="13" t="str">
        <f t="shared" ref="L1026:L1089" si="16">IF(ISNUMBER(VLOOKUP(A1026,PRE,1,FALSE)),"PreAlerta",IF(ISNUMBER(VLOOKUP(A1026,POST,1,FALSE)),"PostAlerta",IF(ISNUMBER(VLOOKUP(A1026,EXCL,1,FALSE)),"Excluida","no incluido")))</f>
        <v>PostAlerta</v>
      </c>
    </row>
    <row r="1027" spans="1:12" ht="15.75" customHeight="1" x14ac:dyDescent="0.25">
      <c r="A1027" s="13">
        <v>32523077</v>
      </c>
      <c r="B1027" s="13" t="s">
        <v>9304</v>
      </c>
      <c r="C1027" s="13" t="s">
        <v>9305</v>
      </c>
      <c r="D1027" s="13" t="s">
        <v>9306</v>
      </c>
      <c r="E1027" s="13" t="s">
        <v>9307</v>
      </c>
      <c r="F1027" s="13" t="s">
        <v>2202</v>
      </c>
      <c r="G1027" s="13">
        <v>2020</v>
      </c>
      <c r="H1027" s="44">
        <v>43994</v>
      </c>
      <c r="I1027" s="13" t="s">
        <v>9308</v>
      </c>
      <c r="K1027" s="13" t="s">
        <v>9309</v>
      </c>
      <c r="L1027" s="13" t="str">
        <f t="shared" si="16"/>
        <v>PostAlerta</v>
      </c>
    </row>
    <row r="1028" spans="1:12" ht="15.75" customHeight="1" x14ac:dyDescent="0.25">
      <c r="A1028" s="13">
        <v>32329999</v>
      </c>
      <c r="B1028" s="13" t="s">
        <v>12666</v>
      </c>
      <c r="C1028" s="13" t="s">
        <v>12667</v>
      </c>
      <c r="D1028" s="13" t="s">
        <v>12668</v>
      </c>
      <c r="E1028" s="13" t="s">
        <v>12669</v>
      </c>
      <c r="F1028" s="13" t="s">
        <v>959</v>
      </c>
      <c r="G1028" s="13">
        <v>2020</v>
      </c>
      <c r="H1028" s="44">
        <v>43946</v>
      </c>
      <c r="K1028" s="13" t="s">
        <v>12670</v>
      </c>
      <c r="L1028" s="13" t="str">
        <f t="shared" si="16"/>
        <v>PostAlerta</v>
      </c>
    </row>
    <row r="1029" spans="1:12" ht="15.75" customHeight="1" x14ac:dyDescent="0.25">
      <c r="A1029" s="13">
        <v>32434942</v>
      </c>
      <c r="B1029" s="13" t="s">
        <v>14035</v>
      </c>
      <c r="C1029" s="13" t="s">
        <v>14036</v>
      </c>
      <c r="D1029" s="13" t="s">
        <v>14037</v>
      </c>
      <c r="E1029" s="13" t="s">
        <v>7065</v>
      </c>
      <c r="F1029" s="13" t="s">
        <v>7066</v>
      </c>
      <c r="G1029" s="13">
        <v>2020</v>
      </c>
      <c r="H1029" s="44">
        <v>43973</v>
      </c>
      <c r="I1029" s="13" t="s">
        <v>14038</v>
      </c>
      <c r="J1029" s="13" t="s">
        <v>14039</v>
      </c>
      <c r="K1029" s="13" t="s">
        <v>14040</v>
      </c>
      <c r="L1029" s="13" t="str">
        <f t="shared" si="16"/>
        <v>PostAlerta</v>
      </c>
    </row>
    <row r="1030" spans="1:12" ht="15.75" customHeight="1" x14ac:dyDescent="0.25">
      <c r="A1030" s="13">
        <v>32606827</v>
      </c>
      <c r="B1030" s="13" t="s">
        <v>16621</v>
      </c>
      <c r="C1030" s="13" t="s">
        <v>16622</v>
      </c>
      <c r="D1030" s="13" t="s">
        <v>16623</v>
      </c>
      <c r="E1030" s="13" t="s">
        <v>144</v>
      </c>
      <c r="F1030" s="13" t="s">
        <v>15774</v>
      </c>
      <c r="G1030" s="13">
        <v>2020</v>
      </c>
      <c r="H1030" s="44">
        <v>44014</v>
      </c>
      <c r="I1030" s="13" t="s">
        <v>16624</v>
      </c>
      <c r="K1030" s="13" t="s">
        <v>16625</v>
      </c>
      <c r="L1030" s="13" t="str">
        <f t="shared" si="16"/>
        <v>PostAlerta</v>
      </c>
    </row>
    <row r="1031" spans="1:12" ht="15.75" customHeight="1" x14ac:dyDescent="0.25">
      <c r="A1031" s="13">
        <v>32637320</v>
      </c>
      <c r="B1031" s="13" t="s">
        <v>16417</v>
      </c>
      <c r="C1031" s="13" t="s">
        <v>16418</v>
      </c>
      <c r="D1031" s="13" t="s">
        <v>16419</v>
      </c>
      <c r="E1031" s="13" t="s">
        <v>16420</v>
      </c>
      <c r="F1031" s="13" t="s">
        <v>15867</v>
      </c>
      <c r="G1031" s="13">
        <v>2020</v>
      </c>
      <c r="H1031" s="44">
        <v>44021</v>
      </c>
      <c r="I1031" s="13" t="s">
        <v>16421</v>
      </c>
      <c r="K1031" s="13" t="s">
        <v>16422</v>
      </c>
      <c r="L1031" s="13" t="str">
        <f t="shared" si="16"/>
        <v>PostAlerta</v>
      </c>
    </row>
    <row r="1032" spans="1:12" ht="15.75" customHeight="1" x14ac:dyDescent="0.25">
      <c r="A1032" s="13">
        <v>32393483</v>
      </c>
      <c r="B1032" s="13" t="s">
        <v>10531</v>
      </c>
      <c r="C1032" s="13" t="s">
        <v>10532</v>
      </c>
      <c r="D1032" s="13" t="s">
        <v>10533</v>
      </c>
      <c r="E1032" s="13" t="s">
        <v>10534</v>
      </c>
      <c r="F1032" s="13" t="s">
        <v>573</v>
      </c>
      <c r="G1032" s="13">
        <v>2020</v>
      </c>
      <c r="H1032" s="44">
        <v>43964</v>
      </c>
      <c r="I1032" s="13" t="s">
        <v>10535</v>
      </c>
      <c r="K1032" s="13" t="s">
        <v>10536</v>
      </c>
      <c r="L1032" s="13" t="str">
        <f t="shared" si="16"/>
        <v>PostAlerta</v>
      </c>
    </row>
    <row r="1033" spans="1:12" ht="15.75" customHeight="1" x14ac:dyDescent="0.25">
      <c r="A1033" s="13">
        <v>32530591</v>
      </c>
      <c r="B1033" s="13" t="s">
        <v>8184</v>
      </c>
      <c r="C1033" s="13" t="s">
        <v>8185</v>
      </c>
      <c r="D1033" s="13" t="s">
        <v>8186</v>
      </c>
      <c r="E1033" s="13" t="s">
        <v>8187</v>
      </c>
      <c r="F1033" s="13" t="s">
        <v>8188</v>
      </c>
      <c r="G1033" s="13">
        <v>2020</v>
      </c>
      <c r="H1033" s="44">
        <v>43995</v>
      </c>
      <c r="K1033" s="13" t="s">
        <v>8189</v>
      </c>
      <c r="L1033" s="13" t="str">
        <f t="shared" si="16"/>
        <v>PostAlerta</v>
      </c>
    </row>
    <row r="1034" spans="1:12" ht="15.75" customHeight="1" x14ac:dyDescent="0.25">
      <c r="A1034" s="13">
        <v>32497502</v>
      </c>
      <c r="B1034" s="13" t="s">
        <v>18320</v>
      </c>
      <c r="C1034" s="13" t="s">
        <v>18321</v>
      </c>
      <c r="D1034" s="13" t="s">
        <v>18322</v>
      </c>
      <c r="E1034" s="13" t="s">
        <v>18323</v>
      </c>
      <c r="F1034" s="13" t="s">
        <v>18324</v>
      </c>
      <c r="G1034" s="13">
        <v>2020</v>
      </c>
      <c r="H1034" s="44">
        <v>43987</v>
      </c>
      <c r="I1034" s="13" t="s">
        <v>18325</v>
      </c>
      <c r="J1034" s="13" t="s">
        <v>18326</v>
      </c>
      <c r="K1034" s="13" t="s">
        <v>18327</v>
      </c>
      <c r="L1034" s="13" t="str">
        <f t="shared" si="16"/>
        <v>PostAlerta</v>
      </c>
    </row>
    <row r="1035" spans="1:12" ht="15.75" customHeight="1" x14ac:dyDescent="0.25">
      <c r="A1035" s="13">
        <v>32602459</v>
      </c>
      <c r="B1035" s="13" t="s">
        <v>3141</v>
      </c>
      <c r="C1035" s="13" t="s">
        <v>3142</v>
      </c>
      <c r="D1035" s="13" t="s">
        <v>3143</v>
      </c>
      <c r="E1035" s="13" t="s">
        <v>3144</v>
      </c>
      <c r="F1035" s="13" t="s">
        <v>873</v>
      </c>
      <c r="G1035" s="13">
        <v>2020</v>
      </c>
      <c r="H1035" s="44">
        <v>44013</v>
      </c>
      <c r="I1035" s="13" t="s">
        <v>3145</v>
      </c>
      <c r="K1035" s="13" t="s">
        <v>3146</v>
      </c>
      <c r="L1035" s="13" t="str">
        <f t="shared" si="16"/>
        <v>PostAlerta</v>
      </c>
    </row>
    <row r="1036" spans="1:12" ht="15.75" customHeight="1" x14ac:dyDescent="0.25">
      <c r="A1036" s="13">
        <v>32602460</v>
      </c>
      <c r="B1036" s="13" t="s">
        <v>6821</v>
      </c>
      <c r="C1036" s="13" t="s">
        <v>6822</v>
      </c>
      <c r="D1036" s="13" t="s">
        <v>6823</v>
      </c>
      <c r="E1036" s="13" t="s">
        <v>6824</v>
      </c>
      <c r="F1036" s="13" t="s">
        <v>873</v>
      </c>
      <c r="G1036" s="13">
        <v>2020</v>
      </c>
      <c r="H1036" s="44">
        <v>44013</v>
      </c>
      <c r="I1036" s="13" t="s">
        <v>6825</v>
      </c>
      <c r="K1036" s="13" t="s">
        <v>6826</v>
      </c>
      <c r="L1036" s="13" t="str">
        <f t="shared" si="16"/>
        <v>PostAlerta</v>
      </c>
    </row>
    <row r="1037" spans="1:12" ht="15.75" customHeight="1" x14ac:dyDescent="0.25">
      <c r="A1037" s="13">
        <v>32605597</v>
      </c>
      <c r="B1037" s="13" t="s">
        <v>8923</v>
      </c>
      <c r="C1037" s="13" t="s">
        <v>8924</v>
      </c>
      <c r="D1037" s="13" t="s">
        <v>8925</v>
      </c>
      <c r="E1037" s="13" t="s">
        <v>6760</v>
      </c>
      <c r="F1037" s="13" t="s">
        <v>2604</v>
      </c>
      <c r="G1037" s="13">
        <v>2020</v>
      </c>
      <c r="H1037" s="44">
        <v>44014</v>
      </c>
      <c r="I1037" s="13" t="s">
        <v>8926</v>
      </c>
      <c r="K1037" s="13" t="s">
        <v>8927</v>
      </c>
      <c r="L1037" s="13" t="str">
        <f t="shared" si="16"/>
        <v>PostAlerta</v>
      </c>
    </row>
    <row r="1038" spans="1:12" ht="15.75" customHeight="1" x14ac:dyDescent="0.25">
      <c r="A1038" s="13">
        <v>31784935</v>
      </c>
      <c r="B1038" s="13" t="s">
        <v>6496</v>
      </c>
      <c r="C1038" s="13" t="s">
        <v>6497</v>
      </c>
      <c r="D1038" s="13" t="s">
        <v>6498</v>
      </c>
      <c r="E1038" s="13" t="s">
        <v>706</v>
      </c>
      <c r="F1038" s="13" t="s">
        <v>6499</v>
      </c>
      <c r="G1038" s="13">
        <v>2020</v>
      </c>
      <c r="H1038" s="44">
        <v>43800</v>
      </c>
      <c r="K1038" s="13" t="s">
        <v>6500</v>
      </c>
      <c r="L1038" s="13" t="str">
        <f t="shared" si="16"/>
        <v>PostAlerta</v>
      </c>
    </row>
    <row r="1039" spans="1:12" ht="15.75" customHeight="1" x14ac:dyDescent="0.25">
      <c r="A1039" s="13">
        <v>31812771</v>
      </c>
      <c r="B1039" s="13" t="s">
        <v>21421</v>
      </c>
      <c r="C1039" s="13" t="s">
        <v>21422</v>
      </c>
      <c r="D1039" s="13" t="s">
        <v>21423</v>
      </c>
      <c r="E1039" s="13" t="s">
        <v>21424</v>
      </c>
      <c r="F1039" s="13" t="s">
        <v>1845</v>
      </c>
      <c r="G1039" s="13">
        <v>2020</v>
      </c>
      <c r="H1039" s="44">
        <v>43808</v>
      </c>
      <c r="K1039" s="13" t="s">
        <v>21425</v>
      </c>
      <c r="L1039" s="13" t="str">
        <f t="shared" si="16"/>
        <v>PostAlerta</v>
      </c>
    </row>
    <row r="1040" spans="1:12" ht="15.75" customHeight="1" x14ac:dyDescent="0.25">
      <c r="A1040" s="13">
        <v>32259846</v>
      </c>
      <c r="B1040" s="13" t="s">
        <v>10476</v>
      </c>
      <c r="C1040" s="13" t="s">
        <v>10477</v>
      </c>
      <c r="D1040" s="13" t="s">
        <v>10478</v>
      </c>
      <c r="E1040" s="13" t="s">
        <v>2564</v>
      </c>
      <c r="F1040" s="13" t="s">
        <v>493</v>
      </c>
      <c r="G1040" s="13">
        <v>2020</v>
      </c>
      <c r="H1040" s="44">
        <v>43929</v>
      </c>
      <c r="I1040" s="13" t="s">
        <v>10479</v>
      </c>
      <c r="K1040" s="13" t="s">
        <v>10480</v>
      </c>
      <c r="L1040" s="13" t="str">
        <f t="shared" si="16"/>
        <v>PostAlerta</v>
      </c>
    </row>
    <row r="1041" spans="1:12" ht="15.75" customHeight="1" x14ac:dyDescent="0.25">
      <c r="A1041" s="13">
        <v>32441045</v>
      </c>
      <c r="B1041" s="13" t="s">
        <v>1372</v>
      </c>
      <c r="C1041" s="13" t="s">
        <v>1373</v>
      </c>
      <c r="D1041" s="13" t="s">
        <v>1374</v>
      </c>
      <c r="E1041" s="13" t="s">
        <v>1375</v>
      </c>
      <c r="F1041" s="13" t="s">
        <v>1376</v>
      </c>
      <c r="G1041" s="13">
        <v>2020</v>
      </c>
      <c r="H1041" s="44">
        <v>43974</v>
      </c>
      <c r="K1041" s="13" t="s">
        <v>1377</v>
      </c>
      <c r="L1041" s="13" t="str">
        <f t="shared" si="16"/>
        <v>PostAlerta</v>
      </c>
    </row>
    <row r="1042" spans="1:12" ht="15.75" customHeight="1" x14ac:dyDescent="0.25">
      <c r="A1042" s="13">
        <v>32568875</v>
      </c>
      <c r="B1042" s="13" t="s">
        <v>7152</v>
      </c>
      <c r="C1042" s="13" t="s">
        <v>7153</v>
      </c>
      <c r="D1042" s="13" t="s">
        <v>7154</v>
      </c>
      <c r="E1042" s="13" t="s">
        <v>3946</v>
      </c>
      <c r="F1042" s="13" t="s">
        <v>7155</v>
      </c>
      <c r="G1042" s="13">
        <v>2020</v>
      </c>
      <c r="H1042" s="44">
        <v>44005</v>
      </c>
      <c r="I1042" s="13" t="s">
        <v>7156</v>
      </c>
      <c r="K1042" s="13" t="s">
        <v>7157</v>
      </c>
      <c r="L1042" s="13" t="str">
        <f t="shared" si="16"/>
        <v>PostAlerta</v>
      </c>
    </row>
    <row r="1043" spans="1:12" ht="15.75" customHeight="1" x14ac:dyDescent="0.25">
      <c r="A1043" s="13">
        <v>32661900</v>
      </c>
      <c r="B1043" s="13" t="s">
        <v>894</v>
      </c>
      <c r="C1043" s="13" t="s">
        <v>895</v>
      </c>
      <c r="D1043" s="13" t="s">
        <v>896</v>
      </c>
      <c r="E1043" s="13" t="s">
        <v>897</v>
      </c>
      <c r="F1043" s="13" t="s">
        <v>898</v>
      </c>
      <c r="G1043" s="13">
        <v>2020</v>
      </c>
      <c r="H1043" s="44">
        <v>44027</v>
      </c>
      <c r="I1043" s="13" t="s">
        <v>899</v>
      </c>
      <c r="J1043" s="13" t="s">
        <v>900</v>
      </c>
      <c r="K1043" s="13" t="s">
        <v>901</v>
      </c>
      <c r="L1043" s="13" t="str">
        <f t="shared" si="16"/>
        <v>PostAlerta</v>
      </c>
    </row>
    <row r="1044" spans="1:12" ht="15.75" customHeight="1" x14ac:dyDescent="0.25">
      <c r="A1044" s="13">
        <v>32664831</v>
      </c>
      <c r="B1044" s="13" t="s">
        <v>11538</v>
      </c>
      <c r="C1044" s="13" t="s">
        <v>11539</v>
      </c>
      <c r="D1044" s="13" t="s">
        <v>11540</v>
      </c>
      <c r="E1044" s="13" t="s">
        <v>655</v>
      </c>
      <c r="F1044" s="13" t="s">
        <v>4579</v>
      </c>
      <c r="G1044" s="13">
        <v>2020</v>
      </c>
      <c r="H1044" s="44">
        <v>44028</v>
      </c>
      <c r="K1044" s="13" t="s">
        <v>11541</v>
      </c>
      <c r="L1044" s="13" t="str">
        <f t="shared" si="16"/>
        <v>PostAlerta</v>
      </c>
    </row>
    <row r="1045" spans="1:12" ht="15.75" customHeight="1" x14ac:dyDescent="0.25">
      <c r="A1045" s="13">
        <v>32664833</v>
      </c>
      <c r="B1045" s="13" t="s">
        <v>10508</v>
      </c>
      <c r="C1045" s="13" t="s">
        <v>4577</v>
      </c>
      <c r="D1045" s="13" t="s">
        <v>10509</v>
      </c>
      <c r="E1045" s="13" t="s">
        <v>655</v>
      </c>
      <c r="F1045" s="13" t="s">
        <v>4579</v>
      </c>
      <c r="G1045" s="13">
        <v>2020</v>
      </c>
      <c r="H1045" s="44">
        <v>44028</v>
      </c>
      <c r="K1045" s="13" t="s">
        <v>10510</v>
      </c>
      <c r="L1045" s="13" t="str">
        <f t="shared" si="16"/>
        <v>PostAlerta</v>
      </c>
    </row>
    <row r="1046" spans="1:12" ht="15.75" customHeight="1" x14ac:dyDescent="0.25">
      <c r="A1046" s="13">
        <v>32677988</v>
      </c>
      <c r="B1046" s="13" t="s">
        <v>13288</v>
      </c>
      <c r="C1046" s="13" t="s">
        <v>13289</v>
      </c>
      <c r="D1046" s="13" t="s">
        <v>13290</v>
      </c>
      <c r="E1046" s="13" t="s">
        <v>7976</v>
      </c>
      <c r="F1046" s="13" t="s">
        <v>1066</v>
      </c>
      <c r="G1046" s="13">
        <v>2020</v>
      </c>
      <c r="H1046" s="44">
        <v>44030</v>
      </c>
      <c r="I1046" s="13" t="s">
        <v>13291</v>
      </c>
      <c r="K1046" s="13" t="s">
        <v>13292</v>
      </c>
      <c r="L1046" s="13" t="str">
        <f t="shared" si="16"/>
        <v>PostAlerta</v>
      </c>
    </row>
    <row r="1047" spans="1:12" ht="15.75" customHeight="1" x14ac:dyDescent="0.25">
      <c r="A1047" s="13">
        <v>32694582</v>
      </c>
      <c r="B1047" s="13" t="s">
        <v>11173</v>
      </c>
      <c r="C1047" s="13" t="s">
        <v>11174</v>
      </c>
      <c r="D1047" s="13" t="s">
        <v>11175</v>
      </c>
      <c r="E1047" s="13" t="s">
        <v>4959</v>
      </c>
      <c r="F1047" s="13" t="s">
        <v>2202</v>
      </c>
      <c r="G1047" s="13">
        <v>2020</v>
      </c>
      <c r="H1047" s="44">
        <v>44035</v>
      </c>
      <c r="I1047" s="13" t="s">
        <v>11176</v>
      </c>
      <c r="K1047" s="13" t="s">
        <v>11177</v>
      </c>
      <c r="L1047" s="13" t="str">
        <f t="shared" si="16"/>
        <v>PostAlerta</v>
      </c>
    </row>
    <row r="1048" spans="1:12" ht="15.75" customHeight="1" x14ac:dyDescent="0.25">
      <c r="A1048" s="13">
        <v>31801897</v>
      </c>
      <c r="B1048" s="13" t="s">
        <v>5951</v>
      </c>
      <c r="C1048" s="13" t="s">
        <v>5952</v>
      </c>
      <c r="D1048" s="13" t="s">
        <v>5953</v>
      </c>
      <c r="E1048" s="13" t="s">
        <v>5954</v>
      </c>
      <c r="F1048" s="13" t="s">
        <v>393</v>
      </c>
      <c r="G1048" s="13">
        <v>2020</v>
      </c>
      <c r="H1048" s="44">
        <v>43805</v>
      </c>
      <c r="K1048" s="13" t="s">
        <v>5955</v>
      </c>
      <c r="L1048" s="13" t="str">
        <f t="shared" si="16"/>
        <v>PostAlerta</v>
      </c>
    </row>
    <row r="1049" spans="1:12" ht="15.75" customHeight="1" x14ac:dyDescent="0.25">
      <c r="A1049" s="13">
        <v>32500764</v>
      </c>
      <c r="B1049" s="13" t="s">
        <v>2984</v>
      </c>
      <c r="C1049" s="13" t="s">
        <v>2985</v>
      </c>
      <c r="D1049" s="13" t="s">
        <v>2986</v>
      </c>
      <c r="E1049" s="13" t="s">
        <v>2987</v>
      </c>
      <c r="F1049" s="13" t="s">
        <v>2988</v>
      </c>
      <c r="G1049" s="13">
        <v>2020</v>
      </c>
      <c r="H1049" s="44">
        <v>43988</v>
      </c>
      <c r="I1049" s="13" t="s">
        <v>2989</v>
      </c>
      <c r="J1049" s="13" t="s">
        <v>2990</v>
      </c>
      <c r="K1049" s="13" t="s">
        <v>2991</v>
      </c>
      <c r="L1049" s="13" t="str">
        <f t="shared" si="16"/>
        <v>PostAlerta</v>
      </c>
    </row>
    <row r="1050" spans="1:12" ht="15.75" customHeight="1" x14ac:dyDescent="0.25">
      <c r="A1050" s="13">
        <v>32569625</v>
      </c>
      <c r="B1050" s="13" t="s">
        <v>20899</v>
      </c>
      <c r="C1050" s="13" t="s">
        <v>20900</v>
      </c>
      <c r="D1050" s="13" t="s">
        <v>20901</v>
      </c>
      <c r="E1050" s="13" t="s">
        <v>20902</v>
      </c>
      <c r="F1050" s="13" t="s">
        <v>679</v>
      </c>
      <c r="G1050" s="13">
        <v>2020</v>
      </c>
      <c r="H1050" s="44">
        <v>44005</v>
      </c>
      <c r="I1050" s="13" t="s">
        <v>20903</v>
      </c>
      <c r="J1050" s="13" t="s">
        <v>20904</v>
      </c>
      <c r="K1050" s="13" t="s">
        <v>20905</v>
      </c>
      <c r="L1050" s="13" t="str">
        <f t="shared" si="16"/>
        <v>PostAlerta</v>
      </c>
    </row>
    <row r="1051" spans="1:12" ht="15.75" customHeight="1" x14ac:dyDescent="0.25">
      <c r="A1051" s="13">
        <v>32624359</v>
      </c>
      <c r="B1051" s="13" t="s">
        <v>8329</v>
      </c>
      <c r="C1051" s="13" t="s">
        <v>8330</v>
      </c>
      <c r="D1051" s="13" t="s">
        <v>8331</v>
      </c>
      <c r="E1051" s="13" t="s">
        <v>8332</v>
      </c>
      <c r="F1051" s="13" t="s">
        <v>5245</v>
      </c>
      <c r="G1051" s="13">
        <v>2020</v>
      </c>
      <c r="H1051" s="44">
        <v>44019</v>
      </c>
      <c r="K1051" s="13" t="s">
        <v>8333</v>
      </c>
      <c r="L1051" s="13" t="str">
        <f t="shared" si="16"/>
        <v>PostAlerta</v>
      </c>
    </row>
    <row r="1052" spans="1:12" ht="15.75" customHeight="1" x14ac:dyDescent="0.25">
      <c r="A1052" s="13">
        <v>33005903</v>
      </c>
      <c r="B1052" s="13" t="s">
        <v>8114</v>
      </c>
      <c r="C1052" s="13" t="s">
        <v>8115</v>
      </c>
      <c r="D1052" s="13" t="s">
        <v>8116</v>
      </c>
      <c r="E1052" s="13" t="s">
        <v>8117</v>
      </c>
      <c r="F1052" s="13" t="s">
        <v>8118</v>
      </c>
      <c r="G1052" s="13">
        <v>2020</v>
      </c>
      <c r="H1052" s="44">
        <v>44106</v>
      </c>
      <c r="I1052" s="13" t="s">
        <v>8119</v>
      </c>
      <c r="J1052" s="13" t="s">
        <v>8120</v>
      </c>
      <c r="K1052" s="13" t="s">
        <v>8121</v>
      </c>
      <c r="L1052" s="13" t="str">
        <f t="shared" si="16"/>
        <v>PostAlerta</v>
      </c>
    </row>
    <row r="1053" spans="1:12" ht="15.75" customHeight="1" x14ac:dyDescent="0.25">
      <c r="A1053" s="13">
        <v>32849325</v>
      </c>
      <c r="B1053" s="13" t="s">
        <v>20693</v>
      </c>
      <c r="C1053" s="13" t="s">
        <v>20694</v>
      </c>
      <c r="D1053" s="13" t="s">
        <v>20695</v>
      </c>
      <c r="E1053" s="13" t="s">
        <v>20696</v>
      </c>
      <c r="F1053" s="13" t="s">
        <v>15747</v>
      </c>
      <c r="G1053" s="13">
        <v>2020</v>
      </c>
      <c r="H1053" s="44">
        <v>44071</v>
      </c>
      <c r="I1053" s="13" t="s">
        <v>20697</v>
      </c>
      <c r="K1053" s="13" t="s">
        <v>20698</v>
      </c>
      <c r="L1053" s="13" t="str">
        <f t="shared" si="16"/>
        <v>PostAlerta</v>
      </c>
    </row>
    <row r="1054" spans="1:12" ht="15.75" customHeight="1" x14ac:dyDescent="0.25">
      <c r="A1054" s="13">
        <v>32807804</v>
      </c>
      <c r="B1054" s="13" t="s">
        <v>3585</v>
      </c>
      <c r="C1054" s="13" t="s">
        <v>3586</v>
      </c>
      <c r="D1054" s="13" t="s">
        <v>3587</v>
      </c>
      <c r="E1054" s="13" t="s">
        <v>3588</v>
      </c>
      <c r="F1054" s="13" t="s">
        <v>3262</v>
      </c>
      <c r="G1054" s="13">
        <v>2020</v>
      </c>
      <c r="H1054" s="44">
        <v>44062</v>
      </c>
      <c r="I1054" s="13" t="s">
        <v>3589</v>
      </c>
      <c r="K1054" s="13" t="s">
        <v>3590</v>
      </c>
      <c r="L1054" s="13" t="str">
        <f t="shared" si="16"/>
        <v>PostAlerta</v>
      </c>
    </row>
    <row r="1055" spans="1:12" ht="15.75" customHeight="1" x14ac:dyDescent="0.25">
      <c r="A1055" s="13">
        <v>32811545</v>
      </c>
      <c r="B1055" s="13" t="s">
        <v>9049</v>
      </c>
      <c r="C1055" s="13" t="s">
        <v>9050</v>
      </c>
      <c r="D1055" s="13" t="s">
        <v>9051</v>
      </c>
      <c r="E1055" s="13" t="s">
        <v>9052</v>
      </c>
      <c r="F1055" s="13" t="s">
        <v>2604</v>
      </c>
      <c r="G1055" s="13">
        <v>2020</v>
      </c>
      <c r="H1055" s="44">
        <v>44063</v>
      </c>
      <c r="I1055" s="13" t="s">
        <v>9053</v>
      </c>
      <c r="K1055" s="13" t="s">
        <v>9054</v>
      </c>
      <c r="L1055" s="13" t="str">
        <f t="shared" si="16"/>
        <v>PostAlerta</v>
      </c>
    </row>
    <row r="1056" spans="1:12" ht="15.75" customHeight="1" x14ac:dyDescent="0.25">
      <c r="A1056" s="13">
        <v>32571818</v>
      </c>
      <c r="B1056" s="13" t="s">
        <v>8291</v>
      </c>
      <c r="C1056" s="13" t="s">
        <v>8292</v>
      </c>
      <c r="D1056" s="13" t="s">
        <v>8293</v>
      </c>
      <c r="E1056" s="13" t="s">
        <v>4204</v>
      </c>
      <c r="F1056" s="13" t="s">
        <v>573</v>
      </c>
      <c r="G1056" s="13">
        <v>2020</v>
      </c>
      <c r="H1056" s="44">
        <v>44006</v>
      </c>
      <c r="I1056" s="13" t="s">
        <v>8294</v>
      </c>
      <c r="K1056" s="13" t="s">
        <v>8295</v>
      </c>
      <c r="L1056" s="13" t="str">
        <f t="shared" si="16"/>
        <v>PostAlerta</v>
      </c>
    </row>
    <row r="1057" spans="1:12" ht="15.75" customHeight="1" x14ac:dyDescent="0.25">
      <c r="A1057" s="13">
        <v>32908526</v>
      </c>
      <c r="B1057" s="13" t="s">
        <v>16839</v>
      </c>
      <c r="C1057" s="13" t="s">
        <v>16840</v>
      </c>
      <c r="D1057" s="13" t="s">
        <v>16841</v>
      </c>
      <c r="E1057" s="13" t="s">
        <v>16842</v>
      </c>
      <c r="F1057" s="13" t="s">
        <v>16843</v>
      </c>
      <c r="G1057" s="13">
        <v>2020</v>
      </c>
      <c r="H1057" s="44">
        <v>44084</v>
      </c>
      <c r="I1057" s="13" t="s">
        <v>16844</v>
      </c>
      <c r="K1057" s="13" t="s">
        <v>16845</v>
      </c>
      <c r="L1057" s="13" t="str">
        <f t="shared" si="16"/>
        <v>PostAlerta</v>
      </c>
    </row>
    <row r="1058" spans="1:12" ht="15.75" customHeight="1" x14ac:dyDescent="0.25">
      <c r="A1058" s="13">
        <v>32843551</v>
      </c>
      <c r="B1058" s="13" t="s">
        <v>5380</v>
      </c>
      <c r="C1058" s="13" t="s">
        <v>5381</v>
      </c>
      <c r="D1058" s="13" t="s">
        <v>5382</v>
      </c>
      <c r="E1058" s="13" t="s">
        <v>3588</v>
      </c>
      <c r="F1058" s="13" t="s">
        <v>277</v>
      </c>
      <c r="G1058" s="13">
        <v>2020</v>
      </c>
      <c r="H1058" s="44">
        <v>44070</v>
      </c>
      <c r="I1058" s="13" t="s">
        <v>5383</v>
      </c>
      <c r="K1058" s="13" t="s">
        <v>5384</v>
      </c>
      <c r="L1058" s="13" t="str">
        <f t="shared" si="16"/>
        <v>PostAlerta</v>
      </c>
    </row>
    <row r="1059" spans="1:12" ht="15.75" customHeight="1" x14ac:dyDescent="0.25">
      <c r="A1059" s="13">
        <v>32049340</v>
      </c>
      <c r="B1059" s="13" t="s">
        <v>3629</v>
      </c>
      <c r="C1059" s="13" t="s">
        <v>3630</v>
      </c>
      <c r="D1059" s="13" t="s">
        <v>3631</v>
      </c>
      <c r="E1059" s="13" t="s">
        <v>3632</v>
      </c>
      <c r="F1059" s="13" t="s">
        <v>3633</v>
      </c>
      <c r="G1059" s="13">
        <v>2020</v>
      </c>
      <c r="H1059" s="44">
        <v>43874</v>
      </c>
      <c r="I1059" s="13" t="s">
        <v>3634</v>
      </c>
      <c r="K1059" s="13" t="s">
        <v>3635</v>
      </c>
      <c r="L1059" s="13" t="str">
        <f t="shared" si="16"/>
        <v>PostAlerta</v>
      </c>
    </row>
    <row r="1060" spans="1:12" ht="15.75" customHeight="1" x14ac:dyDescent="0.25">
      <c r="A1060" s="13">
        <v>32402736</v>
      </c>
      <c r="B1060" s="13" t="s">
        <v>6752</v>
      </c>
      <c r="C1060" s="13" t="s">
        <v>6753</v>
      </c>
      <c r="D1060" s="13" t="s">
        <v>6754</v>
      </c>
      <c r="E1060" s="13" t="s">
        <v>6755</v>
      </c>
      <c r="F1060" s="13" t="s">
        <v>1328</v>
      </c>
      <c r="G1060" s="13">
        <v>2020</v>
      </c>
      <c r="H1060" s="44">
        <v>43965</v>
      </c>
      <c r="K1060" s="13" t="s">
        <v>6756</v>
      </c>
      <c r="L1060" s="13" t="str">
        <f t="shared" si="16"/>
        <v>PostAlerta</v>
      </c>
    </row>
    <row r="1061" spans="1:12" ht="15.75" customHeight="1" x14ac:dyDescent="0.25">
      <c r="A1061" s="13">
        <v>32447324</v>
      </c>
      <c r="B1061" s="13" t="s">
        <v>13884</v>
      </c>
      <c r="C1061" s="13" t="s">
        <v>13885</v>
      </c>
      <c r="D1061" s="13" t="s">
        <v>13886</v>
      </c>
      <c r="E1061" s="13" t="s">
        <v>13812</v>
      </c>
      <c r="F1061" s="13" t="s">
        <v>393</v>
      </c>
      <c r="G1061" s="13">
        <v>2020</v>
      </c>
      <c r="H1061" s="44">
        <v>43976</v>
      </c>
      <c r="K1061" s="13" t="s">
        <v>13887</v>
      </c>
      <c r="L1061" s="13" t="str">
        <f t="shared" si="16"/>
        <v>PostAlerta</v>
      </c>
    </row>
    <row r="1062" spans="1:12" ht="15.75" customHeight="1" x14ac:dyDescent="0.25">
      <c r="A1062" s="13">
        <v>32473014</v>
      </c>
      <c r="B1062" s="13" t="s">
        <v>10019</v>
      </c>
      <c r="C1062" s="13" t="s">
        <v>10020</v>
      </c>
      <c r="D1062" s="13" t="s">
        <v>10021</v>
      </c>
      <c r="E1062" s="13" t="s">
        <v>144</v>
      </c>
      <c r="F1062" s="13" t="s">
        <v>493</v>
      </c>
      <c r="G1062" s="13">
        <v>2020</v>
      </c>
      <c r="H1062" s="44">
        <v>43982</v>
      </c>
      <c r="K1062" s="13" t="s">
        <v>10022</v>
      </c>
      <c r="L1062" s="13" t="str">
        <f t="shared" si="16"/>
        <v>PostAlerta</v>
      </c>
    </row>
    <row r="1063" spans="1:12" ht="15.75" customHeight="1" x14ac:dyDescent="0.25">
      <c r="A1063" s="13">
        <v>32494956</v>
      </c>
      <c r="B1063" s="13" t="s">
        <v>883</v>
      </c>
      <c r="C1063" s="13" t="s">
        <v>884</v>
      </c>
      <c r="D1063" s="13" t="s">
        <v>885</v>
      </c>
      <c r="E1063" s="13" t="s">
        <v>248</v>
      </c>
      <c r="F1063" s="13" t="s">
        <v>164</v>
      </c>
      <c r="G1063" s="13">
        <v>2020</v>
      </c>
      <c r="H1063" s="44">
        <v>43987</v>
      </c>
      <c r="K1063" s="13" t="s">
        <v>886</v>
      </c>
      <c r="L1063" s="13" t="str">
        <f t="shared" si="16"/>
        <v>PostAlerta</v>
      </c>
    </row>
    <row r="1064" spans="1:12" ht="15.75" customHeight="1" x14ac:dyDescent="0.25">
      <c r="A1064" s="13">
        <v>32496386</v>
      </c>
      <c r="B1064" s="13" t="s">
        <v>12233</v>
      </c>
      <c r="C1064" s="13" t="s">
        <v>12234</v>
      </c>
      <c r="D1064" s="13" t="s">
        <v>12235</v>
      </c>
      <c r="E1064" s="13" t="s">
        <v>12236</v>
      </c>
      <c r="F1064" s="13" t="s">
        <v>304</v>
      </c>
      <c r="G1064" s="13">
        <v>2020</v>
      </c>
      <c r="H1064" s="44">
        <v>43987</v>
      </c>
      <c r="K1064" s="13" t="s">
        <v>12237</v>
      </c>
      <c r="L1064" s="13" t="str">
        <f t="shared" si="16"/>
        <v>PostAlerta</v>
      </c>
    </row>
    <row r="1065" spans="1:12" ht="15.75" customHeight="1" x14ac:dyDescent="0.25">
      <c r="A1065" s="13">
        <v>32808581</v>
      </c>
      <c r="B1065" s="13" t="s">
        <v>20486</v>
      </c>
      <c r="C1065" s="13" t="s">
        <v>20487</v>
      </c>
      <c r="D1065" s="13" t="s">
        <v>20488</v>
      </c>
      <c r="E1065" s="13" t="s">
        <v>20489</v>
      </c>
      <c r="F1065" s="13" t="s">
        <v>15006</v>
      </c>
      <c r="G1065" s="13">
        <v>2020</v>
      </c>
      <c r="H1065" s="44">
        <v>44062</v>
      </c>
      <c r="K1065" s="13" t="s">
        <v>20490</v>
      </c>
      <c r="L1065" s="13" t="str">
        <f t="shared" si="16"/>
        <v>PostAlerta</v>
      </c>
    </row>
    <row r="1066" spans="1:12" ht="15.75" customHeight="1" x14ac:dyDescent="0.25">
      <c r="A1066" s="13">
        <v>32870912</v>
      </c>
      <c r="B1066" s="13" t="s">
        <v>8042</v>
      </c>
      <c r="C1066" s="13" t="s">
        <v>8043</v>
      </c>
      <c r="D1066" s="13" t="s">
        <v>8044</v>
      </c>
      <c r="E1066" s="13" t="s">
        <v>8045</v>
      </c>
      <c r="F1066" s="13" t="s">
        <v>424</v>
      </c>
      <c r="G1066" s="13">
        <v>2020</v>
      </c>
      <c r="H1066" s="44">
        <v>44076</v>
      </c>
      <c r="I1066" s="13" t="s">
        <v>8046</v>
      </c>
      <c r="K1066" s="13" t="s">
        <v>8047</v>
      </c>
      <c r="L1066" s="13" t="str">
        <f t="shared" si="16"/>
        <v>PostAlerta</v>
      </c>
    </row>
    <row r="1067" spans="1:12" ht="15.75" customHeight="1" x14ac:dyDescent="0.25">
      <c r="A1067" s="13">
        <v>32873606</v>
      </c>
      <c r="B1067" s="13" t="s">
        <v>466</v>
      </c>
      <c r="C1067" s="13" t="s">
        <v>467</v>
      </c>
      <c r="D1067" s="13" t="s">
        <v>468</v>
      </c>
      <c r="E1067" s="13" t="s">
        <v>469</v>
      </c>
      <c r="F1067" s="13" t="s">
        <v>470</v>
      </c>
      <c r="G1067" s="13">
        <v>2020</v>
      </c>
      <c r="H1067" s="44">
        <v>44077</v>
      </c>
      <c r="I1067" s="13" t="s">
        <v>471</v>
      </c>
      <c r="K1067" s="13" t="s">
        <v>472</v>
      </c>
      <c r="L1067" s="13" t="str">
        <f t="shared" si="16"/>
        <v>PostAlerta</v>
      </c>
    </row>
    <row r="1068" spans="1:12" ht="15.75" customHeight="1" x14ac:dyDescent="0.25">
      <c r="A1068" s="13">
        <v>32897327</v>
      </c>
      <c r="B1068" s="13" t="s">
        <v>8200</v>
      </c>
      <c r="C1068" s="13" t="s">
        <v>6806</v>
      </c>
      <c r="D1068" s="13" t="s">
        <v>8201</v>
      </c>
      <c r="E1068" s="13" t="s">
        <v>6808</v>
      </c>
      <c r="F1068" s="13" t="s">
        <v>4413</v>
      </c>
      <c r="G1068" s="13">
        <v>2020</v>
      </c>
      <c r="H1068" s="44">
        <v>44082</v>
      </c>
      <c r="K1068" s="13" t="s">
        <v>8202</v>
      </c>
      <c r="L1068" s="13" t="str">
        <f t="shared" si="16"/>
        <v>PostAlerta</v>
      </c>
    </row>
    <row r="1069" spans="1:12" ht="15.75" customHeight="1" x14ac:dyDescent="0.25">
      <c r="A1069" s="13">
        <v>32988339</v>
      </c>
      <c r="B1069" s="13" t="s">
        <v>9620</v>
      </c>
      <c r="C1069" s="13" t="s">
        <v>9223</v>
      </c>
      <c r="D1069" s="13" t="s">
        <v>9621</v>
      </c>
      <c r="E1069" s="13" t="s">
        <v>655</v>
      </c>
      <c r="F1069" s="13" t="s">
        <v>4579</v>
      </c>
      <c r="G1069" s="13">
        <v>2020</v>
      </c>
      <c r="H1069" s="44">
        <v>44103</v>
      </c>
      <c r="K1069" s="13" t="s">
        <v>9622</v>
      </c>
      <c r="L1069" s="13" t="str">
        <f t="shared" si="16"/>
        <v>PostAlerta</v>
      </c>
    </row>
    <row r="1070" spans="1:12" ht="15.75" customHeight="1" x14ac:dyDescent="0.25">
      <c r="A1070" s="13">
        <v>32988340</v>
      </c>
      <c r="B1070" s="13" t="s">
        <v>9615</v>
      </c>
      <c r="C1070" s="13" t="s">
        <v>9616</v>
      </c>
      <c r="D1070" s="13" t="s">
        <v>9617</v>
      </c>
      <c r="E1070" s="13" t="s">
        <v>655</v>
      </c>
      <c r="F1070" s="13" t="s">
        <v>4579</v>
      </c>
      <c r="G1070" s="13">
        <v>2020</v>
      </c>
      <c r="H1070" s="44">
        <v>44103</v>
      </c>
      <c r="K1070" s="13" t="s">
        <v>9618</v>
      </c>
      <c r="L1070" s="13" t="str">
        <f t="shared" si="16"/>
        <v>PostAlerta</v>
      </c>
    </row>
    <row r="1071" spans="1:12" ht="15.75" customHeight="1" x14ac:dyDescent="0.25">
      <c r="A1071" s="13">
        <v>32522747</v>
      </c>
      <c r="B1071" s="13" t="s">
        <v>13383</v>
      </c>
      <c r="C1071" s="13" t="s">
        <v>13384</v>
      </c>
      <c r="D1071" s="13" t="s">
        <v>13385</v>
      </c>
      <c r="E1071" s="13" t="s">
        <v>13386</v>
      </c>
      <c r="F1071" s="13" t="s">
        <v>4595</v>
      </c>
      <c r="G1071" s="13">
        <v>2020</v>
      </c>
      <c r="H1071" s="44">
        <v>43994</v>
      </c>
      <c r="I1071" s="13" t="s">
        <v>13387</v>
      </c>
      <c r="K1071" s="13" t="s">
        <v>13388</v>
      </c>
      <c r="L1071" s="13" t="str">
        <f t="shared" si="16"/>
        <v>PostAlerta</v>
      </c>
    </row>
    <row r="1072" spans="1:12" ht="15.75" customHeight="1" x14ac:dyDescent="0.25">
      <c r="A1072" s="13">
        <v>32661002</v>
      </c>
      <c r="B1072" s="13" t="s">
        <v>9882</v>
      </c>
      <c r="C1072" s="13" t="s">
        <v>9883</v>
      </c>
      <c r="D1072" s="13" t="s">
        <v>9884</v>
      </c>
      <c r="E1072" s="13" t="s">
        <v>9885</v>
      </c>
      <c r="F1072" s="13" t="s">
        <v>573</v>
      </c>
      <c r="G1072" s="13">
        <v>2020</v>
      </c>
      <c r="H1072" s="44">
        <v>44027</v>
      </c>
      <c r="I1072" s="13" t="s">
        <v>9886</v>
      </c>
      <c r="K1072" s="13" t="s">
        <v>9887</v>
      </c>
      <c r="L1072" s="13" t="str">
        <f t="shared" si="16"/>
        <v>PostAlerta</v>
      </c>
    </row>
    <row r="1073" spans="1:12" ht="15.75" customHeight="1" x14ac:dyDescent="0.25">
      <c r="A1073" s="13">
        <v>32301751</v>
      </c>
      <c r="B1073" s="13" t="s">
        <v>6920</v>
      </c>
      <c r="C1073" s="13" t="s">
        <v>6921</v>
      </c>
      <c r="D1073" s="13" t="s">
        <v>6922</v>
      </c>
      <c r="E1073" s="13" t="s">
        <v>6923</v>
      </c>
      <c r="F1073" s="13" t="s">
        <v>6924</v>
      </c>
      <c r="G1073" s="13">
        <v>2020</v>
      </c>
      <c r="H1073" s="44">
        <v>43939</v>
      </c>
      <c r="K1073" s="13" t="s">
        <v>6925</v>
      </c>
      <c r="L1073" s="13" t="str">
        <f t="shared" si="16"/>
        <v>PostAlerta</v>
      </c>
    </row>
    <row r="1074" spans="1:12" ht="15.75" customHeight="1" x14ac:dyDescent="0.25">
      <c r="A1074" s="13">
        <v>32973901</v>
      </c>
      <c r="B1074" s="13" t="s">
        <v>16348</v>
      </c>
      <c r="C1074" s="13" t="s">
        <v>16349</v>
      </c>
      <c r="D1074" s="13" t="s">
        <v>16350</v>
      </c>
      <c r="E1074" s="13" t="s">
        <v>16351</v>
      </c>
      <c r="F1074" s="13" t="s">
        <v>16352</v>
      </c>
      <c r="G1074" s="13">
        <v>2020</v>
      </c>
      <c r="H1074" s="44">
        <v>44099</v>
      </c>
      <c r="I1074" s="13" t="s">
        <v>16353</v>
      </c>
      <c r="K1074" s="13" t="s">
        <v>16354</v>
      </c>
      <c r="L1074" s="13" t="str">
        <f t="shared" si="16"/>
        <v>PostAlerta</v>
      </c>
    </row>
    <row r="1075" spans="1:12" ht="15.75" customHeight="1" x14ac:dyDescent="0.25">
      <c r="A1075" s="13">
        <v>32977759</v>
      </c>
      <c r="B1075" s="13" t="s">
        <v>8650</v>
      </c>
      <c r="C1075" s="13" t="s">
        <v>8651</v>
      </c>
      <c r="D1075" s="13" t="s">
        <v>8652</v>
      </c>
      <c r="E1075" s="13" t="s">
        <v>5834</v>
      </c>
      <c r="F1075" s="13" t="s">
        <v>1066</v>
      </c>
      <c r="G1075" s="13">
        <v>2020</v>
      </c>
      <c r="H1075" s="44">
        <v>44100</v>
      </c>
      <c r="I1075" s="13" t="s">
        <v>8653</v>
      </c>
      <c r="K1075" s="13" t="s">
        <v>8654</v>
      </c>
      <c r="L1075" s="13" t="str">
        <f t="shared" si="16"/>
        <v>PostAlerta</v>
      </c>
    </row>
    <row r="1076" spans="1:12" ht="15.75" customHeight="1" x14ac:dyDescent="0.25">
      <c r="A1076" s="13">
        <v>33007823</v>
      </c>
      <c r="B1076" s="13" t="s">
        <v>17191</v>
      </c>
      <c r="C1076" s="13" t="s">
        <v>17192</v>
      </c>
      <c r="D1076" s="13" t="s">
        <v>17193</v>
      </c>
      <c r="E1076" s="13" t="s">
        <v>17194</v>
      </c>
      <c r="F1076" s="13" t="s">
        <v>15834</v>
      </c>
      <c r="G1076" s="13">
        <v>2020</v>
      </c>
      <c r="H1076" s="44">
        <v>44107</v>
      </c>
      <c r="I1076" s="13" t="s">
        <v>17195</v>
      </c>
      <c r="K1076" s="13" t="s">
        <v>17196</v>
      </c>
      <c r="L1076" s="13" t="str">
        <f t="shared" si="16"/>
        <v>PostAlerta</v>
      </c>
    </row>
    <row r="1077" spans="1:12" ht="15.75" customHeight="1" x14ac:dyDescent="0.25">
      <c r="A1077" s="13">
        <v>32436729</v>
      </c>
      <c r="B1077" s="13" t="s">
        <v>13631</v>
      </c>
      <c r="C1077" s="13" t="s">
        <v>13632</v>
      </c>
      <c r="D1077" s="13" t="s">
        <v>13633</v>
      </c>
      <c r="E1077" s="13" t="s">
        <v>13634</v>
      </c>
      <c r="F1077" s="13" t="s">
        <v>13635</v>
      </c>
      <c r="G1077" s="13">
        <v>2020</v>
      </c>
      <c r="H1077" s="44">
        <v>43973</v>
      </c>
      <c r="K1077" s="13" t="s">
        <v>13636</v>
      </c>
      <c r="L1077" s="13" t="str">
        <f t="shared" si="16"/>
        <v>PostAlerta</v>
      </c>
    </row>
    <row r="1078" spans="1:12" ht="15.75" customHeight="1" x14ac:dyDescent="0.25">
      <c r="A1078" s="13">
        <v>32649579</v>
      </c>
      <c r="B1078" s="13" t="s">
        <v>11865</v>
      </c>
      <c r="C1078" s="13" t="s">
        <v>11866</v>
      </c>
      <c r="D1078" s="13" t="s">
        <v>11867</v>
      </c>
      <c r="E1078" s="13" t="s">
        <v>11868</v>
      </c>
      <c r="F1078" s="13" t="s">
        <v>304</v>
      </c>
      <c r="G1078" s="13">
        <v>2020</v>
      </c>
      <c r="H1078" s="44">
        <v>44023</v>
      </c>
      <c r="I1078" s="13" t="s">
        <v>11869</v>
      </c>
      <c r="J1078" s="13" t="s">
        <v>11870</v>
      </c>
      <c r="K1078" s="13" t="s">
        <v>11871</v>
      </c>
      <c r="L1078" s="13" t="str">
        <f t="shared" si="16"/>
        <v>PostAlerta</v>
      </c>
    </row>
    <row r="1079" spans="1:12" ht="15.75" customHeight="1" x14ac:dyDescent="0.25">
      <c r="A1079" s="13">
        <v>32688393</v>
      </c>
      <c r="B1079" s="13" t="s">
        <v>1850</v>
      </c>
      <c r="C1079" s="13" t="s">
        <v>1851</v>
      </c>
      <c r="D1079" s="13" t="s">
        <v>1852</v>
      </c>
      <c r="E1079" s="13" t="s">
        <v>1853</v>
      </c>
      <c r="F1079" s="13" t="s">
        <v>493</v>
      </c>
      <c r="G1079" s="13">
        <v>2020</v>
      </c>
      <c r="H1079" s="44">
        <v>44033</v>
      </c>
      <c r="K1079" s="13" t="s">
        <v>1854</v>
      </c>
      <c r="L1079" s="13" t="str">
        <f t="shared" si="16"/>
        <v>PostAlerta</v>
      </c>
    </row>
    <row r="1080" spans="1:12" ht="15.75" customHeight="1" x14ac:dyDescent="0.25">
      <c r="A1080" s="13">
        <v>32795850</v>
      </c>
      <c r="B1080" s="13" t="s">
        <v>8744</v>
      </c>
      <c r="C1080" s="13" t="s">
        <v>8745</v>
      </c>
      <c r="D1080" s="13" t="s">
        <v>8746</v>
      </c>
      <c r="E1080" s="13" t="s">
        <v>8747</v>
      </c>
      <c r="F1080" s="13" t="s">
        <v>285</v>
      </c>
      <c r="G1080" s="13">
        <v>2020</v>
      </c>
      <c r="H1080" s="44">
        <v>44059</v>
      </c>
      <c r="K1080" s="13" t="s">
        <v>8748</v>
      </c>
      <c r="L1080" s="13" t="str">
        <f t="shared" si="16"/>
        <v>PostAlerta</v>
      </c>
    </row>
    <row r="1081" spans="1:12" ht="15.75" customHeight="1" x14ac:dyDescent="0.25">
      <c r="A1081" s="13">
        <v>32908008</v>
      </c>
      <c r="B1081" s="13" t="s">
        <v>20480</v>
      </c>
      <c r="C1081" s="13" t="s">
        <v>20481</v>
      </c>
      <c r="D1081" s="13" t="s">
        <v>20482</v>
      </c>
      <c r="E1081" s="13" t="s">
        <v>20483</v>
      </c>
      <c r="F1081" s="13" t="s">
        <v>20484</v>
      </c>
      <c r="G1081" s="13">
        <v>2020</v>
      </c>
      <c r="H1081" s="44">
        <v>44084</v>
      </c>
      <c r="K1081" s="13" t="s">
        <v>20485</v>
      </c>
      <c r="L1081" s="13" t="str">
        <f t="shared" si="16"/>
        <v>PostAlerta</v>
      </c>
    </row>
    <row r="1082" spans="1:12" ht="15.75" customHeight="1" x14ac:dyDescent="0.25">
      <c r="A1082" s="13">
        <v>32918462</v>
      </c>
      <c r="B1082" s="13" t="s">
        <v>19719</v>
      </c>
      <c r="C1082" s="13" t="s">
        <v>19720</v>
      </c>
      <c r="D1082" s="13" t="s">
        <v>19721</v>
      </c>
      <c r="E1082" s="13" t="s">
        <v>19722</v>
      </c>
      <c r="F1082" s="13" t="s">
        <v>180</v>
      </c>
      <c r="G1082" s="13">
        <v>2020</v>
      </c>
      <c r="H1082" s="44">
        <v>44086</v>
      </c>
      <c r="K1082" s="13" t="s">
        <v>19723</v>
      </c>
      <c r="L1082" s="13" t="str">
        <f t="shared" si="16"/>
        <v>PostAlerta</v>
      </c>
    </row>
    <row r="1083" spans="1:12" ht="15.75" customHeight="1" x14ac:dyDescent="0.25">
      <c r="A1083" s="13">
        <v>32930821</v>
      </c>
      <c r="B1083" s="13" t="s">
        <v>13301</v>
      </c>
      <c r="C1083" s="13" t="s">
        <v>13302</v>
      </c>
      <c r="D1083" s="13" t="s">
        <v>13303</v>
      </c>
      <c r="E1083" s="13" t="s">
        <v>11678</v>
      </c>
      <c r="F1083" s="13" t="s">
        <v>11089</v>
      </c>
      <c r="G1083" s="13">
        <v>2020</v>
      </c>
      <c r="H1083" s="44">
        <v>44089</v>
      </c>
      <c r="K1083" s="13" t="s">
        <v>13304</v>
      </c>
      <c r="L1083" s="13" t="str">
        <f t="shared" si="16"/>
        <v>PostAlerta</v>
      </c>
    </row>
    <row r="1084" spans="1:12" ht="15.75" customHeight="1" x14ac:dyDescent="0.25">
      <c r="A1084" s="13">
        <v>32936604</v>
      </c>
      <c r="B1084" s="13" t="s">
        <v>12745</v>
      </c>
      <c r="C1084" s="13" t="s">
        <v>12746</v>
      </c>
      <c r="D1084" s="13" t="s">
        <v>12747</v>
      </c>
      <c r="E1084" s="13" t="s">
        <v>8045</v>
      </c>
      <c r="F1084" s="13" t="s">
        <v>304</v>
      </c>
      <c r="G1084" s="13">
        <v>2020</v>
      </c>
      <c r="H1084" s="44">
        <v>44090</v>
      </c>
      <c r="I1084" s="13" t="s">
        <v>12748</v>
      </c>
      <c r="K1084" s="13" t="s">
        <v>12749</v>
      </c>
      <c r="L1084" s="13" t="str">
        <f t="shared" si="16"/>
        <v>PostAlerta</v>
      </c>
    </row>
    <row r="1085" spans="1:12" ht="15.75" customHeight="1" x14ac:dyDescent="0.25">
      <c r="A1085" s="13">
        <v>33004447</v>
      </c>
      <c r="B1085" s="13" t="s">
        <v>16485</v>
      </c>
      <c r="C1085" s="13" t="s">
        <v>16486</v>
      </c>
      <c r="D1085" s="13" t="s">
        <v>16487</v>
      </c>
      <c r="E1085" s="13" t="s">
        <v>2748</v>
      </c>
      <c r="F1085" s="13" t="s">
        <v>16085</v>
      </c>
      <c r="G1085" s="13">
        <v>2020</v>
      </c>
      <c r="H1085" s="44">
        <v>44106</v>
      </c>
      <c r="I1085" s="13" t="s">
        <v>16488</v>
      </c>
      <c r="K1085" s="13" t="s">
        <v>16489</v>
      </c>
      <c r="L1085" s="13" t="str">
        <f t="shared" si="16"/>
        <v>PostAlerta</v>
      </c>
    </row>
    <row r="1086" spans="1:12" ht="15.75" customHeight="1" x14ac:dyDescent="0.25">
      <c r="A1086" s="13">
        <v>33063655</v>
      </c>
      <c r="B1086" s="13" t="s">
        <v>1042</v>
      </c>
      <c r="C1086" s="13" t="s">
        <v>1043</v>
      </c>
      <c r="D1086" s="13" t="s">
        <v>1044</v>
      </c>
      <c r="E1086" s="13" t="s">
        <v>1045</v>
      </c>
      <c r="F1086" s="13" t="s">
        <v>1046</v>
      </c>
      <c r="G1086" s="13">
        <v>2020</v>
      </c>
      <c r="H1086" s="44">
        <v>44120</v>
      </c>
      <c r="I1086" s="13" t="s">
        <v>1047</v>
      </c>
      <c r="K1086" s="13" t="s">
        <v>1048</v>
      </c>
      <c r="L1086" s="13" t="str">
        <f t="shared" si="16"/>
        <v>PostAlerta</v>
      </c>
    </row>
    <row r="1087" spans="1:12" ht="15.75" customHeight="1" x14ac:dyDescent="0.25">
      <c r="A1087" s="13">
        <v>33094716</v>
      </c>
      <c r="B1087" s="13" t="s">
        <v>8074</v>
      </c>
      <c r="C1087" s="13" t="s">
        <v>8075</v>
      </c>
      <c r="D1087" s="13" t="s">
        <v>8076</v>
      </c>
      <c r="E1087" s="13" t="s">
        <v>8077</v>
      </c>
      <c r="F1087" s="13" t="s">
        <v>1046</v>
      </c>
      <c r="G1087" s="13">
        <v>2020</v>
      </c>
      <c r="H1087" s="44">
        <v>44127</v>
      </c>
      <c r="I1087" s="13" t="s">
        <v>8078</v>
      </c>
      <c r="K1087" s="13" t="s">
        <v>8079</v>
      </c>
      <c r="L1087" s="13" t="str">
        <f t="shared" si="16"/>
        <v>PostAlerta</v>
      </c>
    </row>
    <row r="1088" spans="1:12" ht="15.75" customHeight="1" x14ac:dyDescent="0.25">
      <c r="A1088" s="13">
        <v>33124551</v>
      </c>
      <c r="B1088" s="13" t="s">
        <v>6307</v>
      </c>
      <c r="C1088" s="13" t="s">
        <v>6308</v>
      </c>
      <c r="D1088" s="13" t="s">
        <v>6309</v>
      </c>
      <c r="E1088" s="13" t="s">
        <v>6310</v>
      </c>
      <c r="F1088" s="13" t="s">
        <v>1046</v>
      </c>
      <c r="G1088" s="13">
        <v>2020</v>
      </c>
      <c r="H1088" s="44">
        <v>44134</v>
      </c>
      <c r="I1088" s="13" t="s">
        <v>6311</v>
      </c>
      <c r="K1088" s="13" t="s">
        <v>6312</v>
      </c>
      <c r="L1088" s="13" t="str">
        <f t="shared" si="16"/>
        <v>PostAlerta</v>
      </c>
    </row>
    <row r="1089" spans="1:12" ht="15.75" customHeight="1" x14ac:dyDescent="0.25">
      <c r="A1089" s="13">
        <v>33124553</v>
      </c>
      <c r="B1089" s="13" t="s">
        <v>12836</v>
      </c>
      <c r="C1089" s="13" t="s">
        <v>12837</v>
      </c>
      <c r="D1089" s="13" t="s">
        <v>12838</v>
      </c>
      <c r="E1089" s="13" t="s">
        <v>9319</v>
      </c>
      <c r="F1089" s="13" t="s">
        <v>1046</v>
      </c>
      <c r="G1089" s="13">
        <v>2020</v>
      </c>
      <c r="H1089" s="44">
        <v>44134</v>
      </c>
      <c r="I1089" s="13" t="s">
        <v>12839</v>
      </c>
      <c r="K1089" s="13" t="s">
        <v>12840</v>
      </c>
      <c r="L1089" s="13" t="str">
        <f t="shared" si="16"/>
        <v>PostAlerta</v>
      </c>
    </row>
    <row r="1090" spans="1:12" ht="15.75" customHeight="1" x14ac:dyDescent="0.25">
      <c r="A1090" s="13">
        <v>32692362</v>
      </c>
      <c r="B1090" s="13" t="s">
        <v>11842</v>
      </c>
      <c r="C1090" s="13" t="s">
        <v>4207</v>
      </c>
      <c r="D1090" s="13" t="s">
        <v>11843</v>
      </c>
      <c r="E1090" s="13" t="s">
        <v>4209</v>
      </c>
      <c r="F1090" s="13" t="s">
        <v>195</v>
      </c>
      <c r="G1090" s="13">
        <v>2020</v>
      </c>
      <c r="H1090" s="44">
        <v>44034</v>
      </c>
      <c r="I1090" s="13" t="s">
        <v>11844</v>
      </c>
      <c r="K1090" s="13" t="s">
        <v>11845</v>
      </c>
      <c r="L1090" s="13" t="str">
        <f t="shared" ref="L1090:L1153" si="17">IF(ISNUMBER(VLOOKUP(A1090,PRE,1,FALSE)),"PreAlerta",IF(ISNUMBER(VLOOKUP(A1090,POST,1,FALSE)),"PostAlerta",IF(ISNUMBER(VLOOKUP(A1090,EXCL,1,FALSE)),"Excluida","no incluido")))</f>
        <v>PostAlerta</v>
      </c>
    </row>
    <row r="1091" spans="1:12" ht="15.75" customHeight="1" x14ac:dyDescent="0.25">
      <c r="A1091" s="13">
        <v>33116506</v>
      </c>
      <c r="B1091" s="13" t="s">
        <v>4303</v>
      </c>
      <c r="C1091" s="13" t="s">
        <v>4304</v>
      </c>
      <c r="D1091" s="13" t="s">
        <v>4305</v>
      </c>
      <c r="E1091" s="13" t="s">
        <v>4306</v>
      </c>
      <c r="F1091" s="13" t="s">
        <v>4307</v>
      </c>
      <c r="G1091" s="13">
        <v>2020</v>
      </c>
      <c r="H1091" s="44">
        <v>44133</v>
      </c>
      <c r="I1091" s="13" t="s">
        <v>4308</v>
      </c>
      <c r="K1091" s="13" t="s">
        <v>4309</v>
      </c>
      <c r="L1091" s="13" t="str">
        <f t="shared" si="17"/>
        <v>PostAlerta</v>
      </c>
    </row>
    <row r="1092" spans="1:12" ht="15.75" customHeight="1" x14ac:dyDescent="0.25">
      <c r="A1092" s="13">
        <v>32768529</v>
      </c>
      <c r="B1092" s="13" t="s">
        <v>16898</v>
      </c>
      <c r="C1092" s="13" t="s">
        <v>16899</v>
      </c>
      <c r="D1092" s="13" t="s">
        <v>16900</v>
      </c>
      <c r="E1092" s="13" t="s">
        <v>16901</v>
      </c>
      <c r="F1092" s="13" t="s">
        <v>16902</v>
      </c>
      <c r="G1092" s="13">
        <v>2020</v>
      </c>
      <c r="H1092" s="44">
        <v>44053</v>
      </c>
      <c r="K1092" s="13" t="s">
        <v>16903</v>
      </c>
      <c r="L1092" s="13" t="str">
        <f t="shared" si="17"/>
        <v>PostAlerta</v>
      </c>
    </row>
    <row r="1093" spans="1:12" ht="15.75" customHeight="1" x14ac:dyDescent="0.25">
      <c r="A1093" s="13">
        <v>32799032</v>
      </c>
      <c r="B1093" s="13" t="s">
        <v>10358</v>
      </c>
      <c r="C1093" s="13" t="s">
        <v>10359</v>
      </c>
      <c r="D1093" s="13" t="s">
        <v>10360</v>
      </c>
      <c r="E1093" s="13" t="s">
        <v>10361</v>
      </c>
      <c r="F1093" s="13" t="s">
        <v>9107</v>
      </c>
      <c r="G1093" s="13">
        <v>2020</v>
      </c>
      <c r="H1093" s="44">
        <v>44061</v>
      </c>
      <c r="K1093" s="13" t="s">
        <v>10362</v>
      </c>
      <c r="L1093" s="13" t="str">
        <f t="shared" si="17"/>
        <v>PostAlerta</v>
      </c>
    </row>
    <row r="1094" spans="1:12" ht="15.75" customHeight="1" x14ac:dyDescent="0.25">
      <c r="A1094" s="13">
        <v>33060666</v>
      </c>
      <c r="B1094" s="13" t="s">
        <v>12074</v>
      </c>
      <c r="C1094" s="13" t="s">
        <v>12075</v>
      </c>
      <c r="D1094" s="13" t="s">
        <v>12076</v>
      </c>
      <c r="E1094" s="13" t="s">
        <v>12077</v>
      </c>
      <c r="F1094" s="13" t="s">
        <v>2202</v>
      </c>
      <c r="G1094" s="13">
        <v>2020</v>
      </c>
      <c r="H1094" s="44">
        <v>44120</v>
      </c>
      <c r="I1094" s="13" t="s">
        <v>12078</v>
      </c>
      <c r="K1094" s="13" t="s">
        <v>12079</v>
      </c>
      <c r="L1094" s="13" t="str">
        <f t="shared" si="17"/>
        <v>PostAlerta</v>
      </c>
    </row>
    <row r="1095" spans="1:12" ht="15.75" customHeight="1" x14ac:dyDescent="0.25">
      <c r="A1095" s="13">
        <v>33081246</v>
      </c>
      <c r="B1095" s="13" t="s">
        <v>3805</v>
      </c>
      <c r="C1095" s="13" t="s">
        <v>3806</v>
      </c>
      <c r="D1095" s="13" t="s">
        <v>3807</v>
      </c>
      <c r="E1095" s="13" t="s">
        <v>3808</v>
      </c>
      <c r="F1095" s="13" t="s">
        <v>3809</v>
      </c>
      <c r="G1095" s="13">
        <v>2020</v>
      </c>
      <c r="H1095" s="44">
        <v>44125</v>
      </c>
      <c r="I1095" s="13" t="s">
        <v>3810</v>
      </c>
      <c r="K1095" s="13" t="s">
        <v>3811</v>
      </c>
      <c r="L1095" s="13" t="str">
        <f t="shared" si="17"/>
        <v>PostAlerta</v>
      </c>
    </row>
    <row r="1096" spans="1:12" ht="15.75" customHeight="1" x14ac:dyDescent="0.25">
      <c r="A1096" s="13">
        <v>31643239</v>
      </c>
      <c r="B1096" s="13" t="s">
        <v>20403</v>
      </c>
      <c r="D1096" s="13" t="s">
        <v>18022</v>
      </c>
      <c r="F1096" s="13" t="s">
        <v>18023</v>
      </c>
      <c r="G1096" s="13">
        <v>2012</v>
      </c>
      <c r="H1096" s="44">
        <v>44124</v>
      </c>
      <c r="L1096" s="13" t="str">
        <f t="shared" si="17"/>
        <v>PostAlerta</v>
      </c>
    </row>
    <row r="1097" spans="1:12" ht="15.75" customHeight="1" x14ac:dyDescent="0.25">
      <c r="A1097" s="13">
        <v>32868325</v>
      </c>
      <c r="B1097" s="13" t="s">
        <v>9322</v>
      </c>
      <c r="C1097" s="13" t="s">
        <v>9323</v>
      </c>
      <c r="D1097" s="13" t="s">
        <v>9324</v>
      </c>
      <c r="E1097" s="13" t="s">
        <v>4881</v>
      </c>
      <c r="F1097" s="13" t="s">
        <v>573</v>
      </c>
      <c r="G1097" s="13">
        <v>2020</v>
      </c>
      <c r="H1097" s="44">
        <v>44076</v>
      </c>
      <c r="I1097" s="13" t="s">
        <v>9325</v>
      </c>
      <c r="K1097" s="13" t="s">
        <v>9326</v>
      </c>
      <c r="L1097" s="13" t="str">
        <f t="shared" si="17"/>
        <v>PostAlerta</v>
      </c>
    </row>
    <row r="1098" spans="1:12" ht="15.75" customHeight="1" x14ac:dyDescent="0.25">
      <c r="A1098" s="13">
        <v>32817227</v>
      </c>
      <c r="B1098" s="13" t="s">
        <v>10657</v>
      </c>
      <c r="C1098" s="13" t="s">
        <v>10658</v>
      </c>
      <c r="D1098" s="13" t="s">
        <v>10659</v>
      </c>
      <c r="E1098" s="13" t="s">
        <v>691</v>
      </c>
      <c r="F1098" s="13" t="s">
        <v>502</v>
      </c>
      <c r="G1098" s="13">
        <v>2020</v>
      </c>
      <c r="H1098" s="44">
        <v>44064</v>
      </c>
      <c r="I1098" s="13" t="s">
        <v>10660</v>
      </c>
      <c r="K1098" s="13" t="s">
        <v>10661</v>
      </c>
      <c r="L1098" s="13" t="str">
        <f t="shared" si="17"/>
        <v>PostAlerta</v>
      </c>
    </row>
    <row r="1099" spans="1:12" ht="15.75" customHeight="1" x14ac:dyDescent="0.25">
      <c r="A1099" s="13">
        <v>33193203</v>
      </c>
      <c r="B1099" s="13" t="s">
        <v>16382</v>
      </c>
      <c r="C1099" s="13" t="s">
        <v>16383</v>
      </c>
      <c r="D1099" s="13" t="s">
        <v>16384</v>
      </c>
      <c r="E1099" s="13" t="s">
        <v>967</v>
      </c>
      <c r="F1099" s="13" t="s">
        <v>15747</v>
      </c>
      <c r="G1099" s="13">
        <v>2020</v>
      </c>
      <c r="H1099" s="44">
        <v>44151</v>
      </c>
      <c r="I1099" s="13" t="s">
        <v>16385</v>
      </c>
      <c r="K1099" s="13" t="s">
        <v>16386</v>
      </c>
      <c r="L1099" s="13" t="str">
        <f t="shared" si="17"/>
        <v>PostAlerta</v>
      </c>
    </row>
    <row r="1100" spans="1:12" ht="15.75" customHeight="1" x14ac:dyDescent="0.25">
      <c r="A1100" s="13">
        <v>33097713</v>
      </c>
      <c r="B1100" s="13" t="s">
        <v>6055</v>
      </c>
      <c r="C1100" s="13" t="s">
        <v>6056</v>
      </c>
      <c r="D1100" s="13" t="s">
        <v>6057</v>
      </c>
      <c r="E1100" s="13" t="s">
        <v>3588</v>
      </c>
      <c r="F1100" s="13" t="s">
        <v>3262</v>
      </c>
      <c r="G1100" s="13">
        <v>2020</v>
      </c>
      <c r="H1100" s="44">
        <v>44128</v>
      </c>
      <c r="I1100" s="13" t="s">
        <v>6058</v>
      </c>
      <c r="K1100" s="13" t="s">
        <v>6059</v>
      </c>
      <c r="L1100" s="13" t="str">
        <f t="shared" si="17"/>
        <v>PostAlerta</v>
      </c>
    </row>
    <row r="1101" spans="1:12" ht="15.75" customHeight="1" x14ac:dyDescent="0.25">
      <c r="A1101" s="13">
        <v>33193396</v>
      </c>
      <c r="B1101" s="13" t="s">
        <v>12003</v>
      </c>
      <c r="C1101" s="13" t="s">
        <v>12004</v>
      </c>
      <c r="D1101" s="13" t="s">
        <v>12005</v>
      </c>
      <c r="E1101" s="13" t="s">
        <v>5536</v>
      </c>
      <c r="F1101" s="13" t="s">
        <v>460</v>
      </c>
      <c r="G1101" s="13">
        <v>2020</v>
      </c>
      <c r="H1101" s="44">
        <v>44151</v>
      </c>
      <c r="I1101" s="13" t="s">
        <v>12006</v>
      </c>
      <c r="K1101" s="13" t="s">
        <v>12007</v>
      </c>
      <c r="L1101" s="13" t="str">
        <f t="shared" si="17"/>
        <v>PostAlerta</v>
      </c>
    </row>
    <row r="1102" spans="1:12" ht="15.75" customHeight="1" x14ac:dyDescent="0.25">
      <c r="A1102" s="13">
        <v>32066589</v>
      </c>
      <c r="B1102" s="13" t="s">
        <v>6521</v>
      </c>
      <c r="C1102" s="13" t="s">
        <v>6522</v>
      </c>
      <c r="D1102" s="13" t="s">
        <v>6523</v>
      </c>
      <c r="E1102" s="13" t="s">
        <v>6524</v>
      </c>
      <c r="F1102" s="13" t="s">
        <v>393</v>
      </c>
      <c r="G1102" s="13">
        <v>2020</v>
      </c>
      <c r="H1102" s="44">
        <v>43880</v>
      </c>
      <c r="K1102" s="13" t="s">
        <v>6525</v>
      </c>
      <c r="L1102" s="13" t="str">
        <f t="shared" si="17"/>
        <v>PostAlerta</v>
      </c>
    </row>
    <row r="1103" spans="1:12" ht="15.75" customHeight="1" x14ac:dyDescent="0.25">
      <c r="A1103" s="13">
        <v>32366604</v>
      </c>
      <c r="B1103" s="13" t="s">
        <v>513</v>
      </c>
      <c r="C1103" s="13" t="s">
        <v>514</v>
      </c>
      <c r="D1103" s="13" t="s">
        <v>515</v>
      </c>
      <c r="E1103" s="13" t="s">
        <v>516</v>
      </c>
      <c r="F1103" s="13" t="s">
        <v>393</v>
      </c>
      <c r="G1103" s="13">
        <v>2020</v>
      </c>
      <c r="H1103" s="44">
        <v>43957</v>
      </c>
      <c r="K1103" s="13" t="s">
        <v>517</v>
      </c>
      <c r="L1103" s="13" t="str">
        <f t="shared" si="17"/>
        <v>PostAlerta</v>
      </c>
    </row>
    <row r="1104" spans="1:12" ht="15.75" customHeight="1" x14ac:dyDescent="0.25">
      <c r="A1104" s="13">
        <v>32530860</v>
      </c>
      <c r="B1104" s="13" t="s">
        <v>337</v>
      </c>
      <c r="C1104" s="13" t="s">
        <v>338</v>
      </c>
      <c r="D1104" s="13" t="s">
        <v>339</v>
      </c>
      <c r="E1104" s="13" t="s">
        <v>248</v>
      </c>
      <c r="F1104" s="13" t="s">
        <v>304</v>
      </c>
      <c r="G1104" s="13">
        <v>2020</v>
      </c>
      <c r="H1104" s="44">
        <v>43995</v>
      </c>
      <c r="K1104" s="13" t="s">
        <v>340</v>
      </c>
      <c r="L1104" s="13" t="str">
        <f t="shared" si="17"/>
        <v>PostAlerta</v>
      </c>
    </row>
    <row r="1105" spans="1:12" ht="15.75" customHeight="1" x14ac:dyDescent="0.25">
      <c r="A1105" s="13">
        <v>32712655</v>
      </c>
      <c r="B1105" s="13" t="s">
        <v>11519</v>
      </c>
      <c r="C1105" s="13" t="s">
        <v>8562</v>
      </c>
      <c r="D1105" s="13" t="s">
        <v>11520</v>
      </c>
      <c r="E1105" s="13" t="s">
        <v>2176</v>
      </c>
      <c r="F1105" s="13" t="s">
        <v>493</v>
      </c>
      <c r="G1105" s="13">
        <v>2020</v>
      </c>
      <c r="H1105" s="44">
        <v>44039</v>
      </c>
      <c r="I1105" s="13" t="s">
        <v>11521</v>
      </c>
      <c r="K1105" s="13" t="s">
        <v>11522</v>
      </c>
      <c r="L1105" s="13" t="str">
        <f t="shared" si="17"/>
        <v>PostAlerta</v>
      </c>
    </row>
    <row r="1106" spans="1:12" ht="15.75" customHeight="1" x14ac:dyDescent="0.25">
      <c r="A1106" s="13">
        <v>32737509</v>
      </c>
      <c r="B1106" s="13" t="s">
        <v>11648</v>
      </c>
      <c r="C1106" s="13" t="s">
        <v>11649</v>
      </c>
      <c r="D1106" s="13" t="s">
        <v>11650</v>
      </c>
      <c r="E1106" s="13" t="s">
        <v>5205</v>
      </c>
      <c r="F1106" s="13" t="s">
        <v>493</v>
      </c>
      <c r="G1106" s="13">
        <v>2020</v>
      </c>
      <c r="H1106" s="44">
        <v>44045</v>
      </c>
      <c r="K1106" s="13" t="s">
        <v>11651</v>
      </c>
      <c r="L1106" s="13" t="str">
        <f t="shared" si="17"/>
        <v>PostAlerta</v>
      </c>
    </row>
    <row r="1107" spans="1:12" ht="15.75" customHeight="1" x14ac:dyDescent="0.25">
      <c r="A1107" s="13">
        <v>32747940</v>
      </c>
      <c r="B1107" s="13" t="s">
        <v>12905</v>
      </c>
      <c r="C1107" s="13" t="s">
        <v>12906</v>
      </c>
      <c r="D1107" s="13" t="s">
        <v>12907</v>
      </c>
      <c r="E1107" s="13" t="s">
        <v>6986</v>
      </c>
      <c r="F1107" s="13" t="s">
        <v>493</v>
      </c>
      <c r="G1107" s="13">
        <v>2020</v>
      </c>
      <c r="H1107" s="44">
        <v>44048</v>
      </c>
      <c r="K1107" s="13" t="s">
        <v>12908</v>
      </c>
      <c r="L1107" s="13" t="str">
        <f t="shared" si="17"/>
        <v>PostAlerta</v>
      </c>
    </row>
    <row r="1108" spans="1:12" ht="15.75" customHeight="1" x14ac:dyDescent="0.25">
      <c r="A1108" s="13">
        <v>32785692</v>
      </c>
      <c r="B1108" s="13" t="s">
        <v>9156</v>
      </c>
      <c r="C1108" s="13" t="s">
        <v>9157</v>
      </c>
      <c r="D1108" s="13" t="s">
        <v>9158</v>
      </c>
      <c r="E1108" s="13" t="s">
        <v>863</v>
      </c>
      <c r="F1108" s="13" t="s">
        <v>493</v>
      </c>
      <c r="G1108" s="13">
        <v>2020</v>
      </c>
      <c r="H1108" s="44">
        <v>44057</v>
      </c>
      <c r="K1108" s="13" t="s">
        <v>9159</v>
      </c>
      <c r="L1108" s="13" t="str">
        <f t="shared" si="17"/>
        <v>PostAlerta</v>
      </c>
    </row>
    <row r="1109" spans="1:12" ht="15.75" customHeight="1" x14ac:dyDescent="0.25">
      <c r="A1109" s="13">
        <v>32810868</v>
      </c>
      <c r="B1109" s="13" t="s">
        <v>18911</v>
      </c>
      <c r="C1109" s="13" t="s">
        <v>18912</v>
      </c>
      <c r="D1109" s="13" t="s">
        <v>18913</v>
      </c>
      <c r="E1109" s="13" t="s">
        <v>529</v>
      </c>
      <c r="F1109" s="13" t="s">
        <v>18914</v>
      </c>
      <c r="G1109" s="13">
        <v>2020</v>
      </c>
      <c r="H1109" s="44">
        <v>44062</v>
      </c>
      <c r="I1109" s="13" t="s">
        <v>18915</v>
      </c>
      <c r="J1109" s="13" t="s">
        <v>18916</v>
      </c>
      <c r="K1109" s="13" t="s">
        <v>18917</v>
      </c>
      <c r="L1109" s="13" t="str">
        <f t="shared" si="17"/>
        <v>PostAlerta</v>
      </c>
    </row>
    <row r="1110" spans="1:12" ht="15.75" customHeight="1" x14ac:dyDescent="0.25">
      <c r="A1110" s="13">
        <v>32818599</v>
      </c>
      <c r="B1110" s="13" t="s">
        <v>2068</v>
      </c>
      <c r="C1110" s="13" t="s">
        <v>2069</v>
      </c>
      <c r="D1110" s="13" t="s">
        <v>2070</v>
      </c>
      <c r="E1110" s="13" t="s">
        <v>2071</v>
      </c>
      <c r="F1110" s="13" t="s">
        <v>2072</v>
      </c>
      <c r="G1110" s="13">
        <v>2020</v>
      </c>
      <c r="H1110" s="44">
        <v>44064</v>
      </c>
      <c r="K1110" s="13" t="s">
        <v>2073</v>
      </c>
      <c r="L1110" s="13" t="str">
        <f t="shared" si="17"/>
        <v>PostAlerta</v>
      </c>
    </row>
    <row r="1111" spans="1:12" ht="15.75" customHeight="1" x14ac:dyDescent="0.25">
      <c r="A1111" s="13">
        <v>32860320</v>
      </c>
      <c r="B1111" s="13" t="s">
        <v>13259</v>
      </c>
      <c r="C1111" s="13" t="s">
        <v>13260</v>
      </c>
      <c r="D1111" s="13" t="s">
        <v>13261</v>
      </c>
      <c r="E1111" s="13" t="s">
        <v>13262</v>
      </c>
      <c r="F1111" s="13" t="s">
        <v>13263</v>
      </c>
      <c r="G1111" s="13">
        <v>2020</v>
      </c>
      <c r="H1111" s="44">
        <v>44073</v>
      </c>
      <c r="K1111" s="13" t="s">
        <v>13264</v>
      </c>
      <c r="L1111" s="13" t="str">
        <f t="shared" si="17"/>
        <v>PostAlerta</v>
      </c>
    </row>
    <row r="1112" spans="1:12" ht="15.75" customHeight="1" x14ac:dyDescent="0.25">
      <c r="A1112" s="13">
        <v>32929254</v>
      </c>
      <c r="B1112" s="13" t="s">
        <v>8214</v>
      </c>
      <c r="C1112" s="13" t="s">
        <v>5638</v>
      </c>
      <c r="D1112" s="13" t="s">
        <v>8215</v>
      </c>
      <c r="E1112" s="13" t="s">
        <v>119</v>
      </c>
      <c r="F1112" s="13" t="s">
        <v>218</v>
      </c>
      <c r="G1112" s="13">
        <v>2020</v>
      </c>
      <c r="H1112" s="44">
        <v>44089</v>
      </c>
      <c r="K1112" s="13" t="s">
        <v>8216</v>
      </c>
      <c r="L1112" s="13" t="str">
        <f t="shared" si="17"/>
        <v>PostAlerta</v>
      </c>
    </row>
    <row r="1113" spans="1:12" ht="15.75" customHeight="1" x14ac:dyDescent="0.25">
      <c r="A1113" s="13">
        <v>32997962</v>
      </c>
      <c r="B1113" s="13" t="s">
        <v>11698</v>
      </c>
      <c r="C1113" s="13" t="s">
        <v>11699</v>
      </c>
      <c r="D1113" s="13" t="s">
        <v>11700</v>
      </c>
      <c r="E1113" s="13" t="s">
        <v>11701</v>
      </c>
      <c r="F1113" s="13" t="s">
        <v>11702</v>
      </c>
      <c r="G1113" s="13">
        <v>2020</v>
      </c>
      <c r="H1113" s="44">
        <v>44104</v>
      </c>
      <c r="K1113" s="13" t="s">
        <v>11703</v>
      </c>
      <c r="L1113" s="13" t="str">
        <f t="shared" si="17"/>
        <v>PostAlerta</v>
      </c>
    </row>
    <row r="1114" spans="1:12" ht="15.75" customHeight="1" x14ac:dyDescent="0.25">
      <c r="A1114" s="13">
        <v>33045162</v>
      </c>
      <c r="B1114" s="13" t="s">
        <v>8124</v>
      </c>
      <c r="C1114" s="13" t="s">
        <v>8125</v>
      </c>
      <c r="D1114" s="13" t="s">
        <v>8126</v>
      </c>
      <c r="E1114" s="13" t="s">
        <v>8127</v>
      </c>
      <c r="F1114" s="13" t="s">
        <v>304</v>
      </c>
      <c r="G1114" s="13">
        <v>2020</v>
      </c>
      <c r="H1114" s="44">
        <v>44116</v>
      </c>
      <c r="K1114" s="13" t="s">
        <v>8128</v>
      </c>
      <c r="L1114" s="13" t="str">
        <f t="shared" si="17"/>
        <v>PostAlerta</v>
      </c>
    </row>
    <row r="1115" spans="1:12" ht="15.75" customHeight="1" x14ac:dyDescent="0.25">
      <c r="A1115" s="13">
        <v>33497601</v>
      </c>
      <c r="B1115" s="13" t="s">
        <v>20398</v>
      </c>
      <c r="C1115" s="13" t="s">
        <v>20399</v>
      </c>
      <c r="D1115" s="13" t="s">
        <v>20400</v>
      </c>
      <c r="E1115" s="13" t="s">
        <v>20401</v>
      </c>
      <c r="F1115" s="13" t="s">
        <v>595</v>
      </c>
      <c r="G1115" s="13">
        <v>2020</v>
      </c>
      <c r="H1115" s="44">
        <v>44222</v>
      </c>
      <c r="K1115" s="13" t="s">
        <v>20402</v>
      </c>
      <c r="L1115" s="13" t="str">
        <f t="shared" si="17"/>
        <v>PostAlerta</v>
      </c>
    </row>
    <row r="1116" spans="1:12" ht="15.75" customHeight="1" x14ac:dyDescent="0.25">
      <c r="A1116" s="13">
        <v>31712813</v>
      </c>
      <c r="B1116" s="13" t="s">
        <v>12527</v>
      </c>
      <c r="C1116" s="13" t="s">
        <v>12528</v>
      </c>
      <c r="D1116" s="13" t="s">
        <v>12529</v>
      </c>
      <c r="E1116" s="13" t="s">
        <v>2564</v>
      </c>
      <c r="F1116" s="13" t="s">
        <v>2140</v>
      </c>
      <c r="G1116" s="13">
        <v>2020</v>
      </c>
      <c r="H1116" s="44">
        <v>43782</v>
      </c>
      <c r="I1116" s="13" t="s">
        <v>12530</v>
      </c>
      <c r="K1116" s="13" t="s">
        <v>12531</v>
      </c>
      <c r="L1116" s="13" t="str">
        <f t="shared" si="17"/>
        <v>PostAlerta</v>
      </c>
    </row>
    <row r="1117" spans="1:12" ht="15.75" customHeight="1" x14ac:dyDescent="0.25">
      <c r="A1117" s="13">
        <v>31905399</v>
      </c>
      <c r="B1117" s="13" t="s">
        <v>14864</v>
      </c>
      <c r="C1117" s="13" t="s">
        <v>10311</v>
      </c>
      <c r="D1117" s="13" t="s">
        <v>14865</v>
      </c>
      <c r="E1117" s="13" t="s">
        <v>9549</v>
      </c>
      <c r="F1117" s="13" t="s">
        <v>2140</v>
      </c>
      <c r="G1117" s="13">
        <v>2020</v>
      </c>
      <c r="H1117" s="44">
        <v>43837</v>
      </c>
      <c r="I1117" s="13" t="s">
        <v>14866</v>
      </c>
      <c r="K1117" s="13" t="s">
        <v>14867</v>
      </c>
      <c r="L1117" s="13" t="str">
        <f t="shared" si="17"/>
        <v>PostAlerta</v>
      </c>
    </row>
    <row r="1118" spans="1:12" ht="15.75" customHeight="1" x14ac:dyDescent="0.25">
      <c r="A1118" s="13">
        <v>33153450</v>
      </c>
      <c r="B1118" s="13" t="s">
        <v>5178</v>
      </c>
      <c r="C1118" s="13" t="s">
        <v>5179</v>
      </c>
      <c r="D1118" s="13" t="s">
        <v>5180</v>
      </c>
      <c r="E1118" s="13" t="s">
        <v>529</v>
      </c>
      <c r="F1118" s="13" t="s">
        <v>1066</v>
      </c>
      <c r="G1118" s="13">
        <v>2020</v>
      </c>
      <c r="H1118" s="44">
        <v>44141</v>
      </c>
      <c r="I1118" s="13" t="s">
        <v>5181</v>
      </c>
      <c r="K1118" s="13" t="s">
        <v>5182</v>
      </c>
      <c r="L1118" s="13" t="str">
        <f t="shared" si="17"/>
        <v>PostAlerta</v>
      </c>
    </row>
    <row r="1119" spans="1:12" ht="15.75" customHeight="1" x14ac:dyDescent="0.25">
      <c r="A1119" s="13">
        <v>32163577</v>
      </c>
      <c r="B1119" s="13" t="s">
        <v>615</v>
      </c>
      <c r="C1119" s="13" t="s">
        <v>616</v>
      </c>
      <c r="D1119" s="13" t="s">
        <v>617</v>
      </c>
      <c r="E1119" s="13" t="s">
        <v>187</v>
      </c>
      <c r="F1119" s="13" t="s">
        <v>195</v>
      </c>
      <c r="G1119" s="13">
        <v>2020</v>
      </c>
      <c r="H1119" s="44">
        <v>43903</v>
      </c>
      <c r="I1119" s="13" t="s">
        <v>618</v>
      </c>
      <c r="K1119" s="13" t="s">
        <v>619</v>
      </c>
      <c r="L1119" s="13" t="str">
        <f t="shared" si="17"/>
        <v>PostAlerta</v>
      </c>
    </row>
    <row r="1120" spans="1:12" ht="15.75" customHeight="1" x14ac:dyDescent="0.25">
      <c r="A1120" s="13">
        <v>32163580</v>
      </c>
      <c r="B1120" s="13" t="s">
        <v>5346</v>
      </c>
      <c r="C1120" s="13" t="s">
        <v>5347</v>
      </c>
      <c r="D1120" s="13" t="s">
        <v>5348</v>
      </c>
      <c r="E1120" s="13" t="s">
        <v>1553</v>
      </c>
      <c r="F1120" s="13" t="s">
        <v>195</v>
      </c>
      <c r="G1120" s="13">
        <v>2020</v>
      </c>
      <c r="H1120" s="44">
        <v>43903</v>
      </c>
      <c r="I1120" s="13" t="s">
        <v>5349</v>
      </c>
      <c r="K1120" s="13" t="s">
        <v>5350</v>
      </c>
      <c r="L1120" s="13" t="str">
        <f t="shared" si="17"/>
        <v>PostAlerta</v>
      </c>
    </row>
    <row r="1121" spans="1:12" ht="15.75" customHeight="1" x14ac:dyDescent="0.25">
      <c r="A1121" s="13">
        <v>33168910</v>
      </c>
      <c r="B1121" s="13" t="s">
        <v>14389</v>
      </c>
      <c r="C1121" s="13" t="s">
        <v>14390</v>
      </c>
      <c r="D1121" s="13" t="s">
        <v>14391</v>
      </c>
      <c r="E1121" s="13" t="s">
        <v>7432</v>
      </c>
      <c r="F1121" s="13" t="s">
        <v>2202</v>
      </c>
      <c r="G1121" s="13">
        <v>2020</v>
      </c>
      <c r="H1121" s="44">
        <v>44145</v>
      </c>
      <c r="I1121" s="13" t="s">
        <v>14392</v>
      </c>
      <c r="K1121" s="13" t="s">
        <v>14393</v>
      </c>
      <c r="L1121" s="13" t="str">
        <f t="shared" si="17"/>
        <v>PostAlerta</v>
      </c>
    </row>
    <row r="1122" spans="1:12" ht="15.75" customHeight="1" x14ac:dyDescent="0.25">
      <c r="A1122" s="13">
        <v>32928965</v>
      </c>
      <c r="B1122" s="13" t="s">
        <v>20886</v>
      </c>
      <c r="C1122" s="13" t="s">
        <v>20887</v>
      </c>
      <c r="D1122" s="13" t="s">
        <v>20888</v>
      </c>
      <c r="E1122" s="13" t="s">
        <v>20889</v>
      </c>
      <c r="F1122" s="13" t="s">
        <v>624</v>
      </c>
      <c r="G1122" s="13">
        <v>2020</v>
      </c>
      <c r="H1122" s="44">
        <v>44089</v>
      </c>
      <c r="I1122" s="13" t="s">
        <v>20890</v>
      </c>
      <c r="K1122" s="13" t="s">
        <v>20891</v>
      </c>
      <c r="L1122" s="13" t="str">
        <f t="shared" si="17"/>
        <v>PostAlerta</v>
      </c>
    </row>
    <row r="1123" spans="1:12" ht="15.75" customHeight="1" x14ac:dyDescent="0.25">
      <c r="A1123" s="13">
        <v>32967905</v>
      </c>
      <c r="B1123" s="13" t="s">
        <v>6025</v>
      </c>
      <c r="C1123" s="13" t="s">
        <v>6026</v>
      </c>
      <c r="D1123" s="13" t="s">
        <v>6027</v>
      </c>
      <c r="E1123" s="13" t="s">
        <v>6028</v>
      </c>
      <c r="F1123" s="13" t="s">
        <v>502</v>
      </c>
      <c r="G1123" s="13">
        <v>2020</v>
      </c>
      <c r="H1123" s="44">
        <v>44098</v>
      </c>
      <c r="I1123" s="13" t="s">
        <v>6029</v>
      </c>
      <c r="K1123" s="13" t="s">
        <v>6030</v>
      </c>
      <c r="L1123" s="13" t="str">
        <f t="shared" si="17"/>
        <v>PostAlerta</v>
      </c>
    </row>
    <row r="1124" spans="1:12" ht="15.75" customHeight="1" x14ac:dyDescent="0.25">
      <c r="A1124" s="13">
        <v>33349202</v>
      </c>
      <c r="B1124" s="13" t="s">
        <v>4576</v>
      </c>
      <c r="C1124" s="13" t="s">
        <v>4577</v>
      </c>
      <c r="D1124" s="13" t="s">
        <v>4578</v>
      </c>
      <c r="E1124" s="13" t="s">
        <v>655</v>
      </c>
      <c r="F1124" s="13" t="s">
        <v>4579</v>
      </c>
      <c r="G1124" s="13">
        <v>2020</v>
      </c>
      <c r="H1124" s="44">
        <v>44187</v>
      </c>
      <c r="K1124" s="13" t="s">
        <v>4580</v>
      </c>
      <c r="L1124" s="13" t="str">
        <f t="shared" si="17"/>
        <v>PostAlerta</v>
      </c>
    </row>
    <row r="1125" spans="1:12" ht="15.75" customHeight="1" x14ac:dyDescent="0.25">
      <c r="A1125" s="13">
        <v>33234606</v>
      </c>
      <c r="B1125" s="13" t="s">
        <v>22579</v>
      </c>
      <c r="C1125" s="13" t="s">
        <v>22580</v>
      </c>
      <c r="D1125" s="13" t="s">
        <v>22581</v>
      </c>
      <c r="E1125" s="13" t="s">
        <v>22582</v>
      </c>
      <c r="F1125" s="13" t="s">
        <v>16022</v>
      </c>
      <c r="G1125" s="13">
        <v>2020</v>
      </c>
      <c r="H1125" s="44">
        <v>44160</v>
      </c>
      <c r="I1125" s="13" t="s">
        <v>22583</v>
      </c>
      <c r="K1125" s="13" t="s">
        <v>22584</v>
      </c>
      <c r="L1125" s="13" t="str">
        <f t="shared" si="17"/>
        <v>PostAlerta</v>
      </c>
    </row>
    <row r="1126" spans="1:12" ht="15.75" customHeight="1" x14ac:dyDescent="0.25">
      <c r="A1126" s="13">
        <v>32438866</v>
      </c>
      <c r="B1126" s="13" t="s">
        <v>3315</v>
      </c>
      <c r="C1126" s="13" t="s">
        <v>3316</v>
      </c>
      <c r="D1126" s="13" t="s">
        <v>3317</v>
      </c>
      <c r="E1126" s="13" t="s">
        <v>3318</v>
      </c>
      <c r="F1126" s="13" t="s">
        <v>155</v>
      </c>
      <c r="G1126" s="13">
        <v>2020</v>
      </c>
      <c r="H1126" s="44">
        <v>43974</v>
      </c>
      <c r="I1126" s="13" t="s">
        <v>3319</v>
      </c>
      <c r="K1126" s="13" t="s">
        <v>3320</v>
      </c>
      <c r="L1126" s="13" t="str">
        <f t="shared" si="17"/>
        <v>PostAlerta</v>
      </c>
    </row>
    <row r="1127" spans="1:12" ht="15.75" customHeight="1" x14ac:dyDescent="0.25">
      <c r="A1127" s="13">
        <v>32773611</v>
      </c>
      <c r="B1127" s="13" t="s">
        <v>15906</v>
      </c>
      <c r="C1127" s="13" t="s">
        <v>15907</v>
      </c>
      <c r="D1127" s="13" t="s">
        <v>15908</v>
      </c>
      <c r="E1127" s="13" t="s">
        <v>15909</v>
      </c>
      <c r="F1127" s="13" t="s">
        <v>304</v>
      </c>
      <c r="G1127" s="13">
        <v>2020</v>
      </c>
      <c r="H1127" s="44">
        <v>44054</v>
      </c>
      <c r="I1127" s="13" t="s">
        <v>15910</v>
      </c>
      <c r="J1127" s="13" t="s">
        <v>15911</v>
      </c>
      <c r="K1127" s="13" t="s">
        <v>15912</v>
      </c>
      <c r="L1127" s="13" t="str">
        <f t="shared" si="17"/>
        <v>PostAlerta</v>
      </c>
    </row>
    <row r="1128" spans="1:12" ht="15.75" customHeight="1" x14ac:dyDescent="0.25">
      <c r="A1128" s="13">
        <v>32798687</v>
      </c>
      <c r="B1128" s="13" t="s">
        <v>8674</v>
      </c>
      <c r="C1128" s="13" t="s">
        <v>8675</v>
      </c>
      <c r="D1128" s="13" t="s">
        <v>8676</v>
      </c>
      <c r="E1128" s="13" t="s">
        <v>8677</v>
      </c>
      <c r="F1128" s="13" t="s">
        <v>1845</v>
      </c>
      <c r="G1128" s="13">
        <v>2020</v>
      </c>
      <c r="H1128" s="44">
        <v>44061</v>
      </c>
      <c r="K1128" s="13" t="s">
        <v>8678</v>
      </c>
      <c r="L1128" s="13" t="str">
        <f t="shared" si="17"/>
        <v>PostAlerta</v>
      </c>
    </row>
    <row r="1129" spans="1:12" ht="15.75" customHeight="1" x14ac:dyDescent="0.25">
      <c r="A1129" s="13">
        <v>32830242</v>
      </c>
      <c r="B1129" s="13" t="s">
        <v>7563</v>
      </c>
      <c r="C1129" s="13" t="s">
        <v>7564</v>
      </c>
      <c r="D1129" s="13" t="s">
        <v>7565</v>
      </c>
      <c r="E1129" s="13" t="s">
        <v>3736</v>
      </c>
      <c r="F1129" s="13" t="s">
        <v>493</v>
      </c>
      <c r="G1129" s="13">
        <v>2020</v>
      </c>
      <c r="H1129" s="44">
        <v>44068</v>
      </c>
      <c r="K1129" s="13" t="s">
        <v>7566</v>
      </c>
      <c r="L1129" s="13" t="str">
        <f t="shared" si="17"/>
        <v>PostAlerta</v>
      </c>
    </row>
    <row r="1130" spans="1:12" ht="15.75" customHeight="1" x14ac:dyDescent="0.25">
      <c r="A1130" s="13">
        <v>32889143</v>
      </c>
      <c r="B1130" s="13" t="s">
        <v>6184</v>
      </c>
      <c r="C1130" s="13" t="s">
        <v>6185</v>
      </c>
      <c r="D1130" s="13" t="s">
        <v>6186</v>
      </c>
      <c r="E1130" s="13" t="s">
        <v>4444</v>
      </c>
      <c r="F1130" s="13" t="s">
        <v>977</v>
      </c>
      <c r="G1130" s="13">
        <v>2020</v>
      </c>
      <c r="H1130" s="44">
        <v>44079</v>
      </c>
      <c r="K1130" s="13" t="s">
        <v>6187</v>
      </c>
      <c r="L1130" s="13" t="str">
        <f t="shared" si="17"/>
        <v>PostAlerta</v>
      </c>
    </row>
    <row r="1131" spans="1:12" ht="15.75" customHeight="1" x14ac:dyDescent="0.25">
      <c r="A1131" s="13">
        <v>33011046</v>
      </c>
      <c r="B1131" s="13" t="s">
        <v>19224</v>
      </c>
      <c r="C1131" s="13" t="s">
        <v>19225</v>
      </c>
      <c r="D1131" s="13" t="s">
        <v>19226</v>
      </c>
      <c r="E1131" s="13" t="s">
        <v>19227</v>
      </c>
      <c r="F1131" s="13" t="s">
        <v>7518</v>
      </c>
      <c r="G1131" s="13">
        <v>2020</v>
      </c>
      <c r="H1131" s="44">
        <v>44108</v>
      </c>
      <c r="I1131" s="13" t="s">
        <v>19228</v>
      </c>
      <c r="J1131" s="13" t="s">
        <v>19229</v>
      </c>
      <c r="K1131" s="13" t="s">
        <v>19230</v>
      </c>
      <c r="L1131" s="13" t="str">
        <f t="shared" si="17"/>
        <v>PostAlerta</v>
      </c>
    </row>
    <row r="1132" spans="1:12" ht="15.75" customHeight="1" x14ac:dyDescent="0.25">
      <c r="A1132" s="13">
        <v>33200978</v>
      </c>
      <c r="B1132" s="13" t="s">
        <v>794</v>
      </c>
      <c r="C1132" s="13" t="s">
        <v>795</v>
      </c>
      <c r="D1132" s="13" t="s">
        <v>796</v>
      </c>
      <c r="E1132" s="13" t="s">
        <v>797</v>
      </c>
      <c r="F1132" s="13" t="s">
        <v>249</v>
      </c>
      <c r="G1132" s="13">
        <v>2020</v>
      </c>
      <c r="H1132" s="44">
        <v>44152</v>
      </c>
      <c r="I1132" s="13" t="s">
        <v>798</v>
      </c>
      <c r="K1132" s="13" t="s">
        <v>799</v>
      </c>
      <c r="L1132" s="13" t="str">
        <f t="shared" si="17"/>
        <v>PostAlerta</v>
      </c>
    </row>
    <row r="1133" spans="1:12" ht="15.75" customHeight="1" x14ac:dyDescent="0.25">
      <c r="A1133" s="13">
        <v>33207228</v>
      </c>
      <c r="B1133" s="13" t="s">
        <v>8956</v>
      </c>
      <c r="C1133" s="13" t="s">
        <v>8957</v>
      </c>
      <c r="D1133" s="13" t="s">
        <v>8958</v>
      </c>
      <c r="E1133" s="13" t="s">
        <v>6760</v>
      </c>
      <c r="F1133" s="13" t="s">
        <v>977</v>
      </c>
      <c r="G1133" s="13">
        <v>2020</v>
      </c>
      <c r="H1133" s="44">
        <v>44153</v>
      </c>
      <c r="K1133" s="13" t="s">
        <v>8959</v>
      </c>
      <c r="L1133" s="13" t="str">
        <f t="shared" si="17"/>
        <v>PostAlerta</v>
      </c>
    </row>
    <row r="1134" spans="1:12" ht="15.75" customHeight="1" x14ac:dyDescent="0.25">
      <c r="A1134" s="13">
        <v>33343520</v>
      </c>
      <c r="B1134" s="13" t="s">
        <v>16225</v>
      </c>
      <c r="C1134" s="13" t="s">
        <v>16226</v>
      </c>
      <c r="D1134" s="13" t="s">
        <v>16227</v>
      </c>
      <c r="E1134" s="13" t="s">
        <v>16228</v>
      </c>
      <c r="F1134" s="13" t="s">
        <v>15747</v>
      </c>
      <c r="G1134" s="13">
        <v>2020</v>
      </c>
      <c r="H1134" s="44">
        <v>44186</v>
      </c>
      <c r="I1134" s="13" t="s">
        <v>16229</v>
      </c>
      <c r="K1134" s="13" t="s">
        <v>16230</v>
      </c>
      <c r="L1134" s="13" t="str">
        <f t="shared" si="17"/>
        <v>PostAlerta</v>
      </c>
    </row>
    <row r="1135" spans="1:12" ht="15.75" customHeight="1" x14ac:dyDescent="0.25">
      <c r="A1135" s="13">
        <v>33290434</v>
      </c>
      <c r="B1135" s="13" t="s">
        <v>14483</v>
      </c>
      <c r="C1135" s="13" t="s">
        <v>14484</v>
      </c>
      <c r="D1135" s="13" t="s">
        <v>14485</v>
      </c>
      <c r="E1135" s="13" t="s">
        <v>14486</v>
      </c>
      <c r="F1135" s="13" t="s">
        <v>1251</v>
      </c>
      <c r="G1135" s="13">
        <v>2020</v>
      </c>
      <c r="H1135" s="44">
        <v>44173</v>
      </c>
      <c r="I1135" s="13" t="s">
        <v>14487</v>
      </c>
      <c r="K1135" s="13" t="s">
        <v>14488</v>
      </c>
      <c r="L1135" s="13" t="str">
        <f t="shared" si="17"/>
        <v>PostAlerta</v>
      </c>
    </row>
    <row r="1136" spans="1:12" ht="15.75" customHeight="1" x14ac:dyDescent="0.25">
      <c r="A1136" s="13">
        <v>33164482</v>
      </c>
      <c r="B1136" s="13" t="s">
        <v>17639</v>
      </c>
      <c r="C1136" s="13" t="s">
        <v>17640</v>
      </c>
      <c r="D1136" s="13" t="s">
        <v>17641</v>
      </c>
      <c r="E1136" s="13" t="s">
        <v>17642</v>
      </c>
      <c r="F1136" s="13" t="s">
        <v>959</v>
      </c>
      <c r="G1136" s="13">
        <v>2020</v>
      </c>
      <c r="H1136" s="44">
        <v>44144</v>
      </c>
      <c r="K1136" s="13" t="s">
        <v>17643</v>
      </c>
      <c r="L1136" s="13" t="str">
        <f t="shared" si="17"/>
        <v>PostAlerta</v>
      </c>
    </row>
    <row r="1137" spans="1:12" ht="15.75" customHeight="1" x14ac:dyDescent="0.25">
      <c r="A1137" s="13">
        <v>33237740</v>
      </c>
      <c r="B1137" s="13" t="s">
        <v>17214</v>
      </c>
      <c r="C1137" s="13" t="s">
        <v>17215</v>
      </c>
      <c r="D1137" s="13" t="s">
        <v>17216</v>
      </c>
      <c r="E1137" s="13" t="s">
        <v>17217</v>
      </c>
      <c r="F1137" s="13" t="s">
        <v>959</v>
      </c>
      <c r="G1137" s="13">
        <v>2020</v>
      </c>
      <c r="H1137" s="44">
        <v>44160</v>
      </c>
      <c r="I1137" s="13" t="s">
        <v>17218</v>
      </c>
      <c r="J1137" s="13" t="s">
        <v>17219</v>
      </c>
      <c r="K1137" s="13" t="s">
        <v>17220</v>
      </c>
      <c r="L1137" s="13" t="str">
        <f t="shared" si="17"/>
        <v>PostAlerta</v>
      </c>
    </row>
    <row r="1138" spans="1:12" ht="15.75" customHeight="1" x14ac:dyDescent="0.25">
      <c r="A1138" s="13">
        <v>33301430</v>
      </c>
      <c r="B1138" s="13" t="s">
        <v>2804</v>
      </c>
      <c r="C1138" s="13" t="s">
        <v>2805</v>
      </c>
      <c r="D1138" s="13" t="s">
        <v>2806</v>
      </c>
      <c r="E1138" s="13" t="s">
        <v>2807</v>
      </c>
      <c r="F1138" s="13" t="s">
        <v>2808</v>
      </c>
      <c r="G1138" s="13">
        <v>2020</v>
      </c>
      <c r="H1138" s="44">
        <v>44175</v>
      </c>
      <c r="I1138" s="13" t="s">
        <v>2809</v>
      </c>
      <c r="K1138" s="13" t="s">
        <v>2810</v>
      </c>
      <c r="L1138" s="13" t="str">
        <f t="shared" si="17"/>
        <v>PostAlerta</v>
      </c>
    </row>
    <row r="1139" spans="1:12" ht="15.75" customHeight="1" x14ac:dyDescent="0.25">
      <c r="A1139" s="13">
        <v>33332296</v>
      </c>
      <c r="B1139" s="13" t="s">
        <v>19034</v>
      </c>
      <c r="C1139" s="13" t="s">
        <v>19035</v>
      </c>
      <c r="D1139" s="13" t="s">
        <v>19036</v>
      </c>
      <c r="E1139" s="13" t="s">
        <v>19037</v>
      </c>
      <c r="F1139" s="13" t="s">
        <v>2808</v>
      </c>
      <c r="G1139" s="13">
        <v>2020</v>
      </c>
      <c r="H1139" s="44">
        <v>44182</v>
      </c>
      <c r="I1139" s="13" t="s">
        <v>19038</v>
      </c>
      <c r="K1139" s="13" t="s">
        <v>19039</v>
      </c>
      <c r="L1139" s="13" t="str">
        <f t="shared" si="17"/>
        <v>PostAlerta</v>
      </c>
    </row>
    <row r="1140" spans="1:12" ht="15.75" customHeight="1" x14ac:dyDescent="0.25">
      <c r="A1140" s="13">
        <v>32929456</v>
      </c>
      <c r="B1140" s="13" t="s">
        <v>8687</v>
      </c>
      <c r="C1140" s="13" t="s">
        <v>8688</v>
      </c>
      <c r="D1140" s="13" t="s">
        <v>8689</v>
      </c>
      <c r="E1140" s="13" t="s">
        <v>8091</v>
      </c>
      <c r="F1140" s="13" t="s">
        <v>493</v>
      </c>
      <c r="G1140" s="13">
        <v>2021</v>
      </c>
      <c r="H1140" s="44">
        <v>44089</v>
      </c>
      <c r="K1140" s="13" t="s">
        <v>8690</v>
      </c>
      <c r="L1140" s="13" t="str">
        <f t="shared" si="17"/>
        <v>PostAlerta</v>
      </c>
    </row>
    <row r="1141" spans="1:12" ht="15.75" customHeight="1" x14ac:dyDescent="0.25">
      <c r="A1141" s="13">
        <v>33198606</v>
      </c>
      <c r="B1141" s="13" t="s">
        <v>6300</v>
      </c>
      <c r="C1141" s="13" t="s">
        <v>6301</v>
      </c>
      <c r="D1141" s="13" t="s">
        <v>6302</v>
      </c>
      <c r="E1141" s="13" t="s">
        <v>6303</v>
      </c>
      <c r="F1141" s="13" t="s">
        <v>735</v>
      </c>
      <c r="G1141" s="13">
        <v>2021</v>
      </c>
      <c r="H1141" s="44">
        <v>44152</v>
      </c>
      <c r="K1141" s="13" t="s">
        <v>6304</v>
      </c>
      <c r="L1141" s="13" t="str">
        <f t="shared" si="17"/>
        <v>PostAlerta</v>
      </c>
    </row>
    <row r="1142" spans="1:12" ht="15.75" customHeight="1" x14ac:dyDescent="0.25">
      <c r="A1142" s="13">
        <v>33981108</v>
      </c>
      <c r="B1142" s="13" t="s">
        <v>13815</v>
      </c>
      <c r="C1142" s="13" t="s">
        <v>13816</v>
      </c>
      <c r="D1142" s="13" t="s">
        <v>13817</v>
      </c>
      <c r="E1142" s="13" t="s">
        <v>13818</v>
      </c>
      <c r="F1142" s="13" t="s">
        <v>13819</v>
      </c>
      <c r="G1142" s="13">
        <v>2021</v>
      </c>
      <c r="H1142" s="44">
        <v>44329</v>
      </c>
      <c r="K1142" s="13" t="s">
        <v>13820</v>
      </c>
      <c r="L1142" s="13" t="str">
        <f t="shared" si="17"/>
        <v>PostAlerta</v>
      </c>
    </row>
    <row r="1143" spans="1:12" ht="15.75" customHeight="1" x14ac:dyDescent="0.25">
      <c r="A1143" s="13">
        <v>34424175</v>
      </c>
      <c r="B1143" s="13" t="s">
        <v>3543</v>
      </c>
      <c r="C1143" s="13" t="s">
        <v>3544</v>
      </c>
      <c r="D1143" s="13" t="s">
        <v>3545</v>
      </c>
      <c r="E1143" s="13" t="s">
        <v>3546</v>
      </c>
      <c r="F1143" s="13" t="s">
        <v>145</v>
      </c>
      <c r="G1143" s="13">
        <v>2021</v>
      </c>
      <c r="H1143" s="44">
        <v>44431</v>
      </c>
      <c r="I1143" s="13" t="s">
        <v>3547</v>
      </c>
      <c r="K1143" s="13" t="s">
        <v>3548</v>
      </c>
      <c r="L1143" s="13" t="str">
        <f t="shared" si="17"/>
        <v>PostAlerta</v>
      </c>
    </row>
    <row r="1144" spans="1:12" ht="15.75" customHeight="1" x14ac:dyDescent="0.25">
      <c r="A1144" s="13">
        <v>33469147</v>
      </c>
      <c r="B1144" s="13" t="s">
        <v>13990</v>
      </c>
      <c r="C1144" s="13" t="s">
        <v>13991</v>
      </c>
      <c r="D1144" s="13" t="s">
        <v>13992</v>
      </c>
      <c r="E1144" s="13" t="s">
        <v>13993</v>
      </c>
      <c r="F1144" s="13" t="s">
        <v>8151</v>
      </c>
      <c r="G1144" s="13">
        <v>2021</v>
      </c>
      <c r="H1144" s="44">
        <v>44216</v>
      </c>
      <c r="I1144" s="13" t="s">
        <v>13994</v>
      </c>
      <c r="K1144" s="13" t="s">
        <v>13995</v>
      </c>
      <c r="L1144" s="13" t="str">
        <f t="shared" si="17"/>
        <v>PostAlerta</v>
      </c>
    </row>
    <row r="1145" spans="1:12" ht="15.75" customHeight="1" x14ac:dyDescent="0.25">
      <c r="A1145" s="13">
        <v>33139288</v>
      </c>
      <c r="B1145" s="13" t="s">
        <v>7570</v>
      </c>
      <c r="C1145" s="13" t="s">
        <v>7571</v>
      </c>
      <c r="D1145" s="13" t="s">
        <v>7572</v>
      </c>
      <c r="E1145" s="13" t="s">
        <v>5205</v>
      </c>
      <c r="F1145" s="13" t="s">
        <v>573</v>
      </c>
      <c r="G1145" s="13">
        <v>2021</v>
      </c>
      <c r="H1145" s="44">
        <v>44138</v>
      </c>
      <c r="I1145" s="13" t="s">
        <v>7573</v>
      </c>
      <c r="K1145" s="13" t="s">
        <v>7574</v>
      </c>
      <c r="L1145" s="13" t="str">
        <f t="shared" si="17"/>
        <v>PostAlerta</v>
      </c>
    </row>
    <row r="1146" spans="1:12" ht="15.75" customHeight="1" x14ac:dyDescent="0.25">
      <c r="A1146" s="13">
        <v>33168608</v>
      </c>
      <c r="B1146" s="13" t="s">
        <v>8387</v>
      </c>
      <c r="C1146" s="13" t="s">
        <v>8388</v>
      </c>
      <c r="D1146" s="13" t="s">
        <v>8389</v>
      </c>
      <c r="E1146" s="13" t="s">
        <v>8390</v>
      </c>
      <c r="F1146" s="13" t="s">
        <v>573</v>
      </c>
      <c r="G1146" s="13">
        <v>2021</v>
      </c>
      <c r="H1146" s="44">
        <v>44145</v>
      </c>
      <c r="I1146" s="13" t="s">
        <v>8391</v>
      </c>
      <c r="K1146" s="13" t="s">
        <v>8392</v>
      </c>
      <c r="L1146" s="13" t="str">
        <f t="shared" si="17"/>
        <v>PostAlerta</v>
      </c>
    </row>
    <row r="1147" spans="1:12" ht="15.75" customHeight="1" x14ac:dyDescent="0.25">
      <c r="A1147" s="13">
        <v>33177123</v>
      </c>
      <c r="B1147" s="13" t="s">
        <v>8760</v>
      </c>
      <c r="C1147" s="13" t="s">
        <v>8761</v>
      </c>
      <c r="D1147" s="13" t="s">
        <v>8762</v>
      </c>
      <c r="E1147" s="13" t="s">
        <v>8763</v>
      </c>
      <c r="F1147" s="13" t="s">
        <v>502</v>
      </c>
      <c r="G1147" s="13">
        <v>2021</v>
      </c>
      <c r="H1147" s="44">
        <v>44147</v>
      </c>
      <c r="I1147" s="13" t="s">
        <v>8764</v>
      </c>
      <c r="K1147" s="13" t="s">
        <v>8765</v>
      </c>
      <c r="L1147" s="13" t="str">
        <f t="shared" si="17"/>
        <v>PostAlerta</v>
      </c>
    </row>
    <row r="1148" spans="1:12" ht="15.75" customHeight="1" x14ac:dyDescent="0.25">
      <c r="A1148" s="13">
        <v>33494538</v>
      </c>
      <c r="B1148" s="13" t="s">
        <v>16052</v>
      </c>
      <c r="C1148" s="13" t="s">
        <v>16053</v>
      </c>
      <c r="D1148" s="13" t="s">
        <v>16054</v>
      </c>
      <c r="E1148" s="13" t="s">
        <v>16055</v>
      </c>
      <c r="F1148" s="13" t="s">
        <v>15834</v>
      </c>
      <c r="G1148" s="13">
        <v>2021</v>
      </c>
      <c r="H1148" s="44">
        <v>44222</v>
      </c>
      <c r="I1148" s="13" t="s">
        <v>16056</v>
      </c>
      <c r="K1148" s="13" t="s">
        <v>16057</v>
      </c>
      <c r="L1148" s="13" t="str">
        <f t="shared" si="17"/>
        <v>PostAlerta</v>
      </c>
    </row>
    <row r="1149" spans="1:12" ht="15.75" customHeight="1" x14ac:dyDescent="0.25">
      <c r="A1149" s="13">
        <v>32393529</v>
      </c>
      <c r="B1149" s="13" t="s">
        <v>13879</v>
      </c>
      <c r="C1149" s="13" t="s">
        <v>13880</v>
      </c>
      <c r="D1149" s="13" t="s">
        <v>13881</v>
      </c>
      <c r="E1149" s="13" t="s">
        <v>13882</v>
      </c>
      <c r="F1149" s="13" t="s">
        <v>393</v>
      </c>
      <c r="G1149" s="13">
        <v>2021</v>
      </c>
      <c r="H1149" s="44">
        <v>43964</v>
      </c>
      <c r="K1149" s="13" t="s">
        <v>13883</v>
      </c>
      <c r="L1149" s="13" t="str">
        <f t="shared" si="17"/>
        <v>PostAlerta</v>
      </c>
    </row>
    <row r="1150" spans="1:12" ht="15.75" customHeight="1" x14ac:dyDescent="0.25">
      <c r="A1150" s="13">
        <v>33245688</v>
      </c>
      <c r="B1150" s="13" t="s">
        <v>245</v>
      </c>
      <c r="C1150" s="13" t="s">
        <v>246</v>
      </c>
      <c r="D1150" s="13" t="s">
        <v>247</v>
      </c>
      <c r="E1150" s="13" t="s">
        <v>248</v>
      </c>
      <c r="F1150" s="13" t="s">
        <v>249</v>
      </c>
      <c r="G1150" s="13">
        <v>2021</v>
      </c>
      <c r="H1150" s="44">
        <v>44162</v>
      </c>
      <c r="I1150" s="13" t="s">
        <v>250</v>
      </c>
      <c r="K1150" s="13" t="s">
        <v>251</v>
      </c>
      <c r="L1150" s="13" t="str">
        <f t="shared" si="17"/>
        <v>PostAlerta</v>
      </c>
    </row>
    <row r="1151" spans="1:12" ht="15.75" customHeight="1" x14ac:dyDescent="0.25">
      <c r="A1151" s="13">
        <v>33323071</v>
      </c>
      <c r="B1151" s="13" t="s">
        <v>5696</v>
      </c>
      <c r="C1151" s="13" t="s">
        <v>5697</v>
      </c>
      <c r="D1151" s="13" t="s">
        <v>5698</v>
      </c>
      <c r="E1151" s="13" t="s">
        <v>119</v>
      </c>
      <c r="F1151" s="13" t="s">
        <v>735</v>
      </c>
      <c r="G1151" s="13">
        <v>2021</v>
      </c>
      <c r="H1151" s="44">
        <v>44181</v>
      </c>
      <c r="K1151" s="13" t="s">
        <v>5699</v>
      </c>
      <c r="L1151" s="13" t="str">
        <f t="shared" si="17"/>
        <v>PostAlerta</v>
      </c>
    </row>
    <row r="1152" spans="1:12" ht="15.75" customHeight="1" x14ac:dyDescent="0.25">
      <c r="A1152" s="13">
        <v>33524048</v>
      </c>
      <c r="B1152" s="13" t="s">
        <v>7239</v>
      </c>
      <c r="C1152" s="13" t="s">
        <v>7240</v>
      </c>
      <c r="D1152" s="13" t="s">
        <v>7241</v>
      </c>
      <c r="E1152" s="13" t="s">
        <v>7242</v>
      </c>
      <c r="F1152" s="13" t="s">
        <v>1251</v>
      </c>
      <c r="G1152" s="13">
        <v>2021</v>
      </c>
      <c r="H1152" s="44">
        <v>44228</v>
      </c>
      <c r="I1152" s="13" t="s">
        <v>7243</v>
      </c>
      <c r="K1152" s="13" t="s">
        <v>7244</v>
      </c>
      <c r="L1152" s="13" t="str">
        <f t="shared" si="17"/>
        <v>PostAlerta</v>
      </c>
    </row>
    <row r="1153" spans="1:12" ht="15.75" customHeight="1" x14ac:dyDescent="0.25">
      <c r="A1153" s="13">
        <v>33553473</v>
      </c>
      <c r="B1153" s="13" t="s">
        <v>16469</v>
      </c>
      <c r="C1153" s="13" t="s">
        <v>16470</v>
      </c>
      <c r="D1153" s="13" t="s">
        <v>16471</v>
      </c>
      <c r="E1153" s="13" t="s">
        <v>16472</v>
      </c>
      <c r="F1153" s="13" t="s">
        <v>16473</v>
      </c>
      <c r="G1153" s="13">
        <v>2020</v>
      </c>
      <c r="H1153" s="44">
        <v>44235</v>
      </c>
      <c r="I1153" s="13" t="s">
        <v>16474</v>
      </c>
      <c r="K1153" s="13" t="s">
        <v>16475</v>
      </c>
      <c r="L1153" s="13" t="str">
        <f t="shared" si="17"/>
        <v>PostAlerta</v>
      </c>
    </row>
    <row r="1154" spans="1:12" ht="15.75" customHeight="1" x14ac:dyDescent="0.25">
      <c r="A1154" s="13">
        <v>33536323</v>
      </c>
      <c r="B1154" s="13" t="s">
        <v>292</v>
      </c>
      <c r="C1154" s="13" t="s">
        <v>293</v>
      </c>
      <c r="D1154" s="13" t="s">
        <v>294</v>
      </c>
      <c r="E1154" s="13" t="s">
        <v>295</v>
      </c>
      <c r="F1154" s="13" t="s">
        <v>296</v>
      </c>
      <c r="G1154" s="13">
        <v>2021</v>
      </c>
      <c r="H1154" s="44">
        <v>44231</v>
      </c>
      <c r="I1154" s="13" t="s">
        <v>297</v>
      </c>
      <c r="K1154" s="13" t="s">
        <v>298</v>
      </c>
      <c r="L1154" s="13" t="str">
        <f t="shared" ref="L1154:L1217" si="18">IF(ISNUMBER(VLOOKUP(A1154,PRE,1,FALSE)),"PreAlerta",IF(ISNUMBER(VLOOKUP(A1154,POST,1,FALSE)),"PostAlerta",IF(ISNUMBER(VLOOKUP(A1154,EXCL,1,FALSE)),"Excluida","no incluido")))</f>
        <v>PostAlerta</v>
      </c>
    </row>
    <row r="1155" spans="1:12" ht="15.75" customHeight="1" x14ac:dyDescent="0.25">
      <c r="A1155" s="13">
        <v>33248851</v>
      </c>
      <c r="B1155" s="13" t="s">
        <v>14776</v>
      </c>
      <c r="C1155" s="13" t="s">
        <v>14777</v>
      </c>
      <c r="D1155" s="13" t="s">
        <v>14778</v>
      </c>
      <c r="E1155" s="13" t="s">
        <v>14779</v>
      </c>
      <c r="F1155" s="13" t="s">
        <v>14780</v>
      </c>
      <c r="G1155" s="13">
        <v>2021</v>
      </c>
      <c r="H1155" s="44">
        <v>44164</v>
      </c>
      <c r="K1155" s="13" t="s">
        <v>14781</v>
      </c>
      <c r="L1155" s="13" t="str">
        <f t="shared" si="18"/>
        <v>PostAlerta</v>
      </c>
    </row>
    <row r="1156" spans="1:12" ht="15.75" customHeight="1" x14ac:dyDescent="0.25">
      <c r="A1156" s="13">
        <v>33562607</v>
      </c>
      <c r="B1156" s="13" t="s">
        <v>16151</v>
      </c>
      <c r="C1156" s="13" t="s">
        <v>16152</v>
      </c>
      <c r="D1156" s="13" t="s">
        <v>16153</v>
      </c>
      <c r="E1156" s="13" t="s">
        <v>16154</v>
      </c>
      <c r="F1156" s="13" t="s">
        <v>16155</v>
      </c>
      <c r="G1156" s="13">
        <v>2021</v>
      </c>
      <c r="H1156" s="44">
        <v>44237</v>
      </c>
      <c r="I1156" s="13" t="s">
        <v>16156</v>
      </c>
      <c r="K1156" s="13" t="s">
        <v>16157</v>
      </c>
      <c r="L1156" s="13" t="str">
        <f t="shared" si="18"/>
        <v>PostAlerta</v>
      </c>
    </row>
    <row r="1157" spans="1:12" ht="15.75" customHeight="1" x14ac:dyDescent="0.25">
      <c r="A1157" s="13">
        <v>33533239</v>
      </c>
      <c r="B1157" s="13" t="s">
        <v>10172</v>
      </c>
      <c r="C1157" s="13" t="s">
        <v>10173</v>
      </c>
      <c r="D1157" s="13" t="s">
        <v>10174</v>
      </c>
      <c r="E1157" s="13" t="s">
        <v>10175</v>
      </c>
      <c r="F1157" s="13" t="s">
        <v>959</v>
      </c>
      <c r="G1157" s="13">
        <v>2021</v>
      </c>
      <c r="H1157" s="44">
        <v>44230</v>
      </c>
      <c r="I1157" s="13" t="s">
        <v>10176</v>
      </c>
      <c r="J1157" s="13" t="s">
        <v>10177</v>
      </c>
      <c r="K1157" s="13" t="s">
        <v>10178</v>
      </c>
      <c r="L1157" s="13" t="str">
        <f t="shared" si="18"/>
        <v>PostAlerta</v>
      </c>
    </row>
    <row r="1158" spans="1:12" ht="15.75" customHeight="1" x14ac:dyDescent="0.25">
      <c r="A1158" s="13">
        <v>33318010</v>
      </c>
      <c r="B1158" s="13" t="s">
        <v>7953</v>
      </c>
      <c r="C1158" s="13" t="s">
        <v>7954</v>
      </c>
      <c r="D1158" s="13" t="s">
        <v>7955</v>
      </c>
      <c r="E1158" s="13" t="s">
        <v>7956</v>
      </c>
      <c r="F1158" s="13" t="s">
        <v>573</v>
      </c>
      <c r="G1158" s="13">
        <v>2021</v>
      </c>
      <c r="H1158" s="44">
        <v>44180</v>
      </c>
      <c r="I1158" s="13" t="s">
        <v>7957</v>
      </c>
      <c r="K1158" s="13" t="s">
        <v>7958</v>
      </c>
      <c r="L1158" s="13" t="str">
        <f t="shared" si="18"/>
        <v>PostAlerta</v>
      </c>
    </row>
    <row r="1159" spans="1:12" ht="15.75" customHeight="1" x14ac:dyDescent="0.25">
      <c r="A1159" s="13">
        <v>33671616</v>
      </c>
      <c r="B1159" s="13" t="s">
        <v>18243</v>
      </c>
      <c r="C1159" s="13" t="s">
        <v>18244</v>
      </c>
      <c r="D1159" s="13" t="s">
        <v>18245</v>
      </c>
      <c r="E1159" s="13" t="s">
        <v>18246</v>
      </c>
      <c r="F1159" s="13" t="s">
        <v>10920</v>
      </c>
      <c r="G1159" s="13">
        <v>2021</v>
      </c>
      <c r="H1159" s="44">
        <v>44261</v>
      </c>
      <c r="I1159" s="13" t="s">
        <v>18247</v>
      </c>
      <c r="K1159" s="13" t="s">
        <v>18248</v>
      </c>
      <c r="L1159" s="13" t="str">
        <f t="shared" si="18"/>
        <v>PostAlerta</v>
      </c>
    </row>
    <row r="1160" spans="1:12" ht="15.75" customHeight="1" x14ac:dyDescent="0.25">
      <c r="A1160" s="13">
        <v>33632090</v>
      </c>
      <c r="B1160" s="13" t="s">
        <v>7696</v>
      </c>
      <c r="C1160" s="13" t="s">
        <v>7697</v>
      </c>
      <c r="D1160" s="13" t="s">
        <v>7698</v>
      </c>
      <c r="E1160" s="13" t="s">
        <v>7699</v>
      </c>
      <c r="F1160" s="13" t="s">
        <v>4579</v>
      </c>
      <c r="G1160" s="13">
        <v>2021</v>
      </c>
      <c r="H1160" s="44">
        <v>44253</v>
      </c>
      <c r="K1160" s="13" t="s">
        <v>7700</v>
      </c>
      <c r="L1160" s="13" t="str">
        <f t="shared" si="18"/>
        <v>PostAlerta</v>
      </c>
    </row>
    <row r="1161" spans="1:12" ht="15.75" customHeight="1" x14ac:dyDescent="0.25">
      <c r="A1161" s="13">
        <v>33671065</v>
      </c>
      <c r="B1161" s="13" t="s">
        <v>10916</v>
      </c>
      <c r="C1161" s="13" t="s">
        <v>10917</v>
      </c>
      <c r="D1161" s="13" t="s">
        <v>10918</v>
      </c>
      <c r="E1161" s="13" t="s">
        <v>10919</v>
      </c>
      <c r="F1161" s="13" t="s">
        <v>10920</v>
      </c>
      <c r="G1161" s="13">
        <v>2021</v>
      </c>
      <c r="H1161" s="44">
        <v>44261</v>
      </c>
      <c r="I1161" s="13" t="s">
        <v>10921</v>
      </c>
      <c r="K1161" s="13" t="s">
        <v>10922</v>
      </c>
      <c r="L1161" s="13" t="str">
        <f t="shared" si="18"/>
        <v>PostAlerta</v>
      </c>
    </row>
    <row r="1162" spans="1:12" ht="15.75" customHeight="1" x14ac:dyDescent="0.25">
      <c r="A1162" s="13">
        <v>33029766</v>
      </c>
      <c r="B1162" s="13" t="s">
        <v>7299</v>
      </c>
      <c r="C1162" s="13" t="s">
        <v>7300</v>
      </c>
      <c r="D1162" s="13" t="s">
        <v>7301</v>
      </c>
      <c r="E1162" s="13" t="s">
        <v>7302</v>
      </c>
      <c r="F1162" s="13" t="s">
        <v>164</v>
      </c>
      <c r="G1162" s="13">
        <v>2021</v>
      </c>
      <c r="H1162" s="44">
        <v>44112</v>
      </c>
      <c r="K1162" s="13" t="s">
        <v>7303</v>
      </c>
      <c r="L1162" s="13" t="str">
        <f t="shared" si="18"/>
        <v>PostAlerta</v>
      </c>
    </row>
    <row r="1163" spans="1:12" ht="15.75" customHeight="1" x14ac:dyDescent="0.25">
      <c r="A1163" s="13">
        <v>33345746</v>
      </c>
      <c r="B1163" s="13" t="s">
        <v>14148</v>
      </c>
      <c r="C1163" s="13" t="s">
        <v>14149</v>
      </c>
      <c r="D1163" s="13" t="s">
        <v>14150</v>
      </c>
      <c r="E1163" s="13" t="s">
        <v>14151</v>
      </c>
      <c r="F1163" s="13" t="s">
        <v>735</v>
      </c>
      <c r="G1163" s="13">
        <v>2021</v>
      </c>
      <c r="H1163" s="44">
        <v>44186</v>
      </c>
      <c r="K1163" s="13" t="s">
        <v>14152</v>
      </c>
      <c r="L1163" s="13" t="str">
        <f t="shared" si="18"/>
        <v>PostAlerta</v>
      </c>
    </row>
    <row r="1164" spans="1:12" ht="15.75" customHeight="1" x14ac:dyDescent="0.25">
      <c r="A1164" s="13">
        <v>33528603</v>
      </c>
      <c r="B1164" s="13" t="s">
        <v>6247</v>
      </c>
      <c r="C1164" s="13" t="s">
        <v>6248</v>
      </c>
      <c r="D1164" s="13" t="s">
        <v>6249</v>
      </c>
      <c r="E1164" s="13" t="s">
        <v>6250</v>
      </c>
      <c r="F1164" s="13" t="s">
        <v>2531</v>
      </c>
      <c r="G1164" s="13">
        <v>2021</v>
      </c>
      <c r="H1164" s="44">
        <v>44229</v>
      </c>
      <c r="K1164" s="13" t="s">
        <v>6251</v>
      </c>
      <c r="L1164" s="13" t="str">
        <f t="shared" si="18"/>
        <v>PostAlerta</v>
      </c>
    </row>
    <row r="1165" spans="1:12" ht="15.75" customHeight="1" x14ac:dyDescent="0.25">
      <c r="A1165" s="13">
        <v>33528794</v>
      </c>
      <c r="B1165" s="13" t="s">
        <v>22508</v>
      </c>
      <c r="C1165" s="13" t="s">
        <v>22509</v>
      </c>
      <c r="D1165" s="13" t="s">
        <v>22510</v>
      </c>
      <c r="E1165" s="13" t="s">
        <v>22511</v>
      </c>
      <c r="F1165" s="13" t="s">
        <v>16466</v>
      </c>
      <c r="G1165" s="13">
        <v>2021</v>
      </c>
      <c r="H1165" s="44">
        <v>44229</v>
      </c>
      <c r="I1165" s="13" t="s">
        <v>22512</v>
      </c>
      <c r="K1165" s="13" t="s">
        <v>22513</v>
      </c>
      <c r="L1165" s="13" t="str">
        <f t="shared" si="18"/>
        <v>PostAlerta</v>
      </c>
    </row>
    <row r="1166" spans="1:12" ht="15.75" customHeight="1" x14ac:dyDescent="0.25">
      <c r="A1166" s="13">
        <v>33622474</v>
      </c>
      <c r="B1166" s="13" t="s">
        <v>11020</v>
      </c>
      <c r="C1166" s="13" t="s">
        <v>11021</v>
      </c>
      <c r="D1166" s="13" t="s">
        <v>11022</v>
      </c>
      <c r="E1166" s="13" t="s">
        <v>11023</v>
      </c>
      <c r="F1166" s="13" t="s">
        <v>145</v>
      </c>
      <c r="G1166" s="13">
        <v>2021</v>
      </c>
      <c r="H1166" s="44">
        <v>44251</v>
      </c>
      <c r="I1166" s="13" t="s">
        <v>11024</v>
      </c>
      <c r="K1166" s="13" t="s">
        <v>11025</v>
      </c>
      <c r="L1166" s="13" t="str">
        <f t="shared" si="18"/>
        <v>PostAlerta</v>
      </c>
    </row>
    <row r="1167" spans="1:12" ht="15.75" customHeight="1" x14ac:dyDescent="0.25">
      <c r="A1167" s="13">
        <v>32122643</v>
      </c>
      <c r="B1167" s="13" t="s">
        <v>4906</v>
      </c>
      <c r="C1167" s="13" t="s">
        <v>4907</v>
      </c>
      <c r="D1167" s="13" t="s">
        <v>4908</v>
      </c>
      <c r="E1167" s="13" t="s">
        <v>4909</v>
      </c>
      <c r="F1167" s="13" t="s">
        <v>4910</v>
      </c>
      <c r="G1167" s="13">
        <v>2021</v>
      </c>
      <c r="H1167" s="44">
        <v>43894</v>
      </c>
      <c r="K1167" s="13" t="s">
        <v>4911</v>
      </c>
      <c r="L1167" s="13" t="str">
        <f t="shared" si="18"/>
        <v>PostAlerta</v>
      </c>
    </row>
    <row r="1168" spans="1:12" ht="15.75" customHeight="1" x14ac:dyDescent="0.25">
      <c r="A1168" s="13">
        <v>33367806</v>
      </c>
      <c r="B1168" s="13" t="s">
        <v>9353</v>
      </c>
      <c r="C1168" s="13" t="s">
        <v>9354</v>
      </c>
      <c r="D1168" s="13" t="s">
        <v>9355</v>
      </c>
      <c r="E1168" s="13" t="s">
        <v>8077</v>
      </c>
      <c r="F1168" s="13" t="s">
        <v>493</v>
      </c>
      <c r="G1168" s="13">
        <v>2021</v>
      </c>
      <c r="H1168" s="44">
        <v>44193</v>
      </c>
      <c r="K1168" s="13" t="s">
        <v>9356</v>
      </c>
      <c r="L1168" s="13" t="str">
        <f t="shared" si="18"/>
        <v>PostAlerta</v>
      </c>
    </row>
    <row r="1169" spans="1:12" ht="15.75" customHeight="1" x14ac:dyDescent="0.25">
      <c r="A1169" s="13">
        <v>33406237</v>
      </c>
      <c r="B1169" s="13" t="s">
        <v>11620</v>
      </c>
      <c r="C1169" s="13" t="s">
        <v>11621</v>
      </c>
      <c r="D1169" s="13" t="s">
        <v>11622</v>
      </c>
      <c r="E1169" s="13" t="s">
        <v>1232</v>
      </c>
      <c r="F1169" s="13" t="s">
        <v>493</v>
      </c>
      <c r="G1169" s="13">
        <v>2021</v>
      </c>
      <c r="H1169" s="44">
        <v>44202</v>
      </c>
      <c r="K1169" s="13" t="s">
        <v>11623</v>
      </c>
      <c r="L1169" s="13" t="str">
        <f t="shared" si="18"/>
        <v>PostAlerta</v>
      </c>
    </row>
    <row r="1170" spans="1:12" ht="15.75" customHeight="1" x14ac:dyDescent="0.25">
      <c r="A1170" s="13">
        <v>33411920</v>
      </c>
      <c r="B1170" s="13" t="s">
        <v>6952</v>
      </c>
      <c r="C1170" s="13" t="s">
        <v>6953</v>
      </c>
      <c r="D1170" s="13" t="s">
        <v>6954</v>
      </c>
      <c r="E1170" s="13" t="s">
        <v>863</v>
      </c>
      <c r="F1170" s="13" t="s">
        <v>493</v>
      </c>
      <c r="G1170" s="13">
        <v>2021</v>
      </c>
      <c r="H1170" s="44">
        <v>44203</v>
      </c>
      <c r="K1170" s="13" t="s">
        <v>6955</v>
      </c>
      <c r="L1170" s="13" t="str">
        <f t="shared" si="18"/>
        <v>PostAlerta</v>
      </c>
    </row>
    <row r="1171" spans="1:12" ht="15.75" customHeight="1" x14ac:dyDescent="0.25">
      <c r="A1171" s="13">
        <v>33558293</v>
      </c>
      <c r="B1171" s="13" t="s">
        <v>11975</v>
      </c>
      <c r="C1171" s="13" t="s">
        <v>11976</v>
      </c>
      <c r="D1171" s="13" t="s">
        <v>11977</v>
      </c>
      <c r="E1171" s="13" t="s">
        <v>11978</v>
      </c>
      <c r="F1171" s="13" t="s">
        <v>573</v>
      </c>
      <c r="G1171" s="13">
        <v>2021</v>
      </c>
      <c r="H1171" s="44">
        <v>44236</v>
      </c>
      <c r="I1171" s="13" t="s">
        <v>11979</v>
      </c>
      <c r="K1171" s="13" t="s">
        <v>11980</v>
      </c>
      <c r="L1171" s="13" t="str">
        <f t="shared" si="18"/>
        <v>PostAlerta</v>
      </c>
    </row>
    <row r="1172" spans="1:12" ht="15.75" customHeight="1" x14ac:dyDescent="0.25">
      <c r="A1172" s="13">
        <v>33736608</v>
      </c>
      <c r="B1172" s="13" t="s">
        <v>7612</v>
      </c>
      <c r="C1172" s="13" t="s">
        <v>7613</v>
      </c>
      <c r="D1172" s="13" t="s">
        <v>7614</v>
      </c>
      <c r="E1172" s="13" t="s">
        <v>2176</v>
      </c>
      <c r="F1172" s="13" t="s">
        <v>1066</v>
      </c>
      <c r="G1172" s="13">
        <v>2021</v>
      </c>
      <c r="H1172" s="44">
        <v>44274</v>
      </c>
      <c r="I1172" s="13" t="s">
        <v>7615</v>
      </c>
      <c r="K1172" s="13" t="s">
        <v>7616</v>
      </c>
      <c r="L1172" s="13" t="str">
        <f t="shared" si="18"/>
        <v>PostAlerta</v>
      </c>
    </row>
    <row r="1173" spans="1:12" ht="15.75" customHeight="1" x14ac:dyDescent="0.25">
      <c r="A1173" s="13">
        <v>33741965</v>
      </c>
      <c r="B1173" s="13" t="s">
        <v>9521</v>
      </c>
      <c r="C1173" s="13" t="s">
        <v>9522</v>
      </c>
      <c r="D1173" s="13" t="s">
        <v>9523</v>
      </c>
      <c r="E1173" s="13" t="s">
        <v>9524</v>
      </c>
      <c r="F1173" s="13" t="s">
        <v>3262</v>
      </c>
      <c r="G1173" s="13">
        <v>2021</v>
      </c>
      <c r="H1173" s="44">
        <v>44275</v>
      </c>
      <c r="I1173" s="13" t="s">
        <v>9525</v>
      </c>
      <c r="K1173" s="13" t="s">
        <v>9526</v>
      </c>
      <c r="L1173" s="13" t="str">
        <f t="shared" si="18"/>
        <v>PostAlerta</v>
      </c>
    </row>
    <row r="1174" spans="1:12" ht="15.75" customHeight="1" x14ac:dyDescent="0.25">
      <c r="A1174" s="13">
        <v>35423628</v>
      </c>
      <c r="B1174" s="13" t="s">
        <v>17780</v>
      </c>
      <c r="C1174" s="13" t="s">
        <v>17781</v>
      </c>
      <c r="D1174" s="13" t="s">
        <v>17782</v>
      </c>
      <c r="E1174" s="13" t="s">
        <v>17783</v>
      </c>
      <c r="F1174" s="13" t="s">
        <v>17784</v>
      </c>
      <c r="G1174" s="13">
        <v>2021</v>
      </c>
      <c r="H1174" s="44">
        <v>44666</v>
      </c>
      <c r="I1174" s="13" t="s">
        <v>17785</v>
      </c>
      <c r="K1174" s="13" t="s">
        <v>17786</v>
      </c>
      <c r="L1174" s="13" t="str">
        <f t="shared" si="18"/>
        <v>PostAlerta</v>
      </c>
    </row>
    <row r="1175" spans="1:12" ht="15.75" customHeight="1" x14ac:dyDescent="0.25">
      <c r="A1175" s="13">
        <v>33758087</v>
      </c>
      <c r="B1175" s="13" t="s">
        <v>6763</v>
      </c>
      <c r="C1175" s="13" t="s">
        <v>6764</v>
      </c>
      <c r="D1175" s="13" t="s">
        <v>6765</v>
      </c>
      <c r="E1175" s="13" t="s">
        <v>459</v>
      </c>
      <c r="F1175" s="13" t="s">
        <v>277</v>
      </c>
      <c r="G1175" s="13">
        <v>2021</v>
      </c>
      <c r="H1175" s="44">
        <v>44279</v>
      </c>
      <c r="I1175" s="13" t="s">
        <v>6766</v>
      </c>
      <c r="K1175" s="13" t="s">
        <v>6767</v>
      </c>
      <c r="L1175" s="13" t="str">
        <f t="shared" si="18"/>
        <v>PostAlerta</v>
      </c>
    </row>
    <row r="1176" spans="1:12" ht="15.75" customHeight="1" x14ac:dyDescent="0.25">
      <c r="A1176" s="13">
        <v>33807121</v>
      </c>
      <c r="B1176" s="13" t="s">
        <v>351</v>
      </c>
      <c r="C1176" s="13" t="s">
        <v>352</v>
      </c>
      <c r="D1176" s="13" t="s">
        <v>353</v>
      </c>
      <c r="E1176" s="13" t="s">
        <v>354</v>
      </c>
      <c r="F1176" s="13" t="s">
        <v>355</v>
      </c>
      <c r="G1176" s="13">
        <v>2021</v>
      </c>
      <c r="H1176" s="44">
        <v>44289</v>
      </c>
      <c r="I1176" s="13" t="s">
        <v>356</v>
      </c>
      <c r="K1176" s="13" t="s">
        <v>357</v>
      </c>
      <c r="L1176" s="13" t="str">
        <f t="shared" si="18"/>
        <v>PostAlerta</v>
      </c>
    </row>
    <row r="1177" spans="1:12" ht="15.75" customHeight="1" x14ac:dyDescent="0.25">
      <c r="A1177" s="13">
        <v>33785063</v>
      </c>
      <c r="B1177" s="13" t="s">
        <v>763</v>
      </c>
      <c r="C1177" s="13" t="s">
        <v>764</v>
      </c>
      <c r="D1177" s="13" t="s">
        <v>765</v>
      </c>
      <c r="E1177" s="13" t="s">
        <v>766</v>
      </c>
      <c r="F1177" s="13" t="s">
        <v>767</v>
      </c>
      <c r="G1177" s="13">
        <v>2021</v>
      </c>
      <c r="H1177" s="44">
        <v>44286</v>
      </c>
      <c r="I1177" s="13" t="s">
        <v>768</v>
      </c>
      <c r="K1177" s="13" t="s">
        <v>769</v>
      </c>
      <c r="L1177" s="13" t="str">
        <f t="shared" si="18"/>
        <v>PostAlerta</v>
      </c>
    </row>
    <row r="1178" spans="1:12" ht="15.75" customHeight="1" x14ac:dyDescent="0.25">
      <c r="A1178" s="13">
        <v>33367585</v>
      </c>
      <c r="B1178" s="13" t="s">
        <v>703</v>
      </c>
      <c r="C1178" s="13" t="s">
        <v>704</v>
      </c>
      <c r="D1178" s="13" t="s">
        <v>705</v>
      </c>
      <c r="E1178" s="13" t="s">
        <v>706</v>
      </c>
      <c r="F1178" s="13" t="s">
        <v>180</v>
      </c>
      <c r="G1178" s="13">
        <v>2021</v>
      </c>
      <c r="H1178" s="44">
        <v>44193</v>
      </c>
      <c r="K1178" s="13" t="s">
        <v>707</v>
      </c>
      <c r="L1178" s="13" t="str">
        <f t="shared" si="18"/>
        <v>PostAlerta</v>
      </c>
    </row>
    <row r="1179" spans="1:12" ht="15.75" customHeight="1" x14ac:dyDescent="0.25">
      <c r="A1179" s="13">
        <v>33720324</v>
      </c>
      <c r="B1179" s="13" t="s">
        <v>176</v>
      </c>
      <c r="C1179" s="13" t="s">
        <v>177</v>
      </c>
      <c r="D1179" s="13" t="s">
        <v>178</v>
      </c>
      <c r="E1179" s="13" t="s">
        <v>179</v>
      </c>
      <c r="F1179" s="13" t="s">
        <v>180</v>
      </c>
      <c r="G1179" s="13">
        <v>2021</v>
      </c>
      <c r="H1179" s="44">
        <v>44270</v>
      </c>
      <c r="K1179" s="13" t="s">
        <v>181</v>
      </c>
      <c r="L1179" s="13" t="str">
        <f t="shared" si="18"/>
        <v>PostAlerta</v>
      </c>
    </row>
    <row r="1180" spans="1:12" ht="15.75" customHeight="1" x14ac:dyDescent="0.25">
      <c r="A1180" s="13">
        <v>33388573</v>
      </c>
      <c r="B1180" s="13" t="s">
        <v>7312</v>
      </c>
      <c r="C1180" s="13" t="s">
        <v>7313</v>
      </c>
      <c r="D1180" s="13" t="s">
        <v>7314</v>
      </c>
      <c r="E1180" s="13" t="s">
        <v>7315</v>
      </c>
      <c r="F1180" s="13" t="s">
        <v>285</v>
      </c>
      <c r="G1180" s="13">
        <v>2021</v>
      </c>
      <c r="H1180" s="44">
        <v>44199</v>
      </c>
      <c r="K1180" s="13" t="s">
        <v>7316</v>
      </c>
      <c r="L1180" s="13" t="str">
        <f t="shared" si="18"/>
        <v>PostAlerta</v>
      </c>
    </row>
    <row r="1181" spans="1:12" ht="15.75" customHeight="1" x14ac:dyDescent="0.25">
      <c r="A1181" s="13">
        <v>33591079</v>
      </c>
      <c r="B1181" s="13" t="s">
        <v>13350</v>
      </c>
      <c r="C1181" s="13" t="s">
        <v>13351</v>
      </c>
      <c r="D1181" s="13" t="s">
        <v>13352</v>
      </c>
      <c r="E1181" s="13" t="s">
        <v>13353</v>
      </c>
      <c r="F1181" s="13" t="s">
        <v>10248</v>
      </c>
      <c r="G1181" s="13">
        <v>2021</v>
      </c>
      <c r="H1181" s="44">
        <v>44243</v>
      </c>
      <c r="K1181" s="13" t="s">
        <v>13354</v>
      </c>
      <c r="L1181" s="13" t="str">
        <f t="shared" si="18"/>
        <v>PostAlerta</v>
      </c>
    </row>
    <row r="1182" spans="1:12" ht="15.75" customHeight="1" x14ac:dyDescent="0.25">
      <c r="A1182" s="13">
        <v>33793553</v>
      </c>
      <c r="B1182" s="13" t="s">
        <v>20558</v>
      </c>
      <c r="C1182" s="13" t="s">
        <v>20559</v>
      </c>
      <c r="D1182" s="13" t="s">
        <v>20560</v>
      </c>
      <c r="E1182" s="13" t="s">
        <v>20561</v>
      </c>
      <c r="F1182" s="13" t="s">
        <v>10096</v>
      </c>
      <c r="G1182" s="13">
        <v>2021</v>
      </c>
      <c r="H1182" s="44">
        <v>44287</v>
      </c>
      <c r="I1182" s="13" t="s">
        <v>20562</v>
      </c>
      <c r="K1182" s="13" t="s">
        <v>20563</v>
      </c>
      <c r="L1182" s="13" t="str">
        <f t="shared" si="18"/>
        <v>PostAlerta</v>
      </c>
    </row>
    <row r="1183" spans="1:12" ht="15.75" customHeight="1" x14ac:dyDescent="0.25">
      <c r="A1183" s="13">
        <v>33915835</v>
      </c>
      <c r="B1183" s="13" t="s">
        <v>16771</v>
      </c>
      <c r="C1183" s="13" t="s">
        <v>16772</v>
      </c>
      <c r="D1183" s="13" t="s">
        <v>16773</v>
      </c>
      <c r="E1183" s="13" t="s">
        <v>3472</v>
      </c>
      <c r="F1183" s="13" t="s">
        <v>15887</v>
      </c>
      <c r="G1183" s="13">
        <v>2021</v>
      </c>
      <c r="H1183" s="44">
        <v>44316</v>
      </c>
      <c r="I1183" s="13" t="s">
        <v>16774</v>
      </c>
      <c r="K1183" s="13" t="s">
        <v>16775</v>
      </c>
      <c r="L1183" s="13" t="str">
        <f t="shared" si="18"/>
        <v>PostAlerta</v>
      </c>
    </row>
    <row r="1184" spans="1:12" ht="15.75" customHeight="1" x14ac:dyDescent="0.25">
      <c r="A1184" s="13">
        <v>32779717</v>
      </c>
      <c r="B1184" s="13" t="s">
        <v>191</v>
      </c>
      <c r="C1184" s="13" t="s">
        <v>192</v>
      </c>
      <c r="D1184" s="13" t="s">
        <v>193</v>
      </c>
      <c r="E1184" s="13" t="s">
        <v>194</v>
      </c>
      <c r="F1184" s="13" t="s">
        <v>195</v>
      </c>
      <c r="G1184" s="13">
        <v>2021</v>
      </c>
      <c r="H1184" s="44">
        <v>44055</v>
      </c>
      <c r="I1184" s="13" t="s">
        <v>196</v>
      </c>
      <c r="K1184" s="13" t="s">
        <v>197</v>
      </c>
      <c r="L1184" s="13" t="str">
        <f t="shared" si="18"/>
        <v>PostAlerta</v>
      </c>
    </row>
    <row r="1185" spans="1:12" ht="15.75" customHeight="1" x14ac:dyDescent="0.25">
      <c r="A1185" s="13">
        <v>33432328</v>
      </c>
      <c r="B1185" s="13" t="s">
        <v>4887</v>
      </c>
      <c r="C1185" s="13" t="s">
        <v>4888</v>
      </c>
      <c r="D1185" s="13" t="s">
        <v>4889</v>
      </c>
      <c r="E1185" s="13" t="s">
        <v>797</v>
      </c>
      <c r="F1185" s="13" t="s">
        <v>4890</v>
      </c>
      <c r="G1185" s="13">
        <v>2021</v>
      </c>
      <c r="H1185" s="44">
        <v>44208</v>
      </c>
      <c r="I1185" s="13" t="s">
        <v>4891</v>
      </c>
      <c r="K1185" s="13" t="s">
        <v>4892</v>
      </c>
      <c r="L1185" s="13" t="str">
        <f t="shared" si="18"/>
        <v>PostAlerta</v>
      </c>
    </row>
    <row r="1186" spans="1:12" ht="15.75" customHeight="1" x14ac:dyDescent="0.25">
      <c r="A1186" s="13">
        <v>33471098</v>
      </c>
      <c r="B1186" s="13" t="s">
        <v>12740</v>
      </c>
      <c r="C1186" s="13" t="s">
        <v>12741</v>
      </c>
      <c r="D1186" s="13" t="s">
        <v>12742</v>
      </c>
      <c r="E1186" s="13" t="s">
        <v>3210</v>
      </c>
      <c r="F1186" s="13" t="s">
        <v>493</v>
      </c>
      <c r="G1186" s="13">
        <v>2021</v>
      </c>
      <c r="H1186" s="44">
        <v>44216</v>
      </c>
      <c r="K1186" s="13" t="s">
        <v>12743</v>
      </c>
      <c r="L1186" s="13" t="str">
        <f t="shared" si="18"/>
        <v>PostAlerta</v>
      </c>
    </row>
    <row r="1187" spans="1:12" ht="15.75" customHeight="1" x14ac:dyDescent="0.25">
      <c r="A1187" s="13">
        <v>33564854</v>
      </c>
      <c r="B1187" s="13" t="s">
        <v>10552</v>
      </c>
      <c r="C1187" s="13" t="s">
        <v>10553</v>
      </c>
      <c r="D1187" s="13" t="s">
        <v>10554</v>
      </c>
      <c r="E1187" s="13" t="s">
        <v>119</v>
      </c>
      <c r="F1187" s="13" t="s">
        <v>493</v>
      </c>
      <c r="G1187" s="13">
        <v>2021</v>
      </c>
      <c r="H1187" s="44">
        <v>44237</v>
      </c>
      <c r="K1187" s="13" t="s">
        <v>10555</v>
      </c>
      <c r="L1187" s="13" t="str">
        <f t="shared" si="18"/>
        <v>PostAlerta</v>
      </c>
    </row>
    <row r="1188" spans="1:12" ht="15.75" customHeight="1" x14ac:dyDescent="0.25">
      <c r="A1188" s="13">
        <v>33784401</v>
      </c>
      <c r="B1188" s="13" t="s">
        <v>644</v>
      </c>
      <c r="C1188" s="13" t="s">
        <v>645</v>
      </c>
      <c r="D1188" s="13" t="s">
        <v>646</v>
      </c>
      <c r="E1188" s="13" t="s">
        <v>647</v>
      </c>
      <c r="F1188" s="13" t="s">
        <v>648</v>
      </c>
      <c r="G1188" s="13">
        <v>2021</v>
      </c>
      <c r="H1188" s="44">
        <v>44285</v>
      </c>
      <c r="I1188" s="13" t="s">
        <v>649</v>
      </c>
      <c r="K1188" s="13" t="s">
        <v>650</v>
      </c>
      <c r="L1188" s="13" t="str">
        <f t="shared" si="18"/>
        <v>PostAlerta</v>
      </c>
    </row>
    <row r="1189" spans="1:12" ht="15.75" customHeight="1" x14ac:dyDescent="0.25">
      <c r="A1189" s="13">
        <v>33875000</v>
      </c>
      <c r="B1189" s="13" t="s">
        <v>4424</v>
      </c>
      <c r="C1189" s="13" t="s">
        <v>4425</v>
      </c>
      <c r="D1189" s="13" t="s">
        <v>4426</v>
      </c>
      <c r="E1189" s="13" t="s">
        <v>2679</v>
      </c>
      <c r="F1189" s="13" t="s">
        <v>767</v>
      </c>
      <c r="G1189" s="13">
        <v>2021</v>
      </c>
      <c r="H1189" s="44">
        <v>44306</v>
      </c>
      <c r="I1189" s="13" t="s">
        <v>4427</v>
      </c>
      <c r="K1189" s="13" t="s">
        <v>4428</v>
      </c>
      <c r="L1189" s="13" t="str">
        <f t="shared" si="18"/>
        <v>PostAlerta</v>
      </c>
    </row>
    <row r="1190" spans="1:12" ht="15.75" customHeight="1" x14ac:dyDescent="0.25">
      <c r="A1190" s="13">
        <v>33658263</v>
      </c>
      <c r="B1190" s="13" t="s">
        <v>7655</v>
      </c>
      <c r="C1190" s="13" t="s">
        <v>7656</v>
      </c>
      <c r="D1190" s="13" t="s">
        <v>7657</v>
      </c>
      <c r="E1190" s="13" t="s">
        <v>7658</v>
      </c>
      <c r="F1190" s="13" t="s">
        <v>502</v>
      </c>
      <c r="G1190" s="13">
        <v>2021</v>
      </c>
      <c r="H1190" s="44">
        <v>44259</v>
      </c>
      <c r="I1190" s="13" t="s">
        <v>7659</v>
      </c>
      <c r="K1190" s="13" t="s">
        <v>7660</v>
      </c>
      <c r="L1190" s="13" t="str">
        <f t="shared" si="18"/>
        <v>PostAlerta</v>
      </c>
    </row>
    <row r="1191" spans="1:12" ht="15.75" customHeight="1" x14ac:dyDescent="0.25">
      <c r="A1191" s="13">
        <v>33997030</v>
      </c>
      <c r="B1191" s="13" t="s">
        <v>10802</v>
      </c>
      <c r="C1191" s="13" t="s">
        <v>10803</v>
      </c>
      <c r="D1191" s="13" t="s">
        <v>10804</v>
      </c>
      <c r="E1191" s="13" t="s">
        <v>8951</v>
      </c>
      <c r="F1191" s="13" t="s">
        <v>5164</v>
      </c>
      <c r="G1191" s="13">
        <v>2021</v>
      </c>
      <c r="H1191" s="44">
        <v>44333</v>
      </c>
      <c r="I1191" s="13" t="s">
        <v>10805</v>
      </c>
      <c r="K1191" s="13" t="s">
        <v>10806</v>
      </c>
      <c r="L1191" s="13" t="str">
        <f t="shared" si="18"/>
        <v>PostAlerta</v>
      </c>
    </row>
    <row r="1192" spans="1:12" ht="15.75" customHeight="1" x14ac:dyDescent="0.25">
      <c r="A1192" s="13">
        <v>33934693</v>
      </c>
      <c r="B1192" s="13" t="s">
        <v>11713</v>
      </c>
      <c r="C1192" s="13" t="s">
        <v>11714</v>
      </c>
      <c r="D1192" s="13" t="s">
        <v>11724</v>
      </c>
      <c r="E1192" s="13" t="s">
        <v>655</v>
      </c>
      <c r="F1192" s="13" t="s">
        <v>4579</v>
      </c>
      <c r="G1192" s="13">
        <v>2021</v>
      </c>
      <c r="H1192" s="44">
        <v>44319</v>
      </c>
      <c r="K1192" s="13" t="s">
        <v>11725</v>
      </c>
      <c r="L1192" s="13" t="str">
        <f t="shared" si="18"/>
        <v>PostAlerta</v>
      </c>
    </row>
    <row r="1193" spans="1:12" ht="15.75" customHeight="1" x14ac:dyDescent="0.25">
      <c r="A1193" s="13">
        <v>32770820</v>
      </c>
      <c r="B1193" s="13" t="s">
        <v>8713</v>
      </c>
      <c r="C1193" s="13" t="s">
        <v>8714</v>
      </c>
      <c r="D1193" s="13" t="s">
        <v>8715</v>
      </c>
      <c r="E1193" s="13" t="s">
        <v>8716</v>
      </c>
      <c r="F1193" s="13" t="s">
        <v>932</v>
      </c>
      <c r="G1193" s="13">
        <v>2021</v>
      </c>
      <c r="H1193" s="44">
        <v>44053</v>
      </c>
      <c r="K1193" s="13" t="s">
        <v>8717</v>
      </c>
      <c r="L1193" s="13" t="str">
        <f t="shared" si="18"/>
        <v>PostAlerta</v>
      </c>
    </row>
    <row r="1194" spans="1:12" ht="15.75" customHeight="1" x14ac:dyDescent="0.25">
      <c r="A1194" s="13">
        <v>32966677</v>
      </c>
      <c r="B1194" s="13" t="s">
        <v>928</v>
      </c>
      <c r="C1194" s="13" t="s">
        <v>929</v>
      </c>
      <c r="D1194" s="13" t="s">
        <v>930</v>
      </c>
      <c r="E1194" s="13" t="s">
        <v>931</v>
      </c>
      <c r="F1194" s="13" t="s">
        <v>932</v>
      </c>
      <c r="G1194" s="13">
        <v>2021</v>
      </c>
      <c r="H1194" s="44">
        <v>44097</v>
      </c>
      <c r="K1194" s="13" t="s">
        <v>933</v>
      </c>
      <c r="L1194" s="13" t="str">
        <f t="shared" si="18"/>
        <v>PostAlerta</v>
      </c>
    </row>
    <row r="1195" spans="1:12" ht="15.75" customHeight="1" x14ac:dyDescent="0.25">
      <c r="A1195" s="13">
        <v>33894850</v>
      </c>
      <c r="B1195" s="13" t="s">
        <v>15314</v>
      </c>
      <c r="C1195" s="13" t="s">
        <v>15315</v>
      </c>
      <c r="D1195" s="13" t="s">
        <v>15316</v>
      </c>
      <c r="E1195" s="13" t="s">
        <v>15317</v>
      </c>
      <c r="F1195" s="13" t="s">
        <v>679</v>
      </c>
      <c r="G1195" s="13">
        <v>2021</v>
      </c>
      <c r="H1195" s="44">
        <v>44311</v>
      </c>
      <c r="K1195" s="13" t="s">
        <v>15318</v>
      </c>
      <c r="L1195" s="13" t="str">
        <f t="shared" si="18"/>
        <v>PostAlerta</v>
      </c>
    </row>
    <row r="1196" spans="1:12" ht="15.75" customHeight="1" x14ac:dyDescent="0.25">
      <c r="A1196" s="13">
        <v>33973355</v>
      </c>
      <c r="B1196" s="13" t="s">
        <v>21980</v>
      </c>
      <c r="C1196" s="13" t="s">
        <v>21981</v>
      </c>
      <c r="D1196" s="13" t="s">
        <v>21982</v>
      </c>
      <c r="E1196" s="13" t="s">
        <v>21983</v>
      </c>
      <c r="F1196" s="13" t="s">
        <v>13314</v>
      </c>
      <c r="G1196" s="13">
        <v>2021</v>
      </c>
      <c r="H1196" s="44">
        <v>44327</v>
      </c>
      <c r="I1196" s="13" t="s">
        <v>21984</v>
      </c>
      <c r="K1196" s="13" t="s">
        <v>21985</v>
      </c>
      <c r="L1196" s="13" t="str">
        <f t="shared" si="18"/>
        <v>PostAlerta</v>
      </c>
    </row>
    <row r="1197" spans="1:12" ht="15.75" customHeight="1" x14ac:dyDescent="0.25">
      <c r="A1197" s="13">
        <v>34018990</v>
      </c>
      <c r="B1197" s="13" t="s">
        <v>12967</v>
      </c>
      <c r="C1197" s="13" t="s">
        <v>12968</v>
      </c>
      <c r="D1197" s="13" t="s">
        <v>12969</v>
      </c>
      <c r="E1197" s="13" t="s">
        <v>12970</v>
      </c>
      <c r="F1197" s="13" t="s">
        <v>12971</v>
      </c>
      <c r="G1197" s="13">
        <v>2021</v>
      </c>
      <c r="H1197" s="44">
        <v>44337</v>
      </c>
      <c r="K1197" s="13" t="s">
        <v>12972</v>
      </c>
      <c r="L1197" s="13" t="str">
        <f t="shared" si="18"/>
        <v>PostAlerta</v>
      </c>
    </row>
    <row r="1198" spans="1:12" ht="15.75" customHeight="1" x14ac:dyDescent="0.25">
      <c r="A1198" s="13">
        <v>34062856</v>
      </c>
      <c r="B1198" s="13" t="s">
        <v>16439</v>
      </c>
      <c r="C1198" s="13" t="s">
        <v>16440</v>
      </c>
      <c r="D1198" s="13" t="s">
        <v>16441</v>
      </c>
      <c r="E1198" s="13" t="s">
        <v>6760</v>
      </c>
      <c r="F1198" s="13" t="s">
        <v>15834</v>
      </c>
      <c r="G1198" s="13">
        <v>2021</v>
      </c>
      <c r="H1198" s="44">
        <v>44349</v>
      </c>
      <c r="I1198" s="13" t="s">
        <v>16442</v>
      </c>
      <c r="K1198" s="13" t="s">
        <v>16443</v>
      </c>
      <c r="L1198" s="13" t="str">
        <f t="shared" si="18"/>
        <v>PostAlerta</v>
      </c>
    </row>
    <row r="1199" spans="1:12" ht="15.75" customHeight="1" x14ac:dyDescent="0.25">
      <c r="A1199" s="13">
        <v>34063264</v>
      </c>
      <c r="B1199" s="13" t="s">
        <v>14884</v>
      </c>
      <c r="C1199" s="13" t="s">
        <v>14885</v>
      </c>
      <c r="D1199" s="13" t="s">
        <v>14886</v>
      </c>
      <c r="E1199" s="13" t="s">
        <v>14887</v>
      </c>
      <c r="F1199" s="13" t="s">
        <v>3809</v>
      </c>
      <c r="G1199" s="13">
        <v>2021</v>
      </c>
      <c r="H1199" s="44">
        <v>44349</v>
      </c>
      <c r="I1199" s="13" t="s">
        <v>14888</v>
      </c>
      <c r="K1199" s="13" t="s">
        <v>14889</v>
      </c>
      <c r="L1199" s="13" t="str">
        <f t="shared" si="18"/>
        <v>PostAlerta</v>
      </c>
    </row>
    <row r="1200" spans="1:12" ht="15.75" customHeight="1" x14ac:dyDescent="0.25">
      <c r="A1200" s="13">
        <v>34066576</v>
      </c>
      <c r="B1200" s="13" t="s">
        <v>16737</v>
      </c>
      <c r="C1200" s="13" t="s">
        <v>16738</v>
      </c>
      <c r="D1200" s="13" t="s">
        <v>16739</v>
      </c>
      <c r="E1200" s="13" t="s">
        <v>1428</v>
      </c>
      <c r="F1200" s="13" t="s">
        <v>15834</v>
      </c>
      <c r="G1200" s="13">
        <v>2021</v>
      </c>
      <c r="H1200" s="44">
        <v>44349</v>
      </c>
      <c r="I1200" s="13" t="s">
        <v>16740</v>
      </c>
      <c r="K1200" s="13" t="s">
        <v>16741</v>
      </c>
      <c r="L1200" s="13" t="str">
        <f t="shared" si="18"/>
        <v>PostAlerta</v>
      </c>
    </row>
    <row r="1201" spans="1:12" ht="15.75" customHeight="1" x14ac:dyDescent="0.25">
      <c r="A1201" s="13">
        <v>33569588</v>
      </c>
      <c r="B1201" s="13" t="s">
        <v>14434</v>
      </c>
      <c r="C1201" s="13" t="s">
        <v>14435</v>
      </c>
      <c r="D1201" s="13" t="s">
        <v>14436</v>
      </c>
      <c r="E1201" s="13" t="s">
        <v>8077</v>
      </c>
      <c r="F1201" s="13" t="s">
        <v>493</v>
      </c>
      <c r="G1201" s="13">
        <v>2021</v>
      </c>
      <c r="H1201" s="44">
        <v>44238</v>
      </c>
      <c r="K1201" s="13" t="s">
        <v>14437</v>
      </c>
      <c r="L1201" s="13" t="str">
        <f t="shared" si="18"/>
        <v>PostAlerta</v>
      </c>
    </row>
    <row r="1202" spans="1:12" ht="15.75" customHeight="1" x14ac:dyDescent="0.25">
      <c r="A1202" s="13">
        <v>33980576</v>
      </c>
      <c r="B1202" s="13" t="s">
        <v>11239</v>
      </c>
      <c r="C1202" s="13" t="s">
        <v>11240</v>
      </c>
      <c r="D1202" s="13" t="s">
        <v>11241</v>
      </c>
      <c r="E1202" s="13" t="s">
        <v>11242</v>
      </c>
      <c r="F1202" s="13" t="s">
        <v>11243</v>
      </c>
      <c r="G1202" s="13">
        <v>2021</v>
      </c>
      <c r="H1202" s="44">
        <v>44329</v>
      </c>
      <c r="I1202" s="13" t="s">
        <v>11244</v>
      </c>
      <c r="J1202" s="13" t="s">
        <v>11245</v>
      </c>
      <c r="K1202" s="13" t="s">
        <v>11246</v>
      </c>
      <c r="L1202" s="13" t="str">
        <f t="shared" si="18"/>
        <v>PostAlerta</v>
      </c>
    </row>
    <row r="1203" spans="1:12" ht="15.75" customHeight="1" x14ac:dyDescent="0.25">
      <c r="A1203" s="13">
        <v>34093206</v>
      </c>
      <c r="B1203" s="13" t="s">
        <v>16652</v>
      </c>
      <c r="C1203" s="13" t="s">
        <v>16653</v>
      </c>
      <c r="D1203" s="13" t="s">
        <v>16654</v>
      </c>
      <c r="E1203" s="13" t="s">
        <v>2176</v>
      </c>
      <c r="F1203" s="13" t="s">
        <v>16655</v>
      </c>
      <c r="G1203" s="13">
        <v>2021</v>
      </c>
      <c r="H1203" s="44">
        <v>44354</v>
      </c>
      <c r="I1203" s="13" t="s">
        <v>16656</v>
      </c>
      <c r="K1203" s="13" t="s">
        <v>16657</v>
      </c>
      <c r="L1203" s="13" t="str">
        <f t="shared" si="18"/>
        <v>PostAlerta</v>
      </c>
    </row>
    <row r="1204" spans="1:12" ht="15.75" customHeight="1" x14ac:dyDescent="0.25">
      <c r="A1204" s="13">
        <v>34072200</v>
      </c>
      <c r="B1204" s="13" t="s">
        <v>17602</v>
      </c>
      <c r="C1204" s="13" t="s">
        <v>17603</v>
      </c>
      <c r="D1204" s="13" t="s">
        <v>17604</v>
      </c>
      <c r="E1204" s="13" t="s">
        <v>17605</v>
      </c>
      <c r="F1204" s="13" t="s">
        <v>16753</v>
      </c>
      <c r="G1204" s="13">
        <v>2021</v>
      </c>
      <c r="H1204" s="44">
        <v>44349</v>
      </c>
      <c r="I1204" s="13" t="s">
        <v>17606</v>
      </c>
      <c r="K1204" s="13" t="s">
        <v>17607</v>
      </c>
      <c r="L1204" s="13" t="str">
        <f t="shared" si="18"/>
        <v>PostAlerta</v>
      </c>
    </row>
    <row r="1205" spans="1:12" ht="15.75" customHeight="1" x14ac:dyDescent="0.25">
      <c r="A1205" s="13">
        <v>32956240</v>
      </c>
      <c r="B1205" s="13" t="s">
        <v>12386</v>
      </c>
      <c r="C1205" s="13" t="s">
        <v>12387</v>
      </c>
      <c r="D1205" s="13" t="s">
        <v>12388</v>
      </c>
      <c r="E1205" s="13" t="s">
        <v>12389</v>
      </c>
      <c r="F1205" s="13" t="s">
        <v>304</v>
      </c>
      <c r="G1205" s="13">
        <v>2021</v>
      </c>
      <c r="H1205" s="44">
        <v>44095</v>
      </c>
      <c r="I1205" s="13" t="s">
        <v>12390</v>
      </c>
      <c r="J1205" s="13" t="s">
        <v>12391</v>
      </c>
      <c r="K1205" s="13" t="s">
        <v>12392</v>
      </c>
      <c r="L1205" s="13" t="str">
        <f t="shared" si="18"/>
        <v>PostAlerta</v>
      </c>
    </row>
    <row r="1206" spans="1:12" ht="15.75" customHeight="1" x14ac:dyDescent="0.25">
      <c r="A1206" s="13">
        <v>33082237</v>
      </c>
      <c r="B1206" s="13" t="s">
        <v>4399</v>
      </c>
      <c r="C1206" s="13" t="s">
        <v>4400</v>
      </c>
      <c r="D1206" s="13" t="s">
        <v>4401</v>
      </c>
      <c r="E1206" s="13" t="s">
        <v>4402</v>
      </c>
      <c r="F1206" s="13" t="s">
        <v>393</v>
      </c>
      <c r="G1206" s="13">
        <v>2021</v>
      </c>
      <c r="H1206" s="44">
        <v>44125</v>
      </c>
      <c r="K1206" s="13" t="s">
        <v>4403</v>
      </c>
      <c r="L1206" s="13" t="str">
        <f t="shared" si="18"/>
        <v>PostAlerta</v>
      </c>
    </row>
    <row r="1207" spans="1:12" ht="15.75" customHeight="1" x14ac:dyDescent="0.25">
      <c r="A1207" s="13">
        <v>33208512</v>
      </c>
      <c r="B1207" s="13" t="s">
        <v>20288</v>
      </c>
      <c r="C1207" s="13" t="s">
        <v>20289</v>
      </c>
      <c r="D1207" s="13" t="s">
        <v>20290</v>
      </c>
      <c r="E1207" s="13" t="s">
        <v>19241</v>
      </c>
      <c r="F1207" s="13" t="s">
        <v>393</v>
      </c>
      <c r="G1207" s="13">
        <v>2021</v>
      </c>
      <c r="H1207" s="44">
        <v>44154</v>
      </c>
      <c r="I1207" s="13" t="s">
        <v>20291</v>
      </c>
      <c r="K1207" s="13" t="s">
        <v>20292</v>
      </c>
      <c r="L1207" s="13" t="str">
        <f t="shared" si="18"/>
        <v>PostAlerta</v>
      </c>
    </row>
    <row r="1208" spans="1:12" ht="15.75" customHeight="1" x14ac:dyDescent="0.25">
      <c r="A1208" s="13">
        <v>33229966</v>
      </c>
      <c r="B1208" s="13" t="s">
        <v>12038</v>
      </c>
      <c r="C1208" s="13" t="s">
        <v>12039</v>
      </c>
      <c r="D1208" s="13" t="s">
        <v>12040</v>
      </c>
      <c r="E1208" s="13" t="s">
        <v>12041</v>
      </c>
      <c r="F1208" s="13" t="s">
        <v>304</v>
      </c>
      <c r="G1208" s="13">
        <v>2021</v>
      </c>
      <c r="H1208" s="44">
        <v>44159</v>
      </c>
      <c r="K1208" s="13" t="s">
        <v>12042</v>
      </c>
      <c r="L1208" s="13" t="str">
        <f t="shared" si="18"/>
        <v>PostAlerta</v>
      </c>
    </row>
    <row r="1209" spans="1:12" ht="15.75" customHeight="1" x14ac:dyDescent="0.25">
      <c r="A1209" s="13">
        <v>34013864</v>
      </c>
      <c r="B1209" s="13" t="s">
        <v>9009</v>
      </c>
      <c r="C1209" s="13" t="s">
        <v>9010</v>
      </c>
      <c r="D1209" s="13" t="s">
        <v>9011</v>
      </c>
      <c r="E1209" s="13" t="s">
        <v>1075</v>
      </c>
      <c r="F1209" s="13" t="s">
        <v>145</v>
      </c>
      <c r="G1209" s="13">
        <v>2021</v>
      </c>
      <c r="H1209" s="44">
        <v>44336</v>
      </c>
      <c r="I1209" s="13" t="s">
        <v>9012</v>
      </c>
      <c r="K1209" s="13" t="s">
        <v>9013</v>
      </c>
      <c r="L1209" s="13" t="str">
        <f t="shared" si="18"/>
        <v>PostAlerta</v>
      </c>
    </row>
    <row r="1210" spans="1:12" ht="15.75" customHeight="1" x14ac:dyDescent="0.25">
      <c r="A1210" s="13">
        <v>34077426</v>
      </c>
      <c r="B1210" s="13" t="s">
        <v>3440</v>
      </c>
      <c r="C1210" s="13" t="s">
        <v>3441</v>
      </c>
      <c r="D1210" s="13" t="s">
        <v>3442</v>
      </c>
      <c r="E1210" s="13" t="s">
        <v>3443</v>
      </c>
      <c r="F1210" s="13" t="s">
        <v>424</v>
      </c>
      <c r="G1210" s="13">
        <v>2021</v>
      </c>
      <c r="H1210" s="44">
        <v>44349</v>
      </c>
      <c r="I1210" s="13" t="s">
        <v>3444</v>
      </c>
      <c r="K1210" s="13" t="s">
        <v>3445</v>
      </c>
      <c r="L1210" s="13" t="str">
        <f t="shared" si="18"/>
        <v>PostAlerta</v>
      </c>
    </row>
    <row r="1211" spans="1:12" ht="15.75" customHeight="1" x14ac:dyDescent="0.25">
      <c r="A1211" s="13">
        <v>34078300</v>
      </c>
      <c r="B1211" s="13" t="s">
        <v>4962</v>
      </c>
      <c r="C1211" s="13" t="s">
        <v>4963</v>
      </c>
      <c r="D1211" s="13" t="s">
        <v>4964</v>
      </c>
      <c r="E1211" s="13" t="s">
        <v>4965</v>
      </c>
      <c r="F1211" s="13" t="s">
        <v>1066</v>
      </c>
      <c r="G1211" s="13">
        <v>2021</v>
      </c>
      <c r="H1211" s="44">
        <v>44350</v>
      </c>
      <c r="I1211" s="13" t="s">
        <v>4966</v>
      </c>
      <c r="K1211" s="13" t="s">
        <v>4967</v>
      </c>
      <c r="L1211" s="13" t="str">
        <f t="shared" si="18"/>
        <v>PostAlerta</v>
      </c>
    </row>
    <row r="1212" spans="1:12" ht="15.75" customHeight="1" x14ac:dyDescent="0.25">
      <c r="A1212" s="13">
        <v>34201299</v>
      </c>
      <c r="B1212" s="13" t="s">
        <v>16427</v>
      </c>
      <c r="C1212" s="13" t="s">
        <v>16428</v>
      </c>
      <c r="D1212" s="13" t="s">
        <v>16429</v>
      </c>
      <c r="E1212" s="13" t="s">
        <v>16430</v>
      </c>
      <c r="F1212" s="13" t="s">
        <v>15834</v>
      </c>
      <c r="G1212" s="13">
        <v>2021</v>
      </c>
      <c r="H1212" s="44">
        <v>44379</v>
      </c>
      <c r="I1212" s="13" t="s">
        <v>16431</v>
      </c>
      <c r="K1212" s="13" t="s">
        <v>16432</v>
      </c>
      <c r="L1212" s="13" t="str">
        <f t="shared" si="18"/>
        <v>PostAlerta</v>
      </c>
    </row>
    <row r="1213" spans="1:12" ht="15.75" customHeight="1" x14ac:dyDescent="0.25">
      <c r="A1213" s="13">
        <v>34118893</v>
      </c>
      <c r="B1213" s="13" t="s">
        <v>1062</v>
      </c>
      <c r="C1213" s="13" t="s">
        <v>1063</v>
      </c>
      <c r="D1213" s="13" t="s">
        <v>1064</v>
      </c>
      <c r="E1213" s="13" t="s">
        <v>1065</v>
      </c>
      <c r="F1213" s="13" t="s">
        <v>1066</v>
      </c>
      <c r="G1213" s="13">
        <v>2021</v>
      </c>
      <c r="H1213" s="44">
        <v>44360</v>
      </c>
      <c r="I1213" s="13" t="s">
        <v>1067</v>
      </c>
      <c r="K1213" s="13" t="s">
        <v>1068</v>
      </c>
      <c r="L1213" s="13" t="str">
        <f t="shared" si="18"/>
        <v>PostAlerta</v>
      </c>
    </row>
    <row r="1214" spans="1:12" ht="15.75" customHeight="1" x14ac:dyDescent="0.25">
      <c r="A1214" s="13">
        <v>34151106</v>
      </c>
      <c r="B1214" s="13" t="s">
        <v>17359</v>
      </c>
      <c r="C1214" s="13" t="s">
        <v>17360</v>
      </c>
      <c r="D1214" s="13" t="s">
        <v>17361</v>
      </c>
      <c r="E1214" s="13" t="s">
        <v>17362</v>
      </c>
      <c r="F1214" s="13" t="s">
        <v>17363</v>
      </c>
      <c r="G1214" s="13">
        <v>2021</v>
      </c>
      <c r="H1214" s="44">
        <v>44368</v>
      </c>
      <c r="I1214" s="13" t="s">
        <v>17364</v>
      </c>
      <c r="K1214" s="13" t="s">
        <v>17365</v>
      </c>
      <c r="L1214" s="13" t="str">
        <f t="shared" si="18"/>
        <v>PostAlerta</v>
      </c>
    </row>
    <row r="1215" spans="1:12" ht="15.75" customHeight="1" x14ac:dyDescent="0.25">
      <c r="A1215" s="13">
        <v>34138928</v>
      </c>
      <c r="B1215" s="13" t="s">
        <v>548</v>
      </c>
      <c r="C1215" s="13" t="s">
        <v>549</v>
      </c>
      <c r="D1215" s="13" t="s">
        <v>550</v>
      </c>
      <c r="E1215" s="13" t="s">
        <v>551</v>
      </c>
      <c r="F1215" s="13" t="s">
        <v>424</v>
      </c>
      <c r="G1215" s="13">
        <v>2021</v>
      </c>
      <c r="H1215" s="44">
        <v>44364</v>
      </c>
      <c r="I1215" s="13" t="s">
        <v>552</v>
      </c>
      <c r="K1215" s="13" t="s">
        <v>553</v>
      </c>
      <c r="L1215" s="13" t="str">
        <f t="shared" si="18"/>
        <v>PostAlerta</v>
      </c>
    </row>
    <row r="1216" spans="1:12" ht="15.75" customHeight="1" x14ac:dyDescent="0.25">
      <c r="A1216" s="13">
        <v>33739419</v>
      </c>
      <c r="B1216" s="13" t="s">
        <v>10831</v>
      </c>
      <c r="C1216" s="13" t="s">
        <v>10832</v>
      </c>
      <c r="D1216" s="13" t="s">
        <v>10833</v>
      </c>
      <c r="E1216" s="13" t="s">
        <v>4922</v>
      </c>
      <c r="F1216" s="13" t="s">
        <v>493</v>
      </c>
      <c r="G1216" s="13">
        <v>2021</v>
      </c>
      <c r="H1216" s="44">
        <v>44274</v>
      </c>
      <c r="I1216" s="13" t="s">
        <v>10834</v>
      </c>
      <c r="K1216" s="13" t="s">
        <v>10835</v>
      </c>
      <c r="L1216" s="13" t="str">
        <f t="shared" si="18"/>
        <v>PostAlerta</v>
      </c>
    </row>
    <row r="1217" spans="1:12" ht="15.75" customHeight="1" x14ac:dyDescent="0.25">
      <c r="A1217" s="13">
        <v>33760080</v>
      </c>
      <c r="B1217" s="13" t="s">
        <v>6656</v>
      </c>
      <c r="C1217" s="13" t="s">
        <v>6657</v>
      </c>
      <c r="D1217" s="13" t="s">
        <v>6658</v>
      </c>
      <c r="E1217" s="13" t="s">
        <v>6659</v>
      </c>
      <c r="F1217" s="13" t="s">
        <v>493</v>
      </c>
      <c r="G1217" s="13">
        <v>2021</v>
      </c>
      <c r="H1217" s="44">
        <v>44279</v>
      </c>
      <c r="K1217" s="13" t="s">
        <v>6660</v>
      </c>
      <c r="L1217" s="13" t="str">
        <f t="shared" si="18"/>
        <v>PostAlerta</v>
      </c>
    </row>
    <row r="1218" spans="1:12" ht="15.75" customHeight="1" x14ac:dyDescent="0.25">
      <c r="A1218" s="13">
        <v>33930160</v>
      </c>
      <c r="B1218" s="13" t="s">
        <v>9422</v>
      </c>
      <c r="C1218" s="13" t="s">
        <v>9423</v>
      </c>
      <c r="D1218" s="13" t="s">
        <v>9424</v>
      </c>
      <c r="E1218" s="13" t="s">
        <v>9425</v>
      </c>
      <c r="F1218" s="13" t="s">
        <v>493</v>
      </c>
      <c r="G1218" s="13">
        <v>2021</v>
      </c>
      <c r="H1218" s="44">
        <v>44316</v>
      </c>
      <c r="K1218" s="13" t="s">
        <v>9426</v>
      </c>
      <c r="L1218" s="13" t="str">
        <f t="shared" ref="L1218:L1281" si="19">IF(ISNUMBER(VLOOKUP(A1218,PRE,1,FALSE)),"PreAlerta",IF(ISNUMBER(VLOOKUP(A1218,POST,1,FALSE)),"PostAlerta",IF(ISNUMBER(VLOOKUP(A1218,EXCL,1,FALSE)),"Excluida","no incluido")))</f>
        <v>PostAlerta</v>
      </c>
    </row>
    <row r="1219" spans="1:12" ht="15.75" customHeight="1" x14ac:dyDescent="0.25">
      <c r="A1219" s="13">
        <v>34155204</v>
      </c>
      <c r="B1219" s="13" t="s">
        <v>3258</v>
      </c>
      <c r="C1219" s="13" t="s">
        <v>3259</v>
      </c>
      <c r="D1219" s="13" t="s">
        <v>3260</v>
      </c>
      <c r="E1219" s="13" t="s">
        <v>3261</v>
      </c>
      <c r="F1219" s="13" t="s">
        <v>3262</v>
      </c>
      <c r="G1219" s="13">
        <v>2021</v>
      </c>
      <c r="H1219" s="44">
        <v>44369</v>
      </c>
      <c r="I1219" s="13" t="s">
        <v>3263</v>
      </c>
      <c r="K1219" s="13" t="s">
        <v>3264</v>
      </c>
      <c r="L1219" s="13" t="str">
        <f t="shared" si="19"/>
        <v>PostAlerta</v>
      </c>
    </row>
    <row r="1220" spans="1:12" ht="15.75" customHeight="1" x14ac:dyDescent="0.25">
      <c r="A1220" s="13">
        <v>34172543</v>
      </c>
      <c r="B1220" s="13" t="s">
        <v>15585</v>
      </c>
      <c r="C1220" s="13" t="s">
        <v>15586</v>
      </c>
      <c r="D1220" s="13" t="s">
        <v>15587</v>
      </c>
      <c r="E1220" s="13" t="s">
        <v>15588</v>
      </c>
      <c r="F1220" s="13" t="s">
        <v>5111</v>
      </c>
      <c r="G1220" s="13">
        <v>2021</v>
      </c>
      <c r="H1220" s="44">
        <v>44373</v>
      </c>
      <c r="I1220" s="13" t="s">
        <v>15589</v>
      </c>
      <c r="K1220" s="13" t="s">
        <v>15590</v>
      </c>
      <c r="L1220" s="13" t="str">
        <f t="shared" si="19"/>
        <v>PostAlerta</v>
      </c>
    </row>
    <row r="1221" spans="1:12" ht="15.75" customHeight="1" x14ac:dyDescent="0.25">
      <c r="A1221" s="13">
        <v>34201908</v>
      </c>
      <c r="B1221" s="13" t="s">
        <v>19790</v>
      </c>
      <c r="C1221" s="13" t="s">
        <v>19791</v>
      </c>
      <c r="D1221" s="13" t="s">
        <v>19792</v>
      </c>
      <c r="E1221" s="13" t="s">
        <v>19793</v>
      </c>
      <c r="F1221" s="13" t="s">
        <v>15834</v>
      </c>
      <c r="G1221" s="13">
        <v>2021</v>
      </c>
      <c r="H1221" s="44">
        <v>44379</v>
      </c>
      <c r="I1221" s="13" t="s">
        <v>19794</v>
      </c>
      <c r="K1221" s="13" t="s">
        <v>19795</v>
      </c>
      <c r="L1221" s="13" t="str">
        <f t="shared" si="19"/>
        <v>PostAlerta</v>
      </c>
    </row>
    <row r="1222" spans="1:12" ht="15.75" customHeight="1" x14ac:dyDescent="0.25">
      <c r="A1222" s="13">
        <v>34187371</v>
      </c>
      <c r="B1222" s="13" t="s">
        <v>8948</v>
      </c>
      <c r="C1222" s="13" t="s">
        <v>8949</v>
      </c>
      <c r="D1222" s="13" t="s">
        <v>8950</v>
      </c>
      <c r="E1222" s="13" t="s">
        <v>8951</v>
      </c>
      <c r="F1222" s="13" t="s">
        <v>759</v>
      </c>
      <c r="G1222" s="13">
        <v>2021</v>
      </c>
      <c r="H1222" s="44">
        <v>44377</v>
      </c>
      <c r="I1222" s="13" t="s">
        <v>8952</v>
      </c>
      <c r="K1222" s="13" t="s">
        <v>8953</v>
      </c>
      <c r="L1222" s="13" t="str">
        <f t="shared" si="19"/>
        <v>PostAlerta</v>
      </c>
    </row>
    <row r="1223" spans="1:12" ht="15.75" customHeight="1" x14ac:dyDescent="0.25">
      <c r="A1223" s="13">
        <v>32976359</v>
      </c>
      <c r="B1223" s="13" t="s">
        <v>9720</v>
      </c>
      <c r="C1223" s="13" t="s">
        <v>9721</v>
      </c>
      <c r="D1223" s="13" t="s">
        <v>9722</v>
      </c>
      <c r="E1223" s="13" t="s">
        <v>572</v>
      </c>
      <c r="F1223" s="13" t="s">
        <v>304</v>
      </c>
      <c r="G1223" s="13">
        <v>2021</v>
      </c>
      <c r="H1223" s="44">
        <v>44099</v>
      </c>
      <c r="K1223" s="13" t="s">
        <v>9723</v>
      </c>
      <c r="L1223" s="13" t="str">
        <f t="shared" si="19"/>
        <v>PostAlerta</v>
      </c>
    </row>
    <row r="1224" spans="1:12" ht="15.75" customHeight="1" x14ac:dyDescent="0.25">
      <c r="A1224" s="13">
        <v>33201019</v>
      </c>
      <c r="B1224" s="13" t="s">
        <v>11774</v>
      </c>
      <c r="C1224" s="13" t="s">
        <v>11775</v>
      </c>
      <c r="D1224" s="13" t="s">
        <v>11776</v>
      </c>
      <c r="E1224" s="13" t="s">
        <v>11777</v>
      </c>
      <c r="F1224" s="13" t="s">
        <v>304</v>
      </c>
      <c r="G1224" s="13">
        <v>2021</v>
      </c>
      <c r="H1224" s="44">
        <v>44152</v>
      </c>
      <c r="K1224" s="13" t="s">
        <v>11778</v>
      </c>
      <c r="L1224" s="13" t="str">
        <f t="shared" si="19"/>
        <v>PostAlerta</v>
      </c>
    </row>
    <row r="1225" spans="1:12" ht="15.75" customHeight="1" x14ac:dyDescent="0.25">
      <c r="A1225" s="13">
        <v>33758372</v>
      </c>
      <c r="B1225" s="13" t="s">
        <v>6726</v>
      </c>
      <c r="C1225" s="13" t="s">
        <v>6727</v>
      </c>
      <c r="D1225" s="13" t="s">
        <v>6728</v>
      </c>
      <c r="E1225" s="13" t="s">
        <v>6729</v>
      </c>
      <c r="F1225" s="13" t="s">
        <v>6730</v>
      </c>
      <c r="G1225" s="13">
        <v>2021</v>
      </c>
      <c r="H1225" s="44">
        <v>44279</v>
      </c>
      <c r="K1225" s="13" t="s">
        <v>6731</v>
      </c>
      <c r="L1225" s="13" t="str">
        <f t="shared" si="19"/>
        <v>PostAlerta</v>
      </c>
    </row>
    <row r="1226" spans="1:12" ht="15.75" customHeight="1" x14ac:dyDescent="0.25">
      <c r="A1226" s="13">
        <v>34097283</v>
      </c>
      <c r="B1226" s="13" t="s">
        <v>6532</v>
      </c>
      <c r="C1226" s="13" t="s">
        <v>6533</v>
      </c>
      <c r="D1226" s="13" t="s">
        <v>6534</v>
      </c>
      <c r="E1226" s="13" t="s">
        <v>194</v>
      </c>
      <c r="F1226" s="13" t="s">
        <v>6535</v>
      </c>
      <c r="G1226" s="13">
        <v>2021</v>
      </c>
      <c r="H1226" s="44">
        <v>44354</v>
      </c>
      <c r="I1226" s="13" t="s">
        <v>6536</v>
      </c>
      <c r="K1226" s="13" t="s">
        <v>6537</v>
      </c>
      <c r="L1226" s="13" t="str">
        <f t="shared" si="19"/>
        <v>PostAlerta</v>
      </c>
    </row>
    <row r="1227" spans="1:12" ht="15.75" customHeight="1" x14ac:dyDescent="0.25">
      <c r="A1227" s="13">
        <v>34146691</v>
      </c>
      <c r="B1227" s="13" t="s">
        <v>15296</v>
      </c>
      <c r="C1227" s="13" t="s">
        <v>15297</v>
      </c>
      <c r="D1227" s="13" t="s">
        <v>15298</v>
      </c>
      <c r="E1227" s="13" t="s">
        <v>15299</v>
      </c>
      <c r="F1227" s="13" t="s">
        <v>454</v>
      </c>
      <c r="G1227" s="13">
        <v>2021</v>
      </c>
      <c r="H1227" s="44">
        <v>44366</v>
      </c>
      <c r="K1227" s="13" t="s">
        <v>15300</v>
      </c>
      <c r="L1227" s="13" t="str">
        <f t="shared" si="19"/>
        <v>PostAlerta</v>
      </c>
    </row>
    <row r="1228" spans="1:12" ht="15.75" customHeight="1" x14ac:dyDescent="0.25">
      <c r="A1228" s="13">
        <v>34694413</v>
      </c>
      <c r="B1228" s="13" t="s">
        <v>8842</v>
      </c>
      <c r="C1228" s="13" t="s">
        <v>8843</v>
      </c>
      <c r="D1228" s="13" t="s">
        <v>8844</v>
      </c>
      <c r="E1228" s="13" t="s">
        <v>8845</v>
      </c>
      <c r="F1228" s="13" t="s">
        <v>1239</v>
      </c>
      <c r="G1228" s="13">
        <v>2021</v>
      </c>
      <c r="H1228" s="44">
        <v>44494</v>
      </c>
      <c r="L1228" s="13" t="str">
        <f t="shared" si="19"/>
        <v>PostAlerta</v>
      </c>
    </row>
    <row r="1229" spans="1:12" ht="15.75" customHeight="1" x14ac:dyDescent="0.25">
      <c r="A1229" s="13">
        <v>32766713</v>
      </c>
      <c r="B1229" s="13" t="s">
        <v>7990</v>
      </c>
      <c r="C1229" s="13" t="s">
        <v>7991</v>
      </c>
      <c r="D1229" s="13" t="s">
        <v>7992</v>
      </c>
      <c r="E1229" s="13" t="s">
        <v>7993</v>
      </c>
      <c r="F1229" s="13" t="s">
        <v>2140</v>
      </c>
      <c r="G1229" s="13">
        <v>2021</v>
      </c>
      <c r="H1229" s="44">
        <v>44052</v>
      </c>
      <c r="K1229" s="13" t="s">
        <v>7994</v>
      </c>
      <c r="L1229" s="13" t="str">
        <f t="shared" si="19"/>
        <v>PostAlerta</v>
      </c>
    </row>
    <row r="1230" spans="1:12" ht="15.75" customHeight="1" x14ac:dyDescent="0.25">
      <c r="A1230" s="13">
        <v>32766725</v>
      </c>
      <c r="B1230" s="13" t="s">
        <v>7131</v>
      </c>
      <c r="C1230" s="13" t="s">
        <v>7132</v>
      </c>
      <c r="D1230" s="13" t="s">
        <v>7133</v>
      </c>
      <c r="E1230" s="13" t="s">
        <v>4412</v>
      </c>
      <c r="F1230" s="13" t="s">
        <v>2140</v>
      </c>
      <c r="G1230" s="13">
        <v>2021</v>
      </c>
      <c r="H1230" s="44">
        <v>44052</v>
      </c>
      <c r="I1230" s="13" t="s">
        <v>7134</v>
      </c>
      <c r="K1230" s="13" t="s">
        <v>7135</v>
      </c>
      <c r="L1230" s="13" t="str">
        <f t="shared" si="19"/>
        <v>PostAlerta</v>
      </c>
    </row>
    <row r="1231" spans="1:12" ht="15.75" customHeight="1" x14ac:dyDescent="0.25">
      <c r="A1231" s="13">
        <v>34358218</v>
      </c>
      <c r="B1231" s="13" t="s">
        <v>17312</v>
      </c>
      <c r="C1231" s="13" t="s">
        <v>17313</v>
      </c>
      <c r="D1231" s="13" t="s">
        <v>17314</v>
      </c>
      <c r="E1231" s="13" t="s">
        <v>17315</v>
      </c>
      <c r="F1231" s="13" t="s">
        <v>15887</v>
      </c>
      <c r="G1231" s="13">
        <v>2021</v>
      </c>
      <c r="H1231" s="44">
        <v>44414</v>
      </c>
      <c r="I1231" s="13" t="s">
        <v>17316</v>
      </c>
      <c r="K1231" s="13" t="s">
        <v>17317</v>
      </c>
      <c r="L1231" s="13" t="str">
        <f t="shared" si="19"/>
        <v>PostAlerta</v>
      </c>
    </row>
    <row r="1232" spans="1:12" ht="15.75" customHeight="1" x14ac:dyDescent="0.25">
      <c r="A1232" s="13">
        <v>34385981</v>
      </c>
      <c r="B1232" s="13" t="s">
        <v>17419</v>
      </c>
      <c r="C1232" s="13" t="s">
        <v>17420</v>
      </c>
      <c r="D1232" s="13" t="s">
        <v>17421</v>
      </c>
      <c r="E1232" s="13" t="s">
        <v>17422</v>
      </c>
      <c r="F1232" s="13" t="s">
        <v>15747</v>
      </c>
      <c r="G1232" s="13">
        <v>2021</v>
      </c>
      <c r="H1232" s="44">
        <v>44421</v>
      </c>
      <c r="I1232" s="13" t="s">
        <v>17423</v>
      </c>
      <c r="K1232" s="13" t="s">
        <v>17424</v>
      </c>
      <c r="L1232" s="13" t="str">
        <f t="shared" si="19"/>
        <v>PostAlerta</v>
      </c>
    </row>
    <row r="1233" spans="1:12" ht="15.75" customHeight="1" x14ac:dyDescent="0.25">
      <c r="A1233" s="13">
        <v>34438979</v>
      </c>
      <c r="B1233" s="13" t="s">
        <v>18221</v>
      </c>
      <c r="C1233" s="13" t="s">
        <v>18222</v>
      </c>
      <c r="D1233" s="13" t="s">
        <v>18223</v>
      </c>
      <c r="E1233" s="13" t="s">
        <v>12631</v>
      </c>
      <c r="F1233" s="13" t="s">
        <v>15834</v>
      </c>
      <c r="G1233" s="13">
        <v>2021</v>
      </c>
      <c r="H1233" s="44">
        <v>44435</v>
      </c>
      <c r="I1233" s="13" t="s">
        <v>18224</v>
      </c>
      <c r="K1233" s="13" t="s">
        <v>18225</v>
      </c>
      <c r="L1233" s="13" t="str">
        <f t="shared" si="19"/>
        <v>PostAlerta</v>
      </c>
    </row>
    <row r="1234" spans="1:12" ht="15.75" customHeight="1" x14ac:dyDescent="0.25">
      <c r="A1234" s="13">
        <v>32912933</v>
      </c>
      <c r="B1234" s="13" t="s">
        <v>18695</v>
      </c>
      <c r="C1234" s="13" t="s">
        <v>18696</v>
      </c>
      <c r="D1234" s="13" t="s">
        <v>18697</v>
      </c>
      <c r="E1234" s="13" t="s">
        <v>18698</v>
      </c>
      <c r="F1234" s="13" t="s">
        <v>393</v>
      </c>
      <c r="G1234" s="13">
        <v>2021</v>
      </c>
      <c r="H1234" s="44">
        <v>44085</v>
      </c>
      <c r="K1234" s="13" t="s">
        <v>18699</v>
      </c>
      <c r="L1234" s="13" t="str">
        <f t="shared" si="19"/>
        <v>PostAlerta</v>
      </c>
    </row>
    <row r="1235" spans="1:12" ht="15.75" customHeight="1" x14ac:dyDescent="0.25">
      <c r="A1235" s="13">
        <v>33861668</v>
      </c>
      <c r="B1235" s="13" t="s">
        <v>20393</v>
      </c>
      <c r="C1235" s="13" t="s">
        <v>20394</v>
      </c>
      <c r="D1235" s="13" t="s">
        <v>20395</v>
      </c>
      <c r="E1235" s="13" t="s">
        <v>20396</v>
      </c>
      <c r="F1235" s="13" t="s">
        <v>735</v>
      </c>
      <c r="G1235" s="13">
        <v>2021</v>
      </c>
      <c r="H1235" s="44">
        <v>44302</v>
      </c>
      <c r="K1235" s="13" t="s">
        <v>20397</v>
      </c>
      <c r="L1235" s="13" t="str">
        <f t="shared" si="19"/>
        <v>PostAlerta</v>
      </c>
    </row>
    <row r="1236" spans="1:12" ht="15.75" customHeight="1" x14ac:dyDescent="0.25">
      <c r="A1236" s="13">
        <v>33993166</v>
      </c>
      <c r="B1236" s="13" t="s">
        <v>9787</v>
      </c>
      <c r="C1236" s="13" t="s">
        <v>9788</v>
      </c>
      <c r="D1236" s="13" t="s">
        <v>9789</v>
      </c>
      <c r="E1236" s="13" t="s">
        <v>9790</v>
      </c>
      <c r="F1236" s="13" t="s">
        <v>304</v>
      </c>
      <c r="G1236" s="13">
        <v>2021</v>
      </c>
      <c r="H1236" s="44">
        <v>44332</v>
      </c>
      <c r="I1236" s="13" t="s">
        <v>9791</v>
      </c>
      <c r="K1236" s="13" t="s">
        <v>9792</v>
      </c>
      <c r="L1236" s="13" t="str">
        <f t="shared" si="19"/>
        <v>PostAlerta</v>
      </c>
    </row>
    <row r="1237" spans="1:12" ht="15.75" customHeight="1" x14ac:dyDescent="0.25">
      <c r="A1237" s="13">
        <v>34355690</v>
      </c>
      <c r="B1237" s="13" t="s">
        <v>7973</v>
      </c>
      <c r="C1237" s="13" t="s">
        <v>7974</v>
      </c>
      <c r="D1237" s="13" t="s">
        <v>7975</v>
      </c>
      <c r="E1237" s="13" t="s">
        <v>7976</v>
      </c>
      <c r="F1237" s="13" t="s">
        <v>1046</v>
      </c>
      <c r="G1237" s="13">
        <v>2021</v>
      </c>
      <c r="H1237" s="44">
        <v>44414</v>
      </c>
      <c r="I1237" s="13" t="s">
        <v>7977</v>
      </c>
      <c r="K1237" s="13" t="s">
        <v>7978</v>
      </c>
      <c r="L1237" s="13" t="str">
        <f t="shared" si="19"/>
        <v>PostAlerta</v>
      </c>
    </row>
    <row r="1238" spans="1:12" ht="15.75" customHeight="1" x14ac:dyDescent="0.25">
      <c r="A1238" s="13">
        <v>34652397</v>
      </c>
      <c r="B1238" s="13" t="s">
        <v>9756</v>
      </c>
      <c r="C1238" s="13" t="s">
        <v>9757</v>
      </c>
      <c r="D1238" s="13" t="s">
        <v>9758</v>
      </c>
      <c r="E1238" s="13" t="s">
        <v>9759</v>
      </c>
      <c r="F1238" s="13" t="s">
        <v>113</v>
      </c>
      <c r="G1238" s="13">
        <v>2021</v>
      </c>
      <c r="H1238" s="44">
        <v>44484</v>
      </c>
      <c r="K1238" s="13" t="s">
        <v>9760</v>
      </c>
      <c r="L1238" s="13" t="str">
        <f t="shared" si="19"/>
        <v>PostAlerta</v>
      </c>
    </row>
    <row r="1239" spans="1:12" ht="15.75" customHeight="1" x14ac:dyDescent="0.25">
      <c r="A1239" s="13">
        <v>34362393</v>
      </c>
      <c r="B1239" s="13" t="s">
        <v>1518</v>
      </c>
      <c r="C1239" s="13" t="s">
        <v>1519</v>
      </c>
      <c r="D1239" s="13" t="s">
        <v>1520</v>
      </c>
      <c r="E1239" s="13" t="s">
        <v>1521</v>
      </c>
      <c r="F1239" s="13" t="s">
        <v>1522</v>
      </c>
      <c r="G1239" s="13">
        <v>2021</v>
      </c>
      <c r="H1239" s="44">
        <v>44415</v>
      </c>
      <c r="I1239" s="13" t="s">
        <v>1523</v>
      </c>
      <c r="K1239" s="13" t="s">
        <v>1524</v>
      </c>
      <c r="L1239" s="13" t="str">
        <f t="shared" si="19"/>
        <v>PostAlerta</v>
      </c>
    </row>
    <row r="1240" spans="1:12" ht="15.75" customHeight="1" x14ac:dyDescent="0.25">
      <c r="A1240" s="13">
        <v>33508084</v>
      </c>
      <c r="B1240" s="13" t="s">
        <v>9032</v>
      </c>
      <c r="C1240" s="13" t="s">
        <v>9033</v>
      </c>
      <c r="D1240" s="13" t="s">
        <v>9034</v>
      </c>
      <c r="E1240" s="13" t="s">
        <v>529</v>
      </c>
      <c r="F1240" s="13" t="s">
        <v>2140</v>
      </c>
      <c r="G1240" s="13">
        <v>2021</v>
      </c>
      <c r="H1240" s="44">
        <v>44224</v>
      </c>
      <c r="I1240" s="13" t="s">
        <v>9035</v>
      </c>
      <c r="K1240" s="13" t="s">
        <v>9036</v>
      </c>
      <c r="L1240" s="13" t="str">
        <f t="shared" si="19"/>
        <v>PostAlerta</v>
      </c>
    </row>
    <row r="1241" spans="1:12" ht="15.75" customHeight="1" x14ac:dyDescent="0.25">
      <c r="A1241" s="13">
        <v>34396402</v>
      </c>
      <c r="B1241" s="13" t="s">
        <v>19540</v>
      </c>
      <c r="C1241" s="13" t="s">
        <v>19541</v>
      </c>
      <c r="D1241" s="13" t="s">
        <v>19542</v>
      </c>
      <c r="E1241" s="13" t="s">
        <v>15646</v>
      </c>
      <c r="F1241" s="13" t="s">
        <v>195</v>
      </c>
      <c r="G1241" s="13">
        <v>2021</v>
      </c>
      <c r="H1241" s="44">
        <v>44424</v>
      </c>
      <c r="I1241" s="13" t="s">
        <v>19543</v>
      </c>
      <c r="K1241" s="13" t="s">
        <v>19544</v>
      </c>
      <c r="L1241" s="13" t="str">
        <f t="shared" si="19"/>
        <v>PostAlerta</v>
      </c>
    </row>
    <row r="1242" spans="1:12" ht="15.75" customHeight="1" x14ac:dyDescent="0.25">
      <c r="A1242" s="13">
        <v>34396408</v>
      </c>
      <c r="B1242" s="13" t="s">
        <v>10238</v>
      </c>
      <c r="C1242" s="13" t="s">
        <v>10239</v>
      </c>
      <c r="D1242" s="13" t="s">
        <v>10240</v>
      </c>
      <c r="E1242" s="13" t="s">
        <v>10241</v>
      </c>
      <c r="F1242" s="13" t="s">
        <v>195</v>
      </c>
      <c r="G1242" s="13">
        <v>2021</v>
      </c>
      <c r="H1242" s="44">
        <v>44424</v>
      </c>
      <c r="I1242" s="13" t="s">
        <v>10242</v>
      </c>
      <c r="K1242" s="13" t="s">
        <v>10243</v>
      </c>
      <c r="L1242" s="13" t="str">
        <f t="shared" si="19"/>
        <v>PostAlerta</v>
      </c>
    </row>
    <row r="1243" spans="1:12" ht="15.75" customHeight="1" x14ac:dyDescent="0.25">
      <c r="A1243" s="13">
        <v>34214531</v>
      </c>
      <c r="B1243" s="13" t="s">
        <v>6856</v>
      </c>
      <c r="C1243" s="13" t="s">
        <v>6857</v>
      </c>
      <c r="D1243" s="13" t="s">
        <v>6858</v>
      </c>
      <c r="E1243" s="13" t="s">
        <v>3484</v>
      </c>
      <c r="F1243" s="13" t="s">
        <v>3216</v>
      </c>
      <c r="G1243" s="13">
        <v>2021</v>
      </c>
      <c r="H1243" s="44">
        <v>44379</v>
      </c>
      <c r="I1243" s="13" t="s">
        <v>6859</v>
      </c>
      <c r="K1243" s="13" t="s">
        <v>6860</v>
      </c>
      <c r="L1243" s="13" t="str">
        <f t="shared" si="19"/>
        <v>PostAlerta</v>
      </c>
    </row>
    <row r="1244" spans="1:12" ht="15.75" customHeight="1" x14ac:dyDescent="0.25">
      <c r="A1244" s="13">
        <v>34439042</v>
      </c>
      <c r="B1244" s="13" t="s">
        <v>17988</v>
      </c>
      <c r="C1244" s="13" t="s">
        <v>17989</v>
      </c>
      <c r="D1244" s="13" t="s">
        <v>17990</v>
      </c>
      <c r="E1244" s="13" t="s">
        <v>17991</v>
      </c>
      <c r="F1244" s="13" t="s">
        <v>15834</v>
      </c>
      <c r="G1244" s="13">
        <v>2021</v>
      </c>
      <c r="H1244" s="44">
        <v>44435</v>
      </c>
      <c r="I1244" s="13" t="s">
        <v>17992</v>
      </c>
      <c r="K1244" s="13" t="s">
        <v>17993</v>
      </c>
      <c r="L1244" s="13" t="str">
        <f t="shared" si="19"/>
        <v>PostAlerta</v>
      </c>
    </row>
    <row r="1245" spans="1:12" ht="15.75" customHeight="1" x14ac:dyDescent="0.25">
      <c r="A1245" s="13">
        <v>34572612</v>
      </c>
      <c r="B1245" s="13" t="s">
        <v>18088</v>
      </c>
      <c r="C1245" s="13" t="s">
        <v>18089</v>
      </c>
      <c r="D1245" s="13" t="s">
        <v>18090</v>
      </c>
      <c r="E1245" s="13" t="s">
        <v>18091</v>
      </c>
      <c r="F1245" s="13" t="s">
        <v>15834</v>
      </c>
      <c r="G1245" s="13">
        <v>2021</v>
      </c>
      <c r="H1245" s="44">
        <v>44467</v>
      </c>
      <c r="I1245" s="13" t="s">
        <v>18092</v>
      </c>
      <c r="K1245" s="13" t="s">
        <v>18093</v>
      </c>
      <c r="L1245" s="13" t="str">
        <f t="shared" si="19"/>
        <v>PostAlerta</v>
      </c>
    </row>
    <row r="1246" spans="1:12" ht="15.75" customHeight="1" x14ac:dyDescent="0.25">
      <c r="A1246" s="13">
        <v>34573293</v>
      </c>
      <c r="B1246" s="13" t="s">
        <v>3236</v>
      </c>
      <c r="C1246" s="13" t="s">
        <v>3237</v>
      </c>
      <c r="D1246" s="13" t="s">
        <v>3238</v>
      </c>
      <c r="E1246" s="13" t="s">
        <v>3239</v>
      </c>
      <c r="F1246" s="13" t="s">
        <v>3240</v>
      </c>
      <c r="G1246" s="13">
        <v>2021</v>
      </c>
      <c r="H1246" s="44">
        <v>44467</v>
      </c>
      <c r="I1246" s="13" t="s">
        <v>3241</v>
      </c>
      <c r="K1246" s="13" t="s">
        <v>3242</v>
      </c>
      <c r="L1246" s="13" t="str">
        <f t="shared" si="19"/>
        <v>PostAlerta</v>
      </c>
    </row>
    <row r="1247" spans="1:12" ht="15.75" customHeight="1" x14ac:dyDescent="0.25">
      <c r="A1247" s="13">
        <v>34557869</v>
      </c>
      <c r="B1247" s="13" t="s">
        <v>16999</v>
      </c>
      <c r="C1247" s="13" t="s">
        <v>17000</v>
      </c>
      <c r="D1247" s="13" t="s">
        <v>17001</v>
      </c>
      <c r="E1247" s="13" t="s">
        <v>1553</v>
      </c>
      <c r="F1247" s="13" t="s">
        <v>17002</v>
      </c>
      <c r="G1247" s="13">
        <v>2021</v>
      </c>
      <c r="H1247" s="44">
        <v>44463</v>
      </c>
      <c r="I1247" s="13" t="s">
        <v>17003</v>
      </c>
      <c r="K1247" s="13" t="s">
        <v>17004</v>
      </c>
      <c r="L1247" s="13" t="str">
        <f t="shared" si="19"/>
        <v>PostAlerta</v>
      </c>
    </row>
    <row r="1248" spans="1:12" ht="15.75" customHeight="1" x14ac:dyDescent="0.25">
      <c r="A1248" s="13">
        <v>34281392</v>
      </c>
      <c r="B1248" s="13" t="s">
        <v>6040</v>
      </c>
      <c r="C1248" s="13" t="s">
        <v>6041</v>
      </c>
      <c r="D1248" s="13" t="s">
        <v>6042</v>
      </c>
      <c r="E1248" s="13" t="s">
        <v>6043</v>
      </c>
      <c r="F1248" s="13" t="s">
        <v>277</v>
      </c>
      <c r="G1248" s="13">
        <v>2021</v>
      </c>
      <c r="H1248" s="44">
        <v>44397</v>
      </c>
      <c r="I1248" s="13" t="s">
        <v>6044</v>
      </c>
      <c r="K1248" s="13" t="s">
        <v>6045</v>
      </c>
      <c r="L1248" s="13" t="str">
        <f t="shared" si="19"/>
        <v>PostAlerta</v>
      </c>
    </row>
    <row r="1249" spans="1:12" ht="15.75" customHeight="1" x14ac:dyDescent="0.25">
      <c r="A1249" s="13">
        <v>34465021</v>
      </c>
      <c r="B1249" s="13" t="s">
        <v>1433</v>
      </c>
      <c r="C1249" s="13" t="s">
        <v>1434</v>
      </c>
      <c r="D1249" s="13" t="s">
        <v>1435</v>
      </c>
      <c r="E1249" s="13" t="s">
        <v>1436</v>
      </c>
      <c r="F1249" s="13" t="s">
        <v>277</v>
      </c>
      <c r="G1249" s="13">
        <v>2021</v>
      </c>
      <c r="H1249" s="44">
        <v>44440</v>
      </c>
      <c r="I1249" s="13" t="s">
        <v>1437</v>
      </c>
      <c r="K1249" s="13" t="s">
        <v>1438</v>
      </c>
      <c r="L1249" s="13" t="str">
        <f t="shared" si="19"/>
        <v>PostAlerta</v>
      </c>
    </row>
    <row r="1250" spans="1:12" ht="15.75" customHeight="1" x14ac:dyDescent="0.25">
      <c r="A1250" s="13">
        <v>34013475</v>
      </c>
      <c r="B1250" s="13" t="s">
        <v>14394</v>
      </c>
      <c r="C1250" s="13" t="s">
        <v>14395</v>
      </c>
      <c r="D1250" s="13" t="s">
        <v>14396</v>
      </c>
      <c r="E1250" s="13" t="s">
        <v>14397</v>
      </c>
      <c r="F1250" s="13" t="s">
        <v>6481</v>
      </c>
      <c r="G1250" s="13">
        <v>2021</v>
      </c>
      <c r="H1250" s="44">
        <v>44336</v>
      </c>
      <c r="I1250" s="13" t="s">
        <v>14398</v>
      </c>
      <c r="K1250" s="13" t="s">
        <v>14399</v>
      </c>
      <c r="L1250" s="13" t="str">
        <f t="shared" si="19"/>
        <v>PostAlerta</v>
      </c>
    </row>
    <row r="1251" spans="1:12" ht="15.75" customHeight="1" x14ac:dyDescent="0.25">
      <c r="A1251" s="13">
        <v>34116342</v>
      </c>
      <c r="B1251" s="13" t="s">
        <v>3052</v>
      </c>
      <c r="C1251" s="13" t="s">
        <v>3053</v>
      </c>
      <c r="D1251" s="13" t="s">
        <v>3054</v>
      </c>
      <c r="E1251" s="13" t="s">
        <v>1023</v>
      </c>
      <c r="F1251" s="13" t="s">
        <v>285</v>
      </c>
      <c r="G1251" s="13">
        <v>2021</v>
      </c>
      <c r="H1251" s="44">
        <v>44358</v>
      </c>
      <c r="K1251" s="13" t="s">
        <v>3055</v>
      </c>
      <c r="L1251" s="13" t="str">
        <f t="shared" si="19"/>
        <v>PostAlerta</v>
      </c>
    </row>
    <row r="1252" spans="1:12" ht="15.75" customHeight="1" x14ac:dyDescent="0.25">
      <c r="A1252" s="13">
        <v>34397971</v>
      </c>
      <c r="B1252" s="13" t="s">
        <v>19252</v>
      </c>
      <c r="C1252" s="13" t="s">
        <v>19253</v>
      </c>
      <c r="D1252" s="13" t="s">
        <v>19254</v>
      </c>
      <c r="E1252" s="13" t="s">
        <v>4204</v>
      </c>
      <c r="F1252" s="13" t="s">
        <v>304</v>
      </c>
      <c r="G1252" s="13">
        <v>2021</v>
      </c>
      <c r="H1252" s="44">
        <v>44424</v>
      </c>
      <c r="K1252" s="13" t="s">
        <v>19255</v>
      </c>
      <c r="L1252" s="13" t="str">
        <f t="shared" si="19"/>
        <v>PostAlerta</v>
      </c>
    </row>
    <row r="1253" spans="1:12" ht="15.75" customHeight="1" x14ac:dyDescent="0.25">
      <c r="A1253" s="13">
        <v>34494952</v>
      </c>
      <c r="B1253" s="13" t="s">
        <v>12024</v>
      </c>
      <c r="C1253" s="13" t="s">
        <v>12025</v>
      </c>
      <c r="D1253" s="13" t="s">
        <v>12026</v>
      </c>
      <c r="E1253" s="13" t="s">
        <v>12027</v>
      </c>
      <c r="F1253" s="13" t="s">
        <v>1312</v>
      </c>
      <c r="G1253" s="13">
        <v>2021</v>
      </c>
      <c r="H1253" s="44">
        <v>44447</v>
      </c>
      <c r="K1253" s="13" t="s">
        <v>12028</v>
      </c>
      <c r="L1253" s="13" t="str">
        <f t="shared" si="19"/>
        <v>PostAlerta</v>
      </c>
    </row>
    <row r="1254" spans="1:12" ht="15.75" customHeight="1" x14ac:dyDescent="0.25">
      <c r="A1254" s="13">
        <v>34496152</v>
      </c>
      <c r="B1254" s="13" t="s">
        <v>13311</v>
      </c>
      <c r="C1254" s="13" t="s">
        <v>13312</v>
      </c>
      <c r="D1254" s="13" t="s">
        <v>13313</v>
      </c>
      <c r="E1254" s="13" t="s">
        <v>12017</v>
      </c>
      <c r="F1254" s="13" t="s">
        <v>13314</v>
      </c>
      <c r="G1254" s="13">
        <v>2021</v>
      </c>
      <c r="H1254" s="44">
        <v>44447</v>
      </c>
      <c r="I1254" s="13" t="s">
        <v>13315</v>
      </c>
      <c r="K1254" s="13" t="s">
        <v>13316</v>
      </c>
      <c r="L1254" s="13" t="str">
        <f t="shared" si="19"/>
        <v>PostAlerta</v>
      </c>
    </row>
    <row r="1255" spans="1:12" ht="15.75" customHeight="1" x14ac:dyDescent="0.25">
      <c r="A1255" s="13">
        <v>34539665</v>
      </c>
      <c r="B1255" s="13" t="s">
        <v>5794</v>
      </c>
      <c r="C1255" s="13" t="s">
        <v>5795</v>
      </c>
      <c r="D1255" s="13" t="s">
        <v>5796</v>
      </c>
      <c r="E1255" s="13" t="s">
        <v>5797</v>
      </c>
      <c r="F1255" s="13" t="s">
        <v>460</v>
      </c>
      <c r="G1255" s="13">
        <v>2021</v>
      </c>
      <c r="H1255" s="44">
        <v>44459</v>
      </c>
      <c r="I1255" s="13" t="s">
        <v>5798</v>
      </c>
      <c r="K1255" s="13" t="s">
        <v>5799</v>
      </c>
      <c r="L1255" s="13" t="str">
        <f t="shared" si="19"/>
        <v>PostAlerta</v>
      </c>
    </row>
    <row r="1256" spans="1:12" ht="15.75" customHeight="1" x14ac:dyDescent="0.25">
      <c r="A1256" s="13">
        <v>34492693</v>
      </c>
      <c r="B1256" s="13" t="s">
        <v>8358</v>
      </c>
      <c r="C1256" s="13" t="s">
        <v>8359</v>
      </c>
      <c r="D1256" s="13" t="s">
        <v>8360</v>
      </c>
      <c r="E1256" s="13" t="s">
        <v>8361</v>
      </c>
      <c r="F1256" s="13" t="s">
        <v>2140</v>
      </c>
      <c r="G1256" s="13">
        <v>2021</v>
      </c>
      <c r="H1256" s="44">
        <v>44446</v>
      </c>
      <c r="K1256" s="13" t="s">
        <v>8362</v>
      </c>
      <c r="L1256" s="13" t="str">
        <f t="shared" si="19"/>
        <v>PostAlerta</v>
      </c>
    </row>
    <row r="1257" spans="1:12" ht="15.75" customHeight="1" x14ac:dyDescent="0.25">
      <c r="A1257" s="13">
        <v>34245280</v>
      </c>
      <c r="B1257" s="13" t="s">
        <v>12674</v>
      </c>
      <c r="C1257" s="13" t="s">
        <v>12675</v>
      </c>
      <c r="D1257" s="13" t="s">
        <v>12676</v>
      </c>
      <c r="E1257" s="13" t="s">
        <v>872</v>
      </c>
      <c r="F1257" s="13" t="s">
        <v>493</v>
      </c>
      <c r="G1257" s="13">
        <v>2021</v>
      </c>
      <c r="H1257" s="44">
        <v>44387</v>
      </c>
      <c r="I1257" s="13" t="s">
        <v>12677</v>
      </c>
      <c r="K1257" s="13" t="s">
        <v>12678</v>
      </c>
      <c r="L1257" s="13" t="str">
        <f t="shared" si="19"/>
        <v>PostAlerta</v>
      </c>
    </row>
    <row r="1258" spans="1:12" ht="15.75" customHeight="1" x14ac:dyDescent="0.25">
      <c r="A1258" s="13">
        <v>34280016</v>
      </c>
      <c r="B1258" s="13" t="s">
        <v>10283</v>
      </c>
      <c r="C1258" s="13" t="s">
        <v>10284</v>
      </c>
      <c r="D1258" s="13" t="s">
        <v>10285</v>
      </c>
      <c r="E1258" s="13" t="s">
        <v>10286</v>
      </c>
      <c r="F1258" s="13" t="s">
        <v>573</v>
      </c>
      <c r="G1258" s="13">
        <v>2021</v>
      </c>
      <c r="H1258" s="44">
        <v>44396</v>
      </c>
      <c r="I1258" s="13" t="s">
        <v>10287</v>
      </c>
      <c r="K1258" s="13" t="s">
        <v>10288</v>
      </c>
      <c r="L1258" s="13" t="str">
        <f t="shared" si="19"/>
        <v>PostAlerta</v>
      </c>
    </row>
    <row r="1259" spans="1:12" ht="15.75" customHeight="1" x14ac:dyDescent="0.25">
      <c r="A1259" s="13">
        <v>34339277</v>
      </c>
      <c r="B1259" s="13" t="s">
        <v>12863</v>
      </c>
      <c r="C1259" s="13" t="s">
        <v>12864</v>
      </c>
      <c r="D1259" s="13" t="s">
        <v>12865</v>
      </c>
      <c r="E1259" s="13" t="s">
        <v>12866</v>
      </c>
      <c r="F1259" s="13" t="s">
        <v>573</v>
      </c>
      <c r="G1259" s="13">
        <v>2021</v>
      </c>
      <c r="H1259" s="44">
        <v>44410</v>
      </c>
      <c r="I1259" s="13" t="s">
        <v>12867</v>
      </c>
      <c r="K1259" s="13" t="s">
        <v>12868</v>
      </c>
      <c r="L1259" s="13" t="str">
        <f t="shared" si="19"/>
        <v>PostAlerta</v>
      </c>
    </row>
    <row r="1260" spans="1:12" ht="15.75" customHeight="1" x14ac:dyDescent="0.25">
      <c r="A1260" s="13">
        <v>34530901</v>
      </c>
      <c r="B1260" s="13" t="s">
        <v>10939</v>
      </c>
      <c r="C1260" s="13" t="s">
        <v>10940</v>
      </c>
      <c r="D1260" s="13" t="s">
        <v>10941</v>
      </c>
      <c r="E1260" s="13" t="s">
        <v>10942</v>
      </c>
      <c r="F1260" s="13" t="s">
        <v>10943</v>
      </c>
      <c r="G1260" s="13">
        <v>2021</v>
      </c>
      <c r="H1260" s="44">
        <v>44456</v>
      </c>
      <c r="I1260" s="13" t="s">
        <v>10944</v>
      </c>
      <c r="K1260" s="13" t="s">
        <v>10945</v>
      </c>
      <c r="L1260" s="13" t="str">
        <f t="shared" si="19"/>
        <v>PostAlerta</v>
      </c>
    </row>
    <row r="1261" spans="1:12" ht="15.75" customHeight="1" x14ac:dyDescent="0.25">
      <c r="A1261" s="13">
        <v>34391903</v>
      </c>
      <c r="B1261" s="13" t="s">
        <v>5077</v>
      </c>
      <c r="C1261" s="13" t="s">
        <v>5078</v>
      </c>
      <c r="D1261" s="13" t="s">
        <v>5079</v>
      </c>
      <c r="E1261" s="13" t="s">
        <v>5080</v>
      </c>
      <c r="F1261" s="13" t="s">
        <v>949</v>
      </c>
      <c r="G1261" s="13">
        <v>2021</v>
      </c>
      <c r="H1261" s="44">
        <v>44423</v>
      </c>
      <c r="K1261" s="13" t="s">
        <v>5081</v>
      </c>
      <c r="L1261" s="13" t="str">
        <f t="shared" si="19"/>
        <v>PostAlerta</v>
      </c>
    </row>
    <row r="1262" spans="1:12" ht="15.75" customHeight="1" x14ac:dyDescent="0.25">
      <c r="A1262" s="13">
        <v>34524062</v>
      </c>
      <c r="B1262" s="13" t="s">
        <v>8790</v>
      </c>
      <c r="C1262" s="13" t="s">
        <v>8791</v>
      </c>
      <c r="D1262" s="13" t="s">
        <v>8792</v>
      </c>
      <c r="E1262" s="13" t="s">
        <v>328</v>
      </c>
      <c r="F1262" s="13" t="s">
        <v>8793</v>
      </c>
      <c r="G1262" s="13">
        <v>2021</v>
      </c>
      <c r="H1262" s="44">
        <v>44454</v>
      </c>
      <c r="K1262" s="13" t="s">
        <v>8794</v>
      </c>
      <c r="L1262" s="13" t="str">
        <f t="shared" si="19"/>
        <v>PostAlerta</v>
      </c>
    </row>
    <row r="1263" spans="1:12" ht="15.75" customHeight="1" x14ac:dyDescent="0.25">
      <c r="A1263" s="13">
        <v>34529975</v>
      </c>
      <c r="B1263" s="13" t="s">
        <v>1034</v>
      </c>
      <c r="C1263" s="13" t="s">
        <v>1035</v>
      </c>
      <c r="D1263" s="13" t="s">
        <v>1036</v>
      </c>
      <c r="E1263" s="13" t="s">
        <v>1037</v>
      </c>
      <c r="F1263" s="13" t="s">
        <v>1038</v>
      </c>
      <c r="G1263" s="13">
        <v>2021</v>
      </c>
      <c r="H1263" s="44">
        <v>44455</v>
      </c>
      <c r="I1263" s="13" t="s">
        <v>1039</v>
      </c>
      <c r="K1263" s="13" t="s">
        <v>1040</v>
      </c>
      <c r="L1263" s="13" t="str">
        <f t="shared" si="19"/>
        <v>PostAlerta</v>
      </c>
    </row>
    <row r="1264" spans="1:12" ht="15.75" customHeight="1" x14ac:dyDescent="0.25">
      <c r="A1264" s="13">
        <v>33900407</v>
      </c>
      <c r="B1264" s="13" t="s">
        <v>19508</v>
      </c>
      <c r="C1264" s="13" t="s">
        <v>19509</v>
      </c>
      <c r="D1264" s="13" t="s">
        <v>19510</v>
      </c>
      <c r="E1264" s="13" t="s">
        <v>19511</v>
      </c>
      <c r="F1264" s="13" t="s">
        <v>2140</v>
      </c>
      <c r="G1264" s="13">
        <v>2021</v>
      </c>
      <c r="H1264" s="44">
        <v>44312</v>
      </c>
      <c r="I1264" s="13" t="s">
        <v>19512</v>
      </c>
      <c r="J1264" s="13" t="s">
        <v>19513</v>
      </c>
      <c r="K1264" s="13" t="s">
        <v>19514</v>
      </c>
      <c r="L1264" s="13" t="str">
        <f t="shared" si="19"/>
        <v>PostAlerta</v>
      </c>
    </row>
    <row r="1265" spans="1:12" ht="15.75" customHeight="1" x14ac:dyDescent="0.25">
      <c r="A1265" s="13">
        <v>34949296</v>
      </c>
      <c r="B1265" s="13" t="s">
        <v>4878</v>
      </c>
      <c r="C1265" s="13" t="s">
        <v>4879</v>
      </c>
      <c r="D1265" s="13" t="s">
        <v>4880</v>
      </c>
      <c r="E1265" s="13" t="s">
        <v>4881</v>
      </c>
      <c r="F1265" s="13" t="s">
        <v>4882</v>
      </c>
      <c r="G1265" s="13">
        <v>2021</v>
      </c>
      <c r="H1265" s="44">
        <v>44554</v>
      </c>
      <c r="K1265" s="13" t="s">
        <v>4883</v>
      </c>
      <c r="L1265" s="13" t="str">
        <f t="shared" si="19"/>
        <v>PostAlerta</v>
      </c>
    </row>
    <row r="1266" spans="1:12" ht="15.75" customHeight="1" x14ac:dyDescent="0.25">
      <c r="A1266" s="13">
        <v>34620667</v>
      </c>
      <c r="B1266" s="13" t="s">
        <v>13171</v>
      </c>
      <c r="C1266" s="13" t="s">
        <v>13172</v>
      </c>
      <c r="D1266" s="13" t="s">
        <v>13173</v>
      </c>
      <c r="E1266" s="13" t="s">
        <v>1499</v>
      </c>
      <c r="F1266" s="13" t="s">
        <v>5111</v>
      </c>
      <c r="G1266" s="13">
        <v>2021</v>
      </c>
      <c r="H1266" s="44">
        <v>44477</v>
      </c>
      <c r="I1266" s="13" t="s">
        <v>13174</v>
      </c>
      <c r="K1266" s="13" t="s">
        <v>13175</v>
      </c>
      <c r="L1266" s="13" t="str">
        <f t="shared" si="19"/>
        <v>PostAlerta</v>
      </c>
    </row>
    <row r="1267" spans="1:12" ht="15.75" customHeight="1" x14ac:dyDescent="0.25">
      <c r="A1267" s="13">
        <v>34324655</v>
      </c>
      <c r="B1267" s="13" t="s">
        <v>9074</v>
      </c>
      <c r="C1267" s="13" t="s">
        <v>9075</v>
      </c>
      <c r="D1267" s="13" t="s">
        <v>9076</v>
      </c>
      <c r="E1267" s="13" t="s">
        <v>529</v>
      </c>
      <c r="F1267" s="13" t="s">
        <v>493</v>
      </c>
      <c r="G1267" s="13">
        <v>2021</v>
      </c>
      <c r="H1267" s="44">
        <v>44406</v>
      </c>
      <c r="I1267" s="13" t="s">
        <v>9077</v>
      </c>
      <c r="K1267" s="13" t="s">
        <v>9078</v>
      </c>
      <c r="L1267" s="13" t="str">
        <f t="shared" si="19"/>
        <v>PostAlerta</v>
      </c>
    </row>
    <row r="1268" spans="1:12" ht="15.75" customHeight="1" x14ac:dyDescent="0.25">
      <c r="A1268" s="13">
        <v>34450628</v>
      </c>
      <c r="B1268" s="13" t="s">
        <v>13695</v>
      </c>
      <c r="C1268" s="13" t="s">
        <v>13696</v>
      </c>
      <c r="D1268" s="13" t="s">
        <v>13697</v>
      </c>
      <c r="E1268" s="13" t="s">
        <v>459</v>
      </c>
      <c r="F1268" s="13" t="s">
        <v>493</v>
      </c>
      <c r="G1268" s="13">
        <v>2021</v>
      </c>
      <c r="H1268" s="44">
        <v>44435</v>
      </c>
      <c r="K1268" s="13" t="s">
        <v>13698</v>
      </c>
      <c r="L1268" s="13" t="str">
        <f t="shared" si="19"/>
        <v>PostAlerta</v>
      </c>
    </row>
    <row r="1269" spans="1:12" ht="15.75" customHeight="1" x14ac:dyDescent="0.25">
      <c r="A1269" s="13">
        <v>34683991</v>
      </c>
      <c r="B1269" s="13" t="s">
        <v>19067</v>
      </c>
      <c r="C1269" s="13" t="s">
        <v>19068</v>
      </c>
      <c r="D1269" s="13" t="s">
        <v>19069</v>
      </c>
      <c r="E1269" s="13" t="s">
        <v>19070</v>
      </c>
      <c r="F1269" s="13" t="s">
        <v>16924</v>
      </c>
      <c r="G1269" s="13">
        <v>2021</v>
      </c>
      <c r="H1269" s="44">
        <v>44492</v>
      </c>
      <c r="I1269" s="13" t="s">
        <v>19071</v>
      </c>
      <c r="K1269" s="13" t="s">
        <v>19072</v>
      </c>
      <c r="L1269" s="13" t="str">
        <f t="shared" si="19"/>
        <v>PostAlerta</v>
      </c>
    </row>
    <row r="1270" spans="1:12" ht="15.75" customHeight="1" x14ac:dyDescent="0.25">
      <c r="A1270" s="13">
        <v>34076475</v>
      </c>
      <c r="B1270" s="13" t="s">
        <v>14242</v>
      </c>
      <c r="C1270" s="13" t="s">
        <v>14243</v>
      </c>
      <c r="D1270" s="13" t="s">
        <v>14244</v>
      </c>
      <c r="E1270" s="13" t="s">
        <v>8812</v>
      </c>
      <c r="F1270" s="13" t="s">
        <v>502</v>
      </c>
      <c r="G1270" s="13">
        <v>2021</v>
      </c>
      <c r="H1270" s="44">
        <v>44349</v>
      </c>
      <c r="I1270" s="13" t="s">
        <v>14245</v>
      </c>
      <c r="K1270" s="13" t="s">
        <v>14246</v>
      </c>
      <c r="L1270" s="13" t="str">
        <f t="shared" si="19"/>
        <v>PostAlerta</v>
      </c>
    </row>
    <row r="1271" spans="1:12" ht="15.75" customHeight="1" x14ac:dyDescent="0.25">
      <c r="A1271" s="13">
        <v>34673531</v>
      </c>
      <c r="B1271" s="13" t="s">
        <v>22471</v>
      </c>
      <c r="C1271" s="13" t="s">
        <v>22472</v>
      </c>
      <c r="D1271" s="13" t="s">
        <v>22473</v>
      </c>
      <c r="E1271" s="13" t="s">
        <v>22474</v>
      </c>
      <c r="F1271" s="13" t="s">
        <v>10673</v>
      </c>
      <c r="G1271" s="13">
        <v>2021</v>
      </c>
      <c r="H1271" s="44">
        <v>44490</v>
      </c>
      <c r="I1271" s="13" t="s">
        <v>22475</v>
      </c>
      <c r="K1271" s="13" t="s">
        <v>22476</v>
      </c>
      <c r="L1271" s="13" t="str">
        <f t="shared" si="19"/>
        <v>PostAlerta</v>
      </c>
    </row>
    <row r="1272" spans="1:12" ht="15.75" customHeight="1" x14ac:dyDescent="0.25">
      <c r="A1272" s="13">
        <v>33592101</v>
      </c>
      <c r="B1272" s="13" t="s">
        <v>1255</v>
      </c>
      <c r="C1272" s="13" t="s">
        <v>1256</v>
      </c>
      <c r="D1272" s="13" t="s">
        <v>1257</v>
      </c>
      <c r="E1272" s="13" t="s">
        <v>1045</v>
      </c>
      <c r="F1272" s="13" t="s">
        <v>195</v>
      </c>
      <c r="G1272" s="13">
        <v>2021</v>
      </c>
      <c r="H1272" s="44">
        <v>44243</v>
      </c>
      <c r="K1272" s="13" t="s">
        <v>1258</v>
      </c>
      <c r="L1272" s="13" t="str">
        <f t="shared" si="19"/>
        <v>PostAlerta</v>
      </c>
    </row>
    <row r="1273" spans="1:12" ht="15.75" customHeight="1" x14ac:dyDescent="0.25">
      <c r="A1273" s="13">
        <v>34711144</v>
      </c>
      <c r="B1273" s="13" t="s">
        <v>11713</v>
      </c>
      <c r="C1273" s="13" t="s">
        <v>11714</v>
      </c>
      <c r="D1273" s="13" t="s">
        <v>11715</v>
      </c>
      <c r="E1273" s="13" t="s">
        <v>655</v>
      </c>
      <c r="F1273" s="13" t="s">
        <v>4579</v>
      </c>
      <c r="G1273" s="13">
        <v>2021</v>
      </c>
      <c r="H1273" s="44">
        <v>44498</v>
      </c>
      <c r="K1273" s="13" t="s">
        <v>11716</v>
      </c>
      <c r="L1273" s="13" t="str">
        <f t="shared" si="19"/>
        <v>PostAlerta</v>
      </c>
    </row>
    <row r="1274" spans="1:12" ht="15.75" customHeight="1" x14ac:dyDescent="0.25">
      <c r="A1274" s="13">
        <v>34730611</v>
      </c>
      <c r="B1274" s="13" t="s">
        <v>20108</v>
      </c>
      <c r="C1274" s="13" t="s">
        <v>20109</v>
      </c>
      <c r="D1274" s="13" t="s">
        <v>20110</v>
      </c>
      <c r="E1274" s="13" t="s">
        <v>20111</v>
      </c>
      <c r="F1274" s="13" t="s">
        <v>20112</v>
      </c>
      <c r="G1274" s="13">
        <v>2021</v>
      </c>
      <c r="H1274" s="44">
        <v>44503</v>
      </c>
      <c r="K1274" s="13" t="s">
        <v>20113</v>
      </c>
      <c r="L1274" s="13" t="str">
        <f t="shared" si="19"/>
        <v>PostAlerta</v>
      </c>
    </row>
    <row r="1275" spans="1:12" ht="15.75" customHeight="1" x14ac:dyDescent="0.25">
      <c r="A1275" s="13">
        <v>34668731</v>
      </c>
      <c r="B1275" s="13" t="s">
        <v>964</v>
      </c>
      <c r="C1275" s="13" t="s">
        <v>965</v>
      </c>
      <c r="D1275" s="13" t="s">
        <v>966</v>
      </c>
      <c r="E1275" s="13" t="s">
        <v>967</v>
      </c>
      <c r="F1275" s="13" t="s">
        <v>312</v>
      </c>
      <c r="G1275" s="13">
        <v>2021</v>
      </c>
      <c r="H1275" s="44">
        <v>44489</v>
      </c>
      <c r="I1275" s="13" t="s">
        <v>968</v>
      </c>
      <c r="K1275" s="13" t="s">
        <v>969</v>
      </c>
      <c r="L1275" s="13" t="str">
        <f t="shared" si="19"/>
        <v>PostAlerta</v>
      </c>
    </row>
    <row r="1276" spans="1:12" ht="15.75" customHeight="1" x14ac:dyDescent="0.25">
      <c r="A1276" s="13">
        <v>31820661</v>
      </c>
      <c r="B1276" s="13" t="s">
        <v>19455</v>
      </c>
      <c r="C1276" s="13" t="s">
        <v>19456</v>
      </c>
      <c r="D1276" s="13" t="s">
        <v>19457</v>
      </c>
      <c r="E1276" s="13" t="s">
        <v>19458</v>
      </c>
      <c r="F1276" s="13" t="s">
        <v>5493</v>
      </c>
      <c r="G1276" s="13">
        <v>2021</v>
      </c>
      <c r="H1276" s="44">
        <v>43810</v>
      </c>
      <c r="K1276" s="13" t="s">
        <v>19459</v>
      </c>
      <c r="L1276" s="13" t="str">
        <f t="shared" si="19"/>
        <v>PostAlerta</v>
      </c>
    </row>
    <row r="1277" spans="1:12" ht="15.75" customHeight="1" x14ac:dyDescent="0.25">
      <c r="A1277" s="13">
        <v>34755593</v>
      </c>
      <c r="B1277" s="13" t="s">
        <v>7835</v>
      </c>
      <c r="C1277" s="13" t="s">
        <v>7836</v>
      </c>
      <c r="D1277" s="13" t="s">
        <v>7837</v>
      </c>
      <c r="E1277" s="13" t="s">
        <v>7838</v>
      </c>
      <c r="F1277" s="13" t="s">
        <v>249</v>
      </c>
      <c r="G1277" s="13">
        <v>2021</v>
      </c>
      <c r="H1277" s="44">
        <v>44510</v>
      </c>
      <c r="I1277" s="13" t="s">
        <v>7839</v>
      </c>
      <c r="K1277" s="13" t="s">
        <v>7840</v>
      </c>
      <c r="L1277" s="13" t="str">
        <f t="shared" si="19"/>
        <v>PostAlerta</v>
      </c>
    </row>
    <row r="1278" spans="1:12" ht="15.75" customHeight="1" x14ac:dyDescent="0.25">
      <c r="A1278" s="13">
        <v>34813424</v>
      </c>
      <c r="B1278" s="13" t="s">
        <v>19162</v>
      </c>
      <c r="C1278" s="13" t="s">
        <v>19163</v>
      </c>
      <c r="D1278" s="13" t="s">
        <v>19164</v>
      </c>
      <c r="E1278" s="13" t="s">
        <v>19165</v>
      </c>
      <c r="F1278" s="13" t="s">
        <v>19166</v>
      </c>
      <c r="G1278" s="13">
        <v>2021</v>
      </c>
      <c r="H1278" s="44">
        <v>44523</v>
      </c>
      <c r="I1278" s="13" t="s">
        <v>19167</v>
      </c>
      <c r="K1278" s="13" t="s">
        <v>19168</v>
      </c>
      <c r="L1278" s="13" t="str">
        <f t="shared" si="19"/>
        <v>PostAlerta</v>
      </c>
    </row>
    <row r="1279" spans="1:12" ht="15.75" customHeight="1" x14ac:dyDescent="0.25">
      <c r="A1279" s="13">
        <v>35544082</v>
      </c>
      <c r="B1279" s="13" t="s">
        <v>13405</v>
      </c>
      <c r="C1279" s="13" t="s">
        <v>13406</v>
      </c>
      <c r="D1279" s="13" t="s">
        <v>13407</v>
      </c>
      <c r="E1279" s="13" t="s">
        <v>119</v>
      </c>
      <c r="F1279" s="13" t="s">
        <v>8118</v>
      </c>
      <c r="G1279" s="13">
        <v>2021</v>
      </c>
      <c r="H1279" s="44">
        <v>44692</v>
      </c>
      <c r="K1279" s="13" t="s">
        <v>13408</v>
      </c>
      <c r="L1279" s="13" t="str">
        <f t="shared" si="19"/>
        <v>PostAlerta</v>
      </c>
    </row>
    <row r="1280" spans="1:12" ht="15.75" customHeight="1" x14ac:dyDescent="0.25">
      <c r="A1280" s="13">
        <v>32829411</v>
      </c>
      <c r="B1280" s="13" t="s">
        <v>11340</v>
      </c>
      <c r="C1280" s="13" t="s">
        <v>11341</v>
      </c>
      <c r="D1280" s="13" t="s">
        <v>11342</v>
      </c>
      <c r="E1280" s="13" t="s">
        <v>3668</v>
      </c>
      <c r="F1280" s="13" t="s">
        <v>2140</v>
      </c>
      <c r="G1280" s="13">
        <v>2021</v>
      </c>
      <c r="H1280" s="44">
        <v>44067</v>
      </c>
      <c r="I1280" s="13" t="s">
        <v>11343</v>
      </c>
      <c r="K1280" s="13" t="s">
        <v>11344</v>
      </c>
      <c r="L1280" s="13" t="str">
        <f t="shared" si="19"/>
        <v>PostAlerta</v>
      </c>
    </row>
    <row r="1281" spans="1:12" ht="15.75" customHeight="1" x14ac:dyDescent="0.25">
      <c r="A1281" s="13">
        <v>33625487</v>
      </c>
      <c r="B1281" s="13" t="s">
        <v>12361</v>
      </c>
      <c r="C1281" s="13" t="s">
        <v>12362</v>
      </c>
      <c r="D1281" s="13" t="s">
        <v>12363</v>
      </c>
      <c r="E1281" s="13" t="s">
        <v>12364</v>
      </c>
      <c r="F1281" s="13" t="s">
        <v>2140</v>
      </c>
      <c r="G1281" s="13">
        <v>2021</v>
      </c>
      <c r="H1281" s="44">
        <v>44251</v>
      </c>
      <c r="I1281" s="13" t="s">
        <v>12365</v>
      </c>
      <c r="K1281" s="13" t="s">
        <v>12366</v>
      </c>
      <c r="L1281" s="13" t="str">
        <f t="shared" si="19"/>
        <v>PostAlerta</v>
      </c>
    </row>
    <row r="1282" spans="1:12" ht="15.75" customHeight="1" x14ac:dyDescent="0.25">
      <c r="A1282" s="13">
        <v>34735428</v>
      </c>
      <c r="B1282" s="13" t="s">
        <v>12612</v>
      </c>
      <c r="C1282" s="13" t="s">
        <v>12613</v>
      </c>
      <c r="D1282" s="13" t="s">
        <v>12614</v>
      </c>
      <c r="E1282" s="13" t="s">
        <v>12615</v>
      </c>
      <c r="F1282" s="13" t="s">
        <v>10096</v>
      </c>
      <c r="G1282" s="13">
        <v>2021</v>
      </c>
      <c r="H1282" s="44">
        <v>44504</v>
      </c>
      <c r="I1282" s="13" t="s">
        <v>12616</v>
      </c>
      <c r="K1282" s="13" t="s">
        <v>12617</v>
      </c>
      <c r="L1282" s="13" t="str">
        <f t="shared" ref="L1282:L1345" si="20">IF(ISNUMBER(VLOOKUP(A1282,PRE,1,FALSE)),"PreAlerta",IF(ISNUMBER(VLOOKUP(A1282,POST,1,FALSE)),"PostAlerta",IF(ISNUMBER(VLOOKUP(A1282,EXCL,1,FALSE)),"Excluida","no incluido")))</f>
        <v>PostAlerta</v>
      </c>
    </row>
    <row r="1283" spans="1:12" ht="15.75" customHeight="1" x14ac:dyDescent="0.25">
      <c r="A1283" s="13">
        <v>34737332</v>
      </c>
      <c r="B1283" s="13" t="s">
        <v>7474</v>
      </c>
      <c r="C1283" s="13" t="s">
        <v>7475</v>
      </c>
      <c r="D1283" s="13" t="s">
        <v>7476</v>
      </c>
      <c r="E1283" s="13" t="s">
        <v>7477</v>
      </c>
      <c r="F1283" s="13" t="s">
        <v>2202</v>
      </c>
      <c r="G1283" s="13">
        <v>2021</v>
      </c>
      <c r="H1283" s="44">
        <v>44505</v>
      </c>
      <c r="I1283" s="13" t="s">
        <v>7478</v>
      </c>
      <c r="K1283" s="13" t="s">
        <v>7479</v>
      </c>
      <c r="L1283" s="13" t="str">
        <f t="shared" si="20"/>
        <v>PostAlerta</v>
      </c>
    </row>
    <row r="1284" spans="1:12" ht="15.75" customHeight="1" x14ac:dyDescent="0.25">
      <c r="A1284" s="13">
        <v>34833187</v>
      </c>
      <c r="B1284" s="13" t="s">
        <v>16860</v>
      </c>
      <c r="C1284" s="13" t="s">
        <v>16861</v>
      </c>
      <c r="D1284" s="13" t="s">
        <v>16862</v>
      </c>
      <c r="E1284" s="13" t="s">
        <v>414</v>
      </c>
      <c r="F1284" s="13" t="s">
        <v>16863</v>
      </c>
      <c r="G1284" s="13">
        <v>2021</v>
      </c>
      <c r="H1284" s="44">
        <v>44527</v>
      </c>
      <c r="I1284" s="13" t="s">
        <v>16864</v>
      </c>
      <c r="K1284" s="13" t="s">
        <v>16865</v>
      </c>
      <c r="L1284" s="13" t="str">
        <f t="shared" si="20"/>
        <v>PostAlerta</v>
      </c>
    </row>
    <row r="1285" spans="1:12" ht="15.75" customHeight="1" x14ac:dyDescent="0.25">
      <c r="A1285" s="13">
        <v>34458918</v>
      </c>
      <c r="B1285" s="13" t="s">
        <v>7995</v>
      </c>
      <c r="C1285" s="13" t="s">
        <v>7996</v>
      </c>
      <c r="D1285" s="13" t="s">
        <v>7997</v>
      </c>
      <c r="E1285" s="13" t="s">
        <v>414</v>
      </c>
      <c r="F1285" s="13" t="s">
        <v>493</v>
      </c>
      <c r="G1285" s="13">
        <v>2021</v>
      </c>
      <c r="H1285" s="44">
        <v>44438</v>
      </c>
      <c r="K1285" s="13" t="s">
        <v>7998</v>
      </c>
      <c r="L1285" s="13" t="str">
        <f t="shared" si="20"/>
        <v>PostAlerta</v>
      </c>
    </row>
    <row r="1286" spans="1:12" ht="15.75" customHeight="1" x14ac:dyDescent="0.25">
      <c r="A1286" s="13">
        <v>34827339</v>
      </c>
      <c r="B1286" s="13" t="s">
        <v>17021</v>
      </c>
      <c r="C1286" s="13" t="s">
        <v>17022</v>
      </c>
      <c r="D1286" s="13" t="s">
        <v>17023</v>
      </c>
      <c r="E1286" s="13" t="s">
        <v>17024</v>
      </c>
      <c r="F1286" s="13" t="s">
        <v>15834</v>
      </c>
      <c r="G1286" s="13">
        <v>2021</v>
      </c>
      <c r="H1286" s="44">
        <v>44527</v>
      </c>
      <c r="I1286" s="13" t="s">
        <v>17025</v>
      </c>
      <c r="K1286" s="13" t="s">
        <v>17026</v>
      </c>
      <c r="L1286" s="13" t="str">
        <f t="shared" si="20"/>
        <v>PostAlerta</v>
      </c>
    </row>
    <row r="1287" spans="1:12" ht="15.75" customHeight="1" x14ac:dyDescent="0.25">
      <c r="A1287" s="13">
        <v>34606332</v>
      </c>
      <c r="B1287" s="13" t="s">
        <v>17803</v>
      </c>
      <c r="C1287" s="13" t="s">
        <v>17804</v>
      </c>
      <c r="D1287" s="13" t="s">
        <v>17805</v>
      </c>
      <c r="E1287" s="13" t="s">
        <v>17806</v>
      </c>
      <c r="F1287" s="13" t="s">
        <v>573</v>
      </c>
      <c r="G1287" s="13">
        <v>2021</v>
      </c>
      <c r="H1287" s="44">
        <v>44473</v>
      </c>
      <c r="I1287" s="13" t="s">
        <v>17807</v>
      </c>
      <c r="K1287" s="13" t="s">
        <v>17808</v>
      </c>
      <c r="L1287" s="13" t="str">
        <f t="shared" si="20"/>
        <v>PostAlerta</v>
      </c>
    </row>
    <row r="1288" spans="1:12" ht="15.75" customHeight="1" x14ac:dyDescent="0.25">
      <c r="A1288" s="13">
        <v>34550809</v>
      </c>
      <c r="B1288" s="13" t="s">
        <v>19169</v>
      </c>
      <c r="C1288" s="13" t="s">
        <v>19170</v>
      </c>
      <c r="D1288" s="13" t="s">
        <v>19171</v>
      </c>
      <c r="E1288" s="13" t="s">
        <v>19172</v>
      </c>
      <c r="F1288" s="13" t="s">
        <v>502</v>
      </c>
      <c r="G1288" s="13">
        <v>2021</v>
      </c>
      <c r="H1288" s="44">
        <v>44461</v>
      </c>
      <c r="I1288" s="13" t="s">
        <v>19173</v>
      </c>
      <c r="K1288" s="13" t="s">
        <v>19174</v>
      </c>
      <c r="L1288" s="13" t="str">
        <f t="shared" si="20"/>
        <v>PostAlerta</v>
      </c>
    </row>
    <row r="1289" spans="1:12" ht="15.75" customHeight="1" x14ac:dyDescent="0.25">
      <c r="A1289" s="13">
        <v>34899659</v>
      </c>
      <c r="B1289" s="13" t="s">
        <v>16985</v>
      </c>
      <c r="C1289" s="13" t="s">
        <v>16986</v>
      </c>
      <c r="D1289" s="13" t="s">
        <v>16987</v>
      </c>
      <c r="E1289" s="13" t="s">
        <v>6659</v>
      </c>
      <c r="F1289" s="13" t="s">
        <v>15747</v>
      </c>
      <c r="G1289" s="13">
        <v>2021</v>
      </c>
      <c r="H1289" s="44">
        <v>44543</v>
      </c>
      <c r="I1289" s="13" t="s">
        <v>16988</v>
      </c>
      <c r="K1289" s="13" t="s">
        <v>16989</v>
      </c>
      <c r="L1289" s="13" t="str">
        <f t="shared" si="20"/>
        <v>PostAlerta</v>
      </c>
    </row>
    <row r="1290" spans="1:12" ht="15.75" customHeight="1" x14ac:dyDescent="0.25">
      <c r="A1290" s="13">
        <v>34030562</v>
      </c>
      <c r="B1290" s="13" t="s">
        <v>3970</v>
      </c>
      <c r="C1290" s="13" t="s">
        <v>3971</v>
      </c>
      <c r="D1290" s="13" t="s">
        <v>3972</v>
      </c>
      <c r="E1290" s="13" t="s">
        <v>3973</v>
      </c>
      <c r="F1290" s="13" t="s">
        <v>3974</v>
      </c>
      <c r="G1290" s="13">
        <v>2021</v>
      </c>
      <c r="H1290" s="44">
        <v>44341</v>
      </c>
      <c r="I1290" s="13" t="s">
        <v>3975</v>
      </c>
      <c r="K1290" s="13" t="s">
        <v>3976</v>
      </c>
      <c r="L1290" s="13" t="str">
        <f t="shared" si="20"/>
        <v>PostAlerta</v>
      </c>
    </row>
    <row r="1291" spans="1:12" ht="15.75" customHeight="1" x14ac:dyDescent="0.25">
      <c r="A1291" s="13">
        <v>34304706</v>
      </c>
      <c r="B1291" s="13" t="s">
        <v>11248</v>
      </c>
      <c r="C1291" s="13" t="s">
        <v>11249</v>
      </c>
      <c r="D1291" s="13" t="s">
        <v>11250</v>
      </c>
      <c r="E1291" s="13" t="s">
        <v>11251</v>
      </c>
      <c r="F1291" s="13" t="s">
        <v>11252</v>
      </c>
      <c r="G1291" s="13">
        <v>2021</v>
      </c>
      <c r="H1291" s="44">
        <v>44403</v>
      </c>
      <c r="I1291" s="13" t="s">
        <v>11253</v>
      </c>
      <c r="K1291" s="13" t="s">
        <v>11254</v>
      </c>
      <c r="L1291" s="13" t="str">
        <f t="shared" si="20"/>
        <v>PostAlerta</v>
      </c>
    </row>
    <row r="1292" spans="1:12" ht="15.75" customHeight="1" x14ac:dyDescent="0.25">
      <c r="A1292" s="13">
        <v>34310529</v>
      </c>
      <c r="B1292" s="13" t="s">
        <v>12974</v>
      </c>
      <c r="C1292" s="13" t="s">
        <v>12975</v>
      </c>
      <c r="D1292" s="13" t="s">
        <v>12976</v>
      </c>
      <c r="E1292" s="13" t="s">
        <v>12977</v>
      </c>
      <c r="F1292" s="13" t="s">
        <v>304</v>
      </c>
      <c r="G1292" s="13">
        <v>2021</v>
      </c>
      <c r="H1292" s="44">
        <v>44403</v>
      </c>
      <c r="K1292" s="13" t="s">
        <v>12978</v>
      </c>
      <c r="L1292" s="13" t="str">
        <f t="shared" si="20"/>
        <v>PostAlerta</v>
      </c>
    </row>
    <row r="1293" spans="1:12" ht="15.75" customHeight="1" x14ac:dyDescent="0.25">
      <c r="A1293" s="13">
        <v>34320914</v>
      </c>
      <c r="B1293" s="13" t="s">
        <v>6202</v>
      </c>
      <c r="C1293" s="13" t="s">
        <v>6203</v>
      </c>
      <c r="D1293" s="13" t="s">
        <v>6204</v>
      </c>
      <c r="E1293" s="13" t="s">
        <v>6205</v>
      </c>
      <c r="F1293" s="13" t="s">
        <v>6206</v>
      </c>
      <c r="G1293" s="13">
        <v>2021</v>
      </c>
      <c r="H1293" s="44">
        <v>44406</v>
      </c>
      <c r="I1293" s="13" t="s">
        <v>6207</v>
      </c>
      <c r="K1293" s="13" t="s">
        <v>6208</v>
      </c>
      <c r="L1293" s="13" t="str">
        <f t="shared" si="20"/>
        <v>PostAlerta</v>
      </c>
    </row>
    <row r="1294" spans="1:12" ht="15.75" customHeight="1" x14ac:dyDescent="0.25">
      <c r="A1294" s="13">
        <v>34407013</v>
      </c>
      <c r="B1294" s="13" t="s">
        <v>8505</v>
      </c>
      <c r="C1294" s="13" t="s">
        <v>8506</v>
      </c>
      <c r="D1294" s="13" t="s">
        <v>8507</v>
      </c>
      <c r="E1294" s="13" t="s">
        <v>8508</v>
      </c>
      <c r="F1294" s="13" t="s">
        <v>304</v>
      </c>
      <c r="G1294" s="13">
        <v>2021</v>
      </c>
      <c r="H1294" s="44">
        <v>44426</v>
      </c>
      <c r="K1294" s="13" t="s">
        <v>8509</v>
      </c>
      <c r="L1294" s="13" t="str">
        <f t="shared" si="20"/>
        <v>PostAlerta</v>
      </c>
    </row>
    <row r="1295" spans="1:12" ht="15.75" customHeight="1" x14ac:dyDescent="0.25">
      <c r="A1295" s="13">
        <v>34419740</v>
      </c>
      <c r="B1295" s="13" t="s">
        <v>1440</v>
      </c>
      <c r="C1295" s="13" t="s">
        <v>1441</v>
      </c>
      <c r="D1295" s="13" t="s">
        <v>1442</v>
      </c>
      <c r="E1295" s="13" t="s">
        <v>1443</v>
      </c>
      <c r="F1295" s="13" t="s">
        <v>285</v>
      </c>
      <c r="G1295" s="13">
        <v>2021</v>
      </c>
      <c r="H1295" s="44">
        <v>44430</v>
      </c>
      <c r="K1295" s="13" t="s">
        <v>1444</v>
      </c>
      <c r="L1295" s="13" t="str">
        <f t="shared" si="20"/>
        <v>PostAlerta</v>
      </c>
    </row>
    <row r="1296" spans="1:12" ht="15.75" customHeight="1" x14ac:dyDescent="0.25">
      <c r="A1296" s="13">
        <v>34420017</v>
      </c>
      <c r="B1296" s="13" t="s">
        <v>14731</v>
      </c>
      <c r="C1296" s="13" t="s">
        <v>14732</v>
      </c>
      <c r="D1296" s="13" t="s">
        <v>14733</v>
      </c>
      <c r="E1296" s="13" t="s">
        <v>8361</v>
      </c>
      <c r="F1296" s="13" t="s">
        <v>304</v>
      </c>
      <c r="G1296" s="13">
        <v>2021</v>
      </c>
      <c r="H1296" s="44">
        <v>44430</v>
      </c>
      <c r="K1296" s="13" t="s">
        <v>14734</v>
      </c>
      <c r="L1296" s="13" t="str">
        <f t="shared" si="20"/>
        <v>PostAlerta</v>
      </c>
    </row>
    <row r="1297" spans="1:12" ht="15.75" customHeight="1" x14ac:dyDescent="0.25">
      <c r="A1297" s="13">
        <v>34433797</v>
      </c>
      <c r="B1297" s="13" t="s">
        <v>9912</v>
      </c>
      <c r="C1297" s="13" t="s">
        <v>9913</v>
      </c>
      <c r="D1297" s="13" t="s">
        <v>9914</v>
      </c>
      <c r="E1297" s="13" t="s">
        <v>608</v>
      </c>
      <c r="F1297" s="13" t="s">
        <v>304</v>
      </c>
      <c r="G1297" s="13">
        <v>2021</v>
      </c>
      <c r="H1297" s="44">
        <v>44434</v>
      </c>
      <c r="I1297" s="13" t="s">
        <v>9915</v>
      </c>
      <c r="J1297" s="13" t="s">
        <v>9916</v>
      </c>
      <c r="K1297" s="13" t="s">
        <v>9917</v>
      </c>
      <c r="L1297" s="13" t="str">
        <f t="shared" si="20"/>
        <v>PostAlerta</v>
      </c>
    </row>
    <row r="1298" spans="1:12" ht="15.75" customHeight="1" x14ac:dyDescent="0.25">
      <c r="A1298" s="13">
        <v>34433798</v>
      </c>
      <c r="B1298" s="13" t="s">
        <v>14690</v>
      </c>
      <c r="C1298" s="13" t="s">
        <v>14691</v>
      </c>
      <c r="D1298" s="13" t="s">
        <v>14692</v>
      </c>
      <c r="E1298" s="13" t="s">
        <v>14693</v>
      </c>
      <c r="F1298" s="13" t="s">
        <v>304</v>
      </c>
      <c r="G1298" s="13">
        <v>2021</v>
      </c>
      <c r="H1298" s="44">
        <v>44434</v>
      </c>
      <c r="I1298" s="13" t="s">
        <v>14694</v>
      </c>
      <c r="J1298" s="13" t="s">
        <v>14695</v>
      </c>
      <c r="K1298" s="13" t="s">
        <v>14696</v>
      </c>
      <c r="L1298" s="13" t="str">
        <f t="shared" si="20"/>
        <v>PostAlerta</v>
      </c>
    </row>
    <row r="1299" spans="1:12" ht="15.75" customHeight="1" x14ac:dyDescent="0.25">
      <c r="A1299" s="13">
        <v>34475358</v>
      </c>
      <c r="B1299" s="13" t="s">
        <v>14859</v>
      </c>
      <c r="C1299" s="13" t="s">
        <v>14860</v>
      </c>
      <c r="D1299" s="13" t="s">
        <v>14861</v>
      </c>
      <c r="E1299" s="13" t="s">
        <v>14862</v>
      </c>
      <c r="F1299" s="13" t="s">
        <v>304</v>
      </c>
      <c r="G1299" s="13">
        <v>2021</v>
      </c>
      <c r="H1299" s="44">
        <v>44442</v>
      </c>
      <c r="K1299" s="13" t="s">
        <v>14863</v>
      </c>
      <c r="L1299" s="13" t="str">
        <f t="shared" si="20"/>
        <v>PostAlerta</v>
      </c>
    </row>
    <row r="1300" spans="1:12" ht="15.75" customHeight="1" x14ac:dyDescent="0.25">
      <c r="A1300" s="13">
        <v>34475362</v>
      </c>
      <c r="B1300" s="13" t="s">
        <v>14253</v>
      </c>
      <c r="C1300" s="13" t="s">
        <v>14254</v>
      </c>
      <c r="D1300" s="13" t="s">
        <v>14255</v>
      </c>
      <c r="E1300" s="13" t="s">
        <v>12977</v>
      </c>
      <c r="F1300" s="13" t="s">
        <v>304</v>
      </c>
      <c r="G1300" s="13">
        <v>2021</v>
      </c>
      <c r="H1300" s="44">
        <v>44442</v>
      </c>
      <c r="K1300" s="13" t="s">
        <v>14256</v>
      </c>
      <c r="L1300" s="13" t="str">
        <f t="shared" si="20"/>
        <v>PostAlerta</v>
      </c>
    </row>
    <row r="1301" spans="1:12" ht="15.75" customHeight="1" x14ac:dyDescent="0.25">
      <c r="A1301" s="13">
        <v>34475363</v>
      </c>
      <c r="B1301" s="13" t="s">
        <v>13511</v>
      </c>
      <c r="C1301" s="13" t="s">
        <v>13512</v>
      </c>
      <c r="D1301" s="13" t="s">
        <v>13513</v>
      </c>
      <c r="E1301" s="13" t="s">
        <v>13514</v>
      </c>
      <c r="F1301" s="13" t="s">
        <v>304</v>
      </c>
      <c r="G1301" s="13">
        <v>2021</v>
      </c>
      <c r="H1301" s="44">
        <v>44442</v>
      </c>
      <c r="K1301" s="13" t="s">
        <v>13515</v>
      </c>
      <c r="L1301" s="13" t="str">
        <f t="shared" si="20"/>
        <v>PostAlerta</v>
      </c>
    </row>
    <row r="1302" spans="1:12" ht="15.75" customHeight="1" x14ac:dyDescent="0.25">
      <c r="A1302" s="13">
        <v>34580906</v>
      </c>
      <c r="B1302" s="13" t="s">
        <v>18657</v>
      </c>
      <c r="C1302" s="13" t="s">
        <v>18658</v>
      </c>
      <c r="D1302" s="13" t="s">
        <v>18659</v>
      </c>
      <c r="E1302" s="13" t="s">
        <v>18660</v>
      </c>
      <c r="F1302" s="13" t="s">
        <v>1376</v>
      </c>
      <c r="G1302" s="13">
        <v>2021</v>
      </c>
      <c r="H1302" s="44">
        <v>44467</v>
      </c>
      <c r="I1302" s="13" t="s">
        <v>18661</v>
      </c>
      <c r="K1302" s="13" t="s">
        <v>18662</v>
      </c>
      <c r="L1302" s="13" t="str">
        <f t="shared" si="20"/>
        <v>PostAlerta</v>
      </c>
    </row>
    <row r="1303" spans="1:12" ht="15.75" customHeight="1" x14ac:dyDescent="0.25">
      <c r="A1303" s="13">
        <v>34618779</v>
      </c>
      <c r="B1303" s="13" t="s">
        <v>13087</v>
      </c>
      <c r="C1303" s="13" t="s">
        <v>5894</v>
      </c>
      <c r="D1303" s="13" t="s">
        <v>13088</v>
      </c>
      <c r="E1303" s="13" t="s">
        <v>2564</v>
      </c>
      <c r="F1303" s="13" t="s">
        <v>304</v>
      </c>
      <c r="G1303" s="13">
        <v>2021</v>
      </c>
      <c r="H1303" s="44">
        <v>44476</v>
      </c>
      <c r="K1303" s="13" t="s">
        <v>13089</v>
      </c>
      <c r="L1303" s="13" t="str">
        <f t="shared" si="20"/>
        <v>PostAlerta</v>
      </c>
    </row>
    <row r="1304" spans="1:12" ht="15.75" customHeight="1" x14ac:dyDescent="0.25">
      <c r="A1304" s="13">
        <v>34654767</v>
      </c>
      <c r="B1304" s="13" t="s">
        <v>15191</v>
      </c>
      <c r="C1304" s="13" t="s">
        <v>15192</v>
      </c>
      <c r="D1304" s="13" t="s">
        <v>15193</v>
      </c>
      <c r="E1304" s="13" t="s">
        <v>15194</v>
      </c>
      <c r="F1304" s="13" t="s">
        <v>304</v>
      </c>
      <c r="G1304" s="13">
        <v>2021</v>
      </c>
      <c r="H1304" s="44">
        <v>44485</v>
      </c>
      <c r="I1304" s="13" t="s">
        <v>15195</v>
      </c>
      <c r="J1304" s="13" t="s">
        <v>15196</v>
      </c>
      <c r="K1304" s="13" t="s">
        <v>15197</v>
      </c>
      <c r="L1304" s="13" t="str">
        <f t="shared" si="20"/>
        <v>PostAlerta</v>
      </c>
    </row>
    <row r="1305" spans="1:12" ht="15.75" customHeight="1" x14ac:dyDescent="0.25">
      <c r="A1305" s="13">
        <v>34775078</v>
      </c>
      <c r="B1305" s="13" t="s">
        <v>21914</v>
      </c>
      <c r="C1305" s="13" t="s">
        <v>21915</v>
      </c>
      <c r="D1305" s="13" t="s">
        <v>21916</v>
      </c>
      <c r="E1305" s="13" t="s">
        <v>21917</v>
      </c>
      <c r="F1305" s="13" t="s">
        <v>415</v>
      </c>
      <c r="G1305" s="13">
        <v>2021</v>
      </c>
      <c r="H1305" s="44">
        <v>44514</v>
      </c>
      <c r="K1305" s="13" t="s">
        <v>21918</v>
      </c>
      <c r="L1305" s="13" t="str">
        <f t="shared" si="20"/>
        <v>PostAlerta</v>
      </c>
    </row>
    <row r="1306" spans="1:12" ht="15.75" customHeight="1" x14ac:dyDescent="0.25">
      <c r="A1306" s="13">
        <v>34876041</v>
      </c>
      <c r="B1306" s="13" t="s">
        <v>20174</v>
      </c>
      <c r="C1306" s="13" t="s">
        <v>20175</v>
      </c>
      <c r="D1306" s="13" t="s">
        <v>20176</v>
      </c>
      <c r="E1306" s="13" t="s">
        <v>20177</v>
      </c>
      <c r="F1306" s="13" t="s">
        <v>1066</v>
      </c>
      <c r="G1306" s="13">
        <v>2021</v>
      </c>
      <c r="H1306" s="44">
        <v>44538</v>
      </c>
      <c r="I1306" s="13" t="s">
        <v>20178</v>
      </c>
      <c r="K1306" s="13" t="s">
        <v>20179</v>
      </c>
      <c r="L1306" s="13" t="str">
        <f t="shared" si="20"/>
        <v>PostAlerta</v>
      </c>
    </row>
    <row r="1307" spans="1:12" ht="15.75" customHeight="1" x14ac:dyDescent="0.25">
      <c r="A1307" s="13">
        <v>34959466</v>
      </c>
      <c r="B1307" s="13" t="s">
        <v>17377</v>
      </c>
      <c r="C1307" s="13" t="s">
        <v>17378</v>
      </c>
      <c r="D1307" s="13" t="s">
        <v>17379</v>
      </c>
      <c r="E1307" s="13" t="s">
        <v>5065</v>
      </c>
      <c r="F1307" s="13" t="s">
        <v>16924</v>
      </c>
      <c r="G1307" s="13">
        <v>2021</v>
      </c>
      <c r="H1307" s="44">
        <v>44558</v>
      </c>
      <c r="I1307" s="13" t="s">
        <v>17380</v>
      </c>
      <c r="K1307" s="13" t="s">
        <v>17381</v>
      </c>
      <c r="L1307" s="13" t="str">
        <f t="shared" si="20"/>
        <v>PostAlerta</v>
      </c>
    </row>
    <row r="1308" spans="1:12" ht="15.75" customHeight="1" x14ac:dyDescent="0.25">
      <c r="A1308" s="13">
        <v>34933533</v>
      </c>
      <c r="B1308" s="13" t="s">
        <v>11807</v>
      </c>
      <c r="C1308" s="13" t="s">
        <v>11808</v>
      </c>
      <c r="D1308" s="13" t="s">
        <v>11809</v>
      </c>
      <c r="E1308" s="13" t="s">
        <v>11810</v>
      </c>
      <c r="F1308" s="13" t="s">
        <v>11811</v>
      </c>
      <c r="G1308" s="13">
        <v>2021</v>
      </c>
      <c r="H1308" s="44">
        <v>44552</v>
      </c>
      <c r="K1308" s="13" t="s">
        <v>11812</v>
      </c>
      <c r="L1308" s="13" t="str">
        <f t="shared" si="20"/>
        <v>PostAlerta</v>
      </c>
    </row>
    <row r="1309" spans="1:12" ht="15.75" customHeight="1" x14ac:dyDescent="0.25">
      <c r="A1309" s="13">
        <v>34557895</v>
      </c>
      <c r="B1309" s="13" t="s">
        <v>14382</v>
      </c>
      <c r="C1309" s="13" t="s">
        <v>14383</v>
      </c>
      <c r="D1309" s="13" t="s">
        <v>14384</v>
      </c>
      <c r="E1309" s="13" t="s">
        <v>14385</v>
      </c>
      <c r="F1309" s="13" t="s">
        <v>493</v>
      </c>
      <c r="G1309" s="13">
        <v>2021</v>
      </c>
      <c r="H1309" s="44">
        <v>44463</v>
      </c>
      <c r="I1309" s="13" t="s">
        <v>14386</v>
      </c>
      <c r="K1309" s="13" t="s">
        <v>14387</v>
      </c>
      <c r="L1309" s="13" t="str">
        <f t="shared" si="20"/>
        <v>PostAlerta</v>
      </c>
    </row>
    <row r="1310" spans="1:12" ht="15.75" customHeight="1" x14ac:dyDescent="0.25">
      <c r="A1310" s="13">
        <v>34402689</v>
      </c>
      <c r="B1310" s="13" t="s">
        <v>205</v>
      </c>
      <c r="C1310" s="13" t="s">
        <v>206</v>
      </c>
      <c r="D1310" s="13" t="s">
        <v>207</v>
      </c>
      <c r="E1310" s="13" t="s">
        <v>208</v>
      </c>
      <c r="F1310" s="13" t="s">
        <v>209</v>
      </c>
      <c r="G1310" s="13">
        <v>2022</v>
      </c>
      <c r="H1310" s="44">
        <v>44425</v>
      </c>
      <c r="K1310" s="13" t="s">
        <v>210</v>
      </c>
      <c r="L1310" s="13" t="str">
        <f t="shared" si="20"/>
        <v>PostAlerta</v>
      </c>
    </row>
    <row r="1311" spans="1:12" ht="15.75" customHeight="1" x14ac:dyDescent="0.25">
      <c r="A1311" s="13">
        <v>34618416</v>
      </c>
      <c r="B1311" s="13" t="s">
        <v>20723</v>
      </c>
      <c r="C1311" s="13" t="s">
        <v>20724</v>
      </c>
      <c r="D1311" s="13" t="s">
        <v>20725</v>
      </c>
      <c r="E1311" s="13" t="s">
        <v>11367</v>
      </c>
      <c r="F1311" s="13" t="s">
        <v>304</v>
      </c>
      <c r="G1311" s="13">
        <v>2022</v>
      </c>
      <c r="H1311" s="44">
        <v>44476</v>
      </c>
      <c r="I1311" s="13" t="s">
        <v>20726</v>
      </c>
      <c r="J1311" s="13" t="s">
        <v>20727</v>
      </c>
      <c r="K1311" s="13" t="s">
        <v>20728</v>
      </c>
      <c r="L1311" s="13" t="str">
        <f t="shared" si="20"/>
        <v>PostAlerta</v>
      </c>
    </row>
    <row r="1312" spans="1:12" ht="15.75" customHeight="1" x14ac:dyDescent="0.25">
      <c r="A1312" s="13">
        <v>34774742</v>
      </c>
      <c r="B1312" s="13" t="s">
        <v>9330</v>
      </c>
      <c r="C1312" s="13" t="s">
        <v>9331</v>
      </c>
      <c r="D1312" s="13" t="s">
        <v>9332</v>
      </c>
      <c r="E1312" s="13" t="s">
        <v>9333</v>
      </c>
      <c r="F1312" s="13" t="s">
        <v>9107</v>
      </c>
      <c r="G1312" s="13">
        <v>2022</v>
      </c>
      <c r="H1312" s="44">
        <v>44514</v>
      </c>
      <c r="K1312" s="13" t="s">
        <v>9334</v>
      </c>
      <c r="L1312" s="13" t="str">
        <f t="shared" si="20"/>
        <v>PostAlerta</v>
      </c>
    </row>
    <row r="1313" spans="1:12" ht="15.75" customHeight="1" x14ac:dyDescent="0.25">
      <c r="A1313" s="13">
        <v>34784046</v>
      </c>
      <c r="B1313" s="13" t="s">
        <v>5501</v>
      </c>
      <c r="C1313" s="13" t="s">
        <v>5502</v>
      </c>
      <c r="D1313" s="13" t="s">
        <v>5503</v>
      </c>
      <c r="E1313" s="13" t="s">
        <v>580</v>
      </c>
      <c r="F1313" s="13" t="s">
        <v>120</v>
      </c>
      <c r="G1313" s="13">
        <v>2022</v>
      </c>
      <c r="H1313" s="44">
        <v>44516</v>
      </c>
      <c r="K1313" s="13" t="s">
        <v>5504</v>
      </c>
      <c r="L1313" s="13" t="str">
        <f t="shared" si="20"/>
        <v>PostAlerta</v>
      </c>
    </row>
    <row r="1314" spans="1:12" ht="15.75" customHeight="1" x14ac:dyDescent="0.25">
      <c r="A1314" s="13">
        <v>34798573</v>
      </c>
      <c r="B1314" s="13" t="s">
        <v>17089</v>
      </c>
      <c r="C1314" s="13" t="s">
        <v>17090</v>
      </c>
      <c r="D1314" s="13" t="s">
        <v>17091</v>
      </c>
      <c r="E1314" s="13" t="s">
        <v>17092</v>
      </c>
      <c r="F1314" s="13" t="s">
        <v>8447</v>
      </c>
      <c r="G1314" s="13">
        <v>2022</v>
      </c>
      <c r="H1314" s="44">
        <v>44519</v>
      </c>
      <c r="K1314" s="13" t="s">
        <v>17093</v>
      </c>
      <c r="L1314" s="13" t="str">
        <f t="shared" si="20"/>
        <v>PostAlerta</v>
      </c>
    </row>
    <row r="1315" spans="1:12" ht="15.75" customHeight="1" x14ac:dyDescent="0.25">
      <c r="A1315" s="13">
        <v>34872437</v>
      </c>
      <c r="B1315" s="13" t="s">
        <v>8658</v>
      </c>
      <c r="C1315" s="13" t="s">
        <v>8659</v>
      </c>
      <c r="D1315" s="13" t="s">
        <v>8660</v>
      </c>
      <c r="E1315" s="13" t="s">
        <v>863</v>
      </c>
      <c r="F1315" s="13" t="s">
        <v>2988</v>
      </c>
      <c r="G1315" s="13">
        <v>2022</v>
      </c>
      <c r="H1315" s="44">
        <v>44537</v>
      </c>
      <c r="K1315" s="13" t="s">
        <v>8661</v>
      </c>
      <c r="L1315" s="13" t="str">
        <f t="shared" si="20"/>
        <v>PostAlerta</v>
      </c>
    </row>
    <row r="1316" spans="1:12" ht="15.75" customHeight="1" x14ac:dyDescent="0.25">
      <c r="A1316" s="13">
        <v>34987225</v>
      </c>
      <c r="B1316" s="13" t="s">
        <v>21947</v>
      </c>
      <c r="C1316" s="13" t="s">
        <v>21948</v>
      </c>
      <c r="D1316" s="13" t="s">
        <v>21949</v>
      </c>
      <c r="E1316" s="13" t="s">
        <v>623</v>
      </c>
      <c r="F1316" s="13" t="s">
        <v>11356</v>
      </c>
      <c r="G1316" s="13">
        <v>2022</v>
      </c>
      <c r="H1316" s="44">
        <v>44567</v>
      </c>
      <c r="K1316" s="13" t="s">
        <v>21950</v>
      </c>
      <c r="L1316" s="13" t="str">
        <f t="shared" si="20"/>
        <v>PostAlerta</v>
      </c>
    </row>
    <row r="1317" spans="1:12" ht="15.75" customHeight="1" x14ac:dyDescent="0.25">
      <c r="A1317" s="13">
        <v>35489793</v>
      </c>
      <c r="B1317" s="13" t="s">
        <v>5476</v>
      </c>
      <c r="C1317" s="13" t="s">
        <v>5477</v>
      </c>
      <c r="D1317" s="13" t="s">
        <v>5478</v>
      </c>
      <c r="E1317" s="13" t="s">
        <v>5479</v>
      </c>
      <c r="F1317" s="13" t="s">
        <v>5480</v>
      </c>
      <c r="G1317" s="13">
        <v>2022</v>
      </c>
      <c r="H1317" s="44">
        <v>44681</v>
      </c>
      <c r="K1317" s="13" t="s">
        <v>5481</v>
      </c>
      <c r="L1317" s="13" t="str">
        <f t="shared" si="20"/>
        <v>PostAlerta</v>
      </c>
    </row>
    <row r="1318" spans="1:12" ht="15.75" customHeight="1" x14ac:dyDescent="0.25">
      <c r="A1318" s="13">
        <v>34962987</v>
      </c>
      <c r="B1318" s="13" t="s">
        <v>9803</v>
      </c>
      <c r="C1318" s="13" t="s">
        <v>9804</v>
      </c>
      <c r="D1318" s="13" t="s">
        <v>9805</v>
      </c>
      <c r="E1318" s="13" t="s">
        <v>9806</v>
      </c>
      <c r="F1318" s="13" t="s">
        <v>5966</v>
      </c>
      <c r="G1318" s="13">
        <v>2022</v>
      </c>
      <c r="H1318" s="44">
        <v>44558</v>
      </c>
      <c r="I1318" s="13" t="s">
        <v>9807</v>
      </c>
      <c r="K1318" s="13" t="s">
        <v>9808</v>
      </c>
      <c r="L1318" s="13" t="str">
        <f t="shared" si="20"/>
        <v>PostAlerta</v>
      </c>
    </row>
    <row r="1319" spans="1:12" ht="15.75" customHeight="1" x14ac:dyDescent="0.25">
      <c r="A1319" s="13">
        <v>34983422</v>
      </c>
      <c r="B1319" s="13" t="s">
        <v>22393</v>
      </c>
      <c r="C1319" s="13" t="s">
        <v>22394</v>
      </c>
      <c r="D1319" s="13" t="s">
        <v>22395</v>
      </c>
      <c r="E1319" s="13" t="s">
        <v>19669</v>
      </c>
      <c r="F1319" s="13" t="s">
        <v>1066</v>
      </c>
      <c r="G1319" s="13">
        <v>2022</v>
      </c>
      <c r="H1319" s="44">
        <v>44566</v>
      </c>
      <c r="I1319" s="13" t="s">
        <v>22396</v>
      </c>
      <c r="K1319" s="13" t="s">
        <v>22397</v>
      </c>
      <c r="L1319" s="13" t="str">
        <f t="shared" si="20"/>
        <v>PostAlerta</v>
      </c>
    </row>
    <row r="1320" spans="1:12" ht="15.75" customHeight="1" x14ac:dyDescent="0.25">
      <c r="A1320" s="13">
        <v>34988907</v>
      </c>
      <c r="B1320" s="13" t="s">
        <v>20001</v>
      </c>
      <c r="C1320" s="13" t="s">
        <v>20002</v>
      </c>
      <c r="D1320" s="13" t="s">
        <v>20003</v>
      </c>
      <c r="E1320" s="13" t="s">
        <v>20004</v>
      </c>
      <c r="F1320" s="13" t="s">
        <v>20005</v>
      </c>
      <c r="G1320" s="13">
        <v>2022</v>
      </c>
      <c r="H1320" s="44">
        <v>44567</v>
      </c>
      <c r="K1320" s="13" t="s">
        <v>20006</v>
      </c>
      <c r="L1320" s="13" t="str">
        <f t="shared" si="20"/>
        <v>PostAlerta</v>
      </c>
    </row>
    <row r="1321" spans="1:12" ht="15.75" customHeight="1" x14ac:dyDescent="0.25">
      <c r="A1321" s="13">
        <v>34279031</v>
      </c>
      <c r="B1321" s="13" t="s">
        <v>9637</v>
      </c>
      <c r="C1321" s="13" t="s">
        <v>8065</v>
      </c>
      <c r="D1321" s="13" t="s">
        <v>9638</v>
      </c>
      <c r="E1321" s="13" t="s">
        <v>8067</v>
      </c>
      <c r="F1321" s="13" t="s">
        <v>9639</v>
      </c>
      <c r="G1321" s="13">
        <v>2022</v>
      </c>
      <c r="H1321" s="44">
        <v>44396</v>
      </c>
      <c r="K1321" s="13" t="s">
        <v>9640</v>
      </c>
      <c r="L1321" s="13" t="str">
        <f t="shared" si="20"/>
        <v>PostAlerta</v>
      </c>
    </row>
    <row r="1322" spans="1:12" ht="15.75" customHeight="1" x14ac:dyDescent="0.25">
      <c r="A1322" s="13">
        <v>34997050</v>
      </c>
      <c r="B1322" s="13" t="s">
        <v>18462</v>
      </c>
      <c r="C1322" s="13" t="s">
        <v>18463</v>
      </c>
      <c r="D1322" s="13" t="s">
        <v>18464</v>
      </c>
      <c r="E1322" s="13" t="s">
        <v>6659</v>
      </c>
      <c r="F1322" s="13" t="s">
        <v>2202</v>
      </c>
      <c r="G1322" s="13">
        <v>2022</v>
      </c>
      <c r="H1322" s="44">
        <v>44569</v>
      </c>
      <c r="I1322" s="13" t="s">
        <v>18465</v>
      </c>
      <c r="K1322" s="13" t="s">
        <v>18466</v>
      </c>
      <c r="L1322" s="13" t="str">
        <f t="shared" si="20"/>
        <v>PostAlerta</v>
      </c>
    </row>
    <row r="1323" spans="1:12" ht="15.75" customHeight="1" x14ac:dyDescent="0.25">
      <c r="A1323" s="13">
        <v>34999997</v>
      </c>
      <c r="B1323" s="13" t="s">
        <v>4135</v>
      </c>
      <c r="C1323" s="13" t="s">
        <v>4136</v>
      </c>
      <c r="D1323" s="13" t="s">
        <v>4137</v>
      </c>
      <c r="E1323" s="13" t="s">
        <v>4138</v>
      </c>
      <c r="F1323" s="13" t="s">
        <v>4139</v>
      </c>
      <c r="G1323" s="13">
        <v>2022</v>
      </c>
      <c r="H1323" s="44">
        <v>44570</v>
      </c>
      <c r="I1323" s="13" t="s">
        <v>4140</v>
      </c>
      <c r="K1323" s="13" t="s">
        <v>4141</v>
      </c>
      <c r="L1323" s="13" t="str">
        <f t="shared" si="20"/>
        <v>PostAlerta</v>
      </c>
    </row>
    <row r="1324" spans="1:12" ht="15.75" customHeight="1" x14ac:dyDescent="0.25">
      <c r="A1324" s="13">
        <v>35017488</v>
      </c>
      <c r="B1324" s="13" t="s">
        <v>10872</v>
      </c>
      <c r="C1324" s="13" t="s">
        <v>10873</v>
      </c>
      <c r="D1324" s="13" t="s">
        <v>10874</v>
      </c>
      <c r="E1324" s="13" t="s">
        <v>10875</v>
      </c>
      <c r="F1324" s="13" t="s">
        <v>3262</v>
      </c>
      <c r="G1324" s="13">
        <v>2022</v>
      </c>
      <c r="H1324" s="44">
        <v>44573</v>
      </c>
      <c r="I1324" s="13" t="s">
        <v>10876</v>
      </c>
      <c r="K1324" s="13" t="s">
        <v>10877</v>
      </c>
      <c r="L1324" s="13" t="str">
        <f t="shared" si="20"/>
        <v>PostAlerta</v>
      </c>
    </row>
    <row r="1325" spans="1:12" ht="15.75" customHeight="1" x14ac:dyDescent="0.25">
      <c r="A1325" s="13">
        <v>35025928</v>
      </c>
      <c r="B1325" s="13" t="s">
        <v>22353</v>
      </c>
      <c r="C1325" s="13" t="s">
        <v>22354</v>
      </c>
      <c r="D1325" s="13" t="s">
        <v>22355</v>
      </c>
      <c r="E1325" s="13" t="s">
        <v>22356</v>
      </c>
      <c r="F1325" s="13" t="s">
        <v>424</v>
      </c>
      <c r="G1325" s="13">
        <v>2022</v>
      </c>
      <c r="H1325" s="44">
        <v>44574</v>
      </c>
      <c r="I1325" s="13" t="s">
        <v>22357</v>
      </c>
      <c r="K1325" s="13" t="s">
        <v>22358</v>
      </c>
      <c r="L1325" s="13" t="str">
        <f t="shared" si="20"/>
        <v>PostAlerta</v>
      </c>
    </row>
    <row r="1326" spans="1:12" ht="15.75" customHeight="1" x14ac:dyDescent="0.25">
      <c r="A1326" s="13">
        <v>34633841</v>
      </c>
      <c r="B1326" s="13" t="s">
        <v>5643</v>
      </c>
      <c r="C1326" s="13" t="s">
        <v>5644</v>
      </c>
      <c r="D1326" s="13" t="s">
        <v>5645</v>
      </c>
      <c r="E1326" s="13" t="s">
        <v>5646</v>
      </c>
      <c r="F1326" s="13" t="s">
        <v>573</v>
      </c>
      <c r="G1326" s="13">
        <v>2022</v>
      </c>
      <c r="H1326" s="44">
        <v>44480</v>
      </c>
      <c r="I1326" s="13" t="s">
        <v>5647</v>
      </c>
      <c r="K1326" s="13" t="s">
        <v>5648</v>
      </c>
      <c r="L1326" s="13" t="str">
        <f t="shared" si="20"/>
        <v>PostAlerta</v>
      </c>
    </row>
    <row r="1327" spans="1:12" ht="15.75" customHeight="1" x14ac:dyDescent="0.25">
      <c r="A1327" s="13">
        <v>35087590</v>
      </c>
      <c r="B1327" s="13" t="s">
        <v>17899</v>
      </c>
      <c r="C1327" s="13" t="s">
        <v>17900</v>
      </c>
      <c r="D1327" s="13" t="s">
        <v>17901</v>
      </c>
      <c r="E1327" s="13" t="s">
        <v>10286</v>
      </c>
      <c r="F1327" s="13" t="s">
        <v>16843</v>
      </c>
      <c r="G1327" s="13">
        <v>2022</v>
      </c>
      <c r="H1327" s="44">
        <v>44589</v>
      </c>
      <c r="I1327" s="13" t="s">
        <v>17902</v>
      </c>
      <c r="K1327" s="13" t="s">
        <v>17903</v>
      </c>
      <c r="L1327" s="13" t="str">
        <f t="shared" si="20"/>
        <v>PostAlerta</v>
      </c>
    </row>
    <row r="1328" spans="1:12" ht="15.75" customHeight="1" x14ac:dyDescent="0.25">
      <c r="A1328" s="13">
        <v>35061686</v>
      </c>
      <c r="B1328" s="13" t="s">
        <v>534</v>
      </c>
      <c r="C1328" s="13" t="s">
        <v>535</v>
      </c>
      <c r="D1328" s="13" t="s">
        <v>536</v>
      </c>
      <c r="E1328" s="13" t="s">
        <v>537</v>
      </c>
      <c r="F1328" s="13" t="s">
        <v>424</v>
      </c>
      <c r="G1328" s="13">
        <v>2022</v>
      </c>
      <c r="H1328" s="44">
        <v>44582</v>
      </c>
      <c r="I1328" s="13" t="s">
        <v>538</v>
      </c>
      <c r="K1328" s="13" t="s">
        <v>539</v>
      </c>
      <c r="L1328" s="13" t="str">
        <f t="shared" si="20"/>
        <v>PostAlerta</v>
      </c>
    </row>
    <row r="1329" spans="1:12" ht="15.75" customHeight="1" x14ac:dyDescent="0.25">
      <c r="A1329" s="13">
        <v>35061780</v>
      </c>
      <c r="B1329" s="13" t="s">
        <v>7366</v>
      </c>
      <c r="C1329" s="13" t="s">
        <v>7367</v>
      </c>
      <c r="D1329" s="13" t="s">
        <v>7368</v>
      </c>
      <c r="E1329" s="13" t="s">
        <v>7369</v>
      </c>
      <c r="F1329" s="13" t="s">
        <v>424</v>
      </c>
      <c r="G1329" s="13">
        <v>2022</v>
      </c>
      <c r="H1329" s="44">
        <v>44582</v>
      </c>
      <c r="I1329" s="13" t="s">
        <v>7370</v>
      </c>
      <c r="K1329" s="13" t="s">
        <v>7371</v>
      </c>
      <c r="L1329" s="13" t="str">
        <f t="shared" si="20"/>
        <v>PostAlerta</v>
      </c>
    </row>
    <row r="1330" spans="1:12" ht="15.75" customHeight="1" x14ac:dyDescent="0.25">
      <c r="A1330" s="13">
        <v>35162547</v>
      </c>
      <c r="B1330" s="13" t="s">
        <v>12162</v>
      </c>
      <c r="C1330" s="13" t="s">
        <v>12163</v>
      </c>
      <c r="D1330" s="13" t="s">
        <v>12164</v>
      </c>
      <c r="E1330" s="13" t="s">
        <v>12165</v>
      </c>
      <c r="F1330" s="13" t="s">
        <v>9654</v>
      </c>
      <c r="G1330" s="13">
        <v>2022</v>
      </c>
      <c r="H1330" s="44">
        <v>44607</v>
      </c>
      <c r="I1330" s="13" t="s">
        <v>12166</v>
      </c>
      <c r="K1330" s="13" t="s">
        <v>12167</v>
      </c>
      <c r="L1330" s="13" t="str">
        <f t="shared" si="20"/>
        <v>PostAlerta</v>
      </c>
    </row>
    <row r="1331" spans="1:12" ht="15.75" customHeight="1" x14ac:dyDescent="0.25">
      <c r="A1331" s="13">
        <v>32484428</v>
      </c>
      <c r="B1331" s="13" t="s">
        <v>18414</v>
      </c>
      <c r="C1331" s="13" t="s">
        <v>18415</v>
      </c>
      <c r="D1331" s="13" t="s">
        <v>18416</v>
      </c>
      <c r="E1331" s="13" t="s">
        <v>15557</v>
      </c>
      <c r="F1331" s="13" t="s">
        <v>11512</v>
      </c>
      <c r="G1331" s="13">
        <v>2022</v>
      </c>
      <c r="H1331" s="44">
        <v>43985</v>
      </c>
      <c r="K1331" s="13" t="s">
        <v>18417</v>
      </c>
      <c r="L1331" s="13" t="str">
        <f t="shared" si="20"/>
        <v>PostAlerta</v>
      </c>
    </row>
    <row r="1332" spans="1:12" ht="15.75" customHeight="1" x14ac:dyDescent="0.25">
      <c r="A1332" s="13">
        <v>34547546</v>
      </c>
      <c r="B1332" s="13" t="s">
        <v>21400</v>
      </c>
      <c r="C1332" s="13" t="s">
        <v>21401</v>
      </c>
      <c r="D1332" s="13" t="s">
        <v>21402</v>
      </c>
      <c r="E1332" s="13" t="s">
        <v>21403</v>
      </c>
      <c r="F1332" s="13" t="s">
        <v>11943</v>
      </c>
      <c r="G1332" s="13">
        <v>2022</v>
      </c>
      <c r="H1332" s="44">
        <v>44460</v>
      </c>
      <c r="K1332" s="13" t="s">
        <v>21404</v>
      </c>
      <c r="L1332" s="13" t="str">
        <f t="shared" si="20"/>
        <v>PostAlerta</v>
      </c>
    </row>
    <row r="1333" spans="1:12" ht="15.75" customHeight="1" x14ac:dyDescent="0.25">
      <c r="A1333" s="13">
        <v>34871932</v>
      </c>
      <c r="B1333" s="13" t="s">
        <v>281</v>
      </c>
      <c r="C1333" s="13" t="s">
        <v>282</v>
      </c>
      <c r="D1333" s="13" t="s">
        <v>283</v>
      </c>
      <c r="E1333" s="13" t="s">
        <v>284</v>
      </c>
      <c r="F1333" s="13" t="s">
        <v>285</v>
      </c>
      <c r="G1333" s="13">
        <v>2022</v>
      </c>
      <c r="H1333" s="44">
        <v>44536</v>
      </c>
      <c r="I1333" s="13" t="s">
        <v>286</v>
      </c>
      <c r="J1333" s="13" t="s">
        <v>287</v>
      </c>
      <c r="K1333" s="13" t="s">
        <v>288</v>
      </c>
      <c r="L1333" s="13" t="str">
        <f t="shared" si="20"/>
        <v>PostAlerta</v>
      </c>
    </row>
    <row r="1334" spans="1:12" ht="15.75" customHeight="1" x14ac:dyDescent="0.25">
      <c r="A1334" s="13">
        <v>35076010</v>
      </c>
      <c r="B1334" s="13" t="s">
        <v>8224</v>
      </c>
      <c r="C1334" s="13" t="s">
        <v>8225</v>
      </c>
      <c r="D1334" s="13" t="s">
        <v>8226</v>
      </c>
      <c r="E1334" s="13" t="s">
        <v>8227</v>
      </c>
      <c r="F1334" s="13" t="s">
        <v>145</v>
      </c>
      <c r="G1334" s="13">
        <v>2022</v>
      </c>
      <c r="H1334" s="44">
        <v>44586</v>
      </c>
      <c r="I1334" s="13" t="s">
        <v>8228</v>
      </c>
      <c r="K1334" s="13" t="s">
        <v>8229</v>
      </c>
      <c r="L1334" s="13" t="str">
        <f t="shared" si="20"/>
        <v>PostAlerta</v>
      </c>
    </row>
    <row r="1335" spans="1:12" ht="15.75" customHeight="1" x14ac:dyDescent="0.25">
      <c r="A1335" s="13">
        <v>34747462</v>
      </c>
      <c r="B1335" s="13" t="s">
        <v>4696</v>
      </c>
      <c r="C1335" s="13" t="s">
        <v>4697</v>
      </c>
      <c r="D1335" s="13" t="s">
        <v>4698</v>
      </c>
      <c r="E1335" s="13" t="s">
        <v>4699</v>
      </c>
      <c r="F1335" s="13" t="s">
        <v>493</v>
      </c>
      <c r="G1335" s="13">
        <v>2022</v>
      </c>
      <c r="H1335" s="44">
        <v>44508</v>
      </c>
      <c r="K1335" s="13" t="s">
        <v>4700</v>
      </c>
      <c r="L1335" s="13" t="str">
        <f t="shared" si="20"/>
        <v>PostAlerta</v>
      </c>
    </row>
    <row r="1336" spans="1:12" ht="15.75" customHeight="1" x14ac:dyDescent="0.25">
      <c r="A1336" s="13">
        <v>35137690</v>
      </c>
      <c r="B1336" s="13" t="s">
        <v>11549</v>
      </c>
      <c r="C1336" s="13" t="s">
        <v>11550</v>
      </c>
      <c r="D1336" s="13" t="s">
        <v>11551</v>
      </c>
      <c r="E1336" s="13" t="s">
        <v>11552</v>
      </c>
      <c r="F1336" s="13" t="s">
        <v>873</v>
      </c>
      <c r="G1336" s="13">
        <v>2022</v>
      </c>
      <c r="H1336" s="44">
        <v>44601</v>
      </c>
      <c r="I1336" s="13" t="s">
        <v>11553</v>
      </c>
      <c r="K1336" s="13" t="s">
        <v>11554</v>
      </c>
      <c r="L1336" s="13" t="str">
        <f t="shared" si="20"/>
        <v>PostAlerta</v>
      </c>
    </row>
    <row r="1337" spans="1:12" ht="15.75" customHeight="1" x14ac:dyDescent="0.25">
      <c r="A1337" s="13">
        <v>35139073</v>
      </c>
      <c r="B1337" s="13" t="s">
        <v>15290</v>
      </c>
      <c r="C1337" s="13" t="s">
        <v>15291</v>
      </c>
      <c r="D1337" s="13" t="s">
        <v>15292</v>
      </c>
      <c r="E1337" s="13" t="s">
        <v>15293</v>
      </c>
      <c r="F1337" s="13" t="s">
        <v>10096</v>
      </c>
      <c r="G1337" s="13">
        <v>2022</v>
      </c>
      <c r="H1337" s="44">
        <v>44601</v>
      </c>
      <c r="I1337" s="13" t="s">
        <v>15294</v>
      </c>
      <c r="K1337" s="13" t="s">
        <v>15295</v>
      </c>
      <c r="L1337" s="13" t="str">
        <f t="shared" si="20"/>
        <v>PostAlerta</v>
      </c>
    </row>
    <row r="1338" spans="1:12" ht="15.75" customHeight="1" x14ac:dyDescent="0.25">
      <c r="A1338" s="13">
        <v>34498079</v>
      </c>
      <c r="B1338" s="13" t="s">
        <v>10486</v>
      </c>
      <c r="C1338" s="13" t="s">
        <v>10487</v>
      </c>
      <c r="D1338" s="13" t="s">
        <v>10488</v>
      </c>
      <c r="E1338" s="13" t="s">
        <v>4133</v>
      </c>
      <c r="F1338" s="13" t="s">
        <v>195</v>
      </c>
      <c r="G1338" s="13">
        <v>2022</v>
      </c>
      <c r="H1338" s="44">
        <v>44448</v>
      </c>
      <c r="I1338" s="13" t="s">
        <v>10489</v>
      </c>
      <c r="K1338" s="13" t="s">
        <v>10490</v>
      </c>
      <c r="L1338" s="13" t="str">
        <f t="shared" si="20"/>
        <v>PostAlerta</v>
      </c>
    </row>
    <row r="1339" spans="1:12" ht="15.75" customHeight="1" x14ac:dyDescent="0.25">
      <c r="A1339" s="13">
        <v>35203870</v>
      </c>
      <c r="B1339" s="13" t="s">
        <v>16480</v>
      </c>
      <c r="C1339" s="13" t="s">
        <v>16481</v>
      </c>
      <c r="D1339" s="13" t="s">
        <v>16482</v>
      </c>
      <c r="E1339" s="13" t="s">
        <v>6659</v>
      </c>
      <c r="F1339" s="13" t="s">
        <v>15834</v>
      </c>
      <c r="G1339" s="13">
        <v>2022</v>
      </c>
      <c r="H1339" s="44">
        <v>44617</v>
      </c>
      <c r="I1339" s="13" t="s">
        <v>16483</v>
      </c>
      <c r="K1339" s="13" t="s">
        <v>16484</v>
      </c>
      <c r="L1339" s="13" t="str">
        <f t="shared" si="20"/>
        <v>PostAlerta</v>
      </c>
    </row>
    <row r="1340" spans="1:12" ht="15.75" customHeight="1" x14ac:dyDescent="0.25">
      <c r="A1340" s="13">
        <v>35252037</v>
      </c>
      <c r="B1340" s="13" t="s">
        <v>9150</v>
      </c>
      <c r="C1340" s="13" t="s">
        <v>9151</v>
      </c>
      <c r="D1340" s="13" t="s">
        <v>9152</v>
      </c>
      <c r="E1340" s="13" t="s">
        <v>414</v>
      </c>
      <c r="F1340" s="13" t="s">
        <v>5193</v>
      </c>
      <c r="G1340" s="13">
        <v>2022</v>
      </c>
      <c r="H1340" s="44">
        <v>44627</v>
      </c>
      <c r="I1340" s="13" t="s">
        <v>9153</v>
      </c>
      <c r="K1340" s="13" t="s">
        <v>9154</v>
      </c>
      <c r="L1340" s="13" t="str">
        <f t="shared" si="20"/>
        <v>PostAlerta</v>
      </c>
    </row>
    <row r="1341" spans="1:12" ht="15.75" customHeight="1" x14ac:dyDescent="0.25">
      <c r="A1341" s="13">
        <v>35194141</v>
      </c>
      <c r="B1341" s="13" t="s">
        <v>19994</v>
      </c>
      <c r="C1341" s="13" t="s">
        <v>19995</v>
      </c>
      <c r="D1341" s="13" t="s">
        <v>19996</v>
      </c>
      <c r="E1341" s="13" t="s">
        <v>19997</v>
      </c>
      <c r="F1341" s="13" t="s">
        <v>8151</v>
      </c>
      <c r="G1341" s="13">
        <v>2022</v>
      </c>
      <c r="H1341" s="44">
        <v>44615</v>
      </c>
      <c r="I1341" s="13" t="s">
        <v>19998</v>
      </c>
      <c r="K1341" s="13" t="s">
        <v>19999</v>
      </c>
      <c r="L1341" s="13" t="str">
        <f t="shared" si="20"/>
        <v>PostAlerta</v>
      </c>
    </row>
    <row r="1342" spans="1:12" ht="15.75" customHeight="1" x14ac:dyDescent="0.25">
      <c r="A1342" s="13">
        <v>34894246</v>
      </c>
      <c r="B1342" s="13" t="s">
        <v>10695</v>
      </c>
      <c r="C1342" s="13" t="s">
        <v>10696</v>
      </c>
      <c r="D1342" s="13" t="s">
        <v>10697</v>
      </c>
      <c r="E1342" s="13" t="s">
        <v>10698</v>
      </c>
      <c r="F1342" s="13" t="s">
        <v>493</v>
      </c>
      <c r="G1342" s="13">
        <v>2022</v>
      </c>
      <c r="H1342" s="44">
        <v>44541</v>
      </c>
      <c r="K1342" s="13" t="s">
        <v>10699</v>
      </c>
      <c r="L1342" s="13" t="str">
        <f t="shared" si="20"/>
        <v>PostAlerta</v>
      </c>
    </row>
    <row r="1343" spans="1:12" ht="15.75" customHeight="1" x14ac:dyDescent="0.25">
      <c r="A1343" s="13">
        <v>33526591</v>
      </c>
      <c r="B1343" s="13" t="s">
        <v>6673</v>
      </c>
      <c r="C1343" s="13" t="s">
        <v>6674</v>
      </c>
      <c r="D1343" s="13" t="s">
        <v>6675</v>
      </c>
      <c r="E1343" s="13" t="s">
        <v>6676</v>
      </c>
      <c r="F1343" s="13" t="s">
        <v>393</v>
      </c>
      <c r="G1343" s="13">
        <v>2022</v>
      </c>
      <c r="H1343" s="44">
        <v>44229</v>
      </c>
      <c r="K1343" s="13" t="s">
        <v>6677</v>
      </c>
      <c r="L1343" s="13" t="str">
        <f t="shared" si="20"/>
        <v>PostAlerta</v>
      </c>
    </row>
    <row r="1344" spans="1:12" ht="15.75" customHeight="1" x14ac:dyDescent="0.25">
      <c r="A1344" s="13">
        <v>34521505</v>
      </c>
      <c r="B1344" s="13" t="s">
        <v>17253</v>
      </c>
      <c r="C1344" s="13" t="s">
        <v>17254</v>
      </c>
      <c r="D1344" s="13" t="s">
        <v>17255</v>
      </c>
      <c r="E1344" s="13" t="s">
        <v>12928</v>
      </c>
      <c r="F1344" s="13" t="s">
        <v>17256</v>
      </c>
      <c r="G1344" s="13">
        <v>2022</v>
      </c>
      <c r="H1344" s="44">
        <v>44454</v>
      </c>
      <c r="K1344" s="13" t="s">
        <v>17257</v>
      </c>
      <c r="L1344" s="13" t="str">
        <f t="shared" si="20"/>
        <v>PostAlerta</v>
      </c>
    </row>
    <row r="1345" spans="1:12" ht="15.75" customHeight="1" x14ac:dyDescent="0.25">
      <c r="A1345" s="13">
        <v>34879755</v>
      </c>
      <c r="B1345" s="13" t="s">
        <v>12579</v>
      </c>
      <c r="C1345" s="13" t="s">
        <v>12580</v>
      </c>
      <c r="D1345" s="13" t="s">
        <v>12581</v>
      </c>
      <c r="E1345" s="13" t="s">
        <v>12582</v>
      </c>
      <c r="F1345" s="13" t="s">
        <v>735</v>
      </c>
      <c r="G1345" s="13">
        <v>2022</v>
      </c>
      <c r="H1345" s="44">
        <v>44539</v>
      </c>
      <c r="I1345" s="13" t="s">
        <v>12583</v>
      </c>
      <c r="J1345" s="13" t="s">
        <v>12584</v>
      </c>
      <c r="K1345" s="13" t="s">
        <v>12585</v>
      </c>
      <c r="L1345" s="13" t="str">
        <f t="shared" si="20"/>
        <v>PostAlerta</v>
      </c>
    </row>
    <row r="1346" spans="1:12" ht="15.75" customHeight="1" x14ac:dyDescent="0.25">
      <c r="A1346" s="13">
        <v>35131478</v>
      </c>
      <c r="B1346" s="13" t="s">
        <v>9254</v>
      </c>
      <c r="C1346" s="13" t="s">
        <v>9255</v>
      </c>
      <c r="D1346" s="13" t="s">
        <v>9256</v>
      </c>
      <c r="E1346" s="13" t="s">
        <v>9257</v>
      </c>
      <c r="F1346" s="13" t="s">
        <v>9258</v>
      </c>
      <c r="G1346" s="13">
        <v>2022</v>
      </c>
      <c r="H1346" s="44">
        <v>44600</v>
      </c>
      <c r="K1346" s="13" t="s">
        <v>9259</v>
      </c>
      <c r="L1346" s="13" t="str">
        <f t="shared" ref="L1346:L1409" si="21">IF(ISNUMBER(VLOOKUP(A1346,PRE,1,FALSE)),"PreAlerta",IF(ISNUMBER(VLOOKUP(A1346,POST,1,FALSE)),"PostAlerta",IF(ISNUMBER(VLOOKUP(A1346,EXCL,1,FALSE)),"Excluida","no incluido")))</f>
        <v>PostAlerta</v>
      </c>
    </row>
    <row r="1347" spans="1:12" ht="15.75" customHeight="1" x14ac:dyDescent="0.25">
      <c r="A1347" s="13">
        <v>35189278</v>
      </c>
      <c r="B1347" s="13" t="s">
        <v>12122</v>
      </c>
      <c r="C1347" s="13" t="s">
        <v>12123</v>
      </c>
      <c r="D1347" s="13" t="s">
        <v>12124</v>
      </c>
      <c r="E1347" s="13" t="s">
        <v>12125</v>
      </c>
      <c r="F1347" s="13" t="s">
        <v>7267</v>
      </c>
      <c r="G1347" s="13">
        <v>2022</v>
      </c>
      <c r="H1347" s="44">
        <v>44613</v>
      </c>
      <c r="I1347" s="13" t="s">
        <v>12126</v>
      </c>
      <c r="J1347" s="13" t="s">
        <v>12127</v>
      </c>
      <c r="K1347" s="13" t="s">
        <v>12128</v>
      </c>
      <c r="L1347" s="13" t="str">
        <f t="shared" si="21"/>
        <v>PostAlerta</v>
      </c>
    </row>
    <row r="1348" spans="1:12" ht="15.75" customHeight="1" x14ac:dyDescent="0.25">
      <c r="A1348" s="13">
        <v>35235608</v>
      </c>
      <c r="B1348" s="13" t="s">
        <v>14790</v>
      </c>
      <c r="C1348" s="13" t="s">
        <v>14791</v>
      </c>
      <c r="D1348" s="13" t="s">
        <v>14792</v>
      </c>
      <c r="E1348" s="13" t="s">
        <v>14793</v>
      </c>
      <c r="F1348" s="13" t="s">
        <v>424</v>
      </c>
      <c r="G1348" s="13">
        <v>2022</v>
      </c>
      <c r="H1348" s="44">
        <v>44622</v>
      </c>
      <c r="I1348" s="13" t="s">
        <v>14794</v>
      </c>
      <c r="K1348" s="13" t="s">
        <v>14795</v>
      </c>
      <c r="L1348" s="13" t="str">
        <f t="shared" si="21"/>
        <v>PostAlerta</v>
      </c>
    </row>
    <row r="1349" spans="1:12" ht="15.75" customHeight="1" x14ac:dyDescent="0.25">
      <c r="A1349" s="13">
        <v>35271599</v>
      </c>
      <c r="B1349" s="13" t="s">
        <v>13852</v>
      </c>
      <c r="C1349" s="13" t="s">
        <v>13853</v>
      </c>
      <c r="D1349" s="13" t="s">
        <v>13854</v>
      </c>
      <c r="E1349" s="13" t="s">
        <v>2748</v>
      </c>
      <c r="F1349" s="13" t="s">
        <v>424</v>
      </c>
      <c r="G1349" s="13">
        <v>2022</v>
      </c>
      <c r="H1349" s="44">
        <v>44630</v>
      </c>
      <c r="I1349" s="13" t="s">
        <v>13855</v>
      </c>
      <c r="K1349" s="13" t="s">
        <v>13856</v>
      </c>
      <c r="L1349" s="13" t="str">
        <f t="shared" si="21"/>
        <v>PostAlerta</v>
      </c>
    </row>
    <row r="1350" spans="1:12" ht="15.75" customHeight="1" x14ac:dyDescent="0.25">
      <c r="A1350" s="13">
        <v>34978884</v>
      </c>
      <c r="B1350" s="13" t="s">
        <v>13409</v>
      </c>
      <c r="C1350" s="13" t="s">
        <v>13410</v>
      </c>
      <c r="D1350" s="13" t="s">
        <v>13411</v>
      </c>
      <c r="E1350" s="13" t="s">
        <v>5765</v>
      </c>
      <c r="F1350" s="13" t="s">
        <v>573</v>
      </c>
      <c r="G1350" s="13">
        <v>2022</v>
      </c>
      <c r="H1350" s="44">
        <v>44564</v>
      </c>
      <c r="I1350" s="13" t="s">
        <v>13412</v>
      </c>
      <c r="K1350" s="13" t="s">
        <v>13413</v>
      </c>
      <c r="L1350" s="13" t="str">
        <f t="shared" si="21"/>
        <v>PostAlerta</v>
      </c>
    </row>
    <row r="1351" spans="1:12" ht="15.75" customHeight="1" x14ac:dyDescent="0.25">
      <c r="A1351" s="13">
        <v>35007131</v>
      </c>
      <c r="B1351" s="13" t="s">
        <v>11108</v>
      </c>
      <c r="C1351" s="13" t="s">
        <v>11109</v>
      </c>
      <c r="D1351" s="13" t="s">
        <v>11110</v>
      </c>
      <c r="E1351" s="13" t="s">
        <v>1853</v>
      </c>
      <c r="F1351" s="13" t="s">
        <v>573</v>
      </c>
      <c r="G1351" s="13">
        <v>2022</v>
      </c>
      <c r="H1351" s="44">
        <v>44571</v>
      </c>
      <c r="I1351" s="13" t="s">
        <v>11111</v>
      </c>
      <c r="K1351" s="13" t="s">
        <v>11112</v>
      </c>
      <c r="L1351" s="13" t="str">
        <f t="shared" si="21"/>
        <v>PostAlerta</v>
      </c>
    </row>
    <row r="1352" spans="1:12" ht="15.75" customHeight="1" x14ac:dyDescent="0.25">
      <c r="A1352" s="13">
        <v>35231823</v>
      </c>
      <c r="B1352" s="13" t="s">
        <v>11578</v>
      </c>
      <c r="C1352" s="13" t="s">
        <v>11579</v>
      </c>
      <c r="D1352" s="13" t="s">
        <v>11580</v>
      </c>
      <c r="E1352" s="13" t="s">
        <v>11581</v>
      </c>
      <c r="F1352" s="13" t="s">
        <v>1205</v>
      </c>
      <c r="G1352" s="13">
        <v>2022</v>
      </c>
      <c r="H1352" s="44">
        <v>44621</v>
      </c>
      <c r="K1352" s="13" t="s">
        <v>11582</v>
      </c>
      <c r="L1352" s="13" t="str">
        <f t="shared" si="21"/>
        <v>PostAlerta</v>
      </c>
    </row>
    <row r="1353" spans="1:12" ht="15.75" customHeight="1" x14ac:dyDescent="0.25">
      <c r="A1353" s="13">
        <v>35480233</v>
      </c>
      <c r="B1353" s="13" t="s">
        <v>6218</v>
      </c>
      <c r="C1353" s="13" t="s">
        <v>6219</v>
      </c>
      <c r="D1353" s="13" t="s">
        <v>6220</v>
      </c>
      <c r="E1353" s="13" t="s">
        <v>6221</v>
      </c>
      <c r="F1353" s="13" t="s">
        <v>5193</v>
      </c>
      <c r="G1353" s="13">
        <v>2022</v>
      </c>
      <c r="H1353" s="44">
        <v>44679</v>
      </c>
      <c r="I1353" s="13" t="s">
        <v>6222</v>
      </c>
      <c r="K1353" s="13" t="s">
        <v>6223</v>
      </c>
      <c r="L1353" s="13" t="str">
        <f t="shared" si="21"/>
        <v>PostAlerta</v>
      </c>
    </row>
    <row r="1354" spans="1:12" ht="15.75" customHeight="1" x14ac:dyDescent="0.25">
      <c r="A1354" s="13">
        <v>35496288</v>
      </c>
      <c r="B1354" s="13" t="s">
        <v>17541</v>
      </c>
      <c r="C1354" s="13" t="s">
        <v>17542</v>
      </c>
      <c r="D1354" s="13" t="s">
        <v>17543</v>
      </c>
      <c r="E1354" s="13" t="s">
        <v>2176</v>
      </c>
      <c r="F1354" s="13" t="s">
        <v>16655</v>
      </c>
      <c r="G1354" s="13">
        <v>2022</v>
      </c>
      <c r="H1354" s="44">
        <v>44683</v>
      </c>
      <c r="I1354" s="13" t="s">
        <v>17544</v>
      </c>
      <c r="K1354" s="13" t="s">
        <v>17545</v>
      </c>
      <c r="L1354" s="13" t="str">
        <f t="shared" si="21"/>
        <v>PostAlerta</v>
      </c>
    </row>
    <row r="1355" spans="1:12" ht="15.75" customHeight="1" x14ac:dyDescent="0.25">
      <c r="A1355" s="13">
        <v>35446884</v>
      </c>
      <c r="B1355" s="13" t="s">
        <v>13602</v>
      </c>
      <c r="C1355" s="13" t="s">
        <v>13603</v>
      </c>
      <c r="D1355" s="13" t="s">
        <v>13604</v>
      </c>
      <c r="E1355" s="13" t="s">
        <v>13605</v>
      </c>
      <c r="F1355" s="13" t="s">
        <v>424</v>
      </c>
      <c r="G1355" s="13">
        <v>2022</v>
      </c>
      <c r="H1355" s="44">
        <v>44672</v>
      </c>
      <c r="I1355" s="13" t="s">
        <v>13606</v>
      </c>
      <c r="K1355" s="13" t="s">
        <v>13607</v>
      </c>
      <c r="L1355" s="13" t="str">
        <f t="shared" si="21"/>
        <v>PostAlerta</v>
      </c>
    </row>
    <row r="1356" spans="1:12" ht="15.75" customHeight="1" x14ac:dyDescent="0.25">
      <c r="A1356" s="13">
        <v>33846278</v>
      </c>
      <c r="B1356" s="13" t="s">
        <v>15257</v>
      </c>
      <c r="C1356" s="13" t="s">
        <v>15258</v>
      </c>
      <c r="D1356" s="13" t="s">
        <v>15259</v>
      </c>
      <c r="E1356" s="13" t="s">
        <v>15260</v>
      </c>
      <c r="F1356" s="13" t="s">
        <v>393</v>
      </c>
      <c r="G1356" s="13">
        <v>2022</v>
      </c>
      <c r="H1356" s="44">
        <v>44299</v>
      </c>
      <c r="K1356" s="13" t="s">
        <v>15261</v>
      </c>
      <c r="L1356" s="13" t="str">
        <f t="shared" si="21"/>
        <v>PostAlerta</v>
      </c>
    </row>
    <row r="1357" spans="1:12" ht="15.75" customHeight="1" x14ac:dyDescent="0.25">
      <c r="A1357" s="13">
        <v>35001017</v>
      </c>
      <c r="B1357" s="13" t="s">
        <v>14757</v>
      </c>
      <c r="C1357" s="13" t="s">
        <v>14758</v>
      </c>
      <c r="D1357" s="13" t="s">
        <v>14759</v>
      </c>
      <c r="E1357" s="13" t="s">
        <v>14760</v>
      </c>
      <c r="F1357" s="13" t="s">
        <v>304</v>
      </c>
      <c r="G1357" s="13">
        <v>2022</v>
      </c>
      <c r="H1357" s="44">
        <v>44571</v>
      </c>
      <c r="I1357" s="13" t="s">
        <v>14761</v>
      </c>
      <c r="J1357" s="13" t="s">
        <v>14762</v>
      </c>
      <c r="K1357" s="13" t="s">
        <v>14763</v>
      </c>
      <c r="L1357" s="13" t="str">
        <f t="shared" si="21"/>
        <v>PostAlerta</v>
      </c>
    </row>
    <row r="1358" spans="1:12" ht="15.75" customHeight="1" x14ac:dyDescent="0.25">
      <c r="A1358" s="13">
        <v>35067598</v>
      </c>
      <c r="B1358" s="13" t="s">
        <v>10084</v>
      </c>
      <c r="C1358" s="13" t="s">
        <v>10085</v>
      </c>
      <c r="D1358" s="13" t="s">
        <v>10086</v>
      </c>
      <c r="E1358" s="13" t="s">
        <v>10087</v>
      </c>
      <c r="F1358" s="13" t="s">
        <v>304</v>
      </c>
      <c r="G1358" s="13">
        <v>2022</v>
      </c>
      <c r="H1358" s="44">
        <v>44585</v>
      </c>
      <c r="K1358" s="13" t="s">
        <v>10088</v>
      </c>
      <c r="L1358" s="13" t="str">
        <f t="shared" si="21"/>
        <v>PostAlerta</v>
      </c>
    </row>
    <row r="1359" spans="1:12" ht="15.75" customHeight="1" x14ac:dyDescent="0.25">
      <c r="A1359" s="13">
        <v>34210839</v>
      </c>
      <c r="B1359" s="13" t="s">
        <v>14837</v>
      </c>
      <c r="C1359" s="13" t="s">
        <v>14838</v>
      </c>
      <c r="D1359" s="13" t="s">
        <v>14839</v>
      </c>
      <c r="E1359" s="13" t="s">
        <v>8409</v>
      </c>
      <c r="F1359" s="13" t="s">
        <v>393</v>
      </c>
      <c r="G1359" s="13">
        <v>2022</v>
      </c>
      <c r="H1359" s="44">
        <v>44379</v>
      </c>
      <c r="K1359" s="13" t="s">
        <v>14840</v>
      </c>
      <c r="L1359" s="13" t="str">
        <f t="shared" si="21"/>
        <v>PostAlerta</v>
      </c>
    </row>
    <row r="1360" spans="1:12" ht="15.75" customHeight="1" x14ac:dyDescent="0.25">
      <c r="A1360" s="13">
        <v>35794921</v>
      </c>
      <c r="B1360" s="13" t="s">
        <v>16376</v>
      </c>
      <c r="C1360" s="13" t="s">
        <v>16377</v>
      </c>
      <c r="D1360" s="13" t="s">
        <v>16378</v>
      </c>
      <c r="E1360" s="13" t="s">
        <v>16067</v>
      </c>
      <c r="F1360" s="13" t="s">
        <v>15747</v>
      </c>
      <c r="G1360" s="13">
        <v>2022</v>
      </c>
      <c r="H1360" s="44">
        <v>44749</v>
      </c>
      <c r="I1360" s="13" t="s">
        <v>16379</v>
      </c>
      <c r="K1360" s="13" t="s">
        <v>16380</v>
      </c>
      <c r="L1360" s="13" t="str">
        <f t="shared" si="21"/>
        <v>PostAlerta</v>
      </c>
    </row>
    <row r="1361" spans="1:12" ht="15.75" customHeight="1" x14ac:dyDescent="0.25">
      <c r="A1361" s="13">
        <v>35873173</v>
      </c>
      <c r="B1361" s="13" t="s">
        <v>5189</v>
      </c>
      <c r="C1361" s="13" t="s">
        <v>5190</v>
      </c>
      <c r="D1361" s="13" t="s">
        <v>5191</v>
      </c>
      <c r="E1361" s="13" t="s">
        <v>5192</v>
      </c>
      <c r="F1361" s="13" t="s">
        <v>5193</v>
      </c>
      <c r="G1361" s="13">
        <v>2022</v>
      </c>
      <c r="H1361" s="44">
        <v>44767</v>
      </c>
      <c r="I1361" s="13" t="s">
        <v>5194</v>
      </c>
      <c r="K1361" s="13" t="s">
        <v>5195</v>
      </c>
      <c r="L1361" s="13" t="str">
        <f t="shared" si="21"/>
        <v>PostAlerta</v>
      </c>
    </row>
    <row r="1362" spans="1:12" ht="15.75" customHeight="1" x14ac:dyDescent="0.25">
      <c r="A1362" s="13">
        <v>35967879</v>
      </c>
      <c r="B1362" s="13" t="s">
        <v>9642</v>
      </c>
      <c r="C1362" s="13" t="s">
        <v>9643</v>
      </c>
      <c r="D1362" s="13" t="s">
        <v>9644</v>
      </c>
      <c r="E1362" s="13" t="s">
        <v>9645</v>
      </c>
      <c r="F1362" s="13" t="s">
        <v>5193</v>
      </c>
      <c r="G1362" s="13">
        <v>2022</v>
      </c>
      <c r="H1362" s="44">
        <v>44788</v>
      </c>
      <c r="I1362" s="13" t="s">
        <v>9646</v>
      </c>
      <c r="K1362" s="13" t="s">
        <v>9647</v>
      </c>
      <c r="L1362" s="13" t="str">
        <f t="shared" si="21"/>
        <v>PostAlerta</v>
      </c>
    </row>
    <row r="1363" spans="1:12" ht="15.75" customHeight="1" x14ac:dyDescent="0.25">
      <c r="A1363" s="13">
        <v>35905043</v>
      </c>
      <c r="B1363" s="13" t="s">
        <v>14900</v>
      </c>
      <c r="C1363" s="13" t="s">
        <v>14901</v>
      </c>
      <c r="D1363" s="13" t="s">
        <v>14902</v>
      </c>
      <c r="E1363" s="13" t="s">
        <v>14903</v>
      </c>
      <c r="F1363" s="13" t="s">
        <v>424</v>
      </c>
      <c r="G1363" s="13">
        <v>2022</v>
      </c>
      <c r="H1363" s="44">
        <v>44771</v>
      </c>
      <c r="I1363" s="13" t="s">
        <v>14904</v>
      </c>
      <c r="K1363" s="13" t="s">
        <v>14905</v>
      </c>
      <c r="L1363" s="13" t="str">
        <f t="shared" si="21"/>
        <v>PostAlerta</v>
      </c>
    </row>
    <row r="1364" spans="1:12" ht="15.75" customHeight="1" x14ac:dyDescent="0.25">
      <c r="A1364" s="13">
        <v>35212944</v>
      </c>
      <c r="B1364" s="13" t="s">
        <v>11821</v>
      </c>
      <c r="C1364" s="13" t="s">
        <v>11822</v>
      </c>
      <c r="D1364" s="13" t="s">
        <v>11823</v>
      </c>
      <c r="E1364" s="13" t="s">
        <v>11824</v>
      </c>
      <c r="F1364" s="13" t="s">
        <v>4735</v>
      </c>
      <c r="G1364" s="13">
        <v>2022</v>
      </c>
      <c r="H1364" s="44">
        <v>44617</v>
      </c>
      <c r="K1364" s="13" t="s">
        <v>11825</v>
      </c>
      <c r="L1364" s="13" t="str">
        <f t="shared" si="21"/>
        <v>PostAlerta</v>
      </c>
    </row>
    <row r="1365" spans="1:12" ht="15.75" customHeight="1" x14ac:dyDescent="0.25">
      <c r="A1365" s="13">
        <v>36158233</v>
      </c>
      <c r="B1365" s="13" t="s">
        <v>16316</v>
      </c>
      <c r="C1365" s="13" t="s">
        <v>16317</v>
      </c>
      <c r="D1365" s="13" t="s">
        <v>16318</v>
      </c>
      <c r="E1365" s="13" t="s">
        <v>16240</v>
      </c>
      <c r="F1365" s="13" t="s">
        <v>15774</v>
      </c>
      <c r="G1365" s="13">
        <v>2022</v>
      </c>
      <c r="H1365" s="44">
        <v>44830</v>
      </c>
      <c r="I1365" s="13" t="s">
        <v>16319</v>
      </c>
      <c r="K1365" s="13" t="s">
        <v>16320</v>
      </c>
      <c r="L1365" s="13" t="str">
        <f t="shared" si="21"/>
        <v>PostAlerta</v>
      </c>
    </row>
    <row r="1366" spans="1:12" ht="15.75" customHeight="1" x14ac:dyDescent="0.25">
      <c r="A1366" s="13">
        <v>36174054</v>
      </c>
      <c r="B1366" s="13" t="s">
        <v>21903</v>
      </c>
      <c r="C1366" s="13" t="s">
        <v>21904</v>
      </c>
      <c r="D1366" s="13" t="s">
        <v>21905</v>
      </c>
      <c r="E1366" s="13" t="s">
        <v>21906</v>
      </c>
      <c r="F1366" s="13" t="s">
        <v>424</v>
      </c>
      <c r="G1366" s="13">
        <v>2022</v>
      </c>
      <c r="H1366" s="44">
        <v>44833</v>
      </c>
      <c r="I1366" s="13" t="s">
        <v>21907</v>
      </c>
      <c r="K1366" s="13" t="s">
        <v>21908</v>
      </c>
      <c r="L1366" s="13" t="str">
        <f t="shared" si="21"/>
        <v>PostAlerta</v>
      </c>
    </row>
    <row r="1367" spans="1:12" ht="15.75" customHeight="1" x14ac:dyDescent="0.25">
      <c r="A1367" s="13">
        <v>34483276</v>
      </c>
      <c r="B1367" s="13" t="s">
        <v>19074</v>
      </c>
      <c r="C1367" s="13" t="s">
        <v>19075</v>
      </c>
      <c r="D1367" s="13" t="s">
        <v>19076</v>
      </c>
      <c r="E1367" s="13" t="s">
        <v>19077</v>
      </c>
      <c r="F1367" s="13" t="s">
        <v>15227</v>
      </c>
      <c r="G1367" s="13">
        <v>2022</v>
      </c>
      <c r="H1367" s="44">
        <v>44445</v>
      </c>
      <c r="I1367" s="13" t="s">
        <v>19078</v>
      </c>
      <c r="J1367" s="13" t="s">
        <v>19079</v>
      </c>
      <c r="K1367" s="13" t="s">
        <v>19080</v>
      </c>
      <c r="L1367" s="13" t="str">
        <f t="shared" si="21"/>
        <v>PostAlerta</v>
      </c>
    </row>
    <row r="1368" spans="1:12" ht="15.75" customHeight="1" x14ac:dyDescent="0.25">
      <c r="A1368" s="13">
        <v>36312786</v>
      </c>
      <c r="B1368" s="13" t="s">
        <v>18622</v>
      </c>
      <c r="C1368" s="13" t="s">
        <v>18623</v>
      </c>
      <c r="D1368" s="13" t="s">
        <v>18624</v>
      </c>
      <c r="E1368" s="13" t="s">
        <v>10286</v>
      </c>
      <c r="F1368" s="13" t="s">
        <v>16843</v>
      </c>
      <c r="G1368" s="13">
        <v>2022</v>
      </c>
      <c r="H1368" s="44">
        <v>44865</v>
      </c>
      <c r="I1368" s="13" t="s">
        <v>18625</v>
      </c>
      <c r="K1368" s="13" t="s">
        <v>18626</v>
      </c>
      <c r="L1368" s="13" t="str">
        <f t="shared" si="21"/>
        <v>PostAlerta</v>
      </c>
    </row>
    <row r="1369" spans="1:12" ht="15.75" customHeight="1" x14ac:dyDescent="0.25">
      <c r="A1369" s="13">
        <v>36452226</v>
      </c>
      <c r="B1369" s="13" t="s">
        <v>16915</v>
      </c>
      <c r="C1369" s="13" t="s">
        <v>16916</v>
      </c>
      <c r="D1369" s="13" t="s">
        <v>16917</v>
      </c>
      <c r="E1369" s="13" t="s">
        <v>2176</v>
      </c>
      <c r="F1369" s="13" t="s">
        <v>16655</v>
      </c>
      <c r="G1369" s="13">
        <v>2022</v>
      </c>
      <c r="H1369" s="44">
        <v>44896</v>
      </c>
      <c r="I1369" s="13" t="s">
        <v>16918</v>
      </c>
      <c r="K1369" s="13" t="s">
        <v>16919</v>
      </c>
      <c r="L1369" s="13" t="str">
        <f t="shared" si="21"/>
        <v>PostAlerta</v>
      </c>
    </row>
    <row r="1370" spans="1:12" ht="15.75" customHeight="1" x14ac:dyDescent="0.25">
      <c r="A1370" s="13">
        <v>36761832</v>
      </c>
      <c r="B1370" s="13" t="s">
        <v>12916</v>
      </c>
      <c r="C1370" s="13" t="s">
        <v>12917</v>
      </c>
      <c r="D1370" s="13" t="s">
        <v>12918</v>
      </c>
      <c r="E1370" s="13" t="s">
        <v>12919</v>
      </c>
      <c r="F1370" s="13" t="s">
        <v>1727</v>
      </c>
      <c r="G1370" s="13">
        <v>2022</v>
      </c>
      <c r="H1370" s="44">
        <v>44970</v>
      </c>
      <c r="I1370" s="13" t="s">
        <v>12920</v>
      </c>
      <c r="K1370" s="13" t="s">
        <v>12921</v>
      </c>
      <c r="L1370" s="13" t="str">
        <f t="shared" si="21"/>
        <v>PostAlerta</v>
      </c>
    </row>
    <row r="1371" spans="1:12" ht="15.75" customHeight="1" x14ac:dyDescent="0.25">
      <c r="A1371" s="13">
        <v>36683679</v>
      </c>
      <c r="B1371" s="13" t="s">
        <v>7211</v>
      </c>
      <c r="C1371" s="13" t="s">
        <v>7212</v>
      </c>
      <c r="D1371" s="13" t="s">
        <v>7213</v>
      </c>
      <c r="E1371" s="13" t="s">
        <v>7214</v>
      </c>
      <c r="F1371" s="13" t="s">
        <v>5193</v>
      </c>
      <c r="G1371" s="13">
        <v>2023</v>
      </c>
      <c r="H1371" s="44">
        <v>44949</v>
      </c>
      <c r="I1371" s="13" t="s">
        <v>7215</v>
      </c>
      <c r="K1371" s="13" t="s">
        <v>7216</v>
      </c>
      <c r="L1371" s="13" t="str">
        <f t="shared" si="21"/>
        <v>PostAlerta</v>
      </c>
    </row>
    <row r="1372" spans="1:12" ht="15.75" customHeight="1" x14ac:dyDescent="0.25">
      <c r="L1372" s="13" t="str">
        <f t="shared" si="21"/>
        <v>no incluido</v>
      </c>
    </row>
    <row r="1373" spans="1:12" ht="15.75" customHeight="1" x14ac:dyDescent="0.25">
      <c r="L1373" s="13" t="str">
        <f t="shared" si="21"/>
        <v>no incluido</v>
      </c>
    </row>
    <row r="1374" spans="1:12" ht="15.75" customHeight="1" x14ac:dyDescent="0.25">
      <c r="L1374" s="13" t="str">
        <f t="shared" si="21"/>
        <v>no incluido</v>
      </c>
    </row>
    <row r="1375" spans="1:12" ht="15.75" customHeight="1" x14ac:dyDescent="0.25">
      <c r="L1375" s="13" t="str">
        <f t="shared" si="21"/>
        <v>no incluido</v>
      </c>
    </row>
    <row r="1376" spans="1:12" ht="15.75" customHeight="1" x14ac:dyDescent="0.25">
      <c r="L1376" s="13" t="str">
        <f t="shared" si="21"/>
        <v>no incluido</v>
      </c>
    </row>
    <row r="1377" spans="12:12" ht="15.75" customHeight="1" x14ac:dyDescent="0.25">
      <c r="L1377" s="13" t="str">
        <f t="shared" si="21"/>
        <v>no incluido</v>
      </c>
    </row>
    <row r="1378" spans="12:12" ht="15.75" customHeight="1" x14ac:dyDescent="0.25">
      <c r="L1378" s="13" t="str">
        <f t="shared" si="21"/>
        <v>no incluido</v>
      </c>
    </row>
    <row r="1379" spans="12:12" ht="15.75" customHeight="1" x14ac:dyDescent="0.25">
      <c r="L1379" s="13" t="str">
        <f t="shared" si="21"/>
        <v>no incluido</v>
      </c>
    </row>
    <row r="1380" spans="12:12" ht="15.75" customHeight="1" x14ac:dyDescent="0.25">
      <c r="L1380" s="13" t="str">
        <f t="shared" si="21"/>
        <v>no incluido</v>
      </c>
    </row>
    <row r="1381" spans="12:12" ht="15.75" customHeight="1" x14ac:dyDescent="0.25">
      <c r="L1381" s="13" t="str">
        <f t="shared" si="21"/>
        <v>no incluido</v>
      </c>
    </row>
    <row r="1382" spans="12:12" ht="15.75" customHeight="1" x14ac:dyDescent="0.25">
      <c r="L1382" s="13" t="str">
        <f t="shared" si="21"/>
        <v>no incluido</v>
      </c>
    </row>
    <row r="1383" spans="12:12" ht="15.75" customHeight="1" x14ac:dyDescent="0.25">
      <c r="L1383" s="13" t="str">
        <f t="shared" si="21"/>
        <v>no incluido</v>
      </c>
    </row>
    <row r="1384" spans="12:12" ht="15.75" customHeight="1" x14ac:dyDescent="0.25">
      <c r="L1384" s="13" t="str">
        <f t="shared" si="21"/>
        <v>no incluido</v>
      </c>
    </row>
    <row r="1385" spans="12:12" ht="15.75" customHeight="1" x14ac:dyDescent="0.25">
      <c r="L1385" s="13" t="str">
        <f t="shared" si="21"/>
        <v>no incluido</v>
      </c>
    </row>
    <row r="1386" spans="12:12" ht="15.75" customHeight="1" x14ac:dyDescent="0.25">
      <c r="L1386" s="13" t="str">
        <f t="shared" si="21"/>
        <v>no incluido</v>
      </c>
    </row>
    <row r="1387" spans="12:12" ht="15.75" customHeight="1" x14ac:dyDescent="0.25">
      <c r="L1387" s="13" t="str">
        <f t="shared" si="21"/>
        <v>no incluido</v>
      </c>
    </row>
    <row r="1388" spans="12:12" ht="15.75" customHeight="1" x14ac:dyDescent="0.25">
      <c r="L1388" s="13" t="str">
        <f t="shared" si="21"/>
        <v>no incluido</v>
      </c>
    </row>
    <row r="1389" spans="12:12" ht="15.75" customHeight="1" x14ac:dyDescent="0.25">
      <c r="L1389" s="13" t="str">
        <f t="shared" si="21"/>
        <v>no incluido</v>
      </c>
    </row>
    <row r="1390" spans="12:12" ht="15.75" customHeight="1" x14ac:dyDescent="0.25">
      <c r="L1390" s="13" t="str">
        <f t="shared" si="21"/>
        <v>no incluido</v>
      </c>
    </row>
    <row r="1391" spans="12:12" ht="15.75" customHeight="1" x14ac:dyDescent="0.25">
      <c r="L1391" s="13" t="str">
        <f t="shared" si="21"/>
        <v>no incluido</v>
      </c>
    </row>
    <row r="1392" spans="12:12" ht="15.75" customHeight="1" x14ac:dyDescent="0.25">
      <c r="L1392" s="13" t="str">
        <f t="shared" si="21"/>
        <v>no incluido</v>
      </c>
    </row>
    <row r="1393" spans="12:12" ht="15.75" customHeight="1" x14ac:dyDescent="0.25">
      <c r="L1393" s="13" t="str">
        <f t="shared" si="21"/>
        <v>no incluido</v>
      </c>
    </row>
    <row r="1394" spans="12:12" ht="15.75" customHeight="1" x14ac:dyDescent="0.25">
      <c r="L1394" s="13" t="str">
        <f t="shared" si="21"/>
        <v>no incluido</v>
      </c>
    </row>
    <row r="1395" spans="12:12" ht="15.75" customHeight="1" x14ac:dyDescent="0.25">
      <c r="L1395" s="13" t="str">
        <f t="shared" si="21"/>
        <v>no incluido</v>
      </c>
    </row>
    <row r="1396" spans="12:12" ht="15.75" customHeight="1" x14ac:dyDescent="0.25">
      <c r="L1396" s="13" t="str">
        <f t="shared" si="21"/>
        <v>no incluido</v>
      </c>
    </row>
    <row r="1397" spans="12:12" ht="15.75" customHeight="1" x14ac:dyDescent="0.25">
      <c r="L1397" s="13" t="str">
        <f t="shared" si="21"/>
        <v>no incluido</v>
      </c>
    </row>
    <row r="1398" spans="12:12" ht="15.75" customHeight="1" x14ac:dyDescent="0.25">
      <c r="L1398" s="13" t="str">
        <f t="shared" si="21"/>
        <v>no incluido</v>
      </c>
    </row>
    <row r="1399" spans="12:12" ht="15.75" customHeight="1" x14ac:dyDescent="0.25">
      <c r="L1399" s="13" t="str">
        <f t="shared" si="21"/>
        <v>no incluido</v>
      </c>
    </row>
    <row r="1400" spans="12:12" ht="15.75" customHeight="1" x14ac:dyDescent="0.25">
      <c r="L1400" s="13" t="str">
        <f t="shared" si="21"/>
        <v>no incluido</v>
      </c>
    </row>
    <row r="1401" spans="12:12" ht="15.75" customHeight="1" x14ac:dyDescent="0.25">
      <c r="L1401" s="13" t="str">
        <f t="shared" si="21"/>
        <v>no incluido</v>
      </c>
    </row>
    <row r="1402" spans="12:12" ht="15.75" customHeight="1" x14ac:dyDescent="0.25">
      <c r="L1402" s="13" t="str">
        <f t="shared" si="21"/>
        <v>no incluido</v>
      </c>
    </row>
    <row r="1403" spans="12:12" ht="15.75" customHeight="1" x14ac:dyDescent="0.25">
      <c r="L1403" s="13" t="str">
        <f t="shared" si="21"/>
        <v>no incluido</v>
      </c>
    </row>
    <row r="1404" spans="12:12" ht="15.75" customHeight="1" x14ac:dyDescent="0.25">
      <c r="L1404" s="13" t="str">
        <f t="shared" si="21"/>
        <v>no incluido</v>
      </c>
    </row>
    <row r="1405" spans="12:12" ht="15.75" customHeight="1" x14ac:dyDescent="0.25">
      <c r="L1405" s="13" t="str">
        <f t="shared" si="21"/>
        <v>no incluido</v>
      </c>
    </row>
    <row r="1406" spans="12:12" ht="15.75" customHeight="1" x14ac:dyDescent="0.25">
      <c r="L1406" s="13" t="str">
        <f t="shared" si="21"/>
        <v>no incluido</v>
      </c>
    </row>
    <row r="1407" spans="12:12" ht="15.75" customHeight="1" x14ac:dyDescent="0.25">
      <c r="L1407" s="13" t="str">
        <f t="shared" si="21"/>
        <v>no incluido</v>
      </c>
    </row>
    <row r="1408" spans="12:12" ht="15.75" customHeight="1" x14ac:dyDescent="0.25">
      <c r="L1408" s="13" t="str">
        <f t="shared" si="21"/>
        <v>no incluido</v>
      </c>
    </row>
    <row r="1409" spans="12:12" ht="15.75" customHeight="1" x14ac:dyDescent="0.25">
      <c r="L1409" s="13" t="str">
        <f t="shared" si="21"/>
        <v>no incluido</v>
      </c>
    </row>
    <row r="1410" spans="12:12" ht="15.75" customHeight="1" x14ac:dyDescent="0.25">
      <c r="L1410" s="13" t="str">
        <f t="shared" ref="L1410:L1473" si="22">IF(ISNUMBER(VLOOKUP(A1410,PRE,1,FALSE)),"PreAlerta",IF(ISNUMBER(VLOOKUP(A1410,POST,1,FALSE)),"PostAlerta",IF(ISNUMBER(VLOOKUP(A1410,EXCL,1,FALSE)),"Excluida","no incluido")))</f>
        <v>no incluido</v>
      </c>
    </row>
    <row r="1411" spans="12:12" ht="15.75" customHeight="1" x14ac:dyDescent="0.25">
      <c r="L1411" s="13" t="str">
        <f t="shared" si="22"/>
        <v>no incluido</v>
      </c>
    </row>
    <row r="1412" spans="12:12" ht="15.75" customHeight="1" x14ac:dyDescent="0.25">
      <c r="L1412" s="13" t="str">
        <f t="shared" si="22"/>
        <v>no incluido</v>
      </c>
    </row>
    <row r="1413" spans="12:12" ht="15.75" customHeight="1" x14ac:dyDescent="0.25">
      <c r="L1413" s="13" t="str">
        <f t="shared" si="22"/>
        <v>no incluido</v>
      </c>
    </row>
    <row r="1414" spans="12:12" ht="15.75" customHeight="1" x14ac:dyDescent="0.25">
      <c r="L1414" s="13" t="str">
        <f t="shared" si="22"/>
        <v>no incluido</v>
      </c>
    </row>
    <row r="1415" spans="12:12" ht="15.75" customHeight="1" x14ac:dyDescent="0.25">
      <c r="L1415" s="13" t="str">
        <f t="shared" si="22"/>
        <v>no incluido</v>
      </c>
    </row>
    <row r="1416" spans="12:12" ht="15.75" customHeight="1" x14ac:dyDescent="0.25">
      <c r="L1416" s="13" t="str">
        <f t="shared" si="22"/>
        <v>no incluido</v>
      </c>
    </row>
    <row r="1417" spans="12:12" ht="15.75" customHeight="1" x14ac:dyDescent="0.25">
      <c r="L1417" s="13" t="str">
        <f t="shared" si="22"/>
        <v>no incluido</v>
      </c>
    </row>
    <row r="1418" spans="12:12" ht="15.75" customHeight="1" x14ac:dyDescent="0.25">
      <c r="L1418" s="13" t="str">
        <f t="shared" si="22"/>
        <v>no incluido</v>
      </c>
    </row>
    <row r="1419" spans="12:12" ht="15.75" customHeight="1" x14ac:dyDescent="0.25">
      <c r="L1419" s="13" t="str">
        <f t="shared" si="22"/>
        <v>no incluido</v>
      </c>
    </row>
    <row r="1420" spans="12:12" ht="15.75" customHeight="1" x14ac:dyDescent="0.25">
      <c r="L1420" s="13" t="str">
        <f t="shared" si="22"/>
        <v>no incluido</v>
      </c>
    </row>
    <row r="1421" spans="12:12" ht="15.75" customHeight="1" x14ac:dyDescent="0.25">
      <c r="L1421" s="13" t="str">
        <f t="shared" si="22"/>
        <v>no incluido</v>
      </c>
    </row>
    <row r="1422" spans="12:12" ht="15.75" customHeight="1" x14ac:dyDescent="0.25">
      <c r="L1422" s="13" t="str">
        <f t="shared" si="22"/>
        <v>no incluido</v>
      </c>
    </row>
    <row r="1423" spans="12:12" ht="15.75" customHeight="1" x14ac:dyDescent="0.25">
      <c r="L1423" s="13" t="str">
        <f t="shared" si="22"/>
        <v>no incluido</v>
      </c>
    </row>
    <row r="1424" spans="12:12" ht="15.75" customHeight="1" x14ac:dyDescent="0.25">
      <c r="L1424" s="13" t="str">
        <f t="shared" si="22"/>
        <v>no incluido</v>
      </c>
    </row>
    <row r="1425" spans="12:12" ht="15.75" customHeight="1" x14ac:dyDescent="0.25">
      <c r="L1425" s="13" t="str">
        <f t="shared" si="22"/>
        <v>no incluido</v>
      </c>
    </row>
    <row r="1426" spans="12:12" ht="15.75" customHeight="1" x14ac:dyDescent="0.25">
      <c r="L1426" s="13" t="str">
        <f t="shared" si="22"/>
        <v>no incluido</v>
      </c>
    </row>
    <row r="1427" spans="12:12" ht="15.75" customHeight="1" x14ac:dyDescent="0.25">
      <c r="L1427" s="13" t="str">
        <f t="shared" si="22"/>
        <v>no incluido</v>
      </c>
    </row>
    <row r="1428" spans="12:12" ht="15.75" customHeight="1" x14ac:dyDescent="0.25">
      <c r="L1428" s="13" t="str">
        <f t="shared" si="22"/>
        <v>no incluido</v>
      </c>
    </row>
    <row r="1429" spans="12:12" ht="15.75" customHeight="1" x14ac:dyDescent="0.25">
      <c r="L1429" s="13" t="str">
        <f t="shared" si="22"/>
        <v>no incluido</v>
      </c>
    </row>
    <row r="1430" spans="12:12" ht="15.75" customHeight="1" x14ac:dyDescent="0.25">
      <c r="L1430" s="13" t="str">
        <f t="shared" si="22"/>
        <v>no incluido</v>
      </c>
    </row>
    <row r="1431" spans="12:12" ht="15.75" customHeight="1" x14ac:dyDescent="0.25">
      <c r="L1431" s="13" t="str">
        <f t="shared" si="22"/>
        <v>no incluido</v>
      </c>
    </row>
    <row r="1432" spans="12:12" ht="15.75" customHeight="1" x14ac:dyDescent="0.25">
      <c r="L1432" s="13" t="str">
        <f t="shared" si="22"/>
        <v>no incluido</v>
      </c>
    </row>
    <row r="1433" spans="12:12" ht="15.75" customHeight="1" x14ac:dyDescent="0.25">
      <c r="L1433" s="13" t="str">
        <f t="shared" si="22"/>
        <v>no incluido</v>
      </c>
    </row>
    <row r="1434" spans="12:12" ht="15.75" customHeight="1" x14ac:dyDescent="0.25">
      <c r="L1434" s="13" t="str">
        <f t="shared" si="22"/>
        <v>no incluido</v>
      </c>
    </row>
    <row r="1435" spans="12:12" ht="15.75" customHeight="1" x14ac:dyDescent="0.25">
      <c r="L1435" s="13" t="str">
        <f t="shared" si="22"/>
        <v>no incluido</v>
      </c>
    </row>
    <row r="1436" spans="12:12" ht="15.75" customHeight="1" x14ac:dyDescent="0.25">
      <c r="L1436" s="13" t="str">
        <f t="shared" si="22"/>
        <v>no incluido</v>
      </c>
    </row>
    <row r="1437" spans="12:12" ht="15.75" customHeight="1" x14ac:dyDescent="0.25">
      <c r="L1437" s="13" t="str">
        <f t="shared" si="22"/>
        <v>no incluido</v>
      </c>
    </row>
    <row r="1438" spans="12:12" ht="15.75" customHeight="1" x14ac:dyDescent="0.25">
      <c r="L1438" s="13" t="str">
        <f t="shared" si="22"/>
        <v>no incluido</v>
      </c>
    </row>
    <row r="1439" spans="12:12" ht="15.75" customHeight="1" x14ac:dyDescent="0.25">
      <c r="L1439" s="13" t="str">
        <f t="shared" si="22"/>
        <v>no incluido</v>
      </c>
    </row>
    <row r="1440" spans="12:12" ht="15.75" customHeight="1" x14ac:dyDescent="0.25">
      <c r="L1440" s="13" t="str">
        <f t="shared" si="22"/>
        <v>no incluido</v>
      </c>
    </row>
    <row r="1441" spans="12:12" ht="15.75" customHeight="1" x14ac:dyDescent="0.25">
      <c r="L1441" s="13" t="str">
        <f t="shared" si="22"/>
        <v>no incluido</v>
      </c>
    </row>
    <row r="1442" spans="12:12" ht="15.75" customHeight="1" x14ac:dyDescent="0.25">
      <c r="L1442" s="13" t="str">
        <f t="shared" si="22"/>
        <v>no incluido</v>
      </c>
    </row>
    <row r="1443" spans="12:12" ht="15.75" customHeight="1" x14ac:dyDescent="0.25">
      <c r="L1443" s="13" t="str">
        <f t="shared" si="22"/>
        <v>no incluido</v>
      </c>
    </row>
    <row r="1444" spans="12:12" ht="15.75" customHeight="1" x14ac:dyDescent="0.25">
      <c r="L1444" s="13" t="str">
        <f t="shared" si="22"/>
        <v>no incluido</v>
      </c>
    </row>
    <row r="1445" spans="12:12" ht="15.75" customHeight="1" x14ac:dyDescent="0.25">
      <c r="L1445" s="13" t="str">
        <f t="shared" si="22"/>
        <v>no incluido</v>
      </c>
    </row>
    <row r="1446" spans="12:12" ht="15.75" customHeight="1" x14ac:dyDescent="0.25">
      <c r="L1446" s="13" t="str">
        <f t="shared" si="22"/>
        <v>no incluido</v>
      </c>
    </row>
    <row r="1447" spans="12:12" ht="15.75" customHeight="1" x14ac:dyDescent="0.25">
      <c r="L1447" s="13" t="str">
        <f t="shared" si="22"/>
        <v>no incluido</v>
      </c>
    </row>
    <row r="1448" spans="12:12" ht="15.75" customHeight="1" x14ac:dyDescent="0.25">
      <c r="L1448" s="13" t="str">
        <f t="shared" si="22"/>
        <v>no incluido</v>
      </c>
    </row>
    <row r="1449" spans="12:12" ht="15.75" customHeight="1" x14ac:dyDescent="0.25">
      <c r="L1449" s="13" t="str">
        <f t="shared" si="22"/>
        <v>no incluido</v>
      </c>
    </row>
    <row r="1450" spans="12:12" ht="15.75" customHeight="1" x14ac:dyDescent="0.25">
      <c r="L1450" s="13" t="str">
        <f t="shared" si="22"/>
        <v>no incluido</v>
      </c>
    </row>
    <row r="1451" spans="12:12" ht="15.75" customHeight="1" x14ac:dyDescent="0.25">
      <c r="L1451" s="13" t="str">
        <f t="shared" si="22"/>
        <v>no incluido</v>
      </c>
    </row>
    <row r="1452" spans="12:12" ht="15.75" customHeight="1" x14ac:dyDescent="0.25">
      <c r="L1452" s="13" t="str">
        <f t="shared" si="22"/>
        <v>no incluido</v>
      </c>
    </row>
    <row r="1453" spans="12:12" ht="15.75" customHeight="1" x14ac:dyDescent="0.25">
      <c r="L1453" s="13" t="str">
        <f t="shared" si="22"/>
        <v>no incluido</v>
      </c>
    </row>
    <row r="1454" spans="12:12" ht="15.75" customHeight="1" x14ac:dyDescent="0.25">
      <c r="L1454" s="13" t="str">
        <f t="shared" si="22"/>
        <v>no incluido</v>
      </c>
    </row>
    <row r="1455" spans="12:12" ht="15.75" customHeight="1" x14ac:dyDescent="0.25">
      <c r="L1455" s="13" t="str">
        <f t="shared" si="22"/>
        <v>no incluido</v>
      </c>
    </row>
    <row r="1456" spans="12:12" ht="15.75" customHeight="1" x14ac:dyDescent="0.25">
      <c r="L1456" s="13" t="str">
        <f t="shared" si="22"/>
        <v>no incluido</v>
      </c>
    </row>
    <row r="1457" spans="12:12" ht="15.75" customHeight="1" x14ac:dyDescent="0.25">
      <c r="L1457" s="13" t="str">
        <f t="shared" si="22"/>
        <v>no incluido</v>
      </c>
    </row>
    <row r="1458" spans="12:12" ht="15.75" customHeight="1" x14ac:dyDescent="0.25">
      <c r="L1458" s="13" t="str">
        <f t="shared" si="22"/>
        <v>no incluido</v>
      </c>
    </row>
    <row r="1459" spans="12:12" ht="15.75" customHeight="1" x14ac:dyDescent="0.25">
      <c r="L1459" s="13" t="str">
        <f t="shared" si="22"/>
        <v>no incluido</v>
      </c>
    </row>
    <row r="1460" spans="12:12" ht="15.75" customHeight="1" x14ac:dyDescent="0.25">
      <c r="L1460" s="13" t="str">
        <f t="shared" si="22"/>
        <v>no incluido</v>
      </c>
    </row>
    <row r="1461" spans="12:12" ht="15.75" customHeight="1" x14ac:dyDescent="0.25">
      <c r="L1461" s="13" t="str">
        <f t="shared" si="22"/>
        <v>no incluido</v>
      </c>
    </row>
    <row r="1462" spans="12:12" ht="15.75" customHeight="1" x14ac:dyDescent="0.25">
      <c r="L1462" s="13" t="str">
        <f t="shared" si="22"/>
        <v>no incluido</v>
      </c>
    </row>
    <row r="1463" spans="12:12" ht="15.75" customHeight="1" x14ac:dyDescent="0.25">
      <c r="L1463" s="13" t="str">
        <f t="shared" si="22"/>
        <v>no incluido</v>
      </c>
    </row>
    <row r="1464" spans="12:12" ht="15.75" customHeight="1" x14ac:dyDescent="0.25">
      <c r="L1464" s="13" t="str">
        <f t="shared" si="22"/>
        <v>no incluido</v>
      </c>
    </row>
    <row r="1465" spans="12:12" ht="15.75" customHeight="1" x14ac:dyDescent="0.25">
      <c r="L1465" s="13" t="str">
        <f t="shared" si="22"/>
        <v>no incluido</v>
      </c>
    </row>
    <row r="1466" spans="12:12" ht="15.75" customHeight="1" x14ac:dyDescent="0.25">
      <c r="L1466" s="13" t="str">
        <f t="shared" si="22"/>
        <v>no incluido</v>
      </c>
    </row>
    <row r="1467" spans="12:12" ht="15.75" customHeight="1" x14ac:dyDescent="0.25">
      <c r="L1467" s="13" t="str">
        <f t="shared" si="22"/>
        <v>no incluido</v>
      </c>
    </row>
    <row r="1468" spans="12:12" ht="15.75" customHeight="1" x14ac:dyDescent="0.25">
      <c r="L1468" s="13" t="str">
        <f t="shared" si="22"/>
        <v>no incluido</v>
      </c>
    </row>
    <row r="1469" spans="12:12" ht="15.75" customHeight="1" x14ac:dyDescent="0.25">
      <c r="L1469" s="13" t="str">
        <f t="shared" si="22"/>
        <v>no incluido</v>
      </c>
    </row>
    <row r="1470" spans="12:12" ht="15.75" customHeight="1" x14ac:dyDescent="0.25">
      <c r="L1470" s="13" t="str">
        <f t="shared" si="22"/>
        <v>no incluido</v>
      </c>
    </row>
    <row r="1471" spans="12:12" ht="15.75" customHeight="1" x14ac:dyDescent="0.25">
      <c r="L1471" s="13" t="str">
        <f t="shared" si="22"/>
        <v>no incluido</v>
      </c>
    </row>
    <row r="1472" spans="12:12" ht="15.75" customHeight="1" x14ac:dyDescent="0.25">
      <c r="L1472" s="13" t="str">
        <f t="shared" si="22"/>
        <v>no incluido</v>
      </c>
    </row>
    <row r="1473" spans="12:12" ht="15.75" customHeight="1" x14ac:dyDescent="0.25">
      <c r="L1473" s="13" t="str">
        <f t="shared" si="22"/>
        <v>no incluido</v>
      </c>
    </row>
    <row r="1474" spans="12:12" ht="15.75" customHeight="1" x14ac:dyDescent="0.25">
      <c r="L1474" s="13" t="str">
        <f t="shared" ref="L1474:L1537" si="23">IF(ISNUMBER(VLOOKUP(A1474,PRE,1,FALSE)),"PreAlerta",IF(ISNUMBER(VLOOKUP(A1474,POST,1,FALSE)),"PostAlerta",IF(ISNUMBER(VLOOKUP(A1474,EXCL,1,FALSE)),"Excluida","no incluido")))</f>
        <v>no incluido</v>
      </c>
    </row>
    <row r="1475" spans="12:12" ht="15.75" customHeight="1" x14ac:dyDescent="0.25">
      <c r="L1475" s="13" t="str">
        <f t="shared" si="23"/>
        <v>no incluido</v>
      </c>
    </row>
    <row r="1476" spans="12:12" ht="15.75" customHeight="1" x14ac:dyDescent="0.25">
      <c r="L1476" s="13" t="str">
        <f t="shared" si="23"/>
        <v>no incluido</v>
      </c>
    </row>
    <row r="1477" spans="12:12" ht="15.75" customHeight="1" x14ac:dyDescent="0.25">
      <c r="L1477" s="13" t="str">
        <f t="shared" si="23"/>
        <v>no incluido</v>
      </c>
    </row>
    <row r="1478" spans="12:12" ht="15.75" customHeight="1" x14ac:dyDescent="0.25">
      <c r="L1478" s="13" t="str">
        <f t="shared" si="23"/>
        <v>no incluido</v>
      </c>
    </row>
    <row r="1479" spans="12:12" ht="15.75" customHeight="1" x14ac:dyDescent="0.25">
      <c r="L1479" s="13" t="str">
        <f t="shared" si="23"/>
        <v>no incluido</v>
      </c>
    </row>
    <row r="1480" spans="12:12" ht="15.75" customHeight="1" x14ac:dyDescent="0.25">
      <c r="L1480" s="13" t="str">
        <f t="shared" si="23"/>
        <v>no incluido</v>
      </c>
    </row>
    <row r="1481" spans="12:12" ht="15.75" customHeight="1" x14ac:dyDescent="0.25">
      <c r="L1481" s="13" t="str">
        <f t="shared" si="23"/>
        <v>no incluido</v>
      </c>
    </row>
    <row r="1482" spans="12:12" ht="15.75" customHeight="1" x14ac:dyDescent="0.25">
      <c r="L1482" s="13" t="str">
        <f t="shared" si="23"/>
        <v>no incluido</v>
      </c>
    </row>
    <row r="1483" spans="12:12" ht="15.75" customHeight="1" x14ac:dyDescent="0.25">
      <c r="L1483" s="13" t="str">
        <f t="shared" si="23"/>
        <v>no incluido</v>
      </c>
    </row>
    <row r="1484" spans="12:12" ht="15.75" customHeight="1" x14ac:dyDescent="0.25">
      <c r="L1484" s="13" t="str">
        <f t="shared" si="23"/>
        <v>no incluido</v>
      </c>
    </row>
    <row r="1485" spans="12:12" ht="15.75" customHeight="1" x14ac:dyDescent="0.25">
      <c r="L1485" s="13" t="str">
        <f t="shared" si="23"/>
        <v>no incluido</v>
      </c>
    </row>
    <row r="1486" spans="12:12" ht="15.75" customHeight="1" x14ac:dyDescent="0.25">
      <c r="L1486" s="13" t="str">
        <f t="shared" si="23"/>
        <v>no incluido</v>
      </c>
    </row>
    <row r="1487" spans="12:12" ht="15.75" customHeight="1" x14ac:dyDescent="0.25">
      <c r="L1487" s="13" t="str">
        <f t="shared" si="23"/>
        <v>no incluido</v>
      </c>
    </row>
    <row r="1488" spans="12:12" ht="15.75" customHeight="1" x14ac:dyDescent="0.25">
      <c r="L1488" s="13" t="str">
        <f t="shared" si="23"/>
        <v>no incluido</v>
      </c>
    </row>
    <row r="1489" spans="12:12" ht="15.75" customHeight="1" x14ac:dyDescent="0.25">
      <c r="L1489" s="13" t="str">
        <f t="shared" si="23"/>
        <v>no incluido</v>
      </c>
    </row>
    <row r="1490" spans="12:12" ht="15.75" customHeight="1" x14ac:dyDescent="0.25">
      <c r="L1490" s="13" t="str">
        <f t="shared" si="23"/>
        <v>no incluido</v>
      </c>
    </row>
    <row r="1491" spans="12:12" ht="15.75" customHeight="1" x14ac:dyDescent="0.25">
      <c r="L1491" s="13" t="str">
        <f t="shared" si="23"/>
        <v>no incluido</v>
      </c>
    </row>
    <row r="1492" spans="12:12" ht="15.75" customHeight="1" x14ac:dyDescent="0.25">
      <c r="L1492" s="13" t="str">
        <f t="shared" si="23"/>
        <v>no incluido</v>
      </c>
    </row>
    <row r="1493" spans="12:12" ht="15.75" customHeight="1" x14ac:dyDescent="0.25">
      <c r="L1493" s="13" t="str">
        <f t="shared" si="23"/>
        <v>no incluido</v>
      </c>
    </row>
    <row r="1494" spans="12:12" ht="15.75" customHeight="1" x14ac:dyDescent="0.25">
      <c r="L1494" s="13" t="str">
        <f t="shared" si="23"/>
        <v>no incluido</v>
      </c>
    </row>
    <row r="1495" spans="12:12" ht="15.75" customHeight="1" x14ac:dyDescent="0.25">
      <c r="L1495" s="13" t="str">
        <f t="shared" si="23"/>
        <v>no incluido</v>
      </c>
    </row>
    <row r="1496" spans="12:12" ht="15.75" customHeight="1" x14ac:dyDescent="0.25">
      <c r="L1496" s="13" t="str">
        <f t="shared" si="23"/>
        <v>no incluido</v>
      </c>
    </row>
    <row r="1497" spans="12:12" ht="15.75" customHeight="1" x14ac:dyDescent="0.25">
      <c r="L1497" s="13" t="str">
        <f t="shared" si="23"/>
        <v>no incluido</v>
      </c>
    </row>
    <row r="1498" spans="12:12" ht="15.75" customHeight="1" x14ac:dyDescent="0.25">
      <c r="L1498" s="13" t="str">
        <f t="shared" si="23"/>
        <v>no incluido</v>
      </c>
    </row>
    <row r="1499" spans="12:12" ht="15.75" customHeight="1" x14ac:dyDescent="0.25">
      <c r="L1499" s="13" t="str">
        <f t="shared" si="23"/>
        <v>no incluido</v>
      </c>
    </row>
    <row r="1500" spans="12:12" ht="15.75" customHeight="1" x14ac:dyDescent="0.25">
      <c r="L1500" s="13" t="str">
        <f t="shared" si="23"/>
        <v>no incluido</v>
      </c>
    </row>
    <row r="1501" spans="12:12" ht="15.75" customHeight="1" x14ac:dyDescent="0.25">
      <c r="L1501" s="13" t="str">
        <f t="shared" si="23"/>
        <v>no incluido</v>
      </c>
    </row>
    <row r="1502" spans="12:12" ht="15.75" customHeight="1" x14ac:dyDescent="0.25">
      <c r="L1502" s="13" t="str">
        <f t="shared" si="23"/>
        <v>no incluido</v>
      </c>
    </row>
    <row r="1503" spans="12:12" ht="15.75" customHeight="1" x14ac:dyDescent="0.25">
      <c r="L1503" s="13" t="str">
        <f t="shared" si="23"/>
        <v>no incluido</v>
      </c>
    </row>
    <row r="1504" spans="12:12" ht="15.75" customHeight="1" x14ac:dyDescent="0.25">
      <c r="L1504" s="13" t="str">
        <f t="shared" si="23"/>
        <v>no incluido</v>
      </c>
    </row>
    <row r="1505" spans="12:12" ht="15.75" customHeight="1" x14ac:dyDescent="0.25">
      <c r="L1505" s="13" t="str">
        <f t="shared" si="23"/>
        <v>no incluido</v>
      </c>
    </row>
    <row r="1506" spans="12:12" ht="15.75" customHeight="1" x14ac:dyDescent="0.25">
      <c r="L1506" s="13" t="str">
        <f t="shared" si="23"/>
        <v>no incluido</v>
      </c>
    </row>
    <row r="1507" spans="12:12" ht="15.75" customHeight="1" x14ac:dyDescent="0.25">
      <c r="L1507" s="13" t="str">
        <f t="shared" si="23"/>
        <v>no incluido</v>
      </c>
    </row>
    <row r="1508" spans="12:12" ht="15.75" customHeight="1" x14ac:dyDescent="0.25">
      <c r="L1508" s="13" t="str">
        <f t="shared" si="23"/>
        <v>no incluido</v>
      </c>
    </row>
    <row r="1509" spans="12:12" ht="15.75" customHeight="1" x14ac:dyDescent="0.25">
      <c r="L1509" s="13" t="str">
        <f t="shared" si="23"/>
        <v>no incluido</v>
      </c>
    </row>
    <row r="1510" spans="12:12" ht="15.75" customHeight="1" x14ac:dyDescent="0.25">
      <c r="L1510" s="13" t="str">
        <f t="shared" si="23"/>
        <v>no incluido</v>
      </c>
    </row>
    <row r="1511" spans="12:12" ht="15.75" customHeight="1" x14ac:dyDescent="0.25">
      <c r="L1511" s="13" t="str">
        <f t="shared" si="23"/>
        <v>no incluido</v>
      </c>
    </row>
    <row r="1512" spans="12:12" ht="15.75" customHeight="1" x14ac:dyDescent="0.25">
      <c r="L1512" s="13" t="str">
        <f t="shared" si="23"/>
        <v>no incluido</v>
      </c>
    </row>
    <row r="1513" spans="12:12" ht="15.75" customHeight="1" x14ac:dyDescent="0.25">
      <c r="L1513" s="13" t="str">
        <f t="shared" si="23"/>
        <v>no incluido</v>
      </c>
    </row>
    <row r="1514" spans="12:12" ht="15.75" customHeight="1" x14ac:dyDescent="0.25">
      <c r="L1514" s="13" t="str">
        <f t="shared" si="23"/>
        <v>no incluido</v>
      </c>
    </row>
    <row r="1515" spans="12:12" ht="15.75" customHeight="1" x14ac:dyDescent="0.25">
      <c r="L1515" s="13" t="str">
        <f t="shared" si="23"/>
        <v>no incluido</v>
      </c>
    </row>
    <row r="1516" spans="12:12" ht="15.75" customHeight="1" x14ac:dyDescent="0.25">
      <c r="L1516" s="13" t="str">
        <f t="shared" si="23"/>
        <v>no incluido</v>
      </c>
    </row>
    <row r="1517" spans="12:12" ht="15.75" customHeight="1" x14ac:dyDescent="0.25">
      <c r="L1517" s="13" t="str">
        <f t="shared" si="23"/>
        <v>no incluido</v>
      </c>
    </row>
    <row r="1518" spans="12:12" ht="15.75" customHeight="1" x14ac:dyDescent="0.25">
      <c r="L1518" s="13" t="str">
        <f t="shared" si="23"/>
        <v>no incluido</v>
      </c>
    </row>
    <row r="1519" spans="12:12" ht="15.75" customHeight="1" x14ac:dyDescent="0.25">
      <c r="L1519" s="13" t="str">
        <f t="shared" si="23"/>
        <v>no incluido</v>
      </c>
    </row>
    <row r="1520" spans="12:12" ht="15.75" customHeight="1" x14ac:dyDescent="0.25">
      <c r="L1520" s="13" t="str">
        <f t="shared" si="23"/>
        <v>no incluido</v>
      </c>
    </row>
    <row r="1521" spans="12:12" ht="15.75" customHeight="1" x14ac:dyDescent="0.25">
      <c r="L1521" s="13" t="str">
        <f t="shared" si="23"/>
        <v>no incluido</v>
      </c>
    </row>
    <row r="1522" spans="12:12" ht="15.75" customHeight="1" x14ac:dyDescent="0.25">
      <c r="L1522" s="13" t="str">
        <f t="shared" si="23"/>
        <v>no incluido</v>
      </c>
    </row>
    <row r="1523" spans="12:12" ht="15.75" customHeight="1" x14ac:dyDescent="0.25">
      <c r="L1523" s="13" t="str">
        <f t="shared" si="23"/>
        <v>no incluido</v>
      </c>
    </row>
    <row r="1524" spans="12:12" ht="15.75" customHeight="1" x14ac:dyDescent="0.25">
      <c r="L1524" s="13" t="str">
        <f t="shared" si="23"/>
        <v>no incluido</v>
      </c>
    </row>
    <row r="1525" spans="12:12" ht="15.75" customHeight="1" x14ac:dyDescent="0.25">
      <c r="L1525" s="13" t="str">
        <f t="shared" si="23"/>
        <v>no incluido</v>
      </c>
    </row>
    <row r="1526" spans="12:12" ht="15.75" customHeight="1" x14ac:dyDescent="0.25">
      <c r="L1526" s="13" t="str">
        <f t="shared" si="23"/>
        <v>no incluido</v>
      </c>
    </row>
    <row r="1527" spans="12:12" ht="15.75" customHeight="1" x14ac:dyDescent="0.25">
      <c r="L1527" s="13" t="str">
        <f t="shared" si="23"/>
        <v>no incluido</v>
      </c>
    </row>
    <row r="1528" spans="12:12" ht="15.75" customHeight="1" x14ac:dyDescent="0.25">
      <c r="L1528" s="13" t="str">
        <f t="shared" si="23"/>
        <v>no incluido</v>
      </c>
    </row>
    <row r="1529" spans="12:12" ht="15.75" customHeight="1" x14ac:dyDescent="0.25">
      <c r="L1529" s="13" t="str">
        <f t="shared" si="23"/>
        <v>no incluido</v>
      </c>
    </row>
    <row r="1530" spans="12:12" ht="15.75" customHeight="1" x14ac:dyDescent="0.25">
      <c r="L1530" s="13" t="str">
        <f t="shared" si="23"/>
        <v>no incluido</v>
      </c>
    </row>
    <row r="1531" spans="12:12" ht="15.75" customHeight="1" x14ac:dyDescent="0.25">
      <c r="L1531" s="13" t="str">
        <f t="shared" si="23"/>
        <v>no incluido</v>
      </c>
    </row>
    <row r="1532" spans="12:12" ht="15.75" customHeight="1" x14ac:dyDescent="0.25">
      <c r="L1532" s="13" t="str">
        <f t="shared" si="23"/>
        <v>no incluido</v>
      </c>
    </row>
    <row r="1533" spans="12:12" ht="15.75" customHeight="1" x14ac:dyDescent="0.25">
      <c r="L1533" s="13" t="str">
        <f t="shared" si="23"/>
        <v>no incluido</v>
      </c>
    </row>
    <row r="1534" spans="12:12" ht="15.75" customHeight="1" x14ac:dyDescent="0.25">
      <c r="L1534" s="13" t="str">
        <f t="shared" si="23"/>
        <v>no incluido</v>
      </c>
    </row>
    <row r="1535" spans="12:12" ht="15.75" customHeight="1" x14ac:dyDescent="0.25">
      <c r="L1535" s="13" t="str">
        <f t="shared" si="23"/>
        <v>no incluido</v>
      </c>
    </row>
    <row r="1536" spans="12:12" ht="15.75" customHeight="1" x14ac:dyDescent="0.25">
      <c r="L1536" s="13" t="str">
        <f t="shared" si="23"/>
        <v>no incluido</v>
      </c>
    </row>
    <row r="1537" spans="12:12" ht="15.75" customHeight="1" x14ac:dyDescent="0.25">
      <c r="L1537" s="13" t="str">
        <f t="shared" si="23"/>
        <v>no incluido</v>
      </c>
    </row>
    <row r="1538" spans="12:12" ht="15.75" customHeight="1" x14ac:dyDescent="0.25">
      <c r="L1538" s="13" t="str">
        <f t="shared" ref="L1538:L1601" si="24">IF(ISNUMBER(VLOOKUP(A1538,PRE,1,FALSE)),"PreAlerta",IF(ISNUMBER(VLOOKUP(A1538,POST,1,FALSE)),"PostAlerta",IF(ISNUMBER(VLOOKUP(A1538,EXCL,1,FALSE)),"Excluida","no incluido")))</f>
        <v>no incluido</v>
      </c>
    </row>
    <row r="1539" spans="12:12" ht="15.75" customHeight="1" x14ac:dyDescent="0.25">
      <c r="L1539" s="13" t="str">
        <f t="shared" si="24"/>
        <v>no incluido</v>
      </c>
    </row>
    <row r="1540" spans="12:12" ht="15.75" customHeight="1" x14ac:dyDescent="0.25">
      <c r="L1540" s="13" t="str">
        <f t="shared" si="24"/>
        <v>no incluido</v>
      </c>
    </row>
    <row r="1541" spans="12:12" ht="15.75" customHeight="1" x14ac:dyDescent="0.25">
      <c r="L1541" s="13" t="str">
        <f t="shared" si="24"/>
        <v>no incluido</v>
      </c>
    </row>
    <row r="1542" spans="12:12" ht="15.75" customHeight="1" x14ac:dyDescent="0.25">
      <c r="L1542" s="13" t="str">
        <f t="shared" si="24"/>
        <v>no incluido</v>
      </c>
    </row>
    <row r="1543" spans="12:12" ht="15.75" customHeight="1" x14ac:dyDescent="0.25">
      <c r="L1543" s="13" t="str">
        <f t="shared" si="24"/>
        <v>no incluido</v>
      </c>
    </row>
    <row r="1544" spans="12:12" ht="15.75" customHeight="1" x14ac:dyDescent="0.25">
      <c r="L1544" s="13" t="str">
        <f t="shared" si="24"/>
        <v>no incluido</v>
      </c>
    </row>
    <row r="1545" spans="12:12" ht="15.75" customHeight="1" x14ac:dyDescent="0.25">
      <c r="L1545" s="13" t="str">
        <f t="shared" si="24"/>
        <v>no incluido</v>
      </c>
    </row>
    <row r="1546" spans="12:12" ht="15.75" customHeight="1" x14ac:dyDescent="0.25">
      <c r="L1546" s="13" t="str">
        <f t="shared" si="24"/>
        <v>no incluido</v>
      </c>
    </row>
    <row r="1547" spans="12:12" ht="15.75" customHeight="1" x14ac:dyDescent="0.25">
      <c r="L1547" s="13" t="str">
        <f t="shared" si="24"/>
        <v>no incluido</v>
      </c>
    </row>
    <row r="1548" spans="12:12" ht="15.75" customHeight="1" x14ac:dyDescent="0.25">
      <c r="L1548" s="13" t="str">
        <f t="shared" si="24"/>
        <v>no incluido</v>
      </c>
    </row>
    <row r="1549" spans="12:12" ht="15.75" customHeight="1" x14ac:dyDescent="0.25">
      <c r="L1549" s="13" t="str">
        <f t="shared" si="24"/>
        <v>no incluido</v>
      </c>
    </row>
    <row r="1550" spans="12:12" ht="15.75" customHeight="1" x14ac:dyDescent="0.25">
      <c r="L1550" s="13" t="str">
        <f t="shared" si="24"/>
        <v>no incluido</v>
      </c>
    </row>
    <row r="1551" spans="12:12" ht="15.75" customHeight="1" x14ac:dyDescent="0.25">
      <c r="L1551" s="13" t="str">
        <f t="shared" si="24"/>
        <v>no incluido</v>
      </c>
    </row>
    <row r="1552" spans="12:12" ht="15.75" customHeight="1" x14ac:dyDescent="0.25">
      <c r="L1552" s="13" t="str">
        <f t="shared" si="24"/>
        <v>no incluido</v>
      </c>
    </row>
    <row r="1553" spans="12:12" ht="15.75" customHeight="1" x14ac:dyDescent="0.25">
      <c r="L1553" s="13" t="str">
        <f t="shared" si="24"/>
        <v>no incluido</v>
      </c>
    </row>
    <row r="1554" spans="12:12" ht="15.75" customHeight="1" x14ac:dyDescent="0.25">
      <c r="L1554" s="13" t="str">
        <f t="shared" si="24"/>
        <v>no incluido</v>
      </c>
    </row>
    <row r="1555" spans="12:12" ht="15.75" customHeight="1" x14ac:dyDescent="0.25">
      <c r="L1555" s="13" t="str">
        <f t="shared" si="24"/>
        <v>no incluido</v>
      </c>
    </row>
    <row r="1556" spans="12:12" ht="15.75" customHeight="1" x14ac:dyDescent="0.25">
      <c r="L1556" s="13" t="str">
        <f t="shared" si="24"/>
        <v>no incluido</v>
      </c>
    </row>
    <row r="1557" spans="12:12" ht="15.75" customHeight="1" x14ac:dyDescent="0.25">
      <c r="L1557" s="13" t="str">
        <f t="shared" si="24"/>
        <v>no incluido</v>
      </c>
    </row>
    <row r="1558" spans="12:12" ht="15.75" customHeight="1" x14ac:dyDescent="0.25">
      <c r="L1558" s="13" t="str">
        <f t="shared" si="24"/>
        <v>no incluido</v>
      </c>
    </row>
    <row r="1559" spans="12:12" ht="15.75" customHeight="1" x14ac:dyDescent="0.25">
      <c r="L1559" s="13" t="str">
        <f t="shared" si="24"/>
        <v>no incluido</v>
      </c>
    </row>
    <row r="1560" spans="12:12" ht="15.75" customHeight="1" x14ac:dyDescent="0.25">
      <c r="L1560" s="13" t="str">
        <f t="shared" si="24"/>
        <v>no incluido</v>
      </c>
    </row>
    <row r="1561" spans="12:12" ht="15.75" customHeight="1" x14ac:dyDescent="0.25">
      <c r="L1561" s="13" t="str">
        <f t="shared" si="24"/>
        <v>no incluido</v>
      </c>
    </row>
    <row r="1562" spans="12:12" ht="15.75" customHeight="1" x14ac:dyDescent="0.25">
      <c r="L1562" s="13" t="str">
        <f t="shared" si="24"/>
        <v>no incluido</v>
      </c>
    </row>
    <row r="1563" spans="12:12" ht="15.75" customHeight="1" x14ac:dyDescent="0.25">
      <c r="L1563" s="13" t="str">
        <f t="shared" si="24"/>
        <v>no incluido</v>
      </c>
    </row>
    <row r="1564" spans="12:12" ht="15.75" customHeight="1" x14ac:dyDescent="0.25">
      <c r="L1564" s="13" t="str">
        <f t="shared" si="24"/>
        <v>no incluido</v>
      </c>
    </row>
    <row r="1565" spans="12:12" ht="15.75" customHeight="1" x14ac:dyDescent="0.25">
      <c r="L1565" s="13" t="str">
        <f t="shared" si="24"/>
        <v>no incluido</v>
      </c>
    </row>
    <row r="1566" spans="12:12" ht="15.75" customHeight="1" x14ac:dyDescent="0.25">
      <c r="L1566" s="13" t="str">
        <f t="shared" si="24"/>
        <v>no incluido</v>
      </c>
    </row>
    <row r="1567" spans="12:12" ht="15.75" customHeight="1" x14ac:dyDescent="0.25">
      <c r="L1567" s="13" t="str">
        <f t="shared" si="24"/>
        <v>no incluido</v>
      </c>
    </row>
    <row r="1568" spans="12:12" ht="15.75" customHeight="1" x14ac:dyDescent="0.25">
      <c r="L1568" s="13" t="str">
        <f t="shared" si="24"/>
        <v>no incluido</v>
      </c>
    </row>
    <row r="1569" spans="12:12" ht="15.75" customHeight="1" x14ac:dyDescent="0.25">
      <c r="L1569" s="13" t="str">
        <f t="shared" si="24"/>
        <v>no incluido</v>
      </c>
    </row>
    <row r="1570" spans="12:12" ht="15.75" customHeight="1" x14ac:dyDescent="0.25">
      <c r="L1570" s="13" t="str">
        <f t="shared" si="24"/>
        <v>no incluido</v>
      </c>
    </row>
    <row r="1571" spans="12:12" ht="15.75" customHeight="1" x14ac:dyDescent="0.25">
      <c r="L1571" s="13" t="str">
        <f t="shared" si="24"/>
        <v>no incluido</v>
      </c>
    </row>
    <row r="1572" spans="12:12" ht="15.75" customHeight="1" x14ac:dyDescent="0.25">
      <c r="L1572" s="13" t="str">
        <f t="shared" si="24"/>
        <v>no incluido</v>
      </c>
    </row>
    <row r="1573" spans="12:12" ht="15.75" customHeight="1" x14ac:dyDescent="0.25">
      <c r="L1573" s="13" t="str">
        <f t="shared" si="24"/>
        <v>no incluido</v>
      </c>
    </row>
    <row r="1574" spans="12:12" ht="15.75" customHeight="1" x14ac:dyDescent="0.25">
      <c r="L1574" s="13" t="str">
        <f t="shared" si="24"/>
        <v>no incluido</v>
      </c>
    </row>
    <row r="1575" spans="12:12" ht="15.75" customHeight="1" x14ac:dyDescent="0.25">
      <c r="L1575" s="13" t="str">
        <f t="shared" si="24"/>
        <v>no incluido</v>
      </c>
    </row>
    <row r="1576" spans="12:12" ht="15.75" customHeight="1" x14ac:dyDescent="0.25">
      <c r="L1576" s="13" t="str">
        <f t="shared" si="24"/>
        <v>no incluido</v>
      </c>
    </row>
    <row r="1577" spans="12:12" ht="15.75" customHeight="1" x14ac:dyDescent="0.25">
      <c r="L1577" s="13" t="str">
        <f t="shared" si="24"/>
        <v>no incluido</v>
      </c>
    </row>
    <row r="1578" spans="12:12" ht="15.75" customHeight="1" x14ac:dyDescent="0.25">
      <c r="L1578" s="13" t="str">
        <f t="shared" si="24"/>
        <v>no incluido</v>
      </c>
    </row>
    <row r="1579" spans="12:12" ht="15.75" customHeight="1" x14ac:dyDescent="0.25">
      <c r="L1579" s="13" t="str">
        <f t="shared" si="24"/>
        <v>no incluido</v>
      </c>
    </row>
    <row r="1580" spans="12:12" ht="15.75" customHeight="1" x14ac:dyDescent="0.25">
      <c r="L1580" s="13" t="str">
        <f t="shared" si="24"/>
        <v>no incluido</v>
      </c>
    </row>
    <row r="1581" spans="12:12" ht="15.75" customHeight="1" x14ac:dyDescent="0.25">
      <c r="L1581" s="13" t="str">
        <f t="shared" si="24"/>
        <v>no incluido</v>
      </c>
    </row>
    <row r="1582" spans="12:12" ht="15.75" customHeight="1" x14ac:dyDescent="0.25">
      <c r="L1582" s="13" t="str">
        <f t="shared" si="24"/>
        <v>no incluido</v>
      </c>
    </row>
    <row r="1583" spans="12:12" ht="15.75" customHeight="1" x14ac:dyDescent="0.25">
      <c r="L1583" s="13" t="str">
        <f t="shared" si="24"/>
        <v>no incluido</v>
      </c>
    </row>
    <row r="1584" spans="12:12" ht="15.75" customHeight="1" x14ac:dyDescent="0.25">
      <c r="L1584" s="13" t="str">
        <f t="shared" si="24"/>
        <v>no incluido</v>
      </c>
    </row>
    <row r="1585" spans="12:12" ht="15.75" customHeight="1" x14ac:dyDescent="0.25">
      <c r="L1585" s="13" t="str">
        <f t="shared" si="24"/>
        <v>no incluido</v>
      </c>
    </row>
    <row r="1586" spans="12:12" ht="15.75" customHeight="1" x14ac:dyDescent="0.25">
      <c r="L1586" s="13" t="str">
        <f t="shared" si="24"/>
        <v>no incluido</v>
      </c>
    </row>
    <row r="1587" spans="12:12" ht="15.75" customHeight="1" x14ac:dyDescent="0.25">
      <c r="L1587" s="13" t="str">
        <f t="shared" si="24"/>
        <v>no incluido</v>
      </c>
    </row>
    <row r="1588" spans="12:12" ht="15.75" customHeight="1" x14ac:dyDescent="0.25">
      <c r="L1588" s="13" t="str">
        <f t="shared" si="24"/>
        <v>no incluido</v>
      </c>
    </row>
    <row r="1589" spans="12:12" ht="15.75" customHeight="1" x14ac:dyDescent="0.25">
      <c r="L1589" s="13" t="str">
        <f t="shared" si="24"/>
        <v>no incluido</v>
      </c>
    </row>
    <row r="1590" spans="12:12" ht="15.75" customHeight="1" x14ac:dyDescent="0.25">
      <c r="L1590" s="13" t="str">
        <f t="shared" si="24"/>
        <v>no incluido</v>
      </c>
    </row>
    <row r="1591" spans="12:12" ht="15.75" customHeight="1" x14ac:dyDescent="0.25">
      <c r="L1591" s="13" t="str">
        <f t="shared" si="24"/>
        <v>no incluido</v>
      </c>
    </row>
    <row r="1592" spans="12:12" ht="15.75" customHeight="1" x14ac:dyDescent="0.25">
      <c r="L1592" s="13" t="str">
        <f t="shared" si="24"/>
        <v>no incluido</v>
      </c>
    </row>
    <row r="1593" spans="12:12" ht="15.75" customHeight="1" x14ac:dyDescent="0.25">
      <c r="L1593" s="13" t="str">
        <f t="shared" si="24"/>
        <v>no incluido</v>
      </c>
    </row>
    <row r="1594" spans="12:12" ht="15.75" customHeight="1" x14ac:dyDescent="0.25">
      <c r="L1594" s="13" t="str">
        <f t="shared" si="24"/>
        <v>no incluido</v>
      </c>
    </row>
    <row r="1595" spans="12:12" ht="15.75" customHeight="1" x14ac:dyDescent="0.25">
      <c r="L1595" s="13" t="str">
        <f t="shared" si="24"/>
        <v>no incluido</v>
      </c>
    </row>
    <row r="1596" spans="12:12" ht="15.75" customHeight="1" x14ac:dyDescent="0.25">
      <c r="L1596" s="13" t="str">
        <f t="shared" si="24"/>
        <v>no incluido</v>
      </c>
    </row>
    <row r="1597" spans="12:12" ht="15.75" customHeight="1" x14ac:dyDescent="0.25">
      <c r="L1597" s="13" t="str">
        <f t="shared" si="24"/>
        <v>no incluido</v>
      </c>
    </row>
    <row r="1598" spans="12:12" ht="15.75" customHeight="1" x14ac:dyDescent="0.25">
      <c r="L1598" s="13" t="str">
        <f t="shared" si="24"/>
        <v>no incluido</v>
      </c>
    </row>
    <row r="1599" spans="12:12" ht="15.75" customHeight="1" x14ac:dyDescent="0.25">
      <c r="L1599" s="13" t="str">
        <f t="shared" si="24"/>
        <v>no incluido</v>
      </c>
    </row>
    <row r="1600" spans="12:12" ht="15.75" customHeight="1" x14ac:dyDescent="0.25">
      <c r="L1600" s="13" t="str">
        <f t="shared" si="24"/>
        <v>no incluido</v>
      </c>
    </row>
    <row r="1601" spans="12:12" ht="15.75" customHeight="1" x14ac:dyDescent="0.25">
      <c r="L1601" s="13" t="str">
        <f t="shared" si="24"/>
        <v>no incluido</v>
      </c>
    </row>
    <row r="1602" spans="12:12" ht="15.75" customHeight="1" x14ac:dyDescent="0.25">
      <c r="L1602" s="13" t="str">
        <f t="shared" ref="L1602:L1665" si="25">IF(ISNUMBER(VLOOKUP(A1602,PRE,1,FALSE)),"PreAlerta",IF(ISNUMBER(VLOOKUP(A1602,POST,1,FALSE)),"PostAlerta",IF(ISNUMBER(VLOOKUP(A1602,EXCL,1,FALSE)),"Excluida","no incluido")))</f>
        <v>no incluido</v>
      </c>
    </row>
    <row r="1603" spans="12:12" ht="15.75" customHeight="1" x14ac:dyDescent="0.25">
      <c r="L1603" s="13" t="str">
        <f t="shared" si="25"/>
        <v>no incluido</v>
      </c>
    </row>
    <row r="1604" spans="12:12" ht="15.75" customHeight="1" x14ac:dyDescent="0.25">
      <c r="L1604" s="13" t="str">
        <f t="shared" si="25"/>
        <v>no incluido</v>
      </c>
    </row>
    <row r="1605" spans="12:12" ht="15.75" customHeight="1" x14ac:dyDescent="0.25">
      <c r="L1605" s="13" t="str">
        <f t="shared" si="25"/>
        <v>no incluido</v>
      </c>
    </row>
    <row r="1606" spans="12:12" ht="15.75" customHeight="1" x14ac:dyDescent="0.25">
      <c r="L1606" s="13" t="str">
        <f t="shared" si="25"/>
        <v>no incluido</v>
      </c>
    </row>
    <row r="1607" spans="12:12" ht="15.75" customHeight="1" x14ac:dyDescent="0.25">
      <c r="L1607" s="13" t="str">
        <f t="shared" si="25"/>
        <v>no incluido</v>
      </c>
    </row>
    <row r="1608" spans="12:12" ht="15.75" customHeight="1" x14ac:dyDescent="0.25">
      <c r="L1608" s="13" t="str">
        <f t="shared" si="25"/>
        <v>no incluido</v>
      </c>
    </row>
    <row r="1609" spans="12:12" ht="15.75" customHeight="1" x14ac:dyDescent="0.25">
      <c r="L1609" s="13" t="str">
        <f t="shared" si="25"/>
        <v>no incluido</v>
      </c>
    </row>
    <row r="1610" spans="12:12" ht="15.75" customHeight="1" x14ac:dyDescent="0.25">
      <c r="L1610" s="13" t="str">
        <f t="shared" si="25"/>
        <v>no incluido</v>
      </c>
    </row>
    <row r="1611" spans="12:12" ht="15.75" customHeight="1" x14ac:dyDescent="0.25">
      <c r="L1611" s="13" t="str">
        <f t="shared" si="25"/>
        <v>no incluido</v>
      </c>
    </row>
    <row r="1612" spans="12:12" ht="15.75" customHeight="1" x14ac:dyDescent="0.25">
      <c r="L1612" s="13" t="str">
        <f t="shared" si="25"/>
        <v>no incluido</v>
      </c>
    </row>
    <row r="1613" spans="12:12" ht="15.75" customHeight="1" x14ac:dyDescent="0.25">
      <c r="L1613" s="13" t="str">
        <f t="shared" si="25"/>
        <v>no incluido</v>
      </c>
    </row>
    <row r="1614" spans="12:12" ht="15.75" customHeight="1" x14ac:dyDescent="0.25">
      <c r="L1614" s="13" t="str">
        <f t="shared" si="25"/>
        <v>no incluido</v>
      </c>
    </row>
    <row r="1615" spans="12:12" ht="15.75" customHeight="1" x14ac:dyDescent="0.25">
      <c r="L1615" s="13" t="str">
        <f t="shared" si="25"/>
        <v>no incluido</v>
      </c>
    </row>
    <row r="1616" spans="12:12" ht="15.75" customHeight="1" x14ac:dyDescent="0.25">
      <c r="L1616" s="13" t="str">
        <f t="shared" si="25"/>
        <v>no incluido</v>
      </c>
    </row>
    <row r="1617" spans="12:12" ht="15.75" customHeight="1" x14ac:dyDescent="0.25">
      <c r="L1617" s="13" t="str">
        <f t="shared" si="25"/>
        <v>no incluido</v>
      </c>
    </row>
    <row r="1618" spans="12:12" ht="15.75" customHeight="1" x14ac:dyDescent="0.25">
      <c r="L1618" s="13" t="str">
        <f t="shared" si="25"/>
        <v>no incluido</v>
      </c>
    </row>
    <row r="1619" spans="12:12" ht="15.75" customHeight="1" x14ac:dyDescent="0.25">
      <c r="L1619" s="13" t="str">
        <f t="shared" si="25"/>
        <v>no incluido</v>
      </c>
    </row>
    <row r="1620" spans="12:12" ht="15.75" customHeight="1" x14ac:dyDescent="0.25">
      <c r="L1620" s="13" t="str">
        <f t="shared" si="25"/>
        <v>no incluido</v>
      </c>
    </row>
    <row r="1621" spans="12:12" ht="15.75" customHeight="1" x14ac:dyDescent="0.25">
      <c r="L1621" s="13" t="str">
        <f t="shared" si="25"/>
        <v>no incluido</v>
      </c>
    </row>
    <row r="1622" spans="12:12" ht="15.75" customHeight="1" x14ac:dyDescent="0.25">
      <c r="L1622" s="13" t="str">
        <f t="shared" si="25"/>
        <v>no incluido</v>
      </c>
    </row>
    <row r="1623" spans="12:12" ht="15.75" customHeight="1" x14ac:dyDescent="0.25">
      <c r="L1623" s="13" t="str">
        <f t="shared" si="25"/>
        <v>no incluido</v>
      </c>
    </row>
    <row r="1624" spans="12:12" ht="15.75" customHeight="1" x14ac:dyDescent="0.25">
      <c r="L1624" s="13" t="str">
        <f t="shared" si="25"/>
        <v>no incluido</v>
      </c>
    </row>
    <row r="1625" spans="12:12" ht="15.75" customHeight="1" x14ac:dyDescent="0.25">
      <c r="L1625" s="13" t="str">
        <f t="shared" si="25"/>
        <v>no incluido</v>
      </c>
    </row>
    <row r="1626" spans="12:12" ht="15.75" customHeight="1" x14ac:dyDescent="0.25">
      <c r="L1626" s="13" t="str">
        <f t="shared" si="25"/>
        <v>no incluido</v>
      </c>
    </row>
    <row r="1627" spans="12:12" ht="15.75" customHeight="1" x14ac:dyDescent="0.25">
      <c r="L1627" s="13" t="str">
        <f t="shared" si="25"/>
        <v>no incluido</v>
      </c>
    </row>
    <row r="1628" spans="12:12" ht="15.75" customHeight="1" x14ac:dyDescent="0.25">
      <c r="L1628" s="13" t="str">
        <f t="shared" si="25"/>
        <v>no incluido</v>
      </c>
    </row>
    <row r="1629" spans="12:12" ht="15.75" customHeight="1" x14ac:dyDescent="0.25">
      <c r="L1629" s="13" t="str">
        <f t="shared" si="25"/>
        <v>no incluido</v>
      </c>
    </row>
    <row r="1630" spans="12:12" ht="15.75" customHeight="1" x14ac:dyDescent="0.25">
      <c r="L1630" s="13" t="str">
        <f t="shared" si="25"/>
        <v>no incluido</v>
      </c>
    </row>
    <row r="1631" spans="12:12" ht="15.75" customHeight="1" x14ac:dyDescent="0.25">
      <c r="L1631" s="13" t="str">
        <f t="shared" si="25"/>
        <v>no incluido</v>
      </c>
    </row>
    <row r="1632" spans="12:12" ht="15.75" customHeight="1" x14ac:dyDescent="0.25">
      <c r="L1632" s="13" t="str">
        <f t="shared" si="25"/>
        <v>no incluido</v>
      </c>
    </row>
    <row r="1633" spans="12:12" ht="15.75" customHeight="1" x14ac:dyDescent="0.25">
      <c r="L1633" s="13" t="str">
        <f t="shared" si="25"/>
        <v>no incluido</v>
      </c>
    </row>
    <row r="1634" spans="12:12" ht="15.75" customHeight="1" x14ac:dyDescent="0.25">
      <c r="L1634" s="13" t="str">
        <f t="shared" si="25"/>
        <v>no incluido</v>
      </c>
    </row>
    <row r="1635" spans="12:12" ht="15.75" customHeight="1" x14ac:dyDescent="0.25">
      <c r="L1635" s="13" t="str">
        <f t="shared" si="25"/>
        <v>no incluido</v>
      </c>
    </row>
    <row r="1636" spans="12:12" ht="15.75" customHeight="1" x14ac:dyDescent="0.25">
      <c r="L1636" s="13" t="str">
        <f t="shared" si="25"/>
        <v>no incluido</v>
      </c>
    </row>
    <row r="1637" spans="12:12" ht="15.75" customHeight="1" x14ac:dyDescent="0.25">
      <c r="L1637" s="13" t="str">
        <f t="shared" si="25"/>
        <v>no incluido</v>
      </c>
    </row>
    <row r="1638" spans="12:12" ht="15.75" customHeight="1" x14ac:dyDescent="0.25">
      <c r="L1638" s="13" t="str">
        <f t="shared" si="25"/>
        <v>no incluido</v>
      </c>
    </row>
    <row r="1639" spans="12:12" ht="15.75" customHeight="1" x14ac:dyDescent="0.25">
      <c r="L1639" s="13" t="str">
        <f t="shared" si="25"/>
        <v>no incluido</v>
      </c>
    </row>
    <row r="1640" spans="12:12" ht="15.75" customHeight="1" x14ac:dyDescent="0.25">
      <c r="L1640" s="13" t="str">
        <f t="shared" si="25"/>
        <v>no incluido</v>
      </c>
    </row>
    <row r="1641" spans="12:12" ht="15.75" customHeight="1" x14ac:dyDescent="0.25">
      <c r="L1641" s="13" t="str">
        <f t="shared" si="25"/>
        <v>no incluido</v>
      </c>
    </row>
    <row r="1642" spans="12:12" ht="15.75" customHeight="1" x14ac:dyDescent="0.25">
      <c r="L1642" s="13" t="str">
        <f t="shared" si="25"/>
        <v>no incluido</v>
      </c>
    </row>
    <row r="1643" spans="12:12" ht="15.75" customHeight="1" x14ac:dyDescent="0.25">
      <c r="L1643" s="13" t="str">
        <f t="shared" si="25"/>
        <v>no incluido</v>
      </c>
    </row>
    <row r="1644" spans="12:12" ht="15.75" customHeight="1" x14ac:dyDescent="0.25">
      <c r="L1644" s="13" t="str">
        <f t="shared" si="25"/>
        <v>no incluido</v>
      </c>
    </row>
    <row r="1645" spans="12:12" ht="15.75" customHeight="1" x14ac:dyDescent="0.25">
      <c r="L1645" s="13" t="str">
        <f t="shared" si="25"/>
        <v>no incluido</v>
      </c>
    </row>
    <row r="1646" spans="12:12" ht="15.75" customHeight="1" x14ac:dyDescent="0.25">
      <c r="L1646" s="13" t="str">
        <f t="shared" si="25"/>
        <v>no incluido</v>
      </c>
    </row>
    <row r="1647" spans="12:12" ht="15.75" customHeight="1" x14ac:dyDescent="0.25">
      <c r="L1647" s="13" t="str">
        <f t="shared" si="25"/>
        <v>no incluido</v>
      </c>
    </row>
    <row r="1648" spans="12:12" ht="15.75" customHeight="1" x14ac:dyDescent="0.25">
      <c r="L1648" s="13" t="str">
        <f t="shared" si="25"/>
        <v>no incluido</v>
      </c>
    </row>
    <row r="1649" spans="12:12" ht="15.75" customHeight="1" x14ac:dyDescent="0.25">
      <c r="L1649" s="13" t="str">
        <f t="shared" si="25"/>
        <v>no incluido</v>
      </c>
    </row>
    <row r="1650" spans="12:12" ht="15.75" customHeight="1" x14ac:dyDescent="0.25">
      <c r="L1650" s="13" t="str">
        <f t="shared" si="25"/>
        <v>no incluido</v>
      </c>
    </row>
    <row r="1651" spans="12:12" ht="15.75" customHeight="1" x14ac:dyDescent="0.25">
      <c r="L1651" s="13" t="str">
        <f t="shared" si="25"/>
        <v>no incluido</v>
      </c>
    </row>
    <row r="1652" spans="12:12" ht="15.75" customHeight="1" x14ac:dyDescent="0.25">
      <c r="L1652" s="13" t="str">
        <f t="shared" si="25"/>
        <v>no incluido</v>
      </c>
    </row>
    <row r="1653" spans="12:12" ht="15.75" customHeight="1" x14ac:dyDescent="0.25">
      <c r="L1653" s="13" t="str">
        <f t="shared" si="25"/>
        <v>no incluido</v>
      </c>
    </row>
    <row r="1654" spans="12:12" ht="15.75" customHeight="1" x14ac:dyDescent="0.25">
      <c r="L1654" s="13" t="str">
        <f t="shared" si="25"/>
        <v>no incluido</v>
      </c>
    </row>
    <row r="1655" spans="12:12" ht="15.75" customHeight="1" x14ac:dyDescent="0.25">
      <c r="L1655" s="13" t="str">
        <f t="shared" si="25"/>
        <v>no incluido</v>
      </c>
    </row>
    <row r="1656" spans="12:12" ht="15.75" customHeight="1" x14ac:dyDescent="0.25">
      <c r="L1656" s="13" t="str">
        <f t="shared" si="25"/>
        <v>no incluido</v>
      </c>
    </row>
    <row r="1657" spans="12:12" ht="15.75" customHeight="1" x14ac:dyDescent="0.25">
      <c r="L1657" s="13" t="str">
        <f t="shared" si="25"/>
        <v>no incluido</v>
      </c>
    </row>
    <row r="1658" spans="12:12" ht="15.75" customHeight="1" x14ac:dyDescent="0.25">
      <c r="L1658" s="13" t="str">
        <f t="shared" si="25"/>
        <v>no incluido</v>
      </c>
    </row>
    <row r="1659" spans="12:12" ht="15.75" customHeight="1" x14ac:dyDescent="0.25">
      <c r="L1659" s="13" t="str">
        <f t="shared" si="25"/>
        <v>no incluido</v>
      </c>
    </row>
    <row r="1660" spans="12:12" ht="15.75" customHeight="1" x14ac:dyDescent="0.25">
      <c r="L1660" s="13" t="str">
        <f t="shared" si="25"/>
        <v>no incluido</v>
      </c>
    </row>
    <row r="1661" spans="12:12" ht="15.75" customHeight="1" x14ac:dyDescent="0.25">
      <c r="L1661" s="13" t="str">
        <f t="shared" si="25"/>
        <v>no incluido</v>
      </c>
    </row>
    <row r="1662" spans="12:12" ht="15.75" customHeight="1" x14ac:dyDescent="0.25">
      <c r="L1662" s="13" t="str">
        <f t="shared" si="25"/>
        <v>no incluido</v>
      </c>
    </row>
    <row r="1663" spans="12:12" ht="15.75" customHeight="1" x14ac:dyDescent="0.25">
      <c r="L1663" s="13" t="str">
        <f t="shared" si="25"/>
        <v>no incluido</v>
      </c>
    </row>
    <row r="1664" spans="12:12" ht="15.75" customHeight="1" x14ac:dyDescent="0.25">
      <c r="L1664" s="13" t="str">
        <f t="shared" si="25"/>
        <v>no incluido</v>
      </c>
    </row>
    <row r="1665" spans="12:12" ht="15.75" customHeight="1" x14ac:dyDescent="0.25">
      <c r="L1665" s="13" t="str">
        <f t="shared" si="25"/>
        <v>no incluido</v>
      </c>
    </row>
    <row r="1666" spans="12:12" ht="15.75" customHeight="1" x14ac:dyDescent="0.25">
      <c r="L1666" s="13" t="str">
        <f t="shared" ref="L1666:L1729" si="26">IF(ISNUMBER(VLOOKUP(A1666,PRE,1,FALSE)),"PreAlerta",IF(ISNUMBER(VLOOKUP(A1666,POST,1,FALSE)),"PostAlerta",IF(ISNUMBER(VLOOKUP(A1666,EXCL,1,FALSE)),"Excluida","no incluido")))</f>
        <v>no incluido</v>
      </c>
    </row>
    <row r="1667" spans="12:12" ht="15.75" customHeight="1" x14ac:dyDescent="0.25">
      <c r="L1667" s="13" t="str">
        <f t="shared" si="26"/>
        <v>no incluido</v>
      </c>
    </row>
    <row r="1668" spans="12:12" ht="15.75" customHeight="1" x14ac:dyDescent="0.25">
      <c r="L1668" s="13" t="str">
        <f t="shared" si="26"/>
        <v>no incluido</v>
      </c>
    </row>
    <row r="1669" spans="12:12" ht="15.75" customHeight="1" x14ac:dyDescent="0.25">
      <c r="L1669" s="13" t="str">
        <f t="shared" si="26"/>
        <v>no incluido</v>
      </c>
    </row>
    <row r="1670" spans="12:12" ht="15.75" customHeight="1" x14ac:dyDescent="0.25">
      <c r="L1670" s="13" t="str">
        <f t="shared" si="26"/>
        <v>no incluido</v>
      </c>
    </row>
    <row r="1671" spans="12:12" ht="15.75" customHeight="1" x14ac:dyDescent="0.25">
      <c r="L1671" s="13" t="str">
        <f t="shared" si="26"/>
        <v>no incluido</v>
      </c>
    </row>
    <row r="1672" spans="12:12" ht="15.75" customHeight="1" x14ac:dyDescent="0.25">
      <c r="L1672" s="13" t="str">
        <f t="shared" si="26"/>
        <v>no incluido</v>
      </c>
    </row>
    <row r="1673" spans="12:12" ht="15.75" customHeight="1" x14ac:dyDescent="0.25">
      <c r="L1673" s="13" t="str">
        <f t="shared" si="26"/>
        <v>no incluido</v>
      </c>
    </row>
    <row r="1674" spans="12:12" ht="15.75" customHeight="1" x14ac:dyDescent="0.25">
      <c r="L1674" s="13" t="str">
        <f t="shared" si="26"/>
        <v>no incluido</v>
      </c>
    </row>
    <row r="1675" spans="12:12" ht="15.75" customHeight="1" x14ac:dyDescent="0.25">
      <c r="L1675" s="13" t="str">
        <f t="shared" si="26"/>
        <v>no incluido</v>
      </c>
    </row>
    <row r="1676" spans="12:12" ht="15.75" customHeight="1" x14ac:dyDescent="0.25">
      <c r="L1676" s="13" t="str">
        <f t="shared" si="26"/>
        <v>no incluido</v>
      </c>
    </row>
    <row r="1677" spans="12:12" ht="15.75" customHeight="1" x14ac:dyDescent="0.25">
      <c r="L1677" s="13" t="str">
        <f t="shared" si="26"/>
        <v>no incluido</v>
      </c>
    </row>
    <row r="1678" spans="12:12" ht="15.75" customHeight="1" x14ac:dyDescent="0.25">
      <c r="L1678" s="13" t="str">
        <f t="shared" si="26"/>
        <v>no incluido</v>
      </c>
    </row>
    <row r="1679" spans="12:12" ht="15.75" customHeight="1" x14ac:dyDescent="0.25">
      <c r="L1679" s="13" t="str">
        <f t="shared" si="26"/>
        <v>no incluido</v>
      </c>
    </row>
    <row r="1680" spans="12:12" ht="15.75" customHeight="1" x14ac:dyDescent="0.25">
      <c r="L1680" s="13" t="str">
        <f t="shared" si="26"/>
        <v>no incluido</v>
      </c>
    </row>
    <row r="1681" spans="12:12" ht="15.75" customHeight="1" x14ac:dyDescent="0.25">
      <c r="L1681" s="13" t="str">
        <f t="shared" si="26"/>
        <v>no incluido</v>
      </c>
    </row>
    <row r="1682" spans="12:12" ht="15.75" customHeight="1" x14ac:dyDescent="0.25">
      <c r="L1682" s="13" t="str">
        <f t="shared" si="26"/>
        <v>no incluido</v>
      </c>
    </row>
    <row r="1683" spans="12:12" ht="15.75" customHeight="1" x14ac:dyDescent="0.25">
      <c r="L1683" s="13" t="str">
        <f t="shared" si="26"/>
        <v>no incluido</v>
      </c>
    </row>
    <row r="1684" spans="12:12" ht="15.75" customHeight="1" x14ac:dyDescent="0.25">
      <c r="L1684" s="13" t="str">
        <f t="shared" si="26"/>
        <v>no incluido</v>
      </c>
    </row>
    <row r="1685" spans="12:12" ht="15.75" customHeight="1" x14ac:dyDescent="0.25">
      <c r="L1685" s="13" t="str">
        <f t="shared" si="26"/>
        <v>no incluido</v>
      </c>
    </row>
    <row r="1686" spans="12:12" ht="15.75" customHeight="1" x14ac:dyDescent="0.25">
      <c r="L1686" s="13" t="str">
        <f t="shared" si="26"/>
        <v>no incluido</v>
      </c>
    </row>
    <row r="1687" spans="12:12" ht="15.75" customHeight="1" x14ac:dyDescent="0.25">
      <c r="L1687" s="13" t="str">
        <f t="shared" si="26"/>
        <v>no incluido</v>
      </c>
    </row>
    <row r="1688" spans="12:12" ht="15.75" customHeight="1" x14ac:dyDescent="0.25">
      <c r="L1688" s="13" t="str">
        <f t="shared" si="26"/>
        <v>no incluido</v>
      </c>
    </row>
    <row r="1689" spans="12:12" ht="15.75" customHeight="1" x14ac:dyDescent="0.25">
      <c r="L1689" s="13" t="str">
        <f t="shared" si="26"/>
        <v>no incluido</v>
      </c>
    </row>
    <row r="1690" spans="12:12" ht="15.75" customHeight="1" x14ac:dyDescent="0.25">
      <c r="L1690" s="13" t="str">
        <f t="shared" si="26"/>
        <v>no incluido</v>
      </c>
    </row>
    <row r="1691" spans="12:12" ht="15.75" customHeight="1" x14ac:dyDescent="0.25">
      <c r="L1691" s="13" t="str">
        <f t="shared" si="26"/>
        <v>no incluido</v>
      </c>
    </row>
    <row r="1692" spans="12:12" ht="15.75" customHeight="1" x14ac:dyDescent="0.25">
      <c r="L1692" s="13" t="str">
        <f t="shared" si="26"/>
        <v>no incluido</v>
      </c>
    </row>
    <row r="1693" spans="12:12" ht="15.75" customHeight="1" x14ac:dyDescent="0.25">
      <c r="L1693" s="13" t="str">
        <f t="shared" si="26"/>
        <v>no incluido</v>
      </c>
    </row>
    <row r="1694" spans="12:12" ht="15.75" customHeight="1" x14ac:dyDescent="0.25">
      <c r="L1694" s="13" t="str">
        <f t="shared" si="26"/>
        <v>no incluido</v>
      </c>
    </row>
    <row r="1695" spans="12:12" ht="15.75" customHeight="1" x14ac:dyDescent="0.25">
      <c r="L1695" s="13" t="str">
        <f t="shared" si="26"/>
        <v>no incluido</v>
      </c>
    </row>
    <row r="1696" spans="12:12" ht="15.75" customHeight="1" x14ac:dyDescent="0.25">
      <c r="L1696" s="13" t="str">
        <f t="shared" si="26"/>
        <v>no incluido</v>
      </c>
    </row>
    <row r="1697" spans="12:12" ht="15.75" customHeight="1" x14ac:dyDescent="0.25">
      <c r="L1697" s="13" t="str">
        <f t="shared" si="26"/>
        <v>no incluido</v>
      </c>
    </row>
    <row r="1698" spans="12:12" ht="15.75" customHeight="1" x14ac:dyDescent="0.25">
      <c r="L1698" s="13" t="str">
        <f t="shared" si="26"/>
        <v>no incluido</v>
      </c>
    </row>
    <row r="1699" spans="12:12" ht="15.75" customHeight="1" x14ac:dyDescent="0.25">
      <c r="L1699" s="13" t="str">
        <f t="shared" si="26"/>
        <v>no incluido</v>
      </c>
    </row>
    <row r="1700" spans="12:12" ht="15.75" customHeight="1" x14ac:dyDescent="0.25">
      <c r="L1700" s="13" t="str">
        <f t="shared" si="26"/>
        <v>no incluido</v>
      </c>
    </row>
    <row r="1701" spans="12:12" ht="15.75" customHeight="1" x14ac:dyDescent="0.25">
      <c r="L1701" s="13" t="str">
        <f t="shared" si="26"/>
        <v>no incluido</v>
      </c>
    </row>
    <row r="1702" spans="12:12" ht="15.75" customHeight="1" x14ac:dyDescent="0.25">
      <c r="L1702" s="13" t="str">
        <f t="shared" si="26"/>
        <v>no incluido</v>
      </c>
    </row>
    <row r="1703" spans="12:12" ht="15.75" customHeight="1" x14ac:dyDescent="0.25">
      <c r="L1703" s="13" t="str">
        <f t="shared" si="26"/>
        <v>no incluido</v>
      </c>
    </row>
    <row r="1704" spans="12:12" ht="15.75" customHeight="1" x14ac:dyDescent="0.25">
      <c r="L1704" s="13" t="str">
        <f t="shared" si="26"/>
        <v>no incluido</v>
      </c>
    </row>
    <row r="1705" spans="12:12" ht="15.75" customHeight="1" x14ac:dyDescent="0.25">
      <c r="L1705" s="13" t="str">
        <f t="shared" si="26"/>
        <v>no incluido</v>
      </c>
    </row>
    <row r="1706" spans="12:12" ht="15.75" customHeight="1" x14ac:dyDescent="0.25">
      <c r="L1706" s="13" t="str">
        <f t="shared" si="26"/>
        <v>no incluido</v>
      </c>
    </row>
    <row r="1707" spans="12:12" ht="15.75" customHeight="1" x14ac:dyDescent="0.25">
      <c r="L1707" s="13" t="str">
        <f t="shared" si="26"/>
        <v>no incluido</v>
      </c>
    </row>
    <row r="1708" spans="12:12" ht="15.75" customHeight="1" x14ac:dyDescent="0.25">
      <c r="L1708" s="13" t="str">
        <f t="shared" si="26"/>
        <v>no incluido</v>
      </c>
    </row>
    <row r="1709" spans="12:12" ht="15.75" customHeight="1" x14ac:dyDescent="0.25">
      <c r="L1709" s="13" t="str">
        <f t="shared" si="26"/>
        <v>no incluido</v>
      </c>
    </row>
    <row r="1710" spans="12:12" ht="15.75" customHeight="1" x14ac:dyDescent="0.25">
      <c r="L1710" s="13" t="str">
        <f t="shared" si="26"/>
        <v>no incluido</v>
      </c>
    </row>
    <row r="1711" spans="12:12" ht="15.75" customHeight="1" x14ac:dyDescent="0.25">
      <c r="L1711" s="13" t="str">
        <f t="shared" si="26"/>
        <v>no incluido</v>
      </c>
    </row>
    <row r="1712" spans="12:12" ht="15.75" customHeight="1" x14ac:dyDescent="0.25">
      <c r="L1712" s="13" t="str">
        <f t="shared" si="26"/>
        <v>no incluido</v>
      </c>
    </row>
    <row r="1713" spans="12:12" ht="15.75" customHeight="1" x14ac:dyDescent="0.25">
      <c r="L1713" s="13" t="str">
        <f t="shared" si="26"/>
        <v>no incluido</v>
      </c>
    </row>
    <row r="1714" spans="12:12" ht="15.75" customHeight="1" x14ac:dyDescent="0.25">
      <c r="L1714" s="13" t="str">
        <f t="shared" si="26"/>
        <v>no incluido</v>
      </c>
    </row>
    <row r="1715" spans="12:12" ht="15.75" customHeight="1" x14ac:dyDescent="0.25">
      <c r="L1715" s="13" t="str">
        <f t="shared" si="26"/>
        <v>no incluido</v>
      </c>
    </row>
    <row r="1716" spans="12:12" ht="15.75" customHeight="1" x14ac:dyDescent="0.25">
      <c r="L1716" s="13" t="str">
        <f t="shared" si="26"/>
        <v>no incluido</v>
      </c>
    </row>
    <row r="1717" spans="12:12" ht="15.75" customHeight="1" x14ac:dyDescent="0.25">
      <c r="L1717" s="13" t="str">
        <f t="shared" si="26"/>
        <v>no incluido</v>
      </c>
    </row>
    <row r="1718" spans="12:12" ht="15.75" customHeight="1" x14ac:dyDescent="0.25">
      <c r="L1718" s="13" t="str">
        <f t="shared" si="26"/>
        <v>no incluido</v>
      </c>
    </row>
    <row r="1719" spans="12:12" ht="15.75" customHeight="1" x14ac:dyDescent="0.25">
      <c r="L1719" s="13" t="str">
        <f t="shared" si="26"/>
        <v>no incluido</v>
      </c>
    </row>
    <row r="1720" spans="12:12" ht="15.75" customHeight="1" x14ac:dyDescent="0.25">
      <c r="L1720" s="13" t="str">
        <f t="shared" si="26"/>
        <v>no incluido</v>
      </c>
    </row>
    <row r="1721" spans="12:12" ht="15.75" customHeight="1" x14ac:dyDescent="0.25">
      <c r="L1721" s="13" t="str">
        <f t="shared" si="26"/>
        <v>no incluido</v>
      </c>
    </row>
    <row r="1722" spans="12:12" ht="15.75" customHeight="1" x14ac:dyDescent="0.25">
      <c r="L1722" s="13" t="str">
        <f t="shared" si="26"/>
        <v>no incluido</v>
      </c>
    </row>
    <row r="1723" spans="12:12" ht="15.75" customHeight="1" x14ac:dyDescent="0.25">
      <c r="L1723" s="13" t="str">
        <f t="shared" si="26"/>
        <v>no incluido</v>
      </c>
    </row>
    <row r="1724" spans="12:12" ht="15.75" customHeight="1" x14ac:dyDescent="0.25">
      <c r="L1724" s="13" t="str">
        <f t="shared" si="26"/>
        <v>no incluido</v>
      </c>
    </row>
    <row r="1725" spans="12:12" ht="15.75" customHeight="1" x14ac:dyDescent="0.25">
      <c r="L1725" s="13" t="str">
        <f t="shared" si="26"/>
        <v>no incluido</v>
      </c>
    </row>
    <row r="1726" spans="12:12" ht="15.75" customHeight="1" x14ac:dyDescent="0.25">
      <c r="L1726" s="13" t="str">
        <f t="shared" si="26"/>
        <v>no incluido</v>
      </c>
    </row>
    <row r="1727" spans="12:12" ht="15.75" customHeight="1" x14ac:dyDescent="0.25">
      <c r="L1727" s="13" t="str">
        <f t="shared" si="26"/>
        <v>no incluido</v>
      </c>
    </row>
    <row r="1728" spans="12:12" ht="15.75" customHeight="1" x14ac:dyDescent="0.25">
      <c r="L1728" s="13" t="str">
        <f t="shared" si="26"/>
        <v>no incluido</v>
      </c>
    </row>
    <row r="1729" spans="12:12" ht="15.75" customHeight="1" x14ac:dyDescent="0.25">
      <c r="L1729" s="13" t="str">
        <f t="shared" si="26"/>
        <v>no incluido</v>
      </c>
    </row>
    <row r="1730" spans="12:12" ht="15.75" customHeight="1" x14ac:dyDescent="0.25">
      <c r="L1730" s="13" t="str">
        <f t="shared" ref="L1730:L1793" si="27">IF(ISNUMBER(VLOOKUP(A1730,PRE,1,FALSE)),"PreAlerta",IF(ISNUMBER(VLOOKUP(A1730,POST,1,FALSE)),"PostAlerta",IF(ISNUMBER(VLOOKUP(A1730,EXCL,1,FALSE)),"Excluida","no incluido")))</f>
        <v>no incluido</v>
      </c>
    </row>
    <row r="1731" spans="12:12" ht="15.75" customHeight="1" x14ac:dyDescent="0.25">
      <c r="L1731" s="13" t="str">
        <f t="shared" si="27"/>
        <v>no incluido</v>
      </c>
    </row>
    <row r="1732" spans="12:12" ht="15.75" customHeight="1" x14ac:dyDescent="0.25">
      <c r="L1732" s="13" t="str">
        <f t="shared" si="27"/>
        <v>no incluido</v>
      </c>
    </row>
    <row r="1733" spans="12:12" ht="15.75" customHeight="1" x14ac:dyDescent="0.25">
      <c r="L1733" s="13" t="str">
        <f t="shared" si="27"/>
        <v>no incluido</v>
      </c>
    </row>
    <row r="1734" spans="12:12" ht="15.75" customHeight="1" x14ac:dyDescent="0.25">
      <c r="L1734" s="13" t="str">
        <f t="shared" si="27"/>
        <v>no incluido</v>
      </c>
    </row>
    <row r="1735" spans="12:12" ht="15.75" customHeight="1" x14ac:dyDescent="0.25">
      <c r="L1735" s="13" t="str">
        <f t="shared" si="27"/>
        <v>no incluido</v>
      </c>
    </row>
    <row r="1736" spans="12:12" ht="15.75" customHeight="1" x14ac:dyDescent="0.25">
      <c r="L1736" s="13" t="str">
        <f t="shared" si="27"/>
        <v>no incluido</v>
      </c>
    </row>
    <row r="1737" spans="12:12" ht="15.75" customHeight="1" x14ac:dyDescent="0.25">
      <c r="L1737" s="13" t="str">
        <f t="shared" si="27"/>
        <v>no incluido</v>
      </c>
    </row>
    <row r="1738" spans="12:12" ht="15.75" customHeight="1" x14ac:dyDescent="0.25">
      <c r="L1738" s="13" t="str">
        <f t="shared" si="27"/>
        <v>no incluido</v>
      </c>
    </row>
    <row r="1739" spans="12:12" ht="15.75" customHeight="1" x14ac:dyDescent="0.25">
      <c r="L1739" s="13" t="str">
        <f t="shared" si="27"/>
        <v>no incluido</v>
      </c>
    </row>
    <row r="1740" spans="12:12" ht="15.75" customHeight="1" x14ac:dyDescent="0.25">
      <c r="L1740" s="13" t="str">
        <f t="shared" si="27"/>
        <v>no incluido</v>
      </c>
    </row>
    <row r="1741" spans="12:12" ht="15.75" customHeight="1" x14ac:dyDescent="0.25">
      <c r="L1741" s="13" t="str">
        <f t="shared" si="27"/>
        <v>no incluido</v>
      </c>
    </row>
    <row r="1742" spans="12:12" ht="15.75" customHeight="1" x14ac:dyDescent="0.25">
      <c r="L1742" s="13" t="str">
        <f t="shared" si="27"/>
        <v>no incluido</v>
      </c>
    </row>
    <row r="1743" spans="12:12" ht="15.75" customHeight="1" x14ac:dyDescent="0.25">
      <c r="L1743" s="13" t="str">
        <f t="shared" si="27"/>
        <v>no incluido</v>
      </c>
    </row>
    <row r="1744" spans="12:12" ht="15.75" customHeight="1" x14ac:dyDescent="0.25">
      <c r="L1744" s="13" t="str">
        <f t="shared" si="27"/>
        <v>no incluido</v>
      </c>
    </row>
    <row r="1745" spans="12:12" ht="15.75" customHeight="1" x14ac:dyDescent="0.25">
      <c r="L1745" s="13" t="str">
        <f t="shared" si="27"/>
        <v>no incluido</v>
      </c>
    </row>
    <row r="1746" spans="12:12" ht="15.75" customHeight="1" x14ac:dyDescent="0.25">
      <c r="L1746" s="13" t="str">
        <f t="shared" si="27"/>
        <v>no incluido</v>
      </c>
    </row>
    <row r="1747" spans="12:12" ht="15.75" customHeight="1" x14ac:dyDescent="0.25">
      <c r="L1747" s="13" t="str">
        <f t="shared" si="27"/>
        <v>no incluido</v>
      </c>
    </row>
    <row r="1748" spans="12:12" ht="15.75" customHeight="1" x14ac:dyDescent="0.25">
      <c r="L1748" s="13" t="str">
        <f t="shared" si="27"/>
        <v>no incluido</v>
      </c>
    </row>
    <row r="1749" spans="12:12" ht="15.75" customHeight="1" x14ac:dyDescent="0.25">
      <c r="L1749" s="13" t="str">
        <f t="shared" si="27"/>
        <v>no incluido</v>
      </c>
    </row>
    <row r="1750" spans="12:12" ht="15.75" customHeight="1" x14ac:dyDescent="0.25">
      <c r="L1750" s="13" t="str">
        <f t="shared" si="27"/>
        <v>no incluido</v>
      </c>
    </row>
    <row r="1751" spans="12:12" ht="15.75" customHeight="1" x14ac:dyDescent="0.25">
      <c r="L1751" s="13" t="str">
        <f t="shared" si="27"/>
        <v>no incluido</v>
      </c>
    </row>
    <row r="1752" spans="12:12" ht="15.75" customHeight="1" x14ac:dyDescent="0.25">
      <c r="L1752" s="13" t="str">
        <f t="shared" si="27"/>
        <v>no incluido</v>
      </c>
    </row>
    <row r="1753" spans="12:12" ht="15.75" customHeight="1" x14ac:dyDescent="0.25">
      <c r="L1753" s="13" t="str">
        <f t="shared" si="27"/>
        <v>no incluido</v>
      </c>
    </row>
    <row r="1754" spans="12:12" ht="15.75" customHeight="1" x14ac:dyDescent="0.25">
      <c r="L1754" s="13" t="str">
        <f t="shared" si="27"/>
        <v>no incluido</v>
      </c>
    </row>
    <row r="1755" spans="12:12" ht="15.75" customHeight="1" x14ac:dyDescent="0.25">
      <c r="L1755" s="13" t="str">
        <f t="shared" si="27"/>
        <v>no incluido</v>
      </c>
    </row>
    <row r="1756" spans="12:12" ht="15.75" customHeight="1" x14ac:dyDescent="0.25">
      <c r="L1756" s="13" t="str">
        <f t="shared" si="27"/>
        <v>no incluido</v>
      </c>
    </row>
    <row r="1757" spans="12:12" ht="15.75" customHeight="1" x14ac:dyDescent="0.25">
      <c r="L1757" s="13" t="str">
        <f t="shared" si="27"/>
        <v>no incluido</v>
      </c>
    </row>
    <row r="1758" spans="12:12" ht="15.75" customHeight="1" x14ac:dyDescent="0.25">
      <c r="L1758" s="13" t="str">
        <f t="shared" si="27"/>
        <v>no incluido</v>
      </c>
    </row>
    <row r="1759" spans="12:12" ht="15.75" customHeight="1" x14ac:dyDescent="0.25">
      <c r="L1759" s="13" t="str">
        <f t="shared" si="27"/>
        <v>no incluido</v>
      </c>
    </row>
    <row r="1760" spans="12:12" ht="15.75" customHeight="1" x14ac:dyDescent="0.25">
      <c r="L1760" s="13" t="str">
        <f t="shared" si="27"/>
        <v>no incluido</v>
      </c>
    </row>
    <row r="1761" spans="12:12" ht="15.75" customHeight="1" x14ac:dyDescent="0.25">
      <c r="L1761" s="13" t="str">
        <f t="shared" si="27"/>
        <v>no incluido</v>
      </c>
    </row>
    <row r="1762" spans="12:12" ht="15.75" customHeight="1" x14ac:dyDescent="0.25">
      <c r="L1762" s="13" t="str">
        <f t="shared" si="27"/>
        <v>no incluido</v>
      </c>
    </row>
    <row r="1763" spans="12:12" ht="15.75" customHeight="1" x14ac:dyDescent="0.25">
      <c r="L1763" s="13" t="str">
        <f t="shared" si="27"/>
        <v>no incluido</v>
      </c>
    </row>
    <row r="1764" spans="12:12" ht="15.75" customHeight="1" x14ac:dyDescent="0.25">
      <c r="L1764" s="13" t="str">
        <f t="shared" si="27"/>
        <v>no incluido</v>
      </c>
    </row>
    <row r="1765" spans="12:12" ht="15.75" customHeight="1" x14ac:dyDescent="0.25">
      <c r="L1765" s="13" t="str">
        <f t="shared" si="27"/>
        <v>no incluido</v>
      </c>
    </row>
    <row r="1766" spans="12:12" ht="15.75" customHeight="1" x14ac:dyDescent="0.25">
      <c r="L1766" s="13" t="str">
        <f t="shared" si="27"/>
        <v>no incluido</v>
      </c>
    </row>
    <row r="1767" spans="12:12" ht="15.75" customHeight="1" x14ac:dyDescent="0.25">
      <c r="L1767" s="13" t="str">
        <f t="shared" si="27"/>
        <v>no incluido</v>
      </c>
    </row>
    <row r="1768" spans="12:12" ht="15.75" customHeight="1" x14ac:dyDescent="0.25">
      <c r="L1768" s="13" t="str">
        <f t="shared" si="27"/>
        <v>no incluido</v>
      </c>
    </row>
    <row r="1769" spans="12:12" ht="15.75" customHeight="1" x14ac:dyDescent="0.25">
      <c r="L1769" s="13" t="str">
        <f t="shared" si="27"/>
        <v>no incluido</v>
      </c>
    </row>
    <row r="1770" spans="12:12" ht="15.75" customHeight="1" x14ac:dyDescent="0.25">
      <c r="L1770" s="13" t="str">
        <f t="shared" si="27"/>
        <v>no incluido</v>
      </c>
    </row>
    <row r="1771" spans="12:12" ht="15.75" customHeight="1" x14ac:dyDescent="0.25">
      <c r="L1771" s="13" t="str">
        <f t="shared" si="27"/>
        <v>no incluido</v>
      </c>
    </row>
    <row r="1772" spans="12:12" ht="15.75" customHeight="1" x14ac:dyDescent="0.25">
      <c r="L1772" s="13" t="str">
        <f t="shared" si="27"/>
        <v>no incluido</v>
      </c>
    </row>
    <row r="1773" spans="12:12" ht="15.75" customHeight="1" x14ac:dyDescent="0.25">
      <c r="L1773" s="13" t="str">
        <f t="shared" si="27"/>
        <v>no incluido</v>
      </c>
    </row>
    <row r="1774" spans="12:12" ht="15.75" customHeight="1" x14ac:dyDescent="0.25">
      <c r="L1774" s="13" t="str">
        <f t="shared" si="27"/>
        <v>no incluido</v>
      </c>
    </row>
    <row r="1775" spans="12:12" ht="15.75" customHeight="1" x14ac:dyDescent="0.25">
      <c r="L1775" s="13" t="str">
        <f t="shared" si="27"/>
        <v>no incluido</v>
      </c>
    </row>
    <row r="1776" spans="12:12" ht="15.75" customHeight="1" x14ac:dyDescent="0.25">
      <c r="L1776" s="13" t="str">
        <f t="shared" si="27"/>
        <v>no incluido</v>
      </c>
    </row>
    <row r="1777" spans="12:12" ht="15.75" customHeight="1" x14ac:dyDescent="0.25">
      <c r="L1777" s="13" t="str">
        <f t="shared" si="27"/>
        <v>no incluido</v>
      </c>
    </row>
    <row r="1778" spans="12:12" ht="15.75" customHeight="1" x14ac:dyDescent="0.25">
      <c r="L1778" s="13" t="str">
        <f t="shared" si="27"/>
        <v>no incluido</v>
      </c>
    </row>
    <row r="1779" spans="12:12" ht="15.75" customHeight="1" x14ac:dyDescent="0.25">
      <c r="L1779" s="13" t="str">
        <f t="shared" si="27"/>
        <v>no incluido</v>
      </c>
    </row>
    <row r="1780" spans="12:12" ht="15.75" customHeight="1" x14ac:dyDescent="0.25">
      <c r="L1780" s="13" t="str">
        <f t="shared" si="27"/>
        <v>no incluido</v>
      </c>
    </row>
    <row r="1781" spans="12:12" ht="15.75" customHeight="1" x14ac:dyDescent="0.25">
      <c r="L1781" s="13" t="str">
        <f t="shared" si="27"/>
        <v>no incluido</v>
      </c>
    </row>
    <row r="1782" spans="12:12" ht="15.75" customHeight="1" x14ac:dyDescent="0.25">
      <c r="L1782" s="13" t="str">
        <f t="shared" si="27"/>
        <v>no incluido</v>
      </c>
    </row>
    <row r="1783" spans="12:12" ht="15.75" customHeight="1" x14ac:dyDescent="0.25">
      <c r="L1783" s="13" t="str">
        <f t="shared" si="27"/>
        <v>no incluido</v>
      </c>
    </row>
    <row r="1784" spans="12:12" ht="15.75" customHeight="1" x14ac:dyDescent="0.25">
      <c r="L1784" s="13" t="str">
        <f t="shared" si="27"/>
        <v>no incluido</v>
      </c>
    </row>
    <row r="1785" spans="12:12" ht="15.75" customHeight="1" x14ac:dyDescent="0.25">
      <c r="L1785" s="13" t="str">
        <f t="shared" si="27"/>
        <v>no incluido</v>
      </c>
    </row>
    <row r="1786" spans="12:12" ht="15.75" customHeight="1" x14ac:dyDescent="0.25">
      <c r="L1786" s="13" t="str">
        <f t="shared" si="27"/>
        <v>no incluido</v>
      </c>
    </row>
    <row r="1787" spans="12:12" ht="15.75" customHeight="1" x14ac:dyDescent="0.25">
      <c r="L1787" s="13" t="str">
        <f t="shared" si="27"/>
        <v>no incluido</v>
      </c>
    </row>
    <row r="1788" spans="12:12" ht="15.75" customHeight="1" x14ac:dyDescent="0.25">
      <c r="L1788" s="13" t="str">
        <f t="shared" si="27"/>
        <v>no incluido</v>
      </c>
    </row>
    <row r="1789" spans="12:12" ht="15.75" customHeight="1" x14ac:dyDescent="0.25">
      <c r="L1789" s="13" t="str">
        <f t="shared" si="27"/>
        <v>no incluido</v>
      </c>
    </row>
    <row r="1790" spans="12:12" ht="15.75" customHeight="1" x14ac:dyDescent="0.25">
      <c r="L1790" s="13" t="str">
        <f t="shared" si="27"/>
        <v>no incluido</v>
      </c>
    </row>
    <row r="1791" spans="12:12" ht="15.75" customHeight="1" x14ac:dyDescent="0.25">
      <c r="L1791" s="13" t="str">
        <f t="shared" si="27"/>
        <v>no incluido</v>
      </c>
    </row>
    <row r="1792" spans="12:12" ht="15.75" customHeight="1" x14ac:dyDescent="0.25">
      <c r="L1792" s="13" t="str">
        <f t="shared" si="27"/>
        <v>no incluido</v>
      </c>
    </row>
    <row r="1793" spans="12:12" ht="15.75" customHeight="1" x14ac:dyDescent="0.25">
      <c r="L1793" s="13" t="str">
        <f t="shared" si="27"/>
        <v>no incluido</v>
      </c>
    </row>
    <row r="1794" spans="12:12" ht="15.75" customHeight="1" x14ac:dyDescent="0.25">
      <c r="L1794" s="13" t="str">
        <f t="shared" ref="L1794:L1857" si="28">IF(ISNUMBER(VLOOKUP(A1794,PRE,1,FALSE)),"PreAlerta",IF(ISNUMBER(VLOOKUP(A1794,POST,1,FALSE)),"PostAlerta",IF(ISNUMBER(VLOOKUP(A1794,EXCL,1,FALSE)),"Excluida","no incluido")))</f>
        <v>no incluido</v>
      </c>
    </row>
    <row r="1795" spans="12:12" ht="15.75" customHeight="1" x14ac:dyDescent="0.25">
      <c r="L1795" s="13" t="str">
        <f t="shared" si="28"/>
        <v>no incluido</v>
      </c>
    </row>
    <row r="1796" spans="12:12" ht="15.75" customHeight="1" x14ac:dyDescent="0.25">
      <c r="L1796" s="13" t="str">
        <f t="shared" si="28"/>
        <v>no incluido</v>
      </c>
    </row>
    <row r="1797" spans="12:12" ht="15.75" customHeight="1" x14ac:dyDescent="0.25">
      <c r="L1797" s="13" t="str">
        <f t="shared" si="28"/>
        <v>no incluido</v>
      </c>
    </row>
    <row r="1798" spans="12:12" ht="15.75" customHeight="1" x14ac:dyDescent="0.25">
      <c r="L1798" s="13" t="str">
        <f t="shared" si="28"/>
        <v>no incluido</v>
      </c>
    </row>
    <row r="1799" spans="12:12" ht="15.75" customHeight="1" x14ac:dyDescent="0.25">
      <c r="L1799" s="13" t="str">
        <f t="shared" si="28"/>
        <v>no incluido</v>
      </c>
    </row>
    <row r="1800" spans="12:12" ht="15.75" customHeight="1" x14ac:dyDescent="0.25">
      <c r="L1800" s="13" t="str">
        <f t="shared" si="28"/>
        <v>no incluido</v>
      </c>
    </row>
    <row r="1801" spans="12:12" ht="15.75" customHeight="1" x14ac:dyDescent="0.25">
      <c r="L1801" s="13" t="str">
        <f t="shared" si="28"/>
        <v>no incluido</v>
      </c>
    </row>
    <row r="1802" spans="12:12" ht="15.75" customHeight="1" x14ac:dyDescent="0.25">
      <c r="L1802" s="13" t="str">
        <f t="shared" si="28"/>
        <v>no incluido</v>
      </c>
    </row>
    <row r="1803" spans="12:12" ht="15.75" customHeight="1" x14ac:dyDescent="0.25">
      <c r="L1803" s="13" t="str">
        <f t="shared" si="28"/>
        <v>no incluido</v>
      </c>
    </row>
    <row r="1804" spans="12:12" ht="15.75" customHeight="1" x14ac:dyDescent="0.25">
      <c r="L1804" s="13" t="str">
        <f t="shared" si="28"/>
        <v>no incluido</v>
      </c>
    </row>
    <row r="1805" spans="12:12" ht="15.75" customHeight="1" x14ac:dyDescent="0.25">
      <c r="L1805" s="13" t="str">
        <f t="shared" si="28"/>
        <v>no incluido</v>
      </c>
    </row>
    <row r="1806" spans="12:12" ht="15.75" customHeight="1" x14ac:dyDescent="0.25">
      <c r="L1806" s="13" t="str">
        <f t="shared" si="28"/>
        <v>no incluido</v>
      </c>
    </row>
    <row r="1807" spans="12:12" ht="15.75" customHeight="1" x14ac:dyDescent="0.25">
      <c r="L1807" s="13" t="str">
        <f t="shared" si="28"/>
        <v>no incluido</v>
      </c>
    </row>
    <row r="1808" spans="12:12" ht="15.75" customHeight="1" x14ac:dyDescent="0.25">
      <c r="L1808" s="13" t="str">
        <f t="shared" si="28"/>
        <v>no incluido</v>
      </c>
    </row>
    <row r="1809" spans="12:12" ht="15.75" customHeight="1" x14ac:dyDescent="0.25">
      <c r="L1809" s="13" t="str">
        <f t="shared" si="28"/>
        <v>no incluido</v>
      </c>
    </row>
    <row r="1810" spans="12:12" ht="15.75" customHeight="1" x14ac:dyDescent="0.25">
      <c r="L1810" s="13" t="str">
        <f t="shared" si="28"/>
        <v>no incluido</v>
      </c>
    </row>
    <row r="1811" spans="12:12" ht="15.75" customHeight="1" x14ac:dyDescent="0.25">
      <c r="L1811" s="13" t="str">
        <f t="shared" si="28"/>
        <v>no incluido</v>
      </c>
    </row>
    <row r="1812" spans="12:12" ht="15.75" customHeight="1" x14ac:dyDescent="0.25">
      <c r="L1812" s="13" t="str">
        <f t="shared" si="28"/>
        <v>no incluido</v>
      </c>
    </row>
    <row r="1813" spans="12:12" ht="15.75" customHeight="1" x14ac:dyDescent="0.25">
      <c r="L1813" s="13" t="str">
        <f t="shared" si="28"/>
        <v>no incluido</v>
      </c>
    </row>
    <row r="1814" spans="12:12" ht="15.75" customHeight="1" x14ac:dyDescent="0.25">
      <c r="L1814" s="13" t="str">
        <f t="shared" si="28"/>
        <v>no incluido</v>
      </c>
    </row>
    <row r="1815" spans="12:12" ht="15.75" customHeight="1" x14ac:dyDescent="0.25">
      <c r="L1815" s="13" t="str">
        <f t="shared" si="28"/>
        <v>no incluido</v>
      </c>
    </row>
    <row r="1816" spans="12:12" ht="15.75" customHeight="1" x14ac:dyDescent="0.25">
      <c r="L1816" s="13" t="str">
        <f t="shared" si="28"/>
        <v>no incluido</v>
      </c>
    </row>
    <row r="1817" spans="12:12" ht="15.75" customHeight="1" x14ac:dyDescent="0.25">
      <c r="L1817" s="13" t="str">
        <f t="shared" si="28"/>
        <v>no incluido</v>
      </c>
    </row>
    <row r="1818" spans="12:12" ht="15.75" customHeight="1" x14ac:dyDescent="0.25">
      <c r="L1818" s="13" t="str">
        <f t="shared" si="28"/>
        <v>no incluido</v>
      </c>
    </row>
    <row r="1819" spans="12:12" ht="15.75" customHeight="1" x14ac:dyDescent="0.25">
      <c r="L1819" s="13" t="str">
        <f t="shared" si="28"/>
        <v>no incluido</v>
      </c>
    </row>
    <row r="1820" spans="12:12" ht="15.75" customHeight="1" x14ac:dyDescent="0.25">
      <c r="L1820" s="13" t="str">
        <f t="shared" si="28"/>
        <v>no incluido</v>
      </c>
    </row>
    <row r="1821" spans="12:12" ht="15.75" customHeight="1" x14ac:dyDescent="0.25">
      <c r="L1821" s="13" t="str">
        <f t="shared" si="28"/>
        <v>no incluido</v>
      </c>
    </row>
    <row r="1822" spans="12:12" ht="15.75" customHeight="1" x14ac:dyDescent="0.25">
      <c r="L1822" s="13" t="str">
        <f t="shared" si="28"/>
        <v>no incluido</v>
      </c>
    </row>
    <row r="1823" spans="12:12" ht="15.75" customHeight="1" x14ac:dyDescent="0.25">
      <c r="L1823" s="13" t="str">
        <f t="shared" si="28"/>
        <v>no incluido</v>
      </c>
    </row>
    <row r="1824" spans="12:12" ht="15.75" customHeight="1" x14ac:dyDescent="0.25">
      <c r="L1824" s="13" t="str">
        <f t="shared" si="28"/>
        <v>no incluido</v>
      </c>
    </row>
    <row r="1825" spans="12:12" ht="15.75" customHeight="1" x14ac:dyDescent="0.25">
      <c r="L1825" s="13" t="str">
        <f t="shared" si="28"/>
        <v>no incluido</v>
      </c>
    </row>
    <row r="1826" spans="12:12" ht="15.75" customHeight="1" x14ac:dyDescent="0.25">
      <c r="L1826" s="13" t="str">
        <f t="shared" si="28"/>
        <v>no incluido</v>
      </c>
    </row>
    <row r="1827" spans="12:12" ht="15.75" customHeight="1" x14ac:dyDescent="0.25">
      <c r="L1827" s="13" t="str">
        <f t="shared" si="28"/>
        <v>no incluido</v>
      </c>
    </row>
    <row r="1828" spans="12:12" ht="15.75" customHeight="1" x14ac:dyDescent="0.25">
      <c r="L1828" s="13" t="str">
        <f t="shared" si="28"/>
        <v>no incluido</v>
      </c>
    </row>
    <row r="1829" spans="12:12" ht="15.75" customHeight="1" x14ac:dyDescent="0.25">
      <c r="L1829" s="13" t="str">
        <f t="shared" si="28"/>
        <v>no incluido</v>
      </c>
    </row>
    <row r="1830" spans="12:12" ht="15.75" customHeight="1" x14ac:dyDescent="0.25">
      <c r="L1830" s="13" t="str">
        <f t="shared" si="28"/>
        <v>no incluido</v>
      </c>
    </row>
    <row r="1831" spans="12:12" ht="15.75" customHeight="1" x14ac:dyDescent="0.25">
      <c r="L1831" s="13" t="str">
        <f t="shared" si="28"/>
        <v>no incluido</v>
      </c>
    </row>
    <row r="1832" spans="12:12" ht="15.75" customHeight="1" x14ac:dyDescent="0.25">
      <c r="L1832" s="13" t="str">
        <f t="shared" si="28"/>
        <v>no incluido</v>
      </c>
    </row>
    <row r="1833" spans="12:12" ht="15.75" customHeight="1" x14ac:dyDescent="0.25">
      <c r="L1833" s="13" t="str">
        <f t="shared" si="28"/>
        <v>no incluido</v>
      </c>
    </row>
    <row r="1834" spans="12:12" ht="15.75" customHeight="1" x14ac:dyDescent="0.25">
      <c r="L1834" s="13" t="str">
        <f t="shared" si="28"/>
        <v>no incluido</v>
      </c>
    </row>
    <row r="1835" spans="12:12" ht="15.75" customHeight="1" x14ac:dyDescent="0.25">
      <c r="L1835" s="13" t="str">
        <f t="shared" si="28"/>
        <v>no incluido</v>
      </c>
    </row>
    <row r="1836" spans="12:12" ht="15.75" customHeight="1" x14ac:dyDescent="0.25">
      <c r="L1836" s="13" t="str">
        <f t="shared" si="28"/>
        <v>no incluido</v>
      </c>
    </row>
    <row r="1837" spans="12:12" ht="15.75" customHeight="1" x14ac:dyDescent="0.25">
      <c r="L1837" s="13" t="str">
        <f t="shared" si="28"/>
        <v>no incluido</v>
      </c>
    </row>
    <row r="1838" spans="12:12" ht="15.75" customHeight="1" x14ac:dyDescent="0.25">
      <c r="L1838" s="13" t="str">
        <f t="shared" si="28"/>
        <v>no incluido</v>
      </c>
    </row>
    <row r="1839" spans="12:12" ht="15.75" customHeight="1" x14ac:dyDescent="0.25">
      <c r="L1839" s="13" t="str">
        <f t="shared" si="28"/>
        <v>no incluido</v>
      </c>
    </row>
    <row r="1840" spans="12:12" ht="15.75" customHeight="1" x14ac:dyDescent="0.25">
      <c r="L1840" s="13" t="str">
        <f t="shared" si="28"/>
        <v>no incluido</v>
      </c>
    </row>
    <row r="1841" spans="12:12" ht="15.75" customHeight="1" x14ac:dyDescent="0.25">
      <c r="L1841" s="13" t="str">
        <f t="shared" si="28"/>
        <v>no incluido</v>
      </c>
    </row>
    <row r="1842" spans="12:12" ht="15.75" customHeight="1" x14ac:dyDescent="0.25">
      <c r="L1842" s="13" t="str">
        <f t="shared" si="28"/>
        <v>no incluido</v>
      </c>
    </row>
    <row r="1843" spans="12:12" ht="15.75" customHeight="1" x14ac:dyDescent="0.25">
      <c r="L1843" s="13" t="str">
        <f t="shared" si="28"/>
        <v>no incluido</v>
      </c>
    </row>
    <row r="1844" spans="12:12" ht="15.75" customHeight="1" x14ac:dyDescent="0.25">
      <c r="L1844" s="13" t="str">
        <f t="shared" si="28"/>
        <v>no incluido</v>
      </c>
    </row>
    <row r="1845" spans="12:12" ht="15.75" customHeight="1" x14ac:dyDescent="0.25">
      <c r="L1845" s="13" t="str">
        <f t="shared" si="28"/>
        <v>no incluido</v>
      </c>
    </row>
    <row r="1846" spans="12:12" ht="15.75" customHeight="1" x14ac:dyDescent="0.25">
      <c r="L1846" s="13" t="str">
        <f t="shared" si="28"/>
        <v>no incluido</v>
      </c>
    </row>
    <row r="1847" spans="12:12" ht="15.75" customHeight="1" x14ac:dyDescent="0.25">
      <c r="L1847" s="13" t="str">
        <f t="shared" si="28"/>
        <v>no incluido</v>
      </c>
    </row>
    <row r="1848" spans="12:12" ht="15.75" customHeight="1" x14ac:dyDescent="0.25">
      <c r="L1848" s="13" t="str">
        <f t="shared" si="28"/>
        <v>no incluido</v>
      </c>
    </row>
    <row r="1849" spans="12:12" ht="15.75" customHeight="1" x14ac:dyDescent="0.25">
      <c r="L1849" s="13" t="str">
        <f t="shared" si="28"/>
        <v>no incluido</v>
      </c>
    </row>
    <row r="1850" spans="12:12" ht="15.75" customHeight="1" x14ac:dyDescent="0.25">
      <c r="L1850" s="13" t="str">
        <f t="shared" si="28"/>
        <v>no incluido</v>
      </c>
    </row>
    <row r="1851" spans="12:12" ht="15.75" customHeight="1" x14ac:dyDescent="0.25">
      <c r="L1851" s="13" t="str">
        <f t="shared" si="28"/>
        <v>no incluido</v>
      </c>
    </row>
    <row r="1852" spans="12:12" ht="15.75" customHeight="1" x14ac:dyDescent="0.25">
      <c r="L1852" s="13" t="str">
        <f t="shared" si="28"/>
        <v>no incluido</v>
      </c>
    </row>
    <row r="1853" spans="12:12" ht="15.75" customHeight="1" x14ac:dyDescent="0.25">
      <c r="L1853" s="13" t="str">
        <f t="shared" si="28"/>
        <v>no incluido</v>
      </c>
    </row>
    <row r="1854" spans="12:12" ht="15.75" customHeight="1" x14ac:dyDescent="0.25">
      <c r="L1854" s="13" t="str">
        <f t="shared" si="28"/>
        <v>no incluido</v>
      </c>
    </row>
    <row r="1855" spans="12:12" ht="15.75" customHeight="1" x14ac:dyDescent="0.25">
      <c r="L1855" s="13" t="str">
        <f t="shared" si="28"/>
        <v>no incluido</v>
      </c>
    </row>
    <row r="1856" spans="12:12" ht="15.75" customHeight="1" x14ac:dyDescent="0.25">
      <c r="L1856" s="13" t="str">
        <f t="shared" si="28"/>
        <v>no incluido</v>
      </c>
    </row>
    <row r="1857" spans="12:12" ht="15.75" customHeight="1" x14ac:dyDescent="0.25">
      <c r="L1857" s="13" t="str">
        <f t="shared" si="28"/>
        <v>no incluido</v>
      </c>
    </row>
    <row r="1858" spans="12:12" ht="15.75" customHeight="1" x14ac:dyDescent="0.25">
      <c r="L1858" s="13" t="str">
        <f t="shared" ref="L1858:L1921" si="29">IF(ISNUMBER(VLOOKUP(A1858,PRE,1,FALSE)),"PreAlerta",IF(ISNUMBER(VLOOKUP(A1858,POST,1,FALSE)),"PostAlerta",IF(ISNUMBER(VLOOKUP(A1858,EXCL,1,FALSE)),"Excluida","no incluido")))</f>
        <v>no incluido</v>
      </c>
    </row>
    <row r="1859" spans="12:12" ht="15.75" customHeight="1" x14ac:dyDescent="0.25">
      <c r="L1859" s="13" t="str">
        <f t="shared" si="29"/>
        <v>no incluido</v>
      </c>
    </row>
    <row r="1860" spans="12:12" ht="15.75" customHeight="1" x14ac:dyDescent="0.25">
      <c r="L1860" s="13" t="str">
        <f t="shared" si="29"/>
        <v>no incluido</v>
      </c>
    </row>
    <row r="1861" spans="12:12" ht="15.75" customHeight="1" x14ac:dyDescent="0.25">
      <c r="L1861" s="13" t="str">
        <f t="shared" si="29"/>
        <v>no incluido</v>
      </c>
    </row>
    <row r="1862" spans="12:12" ht="15.75" customHeight="1" x14ac:dyDescent="0.25">
      <c r="L1862" s="13" t="str">
        <f t="shared" si="29"/>
        <v>no incluido</v>
      </c>
    </row>
    <row r="1863" spans="12:12" ht="15.75" customHeight="1" x14ac:dyDescent="0.25">
      <c r="L1863" s="13" t="str">
        <f t="shared" si="29"/>
        <v>no incluido</v>
      </c>
    </row>
    <row r="1864" spans="12:12" ht="15.75" customHeight="1" x14ac:dyDescent="0.25">
      <c r="L1864" s="13" t="str">
        <f t="shared" si="29"/>
        <v>no incluido</v>
      </c>
    </row>
    <row r="1865" spans="12:12" ht="15.75" customHeight="1" x14ac:dyDescent="0.25">
      <c r="L1865" s="13" t="str">
        <f t="shared" si="29"/>
        <v>no incluido</v>
      </c>
    </row>
    <row r="1866" spans="12:12" ht="15.75" customHeight="1" x14ac:dyDescent="0.25">
      <c r="L1866" s="13" t="str">
        <f t="shared" si="29"/>
        <v>no incluido</v>
      </c>
    </row>
    <row r="1867" spans="12:12" ht="15.75" customHeight="1" x14ac:dyDescent="0.25">
      <c r="L1867" s="13" t="str">
        <f t="shared" si="29"/>
        <v>no incluido</v>
      </c>
    </row>
    <row r="1868" spans="12:12" ht="15.75" customHeight="1" x14ac:dyDescent="0.25">
      <c r="L1868" s="13" t="str">
        <f t="shared" si="29"/>
        <v>no incluido</v>
      </c>
    </row>
    <row r="1869" spans="12:12" ht="15.75" customHeight="1" x14ac:dyDescent="0.25">
      <c r="L1869" s="13" t="str">
        <f t="shared" si="29"/>
        <v>no incluido</v>
      </c>
    </row>
    <row r="1870" spans="12:12" ht="15.75" customHeight="1" x14ac:dyDescent="0.25">
      <c r="L1870" s="13" t="str">
        <f t="shared" si="29"/>
        <v>no incluido</v>
      </c>
    </row>
    <row r="1871" spans="12:12" ht="15.75" customHeight="1" x14ac:dyDescent="0.25">
      <c r="L1871" s="13" t="str">
        <f t="shared" si="29"/>
        <v>no incluido</v>
      </c>
    </row>
    <row r="1872" spans="12:12" ht="15.75" customHeight="1" x14ac:dyDescent="0.25">
      <c r="L1872" s="13" t="str">
        <f t="shared" si="29"/>
        <v>no incluido</v>
      </c>
    </row>
    <row r="1873" spans="12:12" ht="15.75" customHeight="1" x14ac:dyDescent="0.25">
      <c r="L1873" s="13" t="str">
        <f t="shared" si="29"/>
        <v>no incluido</v>
      </c>
    </row>
    <row r="1874" spans="12:12" ht="15.75" customHeight="1" x14ac:dyDescent="0.25">
      <c r="L1874" s="13" t="str">
        <f t="shared" si="29"/>
        <v>no incluido</v>
      </c>
    </row>
    <row r="1875" spans="12:12" ht="15.75" customHeight="1" x14ac:dyDescent="0.25">
      <c r="L1875" s="13" t="str">
        <f t="shared" si="29"/>
        <v>no incluido</v>
      </c>
    </row>
    <row r="1876" spans="12:12" ht="15.75" customHeight="1" x14ac:dyDescent="0.25">
      <c r="L1876" s="13" t="str">
        <f t="shared" si="29"/>
        <v>no incluido</v>
      </c>
    </row>
    <row r="1877" spans="12:12" ht="15.75" customHeight="1" x14ac:dyDescent="0.25">
      <c r="L1877" s="13" t="str">
        <f t="shared" si="29"/>
        <v>no incluido</v>
      </c>
    </row>
    <row r="1878" spans="12:12" ht="15.75" customHeight="1" x14ac:dyDescent="0.25">
      <c r="L1878" s="13" t="str">
        <f t="shared" si="29"/>
        <v>no incluido</v>
      </c>
    </row>
    <row r="1879" spans="12:12" ht="15.75" customHeight="1" x14ac:dyDescent="0.25">
      <c r="L1879" s="13" t="str">
        <f t="shared" si="29"/>
        <v>no incluido</v>
      </c>
    </row>
    <row r="1880" spans="12:12" ht="15.75" customHeight="1" x14ac:dyDescent="0.25">
      <c r="L1880" s="13" t="str">
        <f t="shared" si="29"/>
        <v>no incluido</v>
      </c>
    </row>
    <row r="1881" spans="12:12" ht="15.75" customHeight="1" x14ac:dyDescent="0.25">
      <c r="L1881" s="13" t="str">
        <f t="shared" si="29"/>
        <v>no incluido</v>
      </c>
    </row>
    <row r="1882" spans="12:12" ht="15.75" customHeight="1" x14ac:dyDescent="0.25">
      <c r="L1882" s="13" t="str">
        <f t="shared" si="29"/>
        <v>no incluido</v>
      </c>
    </row>
    <row r="1883" spans="12:12" ht="15.75" customHeight="1" x14ac:dyDescent="0.25">
      <c r="L1883" s="13" t="str">
        <f t="shared" si="29"/>
        <v>no incluido</v>
      </c>
    </row>
    <row r="1884" spans="12:12" ht="15.75" customHeight="1" x14ac:dyDescent="0.25">
      <c r="L1884" s="13" t="str">
        <f t="shared" si="29"/>
        <v>no incluido</v>
      </c>
    </row>
    <row r="1885" spans="12:12" ht="15.75" customHeight="1" x14ac:dyDescent="0.25">
      <c r="L1885" s="13" t="str">
        <f t="shared" si="29"/>
        <v>no incluido</v>
      </c>
    </row>
    <row r="1886" spans="12:12" ht="15.75" customHeight="1" x14ac:dyDescent="0.25">
      <c r="L1886" s="13" t="str">
        <f t="shared" si="29"/>
        <v>no incluido</v>
      </c>
    </row>
    <row r="1887" spans="12:12" ht="15.75" customHeight="1" x14ac:dyDescent="0.25">
      <c r="L1887" s="13" t="str">
        <f t="shared" si="29"/>
        <v>no incluido</v>
      </c>
    </row>
    <row r="1888" spans="12:12" ht="15.75" customHeight="1" x14ac:dyDescent="0.25">
      <c r="L1888" s="13" t="str">
        <f t="shared" si="29"/>
        <v>no incluido</v>
      </c>
    </row>
    <row r="1889" spans="12:12" ht="15.75" customHeight="1" x14ac:dyDescent="0.25">
      <c r="L1889" s="13" t="str">
        <f t="shared" si="29"/>
        <v>no incluido</v>
      </c>
    </row>
    <row r="1890" spans="12:12" ht="15.75" customHeight="1" x14ac:dyDescent="0.25">
      <c r="L1890" s="13" t="str">
        <f t="shared" si="29"/>
        <v>no incluido</v>
      </c>
    </row>
    <row r="1891" spans="12:12" ht="15.75" customHeight="1" x14ac:dyDescent="0.25">
      <c r="L1891" s="13" t="str">
        <f t="shared" si="29"/>
        <v>no incluido</v>
      </c>
    </row>
    <row r="1892" spans="12:12" ht="15.75" customHeight="1" x14ac:dyDescent="0.25">
      <c r="L1892" s="13" t="str">
        <f t="shared" si="29"/>
        <v>no incluido</v>
      </c>
    </row>
    <row r="1893" spans="12:12" ht="15.75" customHeight="1" x14ac:dyDescent="0.25">
      <c r="L1893" s="13" t="str">
        <f t="shared" si="29"/>
        <v>no incluido</v>
      </c>
    </row>
    <row r="1894" spans="12:12" ht="15.75" customHeight="1" x14ac:dyDescent="0.25">
      <c r="L1894" s="13" t="str">
        <f t="shared" si="29"/>
        <v>no incluido</v>
      </c>
    </row>
    <row r="1895" spans="12:12" ht="15.75" customHeight="1" x14ac:dyDescent="0.25">
      <c r="L1895" s="13" t="str">
        <f t="shared" si="29"/>
        <v>no incluido</v>
      </c>
    </row>
    <row r="1896" spans="12:12" ht="15.75" customHeight="1" x14ac:dyDescent="0.25">
      <c r="L1896" s="13" t="str">
        <f t="shared" si="29"/>
        <v>no incluido</v>
      </c>
    </row>
    <row r="1897" spans="12:12" ht="15.75" customHeight="1" x14ac:dyDescent="0.25">
      <c r="L1897" s="13" t="str">
        <f t="shared" si="29"/>
        <v>no incluido</v>
      </c>
    </row>
    <row r="1898" spans="12:12" ht="15.75" customHeight="1" x14ac:dyDescent="0.25">
      <c r="L1898" s="13" t="str">
        <f t="shared" si="29"/>
        <v>no incluido</v>
      </c>
    </row>
    <row r="1899" spans="12:12" ht="15.75" customHeight="1" x14ac:dyDescent="0.25">
      <c r="L1899" s="13" t="str">
        <f t="shared" si="29"/>
        <v>no incluido</v>
      </c>
    </row>
    <row r="1900" spans="12:12" ht="15.75" customHeight="1" x14ac:dyDescent="0.25">
      <c r="L1900" s="13" t="str">
        <f t="shared" si="29"/>
        <v>no incluido</v>
      </c>
    </row>
    <row r="1901" spans="12:12" ht="15.75" customHeight="1" x14ac:dyDescent="0.25">
      <c r="L1901" s="13" t="str">
        <f t="shared" si="29"/>
        <v>no incluido</v>
      </c>
    </row>
    <row r="1902" spans="12:12" ht="15.75" customHeight="1" x14ac:dyDescent="0.25">
      <c r="L1902" s="13" t="str">
        <f t="shared" si="29"/>
        <v>no incluido</v>
      </c>
    </row>
    <row r="1903" spans="12:12" ht="15.75" customHeight="1" x14ac:dyDescent="0.25">
      <c r="L1903" s="13" t="str">
        <f t="shared" si="29"/>
        <v>no incluido</v>
      </c>
    </row>
    <row r="1904" spans="12:12" ht="15.75" customHeight="1" x14ac:dyDescent="0.25">
      <c r="L1904" s="13" t="str">
        <f t="shared" si="29"/>
        <v>no incluido</v>
      </c>
    </row>
    <row r="1905" spans="12:12" ht="15.75" customHeight="1" x14ac:dyDescent="0.25">
      <c r="L1905" s="13" t="str">
        <f t="shared" si="29"/>
        <v>no incluido</v>
      </c>
    </row>
    <row r="1906" spans="12:12" ht="15.75" customHeight="1" x14ac:dyDescent="0.25">
      <c r="L1906" s="13" t="str">
        <f t="shared" si="29"/>
        <v>no incluido</v>
      </c>
    </row>
    <row r="1907" spans="12:12" ht="15.75" customHeight="1" x14ac:dyDescent="0.25">
      <c r="L1907" s="13" t="str">
        <f t="shared" si="29"/>
        <v>no incluido</v>
      </c>
    </row>
    <row r="1908" spans="12:12" ht="15.75" customHeight="1" x14ac:dyDescent="0.25">
      <c r="L1908" s="13" t="str">
        <f t="shared" si="29"/>
        <v>no incluido</v>
      </c>
    </row>
    <row r="1909" spans="12:12" ht="15.75" customHeight="1" x14ac:dyDescent="0.25">
      <c r="L1909" s="13" t="str">
        <f t="shared" si="29"/>
        <v>no incluido</v>
      </c>
    </row>
    <row r="1910" spans="12:12" ht="15.75" customHeight="1" x14ac:dyDescent="0.25">
      <c r="L1910" s="13" t="str">
        <f t="shared" si="29"/>
        <v>no incluido</v>
      </c>
    </row>
    <row r="1911" spans="12:12" ht="15.75" customHeight="1" x14ac:dyDescent="0.25">
      <c r="L1911" s="13" t="str">
        <f t="shared" si="29"/>
        <v>no incluido</v>
      </c>
    </row>
    <row r="1912" spans="12:12" ht="15.75" customHeight="1" x14ac:dyDescent="0.25">
      <c r="L1912" s="13" t="str">
        <f t="shared" si="29"/>
        <v>no incluido</v>
      </c>
    </row>
    <row r="1913" spans="12:12" ht="15.75" customHeight="1" x14ac:dyDescent="0.25">
      <c r="L1913" s="13" t="str">
        <f t="shared" si="29"/>
        <v>no incluido</v>
      </c>
    </row>
    <row r="1914" spans="12:12" ht="15.75" customHeight="1" x14ac:dyDescent="0.25">
      <c r="L1914" s="13" t="str">
        <f t="shared" si="29"/>
        <v>no incluido</v>
      </c>
    </row>
    <row r="1915" spans="12:12" ht="15.75" customHeight="1" x14ac:dyDescent="0.25">
      <c r="L1915" s="13" t="str">
        <f t="shared" si="29"/>
        <v>no incluido</v>
      </c>
    </row>
    <row r="1916" spans="12:12" ht="15.75" customHeight="1" x14ac:dyDescent="0.25">
      <c r="L1916" s="13" t="str">
        <f t="shared" si="29"/>
        <v>no incluido</v>
      </c>
    </row>
    <row r="1917" spans="12:12" ht="15.75" customHeight="1" x14ac:dyDescent="0.25">
      <c r="L1917" s="13" t="str">
        <f t="shared" si="29"/>
        <v>no incluido</v>
      </c>
    </row>
    <row r="1918" spans="12:12" ht="15.75" customHeight="1" x14ac:dyDescent="0.25">
      <c r="L1918" s="13" t="str">
        <f t="shared" si="29"/>
        <v>no incluido</v>
      </c>
    </row>
    <row r="1919" spans="12:12" ht="15.75" customHeight="1" x14ac:dyDescent="0.25">
      <c r="L1919" s="13" t="str">
        <f t="shared" si="29"/>
        <v>no incluido</v>
      </c>
    </row>
    <row r="1920" spans="12:12" ht="15.75" customHeight="1" x14ac:dyDescent="0.25">
      <c r="L1920" s="13" t="str">
        <f t="shared" si="29"/>
        <v>no incluido</v>
      </c>
    </row>
    <row r="1921" spans="12:12" ht="15.75" customHeight="1" x14ac:dyDescent="0.25">
      <c r="L1921" s="13" t="str">
        <f t="shared" si="29"/>
        <v>no incluido</v>
      </c>
    </row>
    <row r="1922" spans="12:12" ht="15.75" customHeight="1" x14ac:dyDescent="0.25">
      <c r="L1922" s="13" t="str">
        <f t="shared" ref="L1922:L1985" si="30">IF(ISNUMBER(VLOOKUP(A1922,PRE,1,FALSE)),"PreAlerta",IF(ISNUMBER(VLOOKUP(A1922,POST,1,FALSE)),"PostAlerta",IF(ISNUMBER(VLOOKUP(A1922,EXCL,1,FALSE)),"Excluida","no incluido")))</f>
        <v>no incluido</v>
      </c>
    </row>
    <row r="1923" spans="12:12" ht="15.75" customHeight="1" x14ac:dyDescent="0.25">
      <c r="L1923" s="13" t="str">
        <f t="shared" si="30"/>
        <v>no incluido</v>
      </c>
    </row>
    <row r="1924" spans="12:12" ht="15.75" customHeight="1" x14ac:dyDescent="0.25">
      <c r="L1924" s="13" t="str">
        <f t="shared" si="30"/>
        <v>no incluido</v>
      </c>
    </row>
    <row r="1925" spans="12:12" ht="15.75" customHeight="1" x14ac:dyDescent="0.25">
      <c r="L1925" s="13" t="str">
        <f t="shared" si="30"/>
        <v>no incluido</v>
      </c>
    </row>
    <row r="1926" spans="12:12" ht="15.75" customHeight="1" x14ac:dyDescent="0.25">
      <c r="L1926" s="13" t="str">
        <f t="shared" si="30"/>
        <v>no incluido</v>
      </c>
    </row>
    <row r="1927" spans="12:12" ht="15.75" customHeight="1" x14ac:dyDescent="0.25">
      <c r="L1927" s="13" t="str">
        <f t="shared" si="30"/>
        <v>no incluido</v>
      </c>
    </row>
    <row r="1928" spans="12:12" ht="15.75" customHeight="1" x14ac:dyDescent="0.25">
      <c r="L1928" s="13" t="str">
        <f t="shared" si="30"/>
        <v>no incluido</v>
      </c>
    </row>
    <row r="1929" spans="12:12" ht="15.75" customHeight="1" x14ac:dyDescent="0.25">
      <c r="L1929" s="13" t="str">
        <f t="shared" si="30"/>
        <v>no incluido</v>
      </c>
    </row>
    <row r="1930" spans="12:12" ht="15.75" customHeight="1" x14ac:dyDescent="0.25">
      <c r="L1930" s="13" t="str">
        <f t="shared" si="30"/>
        <v>no incluido</v>
      </c>
    </row>
    <row r="1931" spans="12:12" ht="15.75" customHeight="1" x14ac:dyDescent="0.25">
      <c r="L1931" s="13" t="str">
        <f t="shared" si="30"/>
        <v>no incluido</v>
      </c>
    </row>
    <row r="1932" spans="12:12" ht="15.75" customHeight="1" x14ac:dyDescent="0.25">
      <c r="L1932" s="13" t="str">
        <f t="shared" si="30"/>
        <v>no incluido</v>
      </c>
    </row>
    <row r="1933" spans="12:12" ht="15.75" customHeight="1" x14ac:dyDescent="0.25">
      <c r="L1933" s="13" t="str">
        <f t="shared" si="30"/>
        <v>no incluido</v>
      </c>
    </row>
    <row r="1934" spans="12:12" ht="15.75" customHeight="1" x14ac:dyDescent="0.25">
      <c r="L1934" s="13" t="str">
        <f t="shared" si="30"/>
        <v>no incluido</v>
      </c>
    </row>
    <row r="1935" spans="12:12" ht="15.75" customHeight="1" x14ac:dyDescent="0.25">
      <c r="L1935" s="13" t="str">
        <f t="shared" si="30"/>
        <v>no incluido</v>
      </c>
    </row>
    <row r="1936" spans="12:12" ht="15.75" customHeight="1" x14ac:dyDescent="0.25">
      <c r="L1936" s="13" t="str">
        <f t="shared" si="30"/>
        <v>no incluido</v>
      </c>
    </row>
    <row r="1937" spans="12:12" ht="15.75" customHeight="1" x14ac:dyDescent="0.25">
      <c r="L1937" s="13" t="str">
        <f t="shared" si="30"/>
        <v>no incluido</v>
      </c>
    </row>
    <row r="1938" spans="12:12" ht="15.75" customHeight="1" x14ac:dyDescent="0.25">
      <c r="L1938" s="13" t="str">
        <f t="shared" si="30"/>
        <v>no incluido</v>
      </c>
    </row>
    <row r="1939" spans="12:12" ht="15.75" customHeight="1" x14ac:dyDescent="0.25">
      <c r="L1939" s="13" t="str">
        <f t="shared" si="30"/>
        <v>no incluido</v>
      </c>
    </row>
    <row r="1940" spans="12:12" ht="15.75" customHeight="1" x14ac:dyDescent="0.25">
      <c r="L1940" s="13" t="str">
        <f t="shared" si="30"/>
        <v>no incluido</v>
      </c>
    </row>
    <row r="1941" spans="12:12" ht="15.75" customHeight="1" x14ac:dyDescent="0.25">
      <c r="L1941" s="13" t="str">
        <f t="shared" si="30"/>
        <v>no incluido</v>
      </c>
    </row>
    <row r="1942" spans="12:12" ht="15.75" customHeight="1" x14ac:dyDescent="0.25">
      <c r="L1942" s="13" t="str">
        <f t="shared" si="30"/>
        <v>no incluido</v>
      </c>
    </row>
    <row r="1943" spans="12:12" ht="15.75" customHeight="1" x14ac:dyDescent="0.25">
      <c r="L1943" s="13" t="str">
        <f t="shared" si="30"/>
        <v>no incluido</v>
      </c>
    </row>
    <row r="1944" spans="12:12" ht="15.75" customHeight="1" x14ac:dyDescent="0.25">
      <c r="L1944" s="13" t="str">
        <f t="shared" si="30"/>
        <v>no incluido</v>
      </c>
    </row>
    <row r="1945" spans="12:12" ht="15.75" customHeight="1" x14ac:dyDescent="0.25">
      <c r="L1945" s="13" t="str">
        <f t="shared" si="30"/>
        <v>no incluido</v>
      </c>
    </row>
    <row r="1946" spans="12:12" ht="15.75" customHeight="1" x14ac:dyDescent="0.25">
      <c r="L1946" s="13" t="str">
        <f t="shared" si="30"/>
        <v>no incluido</v>
      </c>
    </row>
    <row r="1947" spans="12:12" ht="15.75" customHeight="1" x14ac:dyDescent="0.25">
      <c r="L1947" s="13" t="str">
        <f t="shared" si="30"/>
        <v>no incluido</v>
      </c>
    </row>
    <row r="1948" spans="12:12" ht="15.75" customHeight="1" x14ac:dyDescent="0.25">
      <c r="L1948" s="13" t="str">
        <f t="shared" si="30"/>
        <v>no incluido</v>
      </c>
    </row>
    <row r="1949" spans="12:12" ht="15.75" customHeight="1" x14ac:dyDescent="0.25">
      <c r="L1949" s="13" t="str">
        <f t="shared" si="30"/>
        <v>no incluido</v>
      </c>
    </row>
    <row r="1950" spans="12:12" ht="15.75" customHeight="1" x14ac:dyDescent="0.25">
      <c r="L1950" s="13" t="str">
        <f t="shared" si="30"/>
        <v>no incluido</v>
      </c>
    </row>
    <row r="1951" spans="12:12" ht="15.75" customHeight="1" x14ac:dyDescent="0.25">
      <c r="L1951" s="13" t="str">
        <f t="shared" si="30"/>
        <v>no incluido</v>
      </c>
    </row>
    <row r="1952" spans="12:12" ht="15.75" customHeight="1" x14ac:dyDescent="0.25">
      <c r="L1952" s="13" t="str">
        <f t="shared" si="30"/>
        <v>no incluido</v>
      </c>
    </row>
    <row r="1953" spans="12:12" ht="15.75" customHeight="1" x14ac:dyDescent="0.25">
      <c r="L1953" s="13" t="str">
        <f t="shared" si="30"/>
        <v>no incluido</v>
      </c>
    </row>
    <row r="1954" spans="12:12" ht="15.75" customHeight="1" x14ac:dyDescent="0.25">
      <c r="L1954" s="13" t="str">
        <f t="shared" si="30"/>
        <v>no incluido</v>
      </c>
    </row>
    <row r="1955" spans="12:12" ht="15.75" customHeight="1" x14ac:dyDescent="0.25">
      <c r="L1955" s="13" t="str">
        <f t="shared" si="30"/>
        <v>no incluido</v>
      </c>
    </row>
    <row r="1956" spans="12:12" ht="15.75" customHeight="1" x14ac:dyDescent="0.25">
      <c r="L1956" s="13" t="str">
        <f t="shared" si="30"/>
        <v>no incluido</v>
      </c>
    </row>
    <row r="1957" spans="12:12" ht="15.75" customHeight="1" x14ac:dyDescent="0.25">
      <c r="L1957" s="13" t="str">
        <f t="shared" si="30"/>
        <v>no incluido</v>
      </c>
    </row>
    <row r="1958" spans="12:12" ht="15.75" customHeight="1" x14ac:dyDescent="0.25">
      <c r="L1958" s="13" t="str">
        <f t="shared" si="30"/>
        <v>no incluido</v>
      </c>
    </row>
    <row r="1959" spans="12:12" ht="15.75" customHeight="1" x14ac:dyDescent="0.25">
      <c r="L1959" s="13" t="str">
        <f t="shared" si="30"/>
        <v>no incluido</v>
      </c>
    </row>
    <row r="1960" spans="12:12" ht="15.75" customHeight="1" x14ac:dyDescent="0.25">
      <c r="L1960" s="13" t="str">
        <f t="shared" si="30"/>
        <v>no incluido</v>
      </c>
    </row>
    <row r="1961" spans="12:12" ht="15.75" customHeight="1" x14ac:dyDescent="0.25">
      <c r="L1961" s="13" t="str">
        <f t="shared" si="30"/>
        <v>no incluido</v>
      </c>
    </row>
    <row r="1962" spans="12:12" ht="15.75" customHeight="1" x14ac:dyDescent="0.25">
      <c r="L1962" s="13" t="str">
        <f t="shared" si="30"/>
        <v>no incluido</v>
      </c>
    </row>
    <row r="1963" spans="12:12" ht="15.75" customHeight="1" x14ac:dyDescent="0.25">
      <c r="L1963" s="13" t="str">
        <f t="shared" si="30"/>
        <v>no incluido</v>
      </c>
    </row>
    <row r="1964" spans="12:12" ht="15.75" customHeight="1" x14ac:dyDescent="0.25">
      <c r="L1964" s="13" t="str">
        <f t="shared" si="30"/>
        <v>no incluido</v>
      </c>
    </row>
    <row r="1965" spans="12:12" ht="15.75" customHeight="1" x14ac:dyDescent="0.25">
      <c r="L1965" s="13" t="str">
        <f t="shared" si="30"/>
        <v>no incluido</v>
      </c>
    </row>
    <row r="1966" spans="12:12" ht="15.75" customHeight="1" x14ac:dyDescent="0.25">
      <c r="L1966" s="13" t="str">
        <f t="shared" si="30"/>
        <v>no incluido</v>
      </c>
    </row>
    <row r="1967" spans="12:12" ht="15.75" customHeight="1" x14ac:dyDescent="0.25">
      <c r="L1967" s="13" t="str">
        <f t="shared" si="30"/>
        <v>no incluido</v>
      </c>
    </row>
    <row r="1968" spans="12:12" ht="15.75" customHeight="1" x14ac:dyDescent="0.25">
      <c r="L1968" s="13" t="str">
        <f t="shared" si="30"/>
        <v>no incluido</v>
      </c>
    </row>
    <row r="1969" spans="12:12" ht="15.75" customHeight="1" x14ac:dyDescent="0.25">
      <c r="L1969" s="13" t="str">
        <f t="shared" si="30"/>
        <v>no incluido</v>
      </c>
    </row>
    <row r="1970" spans="12:12" ht="15.75" customHeight="1" x14ac:dyDescent="0.25">
      <c r="L1970" s="13" t="str">
        <f t="shared" si="30"/>
        <v>no incluido</v>
      </c>
    </row>
    <row r="1971" spans="12:12" ht="15.75" customHeight="1" x14ac:dyDescent="0.25">
      <c r="L1971" s="13" t="str">
        <f t="shared" si="30"/>
        <v>no incluido</v>
      </c>
    </row>
    <row r="1972" spans="12:12" ht="15.75" customHeight="1" x14ac:dyDescent="0.25">
      <c r="L1972" s="13" t="str">
        <f t="shared" si="30"/>
        <v>no incluido</v>
      </c>
    </row>
    <row r="1973" spans="12:12" ht="15.75" customHeight="1" x14ac:dyDescent="0.25">
      <c r="L1973" s="13" t="str">
        <f t="shared" si="30"/>
        <v>no incluido</v>
      </c>
    </row>
    <row r="1974" spans="12:12" ht="15.75" customHeight="1" x14ac:dyDescent="0.25">
      <c r="L1974" s="13" t="str">
        <f t="shared" si="30"/>
        <v>no incluido</v>
      </c>
    </row>
    <row r="1975" spans="12:12" ht="15.75" customHeight="1" x14ac:dyDescent="0.25">
      <c r="L1975" s="13" t="str">
        <f t="shared" si="30"/>
        <v>no incluido</v>
      </c>
    </row>
    <row r="1976" spans="12:12" ht="15.75" customHeight="1" x14ac:dyDescent="0.25">
      <c r="L1976" s="13" t="str">
        <f t="shared" si="30"/>
        <v>no incluido</v>
      </c>
    </row>
    <row r="1977" spans="12:12" ht="15.75" customHeight="1" x14ac:dyDescent="0.25">
      <c r="L1977" s="13" t="str">
        <f t="shared" si="30"/>
        <v>no incluido</v>
      </c>
    </row>
    <row r="1978" spans="12:12" ht="15.75" customHeight="1" x14ac:dyDescent="0.25">
      <c r="L1978" s="13" t="str">
        <f t="shared" si="30"/>
        <v>no incluido</v>
      </c>
    </row>
    <row r="1979" spans="12:12" ht="15.75" customHeight="1" x14ac:dyDescent="0.25">
      <c r="L1979" s="13" t="str">
        <f t="shared" si="30"/>
        <v>no incluido</v>
      </c>
    </row>
    <row r="1980" spans="12:12" ht="15.75" customHeight="1" x14ac:dyDescent="0.25">
      <c r="L1980" s="13" t="str">
        <f t="shared" si="30"/>
        <v>no incluido</v>
      </c>
    </row>
    <row r="1981" spans="12:12" ht="15.75" customHeight="1" x14ac:dyDescent="0.25">
      <c r="L1981" s="13" t="str">
        <f t="shared" si="30"/>
        <v>no incluido</v>
      </c>
    </row>
    <row r="1982" spans="12:12" ht="15.75" customHeight="1" x14ac:dyDescent="0.25">
      <c r="L1982" s="13" t="str">
        <f t="shared" si="30"/>
        <v>no incluido</v>
      </c>
    </row>
    <row r="1983" spans="12:12" ht="15.75" customHeight="1" x14ac:dyDescent="0.25">
      <c r="L1983" s="13" t="str">
        <f t="shared" si="30"/>
        <v>no incluido</v>
      </c>
    </row>
    <row r="1984" spans="12:12" ht="15.75" customHeight="1" x14ac:dyDescent="0.25">
      <c r="L1984" s="13" t="str">
        <f t="shared" si="30"/>
        <v>no incluido</v>
      </c>
    </row>
    <row r="1985" spans="12:12" ht="15.75" customHeight="1" x14ac:dyDescent="0.25">
      <c r="L1985" s="13" t="str">
        <f t="shared" si="30"/>
        <v>no incluido</v>
      </c>
    </row>
    <row r="1986" spans="12:12" ht="15.75" customHeight="1" x14ac:dyDescent="0.25">
      <c r="L1986" s="13" t="str">
        <f t="shared" ref="L1986:L2049" si="31">IF(ISNUMBER(VLOOKUP(A1986,PRE,1,FALSE)),"PreAlerta",IF(ISNUMBER(VLOOKUP(A1986,POST,1,FALSE)),"PostAlerta",IF(ISNUMBER(VLOOKUP(A1986,EXCL,1,FALSE)),"Excluida","no incluido")))</f>
        <v>no incluido</v>
      </c>
    </row>
    <row r="1987" spans="12:12" ht="15.75" customHeight="1" x14ac:dyDescent="0.25">
      <c r="L1987" s="13" t="str">
        <f t="shared" si="31"/>
        <v>no incluido</v>
      </c>
    </row>
    <row r="1988" spans="12:12" ht="15.75" customHeight="1" x14ac:dyDescent="0.25">
      <c r="L1988" s="13" t="str">
        <f t="shared" si="31"/>
        <v>no incluido</v>
      </c>
    </row>
    <row r="1989" spans="12:12" ht="15.75" customHeight="1" x14ac:dyDescent="0.25">
      <c r="L1989" s="13" t="str">
        <f t="shared" si="31"/>
        <v>no incluido</v>
      </c>
    </row>
    <row r="1990" spans="12:12" ht="15.75" customHeight="1" x14ac:dyDescent="0.25">
      <c r="L1990" s="13" t="str">
        <f t="shared" si="31"/>
        <v>no incluido</v>
      </c>
    </row>
    <row r="1991" spans="12:12" ht="15.75" customHeight="1" x14ac:dyDescent="0.25">
      <c r="L1991" s="13" t="str">
        <f t="shared" si="31"/>
        <v>no incluido</v>
      </c>
    </row>
    <row r="1992" spans="12:12" ht="15.75" customHeight="1" x14ac:dyDescent="0.25">
      <c r="L1992" s="13" t="str">
        <f t="shared" si="31"/>
        <v>no incluido</v>
      </c>
    </row>
    <row r="1993" spans="12:12" ht="15.75" customHeight="1" x14ac:dyDescent="0.25">
      <c r="L1993" s="13" t="str">
        <f t="shared" si="31"/>
        <v>no incluido</v>
      </c>
    </row>
    <row r="1994" spans="12:12" ht="15.75" customHeight="1" x14ac:dyDescent="0.25">
      <c r="L1994" s="13" t="str">
        <f t="shared" si="31"/>
        <v>no incluido</v>
      </c>
    </row>
    <row r="1995" spans="12:12" ht="15.75" customHeight="1" x14ac:dyDescent="0.25">
      <c r="L1995" s="13" t="str">
        <f t="shared" si="31"/>
        <v>no incluido</v>
      </c>
    </row>
    <row r="1996" spans="12:12" ht="15.75" customHeight="1" x14ac:dyDescent="0.25">
      <c r="L1996" s="13" t="str">
        <f t="shared" si="31"/>
        <v>no incluido</v>
      </c>
    </row>
    <row r="1997" spans="12:12" ht="15.75" customHeight="1" x14ac:dyDescent="0.25">
      <c r="L1997" s="13" t="str">
        <f t="shared" si="31"/>
        <v>no incluido</v>
      </c>
    </row>
    <row r="1998" spans="12:12" ht="15.75" customHeight="1" x14ac:dyDescent="0.25">
      <c r="L1998" s="13" t="str">
        <f t="shared" si="31"/>
        <v>no incluido</v>
      </c>
    </row>
    <row r="1999" spans="12:12" ht="15.75" customHeight="1" x14ac:dyDescent="0.25">
      <c r="L1999" s="13" t="str">
        <f t="shared" si="31"/>
        <v>no incluido</v>
      </c>
    </row>
    <row r="2000" spans="12:12" ht="15.75" customHeight="1" x14ac:dyDescent="0.25">
      <c r="L2000" s="13" t="str">
        <f t="shared" si="31"/>
        <v>no incluido</v>
      </c>
    </row>
    <row r="2001" spans="12:12" ht="15.75" customHeight="1" x14ac:dyDescent="0.25">
      <c r="L2001" s="13" t="str">
        <f t="shared" si="31"/>
        <v>no incluido</v>
      </c>
    </row>
    <row r="2002" spans="12:12" ht="15.75" customHeight="1" x14ac:dyDescent="0.25">
      <c r="L2002" s="13" t="str">
        <f t="shared" si="31"/>
        <v>no incluido</v>
      </c>
    </row>
    <row r="2003" spans="12:12" ht="15.75" customHeight="1" x14ac:dyDescent="0.25">
      <c r="L2003" s="13" t="str">
        <f t="shared" si="31"/>
        <v>no incluido</v>
      </c>
    </row>
    <row r="2004" spans="12:12" ht="15.75" customHeight="1" x14ac:dyDescent="0.25">
      <c r="L2004" s="13" t="str">
        <f t="shared" si="31"/>
        <v>no incluido</v>
      </c>
    </row>
    <row r="2005" spans="12:12" ht="15.75" customHeight="1" x14ac:dyDescent="0.25">
      <c r="L2005" s="13" t="str">
        <f t="shared" si="31"/>
        <v>no incluido</v>
      </c>
    </row>
    <row r="2006" spans="12:12" ht="15.75" customHeight="1" x14ac:dyDescent="0.25">
      <c r="L2006" s="13" t="str">
        <f t="shared" si="31"/>
        <v>no incluido</v>
      </c>
    </row>
    <row r="2007" spans="12:12" ht="15.75" customHeight="1" x14ac:dyDescent="0.25">
      <c r="L2007" s="13" t="str">
        <f t="shared" si="31"/>
        <v>no incluido</v>
      </c>
    </row>
    <row r="2008" spans="12:12" ht="15.75" customHeight="1" x14ac:dyDescent="0.25">
      <c r="L2008" s="13" t="str">
        <f t="shared" si="31"/>
        <v>no incluido</v>
      </c>
    </row>
    <row r="2009" spans="12:12" ht="15.75" customHeight="1" x14ac:dyDescent="0.25">
      <c r="L2009" s="13" t="str">
        <f t="shared" si="31"/>
        <v>no incluido</v>
      </c>
    </row>
    <row r="2010" spans="12:12" ht="15.75" customHeight="1" x14ac:dyDescent="0.25">
      <c r="L2010" s="13" t="str">
        <f t="shared" si="31"/>
        <v>no incluido</v>
      </c>
    </row>
    <row r="2011" spans="12:12" ht="15.75" customHeight="1" x14ac:dyDescent="0.25">
      <c r="L2011" s="13" t="str">
        <f t="shared" si="31"/>
        <v>no incluido</v>
      </c>
    </row>
    <row r="2012" spans="12:12" ht="15.75" customHeight="1" x14ac:dyDescent="0.25">
      <c r="L2012" s="13" t="str">
        <f t="shared" si="31"/>
        <v>no incluido</v>
      </c>
    </row>
    <row r="2013" spans="12:12" ht="15.75" customHeight="1" x14ac:dyDescent="0.25">
      <c r="L2013" s="13" t="str">
        <f t="shared" si="31"/>
        <v>no incluido</v>
      </c>
    </row>
    <row r="2014" spans="12:12" ht="15.75" customHeight="1" x14ac:dyDescent="0.25">
      <c r="L2014" s="13" t="str">
        <f t="shared" si="31"/>
        <v>no incluido</v>
      </c>
    </row>
    <row r="2015" spans="12:12" ht="15.75" customHeight="1" x14ac:dyDescent="0.25">
      <c r="L2015" s="13" t="str">
        <f t="shared" si="31"/>
        <v>no incluido</v>
      </c>
    </row>
    <row r="2016" spans="12:12" ht="15.75" customHeight="1" x14ac:dyDescent="0.25">
      <c r="L2016" s="13" t="str">
        <f t="shared" si="31"/>
        <v>no incluido</v>
      </c>
    </row>
    <row r="2017" spans="12:12" ht="15.75" customHeight="1" x14ac:dyDescent="0.25">
      <c r="L2017" s="13" t="str">
        <f t="shared" si="31"/>
        <v>no incluido</v>
      </c>
    </row>
    <row r="2018" spans="12:12" ht="15.75" customHeight="1" x14ac:dyDescent="0.25">
      <c r="L2018" s="13" t="str">
        <f t="shared" si="31"/>
        <v>no incluido</v>
      </c>
    </row>
    <row r="2019" spans="12:12" ht="15.75" customHeight="1" x14ac:dyDescent="0.25">
      <c r="L2019" s="13" t="str">
        <f t="shared" si="31"/>
        <v>no incluido</v>
      </c>
    </row>
    <row r="2020" spans="12:12" ht="15.75" customHeight="1" x14ac:dyDescent="0.25">
      <c r="L2020" s="13" t="str">
        <f t="shared" si="31"/>
        <v>no incluido</v>
      </c>
    </row>
    <row r="2021" spans="12:12" ht="15.75" customHeight="1" x14ac:dyDescent="0.25">
      <c r="L2021" s="13" t="str">
        <f t="shared" si="31"/>
        <v>no incluido</v>
      </c>
    </row>
    <row r="2022" spans="12:12" ht="15.75" customHeight="1" x14ac:dyDescent="0.25">
      <c r="L2022" s="13" t="str">
        <f t="shared" si="31"/>
        <v>no incluido</v>
      </c>
    </row>
    <row r="2023" spans="12:12" ht="15.75" customHeight="1" x14ac:dyDescent="0.25">
      <c r="L2023" s="13" t="str">
        <f t="shared" si="31"/>
        <v>no incluido</v>
      </c>
    </row>
    <row r="2024" spans="12:12" ht="15.75" customHeight="1" x14ac:dyDescent="0.25">
      <c r="L2024" s="13" t="str">
        <f t="shared" si="31"/>
        <v>no incluido</v>
      </c>
    </row>
    <row r="2025" spans="12:12" ht="15.75" customHeight="1" x14ac:dyDescent="0.25">
      <c r="L2025" s="13" t="str">
        <f t="shared" si="31"/>
        <v>no incluido</v>
      </c>
    </row>
    <row r="2026" spans="12:12" ht="15.75" customHeight="1" x14ac:dyDescent="0.25">
      <c r="L2026" s="13" t="str">
        <f t="shared" si="31"/>
        <v>no incluido</v>
      </c>
    </row>
    <row r="2027" spans="12:12" ht="15.75" customHeight="1" x14ac:dyDescent="0.25">
      <c r="L2027" s="13" t="str">
        <f t="shared" si="31"/>
        <v>no incluido</v>
      </c>
    </row>
    <row r="2028" spans="12:12" ht="15.75" customHeight="1" x14ac:dyDescent="0.25">
      <c r="L2028" s="13" t="str">
        <f t="shared" si="31"/>
        <v>no incluido</v>
      </c>
    </row>
    <row r="2029" spans="12:12" ht="15.75" customHeight="1" x14ac:dyDescent="0.25">
      <c r="L2029" s="13" t="str">
        <f t="shared" si="31"/>
        <v>no incluido</v>
      </c>
    </row>
    <row r="2030" spans="12:12" ht="15.75" customHeight="1" x14ac:dyDescent="0.25">
      <c r="L2030" s="13" t="str">
        <f t="shared" si="31"/>
        <v>no incluido</v>
      </c>
    </row>
    <row r="2031" spans="12:12" ht="15.75" customHeight="1" x14ac:dyDescent="0.25">
      <c r="L2031" s="13" t="str">
        <f t="shared" si="31"/>
        <v>no incluido</v>
      </c>
    </row>
    <row r="2032" spans="12:12" ht="15.75" customHeight="1" x14ac:dyDescent="0.25">
      <c r="L2032" s="13" t="str">
        <f t="shared" si="31"/>
        <v>no incluido</v>
      </c>
    </row>
    <row r="2033" spans="12:12" ht="15.75" customHeight="1" x14ac:dyDescent="0.25">
      <c r="L2033" s="13" t="str">
        <f t="shared" si="31"/>
        <v>no incluido</v>
      </c>
    </row>
    <row r="2034" spans="12:12" ht="15.75" customHeight="1" x14ac:dyDescent="0.25">
      <c r="L2034" s="13" t="str">
        <f t="shared" si="31"/>
        <v>no incluido</v>
      </c>
    </row>
    <row r="2035" spans="12:12" ht="15.75" customHeight="1" x14ac:dyDescent="0.25">
      <c r="L2035" s="13" t="str">
        <f t="shared" si="31"/>
        <v>no incluido</v>
      </c>
    </row>
    <row r="2036" spans="12:12" ht="15.75" customHeight="1" x14ac:dyDescent="0.25">
      <c r="L2036" s="13" t="str">
        <f t="shared" si="31"/>
        <v>no incluido</v>
      </c>
    </row>
    <row r="2037" spans="12:12" ht="15.75" customHeight="1" x14ac:dyDescent="0.25">
      <c r="L2037" s="13" t="str">
        <f t="shared" si="31"/>
        <v>no incluido</v>
      </c>
    </row>
    <row r="2038" spans="12:12" ht="15.75" customHeight="1" x14ac:dyDescent="0.25">
      <c r="L2038" s="13" t="str">
        <f t="shared" si="31"/>
        <v>no incluido</v>
      </c>
    </row>
    <row r="2039" spans="12:12" ht="15.75" customHeight="1" x14ac:dyDescent="0.25">
      <c r="L2039" s="13" t="str">
        <f t="shared" si="31"/>
        <v>no incluido</v>
      </c>
    </row>
    <row r="2040" spans="12:12" ht="15.75" customHeight="1" x14ac:dyDescent="0.25">
      <c r="L2040" s="13" t="str">
        <f t="shared" si="31"/>
        <v>no incluido</v>
      </c>
    </row>
    <row r="2041" spans="12:12" ht="15.75" customHeight="1" x14ac:dyDescent="0.25">
      <c r="L2041" s="13" t="str">
        <f t="shared" si="31"/>
        <v>no incluido</v>
      </c>
    </row>
    <row r="2042" spans="12:12" ht="15.75" customHeight="1" x14ac:dyDescent="0.25">
      <c r="L2042" s="13" t="str">
        <f t="shared" si="31"/>
        <v>no incluido</v>
      </c>
    </row>
    <row r="2043" spans="12:12" ht="15.75" customHeight="1" x14ac:dyDescent="0.25">
      <c r="L2043" s="13" t="str">
        <f t="shared" si="31"/>
        <v>no incluido</v>
      </c>
    </row>
    <row r="2044" spans="12:12" ht="15.75" customHeight="1" x14ac:dyDescent="0.25">
      <c r="L2044" s="13" t="str">
        <f t="shared" si="31"/>
        <v>no incluido</v>
      </c>
    </row>
    <row r="2045" spans="12:12" ht="15.75" customHeight="1" x14ac:dyDescent="0.25">
      <c r="L2045" s="13" t="str">
        <f t="shared" si="31"/>
        <v>no incluido</v>
      </c>
    </row>
    <row r="2046" spans="12:12" ht="15.75" customHeight="1" x14ac:dyDescent="0.25">
      <c r="L2046" s="13" t="str">
        <f t="shared" si="31"/>
        <v>no incluido</v>
      </c>
    </row>
    <row r="2047" spans="12:12" ht="15.75" customHeight="1" x14ac:dyDescent="0.25">
      <c r="L2047" s="13" t="str">
        <f t="shared" si="31"/>
        <v>no incluido</v>
      </c>
    </row>
    <row r="2048" spans="12:12" ht="15.75" customHeight="1" x14ac:dyDescent="0.25">
      <c r="L2048" s="13" t="str">
        <f t="shared" si="31"/>
        <v>no incluido</v>
      </c>
    </row>
    <row r="2049" spans="12:12" ht="15.75" customHeight="1" x14ac:dyDescent="0.25">
      <c r="L2049" s="13" t="str">
        <f t="shared" si="31"/>
        <v>no incluido</v>
      </c>
    </row>
    <row r="2050" spans="12:12" ht="15.75" customHeight="1" x14ac:dyDescent="0.25">
      <c r="L2050" s="13" t="str">
        <f t="shared" ref="L2050:L2113" si="32">IF(ISNUMBER(VLOOKUP(A2050,PRE,1,FALSE)),"PreAlerta",IF(ISNUMBER(VLOOKUP(A2050,POST,1,FALSE)),"PostAlerta",IF(ISNUMBER(VLOOKUP(A2050,EXCL,1,FALSE)),"Excluida","no incluido")))</f>
        <v>no incluido</v>
      </c>
    </row>
    <row r="2051" spans="12:12" ht="15.75" customHeight="1" x14ac:dyDescent="0.25">
      <c r="L2051" s="13" t="str">
        <f t="shared" si="32"/>
        <v>no incluido</v>
      </c>
    </row>
    <row r="2052" spans="12:12" ht="15.75" customHeight="1" x14ac:dyDescent="0.25">
      <c r="L2052" s="13" t="str">
        <f t="shared" si="32"/>
        <v>no incluido</v>
      </c>
    </row>
    <row r="2053" spans="12:12" ht="15.75" customHeight="1" x14ac:dyDescent="0.25">
      <c r="L2053" s="13" t="str">
        <f t="shared" si="32"/>
        <v>no incluido</v>
      </c>
    </row>
    <row r="2054" spans="12:12" ht="15.75" customHeight="1" x14ac:dyDescent="0.25">
      <c r="L2054" s="13" t="str">
        <f t="shared" si="32"/>
        <v>no incluido</v>
      </c>
    </row>
    <row r="2055" spans="12:12" ht="15.75" customHeight="1" x14ac:dyDescent="0.25">
      <c r="L2055" s="13" t="str">
        <f t="shared" si="32"/>
        <v>no incluido</v>
      </c>
    </row>
    <row r="2056" spans="12:12" ht="15.75" customHeight="1" x14ac:dyDescent="0.25">
      <c r="L2056" s="13" t="str">
        <f t="shared" si="32"/>
        <v>no incluido</v>
      </c>
    </row>
    <row r="2057" spans="12:12" ht="15.75" customHeight="1" x14ac:dyDescent="0.25">
      <c r="L2057" s="13" t="str">
        <f t="shared" si="32"/>
        <v>no incluido</v>
      </c>
    </row>
    <row r="2058" spans="12:12" ht="15.75" customHeight="1" x14ac:dyDescent="0.25">
      <c r="L2058" s="13" t="str">
        <f t="shared" si="32"/>
        <v>no incluido</v>
      </c>
    </row>
    <row r="2059" spans="12:12" ht="15.75" customHeight="1" x14ac:dyDescent="0.25">
      <c r="L2059" s="13" t="str">
        <f t="shared" si="32"/>
        <v>no incluido</v>
      </c>
    </row>
    <row r="2060" spans="12:12" ht="15.75" customHeight="1" x14ac:dyDescent="0.25">
      <c r="L2060" s="13" t="str">
        <f t="shared" si="32"/>
        <v>no incluido</v>
      </c>
    </row>
    <row r="2061" spans="12:12" ht="15.75" customHeight="1" x14ac:dyDescent="0.25">
      <c r="L2061" s="13" t="str">
        <f t="shared" si="32"/>
        <v>no incluido</v>
      </c>
    </row>
    <row r="2062" spans="12:12" ht="15.75" customHeight="1" x14ac:dyDescent="0.25">
      <c r="L2062" s="13" t="str">
        <f t="shared" si="32"/>
        <v>no incluido</v>
      </c>
    </row>
    <row r="2063" spans="12:12" ht="15.75" customHeight="1" x14ac:dyDescent="0.25">
      <c r="L2063" s="13" t="str">
        <f t="shared" si="32"/>
        <v>no incluido</v>
      </c>
    </row>
    <row r="2064" spans="12:12" ht="15.75" customHeight="1" x14ac:dyDescent="0.25">
      <c r="L2064" s="13" t="str">
        <f t="shared" si="32"/>
        <v>no incluido</v>
      </c>
    </row>
    <row r="2065" spans="12:12" ht="15.75" customHeight="1" x14ac:dyDescent="0.25">
      <c r="L2065" s="13" t="str">
        <f t="shared" si="32"/>
        <v>no incluido</v>
      </c>
    </row>
    <row r="2066" spans="12:12" ht="15.75" customHeight="1" x14ac:dyDescent="0.25">
      <c r="L2066" s="13" t="str">
        <f t="shared" si="32"/>
        <v>no incluido</v>
      </c>
    </row>
    <row r="2067" spans="12:12" ht="15.75" customHeight="1" x14ac:dyDescent="0.25">
      <c r="L2067" s="13" t="str">
        <f t="shared" si="32"/>
        <v>no incluido</v>
      </c>
    </row>
    <row r="2068" spans="12:12" ht="15.75" customHeight="1" x14ac:dyDescent="0.25">
      <c r="L2068" s="13" t="str">
        <f t="shared" si="32"/>
        <v>no incluido</v>
      </c>
    </row>
    <row r="2069" spans="12:12" ht="15.75" customHeight="1" x14ac:dyDescent="0.25">
      <c r="L2069" s="13" t="str">
        <f t="shared" si="32"/>
        <v>no incluido</v>
      </c>
    </row>
    <row r="2070" spans="12:12" ht="15.75" customHeight="1" x14ac:dyDescent="0.25">
      <c r="L2070" s="13" t="str">
        <f t="shared" si="32"/>
        <v>no incluido</v>
      </c>
    </row>
    <row r="2071" spans="12:12" ht="15.75" customHeight="1" x14ac:dyDescent="0.25">
      <c r="L2071" s="13" t="str">
        <f t="shared" si="32"/>
        <v>no incluido</v>
      </c>
    </row>
    <row r="2072" spans="12:12" ht="15.75" customHeight="1" x14ac:dyDescent="0.25">
      <c r="L2072" s="13" t="str">
        <f t="shared" si="32"/>
        <v>no incluido</v>
      </c>
    </row>
    <row r="2073" spans="12:12" ht="15.75" customHeight="1" x14ac:dyDescent="0.25">
      <c r="L2073" s="13" t="str">
        <f t="shared" si="32"/>
        <v>no incluido</v>
      </c>
    </row>
    <row r="2074" spans="12:12" ht="15.75" customHeight="1" x14ac:dyDescent="0.25">
      <c r="L2074" s="13" t="str">
        <f t="shared" si="32"/>
        <v>no incluido</v>
      </c>
    </row>
    <row r="2075" spans="12:12" ht="15.75" customHeight="1" x14ac:dyDescent="0.25">
      <c r="L2075" s="13" t="str">
        <f t="shared" si="32"/>
        <v>no incluido</v>
      </c>
    </row>
    <row r="2076" spans="12:12" ht="15.75" customHeight="1" x14ac:dyDescent="0.25">
      <c r="L2076" s="13" t="str">
        <f t="shared" si="32"/>
        <v>no incluido</v>
      </c>
    </row>
    <row r="2077" spans="12:12" ht="15.75" customHeight="1" x14ac:dyDescent="0.25">
      <c r="L2077" s="13" t="str">
        <f t="shared" si="32"/>
        <v>no incluido</v>
      </c>
    </row>
    <row r="2078" spans="12:12" ht="15.75" customHeight="1" x14ac:dyDescent="0.25">
      <c r="L2078" s="13" t="str">
        <f t="shared" si="32"/>
        <v>no incluido</v>
      </c>
    </row>
    <row r="2079" spans="12:12" ht="15.75" customHeight="1" x14ac:dyDescent="0.25">
      <c r="L2079" s="13" t="str">
        <f t="shared" si="32"/>
        <v>no incluido</v>
      </c>
    </row>
    <row r="2080" spans="12:12" ht="15.75" customHeight="1" x14ac:dyDescent="0.25">
      <c r="L2080" s="13" t="str">
        <f t="shared" si="32"/>
        <v>no incluido</v>
      </c>
    </row>
    <row r="2081" spans="12:12" ht="15.75" customHeight="1" x14ac:dyDescent="0.25">
      <c r="L2081" s="13" t="str">
        <f t="shared" si="32"/>
        <v>no incluido</v>
      </c>
    </row>
    <row r="2082" spans="12:12" ht="15.75" customHeight="1" x14ac:dyDescent="0.25">
      <c r="L2082" s="13" t="str">
        <f t="shared" si="32"/>
        <v>no incluido</v>
      </c>
    </row>
    <row r="2083" spans="12:12" ht="15.75" customHeight="1" x14ac:dyDescent="0.25">
      <c r="L2083" s="13" t="str">
        <f t="shared" si="32"/>
        <v>no incluido</v>
      </c>
    </row>
    <row r="2084" spans="12:12" ht="15.75" customHeight="1" x14ac:dyDescent="0.25">
      <c r="L2084" s="13" t="str">
        <f t="shared" si="32"/>
        <v>no incluido</v>
      </c>
    </row>
    <row r="2085" spans="12:12" ht="15.75" customHeight="1" x14ac:dyDescent="0.25">
      <c r="L2085" s="13" t="str">
        <f t="shared" si="32"/>
        <v>no incluido</v>
      </c>
    </row>
    <row r="2086" spans="12:12" ht="15.75" customHeight="1" x14ac:dyDescent="0.25">
      <c r="L2086" s="13" t="str">
        <f t="shared" si="32"/>
        <v>no incluido</v>
      </c>
    </row>
    <row r="2087" spans="12:12" ht="15.75" customHeight="1" x14ac:dyDescent="0.25">
      <c r="L2087" s="13" t="str">
        <f t="shared" si="32"/>
        <v>no incluido</v>
      </c>
    </row>
    <row r="2088" spans="12:12" ht="15.75" customHeight="1" x14ac:dyDescent="0.25">
      <c r="L2088" s="13" t="str">
        <f t="shared" si="32"/>
        <v>no incluido</v>
      </c>
    </row>
    <row r="2089" spans="12:12" ht="15.75" customHeight="1" x14ac:dyDescent="0.25">
      <c r="L2089" s="13" t="str">
        <f t="shared" si="32"/>
        <v>no incluido</v>
      </c>
    </row>
    <row r="2090" spans="12:12" ht="15.75" customHeight="1" x14ac:dyDescent="0.25">
      <c r="L2090" s="13" t="str">
        <f t="shared" si="32"/>
        <v>no incluido</v>
      </c>
    </row>
    <row r="2091" spans="12:12" ht="15.75" customHeight="1" x14ac:dyDescent="0.25">
      <c r="L2091" s="13" t="str">
        <f t="shared" si="32"/>
        <v>no incluido</v>
      </c>
    </row>
    <row r="2092" spans="12:12" ht="15.75" customHeight="1" x14ac:dyDescent="0.25">
      <c r="L2092" s="13" t="str">
        <f t="shared" si="32"/>
        <v>no incluido</v>
      </c>
    </row>
    <row r="2093" spans="12:12" ht="15.75" customHeight="1" x14ac:dyDescent="0.25">
      <c r="L2093" s="13" t="str">
        <f t="shared" si="32"/>
        <v>no incluido</v>
      </c>
    </row>
    <row r="2094" spans="12:12" ht="15.75" customHeight="1" x14ac:dyDescent="0.25">
      <c r="L2094" s="13" t="str">
        <f t="shared" si="32"/>
        <v>no incluido</v>
      </c>
    </row>
    <row r="2095" spans="12:12" ht="15.75" customHeight="1" x14ac:dyDescent="0.25">
      <c r="L2095" s="13" t="str">
        <f t="shared" si="32"/>
        <v>no incluido</v>
      </c>
    </row>
    <row r="2096" spans="12:12" ht="15.75" customHeight="1" x14ac:dyDescent="0.25">
      <c r="L2096" s="13" t="str">
        <f t="shared" si="32"/>
        <v>no incluido</v>
      </c>
    </row>
    <row r="2097" spans="12:12" ht="15.75" customHeight="1" x14ac:dyDescent="0.25">
      <c r="L2097" s="13" t="str">
        <f t="shared" si="32"/>
        <v>no incluido</v>
      </c>
    </row>
    <row r="2098" spans="12:12" ht="15.75" customHeight="1" x14ac:dyDescent="0.25">
      <c r="L2098" s="13" t="str">
        <f t="shared" si="32"/>
        <v>no incluido</v>
      </c>
    </row>
    <row r="2099" spans="12:12" ht="15.75" customHeight="1" x14ac:dyDescent="0.25">
      <c r="L2099" s="13" t="str">
        <f t="shared" si="32"/>
        <v>no incluido</v>
      </c>
    </row>
    <row r="2100" spans="12:12" ht="15.75" customHeight="1" x14ac:dyDescent="0.25">
      <c r="L2100" s="13" t="str">
        <f t="shared" si="32"/>
        <v>no incluido</v>
      </c>
    </row>
    <row r="2101" spans="12:12" ht="15.75" customHeight="1" x14ac:dyDescent="0.25">
      <c r="L2101" s="13" t="str">
        <f t="shared" si="32"/>
        <v>no incluido</v>
      </c>
    </row>
    <row r="2102" spans="12:12" ht="15.75" customHeight="1" x14ac:dyDescent="0.25">
      <c r="L2102" s="13" t="str">
        <f t="shared" si="32"/>
        <v>no incluido</v>
      </c>
    </row>
    <row r="2103" spans="12:12" ht="15.75" customHeight="1" x14ac:dyDescent="0.25">
      <c r="L2103" s="13" t="str">
        <f t="shared" si="32"/>
        <v>no incluido</v>
      </c>
    </row>
    <row r="2104" spans="12:12" ht="15.75" customHeight="1" x14ac:dyDescent="0.25">
      <c r="L2104" s="13" t="str">
        <f t="shared" si="32"/>
        <v>no incluido</v>
      </c>
    </row>
    <row r="2105" spans="12:12" ht="15.75" customHeight="1" x14ac:dyDescent="0.25">
      <c r="L2105" s="13" t="str">
        <f t="shared" si="32"/>
        <v>no incluido</v>
      </c>
    </row>
    <row r="2106" spans="12:12" ht="15.75" customHeight="1" x14ac:dyDescent="0.25">
      <c r="L2106" s="13" t="str">
        <f t="shared" si="32"/>
        <v>no incluido</v>
      </c>
    </row>
    <row r="2107" spans="12:12" ht="15.75" customHeight="1" x14ac:dyDescent="0.25">
      <c r="L2107" s="13" t="str">
        <f t="shared" si="32"/>
        <v>no incluido</v>
      </c>
    </row>
    <row r="2108" spans="12:12" ht="15.75" customHeight="1" x14ac:dyDescent="0.25">
      <c r="L2108" s="13" t="str">
        <f t="shared" si="32"/>
        <v>no incluido</v>
      </c>
    </row>
    <row r="2109" spans="12:12" ht="15.75" customHeight="1" x14ac:dyDescent="0.25">
      <c r="L2109" s="13" t="str">
        <f t="shared" si="32"/>
        <v>no incluido</v>
      </c>
    </row>
    <row r="2110" spans="12:12" ht="15.75" customHeight="1" x14ac:dyDescent="0.25">
      <c r="L2110" s="13" t="str">
        <f t="shared" si="32"/>
        <v>no incluido</v>
      </c>
    </row>
    <row r="2111" spans="12:12" ht="15.75" customHeight="1" x14ac:dyDescent="0.25">
      <c r="L2111" s="13" t="str">
        <f t="shared" si="32"/>
        <v>no incluido</v>
      </c>
    </row>
    <row r="2112" spans="12:12" ht="15.75" customHeight="1" x14ac:dyDescent="0.25">
      <c r="L2112" s="13" t="str">
        <f t="shared" si="32"/>
        <v>no incluido</v>
      </c>
    </row>
    <row r="2113" spans="12:12" ht="15.75" customHeight="1" x14ac:dyDescent="0.25">
      <c r="L2113" s="13" t="str">
        <f t="shared" si="32"/>
        <v>no incluido</v>
      </c>
    </row>
    <row r="2114" spans="12:12" ht="15.75" customHeight="1" x14ac:dyDescent="0.25">
      <c r="L2114" s="13" t="str">
        <f t="shared" ref="L2114:L2177" si="33">IF(ISNUMBER(VLOOKUP(A2114,PRE,1,FALSE)),"PreAlerta",IF(ISNUMBER(VLOOKUP(A2114,POST,1,FALSE)),"PostAlerta",IF(ISNUMBER(VLOOKUP(A2114,EXCL,1,FALSE)),"Excluida","no incluido")))</f>
        <v>no incluido</v>
      </c>
    </row>
    <row r="2115" spans="12:12" ht="15.75" customHeight="1" x14ac:dyDescent="0.25">
      <c r="L2115" s="13" t="str">
        <f t="shared" si="33"/>
        <v>no incluido</v>
      </c>
    </row>
    <row r="2116" spans="12:12" ht="15.75" customHeight="1" x14ac:dyDescent="0.25">
      <c r="L2116" s="13" t="str">
        <f t="shared" si="33"/>
        <v>no incluido</v>
      </c>
    </row>
    <row r="2117" spans="12:12" ht="15.75" customHeight="1" x14ac:dyDescent="0.25">
      <c r="L2117" s="13" t="str">
        <f t="shared" si="33"/>
        <v>no incluido</v>
      </c>
    </row>
    <row r="2118" spans="12:12" ht="15.75" customHeight="1" x14ac:dyDescent="0.25">
      <c r="L2118" s="13" t="str">
        <f t="shared" si="33"/>
        <v>no incluido</v>
      </c>
    </row>
    <row r="2119" spans="12:12" ht="15.75" customHeight="1" x14ac:dyDescent="0.25">
      <c r="L2119" s="13" t="str">
        <f t="shared" si="33"/>
        <v>no incluido</v>
      </c>
    </row>
    <row r="2120" spans="12:12" ht="15.75" customHeight="1" x14ac:dyDescent="0.25">
      <c r="L2120" s="13" t="str">
        <f t="shared" si="33"/>
        <v>no incluido</v>
      </c>
    </row>
    <row r="2121" spans="12:12" ht="15.75" customHeight="1" x14ac:dyDescent="0.25">
      <c r="L2121" s="13" t="str">
        <f t="shared" si="33"/>
        <v>no incluido</v>
      </c>
    </row>
    <row r="2122" spans="12:12" ht="15.75" customHeight="1" x14ac:dyDescent="0.25">
      <c r="L2122" s="13" t="str">
        <f t="shared" si="33"/>
        <v>no incluido</v>
      </c>
    </row>
    <row r="2123" spans="12:12" ht="15.75" customHeight="1" x14ac:dyDescent="0.25">
      <c r="L2123" s="13" t="str">
        <f t="shared" si="33"/>
        <v>no incluido</v>
      </c>
    </row>
    <row r="2124" spans="12:12" ht="15.75" customHeight="1" x14ac:dyDescent="0.25">
      <c r="L2124" s="13" t="str">
        <f t="shared" si="33"/>
        <v>no incluido</v>
      </c>
    </row>
    <row r="2125" spans="12:12" ht="15.75" customHeight="1" x14ac:dyDescent="0.25">
      <c r="L2125" s="13" t="str">
        <f t="shared" si="33"/>
        <v>no incluido</v>
      </c>
    </row>
    <row r="2126" spans="12:12" ht="15.75" customHeight="1" x14ac:dyDescent="0.25">
      <c r="L2126" s="13" t="str">
        <f t="shared" si="33"/>
        <v>no incluido</v>
      </c>
    </row>
    <row r="2127" spans="12:12" ht="15.75" customHeight="1" x14ac:dyDescent="0.25">
      <c r="L2127" s="13" t="str">
        <f t="shared" si="33"/>
        <v>no incluido</v>
      </c>
    </row>
    <row r="2128" spans="12:12" ht="15.75" customHeight="1" x14ac:dyDescent="0.25">
      <c r="L2128" s="13" t="str">
        <f t="shared" si="33"/>
        <v>no incluido</v>
      </c>
    </row>
    <row r="2129" spans="12:12" ht="15.75" customHeight="1" x14ac:dyDescent="0.25">
      <c r="L2129" s="13" t="str">
        <f t="shared" si="33"/>
        <v>no incluido</v>
      </c>
    </row>
    <row r="2130" spans="12:12" ht="15.75" customHeight="1" x14ac:dyDescent="0.25">
      <c r="L2130" s="13" t="str">
        <f t="shared" si="33"/>
        <v>no incluido</v>
      </c>
    </row>
    <row r="2131" spans="12:12" ht="15.75" customHeight="1" x14ac:dyDescent="0.25">
      <c r="L2131" s="13" t="str">
        <f t="shared" si="33"/>
        <v>no incluido</v>
      </c>
    </row>
    <row r="2132" spans="12:12" ht="15.75" customHeight="1" x14ac:dyDescent="0.25">
      <c r="L2132" s="13" t="str">
        <f t="shared" si="33"/>
        <v>no incluido</v>
      </c>
    </row>
    <row r="2133" spans="12:12" ht="15.75" customHeight="1" x14ac:dyDescent="0.25">
      <c r="L2133" s="13" t="str">
        <f t="shared" si="33"/>
        <v>no incluido</v>
      </c>
    </row>
    <row r="2134" spans="12:12" ht="15.75" customHeight="1" x14ac:dyDescent="0.25">
      <c r="L2134" s="13" t="str">
        <f t="shared" si="33"/>
        <v>no incluido</v>
      </c>
    </row>
    <row r="2135" spans="12:12" ht="15.75" customHeight="1" x14ac:dyDescent="0.25">
      <c r="L2135" s="13" t="str">
        <f t="shared" si="33"/>
        <v>no incluido</v>
      </c>
    </row>
    <row r="2136" spans="12:12" ht="15.75" customHeight="1" x14ac:dyDescent="0.25">
      <c r="L2136" s="13" t="str">
        <f t="shared" si="33"/>
        <v>no incluido</v>
      </c>
    </row>
    <row r="2137" spans="12:12" ht="15.75" customHeight="1" x14ac:dyDescent="0.25">
      <c r="L2137" s="13" t="str">
        <f t="shared" si="33"/>
        <v>no incluido</v>
      </c>
    </row>
    <row r="2138" spans="12:12" ht="15.75" customHeight="1" x14ac:dyDescent="0.25">
      <c r="L2138" s="13" t="str">
        <f t="shared" si="33"/>
        <v>no incluido</v>
      </c>
    </row>
    <row r="2139" spans="12:12" ht="15.75" customHeight="1" x14ac:dyDescent="0.25">
      <c r="L2139" s="13" t="str">
        <f t="shared" si="33"/>
        <v>no incluido</v>
      </c>
    </row>
    <row r="2140" spans="12:12" ht="15.75" customHeight="1" x14ac:dyDescent="0.25">
      <c r="L2140" s="13" t="str">
        <f t="shared" si="33"/>
        <v>no incluido</v>
      </c>
    </row>
    <row r="2141" spans="12:12" ht="15.75" customHeight="1" x14ac:dyDescent="0.25">
      <c r="L2141" s="13" t="str">
        <f t="shared" si="33"/>
        <v>no incluido</v>
      </c>
    </row>
    <row r="2142" spans="12:12" ht="15.75" customHeight="1" x14ac:dyDescent="0.25">
      <c r="L2142" s="13" t="str">
        <f t="shared" si="33"/>
        <v>no incluido</v>
      </c>
    </row>
    <row r="2143" spans="12:12" ht="15.75" customHeight="1" x14ac:dyDescent="0.25">
      <c r="L2143" s="13" t="str">
        <f t="shared" si="33"/>
        <v>no incluido</v>
      </c>
    </row>
    <row r="2144" spans="12:12" ht="15.75" customHeight="1" x14ac:dyDescent="0.25">
      <c r="L2144" s="13" t="str">
        <f t="shared" si="33"/>
        <v>no incluido</v>
      </c>
    </row>
    <row r="2145" spans="12:12" ht="15.75" customHeight="1" x14ac:dyDescent="0.25">
      <c r="L2145" s="13" t="str">
        <f t="shared" si="33"/>
        <v>no incluido</v>
      </c>
    </row>
    <row r="2146" spans="12:12" ht="15.75" customHeight="1" x14ac:dyDescent="0.25">
      <c r="L2146" s="13" t="str">
        <f t="shared" si="33"/>
        <v>no incluido</v>
      </c>
    </row>
    <row r="2147" spans="12:12" ht="15.75" customHeight="1" x14ac:dyDescent="0.25">
      <c r="L2147" s="13" t="str">
        <f t="shared" si="33"/>
        <v>no incluido</v>
      </c>
    </row>
    <row r="2148" spans="12:12" ht="15.75" customHeight="1" x14ac:dyDescent="0.25">
      <c r="L2148" s="13" t="str">
        <f t="shared" si="33"/>
        <v>no incluido</v>
      </c>
    </row>
    <row r="2149" spans="12:12" ht="15.75" customHeight="1" x14ac:dyDescent="0.25">
      <c r="L2149" s="13" t="str">
        <f t="shared" si="33"/>
        <v>no incluido</v>
      </c>
    </row>
    <row r="2150" spans="12:12" ht="15.75" customHeight="1" x14ac:dyDescent="0.25">
      <c r="L2150" s="13" t="str">
        <f t="shared" si="33"/>
        <v>no incluido</v>
      </c>
    </row>
    <row r="2151" spans="12:12" ht="15.75" customHeight="1" x14ac:dyDescent="0.25">
      <c r="L2151" s="13" t="str">
        <f t="shared" si="33"/>
        <v>no incluido</v>
      </c>
    </row>
    <row r="2152" spans="12:12" ht="15.75" customHeight="1" x14ac:dyDescent="0.25">
      <c r="L2152" s="13" t="str">
        <f t="shared" si="33"/>
        <v>no incluido</v>
      </c>
    </row>
    <row r="2153" spans="12:12" ht="15.75" customHeight="1" x14ac:dyDescent="0.25">
      <c r="L2153" s="13" t="str">
        <f t="shared" si="33"/>
        <v>no incluido</v>
      </c>
    </row>
    <row r="2154" spans="12:12" ht="15.75" customHeight="1" x14ac:dyDescent="0.25">
      <c r="L2154" s="13" t="str">
        <f t="shared" si="33"/>
        <v>no incluido</v>
      </c>
    </row>
    <row r="2155" spans="12:12" ht="15.75" customHeight="1" x14ac:dyDescent="0.25">
      <c r="L2155" s="13" t="str">
        <f t="shared" si="33"/>
        <v>no incluido</v>
      </c>
    </row>
    <row r="2156" spans="12:12" ht="15.75" customHeight="1" x14ac:dyDescent="0.25">
      <c r="L2156" s="13" t="str">
        <f t="shared" si="33"/>
        <v>no incluido</v>
      </c>
    </row>
    <row r="2157" spans="12:12" ht="15.75" customHeight="1" x14ac:dyDescent="0.25">
      <c r="L2157" s="13" t="str">
        <f t="shared" si="33"/>
        <v>no incluido</v>
      </c>
    </row>
    <row r="2158" spans="12:12" ht="15.75" customHeight="1" x14ac:dyDescent="0.25">
      <c r="L2158" s="13" t="str">
        <f t="shared" si="33"/>
        <v>no incluido</v>
      </c>
    </row>
    <row r="2159" spans="12:12" ht="15.75" customHeight="1" x14ac:dyDescent="0.25">
      <c r="L2159" s="13" t="str">
        <f t="shared" si="33"/>
        <v>no incluido</v>
      </c>
    </row>
    <row r="2160" spans="12:12" ht="15.75" customHeight="1" x14ac:dyDescent="0.25">
      <c r="L2160" s="13" t="str">
        <f t="shared" si="33"/>
        <v>no incluido</v>
      </c>
    </row>
    <row r="2161" spans="12:12" ht="15.75" customHeight="1" x14ac:dyDescent="0.25">
      <c r="L2161" s="13" t="str">
        <f t="shared" si="33"/>
        <v>no incluido</v>
      </c>
    </row>
    <row r="2162" spans="12:12" ht="15.75" customHeight="1" x14ac:dyDescent="0.25">
      <c r="L2162" s="13" t="str">
        <f t="shared" si="33"/>
        <v>no incluido</v>
      </c>
    </row>
    <row r="2163" spans="12:12" ht="15.75" customHeight="1" x14ac:dyDescent="0.25">
      <c r="L2163" s="13" t="str">
        <f t="shared" si="33"/>
        <v>no incluido</v>
      </c>
    </row>
    <row r="2164" spans="12:12" ht="15.75" customHeight="1" x14ac:dyDescent="0.25">
      <c r="L2164" s="13" t="str">
        <f t="shared" si="33"/>
        <v>no incluido</v>
      </c>
    </row>
    <row r="2165" spans="12:12" ht="15.75" customHeight="1" x14ac:dyDescent="0.25">
      <c r="L2165" s="13" t="str">
        <f t="shared" si="33"/>
        <v>no incluido</v>
      </c>
    </row>
    <row r="2166" spans="12:12" ht="15.75" customHeight="1" x14ac:dyDescent="0.25">
      <c r="L2166" s="13" t="str">
        <f t="shared" si="33"/>
        <v>no incluido</v>
      </c>
    </row>
    <row r="2167" spans="12:12" ht="15.75" customHeight="1" x14ac:dyDescent="0.25">
      <c r="L2167" s="13" t="str">
        <f t="shared" si="33"/>
        <v>no incluido</v>
      </c>
    </row>
    <row r="2168" spans="12:12" ht="15.75" customHeight="1" x14ac:dyDescent="0.25">
      <c r="L2168" s="13" t="str">
        <f t="shared" si="33"/>
        <v>no incluido</v>
      </c>
    </row>
    <row r="2169" spans="12:12" ht="15.75" customHeight="1" x14ac:dyDescent="0.25">
      <c r="L2169" s="13" t="str">
        <f t="shared" si="33"/>
        <v>no incluido</v>
      </c>
    </row>
    <row r="2170" spans="12:12" ht="15.75" customHeight="1" x14ac:dyDescent="0.25">
      <c r="L2170" s="13" t="str">
        <f t="shared" si="33"/>
        <v>no incluido</v>
      </c>
    </row>
    <row r="2171" spans="12:12" ht="15.75" customHeight="1" x14ac:dyDescent="0.25">
      <c r="L2171" s="13" t="str">
        <f t="shared" si="33"/>
        <v>no incluido</v>
      </c>
    </row>
    <row r="2172" spans="12:12" ht="15.75" customHeight="1" x14ac:dyDescent="0.25">
      <c r="L2172" s="13" t="str">
        <f t="shared" si="33"/>
        <v>no incluido</v>
      </c>
    </row>
    <row r="2173" spans="12:12" ht="15.75" customHeight="1" x14ac:dyDescent="0.25">
      <c r="L2173" s="13" t="str">
        <f t="shared" si="33"/>
        <v>no incluido</v>
      </c>
    </row>
    <row r="2174" spans="12:12" ht="15.75" customHeight="1" x14ac:dyDescent="0.25">
      <c r="L2174" s="13" t="str">
        <f t="shared" si="33"/>
        <v>no incluido</v>
      </c>
    </row>
    <row r="2175" spans="12:12" ht="15.75" customHeight="1" x14ac:dyDescent="0.25">
      <c r="L2175" s="13" t="str">
        <f t="shared" si="33"/>
        <v>no incluido</v>
      </c>
    </row>
    <row r="2176" spans="12:12" ht="15.75" customHeight="1" x14ac:dyDescent="0.25">
      <c r="L2176" s="13" t="str">
        <f t="shared" si="33"/>
        <v>no incluido</v>
      </c>
    </row>
    <row r="2177" spans="12:12" ht="15.75" customHeight="1" x14ac:dyDescent="0.25">
      <c r="L2177" s="13" t="str">
        <f t="shared" si="33"/>
        <v>no incluido</v>
      </c>
    </row>
    <row r="2178" spans="12:12" ht="15.75" customHeight="1" x14ac:dyDescent="0.25">
      <c r="L2178" s="13" t="str">
        <f t="shared" ref="L2178:L2241" si="34">IF(ISNUMBER(VLOOKUP(A2178,PRE,1,FALSE)),"PreAlerta",IF(ISNUMBER(VLOOKUP(A2178,POST,1,FALSE)),"PostAlerta",IF(ISNUMBER(VLOOKUP(A2178,EXCL,1,FALSE)),"Excluida","no incluido")))</f>
        <v>no incluido</v>
      </c>
    </row>
    <row r="2179" spans="12:12" ht="15.75" customHeight="1" x14ac:dyDescent="0.25">
      <c r="L2179" s="13" t="str">
        <f t="shared" si="34"/>
        <v>no incluido</v>
      </c>
    </row>
    <row r="2180" spans="12:12" ht="15.75" customHeight="1" x14ac:dyDescent="0.25">
      <c r="L2180" s="13" t="str">
        <f t="shared" si="34"/>
        <v>no incluido</v>
      </c>
    </row>
    <row r="2181" spans="12:12" ht="15.75" customHeight="1" x14ac:dyDescent="0.25">
      <c r="L2181" s="13" t="str">
        <f t="shared" si="34"/>
        <v>no incluido</v>
      </c>
    </row>
    <row r="2182" spans="12:12" ht="15.75" customHeight="1" x14ac:dyDescent="0.25">
      <c r="L2182" s="13" t="str">
        <f t="shared" si="34"/>
        <v>no incluido</v>
      </c>
    </row>
    <row r="2183" spans="12:12" ht="15.75" customHeight="1" x14ac:dyDescent="0.25">
      <c r="L2183" s="13" t="str">
        <f t="shared" si="34"/>
        <v>no incluido</v>
      </c>
    </row>
    <row r="2184" spans="12:12" ht="15.75" customHeight="1" x14ac:dyDescent="0.25">
      <c r="L2184" s="13" t="str">
        <f t="shared" si="34"/>
        <v>no incluido</v>
      </c>
    </row>
    <row r="2185" spans="12:12" ht="15.75" customHeight="1" x14ac:dyDescent="0.25">
      <c r="L2185" s="13" t="str">
        <f t="shared" si="34"/>
        <v>no incluido</v>
      </c>
    </row>
    <row r="2186" spans="12:12" ht="15.75" customHeight="1" x14ac:dyDescent="0.25">
      <c r="L2186" s="13" t="str">
        <f t="shared" si="34"/>
        <v>no incluido</v>
      </c>
    </row>
    <row r="2187" spans="12:12" ht="15.75" customHeight="1" x14ac:dyDescent="0.25">
      <c r="L2187" s="13" t="str">
        <f t="shared" si="34"/>
        <v>no incluido</v>
      </c>
    </row>
    <row r="2188" spans="12:12" ht="15.75" customHeight="1" x14ac:dyDescent="0.25">
      <c r="L2188" s="13" t="str">
        <f t="shared" si="34"/>
        <v>no incluido</v>
      </c>
    </row>
    <row r="2189" spans="12:12" ht="15.75" customHeight="1" x14ac:dyDescent="0.25">
      <c r="L2189" s="13" t="str">
        <f t="shared" si="34"/>
        <v>no incluido</v>
      </c>
    </row>
    <row r="2190" spans="12:12" ht="15.75" customHeight="1" x14ac:dyDescent="0.25">
      <c r="L2190" s="13" t="str">
        <f t="shared" si="34"/>
        <v>no incluido</v>
      </c>
    </row>
    <row r="2191" spans="12:12" ht="15.75" customHeight="1" x14ac:dyDescent="0.25">
      <c r="L2191" s="13" t="str">
        <f t="shared" si="34"/>
        <v>no incluido</v>
      </c>
    </row>
    <row r="2192" spans="12:12" ht="15.75" customHeight="1" x14ac:dyDescent="0.25">
      <c r="L2192" s="13" t="str">
        <f t="shared" si="34"/>
        <v>no incluido</v>
      </c>
    </row>
    <row r="2193" spans="12:12" ht="15.75" customHeight="1" x14ac:dyDescent="0.25">
      <c r="L2193" s="13" t="str">
        <f t="shared" si="34"/>
        <v>no incluido</v>
      </c>
    </row>
    <row r="2194" spans="12:12" ht="15.75" customHeight="1" x14ac:dyDescent="0.25">
      <c r="L2194" s="13" t="str">
        <f t="shared" si="34"/>
        <v>no incluido</v>
      </c>
    </row>
    <row r="2195" spans="12:12" ht="15.75" customHeight="1" x14ac:dyDescent="0.25">
      <c r="L2195" s="13" t="str">
        <f t="shared" si="34"/>
        <v>no incluido</v>
      </c>
    </row>
    <row r="2196" spans="12:12" ht="15.75" customHeight="1" x14ac:dyDescent="0.25">
      <c r="L2196" s="13" t="str">
        <f t="shared" si="34"/>
        <v>no incluido</v>
      </c>
    </row>
    <row r="2197" spans="12:12" ht="15.75" customHeight="1" x14ac:dyDescent="0.25">
      <c r="L2197" s="13" t="str">
        <f t="shared" si="34"/>
        <v>no incluido</v>
      </c>
    </row>
    <row r="2198" spans="12:12" ht="15.75" customHeight="1" x14ac:dyDescent="0.25">
      <c r="L2198" s="13" t="str">
        <f t="shared" si="34"/>
        <v>no incluido</v>
      </c>
    </row>
    <row r="2199" spans="12:12" ht="15.75" customHeight="1" x14ac:dyDescent="0.25">
      <c r="L2199" s="13" t="str">
        <f t="shared" si="34"/>
        <v>no incluido</v>
      </c>
    </row>
    <row r="2200" spans="12:12" ht="15.75" customHeight="1" x14ac:dyDescent="0.25">
      <c r="L2200" s="13" t="str">
        <f t="shared" si="34"/>
        <v>no incluido</v>
      </c>
    </row>
    <row r="2201" spans="12:12" ht="15.75" customHeight="1" x14ac:dyDescent="0.25">
      <c r="L2201" s="13" t="str">
        <f t="shared" si="34"/>
        <v>no incluido</v>
      </c>
    </row>
    <row r="2202" spans="12:12" ht="15.75" customHeight="1" x14ac:dyDescent="0.25">
      <c r="L2202" s="13" t="str">
        <f t="shared" si="34"/>
        <v>no incluido</v>
      </c>
    </row>
    <row r="2203" spans="12:12" ht="15.75" customHeight="1" x14ac:dyDescent="0.25">
      <c r="L2203" s="13" t="str">
        <f t="shared" si="34"/>
        <v>no incluido</v>
      </c>
    </row>
    <row r="2204" spans="12:12" ht="15.75" customHeight="1" x14ac:dyDescent="0.25">
      <c r="L2204" s="13" t="str">
        <f t="shared" si="34"/>
        <v>no incluido</v>
      </c>
    </row>
    <row r="2205" spans="12:12" ht="15.75" customHeight="1" x14ac:dyDescent="0.25">
      <c r="L2205" s="13" t="str">
        <f t="shared" si="34"/>
        <v>no incluido</v>
      </c>
    </row>
    <row r="2206" spans="12:12" ht="15.75" customHeight="1" x14ac:dyDescent="0.25">
      <c r="L2206" s="13" t="str">
        <f t="shared" si="34"/>
        <v>no incluido</v>
      </c>
    </row>
    <row r="2207" spans="12:12" ht="15.75" customHeight="1" x14ac:dyDescent="0.25">
      <c r="L2207" s="13" t="str">
        <f t="shared" si="34"/>
        <v>no incluido</v>
      </c>
    </row>
    <row r="2208" spans="12:12" ht="15.75" customHeight="1" x14ac:dyDescent="0.25">
      <c r="L2208" s="13" t="str">
        <f t="shared" si="34"/>
        <v>no incluido</v>
      </c>
    </row>
    <row r="2209" spans="12:12" ht="15.75" customHeight="1" x14ac:dyDescent="0.25">
      <c r="L2209" s="13" t="str">
        <f t="shared" si="34"/>
        <v>no incluido</v>
      </c>
    </row>
    <row r="2210" spans="12:12" ht="15.75" customHeight="1" x14ac:dyDescent="0.25">
      <c r="L2210" s="13" t="str">
        <f t="shared" si="34"/>
        <v>no incluido</v>
      </c>
    </row>
    <row r="2211" spans="12:12" ht="15.75" customHeight="1" x14ac:dyDescent="0.25">
      <c r="L2211" s="13" t="str">
        <f t="shared" si="34"/>
        <v>no incluido</v>
      </c>
    </row>
    <row r="2212" spans="12:12" ht="15.75" customHeight="1" x14ac:dyDescent="0.25">
      <c r="L2212" s="13" t="str">
        <f t="shared" si="34"/>
        <v>no incluido</v>
      </c>
    </row>
    <row r="2213" spans="12:12" ht="15.75" customHeight="1" x14ac:dyDescent="0.25">
      <c r="L2213" s="13" t="str">
        <f t="shared" si="34"/>
        <v>no incluido</v>
      </c>
    </row>
    <row r="2214" spans="12:12" ht="15.75" customHeight="1" x14ac:dyDescent="0.25">
      <c r="L2214" s="13" t="str">
        <f t="shared" si="34"/>
        <v>no incluido</v>
      </c>
    </row>
    <row r="2215" spans="12:12" ht="15.75" customHeight="1" x14ac:dyDescent="0.25">
      <c r="L2215" s="13" t="str">
        <f t="shared" si="34"/>
        <v>no incluido</v>
      </c>
    </row>
    <row r="2216" spans="12:12" ht="15.75" customHeight="1" x14ac:dyDescent="0.25">
      <c r="L2216" s="13" t="str">
        <f t="shared" si="34"/>
        <v>no incluido</v>
      </c>
    </row>
    <row r="2217" spans="12:12" ht="15.75" customHeight="1" x14ac:dyDescent="0.25">
      <c r="L2217" s="13" t="str">
        <f t="shared" si="34"/>
        <v>no incluido</v>
      </c>
    </row>
    <row r="2218" spans="12:12" ht="15.75" customHeight="1" x14ac:dyDescent="0.25">
      <c r="L2218" s="13" t="str">
        <f t="shared" si="34"/>
        <v>no incluido</v>
      </c>
    </row>
    <row r="2219" spans="12:12" ht="15.75" customHeight="1" x14ac:dyDescent="0.25">
      <c r="L2219" s="13" t="str">
        <f t="shared" si="34"/>
        <v>no incluido</v>
      </c>
    </row>
    <row r="2220" spans="12:12" ht="15.75" customHeight="1" x14ac:dyDescent="0.25">
      <c r="L2220" s="13" t="str">
        <f t="shared" si="34"/>
        <v>no incluido</v>
      </c>
    </row>
    <row r="2221" spans="12:12" ht="15.75" customHeight="1" x14ac:dyDescent="0.25">
      <c r="L2221" s="13" t="str">
        <f t="shared" si="34"/>
        <v>no incluido</v>
      </c>
    </row>
    <row r="2222" spans="12:12" ht="15.75" customHeight="1" x14ac:dyDescent="0.25">
      <c r="L2222" s="13" t="str">
        <f t="shared" si="34"/>
        <v>no incluido</v>
      </c>
    </row>
    <row r="2223" spans="12:12" ht="15.75" customHeight="1" x14ac:dyDescent="0.25">
      <c r="L2223" s="13" t="str">
        <f t="shared" si="34"/>
        <v>no incluido</v>
      </c>
    </row>
    <row r="2224" spans="12:12" ht="15.75" customHeight="1" x14ac:dyDescent="0.25">
      <c r="L2224" s="13" t="str">
        <f t="shared" si="34"/>
        <v>no incluido</v>
      </c>
    </row>
    <row r="2225" spans="12:12" ht="15.75" customHeight="1" x14ac:dyDescent="0.25">
      <c r="L2225" s="13" t="str">
        <f t="shared" si="34"/>
        <v>no incluido</v>
      </c>
    </row>
    <row r="2226" spans="12:12" ht="15.75" customHeight="1" x14ac:dyDescent="0.25">
      <c r="L2226" s="13" t="str">
        <f t="shared" si="34"/>
        <v>no incluido</v>
      </c>
    </row>
    <row r="2227" spans="12:12" ht="15.75" customHeight="1" x14ac:dyDescent="0.25">
      <c r="L2227" s="13" t="str">
        <f t="shared" si="34"/>
        <v>no incluido</v>
      </c>
    </row>
    <row r="2228" spans="12:12" ht="15.75" customHeight="1" x14ac:dyDescent="0.25">
      <c r="L2228" s="13" t="str">
        <f t="shared" si="34"/>
        <v>no incluido</v>
      </c>
    </row>
    <row r="2229" spans="12:12" ht="15.75" customHeight="1" x14ac:dyDescent="0.25">
      <c r="L2229" s="13" t="str">
        <f t="shared" si="34"/>
        <v>no incluido</v>
      </c>
    </row>
    <row r="2230" spans="12:12" ht="15.75" customHeight="1" x14ac:dyDescent="0.25">
      <c r="L2230" s="13" t="str">
        <f t="shared" si="34"/>
        <v>no incluido</v>
      </c>
    </row>
    <row r="2231" spans="12:12" ht="15.75" customHeight="1" x14ac:dyDescent="0.25">
      <c r="L2231" s="13" t="str">
        <f t="shared" si="34"/>
        <v>no incluido</v>
      </c>
    </row>
    <row r="2232" spans="12:12" ht="15.75" customHeight="1" x14ac:dyDescent="0.25">
      <c r="L2232" s="13" t="str">
        <f t="shared" si="34"/>
        <v>no incluido</v>
      </c>
    </row>
    <row r="2233" spans="12:12" ht="15.75" customHeight="1" x14ac:dyDescent="0.25">
      <c r="L2233" s="13" t="str">
        <f t="shared" si="34"/>
        <v>no incluido</v>
      </c>
    </row>
    <row r="2234" spans="12:12" ht="15.75" customHeight="1" x14ac:dyDescent="0.25">
      <c r="L2234" s="13" t="str">
        <f t="shared" si="34"/>
        <v>no incluido</v>
      </c>
    </row>
    <row r="2235" spans="12:12" ht="15.75" customHeight="1" x14ac:dyDescent="0.25">
      <c r="L2235" s="13" t="str">
        <f t="shared" si="34"/>
        <v>no incluido</v>
      </c>
    </row>
    <row r="2236" spans="12:12" ht="15.75" customHeight="1" x14ac:dyDescent="0.25">
      <c r="L2236" s="13" t="str">
        <f t="shared" si="34"/>
        <v>no incluido</v>
      </c>
    </row>
    <row r="2237" spans="12:12" ht="15.75" customHeight="1" x14ac:dyDescent="0.25">
      <c r="L2237" s="13" t="str">
        <f t="shared" si="34"/>
        <v>no incluido</v>
      </c>
    </row>
    <row r="2238" spans="12:12" ht="15.75" customHeight="1" x14ac:dyDescent="0.25">
      <c r="L2238" s="13" t="str">
        <f t="shared" si="34"/>
        <v>no incluido</v>
      </c>
    </row>
    <row r="2239" spans="12:12" ht="15.75" customHeight="1" x14ac:dyDescent="0.25">
      <c r="L2239" s="13" t="str">
        <f t="shared" si="34"/>
        <v>no incluido</v>
      </c>
    </row>
    <row r="2240" spans="12:12" ht="15.75" customHeight="1" x14ac:dyDescent="0.25">
      <c r="L2240" s="13" t="str">
        <f t="shared" si="34"/>
        <v>no incluido</v>
      </c>
    </row>
    <row r="2241" spans="12:12" ht="15.75" customHeight="1" x14ac:dyDescent="0.25">
      <c r="L2241" s="13" t="str">
        <f t="shared" si="34"/>
        <v>no incluido</v>
      </c>
    </row>
    <row r="2242" spans="12:12" ht="15.75" customHeight="1" x14ac:dyDescent="0.25">
      <c r="L2242" s="13" t="str">
        <f t="shared" ref="L2242:L2305" si="35">IF(ISNUMBER(VLOOKUP(A2242,PRE,1,FALSE)),"PreAlerta",IF(ISNUMBER(VLOOKUP(A2242,POST,1,FALSE)),"PostAlerta",IF(ISNUMBER(VLOOKUP(A2242,EXCL,1,FALSE)),"Excluida","no incluido")))</f>
        <v>no incluido</v>
      </c>
    </row>
    <row r="2243" spans="12:12" ht="15.75" customHeight="1" x14ac:dyDescent="0.25">
      <c r="L2243" s="13" t="str">
        <f t="shared" si="35"/>
        <v>no incluido</v>
      </c>
    </row>
    <row r="2244" spans="12:12" ht="15.75" customHeight="1" x14ac:dyDescent="0.25">
      <c r="L2244" s="13" t="str">
        <f t="shared" si="35"/>
        <v>no incluido</v>
      </c>
    </row>
    <row r="2245" spans="12:12" ht="15.75" customHeight="1" x14ac:dyDescent="0.25">
      <c r="L2245" s="13" t="str">
        <f t="shared" si="35"/>
        <v>no incluido</v>
      </c>
    </row>
    <row r="2246" spans="12:12" ht="15.75" customHeight="1" x14ac:dyDescent="0.25">
      <c r="L2246" s="13" t="str">
        <f t="shared" si="35"/>
        <v>no incluido</v>
      </c>
    </row>
    <row r="2247" spans="12:12" ht="15.75" customHeight="1" x14ac:dyDescent="0.25">
      <c r="L2247" s="13" t="str">
        <f t="shared" si="35"/>
        <v>no incluido</v>
      </c>
    </row>
    <row r="2248" spans="12:12" ht="15.75" customHeight="1" x14ac:dyDescent="0.25">
      <c r="L2248" s="13" t="str">
        <f t="shared" si="35"/>
        <v>no incluido</v>
      </c>
    </row>
    <row r="2249" spans="12:12" ht="15.75" customHeight="1" x14ac:dyDescent="0.25">
      <c r="L2249" s="13" t="str">
        <f t="shared" si="35"/>
        <v>no incluido</v>
      </c>
    </row>
    <row r="2250" spans="12:12" ht="15.75" customHeight="1" x14ac:dyDescent="0.25">
      <c r="L2250" s="13" t="str">
        <f t="shared" si="35"/>
        <v>no incluido</v>
      </c>
    </row>
    <row r="2251" spans="12:12" ht="15.75" customHeight="1" x14ac:dyDescent="0.25">
      <c r="L2251" s="13" t="str">
        <f t="shared" si="35"/>
        <v>no incluido</v>
      </c>
    </row>
    <row r="2252" spans="12:12" ht="15.75" customHeight="1" x14ac:dyDescent="0.25">
      <c r="L2252" s="13" t="str">
        <f t="shared" si="35"/>
        <v>no incluido</v>
      </c>
    </row>
    <row r="2253" spans="12:12" ht="15.75" customHeight="1" x14ac:dyDescent="0.25">
      <c r="L2253" s="13" t="str">
        <f t="shared" si="35"/>
        <v>no incluido</v>
      </c>
    </row>
    <row r="2254" spans="12:12" ht="15.75" customHeight="1" x14ac:dyDescent="0.25">
      <c r="L2254" s="13" t="str">
        <f t="shared" si="35"/>
        <v>no incluido</v>
      </c>
    </row>
    <row r="2255" spans="12:12" ht="15.75" customHeight="1" x14ac:dyDescent="0.25">
      <c r="L2255" s="13" t="str">
        <f t="shared" si="35"/>
        <v>no incluido</v>
      </c>
    </row>
    <row r="2256" spans="12:12" ht="15.75" customHeight="1" x14ac:dyDescent="0.25">
      <c r="L2256" s="13" t="str">
        <f t="shared" si="35"/>
        <v>no incluido</v>
      </c>
    </row>
    <row r="2257" spans="12:12" ht="15.75" customHeight="1" x14ac:dyDescent="0.25">
      <c r="L2257" s="13" t="str">
        <f t="shared" si="35"/>
        <v>no incluido</v>
      </c>
    </row>
    <row r="2258" spans="12:12" ht="15.75" customHeight="1" x14ac:dyDescent="0.25">
      <c r="L2258" s="13" t="str">
        <f t="shared" si="35"/>
        <v>no incluido</v>
      </c>
    </row>
    <row r="2259" spans="12:12" ht="15.75" customHeight="1" x14ac:dyDescent="0.25">
      <c r="L2259" s="13" t="str">
        <f t="shared" si="35"/>
        <v>no incluido</v>
      </c>
    </row>
    <row r="2260" spans="12:12" ht="15.75" customHeight="1" x14ac:dyDescent="0.25">
      <c r="L2260" s="13" t="str">
        <f t="shared" si="35"/>
        <v>no incluido</v>
      </c>
    </row>
    <row r="2261" spans="12:12" ht="15.75" customHeight="1" x14ac:dyDescent="0.25">
      <c r="L2261" s="13" t="str">
        <f t="shared" si="35"/>
        <v>no incluido</v>
      </c>
    </row>
    <row r="2262" spans="12:12" ht="15.75" customHeight="1" x14ac:dyDescent="0.25">
      <c r="L2262" s="13" t="str">
        <f t="shared" si="35"/>
        <v>no incluido</v>
      </c>
    </row>
    <row r="2263" spans="12:12" ht="15.75" customHeight="1" x14ac:dyDescent="0.25">
      <c r="L2263" s="13" t="str">
        <f t="shared" si="35"/>
        <v>no incluido</v>
      </c>
    </row>
    <row r="2264" spans="12:12" ht="15.75" customHeight="1" x14ac:dyDescent="0.25">
      <c r="L2264" s="13" t="str">
        <f t="shared" si="35"/>
        <v>no incluido</v>
      </c>
    </row>
    <row r="2265" spans="12:12" ht="15.75" customHeight="1" x14ac:dyDescent="0.25">
      <c r="L2265" s="13" t="str">
        <f t="shared" si="35"/>
        <v>no incluido</v>
      </c>
    </row>
    <row r="2266" spans="12:12" ht="15.75" customHeight="1" x14ac:dyDescent="0.25">
      <c r="L2266" s="13" t="str">
        <f t="shared" si="35"/>
        <v>no incluido</v>
      </c>
    </row>
    <row r="2267" spans="12:12" ht="15.75" customHeight="1" x14ac:dyDescent="0.25">
      <c r="L2267" s="13" t="str">
        <f t="shared" si="35"/>
        <v>no incluido</v>
      </c>
    </row>
    <row r="2268" spans="12:12" ht="15.75" customHeight="1" x14ac:dyDescent="0.25">
      <c r="L2268" s="13" t="str">
        <f t="shared" si="35"/>
        <v>no incluido</v>
      </c>
    </row>
    <row r="2269" spans="12:12" ht="15.75" customHeight="1" x14ac:dyDescent="0.25">
      <c r="L2269" s="13" t="str">
        <f t="shared" si="35"/>
        <v>no incluido</v>
      </c>
    </row>
    <row r="2270" spans="12:12" ht="15.75" customHeight="1" x14ac:dyDescent="0.25">
      <c r="L2270" s="13" t="str">
        <f t="shared" si="35"/>
        <v>no incluido</v>
      </c>
    </row>
    <row r="2271" spans="12:12" ht="15.75" customHeight="1" x14ac:dyDescent="0.25">
      <c r="L2271" s="13" t="str">
        <f t="shared" si="35"/>
        <v>no incluido</v>
      </c>
    </row>
    <row r="2272" spans="12:12" ht="15.75" customHeight="1" x14ac:dyDescent="0.25">
      <c r="L2272" s="13" t="str">
        <f t="shared" si="35"/>
        <v>no incluido</v>
      </c>
    </row>
    <row r="2273" spans="12:12" ht="15.75" customHeight="1" x14ac:dyDescent="0.25">
      <c r="L2273" s="13" t="str">
        <f t="shared" si="35"/>
        <v>no incluido</v>
      </c>
    </row>
    <row r="2274" spans="12:12" ht="15.75" customHeight="1" x14ac:dyDescent="0.25">
      <c r="L2274" s="13" t="str">
        <f t="shared" si="35"/>
        <v>no incluido</v>
      </c>
    </row>
    <row r="2275" spans="12:12" ht="15.75" customHeight="1" x14ac:dyDescent="0.25">
      <c r="L2275" s="13" t="str">
        <f t="shared" si="35"/>
        <v>no incluido</v>
      </c>
    </row>
    <row r="2276" spans="12:12" ht="15.75" customHeight="1" x14ac:dyDescent="0.25">
      <c r="L2276" s="13" t="str">
        <f t="shared" si="35"/>
        <v>no incluido</v>
      </c>
    </row>
    <row r="2277" spans="12:12" ht="15.75" customHeight="1" x14ac:dyDescent="0.25">
      <c r="L2277" s="13" t="str">
        <f t="shared" si="35"/>
        <v>no incluido</v>
      </c>
    </row>
    <row r="2278" spans="12:12" ht="15.75" customHeight="1" x14ac:dyDescent="0.25">
      <c r="L2278" s="13" t="str">
        <f t="shared" si="35"/>
        <v>no incluido</v>
      </c>
    </row>
    <row r="2279" spans="12:12" ht="15.75" customHeight="1" x14ac:dyDescent="0.25">
      <c r="L2279" s="13" t="str">
        <f t="shared" si="35"/>
        <v>no incluido</v>
      </c>
    </row>
    <row r="2280" spans="12:12" ht="15.75" customHeight="1" x14ac:dyDescent="0.25">
      <c r="L2280" s="13" t="str">
        <f t="shared" si="35"/>
        <v>no incluido</v>
      </c>
    </row>
    <row r="2281" spans="12:12" ht="15.75" customHeight="1" x14ac:dyDescent="0.25">
      <c r="L2281" s="13" t="str">
        <f t="shared" si="35"/>
        <v>no incluido</v>
      </c>
    </row>
    <row r="2282" spans="12:12" ht="15.75" customHeight="1" x14ac:dyDescent="0.25">
      <c r="L2282" s="13" t="str">
        <f t="shared" si="35"/>
        <v>no incluido</v>
      </c>
    </row>
    <row r="2283" spans="12:12" ht="15.75" customHeight="1" x14ac:dyDescent="0.25">
      <c r="L2283" s="13" t="str">
        <f t="shared" si="35"/>
        <v>no incluido</v>
      </c>
    </row>
    <row r="2284" spans="12:12" ht="15.75" customHeight="1" x14ac:dyDescent="0.25">
      <c r="L2284" s="13" t="str">
        <f t="shared" si="35"/>
        <v>no incluido</v>
      </c>
    </row>
    <row r="2285" spans="12:12" ht="15.75" customHeight="1" x14ac:dyDescent="0.25">
      <c r="L2285" s="13" t="str">
        <f t="shared" si="35"/>
        <v>no incluido</v>
      </c>
    </row>
    <row r="2286" spans="12:12" ht="15.75" customHeight="1" x14ac:dyDescent="0.25">
      <c r="L2286" s="13" t="str">
        <f t="shared" si="35"/>
        <v>no incluido</v>
      </c>
    </row>
    <row r="2287" spans="12:12" ht="15.75" customHeight="1" x14ac:dyDescent="0.25">
      <c r="L2287" s="13" t="str">
        <f t="shared" si="35"/>
        <v>no incluido</v>
      </c>
    </row>
    <row r="2288" spans="12:12" ht="15.75" customHeight="1" x14ac:dyDescent="0.25">
      <c r="L2288" s="13" t="str">
        <f t="shared" si="35"/>
        <v>no incluido</v>
      </c>
    </row>
    <row r="2289" spans="12:12" ht="15.75" customHeight="1" x14ac:dyDescent="0.25">
      <c r="L2289" s="13" t="str">
        <f t="shared" si="35"/>
        <v>no incluido</v>
      </c>
    </row>
    <row r="2290" spans="12:12" ht="15.75" customHeight="1" x14ac:dyDescent="0.25">
      <c r="L2290" s="13" t="str">
        <f t="shared" si="35"/>
        <v>no incluido</v>
      </c>
    </row>
    <row r="2291" spans="12:12" ht="15.75" customHeight="1" x14ac:dyDescent="0.25">
      <c r="L2291" s="13" t="str">
        <f t="shared" si="35"/>
        <v>no incluido</v>
      </c>
    </row>
    <row r="2292" spans="12:12" ht="15.75" customHeight="1" x14ac:dyDescent="0.25">
      <c r="L2292" s="13" t="str">
        <f t="shared" si="35"/>
        <v>no incluido</v>
      </c>
    </row>
    <row r="2293" spans="12:12" ht="15.75" customHeight="1" x14ac:dyDescent="0.25">
      <c r="L2293" s="13" t="str">
        <f t="shared" si="35"/>
        <v>no incluido</v>
      </c>
    </row>
    <row r="2294" spans="12:12" ht="15.75" customHeight="1" x14ac:dyDescent="0.25">
      <c r="L2294" s="13" t="str">
        <f t="shared" si="35"/>
        <v>no incluido</v>
      </c>
    </row>
    <row r="2295" spans="12:12" ht="15.75" customHeight="1" x14ac:dyDescent="0.25">
      <c r="L2295" s="13" t="str">
        <f t="shared" si="35"/>
        <v>no incluido</v>
      </c>
    </row>
    <row r="2296" spans="12:12" ht="15.75" customHeight="1" x14ac:dyDescent="0.25">
      <c r="L2296" s="13" t="str">
        <f t="shared" si="35"/>
        <v>no incluido</v>
      </c>
    </row>
    <row r="2297" spans="12:12" ht="15.75" customHeight="1" x14ac:dyDescent="0.25">
      <c r="L2297" s="13" t="str">
        <f t="shared" si="35"/>
        <v>no incluido</v>
      </c>
    </row>
    <row r="2298" spans="12:12" ht="15.75" customHeight="1" x14ac:dyDescent="0.25">
      <c r="L2298" s="13" t="str">
        <f t="shared" si="35"/>
        <v>no incluido</v>
      </c>
    </row>
    <row r="2299" spans="12:12" ht="15.75" customHeight="1" x14ac:dyDescent="0.25">
      <c r="L2299" s="13" t="str">
        <f t="shared" si="35"/>
        <v>no incluido</v>
      </c>
    </row>
    <row r="2300" spans="12:12" ht="15.75" customHeight="1" x14ac:dyDescent="0.25">
      <c r="L2300" s="13" t="str">
        <f t="shared" si="35"/>
        <v>no incluido</v>
      </c>
    </row>
    <row r="2301" spans="12:12" ht="15.75" customHeight="1" x14ac:dyDescent="0.25">
      <c r="L2301" s="13" t="str">
        <f t="shared" si="35"/>
        <v>no incluido</v>
      </c>
    </row>
    <row r="2302" spans="12:12" ht="15.75" customHeight="1" x14ac:dyDescent="0.25">
      <c r="L2302" s="13" t="str">
        <f t="shared" si="35"/>
        <v>no incluido</v>
      </c>
    </row>
    <row r="2303" spans="12:12" ht="15.75" customHeight="1" x14ac:dyDescent="0.25">
      <c r="L2303" s="13" t="str">
        <f t="shared" si="35"/>
        <v>no incluido</v>
      </c>
    </row>
    <row r="2304" spans="12:12" ht="15.75" customHeight="1" x14ac:dyDescent="0.25">
      <c r="L2304" s="13" t="str">
        <f t="shared" si="35"/>
        <v>no incluido</v>
      </c>
    </row>
    <row r="2305" spans="12:12" ht="15.75" customHeight="1" x14ac:dyDescent="0.25">
      <c r="L2305" s="13" t="str">
        <f t="shared" si="35"/>
        <v>no incluido</v>
      </c>
    </row>
    <row r="2306" spans="12:12" ht="15.75" customHeight="1" x14ac:dyDescent="0.25">
      <c r="L2306" s="13" t="str">
        <f t="shared" ref="L2306:L2369" si="36">IF(ISNUMBER(VLOOKUP(A2306,PRE,1,FALSE)),"PreAlerta",IF(ISNUMBER(VLOOKUP(A2306,POST,1,FALSE)),"PostAlerta",IF(ISNUMBER(VLOOKUP(A2306,EXCL,1,FALSE)),"Excluida","no incluido")))</f>
        <v>no incluido</v>
      </c>
    </row>
    <row r="2307" spans="12:12" ht="15.75" customHeight="1" x14ac:dyDescent="0.25">
      <c r="L2307" s="13" t="str">
        <f t="shared" si="36"/>
        <v>no incluido</v>
      </c>
    </row>
    <row r="2308" spans="12:12" ht="15.75" customHeight="1" x14ac:dyDescent="0.25">
      <c r="L2308" s="13" t="str">
        <f t="shared" si="36"/>
        <v>no incluido</v>
      </c>
    </row>
    <row r="2309" spans="12:12" ht="15.75" customHeight="1" x14ac:dyDescent="0.25">
      <c r="L2309" s="13" t="str">
        <f t="shared" si="36"/>
        <v>no incluido</v>
      </c>
    </row>
    <row r="2310" spans="12:12" ht="15.75" customHeight="1" x14ac:dyDescent="0.25">
      <c r="L2310" s="13" t="str">
        <f t="shared" si="36"/>
        <v>no incluido</v>
      </c>
    </row>
    <row r="2311" spans="12:12" ht="15.75" customHeight="1" x14ac:dyDescent="0.25">
      <c r="L2311" s="13" t="str">
        <f t="shared" si="36"/>
        <v>no incluido</v>
      </c>
    </row>
    <row r="2312" spans="12:12" ht="15.75" customHeight="1" x14ac:dyDescent="0.25">
      <c r="L2312" s="13" t="str">
        <f t="shared" si="36"/>
        <v>no incluido</v>
      </c>
    </row>
    <row r="2313" spans="12:12" ht="15.75" customHeight="1" x14ac:dyDescent="0.25">
      <c r="L2313" s="13" t="str">
        <f t="shared" si="36"/>
        <v>no incluido</v>
      </c>
    </row>
    <row r="2314" spans="12:12" ht="15.75" customHeight="1" x14ac:dyDescent="0.25">
      <c r="L2314" s="13" t="str">
        <f t="shared" si="36"/>
        <v>no incluido</v>
      </c>
    </row>
    <row r="2315" spans="12:12" ht="15.75" customHeight="1" x14ac:dyDescent="0.25">
      <c r="L2315" s="13" t="str">
        <f t="shared" si="36"/>
        <v>no incluido</v>
      </c>
    </row>
    <row r="2316" spans="12:12" ht="15.75" customHeight="1" x14ac:dyDescent="0.25">
      <c r="L2316" s="13" t="str">
        <f t="shared" si="36"/>
        <v>no incluido</v>
      </c>
    </row>
    <row r="2317" spans="12:12" ht="15.75" customHeight="1" x14ac:dyDescent="0.25">
      <c r="L2317" s="13" t="str">
        <f t="shared" si="36"/>
        <v>no incluido</v>
      </c>
    </row>
    <row r="2318" spans="12:12" ht="15.75" customHeight="1" x14ac:dyDescent="0.25">
      <c r="L2318" s="13" t="str">
        <f t="shared" si="36"/>
        <v>no incluido</v>
      </c>
    </row>
    <row r="2319" spans="12:12" ht="15.75" customHeight="1" x14ac:dyDescent="0.25">
      <c r="L2319" s="13" t="str">
        <f t="shared" si="36"/>
        <v>no incluido</v>
      </c>
    </row>
    <row r="2320" spans="12:12" ht="15.75" customHeight="1" x14ac:dyDescent="0.25">
      <c r="L2320" s="13" t="str">
        <f t="shared" si="36"/>
        <v>no incluido</v>
      </c>
    </row>
    <row r="2321" spans="12:12" ht="15.75" customHeight="1" x14ac:dyDescent="0.25">
      <c r="L2321" s="13" t="str">
        <f t="shared" si="36"/>
        <v>no incluido</v>
      </c>
    </row>
    <row r="2322" spans="12:12" ht="15.75" customHeight="1" x14ac:dyDescent="0.25">
      <c r="L2322" s="13" t="str">
        <f t="shared" si="36"/>
        <v>no incluido</v>
      </c>
    </row>
    <row r="2323" spans="12:12" ht="15.75" customHeight="1" x14ac:dyDescent="0.25">
      <c r="L2323" s="13" t="str">
        <f t="shared" si="36"/>
        <v>no incluido</v>
      </c>
    </row>
    <row r="2324" spans="12:12" ht="15.75" customHeight="1" x14ac:dyDescent="0.25">
      <c r="L2324" s="13" t="str">
        <f t="shared" si="36"/>
        <v>no incluido</v>
      </c>
    </row>
    <row r="2325" spans="12:12" ht="15.75" customHeight="1" x14ac:dyDescent="0.25">
      <c r="L2325" s="13" t="str">
        <f t="shared" si="36"/>
        <v>no incluido</v>
      </c>
    </row>
    <row r="2326" spans="12:12" ht="15.75" customHeight="1" x14ac:dyDescent="0.25">
      <c r="L2326" s="13" t="str">
        <f t="shared" si="36"/>
        <v>no incluido</v>
      </c>
    </row>
    <row r="2327" spans="12:12" ht="15.75" customHeight="1" x14ac:dyDescent="0.25">
      <c r="L2327" s="13" t="str">
        <f t="shared" si="36"/>
        <v>no incluido</v>
      </c>
    </row>
    <row r="2328" spans="12:12" ht="15.75" customHeight="1" x14ac:dyDescent="0.25">
      <c r="L2328" s="13" t="str">
        <f t="shared" si="36"/>
        <v>no incluido</v>
      </c>
    </row>
    <row r="2329" spans="12:12" ht="15.75" customHeight="1" x14ac:dyDescent="0.25">
      <c r="L2329" s="13" t="str">
        <f t="shared" si="36"/>
        <v>no incluido</v>
      </c>
    </row>
    <row r="2330" spans="12:12" ht="15.75" customHeight="1" x14ac:dyDescent="0.25">
      <c r="L2330" s="13" t="str">
        <f t="shared" si="36"/>
        <v>no incluido</v>
      </c>
    </row>
    <row r="2331" spans="12:12" ht="15.75" customHeight="1" x14ac:dyDescent="0.25">
      <c r="L2331" s="13" t="str">
        <f t="shared" si="36"/>
        <v>no incluido</v>
      </c>
    </row>
    <row r="2332" spans="12:12" ht="15.75" customHeight="1" x14ac:dyDescent="0.25">
      <c r="L2332" s="13" t="str">
        <f t="shared" si="36"/>
        <v>no incluido</v>
      </c>
    </row>
    <row r="2333" spans="12:12" ht="15.75" customHeight="1" x14ac:dyDescent="0.25">
      <c r="L2333" s="13" t="str">
        <f t="shared" si="36"/>
        <v>no incluido</v>
      </c>
    </row>
    <row r="2334" spans="12:12" ht="15.75" customHeight="1" x14ac:dyDescent="0.25">
      <c r="L2334" s="13" t="str">
        <f t="shared" si="36"/>
        <v>no incluido</v>
      </c>
    </row>
    <row r="2335" spans="12:12" ht="15.75" customHeight="1" x14ac:dyDescent="0.25">
      <c r="L2335" s="13" t="str">
        <f t="shared" si="36"/>
        <v>no incluido</v>
      </c>
    </row>
    <row r="2336" spans="12:12" ht="15.75" customHeight="1" x14ac:dyDescent="0.25">
      <c r="L2336" s="13" t="str">
        <f t="shared" si="36"/>
        <v>no incluido</v>
      </c>
    </row>
    <row r="2337" spans="12:12" ht="15.75" customHeight="1" x14ac:dyDescent="0.25">
      <c r="L2337" s="13" t="str">
        <f t="shared" si="36"/>
        <v>no incluido</v>
      </c>
    </row>
    <row r="2338" spans="12:12" ht="15.75" customHeight="1" x14ac:dyDescent="0.25">
      <c r="L2338" s="13" t="str">
        <f t="shared" si="36"/>
        <v>no incluido</v>
      </c>
    </row>
    <row r="2339" spans="12:12" ht="15.75" customHeight="1" x14ac:dyDescent="0.25">
      <c r="L2339" s="13" t="str">
        <f t="shared" si="36"/>
        <v>no incluido</v>
      </c>
    </row>
    <row r="2340" spans="12:12" ht="15.75" customHeight="1" x14ac:dyDescent="0.25">
      <c r="L2340" s="13" t="str">
        <f t="shared" si="36"/>
        <v>no incluido</v>
      </c>
    </row>
    <row r="2341" spans="12:12" ht="15.75" customHeight="1" x14ac:dyDescent="0.25">
      <c r="L2341" s="13" t="str">
        <f t="shared" si="36"/>
        <v>no incluido</v>
      </c>
    </row>
    <row r="2342" spans="12:12" ht="15.75" customHeight="1" x14ac:dyDescent="0.25">
      <c r="L2342" s="13" t="str">
        <f t="shared" si="36"/>
        <v>no incluido</v>
      </c>
    </row>
    <row r="2343" spans="12:12" ht="15.75" customHeight="1" x14ac:dyDescent="0.25">
      <c r="L2343" s="13" t="str">
        <f t="shared" si="36"/>
        <v>no incluido</v>
      </c>
    </row>
    <row r="2344" spans="12:12" ht="15.75" customHeight="1" x14ac:dyDescent="0.25">
      <c r="L2344" s="13" t="str">
        <f t="shared" si="36"/>
        <v>no incluido</v>
      </c>
    </row>
    <row r="2345" spans="12:12" ht="15.75" customHeight="1" x14ac:dyDescent="0.25">
      <c r="L2345" s="13" t="str">
        <f t="shared" si="36"/>
        <v>no incluido</v>
      </c>
    </row>
    <row r="2346" spans="12:12" ht="15.75" customHeight="1" x14ac:dyDescent="0.25">
      <c r="L2346" s="13" t="str">
        <f t="shared" si="36"/>
        <v>no incluido</v>
      </c>
    </row>
    <row r="2347" spans="12:12" ht="15.75" customHeight="1" x14ac:dyDescent="0.25">
      <c r="L2347" s="13" t="str">
        <f t="shared" si="36"/>
        <v>no incluido</v>
      </c>
    </row>
    <row r="2348" spans="12:12" ht="15.75" customHeight="1" x14ac:dyDescent="0.25">
      <c r="L2348" s="13" t="str">
        <f t="shared" si="36"/>
        <v>no incluido</v>
      </c>
    </row>
    <row r="2349" spans="12:12" ht="15.75" customHeight="1" x14ac:dyDescent="0.25">
      <c r="L2349" s="13" t="str">
        <f t="shared" si="36"/>
        <v>no incluido</v>
      </c>
    </row>
    <row r="2350" spans="12:12" ht="15.75" customHeight="1" x14ac:dyDescent="0.25">
      <c r="L2350" s="13" t="str">
        <f t="shared" si="36"/>
        <v>no incluido</v>
      </c>
    </row>
    <row r="2351" spans="12:12" ht="15.75" customHeight="1" x14ac:dyDescent="0.25">
      <c r="L2351" s="13" t="str">
        <f t="shared" si="36"/>
        <v>no incluido</v>
      </c>
    </row>
    <row r="2352" spans="12:12" ht="15.75" customHeight="1" x14ac:dyDescent="0.25">
      <c r="L2352" s="13" t="str">
        <f t="shared" si="36"/>
        <v>no incluido</v>
      </c>
    </row>
    <row r="2353" spans="12:12" ht="15.75" customHeight="1" x14ac:dyDescent="0.25">
      <c r="L2353" s="13" t="str">
        <f t="shared" si="36"/>
        <v>no incluido</v>
      </c>
    </row>
    <row r="2354" spans="12:12" ht="15.75" customHeight="1" x14ac:dyDescent="0.25">
      <c r="L2354" s="13" t="str">
        <f t="shared" si="36"/>
        <v>no incluido</v>
      </c>
    </row>
    <row r="2355" spans="12:12" ht="15.75" customHeight="1" x14ac:dyDescent="0.25">
      <c r="L2355" s="13" t="str">
        <f t="shared" si="36"/>
        <v>no incluido</v>
      </c>
    </row>
    <row r="2356" spans="12:12" ht="15.75" customHeight="1" x14ac:dyDescent="0.25">
      <c r="L2356" s="13" t="str">
        <f t="shared" si="36"/>
        <v>no incluido</v>
      </c>
    </row>
    <row r="2357" spans="12:12" ht="15.75" customHeight="1" x14ac:dyDescent="0.25">
      <c r="L2357" s="13" t="str">
        <f t="shared" si="36"/>
        <v>no incluido</v>
      </c>
    </row>
    <row r="2358" spans="12:12" ht="15.75" customHeight="1" x14ac:dyDescent="0.25">
      <c r="L2358" s="13" t="str">
        <f t="shared" si="36"/>
        <v>no incluido</v>
      </c>
    </row>
    <row r="2359" spans="12:12" ht="15.75" customHeight="1" x14ac:dyDescent="0.25">
      <c r="L2359" s="13" t="str">
        <f t="shared" si="36"/>
        <v>no incluido</v>
      </c>
    </row>
    <row r="2360" spans="12:12" ht="15.75" customHeight="1" x14ac:dyDescent="0.25">
      <c r="L2360" s="13" t="str">
        <f t="shared" si="36"/>
        <v>no incluido</v>
      </c>
    </row>
    <row r="2361" spans="12:12" ht="15.75" customHeight="1" x14ac:dyDescent="0.25">
      <c r="L2361" s="13" t="str">
        <f t="shared" si="36"/>
        <v>no incluido</v>
      </c>
    </row>
    <row r="2362" spans="12:12" ht="15.75" customHeight="1" x14ac:dyDescent="0.25">
      <c r="L2362" s="13" t="str">
        <f t="shared" si="36"/>
        <v>no incluido</v>
      </c>
    </row>
    <row r="2363" spans="12:12" ht="15.75" customHeight="1" x14ac:dyDescent="0.25">
      <c r="L2363" s="13" t="str">
        <f t="shared" si="36"/>
        <v>no incluido</v>
      </c>
    </row>
    <row r="2364" spans="12:12" ht="15.75" customHeight="1" x14ac:dyDescent="0.25">
      <c r="L2364" s="13" t="str">
        <f t="shared" si="36"/>
        <v>no incluido</v>
      </c>
    </row>
    <row r="2365" spans="12:12" ht="15.75" customHeight="1" x14ac:dyDescent="0.25">
      <c r="L2365" s="13" t="str">
        <f t="shared" si="36"/>
        <v>no incluido</v>
      </c>
    </row>
    <row r="2366" spans="12:12" ht="15.75" customHeight="1" x14ac:dyDescent="0.25">
      <c r="L2366" s="13" t="str">
        <f t="shared" si="36"/>
        <v>no incluido</v>
      </c>
    </row>
    <row r="2367" spans="12:12" ht="15.75" customHeight="1" x14ac:dyDescent="0.25">
      <c r="L2367" s="13" t="str">
        <f t="shared" si="36"/>
        <v>no incluido</v>
      </c>
    </row>
    <row r="2368" spans="12:12" ht="15.75" customHeight="1" x14ac:dyDescent="0.25">
      <c r="L2368" s="13" t="str">
        <f t="shared" si="36"/>
        <v>no incluido</v>
      </c>
    </row>
    <row r="2369" spans="12:12" ht="15.75" customHeight="1" x14ac:dyDescent="0.25">
      <c r="L2369" s="13" t="str">
        <f t="shared" si="36"/>
        <v>no incluido</v>
      </c>
    </row>
    <row r="2370" spans="12:12" ht="15.75" customHeight="1" x14ac:dyDescent="0.25">
      <c r="L2370" s="13" t="str">
        <f t="shared" ref="L2370:L2433" si="37">IF(ISNUMBER(VLOOKUP(A2370,PRE,1,FALSE)),"PreAlerta",IF(ISNUMBER(VLOOKUP(A2370,POST,1,FALSE)),"PostAlerta",IF(ISNUMBER(VLOOKUP(A2370,EXCL,1,FALSE)),"Excluida","no incluido")))</f>
        <v>no incluido</v>
      </c>
    </row>
    <row r="2371" spans="12:12" ht="15.75" customHeight="1" x14ac:dyDescent="0.25">
      <c r="L2371" s="13" t="str">
        <f t="shared" si="37"/>
        <v>no incluido</v>
      </c>
    </row>
    <row r="2372" spans="12:12" ht="15.75" customHeight="1" x14ac:dyDescent="0.25">
      <c r="L2372" s="13" t="str">
        <f t="shared" si="37"/>
        <v>no incluido</v>
      </c>
    </row>
    <row r="2373" spans="12:12" ht="15.75" customHeight="1" x14ac:dyDescent="0.25">
      <c r="L2373" s="13" t="str">
        <f t="shared" si="37"/>
        <v>no incluido</v>
      </c>
    </row>
    <row r="2374" spans="12:12" ht="15.75" customHeight="1" x14ac:dyDescent="0.25">
      <c r="L2374" s="13" t="str">
        <f t="shared" si="37"/>
        <v>no incluido</v>
      </c>
    </row>
    <row r="2375" spans="12:12" ht="15.75" customHeight="1" x14ac:dyDescent="0.25">
      <c r="L2375" s="13" t="str">
        <f t="shared" si="37"/>
        <v>no incluido</v>
      </c>
    </row>
    <row r="2376" spans="12:12" ht="15.75" customHeight="1" x14ac:dyDescent="0.25">
      <c r="L2376" s="13" t="str">
        <f t="shared" si="37"/>
        <v>no incluido</v>
      </c>
    </row>
    <row r="2377" spans="12:12" ht="15.75" customHeight="1" x14ac:dyDescent="0.25">
      <c r="L2377" s="13" t="str">
        <f t="shared" si="37"/>
        <v>no incluido</v>
      </c>
    </row>
    <row r="2378" spans="12:12" ht="15.75" customHeight="1" x14ac:dyDescent="0.25">
      <c r="L2378" s="13" t="str">
        <f t="shared" si="37"/>
        <v>no incluido</v>
      </c>
    </row>
    <row r="2379" spans="12:12" ht="15.75" customHeight="1" x14ac:dyDescent="0.25">
      <c r="L2379" s="13" t="str">
        <f t="shared" si="37"/>
        <v>no incluido</v>
      </c>
    </row>
    <row r="2380" spans="12:12" ht="15.75" customHeight="1" x14ac:dyDescent="0.25">
      <c r="L2380" s="13" t="str">
        <f t="shared" si="37"/>
        <v>no incluido</v>
      </c>
    </row>
    <row r="2381" spans="12:12" ht="15.75" customHeight="1" x14ac:dyDescent="0.25">
      <c r="L2381" s="13" t="str">
        <f t="shared" si="37"/>
        <v>no incluido</v>
      </c>
    </row>
    <row r="2382" spans="12:12" ht="15.75" customHeight="1" x14ac:dyDescent="0.25">
      <c r="L2382" s="13" t="str">
        <f t="shared" si="37"/>
        <v>no incluido</v>
      </c>
    </row>
    <row r="2383" spans="12:12" ht="15.75" customHeight="1" x14ac:dyDescent="0.25">
      <c r="L2383" s="13" t="str">
        <f t="shared" si="37"/>
        <v>no incluido</v>
      </c>
    </row>
    <row r="2384" spans="12:12" ht="15.75" customHeight="1" x14ac:dyDescent="0.25">
      <c r="L2384" s="13" t="str">
        <f t="shared" si="37"/>
        <v>no incluido</v>
      </c>
    </row>
    <row r="2385" spans="12:12" ht="15.75" customHeight="1" x14ac:dyDescent="0.25">
      <c r="L2385" s="13" t="str">
        <f t="shared" si="37"/>
        <v>no incluido</v>
      </c>
    </row>
    <row r="2386" spans="12:12" ht="15.75" customHeight="1" x14ac:dyDescent="0.25">
      <c r="L2386" s="13" t="str">
        <f t="shared" si="37"/>
        <v>no incluido</v>
      </c>
    </row>
    <row r="2387" spans="12:12" ht="15.75" customHeight="1" x14ac:dyDescent="0.25">
      <c r="L2387" s="13" t="str">
        <f t="shared" si="37"/>
        <v>no incluido</v>
      </c>
    </row>
    <row r="2388" spans="12:12" ht="15.75" customHeight="1" x14ac:dyDescent="0.25">
      <c r="L2388" s="13" t="str">
        <f t="shared" si="37"/>
        <v>no incluido</v>
      </c>
    </row>
    <row r="2389" spans="12:12" ht="15.75" customHeight="1" x14ac:dyDescent="0.25">
      <c r="L2389" s="13" t="str">
        <f t="shared" si="37"/>
        <v>no incluido</v>
      </c>
    </row>
    <row r="2390" spans="12:12" ht="15.75" customHeight="1" x14ac:dyDescent="0.25">
      <c r="L2390" s="13" t="str">
        <f t="shared" si="37"/>
        <v>no incluido</v>
      </c>
    </row>
    <row r="2391" spans="12:12" ht="15.75" customHeight="1" x14ac:dyDescent="0.25">
      <c r="L2391" s="13" t="str">
        <f t="shared" si="37"/>
        <v>no incluido</v>
      </c>
    </row>
    <row r="2392" spans="12:12" ht="15.75" customHeight="1" x14ac:dyDescent="0.25">
      <c r="L2392" s="13" t="str">
        <f t="shared" si="37"/>
        <v>no incluido</v>
      </c>
    </row>
    <row r="2393" spans="12:12" ht="15.75" customHeight="1" x14ac:dyDescent="0.25">
      <c r="L2393" s="13" t="str">
        <f t="shared" si="37"/>
        <v>no incluido</v>
      </c>
    </row>
    <row r="2394" spans="12:12" ht="15.75" customHeight="1" x14ac:dyDescent="0.25">
      <c r="L2394" s="13" t="str">
        <f t="shared" si="37"/>
        <v>no incluido</v>
      </c>
    </row>
    <row r="2395" spans="12:12" ht="15.75" customHeight="1" x14ac:dyDescent="0.25">
      <c r="L2395" s="13" t="str">
        <f t="shared" si="37"/>
        <v>no incluido</v>
      </c>
    </row>
    <row r="2396" spans="12:12" ht="15.75" customHeight="1" x14ac:dyDescent="0.25">
      <c r="L2396" s="13" t="str">
        <f t="shared" si="37"/>
        <v>no incluido</v>
      </c>
    </row>
    <row r="2397" spans="12:12" ht="15.75" customHeight="1" x14ac:dyDescent="0.25">
      <c r="L2397" s="13" t="str">
        <f t="shared" si="37"/>
        <v>no incluido</v>
      </c>
    </row>
    <row r="2398" spans="12:12" ht="15.75" customHeight="1" x14ac:dyDescent="0.25">
      <c r="L2398" s="13" t="str">
        <f t="shared" si="37"/>
        <v>no incluido</v>
      </c>
    </row>
    <row r="2399" spans="12:12" ht="15.75" customHeight="1" x14ac:dyDescent="0.25">
      <c r="L2399" s="13" t="str">
        <f t="shared" si="37"/>
        <v>no incluido</v>
      </c>
    </row>
    <row r="2400" spans="12:12" ht="15.75" customHeight="1" x14ac:dyDescent="0.25">
      <c r="L2400" s="13" t="str">
        <f t="shared" si="37"/>
        <v>no incluido</v>
      </c>
    </row>
    <row r="2401" spans="12:12" ht="15.75" customHeight="1" x14ac:dyDescent="0.25">
      <c r="L2401" s="13" t="str">
        <f t="shared" si="37"/>
        <v>no incluido</v>
      </c>
    </row>
    <row r="2402" spans="12:12" ht="15.75" customHeight="1" x14ac:dyDescent="0.25">
      <c r="L2402" s="13" t="str">
        <f t="shared" si="37"/>
        <v>no incluido</v>
      </c>
    </row>
    <row r="2403" spans="12:12" ht="15.75" customHeight="1" x14ac:dyDescent="0.25">
      <c r="L2403" s="13" t="str">
        <f t="shared" si="37"/>
        <v>no incluido</v>
      </c>
    </row>
    <row r="2404" spans="12:12" ht="15.75" customHeight="1" x14ac:dyDescent="0.25">
      <c r="L2404" s="13" t="str">
        <f t="shared" si="37"/>
        <v>no incluido</v>
      </c>
    </row>
    <row r="2405" spans="12:12" ht="15.75" customHeight="1" x14ac:dyDescent="0.25">
      <c r="L2405" s="13" t="str">
        <f t="shared" si="37"/>
        <v>no incluido</v>
      </c>
    </row>
    <row r="2406" spans="12:12" ht="15.75" customHeight="1" x14ac:dyDescent="0.25">
      <c r="L2406" s="13" t="str">
        <f t="shared" si="37"/>
        <v>no incluido</v>
      </c>
    </row>
    <row r="2407" spans="12:12" ht="15.75" customHeight="1" x14ac:dyDescent="0.25">
      <c r="L2407" s="13" t="str">
        <f t="shared" si="37"/>
        <v>no incluido</v>
      </c>
    </row>
    <row r="2408" spans="12:12" ht="15.75" customHeight="1" x14ac:dyDescent="0.25">
      <c r="L2408" s="13" t="str">
        <f t="shared" si="37"/>
        <v>no incluido</v>
      </c>
    </row>
    <row r="2409" spans="12:12" ht="15.75" customHeight="1" x14ac:dyDescent="0.25">
      <c r="L2409" s="13" t="str">
        <f t="shared" si="37"/>
        <v>no incluido</v>
      </c>
    </row>
    <row r="2410" spans="12:12" ht="15.75" customHeight="1" x14ac:dyDescent="0.25">
      <c r="L2410" s="13" t="str">
        <f t="shared" si="37"/>
        <v>no incluido</v>
      </c>
    </row>
    <row r="2411" spans="12:12" ht="15.75" customHeight="1" x14ac:dyDescent="0.25">
      <c r="L2411" s="13" t="str">
        <f t="shared" si="37"/>
        <v>no incluido</v>
      </c>
    </row>
    <row r="2412" spans="12:12" ht="15.75" customHeight="1" x14ac:dyDescent="0.25">
      <c r="L2412" s="13" t="str">
        <f t="shared" si="37"/>
        <v>no incluido</v>
      </c>
    </row>
    <row r="2413" spans="12:12" ht="15.75" customHeight="1" x14ac:dyDescent="0.25">
      <c r="L2413" s="13" t="str">
        <f t="shared" si="37"/>
        <v>no incluido</v>
      </c>
    </row>
    <row r="2414" spans="12:12" ht="15.75" customHeight="1" x14ac:dyDescent="0.25">
      <c r="L2414" s="13" t="str">
        <f t="shared" si="37"/>
        <v>no incluido</v>
      </c>
    </row>
    <row r="2415" spans="12:12" ht="15.75" customHeight="1" x14ac:dyDescent="0.25">
      <c r="L2415" s="13" t="str">
        <f t="shared" si="37"/>
        <v>no incluido</v>
      </c>
    </row>
    <row r="2416" spans="12:12" ht="15.75" customHeight="1" x14ac:dyDescent="0.25">
      <c r="L2416" s="13" t="str">
        <f t="shared" si="37"/>
        <v>no incluido</v>
      </c>
    </row>
    <row r="2417" spans="12:12" ht="15.75" customHeight="1" x14ac:dyDescent="0.25">
      <c r="L2417" s="13" t="str">
        <f t="shared" si="37"/>
        <v>no incluido</v>
      </c>
    </row>
    <row r="2418" spans="12:12" ht="15.75" customHeight="1" x14ac:dyDescent="0.25">
      <c r="L2418" s="13" t="str">
        <f t="shared" si="37"/>
        <v>no incluido</v>
      </c>
    </row>
    <row r="2419" spans="12:12" ht="15.75" customHeight="1" x14ac:dyDescent="0.25">
      <c r="L2419" s="13" t="str">
        <f t="shared" si="37"/>
        <v>no incluido</v>
      </c>
    </row>
    <row r="2420" spans="12:12" ht="15.75" customHeight="1" x14ac:dyDescent="0.25">
      <c r="L2420" s="13" t="str">
        <f t="shared" si="37"/>
        <v>no incluido</v>
      </c>
    </row>
    <row r="2421" spans="12:12" ht="15.75" customHeight="1" x14ac:dyDescent="0.25">
      <c r="L2421" s="13" t="str">
        <f t="shared" si="37"/>
        <v>no incluido</v>
      </c>
    </row>
    <row r="2422" spans="12:12" ht="15.75" customHeight="1" x14ac:dyDescent="0.25">
      <c r="L2422" s="13" t="str">
        <f t="shared" si="37"/>
        <v>no incluido</v>
      </c>
    </row>
    <row r="2423" spans="12:12" ht="15.75" customHeight="1" x14ac:dyDescent="0.25">
      <c r="L2423" s="13" t="str">
        <f t="shared" si="37"/>
        <v>no incluido</v>
      </c>
    </row>
    <row r="2424" spans="12:12" ht="15.75" customHeight="1" x14ac:dyDescent="0.25">
      <c r="L2424" s="13" t="str">
        <f t="shared" si="37"/>
        <v>no incluido</v>
      </c>
    </row>
    <row r="2425" spans="12:12" ht="15.75" customHeight="1" x14ac:dyDescent="0.25">
      <c r="L2425" s="13" t="str">
        <f t="shared" si="37"/>
        <v>no incluido</v>
      </c>
    </row>
    <row r="2426" spans="12:12" ht="15.75" customHeight="1" x14ac:dyDescent="0.25">
      <c r="L2426" s="13" t="str">
        <f t="shared" si="37"/>
        <v>no incluido</v>
      </c>
    </row>
    <row r="2427" spans="12:12" ht="15.75" customHeight="1" x14ac:dyDescent="0.25">
      <c r="L2427" s="13" t="str">
        <f t="shared" si="37"/>
        <v>no incluido</v>
      </c>
    </row>
    <row r="2428" spans="12:12" ht="15.75" customHeight="1" x14ac:dyDescent="0.25">
      <c r="L2428" s="13" t="str">
        <f t="shared" si="37"/>
        <v>no incluido</v>
      </c>
    </row>
    <row r="2429" spans="12:12" ht="15.75" customHeight="1" x14ac:dyDescent="0.25">
      <c r="L2429" s="13" t="str">
        <f t="shared" si="37"/>
        <v>no incluido</v>
      </c>
    </row>
    <row r="2430" spans="12:12" ht="15.75" customHeight="1" x14ac:dyDescent="0.25">
      <c r="L2430" s="13" t="str">
        <f t="shared" si="37"/>
        <v>no incluido</v>
      </c>
    </row>
    <row r="2431" spans="12:12" ht="15.75" customHeight="1" x14ac:dyDescent="0.25">
      <c r="L2431" s="13" t="str">
        <f t="shared" si="37"/>
        <v>no incluido</v>
      </c>
    </row>
    <row r="2432" spans="12:12" ht="15.75" customHeight="1" x14ac:dyDescent="0.25">
      <c r="L2432" s="13" t="str">
        <f t="shared" si="37"/>
        <v>no incluido</v>
      </c>
    </row>
    <row r="2433" spans="12:12" ht="15.75" customHeight="1" x14ac:dyDescent="0.25">
      <c r="L2433" s="13" t="str">
        <f t="shared" si="37"/>
        <v>no incluido</v>
      </c>
    </row>
    <row r="2434" spans="12:12" ht="15.75" customHeight="1" x14ac:dyDescent="0.25">
      <c r="L2434" s="13" t="str">
        <f t="shared" ref="L2434:L2497" si="38">IF(ISNUMBER(VLOOKUP(A2434,PRE,1,FALSE)),"PreAlerta",IF(ISNUMBER(VLOOKUP(A2434,POST,1,FALSE)),"PostAlerta",IF(ISNUMBER(VLOOKUP(A2434,EXCL,1,FALSE)),"Excluida","no incluido")))</f>
        <v>no incluido</v>
      </c>
    </row>
    <row r="2435" spans="12:12" ht="15.75" customHeight="1" x14ac:dyDescent="0.25">
      <c r="L2435" s="13" t="str">
        <f t="shared" si="38"/>
        <v>no incluido</v>
      </c>
    </row>
    <row r="2436" spans="12:12" ht="15.75" customHeight="1" x14ac:dyDescent="0.25">
      <c r="L2436" s="13" t="str">
        <f t="shared" si="38"/>
        <v>no incluido</v>
      </c>
    </row>
    <row r="2437" spans="12:12" ht="15.75" customHeight="1" x14ac:dyDescent="0.25">
      <c r="L2437" s="13" t="str">
        <f t="shared" si="38"/>
        <v>no incluido</v>
      </c>
    </row>
    <row r="2438" spans="12:12" ht="15.75" customHeight="1" x14ac:dyDescent="0.25">
      <c r="L2438" s="13" t="str">
        <f t="shared" si="38"/>
        <v>no incluido</v>
      </c>
    </row>
    <row r="2439" spans="12:12" ht="15.75" customHeight="1" x14ac:dyDescent="0.25">
      <c r="L2439" s="13" t="str">
        <f t="shared" si="38"/>
        <v>no incluido</v>
      </c>
    </row>
    <row r="2440" spans="12:12" ht="15.75" customHeight="1" x14ac:dyDescent="0.25">
      <c r="L2440" s="13" t="str">
        <f t="shared" si="38"/>
        <v>no incluido</v>
      </c>
    </row>
    <row r="2441" spans="12:12" ht="15.75" customHeight="1" x14ac:dyDescent="0.25">
      <c r="L2441" s="13" t="str">
        <f t="shared" si="38"/>
        <v>no incluido</v>
      </c>
    </row>
    <row r="2442" spans="12:12" ht="15.75" customHeight="1" x14ac:dyDescent="0.25">
      <c r="L2442" s="13" t="str">
        <f t="shared" si="38"/>
        <v>no incluido</v>
      </c>
    </row>
    <row r="2443" spans="12:12" ht="15.75" customHeight="1" x14ac:dyDescent="0.25">
      <c r="L2443" s="13" t="str">
        <f t="shared" si="38"/>
        <v>no incluido</v>
      </c>
    </row>
    <row r="2444" spans="12:12" ht="15.75" customHeight="1" x14ac:dyDescent="0.25">
      <c r="L2444" s="13" t="str">
        <f t="shared" si="38"/>
        <v>no incluido</v>
      </c>
    </row>
    <row r="2445" spans="12:12" ht="15.75" customHeight="1" x14ac:dyDescent="0.25">
      <c r="L2445" s="13" t="str">
        <f t="shared" si="38"/>
        <v>no incluido</v>
      </c>
    </row>
    <row r="2446" spans="12:12" ht="15.75" customHeight="1" x14ac:dyDescent="0.25">
      <c r="L2446" s="13" t="str">
        <f t="shared" si="38"/>
        <v>no incluido</v>
      </c>
    </row>
    <row r="2447" spans="12:12" ht="15.75" customHeight="1" x14ac:dyDescent="0.25">
      <c r="L2447" s="13" t="str">
        <f t="shared" si="38"/>
        <v>no incluido</v>
      </c>
    </row>
    <row r="2448" spans="12:12" ht="15.75" customHeight="1" x14ac:dyDescent="0.25">
      <c r="L2448" s="13" t="str">
        <f t="shared" si="38"/>
        <v>no incluido</v>
      </c>
    </row>
    <row r="2449" spans="12:12" ht="15.75" customHeight="1" x14ac:dyDescent="0.25">
      <c r="L2449" s="13" t="str">
        <f t="shared" si="38"/>
        <v>no incluido</v>
      </c>
    </row>
    <row r="2450" spans="12:12" ht="15.75" customHeight="1" x14ac:dyDescent="0.25">
      <c r="L2450" s="13" t="str">
        <f t="shared" si="38"/>
        <v>no incluido</v>
      </c>
    </row>
    <row r="2451" spans="12:12" ht="15.75" customHeight="1" x14ac:dyDescent="0.25">
      <c r="L2451" s="13" t="str">
        <f t="shared" si="38"/>
        <v>no incluido</v>
      </c>
    </row>
    <row r="2452" spans="12:12" ht="15.75" customHeight="1" x14ac:dyDescent="0.25">
      <c r="L2452" s="13" t="str">
        <f t="shared" si="38"/>
        <v>no incluido</v>
      </c>
    </row>
    <row r="2453" spans="12:12" ht="15.75" customHeight="1" x14ac:dyDescent="0.25">
      <c r="L2453" s="13" t="str">
        <f t="shared" si="38"/>
        <v>no incluido</v>
      </c>
    </row>
    <row r="2454" spans="12:12" ht="15.75" customHeight="1" x14ac:dyDescent="0.25">
      <c r="L2454" s="13" t="str">
        <f t="shared" si="38"/>
        <v>no incluido</v>
      </c>
    </row>
    <row r="2455" spans="12:12" ht="15.75" customHeight="1" x14ac:dyDescent="0.25">
      <c r="L2455" s="13" t="str">
        <f t="shared" si="38"/>
        <v>no incluido</v>
      </c>
    </row>
    <row r="2456" spans="12:12" ht="15.75" customHeight="1" x14ac:dyDescent="0.25">
      <c r="L2456" s="13" t="str">
        <f t="shared" si="38"/>
        <v>no incluido</v>
      </c>
    </row>
    <row r="2457" spans="12:12" ht="15.75" customHeight="1" x14ac:dyDescent="0.25">
      <c r="L2457" s="13" t="str">
        <f t="shared" si="38"/>
        <v>no incluido</v>
      </c>
    </row>
    <row r="2458" spans="12:12" ht="15.75" customHeight="1" x14ac:dyDescent="0.25">
      <c r="L2458" s="13" t="str">
        <f t="shared" si="38"/>
        <v>no incluido</v>
      </c>
    </row>
    <row r="2459" spans="12:12" ht="15.75" customHeight="1" x14ac:dyDescent="0.25">
      <c r="L2459" s="13" t="str">
        <f t="shared" si="38"/>
        <v>no incluido</v>
      </c>
    </row>
    <row r="2460" spans="12:12" ht="15.75" customHeight="1" x14ac:dyDescent="0.25">
      <c r="L2460" s="13" t="str">
        <f t="shared" si="38"/>
        <v>no incluido</v>
      </c>
    </row>
    <row r="2461" spans="12:12" ht="15.75" customHeight="1" x14ac:dyDescent="0.25">
      <c r="L2461" s="13" t="str">
        <f t="shared" si="38"/>
        <v>no incluido</v>
      </c>
    </row>
    <row r="2462" spans="12:12" ht="15.75" customHeight="1" x14ac:dyDescent="0.25">
      <c r="L2462" s="13" t="str">
        <f t="shared" si="38"/>
        <v>no incluido</v>
      </c>
    </row>
    <row r="2463" spans="12:12" ht="15.75" customHeight="1" x14ac:dyDescent="0.25">
      <c r="L2463" s="13" t="str">
        <f t="shared" si="38"/>
        <v>no incluido</v>
      </c>
    </row>
    <row r="2464" spans="12:12" ht="15.75" customHeight="1" x14ac:dyDescent="0.25">
      <c r="L2464" s="13" t="str">
        <f t="shared" si="38"/>
        <v>no incluido</v>
      </c>
    </row>
    <row r="2465" spans="12:12" ht="15.75" customHeight="1" x14ac:dyDescent="0.25">
      <c r="L2465" s="13" t="str">
        <f t="shared" si="38"/>
        <v>no incluido</v>
      </c>
    </row>
    <row r="2466" spans="12:12" ht="15.75" customHeight="1" x14ac:dyDescent="0.25">
      <c r="L2466" s="13" t="str">
        <f t="shared" si="38"/>
        <v>no incluido</v>
      </c>
    </row>
    <row r="2467" spans="12:12" ht="15.75" customHeight="1" x14ac:dyDescent="0.25">
      <c r="L2467" s="13" t="str">
        <f t="shared" si="38"/>
        <v>no incluido</v>
      </c>
    </row>
    <row r="2468" spans="12:12" ht="15.75" customHeight="1" x14ac:dyDescent="0.25">
      <c r="L2468" s="13" t="str">
        <f t="shared" si="38"/>
        <v>no incluido</v>
      </c>
    </row>
    <row r="2469" spans="12:12" ht="15.75" customHeight="1" x14ac:dyDescent="0.25">
      <c r="L2469" s="13" t="str">
        <f t="shared" si="38"/>
        <v>no incluido</v>
      </c>
    </row>
    <row r="2470" spans="12:12" ht="15.75" customHeight="1" x14ac:dyDescent="0.25">
      <c r="L2470" s="13" t="str">
        <f t="shared" si="38"/>
        <v>no incluido</v>
      </c>
    </row>
    <row r="2471" spans="12:12" ht="15.75" customHeight="1" x14ac:dyDescent="0.25">
      <c r="L2471" s="13" t="str">
        <f t="shared" si="38"/>
        <v>no incluido</v>
      </c>
    </row>
    <row r="2472" spans="12:12" ht="15.75" customHeight="1" x14ac:dyDescent="0.25">
      <c r="L2472" s="13" t="str">
        <f t="shared" si="38"/>
        <v>no incluido</v>
      </c>
    </row>
    <row r="2473" spans="12:12" ht="15.75" customHeight="1" x14ac:dyDescent="0.25">
      <c r="L2473" s="13" t="str">
        <f t="shared" si="38"/>
        <v>no incluido</v>
      </c>
    </row>
    <row r="2474" spans="12:12" ht="15.75" customHeight="1" x14ac:dyDescent="0.25">
      <c r="L2474" s="13" t="str">
        <f t="shared" si="38"/>
        <v>no incluido</v>
      </c>
    </row>
    <row r="2475" spans="12:12" ht="15.75" customHeight="1" x14ac:dyDescent="0.25">
      <c r="L2475" s="13" t="str">
        <f t="shared" si="38"/>
        <v>no incluido</v>
      </c>
    </row>
    <row r="2476" spans="12:12" ht="15.75" customHeight="1" x14ac:dyDescent="0.25">
      <c r="L2476" s="13" t="str">
        <f t="shared" si="38"/>
        <v>no incluido</v>
      </c>
    </row>
    <row r="2477" spans="12:12" ht="15.75" customHeight="1" x14ac:dyDescent="0.25">
      <c r="L2477" s="13" t="str">
        <f t="shared" si="38"/>
        <v>no incluido</v>
      </c>
    </row>
    <row r="2478" spans="12:12" ht="15.75" customHeight="1" x14ac:dyDescent="0.25">
      <c r="L2478" s="13" t="str">
        <f t="shared" si="38"/>
        <v>no incluido</v>
      </c>
    </row>
    <row r="2479" spans="12:12" ht="15.75" customHeight="1" x14ac:dyDescent="0.25">
      <c r="L2479" s="13" t="str">
        <f t="shared" si="38"/>
        <v>no incluido</v>
      </c>
    </row>
    <row r="2480" spans="12:12" ht="15.75" customHeight="1" x14ac:dyDescent="0.25">
      <c r="L2480" s="13" t="str">
        <f t="shared" si="38"/>
        <v>no incluido</v>
      </c>
    </row>
    <row r="2481" spans="12:12" ht="15.75" customHeight="1" x14ac:dyDescent="0.25">
      <c r="L2481" s="13" t="str">
        <f t="shared" si="38"/>
        <v>no incluido</v>
      </c>
    </row>
    <row r="2482" spans="12:12" ht="15.75" customHeight="1" x14ac:dyDescent="0.25">
      <c r="L2482" s="13" t="str">
        <f t="shared" si="38"/>
        <v>no incluido</v>
      </c>
    </row>
    <row r="2483" spans="12:12" ht="15.75" customHeight="1" x14ac:dyDescent="0.25">
      <c r="L2483" s="13" t="str">
        <f t="shared" si="38"/>
        <v>no incluido</v>
      </c>
    </row>
    <row r="2484" spans="12:12" ht="15.75" customHeight="1" x14ac:dyDescent="0.25">
      <c r="L2484" s="13" t="str">
        <f t="shared" si="38"/>
        <v>no incluido</v>
      </c>
    </row>
    <row r="2485" spans="12:12" ht="15.75" customHeight="1" x14ac:dyDescent="0.25">
      <c r="L2485" s="13" t="str">
        <f t="shared" si="38"/>
        <v>no incluido</v>
      </c>
    </row>
    <row r="2486" spans="12:12" ht="15.75" customHeight="1" x14ac:dyDescent="0.25">
      <c r="L2486" s="13" t="str">
        <f t="shared" si="38"/>
        <v>no incluido</v>
      </c>
    </row>
    <row r="2487" spans="12:12" ht="15.75" customHeight="1" x14ac:dyDescent="0.25">
      <c r="L2487" s="13" t="str">
        <f t="shared" si="38"/>
        <v>no incluido</v>
      </c>
    </row>
    <row r="2488" spans="12:12" ht="15.75" customHeight="1" x14ac:dyDescent="0.25">
      <c r="L2488" s="13" t="str">
        <f t="shared" si="38"/>
        <v>no incluido</v>
      </c>
    </row>
    <row r="2489" spans="12:12" ht="15.75" customHeight="1" x14ac:dyDescent="0.25">
      <c r="L2489" s="13" t="str">
        <f t="shared" si="38"/>
        <v>no incluido</v>
      </c>
    </row>
    <row r="2490" spans="12:12" ht="15.75" customHeight="1" x14ac:dyDescent="0.25">
      <c r="L2490" s="13" t="str">
        <f t="shared" si="38"/>
        <v>no incluido</v>
      </c>
    </row>
    <row r="2491" spans="12:12" ht="15.75" customHeight="1" x14ac:dyDescent="0.25">
      <c r="L2491" s="13" t="str">
        <f t="shared" si="38"/>
        <v>no incluido</v>
      </c>
    </row>
    <row r="2492" spans="12:12" ht="15.75" customHeight="1" x14ac:dyDescent="0.25">
      <c r="L2492" s="13" t="str">
        <f t="shared" si="38"/>
        <v>no incluido</v>
      </c>
    </row>
    <row r="2493" spans="12:12" ht="15.75" customHeight="1" x14ac:dyDescent="0.25">
      <c r="L2493" s="13" t="str">
        <f t="shared" si="38"/>
        <v>no incluido</v>
      </c>
    </row>
    <row r="2494" spans="12:12" ht="15.75" customHeight="1" x14ac:dyDescent="0.25">
      <c r="L2494" s="13" t="str">
        <f t="shared" si="38"/>
        <v>no incluido</v>
      </c>
    </row>
    <row r="2495" spans="12:12" ht="15.75" customHeight="1" x14ac:dyDescent="0.25">
      <c r="L2495" s="13" t="str">
        <f t="shared" si="38"/>
        <v>no incluido</v>
      </c>
    </row>
    <row r="2496" spans="12:12" ht="15.75" customHeight="1" x14ac:dyDescent="0.25">
      <c r="L2496" s="13" t="str">
        <f t="shared" si="38"/>
        <v>no incluido</v>
      </c>
    </row>
    <row r="2497" spans="12:12" ht="15.75" customHeight="1" x14ac:dyDescent="0.25">
      <c r="L2497" s="13" t="str">
        <f t="shared" si="38"/>
        <v>no incluido</v>
      </c>
    </row>
    <row r="2498" spans="12:12" ht="15.75" customHeight="1" x14ac:dyDescent="0.25">
      <c r="L2498" s="13" t="str">
        <f t="shared" ref="L2498:L2561" si="39">IF(ISNUMBER(VLOOKUP(A2498,PRE,1,FALSE)),"PreAlerta",IF(ISNUMBER(VLOOKUP(A2498,POST,1,FALSE)),"PostAlerta",IF(ISNUMBER(VLOOKUP(A2498,EXCL,1,FALSE)),"Excluida","no incluido")))</f>
        <v>no incluido</v>
      </c>
    </row>
    <row r="2499" spans="12:12" ht="15.75" customHeight="1" x14ac:dyDescent="0.25">
      <c r="L2499" s="13" t="str">
        <f t="shared" si="39"/>
        <v>no incluido</v>
      </c>
    </row>
    <row r="2500" spans="12:12" ht="15.75" customHeight="1" x14ac:dyDescent="0.25">
      <c r="L2500" s="13" t="str">
        <f t="shared" si="39"/>
        <v>no incluido</v>
      </c>
    </row>
    <row r="2501" spans="12:12" ht="15.75" customHeight="1" x14ac:dyDescent="0.25">
      <c r="L2501" s="13" t="str">
        <f t="shared" si="39"/>
        <v>no incluido</v>
      </c>
    </row>
    <row r="2502" spans="12:12" ht="15.75" customHeight="1" x14ac:dyDescent="0.25">
      <c r="L2502" s="13" t="str">
        <f t="shared" si="39"/>
        <v>no incluido</v>
      </c>
    </row>
    <row r="2503" spans="12:12" ht="15.75" customHeight="1" x14ac:dyDescent="0.25">
      <c r="L2503" s="13" t="str">
        <f t="shared" si="39"/>
        <v>no incluido</v>
      </c>
    </row>
    <row r="2504" spans="12:12" ht="15.75" customHeight="1" x14ac:dyDescent="0.25">
      <c r="L2504" s="13" t="str">
        <f t="shared" si="39"/>
        <v>no incluido</v>
      </c>
    </row>
    <row r="2505" spans="12:12" ht="15.75" customHeight="1" x14ac:dyDescent="0.25">
      <c r="L2505" s="13" t="str">
        <f t="shared" si="39"/>
        <v>no incluido</v>
      </c>
    </row>
    <row r="2506" spans="12:12" ht="15.75" customHeight="1" x14ac:dyDescent="0.25">
      <c r="L2506" s="13" t="str">
        <f t="shared" si="39"/>
        <v>no incluido</v>
      </c>
    </row>
    <row r="2507" spans="12:12" ht="15.75" customHeight="1" x14ac:dyDescent="0.25">
      <c r="L2507" s="13" t="str">
        <f t="shared" si="39"/>
        <v>no incluido</v>
      </c>
    </row>
    <row r="2508" spans="12:12" ht="15.75" customHeight="1" x14ac:dyDescent="0.25">
      <c r="L2508" s="13" t="str">
        <f t="shared" si="39"/>
        <v>no incluido</v>
      </c>
    </row>
    <row r="2509" spans="12:12" ht="15.75" customHeight="1" x14ac:dyDescent="0.25">
      <c r="L2509" s="13" t="str">
        <f t="shared" si="39"/>
        <v>no incluido</v>
      </c>
    </row>
    <row r="2510" spans="12:12" ht="15.75" customHeight="1" x14ac:dyDescent="0.25">
      <c r="L2510" s="13" t="str">
        <f t="shared" si="39"/>
        <v>no incluido</v>
      </c>
    </row>
    <row r="2511" spans="12:12" ht="15.75" customHeight="1" x14ac:dyDescent="0.25">
      <c r="L2511" s="13" t="str">
        <f t="shared" si="39"/>
        <v>no incluido</v>
      </c>
    </row>
    <row r="2512" spans="12:12" ht="15.75" customHeight="1" x14ac:dyDescent="0.25">
      <c r="L2512" s="13" t="str">
        <f t="shared" si="39"/>
        <v>no incluido</v>
      </c>
    </row>
    <row r="2513" spans="12:12" ht="15.75" customHeight="1" x14ac:dyDescent="0.25">
      <c r="L2513" s="13" t="str">
        <f t="shared" si="39"/>
        <v>no incluido</v>
      </c>
    </row>
    <row r="2514" spans="12:12" ht="15.75" customHeight="1" x14ac:dyDescent="0.25">
      <c r="L2514" s="13" t="str">
        <f t="shared" si="39"/>
        <v>no incluido</v>
      </c>
    </row>
    <row r="2515" spans="12:12" ht="15.75" customHeight="1" x14ac:dyDescent="0.25">
      <c r="L2515" s="13" t="str">
        <f t="shared" si="39"/>
        <v>no incluido</v>
      </c>
    </row>
    <row r="2516" spans="12:12" ht="15.75" customHeight="1" x14ac:dyDescent="0.25">
      <c r="L2516" s="13" t="str">
        <f t="shared" si="39"/>
        <v>no incluido</v>
      </c>
    </row>
    <row r="2517" spans="12:12" ht="15.75" customHeight="1" x14ac:dyDescent="0.25">
      <c r="L2517" s="13" t="str">
        <f t="shared" si="39"/>
        <v>no incluido</v>
      </c>
    </row>
    <row r="2518" spans="12:12" ht="15.75" customHeight="1" x14ac:dyDescent="0.25">
      <c r="L2518" s="13" t="str">
        <f t="shared" si="39"/>
        <v>no incluido</v>
      </c>
    </row>
    <row r="2519" spans="12:12" ht="15.75" customHeight="1" x14ac:dyDescent="0.25">
      <c r="L2519" s="13" t="str">
        <f t="shared" si="39"/>
        <v>no incluido</v>
      </c>
    </row>
    <row r="2520" spans="12:12" ht="15.75" customHeight="1" x14ac:dyDescent="0.25">
      <c r="L2520" s="13" t="str">
        <f t="shared" si="39"/>
        <v>no incluido</v>
      </c>
    </row>
    <row r="2521" spans="12:12" ht="15.75" customHeight="1" x14ac:dyDescent="0.25">
      <c r="L2521" s="13" t="str">
        <f t="shared" si="39"/>
        <v>no incluido</v>
      </c>
    </row>
    <row r="2522" spans="12:12" ht="15.75" customHeight="1" x14ac:dyDescent="0.25">
      <c r="L2522" s="13" t="str">
        <f t="shared" si="39"/>
        <v>no incluido</v>
      </c>
    </row>
    <row r="2523" spans="12:12" ht="15.75" customHeight="1" x14ac:dyDescent="0.25">
      <c r="L2523" s="13" t="str">
        <f t="shared" si="39"/>
        <v>no incluido</v>
      </c>
    </row>
    <row r="2524" spans="12:12" ht="15.75" customHeight="1" x14ac:dyDescent="0.25">
      <c r="L2524" s="13" t="str">
        <f t="shared" si="39"/>
        <v>no incluido</v>
      </c>
    </row>
    <row r="2525" spans="12:12" ht="15.75" customHeight="1" x14ac:dyDescent="0.25">
      <c r="L2525" s="13" t="str">
        <f t="shared" si="39"/>
        <v>no incluido</v>
      </c>
    </row>
    <row r="2526" spans="12:12" ht="15.75" customHeight="1" x14ac:dyDescent="0.25">
      <c r="L2526" s="13" t="str">
        <f t="shared" si="39"/>
        <v>no incluido</v>
      </c>
    </row>
    <row r="2527" spans="12:12" ht="15.75" customHeight="1" x14ac:dyDescent="0.25">
      <c r="L2527" s="13" t="str">
        <f t="shared" si="39"/>
        <v>no incluido</v>
      </c>
    </row>
    <row r="2528" spans="12:12" ht="15.75" customHeight="1" x14ac:dyDescent="0.25">
      <c r="L2528" s="13" t="str">
        <f t="shared" si="39"/>
        <v>no incluido</v>
      </c>
    </row>
    <row r="2529" spans="12:12" ht="15.75" customHeight="1" x14ac:dyDescent="0.25">
      <c r="L2529" s="13" t="str">
        <f t="shared" si="39"/>
        <v>no incluido</v>
      </c>
    </row>
    <row r="2530" spans="12:12" ht="15.75" customHeight="1" x14ac:dyDescent="0.25">
      <c r="L2530" s="13" t="str">
        <f t="shared" si="39"/>
        <v>no incluido</v>
      </c>
    </row>
    <row r="2531" spans="12:12" ht="15.75" customHeight="1" x14ac:dyDescent="0.25">
      <c r="L2531" s="13" t="str">
        <f t="shared" si="39"/>
        <v>no incluido</v>
      </c>
    </row>
    <row r="2532" spans="12:12" ht="15.75" customHeight="1" x14ac:dyDescent="0.25">
      <c r="L2532" s="13" t="str">
        <f t="shared" si="39"/>
        <v>no incluido</v>
      </c>
    </row>
    <row r="2533" spans="12:12" ht="15.75" customHeight="1" x14ac:dyDescent="0.25">
      <c r="L2533" s="13" t="str">
        <f t="shared" si="39"/>
        <v>no incluido</v>
      </c>
    </row>
    <row r="2534" spans="12:12" ht="15.75" customHeight="1" x14ac:dyDescent="0.25">
      <c r="L2534" s="13" t="str">
        <f t="shared" si="39"/>
        <v>no incluido</v>
      </c>
    </row>
    <row r="2535" spans="12:12" ht="15.75" customHeight="1" x14ac:dyDescent="0.25">
      <c r="L2535" s="13" t="str">
        <f t="shared" si="39"/>
        <v>no incluido</v>
      </c>
    </row>
    <row r="2536" spans="12:12" ht="15.75" customHeight="1" x14ac:dyDescent="0.25">
      <c r="L2536" s="13" t="str">
        <f t="shared" si="39"/>
        <v>no incluido</v>
      </c>
    </row>
    <row r="2537" spans="12:12" ht="15.75" customHeight="1" x14ac:dyDescent="0.25">
      <c r="L2537" s="13" t="str">
        <f t="shared" si="39"/>
        <v>no incluido</v>
      </c>
    </row>
    <row r="2538" spans="12:12" ht="15.75" customHeight="1" x14ac:dyDescent="0.25">
      <c r="L2538" s="13" t="str">
        <f t="shared" si="39"/>
        <v>no incluido</v>
      </c>
    </row>
    <row r="2539" spans="12:12" ht="15.75" customHeight="1" x14ac:dyDescent="0.25">
      <c r="L2539" s="13" t="str">
        <f t="shared" si="39"/>
        <v>no incluido</v>
      </c>
    </row>
    <row r="2540" spans="12:12" ht="15.75" customHeight="1" x14ac:dyDescent="0.25">
      <c r="L2540" s="13" t="str">
        <f t="shared" si="39"/>
        <v>no incluido</v>
      </c>
    </row>
    <row r="2541" spans="12:12" ht="15.75" customHeight="1" x14ac:dyDescent="0.25">
      <c r="L2541" s="13" t="str">
        <f t="shared" si="39"/>
        <v>no incluido</v>
      </c>
    </row>
    <row r="2542" spans="12:12" ht="15.75" customHeight="1" x14ac:dyDescent="0.25">
      <c r="L2542" s="13" t="str">
        <f t="shared" si="39"/>
        <v>no incluido</v>
      </c>
    </row>
    <row r="2543" spans="12:12" ht="15.75" customHeight="1" x14ac:dyDescent="0.25">
      <c r="L2543" s="13" t="str">
        <f t="shared" si="39"/>
        <v>no incluido</v>
      </c>
    </row>
    <row r="2544" spans="12:12" ht="15.75" customHeight="1" x14ac:dyDescent="0.25">
      <c r="L2544" s="13" t="str">
        <f t="shared" si="39"/>
        <v>no incluido</v>
      </c>
    </row>
    <row r="2545" spans="12:12" ht="15.75" customHeight="1" x14ac:dyDescent="0.25">
      <c r="L2545" s="13" t="str">
        <f t="shared" si="39"/>
        <v>no incluido</v>
      </c>
    </row>
    <row r="2546" spans="12:12" ht="15.75" customHeight="1" x14ac:dyDescent="0.25">
      <c r="L2546" s="13" t="str">
        <f t="shared" si="39"/>
        <v>no incluido</v>
      </c>
    </row>
    <row r="2547" spans="12:12" ht="15.75" customHeight="1" x14ac:dyDescent="0.25">
      <c r="L2547" s="13" t="str">
        <f t="shared" si="39"/>
        <v>no incluido</v>
      </c>
    </row>
    <row r="2548" spans="12:12" ht="15.75" customHeight="1" x14ac:dyDescent="0.25">
      <c r="L2548" s="13" t="str">
        <f t="shared" si="39"/>
        <v>no incluido</v>
      </c>
    </row>
    <row r="2549" spans="12:12" ht="15.75" customHeight="1" x14ac:dyDescent="0.25">
      <c r="L2549" s="13" t="str">
        <f t="shared" si="39"/>
        <v>no incluido</v>
      </c>
    </row>
    <row r="2550" spans="12:12" ht="15.75" customHeight="1" x14ac:dyDescent="0.25">
      <c r="L2550" s="13" t="str">
        <f t="shared" si="39"/>
        <v>no incluido</v>
      </c>
    </row>
    <row r="2551" spans="12:12" ht="15.75" customHeight="1" x14ac:dyDescent="0.25">
      <c r="L2551" s="13" t="str">
        <f t="shared" si="39"/>
        <v>no incluido</v>
      </c>
    </row>
    <row r="2552" spans="12:12" ht="15.75" customHeight="1" x14ac:dyDescent="0.25">
      <c r="L2552" s="13" t="str">
        <f t="shared" si="39"/>
        <v>no incluido</v>
      </c>
    </row>
    <row r="2553" spans="12:12" ht="15.75" customHeight="1" x14ac:dyDescent="0.25">
      <c r="L2553" s="13" t="str">
        <f t="shared" si="39"/>
        <v>no incluido</v>
      </c>
    </row>
    <row r="2554" spans="12:12" ht="15.75" customHeight="1" x14ac:dyDescent="0.25">
      <c r="L2554" s="13" t="str">
        <f t="shared" si="39"/>
        <v>no incluido</v>
      </c>
    </row>
    <row r="2555" spans="12:12" ht="15.75" customHeight="1" x14ac:dyDescent="0.25">
      <c r="L2555" s="13" t="str">
        <f t="shared" si="39"/>
        <v>no incluido</v>
      </c>
    </row>
    <row r="2556" spans="12:12" ht="15.75" customHeight="1" x14ac:dyDescent="0.25">
      <c r="L2556" s="13" t="str">
        <f t="shared" si="39"/>
        <v>no incluido</v>
      </c>
    </row>
    <row r="2557" spans="12:12" ht="15.75" customHeight="1" x14ac:dyDescent="0.25">
      <c r="L2557" s="13" t="str">
        <f t="shared" si="39"/>
        <v>no incluido</v>
      </c>
    </row>
    <row r="2558" spans="12:12" ht="15.75" customHeight="1" x14ac:dyDescent="0.25">
      <c r="L2558" s="13" t="str">
        <f t="shared" si="39"/>
        <v>no incluido</v>
      </c>
    </row>
    <row r="2559" spans="12:12" ht="15.75" customHeight="1" x14ac:dyDescent="0.25">
      <c r="L2559" s="13" t="str">
        <f t="shared" si="39"/>
        <v>no incluido</v>
      </c>
    </row>
    <row r="2560" spans="12:12" ht="15.75" customHeight="1" x14ac:dyDescent="0.25">
      <c r="L2560" s="13" t="str">
        <f t="shared" si="39"/>
        <v>no incluido</v>
      </c>
    </row>
    <row r="2561" spans="12:12" ht="15.75" customHeight="1" x14ac:dyDescent="0.25">
      <c r="L2561" s="13" t="str">
        <f t="shared" si="39"/>
        <v>no incluido</v>
      </c>
    </row>
    <row r="2562" spans="12:12" ht="15.75" customHeight="1" x14ac:dyDescent="0.25">
      <c r="L2562" s="13" t="str">
        <f t="shared" ref="L2562:L2625" si="40">IF(ISNUMBER(VLOOKUP(A2562,PRE,1,FALSE)),"PreAlerta",IF(ISNUMBER(VLOOKUP(A2562,POST,1,FALSE)),"PostAlerta",IF(ISNUMBER(VLOOKUP(A2562,EXCL,1,FALSE)),"Excluida","no incluido")))</f>
        <v>no incluido</v>
      </c>
    </row>
    <row r="2563" spans="12:12" ht="15.75" customHeight="1" x14ac:dyDescent="0.25">
      <c r="L2563" s="13" t="str">
        <f t="shared" si="40"/>
        <v>no incluido</v>
      </c>
    </row>
    <row r="2564" spans="12:12" ht="15.75" customHeight="1" x14ac:dyDescent="0.25">
      <c r="L2564" s="13" t="str">
        <f t="shared" si="40"/>
        <v>no incluido</v>
      </c>
    </row>
    <row r="2565" spans="12:12" ht="15.75" customHeight="1" x14ac:dyDescent="0.25">
      <c r="L2565" s="13" t="str">
        <f t="shared" si="40"/>
        <v>no incluido</v>
      </c>
    </row>
    <row r="2566" spans="12:12" ht="15.75" customHeight="1" x14ac:dyDescent="0.25">
      <c r="L2566" s="13" t="str">
        <f t="shared" si="40"/>
        <v>no incluido</v>
      </c>
    </row>
    <row r="2567" spans="12:12" ht="15.75" customHeight="1" x14ac:dyDescent="0.25">
      <c r="L2567" s="13" t="str">
        <f t="shared" si="40"/>
        <v>no incluido</v>
      </c>
    </row>
    <row r="2568" spans="12:12" ht="15.75" customHeight="1" x14ac:dyDescent="0.25">
      <c r="L2568" s="13" t="str">
        <f t="shared" si="40"/>
        <v>no incluido</v>
      </c>
    </row>
    <row r="2569" spans="12:12" ht="15.75" customHeight="1" x14ac:dyDescent="0.25">
      <c r="L2569" s="13" t="str">
        <f t="shared" si="40"/>
        <v>no incluido</v>
      </c>
    </row>
    <row r="2570" spans="12:12" ht="15.75" customHeight="1" x14ac:dyDescent="0.25">
      <c r="L2570" s="13" t="str">
        <f t="shared" si="40"/>
        <v>no incluido</v>
      </c>
    </row>
    <row r="2571" spans="12:12" ht="15.75" customHeight="1" x14ac:dyDescent="0.25">
      <c r="L2571" s="13" t="str">
        <f t="shared" si="40"/>
        <v>no incluido</v>
      </c>
    </row>
    <row r="2572" spans="12:12" ht="15.75" customHeight="1" x14ac:dyDescent="0.25">
      <c r="L2572" s="13" t="str">
        <f t="shared" si="40"/>
        <v>no incluido</v>
      </c>
    </row>
    <row r="2573" spans="12:12" ht="15.75" customHeight="1" x14ac:dyDescent="0.25">
      <c r="L2573" s="13" t="str">
        <f t="shared" si="40"/>
        <v>no incluido</v>
      </c>
    </row>
    <row r="2574" spans="12:12" ht="15.75" customHeight="1" x14ac:dyDescent="0.25">
      <c r="L2574" s="13" t="str">
        <f t="shared" si="40"/>
        <v>no incluido</v>
      </c>
    </row>
    <row r="2575" spans="12:12" ht="15.75" customHeight="1" x14ac:dyDescent="0.25">
      <c r="L2575" s="13" t="str">
        <f t="shared" si="40"/>
        <v>no incluido</v>
      </c>
    </row>
    <row r="2576" spans="12:12" ht="15.75" customHeight="1" x14ac:dyDescent="0.25">
      <c r="L2576" s="13" t="str">
        <f t="shared" si="40"/>
        <v>no incluido</v>
      </c>
    </row>
    <row r="2577" spans="12:12" ht="15.75" customHeight="1" x14ac:dyDescent="0.25">
      <c r="L2577" s="13" t="str">
        <f t="shared" si="40"/>
        <v>no incluido</v>
      </c>
    </row>
    <row r="2578" spans="12:12" ht="15.75" customHeight="1" x14ac:dyDescent="0.25">
      <c r="L2578" s="13" t="str">
        <f t="shared" si="40"/>
        <v>no incluido</v>
      </c>
    </row>
    <row r="2579" spans="12:12" ht="15.75" customHeight="1" x14ac:dyDescent="0.25">
      <c r="L2579" s="13" t="str">
        <f t="shared" si="40"/>
        <v>no incluido</v>
      </c>
    </row>
    <row r="2580" spans="12:12" ht="15.75" customHeight="1" x14ac:dyDescent="0.25">
      <c r="L2580" s="13" t="str">
        <f t="shared" si="40"/>
        <v>no incluido</v>
      </c>
    </row>
    <row r="2581" spans="12:12" ht="15.75" customHeight="1" x14ac:dyDescent="0.25">
      <c r="L2581" s="13" t="str">
        <f t="shared" si="40"/>
        <v>no incluido</v>
      </c>
    </row>
    <row r="2582" spans="12:12" ht="15.75" customHeight="1" x14ac:dyDescent="0.25">
      <c r="L2582" s="13" t="str">
        <f t="shared" si="40"/>
        <v>no incluido</v>
      </c>
    </row>
    <row r="2583" spans="12:12" ht="15.75" customHeight="1" x14ac:dyDescent="0.25">
      <c r="L2583" s="13" t="str">
        <f t="shared" si="40"/>
        <v>no incluido</v>
      </c>
    </row>
    <row r="2584" spans="12:12" ht="15.75" customHeight="1" x14ac:dyDescent="0.25">
      <c r="L2584" s="13" t="str">
        <f t="shared" si="40"/>
        <v>no incluido</v>
      </c>
    </row>
    <row r="2585" spans="12:12" ht="15.75" customHeight="1" x14ac:dyDescent="0.25">
      <c r="L2585" s="13" t="str">
        <f t="shared" si="40"/>
        <v>no incluido</v>
      </c>
    </row>
    <row r="2586" spans="12:12" ht="15.75" customHeight="1" x14ac:dyDescent="0.25">
      <c r="L2586" s="13" t="str">
        <f t="shared" si="40"/>
        <v>no incluido</v>
      </c>
    </row>
    <row r="2587" spans="12:12" ht="15.75" customHeight="1" x14ac:dyDescent="0.25">
      <c r="L2587" s="13" t="str">
        <f t="shared" si="40"/>
        <v>no incluido</v>
      </c>
    </row>
    <row r="2588" spans="12:12" ht="15.75" customHeight="1" x14ac:dyDescent="0.25">
      <c r="L2588" s="13" t="str">
        <f t="shared" si="40"/>
        <v>no incluido</v>
      </c>
    </row>
    <row r="2589" spans="12:12" ht="15.75" customHeight="1" x14ac:dyDescent="0.25">
      <c r="L2589" s="13" t="str">
        <f t="shared" si="40"/>
        <v>no incluido</v>
      </c>
    </row>
    <row r="2590" spans="12:12" ht="15.75" customHeight="1" x14ac:dyDescent="0.25">
      <c r="L2590" s="13" t="str">
        <f t="shared" si="40"/>
        <v>no incluido</v>
      </c>
    </row>
    <row r="2591" spans="12:12" ht="15.75" customHeight="1" x14ac:dyDescent="0.25">
      <c r="L2591" s="13" t="str">
        <f t="shared" si="40"/>
        <v>no incluido</v>
      </c>
    </row>
    <row r="2592" spans="12:12" ht="15.75" customHeight="1" x14ac:dyDescent="0.25">
      <c r="L2592" s="13" t="str">
        <f t="shared" si="40"/>
        <v>no incluido</v>
      </c>
    </row>
    <row r="2593" spans="12:12" ht="15.75" customHeight="1" x14ac:dyDescent="0.25">
      <c r="L2593" s="13" t="str">
        <f t="shared" si="40"/>
        <v>no incluido</v>
      </c>
    </row>
    <row r="2594" spans="12:12" ht="15.75" customHeight="1" x14ac:dyDescent="0.25">
      <c r="L2594" s="13" t="str">
        <f t="shared" si="40"/>
        <v>no incluido</v>
      </c>
    </row>
    <row r="2595" spans="12:12" ht="15.75" customHeight="1" x14ac:dyDescent="0.25">
      <c r="L2595" s="13" t="str">
        <f t="shared" si="40"/>
        <v>no incluido</v>
      </c>
    </row>
    <row r="2596" spans="12:12" ht="15.75" customHeight="1" x14ac:dyDescent="0.25">
      <c r="L2596" s="13" t="str">
        <f t="shared" si="40"/>
        <v>no incluido</v>
      </c>
    </row>
    <row r="2597" spans="12:12" ht="15.75" customHeight="1" x14ac:dyDescent="0.25">
      <c r="L2597" s="13" t="str">
        <f t="shared" si="40"/>
        <v>no incluido</v>
      </c>
    </row>
    <row r="2598" spans="12:12" ht="15.75" customHeight="1" x14ac:dyDescent="0.25">
      <c r="L2598" s="13" t="str">
        <f t="shared" si="40"/>
        <v>no incluido</v>
      </c>
    </row>
    <row r="2599" spans="12:12" ht="15.75" customHeight="1" x14ac:dyDescent="0.25">
      <c r="L2599" s="13" t="str">
        <f t="shared" si="40"/>
        <v>no incluido</v>
      </c>
    </row>
    <row r="2600" spans="12:12" ht="15.75" customHeight="1" x14ac:dyDescent="0.25">
      <c r="L2600" s="13" t="str">
        <f t="shared" si="40"/>
        <v>no incluido</v>
      </c>
    </row>
    <row r="2601" spans="12:12" ht="15.75" customHeight="1" x14ac:dyDescent="0.25">
      <c r="L2601" s="13" t="str">
        <f t="shared" si="40"/>
        <v>no incluido</v>
      </c>
    </row>
    <row r="2602" spans="12:12" ht="15.75" customHeight="1" x14ac:dyDescent="0.25">
      <c r="L2602" s="13" t="str">
        <f t="shared" si="40"/>
        <v>no incluido</v>
      </c>
    </row>
    <row r="2603" spans="12:12" ht="15.75" customHeight="1" x14ac:dyDescent="0.25">
      <c r="L2603" s="13" t="str">
        <f t="shared" si="40"/>
        <v>no incluido</v>
      </c>
    </row>
    <row r="2604" spans="12:12" ht="15.75" customHeight="1" x14ac:dyDescent="0.25">
      <c r="L2604" s="13" t="str">
        <f t="shared" si="40"/>
        <v>no incluido</v>
      </c>
    </row>
    <row r="2605" spans="12:12" ht="15.75" customHeight="1" x14ac:dyDescent="0.25">
      <c r="L2605" s="13" t="str">
        <f t="shared" si="40"/>
        <v>no incluido</v>
      </c>
    </row>
    <row r="2606" spans="12:12" ht="15.75" customHeight="1" x14ac:dyDescent="0.25">
      <c r="L2606" s="13" t="str">
        <f t="shared" si="40"/>
        <v>no incluido</v>
      </c>
    </row>
    <row r="2607" spans="12:12" ht="15.75" customHeight="1" x14ac:dyDescent="0.25">
      <c r="L2607" s="13" t="str">
        <f t="shared" si="40"/>
        <v>no incluido</v>
      </c>
    </row>
    <row r="2608" spans="12:12" ht="15.75" customHeight="1" x14ac:dyDescent="0.25">
      <c r="L2608" s="13" t="str">
        <f t="shared" si="40"/>
        <v>no incluido</v>
      </c>
    </row>
    <row r="2609" spans="12:12" ht="15.75" customHeight="1" x14ac:dyDescent="0.25">
      <c r="L2609" s="13" t="str">
        <f t="shared" si="40"/>
        <v>no incluido</v>
      </c>
    </row>
    <row r="2610" spans="12:12" ht="15.75" customHeight="1" x14ac:dyDescent="0.25">
      <c r="L2610" s="13" t="str">
        <f t="shared" si="40"/>
        <v>no incluido</v>
      </c>
    </row>
    <row r="2611" spans="12:12" ht="15.75" customHeight="1" x14ac:dyDescent="0.25">
      <c r="L2611" s="13" t="str">
        <f t="shared" si="40"/>
        <v>no incluido</v>
      </c>
    </row>
    <row r="2612" spans="12:12" ht="15.75" customHeight="1" x14ac:dyDescent="0.25">
      <c r="L2612" s="13" t="str">
        <f t="shared" si="40"/>
        <v>no incluido</v>
      </c>
    </row>
    <row r="2613" spans="12:12" ht="15.75" customHeight="1" x14ac:dyDescent="0.25">
      <c r="L2613" s="13" t="str">
        <f t="shared" si="40"/>
        <v>no incluido</v>
      </c>
    </row>
    <row r="2614" spans="12:12" ht="15.75" customHeight="1" x14ac:dyDescent="0.25">
      <c r="L2614" s="13" t="str">
        <f t="shared" si="40"/>
        <v>no incluido</v>
      </c>
    </row>
    <row r="2615" spans="12:12" ht="15.75" customHeight="1" x14ac:dyDescent="0.25">
      <c r="L2615" s="13" t="str">
        <f t="shared" si="40"/>
        <v>no incluido</v>
      </c>
    </row>
    <row r="2616" spans="12:12" ht="15.75" customHeight="1" x14ac:dyDescent="0.25">
      <c r="L2616" s="13" t="str">
        <f t="shared" si="40"/>
        <v>no incluido</v>
      </c>
    </row>
    <row r="2617" spans="12:12" ht="15.75" customHeight="1" x14ac:dyDescent="0.25">
      <c r="L2617" s="13" t="str">
        <f t="shared" si="40"/>
        <v>no incluido</v>
      </c>
    </row>
    <row r="2618" spans="12:12" ht="15.75" customHeight="1" x14ac:dyDescent="0.25">
      <c r="L2618" s="13" t="str">
        <f t="shared" si="40"/>
        <v>no incluido</v>
      </c>
    </row>
    <row r="2619" spans="12:12" ht="15.75" customHeight="1" x14ac:dyDescent="0.25">
      <c r="L2619" s="13" t="str">
        <f t="shared" si="40"/>
        <v>no incluido</v>
      </c>
    </row>
    <row r="2620" spans="12:12" ht="15.75" customHeight="1" x14ac:dyDescent="0.25">
      <c r="L2620" s="13" t="str">
        <f t="shared" si="40"/>
        <v>no incluido</v>
      </c>
    </row>
    <row r="2621" spans="12:12" ht="15.75" customHeight="1" x14ac:dyDescent="0.25">
      <c r="L2621" s="13" t="str">
        <f t="shared" si="40"/>
        <v>no incluido</v>
      </c>
    </row>
    <row r="2622" spans="12:12" ht="15.75" customHeight="1" x14ac:dyDescent="0.25">
      <c r="L2622" s="13" t="str">
        <f t="shared" si="40"/>
        <v>no incluido</v>
      </c>
    </row>
    <row r="2623" spans="12:12" ht="15.75" customHeight="1" x14ac:dyDescent="0.25">
      <c r="L2623" s="13" t="str">
        <f t="shared" si="40"/>
        <v>no incluido</v>
      </c>
    </row>
    <row r="2624" spans="12:12" ht="15.75" customHeight="1" x14ac:dyDescent="0.25">
      <c r="L2624" s="13" t="str">
        <f t="shared" si="40"/>
        <v>no incluido</v>
      </c>
    </row>
    <row r="2625" spans="12:12" ht="15.75" customHeight="1" x14ac:dyDescent="0.25">
      <c r="L2625" s="13" t="str">
        <f t="shared" si="40"/>
        <v>no incluido</v>
      </c>
    </row>
    <row r="2626" spans="12:12" ht="15.75" customHeight="1" x14ac:dyDescent="0.25">
      <c r="L2626" s="13" t="str">
        <f t="shared" ref="L2626:L2689" si="41">IF(ISNUMBER(VLOOKUP(A2626,PRE,1,FALSE)),"PreAlerta",IF(ISNUMBER(VLOOKUP(A2626,POST,1,FALSE)),"PostAlerta",IF(ISNUMBER(VLOOKUP(A2626,EXCL,1,FALSE)),"Excluida","no incluido")))</f>
        <v>no incluido</v>
      </c>
    </row>
    <row r="2627" spans="12:12" ht="15.75" customHeight="1" x14ac:dyDescent="0.25">
      <c r="L2627" s="13" t="str">
        <f t="shared" si="41"/>
        <v>no incluido</v>
      </c>
    </row>
    <row r="2628" spans="12:12" ht="15.75" customHeight="1" x14ac:dyDescent="0.25">
      <c r="L2628" s="13" t="str">
        <f t="shared" si="41"/>
        <v>no incluido</v>
      </c>
    </row>
    <row r="2629" spans="12:12" ht="15.75" customHeight="1" x14ac:dyDescent="0.25">
      <c r="L2629" s="13" t="str">
        <f t="shared" si="41"/>
        <v>no incluido</v>
      </c>
    </row>
    <row r="2630" spans="12:12" ht="15.75" customHeight="1" x14ac:dyDescent="0.25">
      <c r="L2630" s="13" t="str">
        <f t="shared" si="41"/>
        <v>no incluido</v>
      </c>
    </row>
    <row r="2631" spans="12:12" ht="15.75" customHeight="1" x14ac:dyDescent="0.25">
      <c r="L2631" s="13" t="str">
        <f t="shared" si="41"/>
        <v>no incluido</v>
      </c>
    </row>
    <row r="2632" spans="12:12" ht="15.75" customHeight="1" x14ac:dyDescent="0.25">
      <c r="L2632" s="13" t="str">
        <f t="shared" si="41"/>
        <v>no incluido</v>
      </c>
    </row>
    <row r="2633" spans="12:12" ht="15.75" customHeight="1" x14ac:dyDescent="0.25">
      <c r="L2633" s="13" t="str">
        <f t="shared" si="41"/>
        <v>no incluido</v>
      </c>
    </row>
    <row r="2634" spans="12:12" ht="15.75" customHeight="1" x14ac:dyDescent="0.25">
      <c r="L2634" s="13" t="str">
        <f t="shared" si="41"/>
        <v>no incluido</v>
      </c>
    </row>
    <row r="2635" spans="12:12" ht="15.75" customHeight="1" x14ac:dyDescent="0.25">
      <c r="L2635" s="13" t="str">
        <f t="shared" si="41"/>
        <v>no incluido</v>
      </c>
    </row>
    <row r="2636" spans="12:12" ht="15.75" customHeight="1" x14ac:dyDescent="0.25">
      <c r="L2636" s="13" t="str">
        <f t="shared" si="41"/>
        <v>no incluido</v>
      </c>
    </row>
    <row r="2637" spans="12:12" ht="15.75" customHeight="1" x14ac:dyDescent="0.25">
      <c r="L2637" s="13" t="str">
        <f t="shared" si="41"/>
        <v>no incluido</v>
      </c>
    </row>
    <row r="2638" spans="12:12" ht="15.75" customHeight="1" x14ac:dyDescent="0.25">
      <c r="L2638" s="13" t="str">
        <f t="shared" si="41"/>
        <v>no incluido</v>
      </c>
    </row>
    <row r="2639" spans="12:12" ht="15.75" customHeight="1" x14ac:dyDescent="0.25">
      <c r="L2639" s="13" t="str">
        <f t="shared" si="41"/>
        <v>no incluido</v>
      </c>
    </row>
    <row r="2640" spans="12:12" ht="15.75" customHeight="1" x14ac:dyDescent="0.25">
      <c r="L2640" s="13" t="str">
        <f t="shared" si="41"/>
        <v>no incluido</v>
      </c>
    </row>
    <row r="2641" spans="12:12" ht="15.75" customHeight="1" x14ac:dyDescent="0.25">
      <c r="L2641" s="13" t="str">
        <f t="shared" si="41"/>
        <v>no incluido</v>
      </c>
    </row>
    <row r="2642" spans="12:12" ht="15.75" customHeight="1" x14ac:dyDescent="0.25">
      <c r="L2642" s="13" t="str">
        <f t="shared" si="41"/>
        <v>no incluido</v>
      </c>
    </row>
    <row r="2643" spans="12:12" ht="15.75" customHeight="1" x14ac:dyDescent="0.25">
      <c r="L2643" s="13" t="str">
        <f t="shared" si="41"/>
        <v>no incluido</v>
      </c>
    </row>
    <row r="2644" spans="12:12" ht="15.75" customHeight="1" x14ac:dyDescent="0.25">
      <c r="L2644" s="13" t="str">
        <f t="shared" si="41"/>
        <v>no incluido</v>
      </c>
    </row>
    <row r="2645" spans="12:12" ht="15.75" customHeight="1" x14ac:dyDescent="0.25">
      <c r="L2645" s="13" t="str">
        <f t="shared" si="41"/>
        <v>no incluido</v>
      </c>
    </row>
    <row r="2646" spans="12:12" ht="15.75" customHeight="1" x14ac:dyDescent="0.25">
      <c r="L2646" s="13" t="str">
        <f t="shared" si="41"/>
        <v>no incluido</v>
      </c>
    </row>
    <row r="2647" spans="12:12" ht="15.75" customHeight="1" x14ac:dyDescent="0.25">
      <c r="L2647" s="13" t="str">
        <f t="shared" si="41"/>
        <v>no incluido</v>
      </c>
    </row>
    <row r="2648" spans="12:12" ht="15.75" customHeight="1" x14ac:dyDescent="0.25">
      <c r="L2648" s="13" t="str">
        <f t="shared" si="41"/>
        <v>no incluido</v>
      </c>
    </row>
    <row r="2649" spans="12:12" ht="15.75" customHeight="1" x14ac:dyDescent="0.25">
      <c r="L2649" s="13" t="str">
        <f t="shared" si="41"/>
        <v>no incluido</v>
      </c>
    </row>
    <row r="2650" spans="12:12" ht="15.75" customHeight="1" x14ac:dyDescent="0.25">
      <c r="L2650" s="13" t="str">
        <f t="shared" si="41"/>
        <v>no incluido</v>
      </c>
    </row>
    <row r="2651" spans="12:12" ht="15.75" customHeight="1" x14ac:dyDescent="0.25">
      <c r="L2651" s="13" t="str">
        <f t="shared" si="41"/>
        <v>no incluido</v>
      </c>
    </row>
    <row r="2652" spans="12:12" ht="15.75" customHeight="1" x14ac:dyDescent="0.25">
      <c r="L2652" s="13" t="str">
        <f t="shared" si="41"/>
        <v>no incluido</v>
      </c>
    </row>
    <row r="2653" spans="12:12" ht="15.75" customHeight="1" x14ac:dyDescent="0.25">
      <c r="L2653" s="13" t="str">
        <f t="shared" si="41"/>
        <v>no incluido</v>
      </c>
    </row>
    <row r="2654" spans="12:12" ht="15.75" customHeight="1" x14ac:dyDescent="0.25">
      <c r="L2654" s="13" t="str">
        <f t="shared" si="41"/>
        <v>no incluido</v>
      </c>
    </row>
    <row r="2655" spans="12:12" ht="15.75" customHeight="1" x14ac:dyDescent="0.25">
      <c r="L2655" s="13" t="str">
        <f t="shared" si="41"/>
        <v>no incluido</v>
      </c>
    </row>
    <row r="2656" spans="12:12" ht="15.75" customHeight="1" x14ac:dyDescent="0.25">
      <c r="L2656" s="13" t="str">
        <f t="shared" si="41"/>
        <v>no incluido</v>
      </c>
    </row>
    <row r="2657" spans="12:12" ht="15.75" customHeight="1" x14ac:dyDescent="0.25">
      <c r="L2657" s="13" t="str">
        <f t="shared" si="41"/>
        <v>no incluido</v>
      </c>
    </row>
    <row r="2658" spans="12:12" ht="15.75" customHeight="1" x14ac:dyDescent="0.25">
      <c r="L2658" s="13" t="str">
        <f t="shared" si="41"/>
        <v>no incluido</v>
      </c>
    </row>
    <row r="2659" spans="12:12" ht="15.75" customHeight="1" x14ac:dyDescent="0.25">
      <c r="L2659" s="13" t="str">
        <f t="shared" si="41"/>
        <v>no incluido</v>
      </c>
    </row>
    <row r="2660" spans="12:12" ht="15.75" customHeight="1" x14ac:dyDescent="0.25">
      <c r="L2660" s="13" t="str">
        <f t="shared" si="41"/>
        <v>no incluido</v>
      </c>
    </row>
    <row r="2661" spans="12:12" ht="15.75" customHeight="1" x14ac:dyDescent="0.25">
      <c r="L2661" s="13" t="str">
        <f t="shared" si="41"/>
        <v>no incluido</v>
      </c>
    </row>
    <row r="2662" spans="12:12" ht="15.75" customHeight="1" x14ac:dyDescent="0.25">
      <c r="L2662" s="13" t="str">
        <f t="shared" si="41"/>
        <v>no incluido</v>
      </c>
    </row>
    <row r="2663" spans="12:12" ht="15.75" customHeight="1" x14ac:dyDescent="0.25">
      <c r="L2663" s="13" t="str">
        <f t="shared" si="41"/>
        <v>no incluido</v>
      </c>
    </row>
    <row r="2664" spans="12:12" ht="15.75" customHeight="1" x14ac:dyDescent="0.25">
      <c r="L2664" s="13" t="str">
        <f t="shared" si="41"/>
        <v>no incluido</v>
      </c>
    </row>
    <row r="2665" spans="12:12" ht="15.75" customHeight="1" x14ac:dyDescent="0.25">
      <c r="L2665" s="13" t="str">
        <f t="shared" si="41"/>
        <v>no incluido</v>
      </c>
    </row>
    <row r="2666" spans="12:12" ht="15.75" customHeight="1" x14ac:dyDescent="0.25">
      <c r="L2666" s="13" t="str">
        <f t="shared" si="41"/>
        <v>no incluido</v>
      </c>
    </row>
    <row r="2667" spans="12:12" ht="15.75" customHeight="1" x14ac:dyDescent="0.25">
      <c r="L2667" s="13" t="str">
        <f t="shared" si="41"/>
        <v>no incluido</v>
      </c>
    </row>
    <row r="2668" spans="12:12" ht="15.75" customHeight="1" x14ac:dyDescent="0.25">
      <c r="L2668" s="13" t="str">
        <f t="shared" si="41"/>
        <v>no incluido</v>
      </c>
    </row>
    <row r="2669" spans="12:12" ht="15.75" customHeight="1" x14ac:dyDescent="0.25">
      <c r="L2669" s="13" t="str">
        <f t="shared" si="41"/>
        <v>no incluido</v>
      </c>
    </row>
    <row r="2670" spans="12:12" ht="15.75" customHeight="1" x14ac:dyDescent="0.25">
      <c r="L2670" s="13" t="str">
        <f t="shared" si="41"/>
        <v>no incluido</v>
      </c>
    </row>
    <row r="2671" spans="12:12" ht="15.75" customHeight="1" x14ac:dyDescent="0.25">
      <c r="L2671" s="13" t="str">
        <f t="shared" si="41"/>
        <v>no incluido</v>
      </c>
    </row>
    <row r="2672" spans="12:12" ht="15.75" customHeight="1" x14ac:dyDescent="0.25">
      <c r="L2672" s="13" t="str">
        <f t="shared" si="41"/>
        <v>no incluido</v>
      </c>
    </row>
    <row r="2673" spans="12:12" ht="15.75" customHeight="1" x14ac:dyDescent="0.25">
      <c r="L2673" s="13" t="str">
        <f t="shared" si="41"/>
        <v>no incluido</v>
      </c>
    </row>
    <row r="2674" spans="12:12" ht="15.75" customHeight="1" x14ac:dyDescent="0.25">
      <c r="L2674" s="13" t="str">
        <f t="shared" si="41"/>
        <v>no incluido</v>
      </c>
    </row>
    <row r="2675" spans="12:12" ht="15.75" customHeight="1" x14ac:dyDescent="0.25">
      <c r="L2675" s="13" t="str">
        <f t="shared" si="41"/>
        <v>no incluido</v>
      </c>
    </row>
    <row r="2676" spans="12:12" ht="15.75" customHeight="1" x14ac:dyDescent="0.25">
      <c r="L2676" s="13" t="str">
        <f t="shared" si="41"/>
        <v>no incluido</v>
      </c>
    </row>
    <row r="2677" spans="12:12" ht="15.75" customHeight="1" x14ac:dyDescent="0.25">
      <c r="L2677" s="13" t="str">
        <f t="shared" si="41"/>
        <v>no incluido</v>
      </c>
    </row>
    <row r="2678" spans="12:12" ht="15.75" customHeight="1" x14ac:dyDescent="0.25">
      <c r="L2678" s="13" t="str">
        <f t="shared" si="41"/>
        <v>no incluido</v>
      </c>
    </row>
    <row r="2679" spans="12:12" ht="15.75" customHeight="1" x14ac:dyDescent="0.25">
      <c r="L2679" s="13" t="str">
        <f t="shared" si="41"/>
        <v>no incluido</v>
      </c>
    </row>
    <row r="2680" spans="12:12" ht="15.75" customHeight="1" x14ac:dyDescent="0.25">
      <c r="L2680" s="13" t="str">
        <f t="shared" si="41"/>
        <v>no incluido</v>
      </c>
    </row>
    <row r="2681" spans="12:12" ht="15.75" customHeight="1" x14ac:dyDescent="0.25">
      <c r="L2681" s="13" t="str">
        <f t="shared" si="41"/>
        <v>no incluido</v>
      </c>
    </row>
    <row r="2682" spans="12:12" ht="15.75" customHeight="1" x14ac:dyDescent="0.25">
      <c r="L2682" s="13" t="str">
        <f t="shared" si="41"/>
        <v>no incluido</v>
      </c>
    </row>
    <row r="2683" spans="12:12" ht="15.75" customHeight="1" x14ac:dyDescent="0.25">
      <c r="L2683" s="13" t="str">
        <f t="shared" si="41"/>
        <v>no incluido</v>
      </c>
    </row>
    <row r="2684" spans="12:12" ht="15.75" customHeight="1" x14ac:dyDescent="0.25">
      <c r="L2684" s="13" t="str">
        <f t="shared" si="41"/>
        <v>no incluido</v>
      </c>
    </row>
    <row r="2685" spans="12:12" ht="15.75" customHeight="1" x14ac:dyDescent="0.25">
      <c r="L2685" s="13" t="str">
        <f t="shared" si="41"/>
        <v>no incluido</v>
      </c>
    </row>
    <row r="2686" spans="12:12" ht="15.75" customHeight="1" x14ac:dyDescent="0.25">
      <c r="L2686" s="13" t="str">
        <f t="shared" si="41"/>
        <v>no incluido</v>
      </c>
    </row>
    <row r="2687" spans="12:12" ht="15.75" customHeight="1" x14ac:dyDescent="0.25">
      <c r="L2687" s="13" t="str">
        <f t="shared" si="41"/>
        <v>no incluido</v>
      </c>
    </row>
    <row r="2688" spans="12:12" ht="15.75" customHeight="1" x14ac:dyDescent="0.25">
      <c r="L2688" s="13" t="str">
        <f t="shared" si="41"/>
        <v>no incluido</v>
      </c>
    </row>
    <row r="2689" spans="12:12" ht="15.75" customHeight="1" x14ac:dyDescent="0.25">
      <c r="L2689" s="13" t="str">
        <f t="shared" si="41"/>
        <v>no incluido</v>
      </c>
    </row>
    <row r="2690" spans="12:12" ht="15.75" customHeight="1" x14ac:dyDescent="0.25">
      <c r="L2690" s="13" t="str">
        <f t="shared" ref="L2690:L2753" si="42">IF(ISNUMBER(VLOOKUP(A2690,PRE,1,FALSE)),"PreAlerta",IF(ISNUMBER(VLOOKUP(A2690,POST,1,FALSE)),"PostAlerta",IF(ISNUMBER(VLOOKUP(A2690,EXCL,1,FALSE)),"Excluida","no incluido")))</f>
        <v>no incluido</v>
      </c>
    </row>
    <row r="2691" spans="12:12" ht="15.75" customHeight="1" x14ac:dyDescent="0.25">
      <c r="L2691" s="13" t="str">
        <f t="shared" si="42"/>
        <v>no incluido</v>
      </c>
    </row>
    <row r="2692" spans="12:12" ht="15.75" customHeight="1" x14ac:dyDescent="0.25">
      <c r="L2692" s="13" t="str">
        <f t="shared" si="42"/>
        <v>no incluido</v>
      </c>
    </row>
    <row r="2693" spans="12:12" ht="15.75" customHeight="1" x14ac:dyDescent="0.25">
      <c r="L2693" s="13" t="str">
        <f t="shared" si="42"/>
        <v>no incluido</v>
      </c>
    </row>
    <row r="2694" spans="12:12" ht="15.75" customHeight="1" x14ac:dyDescent="0.25">
      <c r="L2694" s="13" t="str">
        <f t="shared" si="42"/>
        <v>no incluido</v>
      </c>
    </row>
    <row r="2695" spans="12:12" ht="15.75" customHeight="1" x14ac:dyDescent="0.25">
      <c r="L2695" s="13" t="str">
        <f t="shared" si="42"/>
        <v>no incluido</v>
      </c>
    </row>
    <row r="2696" spans="12:12" ht="15.75" customHeight="1" x14ac:dyDescent="0.25">
      <c r="L2696" s="13" t="str">
        <f t="shared" si="42"/>
        <v>no incluido</v>
      </c>
    </row>
    <row r="2697" spans="12:12" ht="15.75" customHeight="1" x14ac:dyDescent="0.25">
      <c r="L2697" s="13" t="str">
        <f t="shared" si="42"/>
        <v>no incluido</v>
      </c>
    </row>
    <row r="2698" spans="12:12" ht="15.75" customHeight="1" x14ac:dyDescent="0.25">
      <c r="L2698" s="13" t="str">
        <f t="shared" si="42"/>
        <v>no incluido</v>
      </c>
    </row>
    <row r="2699" spans="12:12" ht="15.75" customHeight="1" x14ac:dyDescent="0.25">
      <c r="L2699" s="13" t="str">
        <f t="shared" si="42"/>
        <v>no incluido</v>
      </c>
    </row>
    <row r="2700" spans="12:12" ht="15.75" customHeight="1" x14ac:dyDescent="0.25">
      <c r="L2700" s="13" t="str">
        <f t="shared" si="42"/>
        <v>no incluido</v>
      </c>
    </row>
    <row r="2701" spans="12:12" ht="15.75" customHeight="1" x14ac:dyDescent="0.25">
      <c r="L2701" s="13" t="str">
        <f t="shared" si="42"/>
        <v>no incluido</v>
      </c>
    </row>
    <row r="2702" spans="12:12" ht="15.75" customHeight="1" x14ac:dyDescent="0.25">
      <c r="L2702" s="13" t="str">
        <f t="shared" si="42"/>
        <v>no incluido</v>
      </c>
    </row>
    <row r="2703" spans="12:12" ht="15.75" customHeight="1" x14ac:dyDescent="0.25">
      <c r="L2703" s="13" t="str">
        <f t="shared" si="42"/>
        <v>no incluido</v>
      </c>
    </row>
    <row r="2704" spans="12:12" ht="15.75" customHeight="1" x14ac:dyDescent="0.25">
      <c r="L2704" s="13" t="str">
        <f t="shared" si="42"/>
        <v>no incluido</v>
      </c>
    </row>
    <row r="2705" spans="12:12" ht="15.75" customHeight="1" x14ac:dyDescent="0.25">
      <c r="L2705" s="13" t="str">
        <f t="shared" si="42"/>
        <v>no incluido</v>
      </c>
    </row>
    <row r="2706" spans="12:12" ht="15.75" customHeight="1" x14ac:dyDescent="0.25">
      <c r="L2706" s="13" t="str">
        <f t="shared" si="42"/>
        <v>no incluido</v>
      </c>
    </row>
    <row r="2707" spans="12:12" ht="15.75" customHeight="1" x14ac:dyDescent="0.25">
      <c r="L2707" s="13" t="str">
        <f t="shared" si="42"/>
        <v>no incluido</v>
      </c>
    </row>
    <row r="2708" spans="12:12" ht="15.75" customHeight="1" x14ac:dyDescent="0.25">
      <c r="L2708" s="13" t="str">
        <f t="shared" si="42"/>
        <v>no incluido</v>
      </c>
    </row>
    <row r="2709" spans="12:12" ht="15.75" customHeight="1" x14ac:dyDescent="0.25">
      <c r="L2709" s="13" t="str">
        <f t="shared" si="42"/>
        <v>no incluido</v>
      </c>
    </row>
    <row r="2710" spans="12:12" ht="15.75" customHeight="1" x14ac:dyDescent="0.25">
      <c r="L2710" s="13" t="str">
        <f t="shared" si="42"/>
        <v>no incluido</v>
      </c>
    </row>
    <row r="2711" spans="12:12" ht="15.75" customHeight="1" x14ac:dyDescent="0.25">
      <c r="L2711" s="13" t="str">
        <f t="shared" si="42"/>
        <v>no incluido</v>
      </c>
    </row>
    <row r="2712" spans="12:12" ht="15.75" customHeight="1" x14ac:dyDescent="0.25">
      <c r="L2712" s="13" t="str">
        <f t="shared" si="42"/>
        <v>no incluido</v>
      </c>
    </row>
    <row r="2713" spans="12:12" ht="15.75" customHeight="1" x14ac:dyDescent="0.25">
      <c r="L2713" s="13" t="str">
        <f t="shared" si="42"/>
        <v>no incluido</v>
      </c>
    </row>
    <row r="2714" spans="12:12" ht="15.75" customHeight="1" x14ac:dyDescent="0.25">
      <c r="L2714" s="13" t="str">
        <f t="shared" si="42"/>
        <v>no incluido</v>
      </c>
    </row>
    <row r="2715" spans="12:12" ht="15.75" customHeight="1" x14ac:dyDescent="0.25">
      <c r="L2715" s="13" t="str">
        <f t="shared" si="42"/>
        <v>no incluido</v>
      </c>
    </row>
    <row r="2716" spans="12:12" ht="15.75" customHeight="1" x14ac:dyDescent="0.25">
      <c r="L2716" s="13" t="str">
        <f t="shared" si="42"/>
        <v>no incluido</v>
      </c>
    </row>
    <row r="2717" spans="12:12" ht="15.75" customHeight="1" x14ac:dyDescent="0.25">
      <c r="L2717" s="13" t="str">
        <f t="shared" si="42"/>
        <v>no incluido</v>
      </c>
    </row>
    <row r="2718" spans="12:12" ht="15.75" customHeight="1" x14ac:dyDescent="0.25">
      <c r="L2718" s="13" t="str">
        <f t="shared" si="42"/>
        <v>no incluido</v>
      </c>
    </row>
    <row r="2719" spans="12:12" ht="15.75" customHeight="1" x14ac:dyDescent="0.25">
      <c r="L2719" s="13" t="str">
        <f t="shared" si="42"/>
        <v>no incluido</v>
      </c>
    </row>
    <row r="2720" spans="12:12" ht="15.75" customHeight="1" x14ac:dyDescent="0.25">
      <c r="L2720" s="13" t="str">
        <f t="shared" si="42"/>
        <v>no incluido</v>
      </c>
    </row>
    <row r="2721" spans="12:12" ht="15.75" customHeight="1" x14ac:dyDescent="0.25">
      <c r="L2721" s="13" t="str">
        <f t="shared" si="42"/>
        <v>no incluido</v>
      </c>
    </row>
    <row r="2722" spans="12:12" ht="15.75" customHeight="1" x14ac:dyDescent="0.25">
      <c r="L2722" s="13" t="str">
        <f t="shared" si="42"/>
        <v>no incluido</v>
      </c>
    </row>
    <row r="2723" spans="12:12" ht="15.75" customHeight="1" x14ac:dyDescent="0.25">
      <c r="L2723" s="13" t="str">
        <f t="shared" si="42"/>
        <v>no incluido</v>
      </c>
    </row>
    <row r="2724" spans="12:12" ht="15.75" customHeight="1" x14ac:dyDescent="0.25">
      <c r="L2724" s="13" t="str">
        <f t="shared" si="42"/>
        <v>no incluido</v>
      </c>
    </row>
    <row r="2725" spans="12:12" ht="15.75" customHeight="1" x14ac:dyDescent="0.25">
      <c r="L2725" s="13" t="str">
        <f t="shared" si="42"/>
        <v>no incluido</v>
      </c>
    </row>
    <row r="2726" spans="12:12" ht="15.75" customHeight="1" x14ac:dyDescent="0.25">
      <c r="L2726" s="13" t="str">
        <f t="shared" si="42"/>
        <v>no incluido</v>
      </c>
    </row>
    <row r="2727" spans="12:12" ht="15.75" customHeight="1" x14ac:dyDescent="0.25">
      <c r="L2727" s="13" t="str">
        <f t="shared" si="42"/>
        <v>no incluido</v>
      </c>
    </row>
    <row r="2728" spans="12:12" ht="15.75" customHeight="1" x14ac:dyDescent="0.25">
      <c r="L2728" s="13" t="str">
        <f t="shared" si="42"/>
        <v>no incluido</v>
      </c>
    </row>
    <row r="2729" spans="12:12" ht="15.75" customHeight="1" x14ac:dyDescent="0.25">
      <c r="L2729" s="13" t="str">
        <f t="shared" si="42"/>
        <v>no incluido</v>
      </c>
    </row>
    <row r="2730" spans="12:12" ht="15.75" customHeight="1" x14ac:dyDescent="0.25">
      <c r="L2730" s="13" t="str">
        <f t="shared" si="42"/>
        <v>no incluido</v>
      </c>
    </row>
    <row r="2731" spans="12:12" ht="15.75" customHeight="1" x14ac:dyDescent="0.25">
      <c r="L2731" s="13" t="str">
        <f t="shared" si="42"/>
        <v>no incluido</v>
      </c>
    </row>
    <row r="2732" spans="12:12" ht="15.75" customHeight="1" x14ac:dyDescent="0.25">
      <c r="L2732" s="13" t="str">
        <f t="shared" si="42"/>
        <v>no incluido</v>
      </c>
    </row>
    <row r="2733" spans="12:12" ht="15.75" customHeight="1" x14ac:dyDescent="0.25">
      <c r="L2733" s="13" t="str">
        <f t="shared" si="42"/>
        <v>no incluido</v>
      </c>
    </row>
    <row r="2734" spans="12:12" ht="15.75" customHeight="1" x14ac:dyDescent="0.25">
      <c r="L2734" s="13" t="str">
        <f t="shared" si="42"/>
        <v>no incluido</v>
      </c>
    </row>
    <row r="2735" spans="12:12" ht="15.75" customHeight="1" x14ac:dyDescent="0.25">
      <c r="L2735" s="13" t="str">
        <f t="shared" si="42"/>
        <v>no incluido</v>
      </c>
    </row>
    <row r="2736" spans="12:12" ht="15.75" customHeight="1" x14ac:dyDescent="0.25">
      <c r="L2736" s="13" t="str">
        <f t="shared" si="42"/>
        <v>no incluido</v>
      </c>
    </row>
    <row r="2737" spans="12:12" ht="15.75" customHeight="1" x14ac:dyDescent="0.25">
      <c r="L2737" s="13" t="str">
        <f t="shared" si="42"/>
        <v>no incluido</v>
      </c>
    </row>
    <row r="2738" spans="12:12" ht="15.75" customHeight="1" x14ac:dyDescent="0.25">
      <c r="L2738" s="13" t="str">
        <f t="shared" si="42"/>
        <v>no incluido</v>
      </c>
    </row>
    <row r="2739" spans="12:12" ht="15.75" customHeight="1" x14ac:dyDescent="0.25">
      <c r="L2739" s="13" t="str">
        <f t="shared" si="42"/>
        <v>no incluido</v>
      </c>
    </row>
    <row r="2740" spans="12:12" ht="15.75" customHeight="1" x14ac:dyDescent="0.25">
      <c r="L2740" s="13" t="str">
        <f t="shared" si="42"/>
        <v>no incluido</v>
      </c>
    </row>
    <row r="2741" spans="12:12" ht="15.75" customHeight="1" x14ac:dyDescent="0.25">
      <c r="L2741" s="13" t="str">
        <f t="shared" si="42"/>
        <v>no incluido</v>
      </c>
    </row>
    <row r="2742" spans="12:12" ht="15.75" customHeight="1" x14ac:dyDescent="0.25">
      <c r="L2742" s="13" t="str">
        <f t="shared" si="42"/>
        <v>no incluido</v>
      </c>
    </row>
    <row r="2743" spans="12:12" ht="15.75" customHeight="1" x14ac:dyDescent="0.25">
      <c r="L2743" s="13" t="str">
        <f t="shared" si="42"/>
        <v>no incluido</v>
      </c>
    </row>
    <row r="2744" spans="12:12" ht="15.75" customHeight="1" x14ac:dyDescent="0.25">
      <c r="L2744" s="13" t="str">
        <f t="shared" si="42"/>
        <v>no incluido</v>
      </c>
    </row>
    <row r="2745" spans="12:12" ht="15.75" customHeight="1" x14ac:dyDescent="0.25">
      <c r="L2745" s="13" t="str">
        <f t="shared" si="42"/>
        <v>no incluido</v>
      </c>
    </row>
    <row r="2746" spans="12:12" ht="15.75" customHeight="1" x14ac:dyDescent="0.25">
      <c r="L2746" s="13" t="str">
        <f t="shared" si="42"/>
        <v>no incluido</v>
      </c>
    </row>
    <row r="2747" spans="12:12" ht="15.75" customHeight="1" x14ac:dyDescent="0.25">
      <c r="L2747" s="13" t="str">
        <f t="shared" si="42"/>
        <v>no incluido</v>
      </c>
    </row>
    <row r="2748" spans="12:12" ht="15.75" customHeight="1" x14ac:dyDescent="0.25">
      <c r="L2748" s="13" t="str">
        <f t="shared" si="42"/>
        <v>no incluido</v>
      </c>
    </row>
    <row r="2749" spans="12:12" ht="15.75" customHeight="1" x14ac:dyDescent="0.25">
      <c r="L2749" s="13" t="str">
        <f t="shared" si="42"/>
        <v>no incluido</v>
      </c>
    </row>
    <row r="2750" spans="12:12" ht="15.75" customHeight="1" x14ac:dyDescent="0.25">
      <c r="L2750" s="13" t="str">
        <f t="shared" si="42"/>
        <v>no incluido</v>
      </c>
    </row>
    <row r="2751" spans="12:12" ht="15.75" customHeight="1" x14ac:dyDescent="0.25">
      <c r="L2751" s="13" t="str">
        <f t="shared" si="42"/>
        <v>no incluido</v>
      </c>
    </row>
    <row r="2752" spans="12:12" ht="15.75" customHeight="1" x14ac:dyDescent="0.25">
      <c r="L2752" s="13" t="str">
        <f t="shared" si="42"/>
        <v>no incluido</v>
      </c>
    </row>
    <row r="2753" spans="12:12" ht="15.75" customHeight="1" x14ac:dyDescent="0.25">
      <c r="L2753" s="13" t="str">
        <f t="shared" si="42"/>
        <v>no incluido</v>
      </c>
    </row>
    <row r="2754" spans="12:12" ht="15.75" customHeight="1" x14ac:dyDescent="0.25">
      <c r="L2754" s="13" t="str">
        <f t="shared" ref="L2754:L2817" si="43">IF(ISNUMBER(VLOOKUP(A2754,PRE,1,FALSE)),"PreAlerta",IF(ISNUMBER(VLOOKUP(A2754,POST,1,FALSE)),"PostAlerta",IF(ISNUMBER(VLOOKUP(A2754,EXCL,1,FALSE)),"Excluida","no incluido")))</f>
        <v>no incluido</v>
      </c>
    </row>
    <row r="2755" spans="12:12" ht="15.75" customHeight="1" x14ac:dyDescent="0.25">
      <c r="L2755" s="13" t="str">
        <f t="shared" si="43"/>
        <v>no incluido</v>
      </c>
    </row>
    <row r="2756" spans="12:12" ht="15.75" customHeight="1" x14ac:dyDescent="0.25">
      <c r="L2756" s="13" t="str">
        <f t="shared" si="43"/>
        <v>no incluido</v>
      </c>
    </row>
    <row r="2757" spans="12:12" ht="15.75" customHeight="1" x14ac:dyDescent="0.25">
      <c r="L2757" s="13" t="str">
        <f t="shared" si="43"/>
        <v>no incluido</v>
      </c>
    </row>
    <row r="2758" spans="12:12" ht="15.75" customHeight="1" x14ac:dyDescent="0.25">
      <c r="L2758" s="13" t="str">
        <f t="shared" si="43"/>
        <v>no incluido</v>
      </c>
    </row>
    <row r="2759" spans="12:12" ht="15.75" customHeight="1" x14ac:dyDescent="0.25">
      <c r="L2759" s="13" t="str">
        <f t="shared" si="43"/>
        <v>no incluido</v>
      </c>
    </row>
    <row r="2760" spans="12:12" ht="15.75" customHeight="1" x14ac:dyDescent="0.25">
      <c r="L2760" s="13" t="str">
        <f t="shared" si="43"/>
        <v>no incluido</v>
      </c>
    </row>
    <row r="2761" spans="12:12" ht="15.75" customHeight="1" x14ac:dyDescent="0.25">
      <c r="L2761" s="13" t="str">
        <f t="shared" si="43"/>
        <v>no incluido</v>
      </c>
    </row>
    <row r="2762" spans="12:12" ht="15.75" customHeight="1" x14ac:dyDescent="0.25">
      <c r="L2762" s="13" t="str">
        <f t="shared" si="43"/>
        <v>no incluido</v>
      </c>
    </row>
    <row r="2763" spans="12:12" ht="15.75" customHeight="1" x14ac:dyDescent="0.25">
      <c r="L2763" s="13" t="str">
        <f t="shared" si="43"/>
        <v>no incluido</v>
      </c>
    </row>
    <row r="2764" spans="12:12" ht="15.75" customHeight="1" x14ac:dyDescent="0.25">
      <c r="L2764" s="13" t="str">
        <f t="shared" si="43"/>
        <v>no incluido</v>
      </c>
    </row>
    <row r="2765" spans="12:12" ht="15.75" customHeight="1" x14ac:dyDescent="0.25">
      <c r="L2765" s="13" t="str">
        <f t="shared" si="43"/>
        <v>no incluido</v>
      </c>
    </row>
    <row r="2766" spans="12:12" ht="15.75" customHeight="1" x14ac:dyDescent="0.25">
      <c r="L2766" s="13" t="str">
        <f t="shared" si="43"/>
        <v>no incluido</v>
      </c>
    </row>
    <row r="2767" spans="12:12" ht="15.75" customHeight="1" x14ac:dyDescent="0.25">
      <c r="L2767" s="13" t="str">
        <f t="shared" si="43"/>
        <v>no incluido</v>
      </c>
    </row>
    <row r="2768" spans="12:12" ht="15.75" customHeight="1" x14ac:dyDescent="0.25">
      <c r="L2768" s="13" t="str">
        <f t="shared" si="43"/>
        <v>no incluido</v>
      </c>
    </row>
    <row r="2769" spans="12:12" ht="15.75" customHeight="1" x14ac:dyDescent="0.25">
      <c r="L2769" s="13" t="str">
        <f t="shared" si="43"/>
        <v>no incluido</v>
      </c>
    </row>
    <row r="2770" spans="12:12" ht="15.75" customHeight="1" x14ac:dyDescent="0.25">
      <c r="L2770" s="13" t="str">
        <f t="shared" si="43"/>
        <v>no incluido</v>
      </c>
    </row>
    <row r="2771" spans="12:12" ht="15.75" customHeight="1" x14ac:dyDescent="0.25">
      <c r="L2771" s="13" t="str">
        <f t="shared" si="43"/>
        <v>no incluido</v>
      </c>
    </row>
    <row r="2772" spans="12:12" ht="15.75" customHeight="1" x14ac:dyDescent="0.25">
      <c r="L2772" s="13" t="str">
        <f t="shared" si="43"/>
        <v>no incluido</v>
      </c>
    </row>
    <row r="2773" spans="12:12" ht="15.75" customHeight="1" x14ac:dyDescent="0.25">
      <c r="L2773" s="13" t="str">
        <f t="shared" si="43"/>
        <v>no incluido</v>
      </c>
    </row>
    <row r="2774" spans="12:12" ht="15.75" customHeight="1" x14ac:dyDescent="0.25">
      <c r="L2774" s="13" t="str">
        <f t="shared" si="43"/>
        <v>no incluido</v>
      </c>
    </row>
    <row r="2775" spans="12:12" ht="15.75" customHeight="1" x14ac:dyDescent="0.25">
      <c r="L2775" s="13" t="str">
        <f t="shared" si="43"/>
        <v>no incluido</v>
      </c>
    </row>
    <row r="2776" spans="12:12" ht="15.75" customHeight="1" x14ac:dyDescent="0.25">
      <c r="L2776" s="13" t="str">
        <f t="shared" si="43"/>
        <v>no incluido</v>
      </c>
    </row>
    <row r="2777" spans="12:12" ht="15.75" customHeight="1" x14ac:dyDescent="0.25">
      <c r="L2777" s="13" t="str">
        <f t="shared" si="43"/>
        <v>no incluido</v>
      </c>
    </row>
    <row r="2778" spans="12:12" ht="15.75" customHeight="1" x14ac:dyDescent="0.25">
      <c r="L2778" s="13" t="str">
        <f t="shared" si="43"/>
        <v>no incluido</v>
      </c>
    </row>
    <row r="2779" spans="12:12" ht="15.75" customHeight="1" x14ac:dyDescent="0.25">
      <c r="L2779" s="13" t="str">
        <f t="shared" si="43"/>
        <v>no incluido</v>
      </c>
    </row>
    <row r="2780" spans="12:12" ht="15.75" customHeight="1" x14ac:dyDescent="0.25">
      <c r="L2780" s="13" t="str">
        <f t="shared" si="43"/>
        <v>no incluido</v>
      </c>
    </row>
    <row r="2781" spans="12:12" ht="15.75" customHeight="1" x14ac:dyDescent="0.25">
      <c r="L2781" s="13" t="str">
        <f t="shared" si="43"/>
        <v>no incluido</v>
      </c>
    </row>
    <row r="2782" spans="12:12" ht="15.75" customHeight="1" x14ac:dyDescent="0.25">
      <c r="L2782" s="13" t="str">
        <f t="shared" si="43"/>
        <v>no incluido</v>
      </c>
    </row>
    <row r="2783" spans="12:12" ht="15.75" customHeight="1" x14ac:dyDescent="0.25">
      <c r="L2783" s="13" t="str">
        <f t="shared" si="43"/>
        <v>no incluido</v>
      </c>
    </row>
    <row r="2784" spans="12:12" ht="15.75" customHeight="1" x14ac:dyDescent="0.25">
      <c r="L2784" s="13" t="str">
        <f t="shared" si="43"/>
        <v>no incluido</v>
      </c>
    </row>
    <row r="2785" spans="12:12" ht="15.75" customHeight="1" x14ac:dyDescent="0.25">
      <c r="L2785" s="13" t="str">
        <f t="shared" si="43"/>
        <v>no incluido</v>
      </c>
    </row>
    <row r="2786" spans="12:12" ht="15.75" customHeight="1" x14ac:dyDescent="0.25">
      <c r="L2786" s="13" t="str">
        <f t="shared" si="43"/>
        <v>no incluido</v>
      </c>
    </row>
    <row r="2787" spans="12:12" ht="15.75" customHeight="1" x14ac:dyDescent="0.25">
      <c r="L2787" s="13" t="str">
        <f t="shared" si="43"/>
        <v>no incluido</v>
      </c>
    </row>
    <row r="2788" spans="12:12" ht="15.75" customHeight="1" x14ac:dyDescent="0.25">
      <c r="L2788" s="13" t="str">
        <f t="shared" si="43"/>
        <v>no incluido</v>
      </c>
    </row>
    <row r="2789" spans="12:12" ht="15.75" customHeight="1" x14ac:dyDescent="0.25">
      <c r="L2789" s="13" t="str">
        <f t="shared" si="43"/>
        <v>no incluido</v>
      </c>
    </row>
    <row r="2790" spans="12:12" ht="15.75" customHeight="1" x14ac:dyDescent="0.25">
      <c r="L2790" s="13" t="str">
        <f t="shared" si="43"/>
        <v>no incluido</v>
      </c>
    </row>
    <row r="2791" spans="12:12" ht="15.75" customHeight="1" x14ac:dyDescent="0.25">
      <c r="L2791" s="13" t="str">
        <f t="shared" si="43"/>
        <v>no incluido</v>
      </c>
    </row>
    <row r="2792" spans="12:12" ht="15.75" customHeight="1" x14ac:dyDescent="0.25">
      <c r="L2792" s="13" t="str">
        <f t="shared" si="43"/>
        <v>no incluido</v>
      </c>
    </row>
    <row r="2793" spans="12:12" ht="15.75" customHeight="1" x14ac:dyDescent="0.25">
      <c r="L2793" s="13" t="str">
        <f t="shared" si="43"/>
        <v>no incluido</v>
      </c>
    </row>
    <row r="2794" spans="12:12" ht="15.75" customHeight="1" x14ac:dyDescent="0.25">
      <c r="L2794" s="13" t="str">
        <f t="shared" si="43"/>
        <v>no incluido</v>
      </c>
    </row>
    <row r="2795" spans="12:12" ht="15.75" customHeight="1" x14ac:dyDescent="0.25">
      <c r="L2795" s="13" t="str">
        <f t="shared" si="43"/>
        <v>no incluido</v>
      </c>
    </row>
    <row r="2796" spans="12:12" ht="15.75" customHeight="1" x14ac:dyDescent="0.25">
      <c r="L2796" s="13" t="str">
        <f t="shared" si="43"/>
        <v>no incluido</v>
      </c>
    </row>
    <row r="2797" spans="12:12" ht="15.75" customHeight="1" x14ac:dyDescent="0.25">
      <c r="L2797" s="13" t="str">
        <f t="shared" si="43"/>
        <v>no incluido</v>
      </c>
    </row>
    <row r="2798" spans="12:12" ht="15.75" customHeight="1" x14ac:dyDescent="0.25">
      <c r="L2798" s="13" t="str">
        <f t="shared" si="43"/>
        <v>no incluido</v>
      </c>
    </row>
    <row r="2799" spans="12:12" ht="15.75" customHeight="1" x14ac:dyDescent="0.25">
      <c r="L2799" s="13" t="str">
        <f t="shared" si="43"/>
        <v>no incluido</v>
      </c>
    </row>
    <row r="2800" spans="12:12" ht="15.75" customHeight="1" x14ac:dyDescent="0.25">
      <c r="L2800" s="13" t="str">
        <f t="shared" si="43"/>
        <v>no incluido</v>
      </c>
    </row>
    <row r="2801" spans="12:12" ht="15.75" customHeight="1" x14ac:dyDescent="0.25">
      <c r="L2801" s="13" t="str">
        <f t="shared" si="43"/>
        <v>no incluido</v>
      </c>
    </row>
    <row r="2802" spans="12:12" ht="15.75" customHeight="1" x14ac:dyDescent="0.25">
      <c r="L2802" s="13" t="str">
        <f t="shared" si="43"/>
        <v>no incluido</v>
      </c>
    </row>
    <row r="2803" spans="12:12" ht="15.75" customHeight="1" x14ac:dyDescent="0.25">
      <c r="L2803" s="13" t="str">
        <f t="shared" si="43"/>
        <v>no incluido</v>
      </c>
    </row>
    <row r="2804" spans="12:12" ht="15.75" customHeight="1" x14ac:dyDescent="0.25">
      <c r="L2804" s="13" t="str">
        <f t="shared" si="43"/>
        <v>no incluido</v>
      </c>
    </row>
    <row r="2805" spans="12:12" ht="15.75" customHeight="1" x14ac:dyDescent="0.25">
      <c r="L2805" s="13" t="str">
        <f t="shared" si="43"/>
        <v>no incluido</v>
      </c>
    </row>
    <row r="2806" spans="12:12" ht="15.75" customHeight="1" x14ac:dyDescent="0.25">
      <c r="L2806" s="13" t="str">
        <f t="shared" si="43"/>
        <v>no incluido</v>
      </c>
    </row>
    <row r="2807" spans="12:12" ht="15.75" customHeight="1" x14ac:dyDescent="0.25">
      <c r="L2807" s="13" t="str">
        <f t="shared" si="43"/>
        <v>no incluido</v>
      </c>
    </row>
    <row r="2808" spans="12:12" ht="15.75" customHeight="1" x14ac:dyDescent="0.25">
      <c r="L2808" s="13" t="str">
        <f t="shared" si="43"/>
        <v>no incluido</v>
      </c>
    </row>
    <row r="2809" spans="12:12" ht="15.75" customHeight="1" x14ac:dyDescent="0.25">
      <c r="L2809" s="13" t="str">
        <f t="shared" si="43"/>
        <v>no incluido</v>
      </c>
    </row>
    <row r="2810" spans="12:12" ht="15.75" customHeight="1" x14ac:dyDescent="0.25">
      <c r="L2810" s="13" t="str">
        <f t="shared" si="43"/>
        <v>no incluido</v>
      </c>
    </row>
    <row r="2811" spans="12:12" ht="15.75" customHeight="1" x14ac:dyDescent="0.25">
      <c r="L2811" s="13" t="str">
        <f t="shared" si="43"/>
        <v>no incluido</v>
      </c>
    </row>
    <row r="2812" spans="12:12" ht="15.75" customHeight="1" x14ac:dyDescent="0.25">
      <c r="L2812" s="13" t="str">
        <f t="shared" si="43"/>
        <v>no incluido</v>
      </c>
    </row>
    <row r="2813" spans="12:12" ht="15.75" customHeight="1" x14ac:dyDescent="0.25">
      <c r="L2813" s="13" t="str">
        <f t="shared" si="43"/>
        <v>no incluido</v>
      </c>
    </row>
    <row r="2814" spans="12:12" ht="15.75" customHeight="1" x14ac:dyDescent="0.25">
      <c r="L2814" s="13" t="str">
        <f t="shared" si="43"/>
        <v>no incluido</v>
      </c>
    </row>
    <row r="2815" spans="12:12" ht="15.75" customHeight="1" x14ac:dyDescent="0.25">
      <c r="L2815" s="13" t="str">
        <f t="shared" si="43"/>
        <v>no incluido</v>
      </c>
    </row>
    <row r="2816" spans="12:12" ht="15.75" customHeight="1" x14ac:dyDescent="0.25">
      <c r="L2816" s="13" t="str">
        <f t="shared" si="43"/>
        <v>no incluido</v>
      </c>
    </row>
    <row r="2817" spans="12:12" ht="15.75" customHeight="1" x14ac:dyDescent="0.25">
      <c r="L2817" s="13" t="str">
        <f t="shared" si="43"/>
        <v>no incluido</v>
      </c>
    </row>
    <row r="2818" spans="12:12" ht="15.75" customHeight="1" x14ac:dyDescent="0.25">
      <c r="L2818" s="13" t="str">
        <f t="shared" ref="L2818:L2881" si="44">IF(ISNUMBER(VLOOKUP(A2818,PRE,1,FALSE)),"PreAlerta",IF(ISNUMBER(VLOOKUP(A2818,POST,1,FALSE)),"PostAlerta",IF(ISNUMBER(VLOOKUP(A2818,EXCL,1,FALSE)),"Excluida","no incluido")))</f>
        <v>no incluido</v>
      </c>
    </row>
    <row r="2819" spans="12:12" ht="15.75" customHeight="1" x14ac:dyDescent="0.25">
      <c r="L2819" s="13" t="str">
        <f t="shared" si="44"/>
        <v>no incluido</v>
      </c>
    </row>
    <row r="2820" spans="12:12" ht="15.75" customHeight="1" x14ac:dyDescent="0.25">
      <c r="L2820" s="13" t="str">
        <f t="shared" si="44"/>
        <v>no incluido</v>
      </c>
    </row>
    <row r="2821" spans="12:12" ht="15.75" customHeight="1" x14ac:dyDescent="0.25">
      <c r="L2821" s="13" t="str">
        <f t="shared" si="44"/>
        <v>no incluido</v>
      </c>
    </row>
    <row r="2822" spans="12:12" ht="15.75" customHeight="1" x14ac:dyDescent="0.25">
      <c r="L2822" s="13" t="str">
        <f t="shared" si="44"/>
        <v>no incluido</v>
      </c>
    </row>
    <row r="2823" spans="12:12" ht="15.75" customHeight="1" x14ac:dyDescent="0.25">
      <c r="L2823" s="13" t="str">
        <f t="shared" si="44"/>
        <v>no incluido</v>
      </c>
    </row>
    <row r="2824" spans="12:12" ht="15.75" customHeight="1" x14ac:dyDescent="0.25">
      <c r="L2824" s="13" t="str">
        <f t="shared" si="44"/>
        <v>no incluido</v>
      </c>
    </row>
    <row r="2825" spans="12:12" ht="15.75" customHeight="1" x14ac:dyDescent="0.25">
      <c r="L2825" s="13" t="str">
        <f t="shared" si="44"/>
        <v>no incluido</v>
      </c>
    </row>
    <row r="2826" spans="12:12" ht="15.75" customHeight="1" x14ac:dyDescent="0.25">
      <c r="L2826" s="13" t="str">
        <f t="shared" si="44"/>
        <v>no incluido</v>
      </c>
    </row>
    <row r="2827" spans="12:12" ht="15.75" customHeight="1" x14ac:dyDescent="0.25">
      <c r="L2827" s="13" t="str">
        <f t="shared" si="44"/>
        <v>no incluido</v>
      </c>
    </row>
    <row r="2828" spans="12:12" ht="15.75" customHeight="1" x14ac:dyDescent="0.25">
      <c r="L2828" s="13" t="str">
        <f t="shared" si="44"/>
        <v>no incluido</v>
      </c>
    </row>
    <row r="2829" spans="12:12" ht="15.75" customHeight="1" x14ac:dyDescent="0.25">
      <c r="L2829" s="13" t="str">
        <f t="shared" si="44"/>
        <v>no incluido</v>
      </c>
    </row>
    <row r="2830" spans="12:12" ht="15.75" customHeight="1" x14ac:dyDescent="0.25">
      <c r="L2830" s="13" t="str">
        <f t="shared" si="44"/>
        <v>no incluido</v>
      </c>
    </row>
    <row r="2831" spans="12:12" ht="15.75" customHeight="1" x14ac:dyDescent="0.25">
      <c r="L2831" s="13" t="str">
        <f t="shared" si="44"/>
        <v>no incluido</v>
      </c>
    </row>
    <row r="2832" spans="12:12" ht="15.75" customHeight="1" x14ac:dyDescent="0.25">
      <c r="L2832" s="13" t="str">
        <f t="shared" si="44"/>
        <v>no incluido</v>
      </c>
    </row>
    <row r="2833" spans="12:12" ht="15.75" customHeight="1" x14ac:dyDescent="0.25">
      <c r="L2833" s="13" t="str">
        <f t="shared" si="44"/>
        <v>no incluido</v>
      </c>
    </row>
    <row r="2834" spans="12:12" ht="15.75" customHeight="1" x14ac:dyDescent="0.25">
      <c r="L2834" s="13" t="str">
        <f t="shared" si="44"/>
        <v>no incluido</v>
      </c>
    </row>
    <row r="2835" spans="12:12" ht="15.75" customHeight="1" x14ac:dyDescent="0.25">
      <c r="L2835" s="13" t="str">
        <f t="shared" si="44"/>
        <v>no incluido</v>
      </c>
    </row>
    <row r="2836" spans="12:12" ht="15.75" customHeight="1" x14ac:dyDescent="0.25">
      <c r="L2836" s="13" t="str">
        <f t="shared" si="44"/>
        <v>no incluido</v>
      </c>
    </row>
    <row r="2837" spans="12:12" ht="15.75" customHeight="1" x14ac:dyDescent="0.25">
      <c r="L2837" s="13" t="str">
        <f t="shared" si="44"/>
        <v>no incluido</v>
      </c>
    </row>
    <row r="2838" spans="12:12" ht="15.75" customHeight="1" x14ac:dyDescent="0.25">
      <c r="L2838" s="13" t="str">
        <f t="shared" si="44"/>
        <v>no incluido</v>
      </c>
    </row>
    <row r="2839" spans="12:12" ht="15.75" customHeight="1" x14ac:dyDescent="0.25">
      <c r="L2839" s="13" t="str">
        <f t="shared" si="44"/>
        <v>no incluido</v>
      </c>
    </row>
    <row r="2840" spans="12:12" ht="15.75" customHeight="1" x14ac:dyDescent="0.25">
      <c r="L2840" s="13" t="str">
        <f t="shared" si="44"/>
        <v>no incluido</v>
      </c>
    </row>
    <row r="2841" spans="12:12" ht="15.75" customHeight="1" x14ac:dyDescent="0.25">
      <c r="L2841" s="13" t="str">
        <f t="shared" si="44"/>
        <v>no incluido</v>
      </c>
    </row>
    <row r="2842" spans="12:12" ht="15.75" customHeight="1" x14ac:dyDescent="0.25">
      <c r="L2842" s="13" t="str">
        <f t="shared" si="44"/>
        <v>no incluido</v>
      </c>
    </row>
    <row r="2843" spans="12:12" ht="15.75" customHeight="1" x14ac:dyDescent="0.25">
      <c r="L2843" s="13" t="str">
        <f t="shared" si="44"/>
        <v>no incluido</v>
      </c>
    </row>
    <row r="2844" spans="12:12" ht="15.75" customHeight="1" x14ac:dyDescent="0.25">
      <c r="L2844" s="13" t="str">
        <f t="shared" si="44"/>
        <v>no incluido</v>
      </c>
    </row>
    <row r="2845" spans="12:12" ht="15.75" customHeight="1" x14ac:dyDescent="0.25">
      <c r="L2845" s="13" t="str">
        <f t="shared" si="44"/>
        <v>no incluido</v>
      </c>
    </row>
    <row r="2846" spans="12:12" ht="15.75" customHeight="1" x14ac:dyDescent="0.25">
      <c r="L2846" s="13" t="str">
        <f t="shared" si="44"/>
        <v>no incluido</v>
      </c>
    </row>
    <row r="2847" spans="12:12" ht="15.75" customHeight="1" x14ac:dyDescent="0.25">
      <c r="L2847" s="13" t="str">
        <f t="shared" si="44"/>
        <v>no incluido</v>
      </c>
    </row>
    <row r="2848" spans="12:12" ht="15.75" customHeight="1" x14ac:dyDescent="0.25">
      <c r="L2848" s="13" t="str">
        <f t="shared" si="44"/>
        <v>no incluido</v>
      </c>
    </row>
    <row r="2849" spans="12:12" ht="15.75" customHeight="1" x14ac:dyDescent="0.25">
      <c r="L2849" s="13" t="str">
        <f t="shared" si="44"/>
        <v>no incluido</v>
      </c>
    </row>
    <row r="2850" spans="12:12" ht="15.75" customHeight="1" x14ac:dyDescent="0.25">
      <c r="L2850" s="13" t="str">
        <f t="shared" si="44"/>
        <v>no incluido</v>
      </c>
    </row>
    <row r="2851" spans="12:12" ht="15.75" customHeight="1" x14ac:dyDescent="0.25">
      <c r="L2851" s="13" t="str">
        <f t="shared" si="44"/>
        <v>no incluido</v>
      </c>
    </row>
    <row r="2852" spans="12:12" ht="15.75" customHeight="1" x14ac:dyDescent="0.25">
      <c r="L2852" s="13" t="str">
        <f t="shared" si="44"/>
        <v>no incluido</v>
      </c>
    </row>
    <row r="2853" spans="12:12" ht="15.75" customHeight="1" x14ac:dyDescent="0.25">
      <c r="L2853" s="13" t="str">
        <f t="shared" si="44"/>
        <v>no incluido</v>
      </c>
    </row>
    <row r="2854" spans="12:12" ht="15.75" customHeight="1" x14ac:dyDescent="0.25">
      <c r="L2854" s="13" t="str">
        <f t="shared" si="44"/>
        <v>no incluido</v>
      </c>
    </row>
    <row r="2855" spans="12:12" ht="15.75" customHeight="1" x14ac:dyDescent="0.25">
      <c r="L2855" s="13" t="str">
        <f t="shared" si="44"/>
        <v>no incluido</v>
      </c>
    </row>
    <row r="2856" spans="12:12" ht="15.75" customHeight="1" x14ac:dyDescent="0.25">
      <c r="L2856" s="13" t="str">
        <f t="shared" si="44"/>
        <v>no incluido</v>
      </c>
    </row>
    <row r="2857" spans="12:12" ht="15.75" customHeight="1" x14ac:dyDescent="0.25">
      <c r="L2857" s="13" t="str">
        <f t="shared" si="44"/>
        <v>no incluido</v>
      </c>
    </row>
    <row r="2858" spans="12:12" ht="15.75" customHeight="1" x14ac:dyDescent="0.25">
      <c r="L2858" s="13" t="str">
        <f t="shared" si="44"/>
        <v>no incluido</v>
      </c>
    </row>
    <row r="2859" spans="12:12" ht="15.75" customHeight="1" x14ac:dyDescent="0.25">
      <c r="L2859" s="13" t="str">
        <f t="shared" si="44"/>
        <v>no incluido</v>
      </c>
    </row>
    <row r="2860" spans="12:12" ht="15.75" customHeight="1" x14ac:dyDescent="0.25">
      <c r="L2860" s="13" t="str">
        <f t="shared" si="44"/>
        <v>no incluido</v>
      </c>
    </row>
    <row r="2861" spans="12:12" ht="15.75" customHeight="1" x14ac:dyDescent="0.25">
      <c r="L2861" s="13" t="str">
        <f t="shared" si="44"/>
        <v>no incluido</v>
      </c>
    </row>
    <row r="2862" spans="12:12" ht="15.75" customHeight="1" x14ac:dyDescent="0.25">
      <c r="L2862" s="13" t="str">
        <f t="shared" si="44"/>
        <v>no incluido</v>
      </c>
    </row>
    <row r="2863" spans="12:12" ht="15.75" customHeight="1" x14ac:dyDescent="0.25">
      <c r="L2863" s="13" t="str">
        <f t="shared" si="44"/>
        <v>no incluido</v>
      </c>
    </row>
    <row r="2864" spans="12:12" ht="15.75" customHeight="1" x14ac:dyDescent="0.25">
      <c r="L2864" s="13" t="str">
        <f t="shared" si="44"/>
        <v>no incluido</v>
      </c>
    </row>
    <row r="2865" spans="12:12" ht="15.75" customHeight="1" x14ac:dyDescent="0.25">
      <c r="L2865" s="13" t="str">
        <f t="shared" si="44"/>
        <v>no incluido</v>
      </c>
    </row>
    <row r="2866" spans="12:12" ht="15.75" customHeight="1" x14ac:dyDescent="0.25">
      <c r="L2866" s="13" t="str">
        <f t="shared" si="44"/>
        <v>no incluido</v>
      </c>
    </row>
    <row r="2867" spans="12:12" ht="15.75" customHeight="1" x14ac:dyDescent="0.25">
      <c r="L2867" s="13" t="str">
        <f t="shared" si="44"/>
        <v>no incluido</v>
      </c>
    </row>
    <row r="2868" spans="12:12" ht="15.75" customHeight="1" x14ac:dyDescent="0.25">
      <c r="L2868" s="13" t="str">
        <f t="shared" si="44"/>
        <v>no incluido</v>
      </c>
    </row>
    <row r="2869" spans="12:12" ht="15.75" customHeight="1" x14ac:dyDescent="0.25">
      <c r="L2869" s="13" t="str">
        <f t="shared" si="44"/>
        <v>no incluido</v>
      </c>
    </row>
    <row r="2870" spans="12:12" ht="15.75" customHeight="1" x14ac:dyDescent="0.25">
      <c r="L2870" s="13" t="str">
        <f t="shared" si="44"/>
        <v>no incluido</v>
      </c>
    </row>
    <row r="2871" spans="12:12" ht="15.75" customHeight="1" x14ac:dyDescent="0.25">
      <c r="L2871" s="13" t="str">
        <f t="shared" si="44"/>
        <v>no incluido</v>
      </c>
    </row>
    <row r="2872" spans="12:12" ht="15.75" customHeight="1" x14ac:dyDescent="0.25">
      <c r="L2872" s="13" t="str">
        <f t="shared" si="44"/>
        <v>no incluido</v>
      </c>
    </row>
    <row r="2873" spans="12:12" ht="15.75" customHeight="1" x14ac:dyDescent="0.25">
      <c r="L2873" s="13" t="str">
        <f t="shared" si="44"/>
        <v>no incluido</v>
      </c>
    </row>
    <row r="2874" spans="12:12" ht="15.75" customHeight="1" x14ac:dyDescent="0.25">
      <c r="L2874" s="13" t="str">
        <f t="shared" si="44"/>
        <v>no incluido</v>
      </c>
    </row>
    <row r="2875" spans="12:12" ht="15.75" customHeight="1" x14ac:dyDescent="0.25">
      <c r="L2875" s="13" t="str">
        <f t="shared" si="44"/>
        <v>no incluido</v>
      </c>
    </row>
    <row r="2876" spans="12:12" ht="15.75" customHeight="1" x14ac:dyDescent="0.25">
      <c r="L2876" s="13" t="str">
        <f t="shared" si="44"/>
        <v>no incluido</v>
      </c>
    </row>
    <row r="2877" spans="12:12" ht="15.75" customHeight="1" x14ac:dyDescent="0.25">
      <c r="L2877" s="13" t="str">
        <f t="shared" si="44"/>
        <v>no incluido</v>
      </c>
    </row>
    <row r="2878" spans="12:12" ht="15.75" customHeight="1" x14ac:dyDescent="0.25">
      <c r="L2878" s="13" t="str">
        <f t="shared" si="44"/>
        <v>no incluido</v>
      </c>
    </row>
    <row r="2879" spans="12:12" ht="15.75" customHeight="1" x14ac:dyDescent="0.25">
      <c r="L2879" s="13" t="str">
        <f t="shared" si="44"/>
        <v>no incluido</v>
      </c>
    </row>
    <row r="2880" spans="12:12" ht="15.75" customHeight="1" x14ac:dyDescent="0.25">
      <c r="L2880" s="13" t="str">
        <f t="shared" si="44"/>
        <v>no incluido</v>
      </c>
    </row>
    <row r="2881" spans="12:12" ht="15.75" customHeight="1" x14ac:dyDescent="0.25">
      <c r="L2881" s="13" t="str">
        <f t="shared" si="44"/>
        <v>no incluido</v>
      </c>
    </row>
    <row r="2882" spans="12:12" ht="15.75" customHeight="1" x14ac:dyDescent="0.25">
      <c r="L2882" s="13" t="str">
        <f t="shared" ref="L2882:L2945" si="45">IF(ISNUMBER(VLOOKUP(A2882,PRE,1,FALSE)),"PreAlerta",IF(ISNUMBER(VLOOKUP(A2882,POST,1,FALSE)),"PostAlerta",IF(ISNUMBER(VLOOKUP(A2882,EXCL,1,FALSE)),"Excluida","no incluido")))</f>
        <v>no incluido</v>
      </c>
    </row>
    <row r="2883" spans="12:12" ht="15.75" customHeight="1" x14ac:dyDescent="0.25">
      <c r="L2883" s="13" t="str">
        <f t="shared" si="45"/>
        <v>no incluido</v>
      </c>
    </row>
    <row r="2884" spans="12:12" ht="15.75" customHeight="1" x14ac:dyDescent="0.25">
      <c r="L2884" s="13" t="str">
        <f t="shared" si="45"/>
        <v>no incluido</v>
      </c>
    </row>
    <row r="2885" spans="12:12" ht="15.75" customHeight="1" x14ac:dyDescent="0.25">
      <c r="L2885" s="13" t="str">
        <f t="shared" si="45"/>
        <v>no incluido</v>
      </c>
    </row>
    <row r="2886" spans="12:12" ht="15.75" customHeight="1" x14ac:dyDescent="0.25">
      <c r="L2886" s="13" t="str">
        <f t="shared" si="45"/>
        <v>no incluido</v>
      </c>
    </row>
    <row r="2887" spans="12:12" ht="15.75" customHeight="1" x14ac:dyDescent="0.25">
      <c r="L2887" s="13" t="str">
        <f t="shared" si="45"/>
        <v>no incluido</v>
      </c>
    </row>
    <row r="2888" spans="12:12" ht="15.75" customHeight="1" x14ac:dyDescent="0.25">
      <c r="L2888" s="13" t="str">
        <f t="shared" si="45"/>
        <v>no incluido</v>
      </c>
    </row>
    <row r="2889" spans="12:12" ht="15.75" customHeight="1" x14ac:dyDescent="0.25">
      <c r="L2889" s="13" t="str">
        <f t="shared" si="45"/>
        <v>no incluido</v>
      </c>
    </row>
    <row r="2890" spans="12:12" ht="15.75" customHeight="1" x14ac:dyDescent="0.25">
      <c r="L2890" s="13" t="str">
        <f t="shared" si="45"/>
        <v>no incluido</v>
      </c>
    </row>
    <row r="2891" spans="12:12" ht="15.75" customHeight="1" x14ac:dyDescent="0.25">
      <c r="L2891" s="13" t="str">
        <f t="shared" si="45"/>
        <v>no incluido</v>
      </c>
    </row>
    <row r="2892" spans="12:12" ht="15.75" customHeight="1" x14ac:dyDescent="0.25">
      <c r="L2892" s="13" t="str">
        <f t="shared" si="45"/>
        <v>no incluido</v>
      </c>
    </row>
    <row r="2893" spans="12:12" ht="15.75" customHeight="1" x14ac:dyDescent="0.25">
      <c r="L2893" s="13" t="str">
        <f t="shared" si="45"/>
        <v>no incluido</v>
      </c>
    </row>
    <row r="2894" spans="12:12" ht="15.75" customHeight="1" x14ac:dyDescent="0.25">
      <c r="L2894" s="13" t="str">
        <f t="shared" si="45"/>
        <v>no incluido</v>
      </c>
    </row>
    <row r="2895" spans="12:12" ht="15.75" customHeight="1" x14ac:dyDescent="0.25">
      <c r="L2895" s="13" t="str">
        <f t="shared" si="45"/>
        <v>no incluido</v>
      </c>
    </row>
    <row r="2896" spans="12:12" ht="15.75" customHeight="1" x14ac:dyDescent="0.25">
      <c r="L2896" s="13" t="str">
        <f t="shared" si="45"/>
        <v>no incluido</v>
      </c>
    </row>
    <row r="2897" spans="12:12" ht="15.75" customHeight="1" x14ac:dyDescent="0.25">
      <c r="L2897" s="13" t="str">
        <f t="shared" si="45"/>
        <v>no incluido</v>
      </c>
    </row>
    <row r="2898" spans="12:12" ht="15.75" customHeight="1" x14ac:dyDescent="0.25">
      <c r="L2898" s="13" t="str">
        <f t="shared" si="45"/>
        <v>no incluido</v>
      </c>
    </row>
    <row r="2899" spans="12:12" ht="15.75" customHeight="1" x14ac:dyDescent="0.25">
      <c r="L2899" s="13" t="str">
        <f t="shared" si="45"/>
        <v>no incluido</v>
      </c>
    </row>
    <row r="2900" spans="12:12" ht="15.75" customHeight="1" x14ac:dyDescent="0.25">
      <c r="L2900" s="13" t="str">
        <f t="shared" si="45"/>
        <v>no incluido</v>
      </c>
    </row>
    <row r="2901" spans="12:12" ht="15.75" customHeight="1" x14ac:dyDescent="0.25">
      <c r="L2901" s="13" t="str">
        <f t="shared" si="45"/>
        <v>no incluido</v>
      </c>
    </row>
    <row r="2902" spans="12:12" ht="15.75" customHeight="1" x14ac:dyDescent="0.25">
      <c r="L2902" s="13" t="str">
        <f t="shared" si="45"/>
        <v>no incluido</v>
      </c>
    </row>
    <row r="2903" spans="12:12" ht="15.75" customHeight="1" x14ac:dyDescent="0.25">
      <c r="L2903" s="13" t="str">
        <f t="shared" si="45"/>
        <v>no incluido</v>
      </c>
    </row>
    <row r="2904" spans="12:12" ht="15.75" customHeight="1" x14ac:dyDescent="0.25">
      <c r="L2904" s="13" t="str">
        <f t="shared" si="45"/>
        <v>no incluido</v>
      </c>
    </row>
    <row r="2905" spans="12:12" ht="15.75" customHeight="1" x14ac:dyDescent="0.25">
      <c r="L2905" s="13" t="str">
        <f t="shared" si="45"/>
        <v>no incluido</v>
      </c>
    </row>
    <row r="2906" spans="12:12" ht="15.75" customHeight="1" x14ac:dyDescent="0.25">
      <c r="L2906" s="13" t="str">
        <f t="shared" si="45"/>
        <v>no incluido</v>
      </c>
    </row>
    <row r="2907" spans="12:12" ht="15.75" customHeight="1" x14ac:dyDescent="0.25">
      <c r="L2907" s="13" t="str">
        <f t="shared" si="45"/>
        <v>no incluido</v>
      </c>
    </row>
    <row r="2908" spans="12:12" ht="15.75" customHeight="1" x14ac:dyDescent="0.25">
      <c r="L2908" s="13" t="str">
        <f t="shared" si="45"/>
        <v>no incluido</v>
      </c>
    </row>
    <row r="2909" spans="12:12" ht="15.75" customHeight="1" x14ac:dyDescent="0.25">
      <c r="L2909" s="13" t="str">
        <f t="shared" si="45"/>
        <v>no incluido</v>
      </c>
    </row>
    <row r="2910" spans="12:12" ht="15.75" customHeight="1" x14ac:dyDescent="0.25">
      <c r="L2910" s="13" t="str">
        <f t="shared" si="45"/>
        <v>no incluido</v>
      </c>
    </row>
    <row r="2911" spans="12:12" ht="15.75" customHeight="1" x14ac:dyDescent="0.25">
      <c r="L2911" s="13" t="str">
        <f t="shared" si="45"/>
        <v>no incluido</v>
      </c>
    </row>
    <row r="2912" spans="12:12" ht="15.75" customHeight="1" x14ac:dyDescent="0.25">
      <c r="L2912" s="13" t="str">
        <f t="shared" si="45"/>
        <v>no incluido</v>
      </c>
    </row>
    <row r="2913" spans="12:12" ht="15.75" customHeight="1" x14ac:dyDescent="0.25">
      <c r="L2913" s="13" t="str">
        <f t="shared" si="45"/>
        <v>no incluido</v>
      </c>
    </row>
    <row r="2914" spans="12:12" ht="15.75" customHeight="1" x14ac:dyDescent="0.25">
      <c r="L2914" s="13" t="str">
        <f t="shared" si="45"/>
        <v>no incluido</v>
      </c>
    </row>
    <row r="2915" spans="12:12" ht="15.75" customHeight="1" x14ac:dyDescent="0.25">
      <c r="L2915" s="13" t="str">
        <f t="shared" si="45"/>
        <v>no incluido</v>
      </c>
    </row>
    <row r="2916" spans="12:12" ht="15.75" customHeight="1" x14ac:dyDescent="0.25">
      <c r="L2916" s="13" t="str">
        <f t="shared" si="45"/>
        <v>no incluido</v>
      </c>
    </row>
    <row r="2917" spans="12:12" ht="15.75" customHeight="1" x14ac:dyDescent="0.25">
      <c r="L2917" s="13" t="str">
        <f t="shared" si="45"/>
        <v>no incluido</v>
      </c>
    </row>
    <row r="2918" spans="12:12" ht="15.75" customHeight="1" x14ac:dyDescent="0.25">
      <c r="L2918" s="13" t="str">
        <f t="shared" si="45"/>
        <v>no incluido</v>
      </c>
    </row>
    <row r="2919" spans="12:12" ht="15.75" customHeight="1" x14ac:dyDescent="0.25">
      <c r="L2919" s="13" t="str">
        <f t="shared" si="45"/>
        <v>no incluido</v>
      </c>
    </row>
    <row r="2920" spans="12:12" ht="15.75" customHeight="1" x14ac:dyDescent="0.25">
      <c r="L2920" s="13" t="str">
        <f t="shared" si="45"/>
        <v>no incluido</v>
      </c>
    </row>
    <row r="2921" spans="12:12" ht="15.75" customHeight="1" x14ac:dyDescent="0.25">
      <c r="L2921" s="13" t="str">
        <f t="shared" si="45"/>
        <v>no incluido</v>
      </c>
    </row>
    <row r="2922" spans="12:12" ht="15.75" customHeight="1" x14ac:dyDescent="0.25">
      <c r="L2922" s="13" t="str">
        <f t="shared" si="45"/>
        <v>no incluido</v>
      </c>
    </row>
    <row r="2923" spans="12:12" ht="15.75" customHeight="1" x14ac:dyDescent="0.25">
      <c r="L2923" s="13" t="str">
        <f t="shared" si="45"/>
        <v>no incluido</v>
      </c>
    </row>
    <row r="2924" spans="12:12" ht="15.75" customHeight="1" x14ac:dyDescent="0.25">
      <c r="L2924" s="13" t="str">
        <f t="shared" si="45"/>
        <v>no incluido</v>
      </c>
    </row>
    <row r="2925" spans="12:12" ht="15.75" customHeight="1" x14ac:dyDescent="0.25">
      <c r="L2925" s="13" t="str">
        <f t="shared" si="45"/>
        <v>no incluido</v>
      </c>
    </row>
    <row r="2926" spans="12:12" ht="15.75" customHeight="1" x14ac:dyDescent="0.25">
      <c r="L2926" s="13" t="str">
        <f t="shared" si="45"/>
        <v>no incluido</v>
      </c>
    </row>
    <row r="2927" spans="12:12" ht="15.75" customHeight="1" x14ac:dyDescent="0.25">
      <c r="L2927" s="13" t="str">
        <f t="shared" si="45"/>
        <v>no incluido</v>
      </c>
    </row>
    <row r="2928" spans="12:12" ht="15.75" customHeight="1" x14ac:dyDescent="0.25">
      <c r="L2928" s="13" t="str">
        <f t="shared" si="45"/>
        <v>no incluido</v>
      </c>
    </row>
    <row r="2929" spans="12:12" ht="15.75" customHeight="1" x14ac:dyDescent="0.25">
      <c r="L2929" s="13" t="str">
        <f t="shared" si="45"/>
        <v>no incluido</v>
      </c>
    </row>
    <row r="2930" spans="12:12" ht="15.75" customHeight="1" x14ac:dyDescent="0.25">
      <c r="L2930" s="13" t="str">
        <f t="shared" si="45"/>
        <v>no incluido</v>
      </c>
    </row>
    <row r="2931" spans="12:12" ht="15.75" customHeight="1" x14ac:dyDescent="0.25">
      <c r="L2931" s="13" t="str">
        <f t="shared" si="45"/>
        <v>no incluido</v>
      </c>
    </row>
    <row r="2932" spans="12:12" ht="15.75" customHeight="1" x14ac:dyDescent="0.25">
      <c r="L2932" s="13" t="str">
        <f t="shared" si="45"/>
        <v>no incluido</v>
      </c>
    </row>
    <row r="2933" spans="12:12" ht="15.75" customHeight="1" x14ac:dyDescent="0.25">
      <c r="L2933" s="13" t="str">
        <f t="shared" si="45"/>
        <v>no incluido</v>
      </c>
    </row>
    <row r="2934" spans="12:12" ht="15.75" customHeight="1" x14ac:dyDescent="0.25">
      <c r="L2934" s="13" t="str">
        <f t="shared" si="45"/>
        <v>no incluido</v>
      </c>
    </row>
    <row r="2935" spans="12:12" ht="15.75" customHeight="1" x14ac:dyDescent="0.25">
      <c r="L2935" s="13" t="str">
        <f t="shared" si="45"/>
        <v>no incluido</v>
      </c>
    </row>
    <row r="2936" spans="12:12" ht="15.75" customHeight="1" x14ac:dyDescent="0.25">
      <c r="L2936" s="13" t="str">
        <f t="shared" si="45"/>
        <v>no incluido</v>
      </c>
    </row>
    <row r="2937" spans="12:12" ht="15.75" customHeight="1" x14ac:dyDescent="0.25">
      <c r="L2937" s="13" t="str">
        <f t="shared" si="45"/>
        <v>no incluido</v>
      </c>
    </row>
    <row r="2938" spans="12:12" ht="15.75" customHeight="1" x14ac:dyDescent="0.25">
      <c r="L2938" s="13" t="str">
        <f t="shared" si="45"/>
        <v>no incluido</v>
      </c>
    </row>
    <row r="2939" spans="12:12" ht="15.75" customHeight="1" x14ac:dyDescent="0.25">
      <c r="L2939" s="13" t="str">
        <f t="shared" si="45"/>
        <v>no incluido</v>
      </c>
    </row>
    <row r="2940" spans="12:12" ht="15.75" customHeight="1" x14ac:dyDescent="0.25">
      <c r="L2940" s="13" t="str">
        <f t="shared" si="45"/>
        <v>no incluido</v>
      </c>
    </row>
    <row r="2941" spans="12:12" ht="15.75" customHeight="1" x14ac:dyDescent="0.25">
      <c r="L2941" s="13" t="str">
        <f t="shared" si="45"/>
        <v>no incluido</v>
      </c>
    </row>
    <row r="2942" spans="12:12" ht="15.75" customHeight="1" x14ac:dyDescent="0.25">
      <c r="L2942" s="13" t="str">
        <f t="shared" si="45"/>
        <v>no incluido</v>
      </c>
    </row>
    <row r="2943" spans="12:12" ht="15.75" customHeight="1" x14ac:dyDescent="0.25">
      <c r="L2943" s="13" t="str">
        <f t="shared" si="45"/>
        <v>no incluido</v>
      </c>
    </row>
    <row r="2944" spans="12:12" ht="15.75" customHeight="1" x14ac:dyDescent="0.25">
      <c r="L2944" s="13" t="str">
        <f t="shared" si="45"/>
        <v>no incluido</v>
      </c>
    </row>
    <row r="2945" spans="12:12" ht="15.75" customHeight="1" x14ac:dyDescent="0.25">
      <c r="L2945" s="13" t="str">
        <f t="shared" si="45"/>
        <v>no incluido</v>
      </c>
    </row>
    <row r="2946" spans="12:12" ht="15.75" customHeight="1" x14ac:dyDescent="0.25">
      <c r="L2946" s="13" t="str">
        <f t="shared" ref="L2946:L3009" si="46">IF(ISNUMBER(VLOOKUP(A2946,PRE,1,FALSE)),"PreAlerta",IF(ISNUMBER(VLOOKUP(A2946,POST,1,FALSE)),"PostAlerta",IF(ISNUMBER(VLOOKUP(A2946,EXCL,1,FALSE)),"Excluida","no incluido")))</f>
        <v>no incluido</v>
      </c>
    </row>
    <row r="2947" spans="12:12" ht="15.75" customHeight="1" x14ac:dyDescent="0.25">
      <c r="L2947" s="13" t="str">
        <f t="shared" si="46"/>
        <v>no incluido</v>
      </c>
    </row>
    <row r="2948" spans="12:12" ht="15.75" customHeight="1" x14ac:dyDescent="0.25">
      <c r="L2948" s="13" t="str">
        <f t="shared" si="46"/>
        <v>no incluido</v>
      </c>
    </row>
    <row r="2949" spans="12:12" ht="15.75" customHeight="1" x14ac:dyDescent="0.25">
      <c r="L2949" s="13" t="str">
        <f t="shared" si="46"/>
        <v>no incluido</v>
      </c>
    </row>
    <row r="2950" spans="12:12" ht="15.75" customHeight="1" x14ac:dyDescent="0.25">
      <c r="L2950" s="13" t="str">
        <f t="shared" si="46"/>
        <v>no incluido</v>
      </c>
    </row>
    <row r="2951" spans="12:12" ht="15.75" customHeight="1" x14ac:dyDescent="0.25">
      <c r="L2951" s="13" t="str">
        <f t="shared" si="46"/>
        <v>no incluido</v>
      </c>
    </row>
    <row r="2952" spans="12:12" ht="15.75" customHeight="1" x14ac:dyDescent="0.25">
      <c r="L2952" s="13" t="str">
        <f t="shared" si="46"/>
        <v>no incluido</v>
      </c>
    </row>
    <row r="2953" spans="12:12" ht="15.75" customHeight="1" x14ac:dyDescent="0.25">
      <c r="L2953" s="13" t="str">
        <f t="shared" si="46"/>
        <v>no incluido</v>
      </c>
    </row>
    <row r="2954" spans="12:12" ht="15.75" customHeight="1" x14ac:dyDescent="0.25">
      <c r="L2954" s="13" t="str">
        <f t="shared" si="46"/>
        <v>no incluido</v>
      </c>
    </row>
    <row r="2955" spans="12:12" ht="15.75" customHeight="1" x14ac:dyDescent="0.25">
      <c r="L2955" s="13" t="str">
        <f t="shared" si="46"/>
        <v>no incluido</v>
      </c>
    </row>
    <row r="2956" spans="12:12" ht="15.75" customHeight="1" x14ac:dyDescent="0.25">
      <c r="L2956" s="13" t="str">
        <f t="shared" si="46"/>
        <v>no incluido</v>
      </c>
    </row>
    <row r="2957" spans="12:12" ht="15.75" customHeight="1" x14ac:dyDescent="0.25">
      <c r="L2957" s="13" t="str">
        <f t="shared" si="46"/>
        <v>no incluido</v>
      </c>
    </row>
    <row r="2958" spans="12:12" ht="15.75" customHeight="1" x14ac:dyDescent="0.25">
      <c r="L2958" s="13" t="str">
        <f t="shared" si="46"/>
        <v>no incluido</v>
      </c>
    </row>
    <row r="2959" spans="12:12" ht="15.75" customHeight="1" x14ac:dyDescent="0.25">
      <c r="L2959" s="13" t="str">
        <f t="shared" si="46"/>
        <v>no incluido</v>
      </c>
    </row>
    <row r="2960" spans="12:12" ht="15.75" customHeight="1" x14ac:dyDescent="0.25">
      <c r="L2960" s="13" t="str">
        <f t="shared" si="46"/>
        <v>no incluido</v>
      </c>
    </row>
    <row r="2961" spans="12:12" ht="15.75" customHeight="1" x14ac:dyDescent="0.25">
      <c r="L2961" s="13" t="str">
        <f t="shared" si="46"/>
        <v>no incluido</v>
      </c>
    </row>
    <row r="2962" spans="12:12" ht="15.75" customHeight="1" x14ac:dyDescent="0.25">
      <c r="L2962" s="13" t="str">
        <f t="shared" si="46"/>
        <v>no incluido</v>
      </c>
    </row>
    <row r="2963" spans="12:12" ht="15.75" customHeight="1" x14ac:dyDescent="0.25">
      <c r="L2963" s="13" t="str">
        <f t="shared" si="46"/>
        <v>no incluido</v>
      </c>
    </row>
    <row r="2964" spans="12:12" ht="15.75" customHeight="1" x14ac:dyDescent="0.25">
      <c r="L2964" s="13" t="str">
        <f t="shared" si="46"/>
        <v>no incluido</v>
      </c>
    </row>
    <row r="2965" spans="12:12" ht="15.75" customHeight="1" x14ac:dyDescent="0.25">
      <c r="L2965" s="13" t="str">
        <f t="shared" si="46"/>
        <v>no incluido</v>
      </c>
    </row>
    <row r="2966" spans="12:12" ht="15.75" customHeight="1" x14ac:dyDescent="0.25">
      <c r="L2966" s="13" t="str">
        <f t="shared" si="46"/>
        <v>no incluido</v>
      </c>
    </row>
    <row r="2967" spans="12:12" ht="15.75" customHeight="1" x14ac:dyDescent="0.25">
      <c r="L2967" s="13" t="str">
        <f t="shared" si="46"/>
        <v>no incluido</v>
      </c>
    </row>
    <row r="2968" spans="12:12" ht="15.75" customHeight="1" x14ac:dyDescent="0.25">
      <c r="L2968" s="13" t="str">
        <f t="shared" si="46"/>
        <v>no incluido</v>
      </c>
    </row>
    <row r="2969" spans="12:12" ht="15.75" customHeight="1" x14ac:dyDescent="0.25">
      <c r="L2969" s="13" t="str">
        <f t="shared" si="46"/>
        <v>no incluido</v>
      </c>
    </row>
    <row r="2970" spans="12:12" ht="15.75" customHeight="1" x14ac:dyDescent="0.25">
      <c r="L2970" s="13" t="str">
        <f t="shared" si="46"/>
        <v>no incluido</v>
      </c>
    </row>
    <row r="2971" spans="12:12" ht="15.75" customHeight="1" x14ac:dyDescent="0.25">
      <c r="L2971" s="13" t="str">
        <f t="shared" si="46"/>
        <v>no incluido</v>
      </c>
    </row>
    <row r="2972" spans="12:12" ht="15.75" customHeight="1" x14ac:dyDescent="0.25">
      <c r="L2972" s="13" t="str">
        <f t="shared" si="46"/>
        <v>no incluido</v>
      </c>
    </row>
    <row r="2973" spans="12:12" ht="15.75" customHeight="1" x14ac:dyDescent="0.25">
      <c r="L2973" s="13" t="str">
        <f t="shared" si="46"/>
        <v>no incluido</v>
      </c>
    </row>
    <row r="2974" spans="12:12" ht="15.75" customHeight="1" x14ac:dyDescent="0.25">
      <c r="L2974" s="13" t="str">
        <f t="shared" si="46"/>
        <v>no incluido</v>
      </c>
    </row>
    <row r="2975" spans="12:12" ht="15.75" customHeight="1" x14ac:dyDescent="0.25">
      <c r="L2975" s="13" t="str">
        <f t="shared" si="46"/>
        <v>no incluido</v>
      </c>
    </row>
    <row r="2976" spans="12:12" ht="15.75" customHeight="1" x14ac:dyDescent="0.25">
      <c r="L2976" s="13" t="str">
        <f t="shared" si="46"/>
        <v>no incluido</v>
      </c>
    </row>
    <row r="2977" spans="12:12" ht="15.75" customHeight="1" x14ac:dyDescent="0.25">
      <c r="L2977" s="13" t="str">
        <f t="shared" si="46"/>
        <v>no incluido</v>
      </c>
    </row>
    <row r="2978" spans="12:12" ht="15.75" customHeight="1" x14ac:dyDescent="0.25">
      <c r="L2978" s="13" t="str">
        <f t="shared" si="46"/>
        <v>no incluido</v>
      </c>
    </row>
    <row r="2979" spans="12:12" ht="15.75" customHeight="1" x14ac:dyDescent="0.25">
      <c r="L2979" s="13" t="str">
        <f t="shared" si="46"/>
        <v>no incluido</v>
      </c>
    </row>
    <row r="2980" spans="12:12" ht="15.75" customHeight="1" x14ac:dyDescent="0.25">
      <c r="L2980" s="13" t="str">
        <f t="shared" si="46"/>
        <v>no incluido</v>
      </c>
    </row>
    <row r="2981" spans="12:12" ht="15.75" customHeight="1" x14ac:dyDescent="0.25">
      <c r="L2981" s="13" t="str">
        <f t="shared" si="46"/>
        <v>no incluido</v>
      </c>
    </row>
    <row r="2982" spans="12:12" ht="15.75" customHeight="1" x14ac:dyDescent="0.25">
      <c r="L2982" s="13" t="str">
        <f t="shared" si="46"/>
        <v>no incluido</v>
      </c>
    </row>
    <row r="2983" spans="12:12" ht="15.75" customHeight="1" x14ac:dyDescent="0.25">
      <c r="L2983" s="13" t="str">
        <f t="shared" si="46"/>
        <v>no incluido</v>
      </c>
    </row>
    <row r="2984" spans="12:12" ht="15.75" customHeight="1" x14ac:dyDescent="0.25">
      <c r="L2984" s="13" t="str">
        <f t="shared" si="46"/>
        <v>no incluido</v>
      </c>
    </row>
    <row r="2985" spans="12:12" ht="15.75" customHeight="1" x14ac:dyDescent="0.25">
      <c r="L2985" s="13" t="str">
        <f t="shared" si="46"/>
        <v>no incluido</v>
      </c>
    </row>
    <row r="2986" spans="12:12" ht="15.75" customHeight="1" x14ac:dyDescent="0.25">
      <c r="L2986" s="13" t="str">
        <f t="shared" si="46"/>
        <v>no incluido</v>
      </c>
    </row>
    <row r="2987" spans="12:12" ht="15.75" customHeight="1" x14ac:dyDescent="0.25">
      <c r="L2987" s="13" t="str">
        <f t="shared" si="46"/>
        <v>no incluido</v>
      </c>
    </row>
    <row r="2988" spans="12:12" ht="15.75" customHeight="1" x14ac:dyDescent="0.25">
      <c r="L2988" s="13" t="str">
        <f t="shared" si="46"/>
        <v>no incluido</v>
      </c>
    </row>
    <row r="2989" spans="12:12" ht="15.75" customHeight="1" x14ac:dyDescent="0.25">
      <c r="L2989" s="13" t="str">
        <f t="shared" si="46"/>
        <v>no incluido</v>
      </c>
    </row>
    <row r="2990" spans="12:12" ht="15.75" customHeight="1" x14ac:dyDescent="0.25">
      <c r="L2990" s="13" t="str">
        <f t="shared" si="46"/>
        <v>no incluido</v>
      </c>
    </row>
    <row r="2991" spans="12:12" ht="15.75" customHeight="1" x14ac:dyDescent="0.25">
      <c r="L2991" s="13" t="str">
        <f t="shared" si="46"/>
        <v>no incluido</v>
      </c>
    </row>
    <row r="2992" spans="12:12" ht="15.75" customHeight="1" x14ac:dyDescent="0.25">
      <c r="L2992" s="13" t="str">
        <f t="shared" si="46"/>
        <v>no incluido</v>
      </c>
    </row>
    <row r="2993" spans="12:12" ht="15.75" customHeight="1" x14ac:dyDescent="0.25">
      <c r="L2993" s="13" t="str">
        <f t="shared" si="46"/>
        <v>no incluido</v>
      </c>
    </row>
    <row r="2994" spans="12:12" ht="15.75" customHeight="1" x14ac:dyDescent="0.25">
      <c r="L2994" s="13" t="str">
        <f t="shared" si="46"/>
        <v>no incluido</v>
      </c>
    </row>
    <row r="2995" spans="12:12" ht="15.75" customHeight="1" x14ac:dyDescent="0.25">
      <c r="L2995" s="13" t="str">
        <f t="shared" si="46"/>
        <v>no incluido</v>
      </c>
    </row>
    <row r="2996" spans="12:12" ht="15.75" customHeight="1" x14ac:dyDescent="0.25">
      <c r="L2996" s="13" t="str">
        <f t="shared" si="46"/>
        <v>no incluido</v>
      </c>
    </row>
    <row r="2997" spans="12:12" ht="15.75" customHeight="1" x14ac:dyDescent="0.25">
      <c r="L2997" s="13" t="str">
        <f t="shared" si="46"/>
        <v>no incluido</v>
      </c>
    </row>
    <row r="2998" spans="12:12" ht="15.75" customHeight="1" x14ac:dyDescent="0.25">
      <c r="L2998" s="13" t="str">
        <f t="shared" si="46"/>
        <v>no incluido</v>
      </c>
    </row>
    <row r="2999" spans="12:12" ht="15.75" customHeight="1" x14ac:dyDescent="0.25">
      <c r="L2999" s="13" t="str">
        <f t="shared" si="46"/>
        <v>no incluido</v>
      </c>
    </row>
    <row r="3000" spans="12:12" ht="15.75" customHeight="1" x14ac:dyDescent="0.25">
      <c r="L3000" s="13" t="str">
        <f t="shared" si="46"/>
        <v>no incluido</v>
      </c>
    </row>
    <row r="3001" spans="12:12" ht="15.75" customHeight="1" x14ac:dyDescent="0.25">
      <c r="L3001" s="13" t="str">
        <f t="shared" si="46"/>
        <v>no incluido</v>
      </c>
    </row>
    <row r="3002" spans="12:12" ht="15.75" customHeight="1" x14ac:dyDescent="0.25">
      <c r="L3002" s="13" t="str">
        <f t="shared" si="46"/>
        <v>no incluido</v>
      </c>
    </row>
    <row r="3003" spans="12:12" ht="15.75" customHeight="1" x14ac:dyDescent="0.25">
      <c r="L3003" s="13" t="str">
        <f t="shared" si="46"/>
        <v>no incluido</v>
      </c>
    </row>
    <row r="3004" spans="12:12" ht="15.75" customHeight="1" x14ac:dyDescent="0.25">
      <c r="L3004" s="13" t="str">
        <f t="shared" si="46"/>
        <v>no incluido</v>
      </c>
    </row>
    <row r="3005" spans="12:12" ht="15.75" customHeight="1" x14ac:dyDescent="0.25">
      <c r="L3005" s="13" t="str">
        <f t="shared" si="46"/>
        <v>no incluido</v>
      </c>
    </row>
    <row r="3006" spans="12:12" ht="15.75" customHeight="1" x14ac:dyDescent="0.25">
      <c r="L3006" s="13" t="str">
        <f t="shared" si="46"/>
        <v>no incluido</v>
      </c>
    </row>
    <row r="3007" spans="12:12" ht="15.75" customHeight="1" x14ac:dyDescent="0.25">
      <c r="L3007" s="13" t="str">
        <f t="shared" si="46"/>
        <v>no incluido</v>
      </c>
    </row>
    <row r="3008" spans="12:12" ht="15.75" customHeight="1" x14ac:dyDescent="0.25">
      <c r="L3008" s="13" t="str">
        <f t="shared" si="46"/>
        <v>no incluido</v>
      </c>
    </row>
    <row r="3009" spans="12:12" ht="15.75" customHeight="1" x14ac:dyDescent="0.25">
      <c r="L3009" s="13" t="str">
        <f t="shared" si="46"/>
        <v>no incluido</v>
      </c>
    </row>
    <row r="3010" spans="12:12" ht="15.75" customHeight="1" x14ac:dyDescent="0.25">
      <c r="L3010" s="13" t="str">
        <f t="shared" ref="L3010:L3073" si="47">IF(ISNUMBER(VLOOKUP(A3010,PRE,1,FALSE)),"PreAlerta",IF(ISNUMBER(VLOOKUP(A3010,POST,1,FALSE)),"PostAlerta",IF(ISNUMBER(VLOOKUP(A3010,EXCL,1,FALSE)),"Excluida","no incluido")))</f>
        <v>no incluido</v>
      </c>
    </row>
    <row r="3011" spans="12:12" ht="15.75" customHeight="1" x14ac:dyDescent="0.25">
      <c r="L3011" s="13" t="str">
        <f t="shared" si="47"/>
        <v>no incluido</v>
      </c>
    </row>
    <row r="3012" spans="12:12" ht="15.75" customHeight="1" x14ac:dyDescent="0.25">
      <c r="L3012" s="13" t="str">
        <f t="shared" si="47"/>
        <v>no incluido</v>
      </c>
    </row>
    <row r="3013" spans="12:12" ht="15.75" customHeight="1" x14ac:dyDescent="0.25">
      <c r="L3013" s="13" t="str">
        <f t="shared" si="47"/>
        <v>no incluido</v>
      </c>
    </row>
    <row r="3014" spans="12:12" ht="15.75" customHeight="1" x14ac:dyDescent="0.25">
      <c r="L3014" s="13" t="str">
        <f t="shared" si="47"/>
        <v>no incluido</v>
      </c>
    </row>
    <row r="3015" spans="12:12" ht="15.75" customHeight="1" x14ac:dyDescent="0.25">
      <c r="L3015" s="13" t="str">
        <f t="shared" si="47"/>
        <v>no incluido</v>
      </c>
    </row>
    <row r="3016" spans="12:12" ht="15.75" customHeight="1" x14ac:dyDescent="0.25">
      <c r="L3016" s="13" t="str">
        <f t="shared" si="47"/>
        <v>no incluido</v>
      </c>
    </row>
    <row r="3017" spans="12:12" ht="15.75" customHeight="1" x14ac:dyDescent="0.25">
      <c r="L3017" s="13" t="str">
        <f t="shared" si="47"/>
        <v>no incluido</v>
      </c>
    </row>
    <row r="3018" spans="12:12" ht="15.75" customHeight="1" x14ac:dyDescent="0.25">
      <c r="L3018" s="13" t="str">
        <f t="shared" si="47"/>
        <v>no incluido</v>
      </c>
    </row>
    <row r="3019" spans="12:12" ht="15.75" customHeight="1" x14ac:dyDescent="0.25">
      <c r="L3019" s="13" t="str">
        <f t="shared" si="47"/>
        <v>no incluido</v>
      </c>
    </row>
    <row r="3020" spans="12:12" ht="15.75" customHeight="1" x14ac:dyDescent="0.25">
      <c r="L3020" s="13" t="str">
        <f t="shared" si="47"/>
        <v>no incluido</v>
      </c>
    </row>
    <row r="3021" spans="12:12" ht="15.75" customHeight="1" x14ac:dyDescent="0.25">
      <c r="L3021" s="13" t="str">
        <f t="shared" si="47"/>
        <v>no incluido</v>
      </c>
    </row>
    <row r="3022" spans="12:12" ht="15.75" customHeight="1" x14ac:dyDescent="0.25">
      <c r="L3022" s="13" t="str">
        <f t="shared" si="47"/>
        <v>no incluido</v>
      </c>
    </row>
    <row r="3023" spans="12:12" ht="15.75" customHeight="1" x14ac:dyDescent="0.25">
      <c r="L3023" s="13" t="str">
        <f t="shared" si="47"/>
        <v>no incluido</v>
      </c>
    </row>
    <row r="3024" spans="12:12" ht="15.75" customHeight="1" x14ac:dyDescent="0.25">
      <c r="L3024" s="13" t="str">
        <f t="shared" si="47"/>
        <v>no incluido</v>
      </c>
    </row>
    <row r="3025" spans="12:12" ht="15.75" customHeight="1" x14ac:dyDescent="0.25">
      <c r="L3025" s="13" t="str">
        <f t="shared" si="47"/>
        <v>no incluido</v>
      </c>
    </row>
    <row r="3026" spans="12:12" ht="15.75" customHeight="1" x14ac:dyDescent="0.25">
      <c r="L3026" s="13" t="str">
        <f t="shared" si="47"/>
        <v>no incluido</v>
      </c>
    </row>
    <row r="3027" spans="12:12" ht="15.75" customHeight="1" x14ac:dyDescent="0.25">
      <c r="L3027" s="13" t="str">
        <f t="shared" si="47"/>
        <v>no incluido</v>
      </c>
    </row>
    <row r="3028" spans="12:12" ht="15.75" customHeight="1" x14ac:dyDescent="0.25">
      <c r="L3028" s="13" t="str">
        <f t="shared" si="47"/>
        <v>no incluido</v>
      </c>
    </row>
    <row r="3029" spans="12:12" ht="15.75" customHeight="1" x14ac:dyDescent="0.25">
      <c r="L3029" s="13" t="str">
        <f t="shared" si="47"/>
        <v>no incluido</v>
      </c>
    </row>
    <row r="3030" spans="12:12" ht="15.75" customHeight="1" x14ac:dyDescent="0.25">
      <c r="L3030" s="13" t="str">
        <f t="shared" si="47"/>
        <v>no incluido</v>
      </c>
    </row>
    <row r="3031" spans="12:12" ht="15.75" customHeight="1" x14ac:dyDescent="0.25">
      <c r="L3031" s="13" t="str">
        <f t="shared" si="47"/>
        <v>no incluido</v>
      </c>
    </row>
    <row r="3032" spans="12:12" ht="15.75" customHeight="1" x14ac:dyDescent="0.25">
      <c r="L3032" s="13" t="str">
        <f t="shared" si="47"/>
        <v>no incluido</v>
      </c>
    </row>
    <row r="3033" spans="12:12" ht="15.75" customHeight="1" x14ac:dyDescent="0.25">
      <c r="L3033" s="13" t="str">
        <f t="shared" si="47"/>
        <v>no incluido</v>
      </c>
    </row>
    <row r="3034" spans="12:12" ht="15.75" customHeight="1" x14ac:dyDescent="0.25">
      <c r="L3034" s="13" t="str">
        <f t="shared" si="47"/>
        <v>no incluido</v>
      </c>
    </row>
    <row r="3035" spans="12:12" ht="15.75" customHeight="1" x14ac:dyDescent="0.25">
      <c r="L3035" s="13" t="str">
        <f t="shared" si="47"/>
        <v>no incluido</v>
      </c>
    </row>
    <row r="3036" spans="12:12" ht="15.75" customHeight="1" x14ac:dyDescent="0.25">
      <c r="L3036" s="13" t="str">
        <f t="shared" si="47"/>
        <v>no incluido</v>
      </c>
    </row>
    <row r="3037" spans="12:12" ht="15.75" customHeight="1" x14ac:dyDescent="0.25">
      <c r="L3037" s="13" t="str">
        <f t="shared" si="47"/>
        <v>no incluido</v>
      </c>
    </row>
    <row r="3038" spans="12:12" ht="15.75" customHeight="1" x14ac:dyDescent="0.25">
      <c r="L3038" s="13" t="str">
        <f t="shared" si="47"/>
        <v>no incluido</v>
      </c>
    </row>
    <row r="3039" spans="12:12" ht="15.75" customHeight="1" x14ac:dyDescent="0.25">
      <c r="L3039" s="13" t="str">
        <f t="shared" si="47"/>
        <v>no incluido</v>
      </c>
    </row>
    <row r="3040" spans="12:12" ht="15.75" customHeight="1" x14ac:dyDescent="0.25">
      <c r="L3040" s="13" t="str">
        <f t="shared" si="47"/>
        <v>no incluido</v>
      </c>
    </row>
    <row r="3041" spans="12:12" ht="15.75" customHeight="1" x14ac:dyDescent="0.25">
      <c r="L3041" s="13" t="str">
        <f t="shared" si="47"/>
        <v>no incluido</v>
      </c>
    </row>
    <row r="3042" spans="12:12" ht="15.75" customHeight="1" x14ac:dyDescent="0.25">
      <c r="L3042" s="13" t="str">
        <f t="shared" si="47"/>
        <v>no incluido</v>
      </c>
    </row>
    <row r="3043" spans="12:12" ht="15.75" customHeight="1" x14ac:dyDescent="0.25">
      <c r="L3043" s="13" t="str">
        <f t="shared" si="47"/>
        <v>no incluido</v>
      </c>
    </row>
    <row r="3044" spans="12:12" ht="15.75" customHeight="1" x14ac:dyDescent="0.25">
      <c r="L3044" s="13" t="str">
        <f t="shared" si="47"/>
        <v>no incluido</v>
      </c>
    </row>
    <row r="3045" spans="12:12" ht="15.75" customHeight="1" x14ac:dyDescent="0.25">
      <c r="L3045" s="13" t="str">
        <f t="shared" si="47"/>
        <v>no incluido</v>
      </c>
    </row>
    <row r="3046" spans="12:12" ht="15.75" customHeight="1" x14ac:dyDescent="0.25">
      <c r="L3046" s="13" t="str">
        <f t="shared" si="47"/>
        <v>no incluido</v>
      </c>
    </row>
    <row r="3047" spans="12:12" ht="15.75" customHeight="1" x14ac:dyDescent="0.25">
      <c r="L3047" s="13" t="str">
        <f t="shared" si="47"/>
        <v>no incluido</v>
      </c>
    </row>
    <row r="3048" spans="12:12" ht="15.75" customHeight="1" x14ac:dyDescent="0.25">
      <c r="L3048" s="13" t="str">
        <f t="shared" si="47"/>
        <v>no incluido</v>
      </c>
    </row>
    <row r="3049" spans="12:12" ht="15.75" customHeight="1" x14ac:dyDescent="0.25">
      <c r="L3049" s="13" t="str">
        <f t="shared" si="47"/>
        <v>no incluido</v>
      </c>
    </row>
    <row r="3050" spans="12:12" ht="15.75" customHeight="1" x14ac:dyDescent="0.25">
      <c r="L3050" s="13" t="str">
        <f t="shared" si="47"/>
        <v>no incluido</v>
      </c>
    </row>
    <row r="3051" spans="12:12" ht="15.75" customHeight="1" x14ac:dyDescent="0.25">
      <c r="L3051" s="13" t="str">
        <f t="shared" si="47"/>
        <v>no incluido</v>
      </c>
    </row>
    <row r="3052" spans="12:12" ht="15.75" customHeight="1" x14ac:dyDescent="0.25">
      <c r="L3052" s="13" t="str">
        <f t="shared" si="47"/>
        <v>no incluido</v>
      </c>
    </row>
    <row r="3053" spans="12:12" ht="15.75" customHeight="1" x14ac:dyDescent="0.25">
      <c r="L3053" s="13" t="str">
        <f t="shared" si="47"/>
        <v>no incluido</v>
      </c>
    </row>
    <row r="3054" spans="12:12" ht="15.75" customHeight="1" x14ac:dyDescent="0.25">
      <c r="L3054" s="13" t="str">
        <f t="shared" si="47"/>
        <v>no incluido</v>
      </c>
    </row>
    <row r="3055" spans="12:12" ht="15.75" customHeight="1" x14ac:dyDescent="0.25">
      <c r="L3055" s="13" t="str">
        <f t="shared" si="47"/>
        <v>no incluido</v>
      </c>
    </row>
    <row r="3056" spans="12:12" ht="15.75" customHeight="1" x14ac:dyDescent="0.25">
      <c r="L3056" s="13" t="str">
        <f t="shared" si="47"/>
        <v>no incluido</v>
      </c>
    </row>
    <row r="3057" spans="12:12" ht="15.75" customHeight="1" x14ac:dyDescent="0.25">
      <c r="L3057" s="13" t="str">
        <f t="shared" si="47"/>
        <v>no incluido</v>
      </c>
    </row>
    <row r="3058" spans="12:12" ht="15.75" customHeight="1" x14ac:dyDescent="0.25">
      <c r="L3058" s="13" t="str">
        <f t="shared" si="47"/>
        <v>no incluido</v>
      </c>
    </row>
    <row r="3059" spans="12:12" ht="15.75" customHeight="1" x14ac:dyDescent="0.25">
      <c r="L3059" s="13" t="str">
        <f t="shared" si="47"/>
        <v>no incluido</v>
      </c>
    </row>
    <row r="3060" spans="12:12" ht="15.75" customHeight="1" x14ac:dyDescent="0.25">
      <c r="L3060" s="13" t="str">
        <f t="shared" si="47"/>
        <v>no incluido</v>
      </c>
    </row>
    <row r="3061" spans="12:12" ht="15.75" customHeight="1" x14ac:dyDescent="0.25">
      <c r="L3061" s="13" t="str">
        <f t="shared" si="47"/>
        <v>no incluido</v>
      </c>
    </row>
    <row r="3062" spans="12:12" ht="15.75" customHeight="1" x14ac:dyDescent="0.25">
      <c r="L3062" s="13" t="str">
        <f t="shared" si="47"/>
        <v>no incluido</v>
      </c>
    </row>
    <row r="3063" spans="12:12" ht="15.75" customHeight="1" x14ac:dyDescent="0.25">
      <c r="L3063" s="13" t="str">
        <f t="shared" si="47"/>
        <v>no incluido</v>
      </c>
    </row>
    <row r="3064" spans="12:12" ht="15.75" customHeight="1" x14ac:dyDescent="0.25">
      <c r="L3064" s="13" t="str">
        <f t="shared" si="47"/>
        <v>no incluido</v>
      </c>
    </row>
    <row r="3065" spans="12:12" ht="15.75" customHeight="1" x14ac:dyDescent="0.25">
      <c r="L3065" s="13" t="str">
        <f t="shared" si="47"/>
        <v>no incluido</v>
      </c>
    </row>
    <row r="3066" spans="12:12" ht="15.75" customHeight="1" x14ac:dyDescent="0.25">
      <c r="L3066" s="13" t="str">
        <f t="shared" si="47"/>
        <v>no incluido</v>
      </c>
    </row>
    <row r="3067" spans="12:12" ht="15.75" customHeight="1" x14ac:dyDescent="0.25">
      <c r="L3067" s="13" t="str">
        <f t="shared" si="47"/>
        <v>no incluido</v>
      </c>
    </row>
    <row r="3068" spans="12:12" ht="15.75" customHeight="1" x14ac:dyDescent="0.25">
      <c r="L3068" s="13" t="str">
        <f t="shared" si="47"/>
        <v>no incluido</v>
      </c>
    </row>
    <row r="3069" spans="12:12" ht="15.75" customHeight="1" x14ac:dyDescent="0.25">
      <c r="L3069" s="13" t="str">
        <f t="shared" si="47"/>
        <v>no incluido</v>
      </c>
    </row>
    <row r="3070" spans="12:12" ht="15.75" customHeight="1" x14ac:dyDescent="0.25">
      <c r="L3070" s="13" t="str">
        <f t="shared" si="47"/>
        <v>no incluido</v>
      </c>
    </row>
    <row r="3071" spans="12:12" ht="15.75" customHeight="1" x14ac:dyDescent="0.25">
      <c r="L3071" s="13" t="str">
        <f t="shared" si="47"/>
        <v>no incluido</v>
      </c>
    </row>
    <row r="3072" spans="12:12" ht="15.75" customHeight="1" x14ac:dyDescent="0.25">
      <c r="L3072" s="13" t="str">
        <f t="shared" si="47"/>
        <v>no incluido</v>
      </c>
    </row>
    <row r="3073" spans="12:12" ht="15.75" customHeight="1" x14ac:dyDescent="0.25">
      <c r="L3073" s="13" t="str">
        <f t="shared" si="47"/>
        <v>no incluido</v>
      </c>
    </row>
    <row r="3074" spans="12:12" ht="15.75" customHeight="1" x14ac:dyDescent="0.25">
      <c r="L3074" s="13" t="str">
        <f t="shared" ref="L3074:L3137" si="48">IF(ISNUMBER(VLOOKUP(A3074,PRE,1,FALSE)),"PreAlerta",IF(ISNUMBER(VLOOKUP(A3074,POST,1,FALSE)),"PostAlerta",IF(ISNUMBER(VLOOKUP(A3074,EXCL,1,FALSE)),"Excluida","no incluido")))</f>
        <v>no incluido</v>
      </c>
    </row>
    <row r="3075" spans="12:12" ht="15.75" customHeight="1" x14ac:dyDescent="0.25">
      <c r="L3075" s="13" t="str">
        <f t="shared" si="48"/>
        <v>no incluido</v>
      </c>
    </row>
    <row r="3076" spans="12:12" ht="15.75" customHeight="1" x14ac:dyDescent="0.25">
      <c r="L3076" s="13" t="str">
        <f t="shared" si="48"/>
        <v>no incluido</v>
      </c>
    </row>
    <row r="3077" spans="12:12" ht="15.75" customHeight="1" x14ac:dyDescent="0.25">
      <c r="L3077" s="13" t="str">
        <f t="shared" si="48"/>
        <v>no incluido</v>
      </c>
    </row>
    <row r="3078" spans="12:12" ht="15.75" customHeight="1" x14ac:dyDescent="0.25">
      <c r="L3078" s="13" t="str">
        <f t="shared" si="48"/>
        <v>no incluido</v>
      </c>
    </row>
    <row r="3079" spans="12:12" ht="15.75" customHeight="1" x14ac:dyDescent="0.25">
      <c r="L3079" s="13" t="str">
        <f t="shared" si="48"/>
        <v>no incluido</v>
      </c>
    </row>
    <row r="3080" spans="12:12" ht="15.75" customHeight="1" x14ac:dyDescent="0.25">
      <c r="L3080" s="13" t="str">
        <f t="shared" si="48"/>
        <v>no incluido</v>
      </c>
    </row>
    <row r="3081" spans="12:12" ht="15.75" customHeight="1" x14ac:dyDescent="0.25">
      <c r="L3081" s="13" t="str">
        <f t="shared" si="48"/>
        <v>no incluido</v>
      </c>
    </row>
    <row r="3082" spans="12:12" ht="15.75" customHeight="1" x14ac:dyDescent="0.25">
      <c r="L3082" s="13" t="str">
        <f t="shared" si="48"/>
        <v>no incluido</v>
      </c>
    </row>
    <row r="3083" spans="12:12" ht="15.75" customHeight="1" x14ac:dyDescent="0.25">
      <c r="L3083" s="13" t="str">
        <f t="shared" si="48"/>
        <v>no incluido</v>
      </c>
    </row>
    <row r="3084" spans="12:12" ht="15.75" customHeight="1" x14ac:dyDescent="0.25">
      <c r="L3084" s="13" t="str">
        <f t="shared" si="48"/>
        <v>no incluido</v>
      </c>
    </row>
    <row r="3085" spans="12:12" ht="15.75" customHeight="1" x14ac:dyDescent="0.25">
      <c r="L3085" s="13" t="str">
        <f t="shared" si="48"/>
        <v>no incluido</v>
      </c>
    </row>
    <row r="3086" spans="12:12" ht="15.75" customHeight="1" x14ac:dyDescent="0.25">
      <c r="L3086" s="13" t="str">
        <f t="shared" si="48"/>
        <v>no incluido</v>
      </c>
    </row>
    <row r="3087" spans="12:12" ht="15.75" customHeight="1" x14ac:dyDescent="0.25">
      <c r="L3087" s="13" t="str">
        <f t="shared" si="48"/>
        <v>no incluido</v>
      </c>
    </row>
    <row r="3088" spans="12:12" ht="15.75" customHeight="1" x14ac:dyDescent="0.25">
      <c r="L3088" s="13" t="str">
        <f t="shared" si="48"/>
        <v>no incluido</v>
      </c>
    </row>
    <row r="3089" spans="12:12" ht="15.75" customHeight="1" x14ac:dyDescent="0.25">
      <c r="L3089" s="13" t="str">
        <f t="shared" si="48"/>
        <v>no incluido</v>
      </c>
    </row>
    <row r="3090" spans="12:12" ht="15.75" customHeight="1" x14ac:dyDescent="0.25">
      <c r="L3090" s="13" t="str">
        <f t="shared" si="48"/>
        <v>no incluido</v>
      </c>
    </row>
    <row r="3091" spans="12:12" ht="15.75" customHeight="1" x14ac:dyDescent="0.25">
      <c r="L3091" s="13" t="str">
        <f t="shared" si="48"/>
        <v>no incluido</v>
      </c>
    </row>
    <row r="3092" spans="12:12" ht="15.75" customHeight="1" x14ac:dyDescent="0.25">
      <c r="L3092" s="13" t="str">
        <f t="shared" si="48"/>
        <v>no incluido</v>
      </c>
    </row>
    <row r="3093" spans="12:12" ht="15.75" customHeight="1" x14ac:dyDescent="0.25">
      <c r="L3093" s="13" t="str">
        <f t="shared" si="48"/>
        <v>no incluido</v>
      </c>
    </row>
    <row r="3094" spans="12:12" ht="15.75" customHeight="1" x14ac:dyDescent="0.25">
      <c r="L3094" s="13" t="str">
        <f t="shared" si="48"/>
        <v>no incluido</v>
      </c>
    </row>
    <row r="3095" spans="12:12" ht="15.75" customHeight="1" x14ac:dyDescent="0.25">
      <c r="L3095" s="13" t="str">
        <f t="shared" si="48"/>
        <v>no incluido</v>
      </c>
    </row>
    <row r="3096" spans="12:12" ht="15.75" customHeight="1" x14ac:dyDescent="0.25">
      <c r="L3096" s="13" t="str">
        <f t="shared" si="48"/>
        <v>no incluido</v>
      </c>
    </row>
    <row r="3097" spans="12:12" ht="15.75" customHeight="1" x14ac:dyDescent="0.25">
      <c r="L3097" s="13" t="str">
        <f t="shared" si="48"/>
        <v>no incluido</v>
      </c>
    </row>
    <row r="3098" spans="12:12" ht="15.75" customHeight="1" x14ac:dyDescent="0.25">
      <c r="L3098" s="13" t="str">
        <f t="shared" si="48"/>
        <v>no incluido</v>
      </c>
    </row>
    <row r="3099" spans="12:12" ht="15.75" customHeight="1" x14ac:dyDescent="0.25">
      <c r="L3099" s="13" t="str">
        <f t="shared" si="48"/>
        <v>no incluido</v>
      </c>
    </row>
    <row r="3100" spans="12:12" ht="15.75" customHeight="1" x14ac:dyDescent="0.25">
      <c r="L3100" s="13" t="str">
        <f t="shared" si="48"/>
        <v>no incluido</v>
      </c>
    </row>
    <row r="3101" spans="12:12" ht="15.75" customHeight="1" x14ac:dyDescent="0.25">
      <c r="L3101" s="13" t="str">
        <f t="shared" si="48"/>
        <v>no incluido</v>
      </c>
    </row>
    <row r="3102" spans="12:12" ht="15.75" customHeight="1" x14ac:dyDescent="0.25">
      <c r="L3102" s="13" t="str">
        <f t="shared" si="48"/>
        <v>no incluido</v>
      </c>
    </row>
    <row r="3103" spans="12:12" ht="15.75" customHeight="1" x14ac:dyDescent="0.25">
      <c r="L3103" s="13" t="str">
        <f t="shared" si="48"/>
        <v>no incluido</v>
      </c>
    </row>
    <row r="3104" spans="12:12" ht="15.75" customHeight="1" x14ac:dyDescent="0.25">
      <c r="L3104" s="13" t="str">
        <f t="shared" si="48"/>
        <v>no incluido</v>
      </c>
    </row>
    <row r="3105" spans="12:12" ht="15.75" customHeight="1" x14ac:dyDescent="0.25">
      <c r="L3105" s="13" t="str">
        <f t="shared" si="48"/>
        <v>no incluido</v>
      </c>
    </row>
    <row r="3106" spans="12:12" ht="15.75" customHeight="1" x14ac:dyDescent="0.25">
      <c r="L3106" s="13" t="str">
        <f t="shared" si="48"/>
        <v>no incluido</v>
      </c>
    </row>
    <row r="3107" spans="12:12" ht="15.75" customHeight="1" x14ac:dyDescent="0.25">
      <c r="L3107" s="13" t="str">
        <f t="shared" si="48"/>
        <v>no incluido</v>
      </c>
    </row>
    <row r="3108" spans="12:12" ht="15.75" customHeight="1" x14ac:dyDescent="0.25">
      <c r="L3108" s="13" t="str">
        <f t="shared" si="48"/>
        <v>no incluido</v>
      </c>
    </row>
    <row r="3109" spans="12:12" ht="15.75" customHeight="1" x14ac:dyDescent="0.25">
      <c r="L3109" s="13" t="str">
        <f t="shared" si="48"/>
        <v>no incluido</v>
      </c>
    </row>
    <row r="3110" spans="12:12" ht="15.75" customHeight="1" x14ac:dyDescent="0.25">
      <c r="L3110" s="13" t="str">
        <f t="shared" si="48"/>
        <v>no incluido</v>
      </c>
    </row>
    <row r="3111" spans="12:12" ht="15.75" customHeight="1" x14ac:dyDescent="0.25">
      <c r="L3111" s="13" t="str">
        <f t="shared" si="48"/>
        <v>no incluido</v>
      </c>
    </row>
    <row r="3112" spans="12:12" ht="15.75" customHeight="1" x14ac:dyDescent="0.25">
      <c r="L3112" s="13" t="str">
        <f t="shared" si="48"/>
        <v>no incluido</v>
      </c>
    </row>
    <row r="3113" spans="12:12" ht="15.75" customHeight="1" x14ac:dyDescent="0.25">
      <c r="L3113" s="13" t="str">
        <f t="shared" si="48"/>
        <v>no incluido</v>
      </c>
    </row>
    <row r="3114" spans="12:12" ht="15.75" customHeight="1" x14ac:dyDescent="0.25">
      <c r="L3114" s="13" t="str">
        <f t="shared" si="48"/>
        <v>no incluido</v>
      </c>
    </row>
    <row r="3115" spans="12:12" ht="15.75" customHeight="1" x14ac:dyDescent="0.25">
      <c r="L3115" s="13" t="str">
        <f t="shared" si="48"/>
        <v>no incluido</v>
      </c>
    </row>
    <row r="3116" spans="12:12" ht="15.75" customHeight="1" x14ac:dyDescent="0.25">
      <c r="L3116" s="13" t="str">
        <f t="shared" si="48"/>
        <v>no incluido</v>
      </c>
    </row>
    <row r="3117" spans="12:12" ht="15.75" customHeight="1" x14ac:dyDescent="0.25">
      <c r="L3117" s="13" t="str">
        <f t="shared" si="48"/>
        <v>no incluido</v>
      </c>
    </row>
    <row r="3118" spans="12:12" ht="15.75" customHeight="1" x14ac:dyDescent="0.25">
      <c r="L3118" s="13" t="str">
        <f t="shared" si="48"/>
        <v>no incluido</v>
      </c>
    </row>
    <row r="3119" spans="12:12" ht="15.75" customHeight="1" x14ac:dyDescent="0.25">
      <c r="L3119" s="13" t="str">
        <f t="shared" si="48"/>
        <v>no incluido</v>
      </c>
    </row>
    <row r="3120" spans="12:12" ht="15.75" customHeight="1" x14ac:dyDescent="0.25">
      <c r="L3120" s="13" t="str">
        <f t="shared" si="48"/>
        <v>no incluido</v>
      </c>
    </row>
    <row r="3121" spans="12:12" ht="15.75" customHeight="1" x14ac:dyDescent="0.25">
      <c r="L3121" s="13" t="str">
        <f t="shared" si="48"/>
        <v>no incluido</v>
      </c>
    </row>
    <row r="3122" spans="12:12" ht="15.75" customHeight="1" x14ac:dyDescent="0.25">
      <c r="L3122" s="13" t="str">
        <f t="shared" si="48"/>
        <v>no incluido</v>
      </c>
    </row>
    <row r="3123" spans="12:12" ht="15.75" customHeight="1" x14ac:dyDescent="0.25">
      <c r="L3123" s="13" t="str">
        <f t="shared" si="48"/>
        <v>no incluido</v>
      </c>
    </row>
    <row r="3124" spans="12:12" ht="15.75" customHeight="1" x14ac:dyDescent="0.25">
      <c r="L3124" s="13" t="str">
        <f t="shared" si="48"/>
        <v>no incluido</v>
      </c>
    </row>
    <row r="3125" spans="12:12" ht="15.75" customHeight="1" x14ac:dyDescent="0.25">
      <c r="L3125" s="13" t="str">
        <f t="shared" si="48"/>
        <v>no incluido</v>
      </c>
    </row>
    <row r="3126" spans="12:12" ht="15.75" customHeight="1" x14ac:dyDescent="0.25">
      <c r="L3126" s="13" t="str">
        <f t="shared" si="48"/>
        <v>no incluido</v>
      </c>
    </row>
    <row r="3127" spans="12:12" ht="15.75" customHeight="1" x14ac:dyDescent="0.25">
      <c r="L3127" s="13" t="str">
        <f t="shared" si="48"/>
        <v>no incluido</v>
      </c>
    </row>
    <row r="3128" spans="12:12" ht="15.75" customHeight="1" x14ac:dyDescent="0.25">
      <c r="L3128" s="13" t="str">
        <f t="shared" si="48"/>
        <v>no incluido</v>
      </c>
    </row>
    <row r="3129" spans="12:12" ht="15.75" customHeight="1" x14ac:dyDescent="0.25">
      <c r="L3129" s="13" t="str">
        <f t="shared" si="48"/>
        <v>no incluido</v>
      </c>
    </row>
    <row r="3130" spans="12:12" ht="15.75" customHeight="1" x14ac:dyDescent="0.25">
      <c r="L3130" s="13" t="str">
        <f t="shared" si="48"/>
        <v>no incluido</v>
      </c>
    </row>
    <row r="3131" spans="12:12" ht="15.75" customHeight="1" x14ac:dyDescent="0.25">
      <c r="L3131" s="13" t="str">
        <f t="shared" si="48"/>
        <v>no incluido</v>
      </c>
    </row>
    <row r="3132" spans="12:12" ht="15.75" customHeight="1" x14ac:dyDescent="0.25">
      <c r="L3132" s="13" t="str">
        <f t="shared" si="48"/>
        <v>no incluido</v>
      </c>
    </row>
    <row r="3133" spans="12:12" ht="15.75" customHeight="1" x14ac:dyDescent="0.25">
      <c r="L3133" s="13" t="str">
        <f t="shared" si="48"/>
        <v>no incluido</v>
      </c>
    </row>
    <row r="3134" spans="12:12" ht="15.75" customHeight="1" x14ac:dyDescent="0.25">
      <c r="L3134" s="13" t="str">
        <f t="shared" si="48"/>
        <v>no incluido</v>
      </c>
    </row>
    <row r="3135" spans="12:12" ht="15.75" customHeight="1" x14ac:dyDescent="0.25">
      <c r="L3135" s="13" t="str">
        <f t="shared" si="48"/>
        <v>no incluido</v>
      </c>
    </row>
    <row r="3136" spans="12:12" ht="15.75" customHeight="1" x14ac:dyDescent="0.25">
      <c r="L3136" s="13" t="str">
        <f t="shared" si="48"/>
        <v>no incluido</v>
      </c>
    </row>
    <row r="3137" spans="12:12" ht="15.75" customHeight="1" x14ac:dyDescent="0.25">
      <c r="L3137" s="13" t="str">
        <f t="shared" si="48"/>
        <v>no incluido</v>
      </c>
    </row>
    <row r="3138" spans="12:12" ht="15.75" customHeight="1" x14ac:dyDescent="0.25">
      <c r="L3138" s="13" t="str">
        <f t="shared" ref="L3138:L3201" si="49">IF(ISNUMBER(VLOOKUP(A3138,PRE,1,FALSE)),"PreAlerta",IF(ISNUMBER(VLOOKUP(A3138,POST,1,FALSE)),"PostAlerta",IF(ISNUMBER(VLOOKUP(A3138,EXCL,1,FALSE)),"Excluida","no incluido")))</f>
        <v>no incluido</v>
      </c>
    </row>
    <row r="3139" spans="12:12" ht="15.75" customHeight="1" x14ac:dyDescent="0.25">
      <c r="L3139" s="13" t="str">
        <f t="shared" si="49"/>
        <v>no incluido</v>
      </c>
    </row>
    <row r="3140" spans="12:12" ht="15.75" customHeight="1" x14ac:dyDescent="0.25">
      <c r="L3140" s="13" t="str">
        <f t="shared" si="49"/>
        <v>no incluido</v>
      </c>
    </row>
    <row r="3141" spans="12:12" ht="15.75" customHeight="1" x14ac:dyDescent="0.25">
      <c r="L3141" s="13" t="str">
        <f t="shared" si="49"/>
        <v>no incluido</v>
      </c>
    </row>
    <row r="3142" spans="12:12" ht="15.75" customHeight="1" x14ac:dyDescent="0.25">
      <c r="L3142" s="13" t="str">
        <f t="shared" si="49"/>
        <v>no incluido</v>
      </c>
    </row>
    <row r="3143" spans="12:12" ht="15.75" customHeight="1" x14ac:dyDescent="0.25">
      <c r="L3143" s="13" t="str">
        <f t="shared" si="49"/>
        <v>no incluido</v>
      </c>
    </row>
    <row r="3144" spans="12:12" ht="15.75" customHeight="1" x14ac:dyDescent="0.25">
      <c r="L3144" s="13" t="str">
        <f t="shared" si="49"/>
        <v>no incluido</v>
      </c>
    </row>
    <row r="3145" spans="12:12" ht="15.75" customHeight="1" x14ac:dyDescent="0.25">
      <c r="L3145" s="13" t="str">
        <f t="shared" si="49"/>
        <v>no incluido</v>
      </c>
    </row>
    <row r="3146" spans="12:12" ht="15.75" customHeight="1" x14ac:dyDescent="0.25">
      <c r="L3146" s="13" t="str">
        <f t="shared" si="49"/>
        <v>no incluido</v>
      </c>
    </row>
    <row r="3147" spans="12:12" ht="15.75" customHeight="1" x14ac:dyDescent="0.25">
      <c r="L3147" s="13" t="str">
        <f t="shared" si="49"/>
        <v>no incluido</v>
      </c>
    </row>
    <row r="3148" spans="12:12" ht="15.75" customHeight="1" x14ac:dyDescent="0.25">
      <c r="L3148" s="13" t="str">
        <f t="shared" si="49"/>
        <v>no incluido</v>
      </c>
    </row>
    <row r="3149" spans="12:12" ht="15.75" customHeight="1" x14ac:dyDescent="0.25">
      <c r="L3149" s="13" t="str">
        <f t="shared" si="49"/>
        <v>no incluido</v>
      </c>
    </row>
    <row r="3150" spans="12:12" ht="15.75" customHeight="1" x14ac:dyDescent="0.25">
      <c r="L3150" s="13" t="str">
        <f t="shared" si="49"/>
        <v>no incluido</v>
      </c>
    </row>
    <row r="3151" spans="12:12" ht="15.75" customHeight="1" x14ac:dyDescent="0.25">
      <c r="L3151" s="13" t="str">
        <f t="shared" si="49"/>
        <v>no incluido</v>
      </c>
    </row>
    <row r="3152" spans="12:12" ht="15.75" customHeight="1" x14ac:dyDescent="0.25">
      <c r="L3152" s="13" t="str">
        <f t="shared" si="49"/>
        <v>no incluido</v>
      </c>
    </row>
    <row r="3153" spans="12:12" ht="15.75" customHeight="1" x14ac:dyDescent="0.25">
      <c r="L3153" s="13" t="str">
        <f t="shared" si="49"/>
        <v>no incluido</v>
      </c>
    </row>
    <row r="3154" spans="12:12" ht="15.75" customHeight="1" x14ac:dyDescent="0.25">
      <c r="L3154" s="13" t="str">
        <f t="shared" si="49"/>
        <v>no incluido</v>
      </c>
    </row>
    <row r="3155" spans="12:12" ht="15.75" customHeight="1" x14ac:dyDescent="0.25">
      <c r="L3155" s="13" t="str">
        <f t="shared" si="49"/>
        <v>no incluido</v>
      </c>
    </row>
    <row r="3156" spans="12:12" ht="15.75" customHeight="1" x14ac:dyDescent="0.25">
      <c r="L3156" s="13" t="str">
        <f t="shared" si="49"/>
        <v>no incluido</v>
      </c>
    </row>
    <row r="3157" spans="12:12" ht="15.75" customHeight="1" x14ac:dyDescent="0.25">
      <c r="L3157" s="13" t="str">
        <f t="shared" si="49"/>
        <v>no incluido</v>
      </c>
    </row>
    <row r="3158" spans="12:12" ht="15.75" customHeight="1" x14ac:dyDescent="0.25">
      <c r="L3158" s="13" t="str">
        <f t="shared" si="49"/>
        <v>no incluido</v>
      </c>
    </row>
    <row r="3159" spans="12:12" ht="15.75" customHeight="1" x14ac:dyDescent="0.25">
      <c r="L3159" s="13" t="str">
        <f t="shared" si="49"/>
        <v>no incluido</v>
      </c>
    </row>
    <row r="3160" spans="12:12" ht="15.75" customHeight="1" x14ac:dyDescent="0.25">
      <c r="L3160" s="13" t="str">
        <f t="shared" si="49"/>
        <v>no incluido</v>
      </c>
    </row>
    <row r="3161" spans="12:12" ht="15.75" customHeight="1" x14ac:dyDescent="0.25">
      <c r="L3161" s="13" t="str">
        <f t="shared" si="49"/>
        <v>no incluido</v>
      </c>
    </row>
    <row r="3162" spans="12:12" ht="15.75" customHeight="1" x14ac:dyDescent="0.25">
      <c r="L3162" s="13" t="str">
        <f t="shared" si="49"/>
        <v>no incluido</v>
      </c>
    </row>
    <row r="3163" spans="12:12" ht="15.75" customHeight="1" x14ac:dyDescent="0.25">
      <c r="L3163" s="13" t="str">
        <f t="shared" si="49"/>
        <v>no incluido</v>
      </c>
    </row>
    <row r="3164" spans="12:12" ht="15.75" customHeight="1" x14ac:dyDescent="0.25">
      <c r="L3164" s="13" t="str">
        <f t="shared" si="49"/>
        <v>no incluido</v>
      </c>
    </row>
    <row r="3165" spans="12:12" ht="15.75" customHeight="1" x14ac:dyDescent="0.25">
      <c r="L3165" s="13" t="str">
        <f t="shared" si="49"/>
        <v>no incluido</v>
      </c>
    </row>
    <row r="3166" spans="12:12" ht="15.75" customHeight="1" x14ac:dyDescent="0.25">
      <c r="L3166" s="13" t="str">
        <f t="shared" si="49"/>
        <v>no incluido</v>
      </c>
    </row>
    <row r="3167" spans="12:12" ht="15.75" customHeight="1" x14ac:dyDescent="0.25">
      <c r="L3167" s="13" t="str">
        <f t="shared" si="49"/>
        <v>no incluido</v>
      </c>
    </row>
    <row r="3168" spans="12:12" ht="15.75" customHeight="1" x14ac:dyDescent="0.25">
      <c r="L3168" s="13" t="str">
        <f t="shared" si="49"/>
        <v>no incluido</v>
      </c>
    </row>
    <row r="3169" spans="12:12" ht="15.75" customHeight="1" x14ac:dyDescent="0.25">
      <c r="L3169" s="13" t="str">
        <f t="shared" si="49"/>
        <v>no incluido</v>
      </c>
    </row>
    <row r="3170" spans="12:12" ht="15.75" customHeight="1" x14ac:dyDescent="0.25">
      <c r="L3170" s="13" t="str">
        <f t="shared" si="49"/>
        <v>no incluido</v>
      </c>
    </row>
    <row r="3171" spans="12:12" ht="15.75" customHeight="1" x14ac:dyDescent="0.25">
      <c r="L3171" s="13" t="str">
        <f t="shared" si="49"/>
        <v>no incluido</v>
      </c>
    </row>
    <row r="3172" spans="12:12" ht="15.75" customHeight="1" x14ac:dyDescent="0.25">
      <c r="L3172" s="13" t="str">
        <f t="shared" si="49"/>
        <v>no incluido</v>
      </c>
    </row>
    <row r="3173" spans="12:12" ht="15.75" customHeight="1" x14ac:dyDescent="0.25">
      <c r="L3173" s="13" t="str">
        <f t="shared" si="49"/>
        <v>no incluido</v>
      </c>
    </row>
    <row r="3174" spans="12:12" ht="15.75" customHeight="1" x14ac:dyDescent="0.25">
      <c r="L3174" s="13" t="str">
        <f t="shared" si="49"/>
        <v>no incluido</v>
      </c>
    </row>
    <row r="3175" spans="12:12" ht="15.75" customHeight="1" x14ac:dyDescent="0.25">
      <c r="L3175" s="13" t="str">
        <f t="shared" si="49"/>
        <v>no incluido</v>
      </c>
    </row>
    <row r="3176" spans="12:12" ht="15.75" customHeight="1" x14ac:dyDescent="0.25">
      <c r="L3176" s="13" t="str">
        <f t="shared" si="49"/>
        <v>no incluido</v>
      </c>
    </row>
    <row r="3177" spans="12:12" ht="15.75" customHeight="1" x14ac:dyDescent="0.25">
      <c r="L3177" s="13" t="str">
        <f t="shared" si="49"/>
        <v>no incluido</v>
      </c>
    </row>
    <row r="3178" spans="12:12" ht="15.75" customHeight="1" x14ac:dyDescent="0.25">
      <c r="L3178" s="13" t="str">
        <f t="shared" si="49"/>
        <v>no incluido</v>
      </c>
    </row>
    <row r="3179" spans="12:12" ht="15.75" customHeight="1" x14ac:dyDescent="0.25">
      <c r="L3179" s="13" t="str">
        <f t="shared" si="49"/>
        <v>no incluido</v>
      </c>
    </row>
    <row r="3180" spans="12:12" ht="15.75" customHeight="1" x14ac:dyDescent="0.25">
      <c r="L3180" s="13" t="str">
        <f t="shared" si="49"/>
        <v>no incluido</v>
      </c>
    </row>
    <row r="3181" spans="12:12" ht="15.75" customHeight="1" x14ac:dyDescent="0.25">
      <c r="L3181" s="13" t="str">
        <f t="shared" si="49"/>
        <v>no incluido</v>
      </c>
    </row>
    <row r="3182" spans="12:12" ht="15.75" customHeight="1" x14ac:dyDescent="0.25">
      <c r="L3182" s="13" t="str">
        <f t="shared" si="49"/>
        <v>no incluido</v>
      </c>
    </row>
    <row r="3183" spans="12:12" ht="15.75" customHeight="1" x14ac:dyDescent="0.25">
      <c r="L3183" s="13" t="str">
        <f t="shared" si="49"/>
        <v>no incluido</v>
      </c>
    </row>
    <row r="3184" spans="12:12" ht="15.75" customHeight="1" x14ac:dyDescent="0.25">
      <c r="L3184" s="13" t="str">
        <f t="shared" si="49"/>
        <v>no incluido</v>
      </c>
    </row>
    <row r="3185" spans="12:12" ht="15.75" customHeight="1" x14ac:dyDescent="0.25">
      <c r="L3185" s="13" t="str">
        <f t="shared" si="49"/>
        <v>no incluido</v>
      </c>
    </row>
    <row r="3186" spans="12:12" ht="15.75" customHeight="1" x14ac:dyDescent="0.25">
      <c r="L3186" s="13" t="str">
        <f t="shared" si="49"/>
        <v>no incluido</v>
      </c>
    </row>
    <row r="3187" spans="12:12" ht="15.75" customHeight="1" x14ac:dyDescent="0.25">
      <c r="L3187" s="13" t="str">
        <f t="shared" si="49"/>
        <v>no incluido</v>
      </c>
    </row>
    <row r="3188" spans="12:12" ht="15.75" customHeight="1" x14ac:dyDescent="0.25">
      <c r="L3188" s="13" t="str">
        <f t="shared" si="49"/>
        <v>no incluido</v>
      </c>
    </row>
    <row r="3189" spans="12:12" ht="15.75" customHeight="1" x14ac:dyDescent="0.25">
      <c r="L3189" s="13" t="str">
        <f t="shared" si="49"/>
        <v>no incluido</v>
      </c>
    </row>
    <row r="3190" spans="12:12" ht="15.75" customHeight="1" x14ac:dyDescent="0.25">
      <c r="L3190" s="13" t="str">
        <f t="shared" si="49"/>
        <v>no incluido</v>
      </c>
    </row>
    <row r="3191" spans="12:12" ht="15.75" customHeight="1" x14ac:dyDescent="0.25">
      <c r="L3191" s="13" t="str">
        <f t="shared" si="49"/>
        <v>no incluido</v>
      </c>
    </row>
    <row r="3192" spans="12:12" ht="15.75" customHeight="1" x14ac:dyDescent="0.25">
      <c r="L3192" s="13" t="str">
        <f t="shared" si="49"/>
        <v>no incluido</v>
      </c>
    </row>
    <row r="3193" spans="12:12" ht="15.75" customHeight="1" x14ac:dyDescent="0.25">
      <c r="L3193" s="13" t="str">
        <f t="shared" si="49"/>
        <v>no incluido</v>
      </c>
    </row>
    <row r="3194" spans="12:12" ht="15.75" customHeight="1" x14ac:dyDescent="0.25">
      <c r="L3194" s="13" t="str">
        <f t="shared" si="49"/>
        <v>no incluido</v>
      </c>
    </row>
    <row r="3195" spans="12:12" ht="15.75" customHeight="1" x14ac:dyDescent="0.25">
      <c r="L3195" s="13" t="str">
        <f t="shared" si="49"/>
        <v>no incluido</v>
      </c>
    </row>
    <row r="3196" spans="12:12" ht="15.75" customHeight="1" x14ac:dyDescent="0.25">
      <c r="L3196" s="13" t="str">
        <f t="shared" si="49"/>
        <v>no incluido</v>
      </c>
    </row>
    <row r="3197" spans="12:12" ht="15.75" customHeight="1" x14ac:dyDescent="0.25">
      <c r="L3197" s="13" t="str">
        <f t="shared" si="49"/>
        <v>no incluido</v>
      </c>
    </row>
    <row r="3198" spans="12:12" ht="15.75" customHeight="1" x14ac:dyDescent="0.25">
      <c r="L3198" s="13" t="str">
        <f t="shared" si="49"/>
        <v>no incluido</v>
      </c>
    </row>
    <row r="3199" spans="12:12" ht="15.75" customHeight="1" x14ac:dyDescent="0.25">
      <c r="L3199" s="13" t="str">
        <f t="shared" si="49"/>
        <v>no incluido</v>
      </c>
    </row>
    <row r="3200" spans="12:12" ht="15.75" customHeight="1" x14ac:dyDescent="0.25">
      <c r="L3200" s="13" t="str">
        <f t="shared" si="49"/>
        <v>no incluido</v>
      </c>
    </row>
    <row r="3201" spans="12:12" ht="15.75" customHeight="1" x14ac:dyDescent="0.25">
      <c r="L3201" s="13" t="str">
        <f t="shared" si="49"/>
        <v>no incluido</v>
      </c>
    </row>
    <row r="3202" spans="12:12" ht="15.75" customHeight="1" x14ac:dyDescent="0.25">
      <c r="L3202" s="13" t="str">
        <f t="shared" ref="L3202:L3265" si="50">IF(ISNUMBER(VLOOKUP(A3202,PRE,1,FALSE)),"PreAlerta",IF(ISNUMBER(VLOOKUP(A3202,POST,1,FALSE)),"PostAlerta",IF(ISNUMBER(VLOOKUP(A3202,EXCL,1,FALSE)),"Excluida","no incluido")))</f>
        <v>no incluido</v>
      </c>
    </row>
    <row r="3203" spans="12:12" ht="15.75" customHeight="1" x14ac:dyDescent="0.25">
      <c r="L3203" s="13" t="str">
        <f t="shared" si="50"/>
        <v>no incluido</v>
      </c>
    </row>
    <row r="3204" spans="12:12" ht="15.75" customHeight="1" x14ac:dyDescent="0.25">
      <c r="L3204" s="13" t="str">
        <f t="shared" si="50"/>
        <v>no incluido</v>
      </c>
    </row>
    <row r="3205" spans="12:12" ht="15.75" customHeight="1" x14ac:dyDescent="0.25">
      <c r="L3205" s="13" t="str">
        <f t="shared" si="50"/>
        <v>no incluido</v>
      </c>
    </row>
    <row r="3206" spans="12:12" ht="15.75" customHeight="1" x14ac:dyDescent="0.25">
      <c r="L3206" s="13" t="str">
        <f t="shared" si="50"/>
        <v>no incluido</v>
      </c>
    </row>
    <row r="3207" spans="12:12" ht="15.75" customHeight="1" x14ac:dyDescent="0.25">
      <c r="L3207" s="13" t="str">
        <f t="shared" si="50"/>
        <v>no incluido</v>
      </c>
    </row>
    <row r="3208" spans="12:12" ht="15.75" customHeight="1" x14ac:dyDescent="0.25">
      <c r="L3208" s="13" t="str">
        <f t="shared" si="50"/>
        <v>no incluido</v>
      </c>
    </row>
    <row r="3209" spans="12:12" ht="15.75" customHeight="1" x14ac:dyDescent="0.25">
      <c r="L3209" s="13" t="str">
        <f t="shared" si="50"/>
        <v>no incluido</v>
      </c>
    </row>
    <row r="3210" spans="12:12" ht="15.75" customHeight="1" x14ac:dyDescent="0.25">
      <c r="L3210" s="13" t="str">
        <f t="shared" si="50"/>
        <v>no incluido</v>
      </c>
    </row>
    <row r="3211" spans="12:12" ht="15.75" customHeight="1" x14ac:dyDescent="0.25">
      <c r="L3211" s="13" t="str">
        <f t="shared" si="50"/>
        <v>no incluido</v>
      </c>
    </row>
    <row r="3212" spans="12:12" ht="15.75" customHeight="1" x14ac:dyDescent="0.25">
      <c r="L3212" s="13" t="str">
        <f t="shared" si="50"/>
        <v>no incluido</v>
      </c>
    </row>
    <row r="3213" spans="12:12" ht="15.75" customHeight="1" x14ac:dyDescent="0.25">
      <c r="L3213" s="13" t="str">
        <f t="shared" si="50"/>
        <v>no incluido</v>
      </c>
    </row>
    <row r="3214" spans="12:12" ht="15.75" customHeight="1" x14ac:dyDescent="0.25">
      <c r="L3214" s="13" t="str">
        <f t="shared" si="50"/>
        <v>no incluido</v>
      </c>
    </row>
    <row r="3215" spans="12:12" ht="15.75" customHeight="1" x14ac:dyDescent="0.25">
      <c r="L3215" s="13" t="str">
        <f t="shared" si="50"/>
        <v>no incluido</v>
      </c>
    </row>
    <row r="3216" spans="12:12" ht="15.75" customHeight="1" x14ac:dyDescent="0.25">
      <c r="L3216" s="13" t="str">
        <f t="shared" si="50"/>
        <v>no incluido</v>
      </c>
    </row>
    <row r="3217" spans="12:12" ht="15.75" customHeight="1" x14ac:dyDescent="0.25">
      <c r="L3217" s="13" t="str">
        <f t="shared" si="50"/>
        <v>no incluido</v>
      </c>
    </row>
    <row r="3218" spans="12:12" ht="15.75" customHeight="1" x14ac:dyDescent="0.25">
      <c r="L3218" s="13" t="str">
        <f t="shared" si="50"/>
        <v>no incluido</v>
      </c>
    </row>
    <row r="3219" spans="12:12" ht="15.75" customHeight="1" x14ac:dyDescent="0.25">
      <c r="L3219" s="13" t="str">
        <f t="shared" si="50"/>
        <v>no incluido</v>
      </c>
    </row>
    <row r="3220" spans="12:12" ht="15.75" customHeight="1" x14ac:dyDescent="0.25">
      <c r="L3220" s="13" t="str">
        <f t="shared" si="50"/>
        <v>no incluido</v>
      </c>
    </row>
    <row r="3221" spans="12:12" ht="15.75" customHeight="1" x14ac:dyDescent="0.25">
      <c r="L3221" s="13" t="str">
        <f t="shared" si="50"/>
        <v>no incluido</v>
      </c>
    </row>
    <row r="3222" spans="12:12" ht="15.75" customHeight="1" x14ac:dyDescent="0.25">
      <c r="L3222" s="13" t="str">
        <f t="shared" si="50"/>
        <v>no incluido</v>
      </c>
    </row>
    <row r="3223" spans="12:12" ht="15.75" customHeight="1" x14ac:dyDescent="0.25">
      <c r="L3223" s="13" t="str">
        <f t="shared" si="50"/>
        <v>no incluido</v>
      </c>
    </row>
    <row r="3224" spans="12:12" ht="15.75" customHeight="1" x14ac:dyDescent="0.25">
      <c r="L3224" s="13" t="str">
        <f t="shared" si="50"/>
        <v>no incluido</v>
      </c>
    </row>
    <row r="3225" spans="12:12" ht="15.75" customHeight="1" x14ac:dyDescent="0.25">
      <c r="L3225" s="13" t="str">
        <f t="shared" si="50"/>
        <v>no incluido</v>
      </c>
    </row>
    <row r="3226" spans="12:12" ht="15.75" customHeight="1" x14ac:dyDescent="0.25">
      <c r="L3226" s="13" t="str">
        <f t="shared" si="50"/>
        <v>no incluido</v>
      </c>
    </row>
    <row r="3227" spans="12:12" ht="15.75" customHeight="1" x14ac:dyDescent="0.25">
      <c r="L3227" s="13" t="str">
        <f t="shared" si="50"/>
        <v>no incluido</v>
      </c>
    </row>
    <row r="3228" spans="12:12" ht="15.75" customHeight="1" x14ac:dyDescent="0.25">
      <c r="L3228" s="13" t="str">
        <f t="shared" si="50"/>
        <v>no incluido</v>
      </c>
    </row>
    <row r="3229" spans="12:12" ht="15.75" customHeight="1" x14ac:dyDescent="0.25">
      <c r="L3229" s="13" t="str">
        <f t="shared" si="50"/>
        <v>no incluido</v>
      </c>
    </row>
    <row r="3230" spans="12:12" ht="15.75" customHeight="1" x14ac:dyDescent="0.25">
      <c r="L3230" s="13" t="str">
        <f t="shared" si="50"/>
        <v>no incluido</v>
      </c>
    </row>
    <row r="3231" spans="12:12" ht="15.75" customHeight="1" x14ac:dyDescent="0.25">
      <c r="L3231" s="13" t="str">
        <f t="shared" si="50"/>
        <v>no incluido</v>
      </c>
    </row>
    <row r="3232" spans="12:12" ht="15.75" customHeight="1" x14ac:dyDescent="0.25">
      <c r="L3232" s="13" t="str">
        <f t="shared" si="50"/>
        <v>no incluido</v>
      </c>
    </row>
    <row r="3233" spans="12:12" ht="15.75" customHeight="1" x14ac:dyDescent="0.25">
      <c r="L3233" s="13" t="str">
        <f t="shared" si="50"/>
        <v>no incluido</v>
      </c>
    </row>
    <row r="3234" spans="12:12" ht="15.75" customHeight="1" x14ac:dyDescent="0.25">
      <c r="L3234" s="13" t="str">
        <f t="shared" si="50"/>
        <v>no incluido</v>
      </c>
    </row>
    <row r="3235" spans="12:12" ht="15.75" customHeight="1" x14ac:dyDescent="0.25">
      <c r="L3235" s="13" t="str">
        <f t="shared" si="50"/>
        <v>no incluido</v>
      </c>
    </row>
    <row r="3236" spans="12:12" ht="15.75" customHeight="1" x14ac:dyDescent="0.25">
      <c r="L3236" s="13" t="str">
        <f t="shared" si="50"/>
        <v>no incluido</v>
      </c>
    </row>
    <row r="3237" spans="12:12" ht="15.75" customHeight="1" x14ac:dyDescent="0.25">
      <c r="L3237" s="13" t="str">
        <f t="shared" si="50"/>
        <v>no incluido</v>
      </c>
    </row>
    <row r="3238" spans="12:12" ht="15.75" customHeight="1" x14ac:dyDescent="0.25">
      <c r="L3238" s="13" t="str">
        <f t="shared" si="50"/>
        <v>no incluido</v>
      </c>
    </row>
    <row r="3239" spans="12:12" ht="15.75" customHeight="1" x14ac:dyDescent="0.25">
      <c r="L3239" s="13" t="str">
        <f t="shared" si="50"/>
        <v>no incluido</v>
      </c>
    </row>
    <row r="3240" spans="12:12" ht="15.75" customHeight="1" x14ac:dyDescent="0.25">
      <c r="L3240" s="13" t="str">
        <f t="shared" si="50"/>
        <v>no incluido</v>
      </c>
    </row>
    <row r="3241" spans="12:12" ht="15.75" customHeight="1" x14ac:dyDescent="0.25">
      <c r="L3241" s="13" t="str">
        <f t="shared" si="50"/>
        <v>no incluido</v>
      </c>
    </row>
    <row r="3242" spans="12:12" ht="15.75" customHeight="1" x14ac:dyDescent="0.25">
      <c r="L3242" s="13" t="str">
        <f t="shared" si="50"/>
        <v>no incluido</v>
      </c>
    </row>
    <row r="3243" spans="12:12" ht="15.75" customHeight="1" x14ac:dyDescent="0.25">
      <c r="L3243" s="13" t="str">
        <f t="shared" si="50"/>
        <v>no incluido</v>
      </c>
    </row>
    <row r="3244" spans="12:12" ht="15.75" customHeight="1" x14ac:dyDescent="0.25">
      <c r="L3244" s="13" t="str">
        <f t="shared" si="50"/>
        <v>no incluido</v>
      </c>
    </row>
    <row r="3245" spans="12:12" ht="15.75" customHeight="1" x14ac:dyDescent="0.25">
      <c r="L3245" s="13" t="str">
        <f t="shared" si="50"/>
        <v>no incluido</v>
      </c>
    </row>
    <row r="3246" spans="12:12" ht="15.75" customHeight="1" x14ac:dyDescent="0.25">
      <c r="L3246" s="13" t="str">
        <f t="shared" si="50"/>
        <v>no incluido</v>
      </c>
    </row>
    <row r="3247" spans="12:12" ht="15.75" customHeight="1" x14ac:dyDescent="0.25">
      <c r="L3247" s="13" t="str">
        <f t="shared" si="50"/>
        <v>no incluido</v>
      </c>
    </row>
    <row r="3248" spans="12:12" ht="15.75" customHeight="1" x14ac:dyDescent="0.25">
      <c r="L3248" s="13" t="str">
        <f t="shared" si="50"/>
        <v>no incluido</v>
      </c>
    </row>
    <row r="3249" spans="12:12" ht="15.75" customHeight="1" x14ac:dyDescent="0.25">
      <c r="L3249" s="13" t="str">
        <f t="shared" si="50"/>
        <v>no incluido</v>
      </c>
    </row>
    <row r="3250" spans="12:12" ht="15.75" customHeight="1" x14ac:dyDescent="0.25">
      <c r="L3250" s="13" t="str">
        <f t="shared" si="50"/>
        <v>no incluido</v>
      </c>
    </row>
    <row r="3251" spans="12:12" ht="15.75" customHeight="1" x14ac:dyDescent="0.25">
      <c r="L3251" s="13" t="str">
        <f t="shared" si="50"/>
        <v>no incluido</v>
      </c>
    </row>
    <row r="3252" spans="12:12" ht="15.75" customHeight="1" x14ac:dyDescent="0.25">
      <c r="L3252" s="13" t="str">
        <f t="shared" si="50"/>
        <v>no incluido</v>
      </c>
    </row>
    <row r="3253" spans="12:12" ht="15.75" customHeight="1" x14ac:dyDescent="0.25">
      <c r="L3253" s="13" t="str">
        <f t="shared" si="50"/>
        <v>no incluido</v>
      </c>
    </row>
    <row r="3254" spans="12:12" ht="15.75" customHeight="1" x14ac:dyDescent="0.25">
      <c r="L3254" s="13" t="str">
        <f t="shared" si="50"/>
        <v>no incluido</v>
      </c>
    </row>
    <row r="3255" spans="12:12" ht="15.75" customHeight="1" x14ac:dyDescent="0.25">
      <c r="L3255" s="13" t="str">
        <f t="shared" si="50"/>
        <v>no incluido</v>
      </c>
    </row>
    <row r="3256" spans="12:12" ht="15.75" customHeight="1" x14ac:dyDescent="0.25">
      <c r="L3256" s="13" t="str">
        <f t="shared" si="50"/>
        <v>no incluido</v>
      </c>
    </row>
    <row r="3257" spans="12:12" ht="15.75" customHeight="1" x14ac:dyDescent="0.25">
      <c r="L3257" s="13" t="str">
        <f t="shared" si="50"/>
        <v>no incluido</v>
      </c>
    </row>
    <row r="3258" spans="12:12" ht="15.75" customHeight="1" x14ac:dyDescent="0.25">
      <c r="L3258" s="13" t="str">
        <f t="shared" si="50"/>
        <v>no incluido</v>
      </c>
    </row>
    <row r="3259" spans="12:12" ht="15.75" customHeight="1" x14ac:dyDescent="0.25">
      <c r="L3259" s="13" t="str">
        <f t="shared" si="50"/>
        <v>no incluido</v>
      </c>
    </row>
    <row r="3260" spans="12:12" ht="15.75" customHeight="1" x14ac:dyDescent="0.25">
      <c r="L3260" s="13" t="str">
        <f t="shared" si="50"/>
        <v>no incluido</v>
      </c>
    </row>
    <row r="3261" spans="12:12" ht="15.75" customHeight="1" x14ac:dyDescent="0.25">
      <c r="L3261" s="13" t="str">
        <f t="shared" si="50"/>
        <v>no incluido</v>
      </c>
    </row>
    <row r="3262" spans="12:12" ht="15.75" customHeight="1" x14ac:dyDescent="0.25">
      <c r="L3262" s="13" t="str">
        <f t="shared" si="50"/>
        <v>no incluido</v>
      </c>
    </row>
    <row r="3263" spans="12:12" ht="15.75" customHeight="1" x14ac:dyDescent="0.25">
      <c r="L3263" s="13" t="str">
        <f t="shared" si="50"/>
        <v>no incluido</v>
      </c>
    </row>
    <row r="3264" spans="12:12" ht="15.75" customHeight="1" x14ac:dyDescent="0.25">
      <c r="L3264" s="13" t="str">
        <f t="shared" si="50"/>
        <v>no incluido</v>
      </c>
    </row>
    <row r="3265" spans="12:12" ht="15.75" customHeight="1" x14ac:dyDescent="0.25">
      <c r="L3265" s="13" t="str">
        <f t="shared" si="50"/>
        <v>no incluido</v>
      </c>
    </row>
    <row r="3266" spans="12:12" ht="15.75" customHeight="1" x14ac:dyDescent="0.25">
      <c r="L3266" s="13" t="str">
        <f t="shared" ref="L3266:L3329" si="51">IF(ISNUMBER(VLOOKUP(A3266,PRE,1,FALSE)),"PreAlerta",IF(ISNUMBER(VLOOKUP(A3266,POST,1,FALSE)),"PostAlerta",IF(ISNUMBER(VLOOKUP(A3266,EXCL,1,FALSE)),"Excluida","no incluido")))</f>
        <v>no incluido</v>
      </c>
    </row>
    <row r="3267" spans="12:12" ht="15.75" customHeight="1" x14ac:dyDescent="0.25">
      <c r="L3267" s="13" t="str">
        <f t="shared" si="51"/>
        <v>no incluido</v>
      </c>
    </row>
    <row r="3268" spans="12:12" ht="15.75" customHeight="1" x14ac:dyDescent="0.25">
      <c r="L3268" s="13" t="str">
        <f t="shared" si="51"/>
        <v>no incluido</v>
      </c>
    </row>
    <row r="3269" spans="12:12" ht="15.75" customHeight="1" x14ac:dyDescent="0.25">
      <c r="L3269" s="13" t="str">
        <f t="shared" si="51"/>
        <v>no incluido</v>
      </c>
    </row>
    <row r="3270" spans="12:12" ht="15.75" customHeight="1" x14ac:dyDescent="0.25">
      <c r="L3270" s="13" t="str">
        <f t="shared" si="51"/>
        <v>no incluido</v>
      </c>
    </row>
    <row r="3271" spans="12:12" ht="15.75" customHeight="1" x14ac:dyDescent="0.25">
      <c r="L3271" s="13" t="str">
        <f t="shared" si="51"/>
        <v>no incluido</v>
      </c>
    </row>
    <row r="3272" spans="12:12" ht="15.75" customHeight="1" x14ac:dyDescent="0.25">
      <c r="L3272" s="13" t="str">
        <f t="shared" si="51"/>
        <v>no incluido</v>
      </c>
    </row>
    <row r="3273" spans="12:12" ht="15.75" customHeight="1" x14ac:dyDescent="0.25">
      <c r="L3273" s="13" t="str">
        <f t="shared" si="51"/>
        <v>no incluido</v>
      </c>
    </row>
    <row r="3274" spans="12:12" ht="15.75" customHeight="1" x14ac:dyDescent="0.25">
      <c r="L3274" s="13" t="str">
        <f t="shared" si="51"/>
        <v>no incluido</v>
      </c>
    </row>
    <row r="3275" spans="12:12" ht="15.75" customHeight="1" x14ac:dyDescent="0.25">
      <c r="L3275" s="13" t="str">
        <f t="shared" si="51"/>
        <v>no incluido</v>
      </c>
    </row>
    <row r="3276" spans="12:12" ht="15.75" customHeight="1" x14ac:dyDescent="0.25">
      <c r="L3276" s="13" t="str">
        <f t="shared" si="51"/>
        <v>no incluido</v>
      </c>
    </row>
    <row r="3277" spans="12:12" ht="15.75" customHeight="1" x14ac:dyDescent="0.25">
      <c r="L3277" s="13" t="str">
        <f t="shared" si="51"/>
        <v>no incluido</v>
      </c>
    </row>
    <row r="3278" spans="12:12" ht="15.75" customHeight="1" x14ac:dyDescent="0.25">
      <c r="L3278" s="13" t="str">
        <f t="shared" si="51"/>
        <v>no incluido</v>
      </c>
    </row>
    <row r="3279" spans="12:12" ht="15.75" customHeight="1" x14ac:dyDescent="0.25">
      <c r="L3279" s="13" t="str">
        <f t="shared" si="51"/>
        <v>no incluido</v>
      </c>
    </row>
    <row r="3280" spans="12:12" ht="15.75" customHeight="1" x14ac:dyDescent="0.25">
      <c r="L3280" s="13" t="str">
        <f t="shared" si="51"/>
        <v>no incluido</v>
      </c>
    </row>
    <row r="3281" spans="12:12" ht="15.75" customHeight="1" x14ac:dyDescent="0.25">
      <c r="L3281" s="13" t="str">
        <f t="shared" si="51"/>
        <v>no incluido</v>
      </c>
    </row>
    <row r="3282" spans="12:12" ht="15.75" customHeight="1" x14ac:dyDescent="0.25">
      <c r="L3282" s="13" t="str">
        <f t="shared" si="51"/>
        <v>no incluido</v>
      </c>
    </row>
    <row r="3283" spans="12:12" ht="15.75" customHeight="1" x14ac:dyDescent="0.25">
      <c r="L3283" s="13" t="str">
        <f t="shared" si="51"/>
        <v>no incluido</v>
      </c>
    </row>
    <row r="3284" spans="12:12" ht="15.75" customHeight="1" x14ac:dyDescent="0.25">
      <c r="L3284" s="13" t="str">
        <f t="shared" si="51"/>
        <v>no incluido</v>
      </c>
    </row>
    <row r="3285" spans="12:12" ht="15.75" customHeight="1" x14ac:dyDescent="0.25">
      <c r="L3285" s="13" t="str">
        <f t="shared" si="51"/>
        <v>no incluido</v>
      </c>
    </row>
    <row r="3286" spans="12:12" ht="15.75" customHeight="1" x14ac:dyDescent="0.25">
      <c r="L3286" s="13" t="str">
        <f t="shared" si="51"/>
        <v>no incluido</v>
      </c>
    </row>
    <row r="3287" spans="12:12" ht="15.75" customHeight="1" x14ac:dyDescent="0.25">
      <c r="L3287" s="13" t="str">
        <f t="shared" si="51"/>
        <v>no incluido</v>
      </c>
    </row>
    <row r="3288" spans="12:12" ht="15.75" customHeight="1" x14ac:dyDescent="0.25">
      <c r="L3288" s="13" t="str">
        <f t="shared" si="51"/>
        <v>no incluido</v>
      </c>
    </row>
    <row r="3289" spans="12:12" ht="15.75" customHeight="1" x14ac:dyDescent="0.25">
      <c r="L3289" s="13" t="str">
        <f t="shared" si="51"/>
        <v>no incluido</v>
      </c>
    </row>
    <row r="3290" spans="12:12" ht="15.75" customHeight="1" x14ac:dyDescent="0.25">
      <c r="L3290" s="13" t="str">
        <f t="shared" si="51"/>
        <v>no incluido</v>
      </c>
    </row>
    <row r="3291" spans="12:12" ht="15.75" customHeight="1" x14ac:dyDescent="0.25">
      <c r="L3291" s="13" t="str">
        <f t="shared" si="51"/>
        <v>no incluido</v>
      </c>
    </row>
    <row r="3292" spans="12:12" ht="15.75" customHeight="1" x14ac:dyDescent="0.25">
      <c r="L3292" s="13" t="str">
        <f t="shared" si="51"/>
        <v>no incluido</v>
      </c>
    </row>
    <row r="3293" spans="12:12" ht="15.75" customHeight="1" x14ac:dyDescent="0.25">
      <c r="L3293" s="13" t="str">
        <f t="shared" si="51"/>
        <v>no incluido</v>
      </c>
    </row>
    <row r="3294" spans="12:12" ht="15.75" customHeight="1" x14ac:dyDescent="0.25">
      <c r="L3294" s="13" t="str">
        <f t="shared" si="51"/>
        <v>no incluido</v>
      </c>
    </row>
    <row r="3295" spans="12:12" ht="15.75" customHeight="1" x14ac:dyDescent="0.25">
      <c r="L3295" s="13" t="str">
        <f t="shared" si="51"/>
        <v>no incluido</v>
      </c>
    </row>
    <row r="3296" spans="12:12" ht="15.75" customHeight="1" x14ac:dyDescent="0.25">
      <c r="L3296" s="13" t="str">
        <f t="shared" si="51"/>
        <v>no incluido</v>
      </c>
    </row>
    <row r="3297" spans="12:12" ht="15.75" customHeight="1" x14ac:dyDescent="0.25">
      <c r="L3297" s="13" t="str">
        <f t="shared" si="51"/>
        <v>no incluido</v>
      </c>
    </row>
    <row r="3298" spans="12:12" ht="15.75" customHeight="1" x14ac:dyDescent="0.25">
      <c r="L3298" s="13" t="str">
        <f t="shared" si="51"/>
        <v>no incluido</v>
      </c>
    </row>
    <row r="3299" spans="12:12" ht="15.75" customHeight="1" x14ac:dyDescent="0.25">
      <c r="L3299" s="13" t="str">
        <f t="shared" si="51"/>
        <v>no incluido</v>
      </c>
    </row>
    <row r="3300" spans="12:12" ht="15.75" customHeight="1" x14ac:dyDescent="0.25">
      <c r="L3300" s="13" t="str">
        <f t="shared" si="51"/>
        <v>no incluido</v>
      </c>
    </row>
    <row r="3301" spans="12:12" ht="15.75" customHeight="1" x14ac:dyDescent="0.25">
      <c r="L3301" s="13" t="str">
        <f t="shared" si="51"/>
        <v>no incluido</v>
      </c>
    </row>
    <row r="3302" spans="12:12" ht="15.75" customHeight="1" x14ac:dyDescent="0.25">
      <c r="L3302" s="13" t="str">
        <f t="shared" si="51"/>
        <v>no incluido</v>
      </c>
    </row>
    <row r="3303" spans="12:12" ht="15.75" customHeight="1" x14ac:dyDescent="0.25">
      <c r="L3303" s="13" t="str">
        <f t="shared" si="51"/>
        <v>no incluido</v>
      </c>
    </row>
    <row r="3304" spans="12:12" ht="15.75" customHeight="1" x14ac:dyDescent="0.25">
      <c r="L3304" s="13" t="str">
        <f t="shared" si="51"/>
        <v>no incluido</v>
      </c>
    </row>
    <row r="3305" spans="12:12" ht="15.75" customHeight="1" x14ac:dyDescent="0.25">
      <c r="L3305" s="13" t="str">
        <f t="shared" si="51"/>
        <v>no incluido</v>
      </c>
    </row>
    <row r="3306" spans="12:12" ht="15.75" customHeight="1" x14ac:dyDescent="0.25">
      <c r="L3306" s="13" t="str">
        <f t="shared" si="51"/>
        <v>no incluido</v>
      </c>
    </row>
    <row r="3307" spans="12:12" ht="15.75" customHeight="1" x14ac:dyDescent="0.25">
      <c r="L3307" s="13" t="str">
        <f t="shared" si="51"/>
        <v>no incluido</v>
      </c>
    </row>
    <row r="3308" spans="12:12" ht="15.75" customHeight="1" x14ac:dyDescent="0.25">
      <c r="L3308" s="13" t="str">
        <f t="shared" si="51"/>
        <v>no incluido</v>
      </c>
    </row>
    <row r="3309" spans="12:12" ht="15.75" customHeight="1" x14ac:dyDescent="0.25">
      <c r="L3309" s="13" t="str">
        <f t="shared" si="51"/>
        <v>no incluido</v>
      </c>
    </row>
    <row r="3310" spans="12:12" ht="15.75" customHeight="1" x14ac:dyDescent="0.25">
      <c r="L3310" s="13" t="str">
        <f t="shared" si="51"/>
        <v>no incluido</v>
      </c>
    </row>
    <row r="3311" spans="12:12" ht="15.75" customHeight="1" x14ac:dyDescent="0.25">
      <c r="L3311" s="13" t="str">
        <f t="shared" si="51"/>
        <v>no incluido</v>
      </c>
    </row>
    <row r="3312" spans="12:12" ht="15.75" customHeight="1" x14ac:dyDescent="0.25">
      <c r="L3312" s="13" t="str">
        <f t="shared" si="51"/>
        <v>no incluido</v>
      </c>
    </row>
    <row r="3313" spans="12:12" ht="15.75" customHeight="1" x14ac:dyDescent="0.25">
      <c r="L3313" s="13" t="str">
        <f t="shared" si="51"/>
        <v>no incluido</v>
      </c>
    </row>
    <row r="3314" spans="12:12" ht="15.75" customHeight="1" x14ac:dyDescent="0.25">
      <c r="L3314" s="13" t="str">
        <f t="shared" si="51"/>
        <v>no incluido</v>
      </c>
    </row>
    <row r="3315" spans="12:12" ht="15.75" customHeight="1" x14ac:dyDescent="0.25">
      <c r="L3315" s="13" t="str">
        <f t="shared" si="51"/>
        <v>no incluido</v>
      </c>
    </row>
    <row r="3316" spans="12:12" ht="15.75" customHeight="1" x14ac:dyDescent="0.25">
      <c r="L3316" s="13" t="str">
        <f t="shared" si="51"/>
        <v>no incluido</v>
      </c>
    </row>
    <row r="3317" spans="12:12" ht="15.75" customHeight="1" x14ac:dyDescent="0.25">
      <c r="L3317" s="13" t="str">
        <f t="shared" si="51"/>
        <v>no incluido</v>
      </c>
    </row>
    <row r="3318" spans="12:12" ht="15.75" customHeight="1" x14ac:dyDescent="0.25">
      <c r="L3318" s="13" t="str">
        <f t="shared" si="51"/>
        <v>no incluido</v>
      </c>
    </row>
    <row r="3319" spans="12:12" ht="15.75" customHeight="1" x14ac:dyDescent="0.25">
      <c r="L3319" s="13" t="str">
        <f t="shared" si="51"/>
        <v>no incluido</v>
      </c>
    </row>
    <row r="3320" spans="12:12" ht="15.75" customHeight="1" x14ac:dyDescent="0.25">
      <c r="L3320" s="13" t="str">
        <f t="shared" si="51"/>
        <v>no incluido</v>
      </c>
    </row>
    <row r="3321" spans="12:12" ht="15.75" customHeight="1" x14ac:dyDescent="0.25">
      <c r="L3321" s="13" t="str">
        <f t="shared" si="51"/>
        <v>no incluido</v>
      </c>
    </row>
    <row r="3322" spans="12:12" ht="15.75" customHeight="1" x14ac:dyDescent="0.25">
      <c r="L3322" s="13" t="str">
        <f t="shared" si="51"/>
        <v>no incluido</v>
      </c>
    </row>
    <row r="3323" spans="12:12" ht="15.75" customHeight="1" x14ac:dyDescent="0.25">
      <c r="L3323" s="13" t="str">
        <f t="shared" si="51"/>
        <v>no incluido</v>
      </c>
    </row>
    <row r="3324" spans="12:12" ht="15.75" customHeight="1" x14ac:dyDescent="0.25">
      <c r="L3324" s="13" t="str">
        <f t="shared" si="51"/>
        <v>no incluido</v>
      </c>
    </row>
    <row r="3325" spans="12:12" ht="15.75" customHeight="1" x14ac:dyDescent="0.25">
      <c r="L3325" s="13" t="str">
        <f t="shared" si="51"/>
        <v>no incluido</v>
      </c>
    </row>
    <row r="3326" spans="12:12" ht="15.75" customHeight="1" x14ac:dyDescent="0.25">
      <c r="L3326" s="13" t="str">
        <f t="shared" si="51"/>
        <v>no incluido</v>
      </c>
    </row>
    <row r="3327" spans="12:12" ht="15.75" customHeight="1" x14ac:dyDescent="0.25">
      <c r="L3327" s="13" t="str">
        <f t="shared" si="51"/>
        <v>no incluido</v>
      </c>
    </row>
    <row r="3328" spans="12:12" ht="15.75" customHeight="1" x14ac:dyDescent="0.25">
      <c r="L3328" s="13" t="str">
        <f t="shared" si="51"/>
        <v>no incluido</v>
      </c>
    </row>
    <row r="3329" spans="12:12" ht="15.75" customHeight="1" x14ac:dyDescent="0.25">
      <c r="L3329" s="13" t="str">
        <f t="shared" si="51"/>
        <v>no incluido</v>
      </c>
    </row>
    <row r="3330" spans="12:12" ht="15.75" customHeight="1" x14ac:dyDescent="0.25">
      <c r="L3330" s="13" t="str">
        <f t="shared" ref="L3330:L3393" si="52">IF(ISNUMBER(VLOOKUP(A3330,PRE,1,FALSE)),"PreAlerta",IF(ISNUMBER(VLOOKUP(A3330,POST,1,FALSE)),"PostAlerta",IF(ISNUMBER(VLOOKUP(A3330,EXCL,1,FALSE)),"Excluida","no incluido")))</f>
        <v>no incluido</v>
      </c>
    </row>
    <row r="3331" spans="12:12" ht="15.75" customHeight="1" x14ac:dyDescent="0.25">
      <c r="L3331" s="13" t="str">
        <f t="shared" si="52"/>
        <v>no incluido</v>
      </c>
    </row>
    <row r="3332" spans="12:12" ht="15.75" customHeight="1" x14ac:dyDescent="0.25">
      <c r="L3332" s="13" t="str">
        <f t="shared" si="52"/>
        <v>no incluido</v>
      </c>
    </row>
    <row r="3333" spans="12:12" ht="15.75" customHeight="1" x14ac:dyDescent="0.25">
      <c r="L3333" s="13" t="str">
        <f t="shared" si="52"/>
        <v>no incluido</v>
      </c>
    </row>
    <row r="3334" spans="12:12" ht="15.75" customHeight="1" x14ac:dyDescent="0.25">
      <c r="L3334" s="13" t="str">
        <f t="shared" si="52"/>
        <v>no incluido</v>
      </c>
    </row>
    <row r="3335" spans="12:12" ht="15.75" customHeight="1" x14ac:dyDescent="0.25">
      <c r="L3335" s="13" t="str">
        <f t="shared" si="52"/>
        <v>no incluido</v>
      </c>
    </row>
    <row r="3336" spans="12:12" ht="15.75" customHeight="1" x14ac:dyDescent="0.25">
      <c r="L3336" s="13" t="str">
        <f t="shared" si="52"/>
        <v>no incluido</v>
      </c>
    </row>
    <row r="3337" spans="12:12" ht="15.75" customHeight="1" x14ac:dyDescent="0.25">
      <c r="L3337" s="13" t="str">
        <f t="shared" si="52"/>
        <v>no incluido</v>
      </c>
    </row>
    <row r="3338" spans="12:12" ht="15.75" customHeight="1" x14ac:dyDescent="0.25">
      <c r="L3338" s="13" t="str">
        <f t="shared" si="52"/>
        <v>no incluido</v>
      </c>
    </row>
    <row r="3339" spans="12:12" ht="15.75" customHeight="1" x14ac:dyDescent="0.25">
      <c r="L3339" s="13" t="str">
        <f t="shared" si="52"/>
        <v>no incluido</v>
      </c>
    </row>
    <row r="3340" spans="12:12" ht="15.75" customHeight="1" x14ac:dyDescent="0.25">
      <c r="L3340" s="13" t="str">
        <f t="shared" si="52"/>
        <v>no incluido</v>
      </c>
    </row>
    <row r="3341" spans="12:12" ht="15.75" customHeight="1" x14ac:dyDescent="0.25">
      <c r="L3341" s="13" t="str">
        <f t="shared" si="52"/>
        <v>no incluido</v>
      </c>
    </row>
    <row r="3342" spans="12:12" ht="15.75" customHeight="1" x14ac:dyDescent="0.25">
      <c r="L3342" s="13" t="str">
        <f t="shared" si="52"/>
        <v>no incluido</v>
      </c>
    </row>
    <row r="3343" spans="12:12" ht="15.75" customHeight="1" x14ac:dyDescent="0.25">
      <c r="L3343" s="13" t="str">
        <f t="shared" si="52"/>
        <v>no incluido</v>
      </c>
    </row>
    <row r="3344" spans="12:12" ht="15.75" customHeight="1" x14ac:dyDescent="0.25">
      <c r="L3344" s="13" t="str">
        <f t="shared" si="52"/>
        <v>no incluido</v>
      </c>
    </row>
    <row r="3345" spans="12:12" ht="15.75" customHeight="1" x14ac:dyDescent="0.25">
      <c r="L3345" s="13" t="str">
        <f t="shared" si="52"/>
        <v>no incluido</v>
      </c>
    </row>
    <row r="3346" spans="12:12" ht="15.75" customHeight="1" x14ac:dyDescent="0.25">
      <c r="L3346" s="13" t="str">
        <f t="shared" si="52"/>
        <v>no incluido</v>
      </c>
    </row>
    <row r="3347" spans="12:12" ht="15.75" customHeight="1" x14ac:dyDescent="0.25">
      <c r="L3347" s="13" t="str">
        <f t="shared" si="52"/>
        <v>no incluido</v>
      </c>
    </row>
    <row r="3348" spans="12:12" ht="15.75" customHeight="1" x14ac:dyDescent="0.25">
      <c r="L3348" s="13" t="str">
        <f t="shared" si="52"/>
        <v>no incluido</v>
      </c>
    </row>
    <row r="3349" spans="12:12" ht="15.75" customHeight="1" x14ac:dyDescent="0.25">
      <c r="L3349" s="13" t="str">
        <f t="shared" si="52"/>
        <v>no incluido</v>
      </c>
    </row>
    <row r="3350" spans="12:12" ht="15.75" customHeight="1" x14ac:dyDescent="0.25">
      <c r="L3350" s="13" t="str">
        <f t="shared" si="52"/>
        <v>no incluido</v>
      </c>
    </row>
    <row r="3351" spans="12:12" ht="15.75" customHeight="1" x14ac:dyDescent="0.25">
      <c r="L3351" s="13" t="str">
        <f t="shared" si="52"/>
        <v>no incluido</v>
      </c>
    </row>
    <row r="3352" spans="12:12" ht="15.75" customHeight="1" x14ac:dyDescent="0.25">
      <c r="L3352" s="13" t="str">
        <f t="shared" si="52"/>
        <v>no incluido</v>
      </c>
    </row>
    <row r="3353" spans="12:12" ht="15.75" customHeight="1" x14ac:dyDescent="0.25">
      <c r="L3353" s="13" t="str">
        <f t="shared" si="52"/>
        <v>no incluido</v>
      </c>
    </row>
    <row r="3354" spans="12:12" ht="15.75" customHeight="1" x14ac:dyDescent="0.25">
      <c r="L3354" s="13" t="str">
        <f t="shared" si="52"/>
        <v>no incluido</v>
      </c>
    </row>
    <row r="3355" spans="12:12" ht="15.75" customHeight="1" x14ac:dyDescent="0.25">
      <c r="L3355" s="13" t="str">
        <f t="shared" si="52"/>
        <v>no incluido</v>
      </c>
    </row>
    <row r="3356" spans="12:12" ht="15.75" customHeight="1" x14ac:dyDescent="0.25">
      <c r="L3356" s="13" t="str">
        <f t="shared" si="52"/>
        <v>no incluido</v>
      </c>
    </row>
    <row r="3357" spans="12:12" ht="15.75" customHeight="1" x14ac:dyDescent="0.25">
      <c r="L3357" s="13" t="str">
        <f t="shared" si="52"/>
        <v>no incluido</v>
      </c>
    </row>
    <row r="3358" spans="12:12" ht="15.75" customHeight="1" x14ac:dyDescent="0.25">
      <c r="L3358" s="13" t="str">
        <f t="shared" si="52"/>
        <v>no incluido</v>
      </c>
    </row>
    <row r="3359" spans="12:12" ht="15.75" customHeight="1" x14ac:dyDescent="0.25">
      <c r="L3359" s="13" t="str">
        <f t="shared" si="52"/>
        <v>no incluido</v>
      </c>
    </row>
    <row r="3360" spans="12:12" ht="15.75" customHeight="1" x14ac:dyDescent="0.25">
      <c r="L3360" s="13" t="str">
        <f t="shared" si="52"/>
        <v>no incluido</v>
      </c>
    </row>
    <row r="3361" spans="12:12" ht="15.75" customHeight="1" x14ac:dyDescent="0.25">
      <c r="L3361" s="13" t="str">
        <f t="shared" si="52"/>
        <v>no incluido</v>
      </c>
    </row>
    <row r="3362" spans="12:12" ht="15.75" customHeight="1" x14ac:dyDescent="0.25">
      <c r="L3362" s="13" t="str">
        <f t="shared" si="52"/>
        <v>no incluido</v>
      </c>
    </row>
    <row r="3363" spans="12:12" ht="15.75" customHeight="1" x14ac:dyDescent="0.25">
      <c r="L3363" s="13" t="str">
        <f t="shared" si="52"/>
        <v>no incluido</v>
      </c>
    </row>
    <row r="3364" spans="12:12" ht="15.75" customHeight="1" x14ac:dyDescent="0.25">
      <c r="L3364" s="13" t="str">
        <f t="shared" si="52"/>
        <v>no incluido</v>
      </c>
    </row>
    <row r="3365" spans="12:12" ht="15.75" customHeight="1" x14ac:dyDescent="0.25">
      <c r="L3365" s="13" t="str">
        <f t="shared" si="52"/>
        <v>no incluido</v>
      </c>
    </row>
    <row r="3366" spans="12:12" ht="15.75" customHeight="1" x14ac:dyDescent="0.25">
      <c r="L3366" s="13" t="str">
        <f t="shared" si="52"/>
        <v>no incluido</v>
      </c>
    </row>
    <row r="3367" spans="12:12" ht="15.75" customHeight="1" x14ac:dyDescent="0.25">
      <c r="L3367" s="13" t="str">
        <f t="shared" si="52"/>
        <v>no incluido</v>
      </c>
    </row>
    <row r="3368" spans="12:12" ht="15.75" customHeight="1" x14ac:dyDescent="0.25">
      <c r="L3368" s="13" t="str">
        <f t="shared" si="52"/>
        <v>no incluido</v>
      </c>
    </row>
    <row r="3369" spans="12:12" ht="15.75" customHeight="1" x14ac:dyDescent="0.25">
      <c r="L3369" s="13" t="str">
        <f t="shared" si="52"/>
        <v>no incluido</v>
      </c>
    </row>
    <row r="3370" spans="12:12" ht="15.75" customHeight="1" x14ac:dyDescent="0.25">
      <c r="L3370" s="13" t="str">
        <f t="shared" si="52"/>
        <v>no incluido</v>
      </c>
    </row>
    <row r="3371" spans="12:12" ht="15.75" customHeight="1" x14ac:dyDescent="0.25">
      <c r="L3371" s="13" t="str">
        <f t="shared" si="52"/>
        <v>no incluido</v>
      </c>
    </row>
    <row r="3372" spans="12:12" ht="15.75" customHeight="1" x14ac:dyDescent="0.25">
      <c r="L3372" s="13" t="str">
        <f t="shared" si="52"/>
        <v>no incluido</v>
      </c>
    </row>
    <row r="3373" spans="12:12" ht="15.75" customHeight="1" x14ac:dyDescent="0.25">
      <c r="L3373" s="13" t="str">
        <f t="shared" si="52"/>
        <v>no incluido</v>
      </c>
    </row>
    <row r="3374" spans="12:12" ht="15.75" customHeight="1" x14ac:dyDescent="0.25">
      <c r="L3374" s="13" t="str">
        <f t="shared" si="52"/>
        <v>no incluido</v>
      </c>
    </row>
    <row r="3375" spans="12:12" ht="15.75" customHeight="1" x14ac:dyDescent="0.25">
      <c r="L3375" s="13" t="str">
        <f t="shared" si="52"/>
        <v>no incluido</v>
      </c>
    </row>
    <row r="3376" spans="12:12" ht="15.75" customHeight="1" x14ac:dyDescent="0.25">
      <c r="L3376" s="13" t="str">
        <f t="shared" si="52"/>
        <v>no incluido</v>
      </c>
    </row>
    <row r="3377" spans="12:12" ht="15.75" customHeight="1" x14ac:dyDescent="0.25">
      <c r="L3377" s="13" t="str">
        <f t="shared" si="52"/>
        <v>no incluido</v>
      </c>
    </row>
    <row r="3378" spans="12:12" ht="15.75" customHeight="1" x14ac:dyDescent="0.25">
      <c r="L3378" s="13" t="str">
        <f t="shared" si="52"/>
        <v>no incluido</v>
      </c>
    </row>
    <row r="3379" spans="12:12" ht="15.75" customHeight="1" x14ac:dyDescent="0.25">
      <c r="L3379" s="13" t="str">
        <f t="shared" si="52"/>
        <v>no incluido</v>
      </c>
    </row>
    <row r="3380" spans="12:12" ht="15.75" customHeight="1" x14ac:dyDescent="0.25">
      <c r="L3380" s="13" t="str">
        <f t="shared" si="52"/>
        <v>no incluido</v>
      </c>
    </row>
    <row r="3381" spans="12:12" ht="15.75" customHeight="1" x14ac:dyDescent="0.25">
      <c r="L3381" s="13" t="str">
        <f t="shared" si="52"/>
        <v>no incluido</v>
      </c>
    </row>
    <row r="3382" spans="12:12" ht="15.75" customHeight="1" x14ac:dyDescent="0.25">
      <c r="L3382" s="13" t="str">
        <f t="shared" si="52"/>
        <v>no incluido</v>
      </c>
    </row>
    <row r="3383" spans="12:12" ht="15.75" customHeight="1" x14ac:dyDescent="0.25">
      <c r="L3383" s="13" t="str">
        <f t="shared" si="52"/>
        <v>no incluido</v>
      </c>
    </row>
    <row r="3384" spans="12:12" ht="15.75" customHeight="1" x14ac:dyDescent="0.25">
      <c r="L3384" s="13" t="str">
        <f t="shared" si="52"/>
        <v>no incluido</v>
      </c>
    </row>
    <row r="3385" spans="12:12" ht="15.75" customHeight="1" x14ac:dyDescent="0.25">
      <c r="L3385" s="13" t="str">
        <f t="shared" si="52"/>
        <v>no incluido</v>
      </c>
    </row>
    <row r="3386" spans="12:12" ht="15.75" customHeight="1" x14ac:dyDescent="0.25">
      <c r="L3386" s="13" t="str">
        <f t="shared" si="52"/>
        <v>no incluido</v>
      </c>
    </row>
    <row r="3387" spans="12:12" ht="15.75" customHeight="1" x14ac:dyDescent="0.25">
      <c r="L3387" s="13" t="str">
        <f t="shared" si="52"/>
        <v>no incluido</v>
      </c>
    </row>
    <row r="3388" spans="12:12" ht="15.75" customHeight="1" x14ac:dyDescent="0.25">
      <c r="L3388" s="13" t="str">
        <f t="shared" si="52"/>
        <v>no incluido</v>
      </c>
    </row>
    <row r="3389" spans="12:12" ht="15.75" customHeight="1" x14ac:dyDescent="0.25">
      <c r="L3389" s="13" t="str">
        <f t="shared" si="52"/>
        <v>no incluido</v>
      </c>
    </row>
    <row r="3390" spans="12:12" ht="15.75" customHeight="1" x14ac:dyDescent="0.25">
      <c r="L3390" s="13" t="str">
        <f t="shared" si="52"/>
        <v>no incluido</v>
      </c>
    </row>
    <row r="3391" spans="12:12" ht="15.75" customHeight="1" x14ac:dyDescent="0.25">
      <c r="L3391" s="13" t="str">
        <f t="shared" si="52"/>
        <v>no incluido</v>
      </c>
    </row>
    <row r="3392" spans="12:12" ht="15.75" customHeight="1" x14ac:dyDescent="0.25">
      <c r="L3392" s="13" t="str">
        <f t="shared" si="52"/>
        <v>no incluido</v>
      </c>
    </row>
    <row r="3393" spans="12:12" ht="15.75" customHeight="1" x14ac:dyDescent="0.25">
      <c r="L3393" s="13" t="str">
        <f t="shared" si="52"/>
        <v>no incluido</v>
      </c>
    </row>
    <row r="3394" spans="12:12" ht="15.75" customHeight="1" x14ac:dyDescent="0.25">
      <c r="L3394" s="13" t="str">
        <f t="shared" ref="L3394:L3457" si="53">IF(ISNUMBER(VLOOKUP(A3394,PRE,1,FALSE)),"PreAlerta",IF(ISNUMBER(VLOOKUP(A3394,POST,1,FALSE)),"PostAlerta",IF(ISNUMBER(VLOOKUP(A3394,EXCL,1,FALSE)),"Excluida","no incluido")))</f>
        <v>no incluido</v>
      </c>
    </row>
    <row r="3395" spans="12:12" ht="15.75" customHeight="1" x14ac:dyDescent="0.25">
      <c r="L3395" s="13" t="str">
        <f t="shared" si="53"/>
        <v>no incluido</v>
      </c>
    </row>
    <row r="3396" spans="12:12" ht="15.75" customHeight="1" x14ac:dyDescent="0.25">
      <c r="L3396" s="13" t="str">
        <f t="shared" si="53"/>
        <v>no incluido</v>
      </c>
    </row>
    <row r="3397" spans="12:12" ht="15.75" customHeight="1" x14ac:dyDescent="0.25">
      <c r="L3397" s="13" t="str">
        <f t="shared" si="53"/>
        <v>no incluido</v>
      </c>
    </row>
    <row r="3398" spans="12:12" ht="15.75" customHeight="1" x14ac:dyDescent="0.25">
      <c r="L3398" s="13" t="str">
        <f t="shared" si="53"/>
        <v>no incluido</v>
      </c>
    </row>
    <row r="3399" spans="12:12" ht="15.75" customHeight="1" x14ac:dyDescent="0.25">
      <c r="L3399" s="13" t="str">
        <f t="shared" si="53"/>
        <v>no incluido</v>
      </c>
    </row>
    <row r="3400" spans="12:12" ht="15.75" customHeight="1" x14ac:dyDescent="0.25">
      <c r="L3400" s="13" t="str">
        <f t="shared" si="53"/>
        <v>no incluido</v>
      </c>
    </row>
    <row r="3401" spans="12:12" ht="15.75" customHeight="1" x14ac:dyDescent="0.25">
      <c r="L3401" s="13" t="str">
        <f t="shared" si="53"/>
        <v>no incluido</v>
      </c>
    </row>
    <row r="3402" spans="12:12" ht="15.75" customHeight="1" x14ac:dyDescent="0.25">
      <c r="L3402" s="13" t="str">
        <f t="shared" si="53"/>
        <v>no incluido</v>
      </c>
    </row>
    <row r="3403" spans="12:12" ht="15.75" customHeight="1" x14ac:dyDescent="0.25">
      <c r="L3403" s="13" t="str">
        <f t="shared" si="53"/>
        <v>no incluido</v>
      </c>
    </row>
    <row r="3404" spans="12:12" ht="15.75" customHeight="1" x14ac:dyDescent="0.25">
      <c r="L3404" s="13" t="str">
        <f t="shared" si="53"/>
        <v>no incluido</v>
      </c>
    </row>
    <row r="3405" spans="12:12" ht="15.75" customHeight="1" x14ac:dyDescent="0.25">
      <c r="L3405" s="13" t="str">
        <f t="shared" si="53"/>
        <v>no incluido</v>
      </c>
    </row>
    <row r="3406" spans="12:12" ht="15.75" customHeight="1" x14ac:dyDescent="0.25">
      <c r="L3406" s="13" t="str">
        <f t="shared" si="53"/>
        <v>no incluido</v>
      </c>
    </row>
    <row r="3407" spans="12:12" ht="15.75" customHeight="1" x14ac:dyDescent="0.25">
      <c r="L3407" s="13" t="str">
        <f t="shared" si="53"/>
        <v>no incluido</v>
      </c>
    </row>
    <row r="3408" spans="12:12" ht="15.75" customHeight="1" x14ac:dyDescent="0.25">
      <c r="L3408" s="13" t="str">
        <f t="shared" si="53"/>
        <v>no incluido</v>
      </c>
    </row>
    <row r="3409" spans="12:12" ht="15.75" customHeight="1" x14ac:dyDescent="0.25">
      <c r="L3409" s="13" t="str">
        <f t="shared" si="53"/>
        <v>no incluido</v>
      </c>
    </row>
    <row r="3410" spans="12:12" ht="15.75" customHeight="1" x14ac:dyDescent="0.25">
      <c r="L3410" s="13" t="str">
        <f t="shared" si="53"/>
        <v>no incluido</v>
      </c>
    </row>
    <row r="3411" spans="12:12" ht="15.75" customHeight="1" x14ac:dyDescent="0.25">
      <c r="L3411" s="13" t="str">
        <f t="shared" si="53"/>
        <v>no incluido</v>
      </c>
    </row>
    <row r="3412" spans="12:12" ht="15.75" customHeight="1" x14ac:dyDescent="0.25">
      <c r="L3412" s="13" t="str">
        <f t="shared" si="53"/>
        <v>no incluido</v>
      </c>
    </row>
    <row r="3413" spans="12:12" ht="15.75" customHeight="1" x14ac:dyDescent="0.25">
      <c r="L3413" s="13" t="str">
        <f t="shared" si="53"/>
        <v>no incluido</v>
      </c>
    </row>
    <row r="3414" spans="12:12" ht="15.75" customHeight="1" x14ac:dyDescent="0.25">
      <c r="L3414" s="13" t="str">
        <f t="shared" si="53"/>
        <v>no incluido</v>
      </c>
    </row>
    <row r="3415" spans="12:12" ht="15.75" customHeight="1" x14ac:dyDescent="0.25">
      <c r="L3415" s="13" t="str">
        <f t="shared" si="53"/>
        <v>no incluido</v>
      </c>
    </row>
    <row r="3416" spans="12:12" ht="15.75" customHeight="1" x14ac:dyDescent="0.25">
      <c r="L3416" s="13" t="str">
        <f t="shared" si="53"/>
        <v>no incluido</v>
      </c>
    </row>
    <row r="3417" spans="12:12" ht="15.75" customHeight="1" x14ac:dyDescent="0.25">
      <c r="L3417" s="13" t="str">
        <f t="shared" si="53"/>
        <v>no incluido</v>
      </c>
    </row>
    <row r="3418" spans="12:12" ht="15.75" customHeight="1" x14ac:dyDescent="0.25">
      <c r="L3418" s="13" t="str">
        <f t="shared" si="53"/>
        <v>no incluido</v>
      </c>
    </row>
    <row r="3419" spans="12:12" ht="15.75" customHeight="1" x14ac:dyDescent="0.25">
      <c r="L3419" s="13" t="str">
        <f t="shared" si="53"/>
        <v>no incluido</v>
      </c>
    </row>
    <row r="3420" spans="12:12" ht="15.75" customHeight="1" x14ac:dyDescent="0.25">
      <c r="L3420" s="13" t="str">
        <f t="shared" si="53"/>
        <v>no incluido</v>
      </c>
    </row>
    <row r="3421" spans="12:12" ht="15.75" customHeight="1" x14ac:dyDescent="0.25">
      <c r="L3421" s="13" t="str">
        <f t="shared" si="53"/>
        <v>no incluido</v>
      </c>
    </row>
    <row r="3422" spans="12:12" ht="15.75" customHeight="1" x14ac:dyDescent="0.25">
      <c r="L3422" s="13" t="str">
        <f t="shared" si="53"/>
        <v>no incluido</v>
      </c>
    </row>
    <row r="3423" spans="12:12" ht="15.75" customHeight="1" x14ac:dyDescent="0.25">
      <c r="L3423" s="13" t="str">
        <f t="shared" si="53"/>
        <v>no incluido</v>
      </c>
    </row>
    <row r="3424" spans="12:12" ht="15.75" customHeight="1" x14ac:dyDescent="0.25">
      <c r="L3424" s="13" t="str">
        <f t="shared" si="53"/>
        <v>no incluido</v>
      </c>
    </row>
    <row r="3425" spans="12:12" ht="15.75" customHeight="1" x14ac:dyDescent="0.25">
      <c r="L3425" s="13" t="str">
        <f t="shared" si="53"/>
        <v>no incluido</v>
      </c>
    </row>
    <row r="3426" spans="12:12" ht="15.75" customHeight="1" x14ac:dyDescent="0.25">
      <c r="L3426" s="13" t="str">
        <f t="shared" si="53"/>
        <v>no incluido</v>
      </c>
    </row>
    <row r="3427" spans="12:12" ht="15.75" customHeight="1" x14ac:dyDescent="0.25">
      <c r="L3427" s="13" t="str">
        <f t="shared" si="53"/>
        <v>no incluido</v>
      </c>
    </row>
    <row r="3428" spans="12:12" ht="15.75" customHeight="1" x14ac:dyDescent="0.25">
      <c r="L3428" s="13" t="str">
        <f t="shared" si="53"/>
        <v>no incluido</v>
      </c>
    </row>
    <row r="3429" spans="12:12" ht="15.75" customHeight="1" x14ac:dyDescent="0.25">
      <c r="L3429" s="13" t="str">
        <f t="shared" si="53"/>
        <v>no incluido</v>
      </c>
    </row>
    <row r="3430" spans="12:12" ht="15.75" customHeight="1" x14ac:dyDescent="0.25">
      <c r="L3430" s="13" t="str">
        <f t="shared" si="53"/>
        <v>no incluido</v>
      </c>
    </row>
    <row r="3431" spans="12:12" ht="15.75" customHeight="1" x14ac:dyDescent="0.25">
      <c r="L3431" s="13" t="str">
        <f t="shared" si="53"/>
        <v>no incluido</v>
      </c>
    </row>
    <row r="3432" spans="12:12" ht="15.75" customHeight="1" x14ac:dyDescent="0.25">
      <c r="L3432" s="13" t="str">
        <f t="shared" si="53"/>
        <v>no incluido</v>
      </c>
    </row>
    <row r="3433" spans="12:12" ht="15.75" customHeight="1" x14ac:dyDescent="0.25">
      <c r="L3433" s="13" t="str">
        <f t="shared" si="53"/>
        <v>no incluido</v>
      </c>
    </row>
    <row r="3434" spans="12:12" ht="15.75" customHeight="1" x14ac:dyDescent="0.25">
      <c r="L3434" s="13" t="str">
        <f t="shared" si="53"/>
        <v>no incluido</v>
      </c>
    </row>
    <row r="3435" spans="12:12" ht="15.75" customHeight="1" x14ac:dyDescent="0.25">
      <c r="L3435" s="13" t="str">
        <f t="shared" si="53"/>
        <v>no incluido</v>
      </c>
    </row>
    <row r="3436" spans="12:12" ht="15.75" customHeight="1" x14ac:dyDescent="0.25">
      <c r="L3436" s="13" t="str">
        <f t="shared" si="53"/>
        <v>no incluido</v>
      </c>
    </row>
    <row r="3437" spans="12:12" ht="15.75" customHeight="1" x14ac:dyDescent="0.25">
      <c r="L3437" s="13" t="str">
        <f t="shared" si="53"/>
        <v>no incluido</v>
      </c>
    </row>
    <row r="3438" spans="12:12" ht="15.75" customHeight="1" x14ac:dyDescent="0.25">
      <c r="L3438" s="13" t="str">
        <f t="shared" si="53"/>
        <v>no incluido</v>
      </c>
    </row>
    <row r="3439" spans="12:12" ht="15.75" customHeight="1" x14ac:dyDescent="0.25">
      <c r="L3439" s="13" t="str">
        <f t="shared" si="53"/>
        <v>no incluido</v>
      </c>
    </row>
    <row r="3440" spans="12:12" ht="15.75" customHeight="1" x14ac:dyDescent="0.25">
      <c r="L3440" s="13" t="str">
        <f t="shared" si="53"/>
        <v>no incluido</v>
      </c>
    </row>
    <row r="3441" spans="12:12" ht="15.75" customHeight="1" x14ac:dyDescent="0.25">
      <c r="L3441" s="13" t="str">
        <f t="shared" si="53"/>
        <v>no incluido</v>
      </c>
    </row>
    <row r="3442" spans="12:12" ht="15.75" customHeight="1" x14ac:dyDescent="0.25">
      <c r="L3442" s="13" t="str">
        <f t="shared" si="53"/>
        <v>no incluido</v>
      </c>
    </row>
    <row r="3443" spans="12:12" ht="15.75" customHeight="1" x14ac:dyDescent="0.25">
      <c r="L3443" s="13" t="str">
        <f t="shared" si="53"/>
        <v>no incluido</v>
      </c>
    </row>
    <row r="3444" spans="12:12" ht="15.75" customHeight="1" x14ac:dyDescent="0.25">
      <c r="L3444" s="13" t="str">
        <f t="shared" si="53"/>
        <v>no incluido</v>
      </c>
    </row>
    <row r="3445" spans="12:12" ht="15.75" customHeight="1" x14ac:dyDescent="0.25">
      <c r="L3445" s="13" t="str">
        <f t="shared" si="53"/>
        <v>no incluido</v>
      </c>
    </row>
    <row r="3446" spans="12:12" ht="15.75" customHeight="1" x14ac:dyDescent="0.25">
      <c r="L3446" s="13" t="str">
        <f t="shared" si="53"/>
        <v>no incluido</v>
      </c>
    </row>
    <row r="3447" spans="12:12" ht="15.75" customHeight="1" x14ac:dyDescent="0.25">
      <c r="L3447" s="13" t="str">
        <f t="shared" si="53"/>
        <v>no incluido</v>
      </c>
    </row>
    <row r="3448" spans="12:12" ht="15.75" customHeight="1" x14ac:dyDescent="0.25">
      <c r="L3448" s="13" t="str">
        <f t="shared" si="53"/>
        <v>no incluido</v>
      </c>
    </row>
    <row r="3449" spans="12:12" ht="15.75" customHeight="1" x14ac:dyDescent="0.25">
      <c r="L3449" s="13" t="str">
        <f t="shared" si="53"/>
        <v>no incluido</v>
      </c>
    </row>
    <row r="3450" spans="12:12" ht="15.75" customHeight="1" x14ac:dyDescent="0.25">
      <c r="L3450" s="13" t="str">
        <f t="shared" si="53"/>
        <v>no incluido</v>
      </c>
    </row>
    <row r="3451" spans="12:12" ht="15.75" customHeight="1" x14ac:dyDescent="0.25">
      <c r="L3451" s="13" t="str">
        <f t="shared" si="53"/>
        <v>no incluido</v>
      </c>
    </row>
    <row r="3452" spans="12:12" ht="15.75" customHeight="1" x14ac:dyDescent="0.25">
      <c r="L3452" s="13" t="str">
        <f t="shared" si="53"/>
        <v>no incluido</v>
      </c>
    </row>
    <row r="3453" spans="12:12" ht="15.75" customHeight="1" x14ac:dyDescent="0.25">
      <c r="L3453" s="13" t="str">
        <f t="shared" si="53"/>
        <v>no incluido</v>
      </c>
    </row>
    <row r="3454" spans="12:12" ht="15.75" customHeight="1" x14ac:dyDescent="0.25">
      <c r="L3454" s="13" t="str">
        <f t="shared" si="53"/>
        <v>no incluido</v>
      </c>
    </row>
    <row r="3455" spans="12:12" ht="15.75" customHeight="1" x14ac:dyDescent="0.25">
      <c r="L3455" s="13" t="str">
        <f t="shared" si="53"/>
        <v>no incluido</v>
      </c>
    </row>
    <row r="3456" spans="12:12" ht="15.75" customHeight="1" x14ac:dyDescent="0.25">
      <c r="L3456" s="13" t="str">
        <f t="shared" si="53"/>
        <v>no incluido</v>
      </c>
    </row>
    <row r="3457" spans="12:12" ht="15.75" customHeight="1" x14ac:dyDescent="0.25">
      <c r="L3457" s="13" t="str">
        <f t="shared" si="53"/>
        <v>no incluido</v>
      </c>
    </row>
    <row r="3458" spans="12:12" ht="15.75" customHeight="1" x14ac:dyDescent="0.25">
      <c r="L3458" s="13" t="str">
        <f t="shared" ref="L3458:L3521" si="54">IF(ISNUMBER(VLOOKUP(A3458,PRE,1,FALSE)),"PreAlerta",IF(ISNUMBER(VLOOKUP(A3458,POST,1,FALSE)),"PostAlerta",IF(ISNUMBER(VLOOKUP(A3458,EXCL,1,FALSE)),"Excluida","no incluido")))</f>
        <v>no incluido</v>
      </c>
    </row>
    <row r="3459" spans="12:12" ht="15.75" customHeight="1" x14ac:dyDescent="0.25">
      <c r="L3459" s="13" t="str">
        <f t="shared" si="54"/>
        <v>no incluido</v>
      </c>
    </row>
    <row r="3460" spans="12:12" ht="15.75" customHeight="1" x14ac:dyDescent="0.25">
      <c r="L3460" s="13" t="str">
        <f t="shared" si="54"/>
        <v>no incluido</v>
      </c>
    </row>
    <row r="3461" spans="12:12" ht="15.75" customHeight="1" x14ac:dyDescent="0.25">
      <c r="L3461" s="13" t="str">
        <f t="shared" si="54"/>
        <v>no incluido</v>
      </c>
    </row>
    <row r="3462" spans="12:12" ht="15.75" customHeight="1" x14ac:dyDescent="0.25">
      <c r="L3462" s="13" t="str">
        <f t="shared" si="54"/>
        <v>no incluido</v>
      </c>
    </row>
    <row r="3463" spans="12:12" ht="15.75" customHeight="1" x14ac:dyDescent="0.25">
      <c r="L3463" s="13" t="str">
        <f t="shared" si="54"/>
        <v>no incluido</v>
      </c>
    </row>
    <row r="3464" spans="12:12" ht="15.75" customHeight="1" x14ac:dyDescent="0.25">
      <c r="L3464" s="13" t="str">
        <f t="shared" si="54"/>
        <v>no incluido</v>
      </c>
    </row>
    <row r="3465" spans="12:12" ht="15.75" customHeight="1" x14ac:dyDescent="0.25">
      <c r="L3465" s="13" t="str">
        <f t="shared" si="54"/>
        <v>no incluido</v>
      </c>
    </row>
    <row r="3466" spans="12:12" ht="15.75" customHeight="1" x14ac:dyDescent="0.25">
      <c r="L3466" s="13" t="str">
        <f t="shared" si="54"/>
        <v>no incluido</v>
      </c>
    </row>
    <row r="3467" spans="12:12" ht="15.75" customHeight="1" x14ac:dyDescent="0.25">
      <c r="L3467" s="13" t="str">
        <f t="shared" si="54"/>
        <v>no incluido</v>
      </c>
    </row>
    <row r="3468" spans="12:12" ht="15.75" customHeight="1" x14ac:dyDescent="0.25">
      <c r="L3468" s="13" t="str">
        <f t="shared" si="54"/>
        <v>no incluido</v>
      </c>
    </row>
    <row r="3469" spans="12:12" ht="15.75" customHeight="1" x14ac:dyDescent="0.25">
      <c r="L3469" s="13" t="str">
        <f t="shared" si="54"/>
        <v>no incluido</v>
      </c>
    </row>
    <row r="3470" spans="12:12" ht="15.75" customHeight="1" x14ac:dyDescent="0.25">
      <c r="L3470" s="13" t="str">
        <f t="shared" si="54"/>
        <v>no incluido</v>
      </c>
    </row>
    <row r="3471" spans="12:12" ht="15.75" customHeight="1" x14ac:dyDescent="0.25">
      <c r="L3471" s="13" t="str">
        <f t="shared" si="54"/>
        <v>no incluido</v>
      </c>
    </row>
    <row r="3472" spans="12:12" ht="15.75" customHeight="1" x14ac:dyDescent="0.25">
      <c r="L3472" s="13" t="str">
        <f t="shared" si="54"/>
        <v>no incluido</v>
      </c>
    </row>
    <row r="3473" spans="12:12" ht="15.75" customHeight="1" x14ac:dyDescent="0.25">
      <c r="L3473" s="13" t="str">
        <f t="shared" si="54"/>
        <v>no incluido</v>
      </c>
    </row>
    <row r="3474" spans="12:12" ht="15.75" customHeight="1" x14ac:dyDescent="0.25">
      <c r="L3474" s="13" t="str">
        <f t="shared" si="54"/>
        <v>no incluido</v>
      </c>
    </row>
    <row r="3475" spans="12:12" ht="15.75" customHeight="1" x14ac:dyDescent="0.25">
      <c r="L3475" s="13" t="str">
        <f t="shared" si="54"/>
        <v>no incluido</v>
      </c>
    </row>
    <row r="3476" spans="12:12" ht="15.75" customHeight="1" x14ac:dyDescent="0.25">
      <c r="L3476" s="13" t="str">
        <f t="shared" si="54"/>
        <v>no incluido</v>
      </c>
    </row>
    <row r="3477" spans="12:12" ht="15.75" customHeight="1" x14ac:dyDescent="0.25">
      <c r="L3477" s="13" t="str">
        <f t="shared" si="54"/>
        <v>no incluido</v>
      </c>
    </row>
    <row r="3478" spans="12:12" ht="15.75" customHeight="1" x14ac:dyDescent="0.25">
      <c r="L3478" s="13" t="str">
        <f t="shared" si="54"/>
        <v>no incluido</v>
      </c>
    </row>
    <row r="3479" spans="12:12" ht="15.75" customHeight="1" x14ac:dyDescent="0.25">
      <c r="L3479" s="13" t="str">
        <f t="shared" si="54"/>
        <v>no incluido</v>
      </c>
    </row>
    <row r="3480" spans="12:12" ht="15.75" customHeight="1" x14ac:dyDescent="0.25">
      <c r="L3480" s="13" t="str">
        <f t="shared" si="54"/>
        <v>no incluido</v>
      </c>
    </row>
    <row r="3481" spans="12:12" ht="15.75" customHeight="1" x14ac:dyDescent="0.25">
      <c r="L3481" s="13" t="str">
        <f t="shared" si="54"/>
        <v>no incluido</v>
      </c>
    </row>
    <row r="3482" spans="12:12" ht="15.75" customHeight="1" x14ac:dyDescent="0.25">
      <c r="L3482" s="13" t="str">
        <f t="shared" si="54"/>
        <v>no incluido</v>
      </c>
    </row>
    <row r="3483" spans="12:12" ht="15.75" customHeight="1" x14ac:dyDescent="0.25">
      <c r="L3483" s="13" t="str">
        <f t="shared" si="54"/>
        <v>no incluido</v>
      </c>
    </row>
    <row r="3484" spans="12:12" ht="15.75" customHeight="1" x14ac:dyDescent="0.25">
      <c r="L3484" s="13" t="str">
        <f t="shared" si="54"/>
        <v>no incluido</v>
      </c>
    </row>
    <row r="3485" spans="12:12" ht="15.75" customHeight="1" x14ac:dyDescent="0.25">
      <c r="L3485" s="13" t="str">
        <f t="shared" si="54"/>
        <v>no incluido</v>
      </c>
    </row>
    <row r="3486" spans="12:12" ht="15.75" customHeight="1" x14ac:dyDescent="0.25">
      <c r="L3486" s="13" t="str">
        <f t="shared" si="54"/>
        <v>no incluido</v>
      </c>
    </row>
    <row r="3487" spans="12:12" ht="15.75" customHeight="1" x14ac:dyDescent="0.25">
      <c r="L3487" s="13" t="str">
        <f t="shared" si="54"/>
        <v>no incluido</v>
      </c>
    </row>
    <row r="3488" spans="12:12" ht="15.75" customHeight="1" x14ac:dyDescent="0.25">
      <c r="L3488" s="13" t="str">
        <f t="shared" si="54"/>
        <v>no incluido</v>
      </c>
    </row>
    <row r="3489" spans="12:12" ht="15.75" customHeight="1" x14ac:dyDescent="0.25">
      <c r="L3489" s="13" t="str">
        <f t="shared" si="54"/>
        <v>no incluido</v>
      </c>
    </row>
    <row r="3490" spans="12:12" ht="15.75" customHeight="1" x14ac:dyDescent="0.25">
      <c r="L3490" s="13" t="str">
        <f t="shared" si="54"/>
        <v>no incluido</v>
      </c>
    </row>
    <row r="3491" spans="12:12" ht="15.75" customHeight="1" x14ac:dyDescent="0.25">
      <c r="L3491" s="13" t="str">
        <f t="shared" si="54"/>
        <v>no incluido</v>
      </c>
    </row>
    <row r="3492" spans="12:12" ht="15.75" customHeight="1" x14ac:dyDescent="0.25">
      <c r="L3492" s="13" t="str">
        <f t="shared" si="54"/>
        <v>no incluido</v>
      </c>
    </row>
    <row r="3493" spans="12:12" ht="15.75" customHeight="1" x14ac:dyDescent="0.25">
      <c r="L3493" s="13" t="str">
        <f t="shared" si="54"/>
        <v>no incluido</v>
      </c>
    </row>
    <row r="3494" spans="12:12" ht="15.75" customHeight="1" x14ac:dyDescent="0.25">
      <c r="L3494" s="13" t="str">
        <f t="shared" si="54"/>
        <v>no incluido</v>
      </c>
    </row>
    <row r="3495" spans="12:12" ht="15.75" customHeight="1" x14ac:dyDescent="0.25">
      <c r="L3495" s="13" t="str">
        <f t="shared" si="54"/>
        <v>no incluido</v>
      </c>
    </row>
    <row r="3496" spans="12:12" ht="15.75" customHeight="1" x14ac:dyDescent="0.25">
      <c r="L3496" s="13" t="str">
        <f t="shared" si="54"/>
        <v>no incluido</v>
      </c>
    </row>
    <row r="3497" spans="12:12" ht="15.75" customHeight="1" x14ac:dyDescent="0.25">
      <c r="L3497" s="13" t="str">
        <f t="shared" si="54"/>
        <v>no incluido</v>
      </c>
    </row>
    <row r="3498" spans="12:12" ht="15.75" customHeight="1" x14ac:dyDescent="0.25">
      <c r="L3498" s="13" t="str">
        <f t="shared" si="54"/>
        <v>no incluido</v>
      </c>
    </row>
    <row r="3499" spans="12:12" ht="15.75" customHeight="1" x14ac:dyDescent="0.25">
      <c r="L3499" s="13" t="str">
        <f t="shared" si="54"/>
        <v>no incluido</v>
      </c>
    </row>
    <row r="3500" spans="12:12" ht="15.75" customHeight="1" x14ac:dyDescent="0.25">
      <c r="L3500" s="13" t="str">
        <f t="shared" si="54"/>
        <v>no incluido</v>
      </c>
    </row>
    <row r="3501" spans="12:12" ht="15.75" customHeight="1" x14ac:dyDescent="0.25">
      <c r="L3501" s="13" t="str">
        <f t="shared" si="54"/>
        <v>no incluido</v>
      </c>
    </row>
    <row r="3502" spans="12:12" ht="15.75" customHeight="1" x14ac:dyDescent="0.25">
      <c r="L3502" s="13" t="str">
        <f t="shared" si="54"/>
        <v>no incluido</v>
      </c>
    </row>
    <row r="3503" spans="12:12" ht="15.75" customHeight="1" x14ac:dyDescent="0.25">
      <c r="L3503" s="13" t="str">
        <f t="shared" si="54"/>
        <v>no incluido</v>
      </c>
    </row>
    <row r="3504" spans="12:12" ht="15.75" customHeight="1" x14ac:dyDescent="0.25">
      <c r="L3504" s="13" t="str">
        <f t="shared" si="54"/>
        <v>no incluido</v>
      </c>
    </row>
    <row r="3505" spans="12:12" ht="15.75" customHeight="1" x14ac:dyDescent="0.25">
      <c r="L3505" s="13" t="str">
        <f t="shared" si="54"/>
        <v>no incluido</v>
      </c>
    </row>
    <row r="3506" spans="12:12" ht="15.75" customHeight="1" x14ac:dyDescent="0.25">
      <c r="L3506" s="13" t="str">
        <f t="shared" si="54"/>
        <v>no incluido</v>
      </c>
    </row>
    <row r="3507" spans="12:12" ht="15.75" customHeight="1" x14ac:dyDescent="0.25">
      <c r="L3507" s="13" t="str">
        <f t="shared" si="54"/>
        <v>no incluido</v>
      </c>
    </row>
    <row r="3508" spans="12:12" ht="15.75" customHeight="1" x14ac:dyDescent="0.25">
      <c r="L3508" s="13" t="str">
        <f t="shared" si="54"/>
        <v>no incluido</v>
      </c>
    </row>
    <row r="3509" spans="12:12" ht="15.75" customHeight="1" x14ac:dyDescent="0.25">
      <c r="L3509" s="13" t="str">
        <f t="shared" si="54"/>
        <v>no incluido</v>
      </c>
    </row>
    <row r="3510" spans="12:12" ht="15.75" customHeight="1" x14ac:dyDescent="0.25">
      <c r="L3510" s="13" t="str">
        <f t="shared" si="54"/>
        <v>no incluido</v>
      </c>
    </row>
    <row r="3511" spans="12:12" ht="15.75" customHeight="1" x14ac:dyDescent="0.25">
      <c r="L3511" s="13" t="str">
        <f t="shared" si="54"/>
        <v>no incluido</v>
      </c>
    </row>
    <row r="3512" spans="12:12" ht="15.75" customHeight="1" x14ac:dyDescent="0.25">
      <c r="L3512" s="13" t="str">
        <f t="shared" si="54"/>
        <v>no incluido</v>
      </c>
    </row>
    <row r="3513" spans="12:12" ht="15.75" customHeight="1" x14ac:dyDescent="0.25">
      <c r="L3513" s="13" t="str">
        <f t="shared" si="54"/>
        <v>no incluido</v>
      </c>
    </row>
    <row r="3514" spans="12:12" ht="15.75" customHeight="1" x14ac:dyDescent="0.25">
      <c r="L3514" s="13" t="str">
        <f t="shared" si="54"/>
        <v>no incluido</v>
      </c>
    </row>
    <row r="3515" spans="12:12" ht="15.75" customHeight="1" x14ac:dyDescent="0.25">
      <c r="L3515" s="13" t="str">
        <f t="shared" si="54"/>
        <v>no incluido</v>
      </c>
    </row>
    <row r="3516" spans="12:12" ht="15.75" customHeight="1" x14ac:dyDescent="0.25">
      <c r="L3516" s="13" t="str">
        <f t="shared" si="54"/>
        <v>no incluido</v>
      </c>
    </row>
    <row r="3517" spans="12:12" ht="15.75" customHeight="1" x14ac:dyDescent="0.25">
      <c r="L3517" s="13" t="str">
        <f t="shared" si="54"/>
        <v>no incluido</v>
      </c>
    </row>
    <row r="3518" spans="12:12" ht="15.75" customHeight="1" x14ac:dyDescent="0.25">
      <c r="L3518" s="13" t="str">
        <f t="shared" si="54"/>
        <v>no incluido</v>
      </c>
    </row>
    <row r="3519" spans="12:12" ht="15.75" customHeight="1" x14ac:dyDescent="0.25">
      <c r="L3519" s="13" t="str">
        <f t="shared" si="54"/>
        <v>no incluido</v>
      </c>
    </row>
    <row r="3520" spans="12:12" ht="15.75" customHeight="1" x14ac:dyDescent="0.25">
      <c r="L3520" s="13" t="str">
        <f t="shared" si="54"/>
        <v>no incluido</v>
      </c>
    </row>
    <row r="3521" spans="12:12" ht="15.75" customHeight="1" x14ac:dyDescent="0.25">
      <c r="L3521" s="13" t="str">
        <f t="shared" si="54"/>
        <v>no incluido</v>
      </c>
    </row>
    <row r="3522" spans="12:12" ht="15.75" customHeight="1" x14ac:dyDescent="0.25">
      <c r="L3522" s="13" t="str">
        <f t="shared" ref="L3522:L3585" si="55">IF(ISNUMBER(VLOOKUP(A3522,PRE,1,FALSE)),"PreAlerta",IF(ISNUMBER(VLOOKUP(A3522,POST,1,FALSE)),"PostAlerta",IF(ISNUMBER(VLOOKUP(A3522,EXCL,1,FALSE)),"Excluida","no incluido")))</f>
        <v>no incluido</v>
      </c>
    </row>
    <row r="3523" spans="12:12" ht="15.75" customHeight="1" x14ac:dyDescent="0.25">
      <c r="L3523" s="13" t="str">
        <f t="shared" si="55"/>
        <v>no incluido</v>
      </c>
    </row>
    <row r="3524" spans="12:12" ht="15.75" customHeight="1" x14ac:dyDescent="0.25">
      <c r="L3524" s="13" t="str">
        <f t="shared" si="55"/>
        <v>no incluido</v>
      </c>
    </row>
    <row r="3525" spans="12:12" ht="15.75" customHeight="1" x14ac:dyDescent="0.25">
      <c r="L3525" s="13" t="str">
        <f t="shared" si="55"/>
        <v>no incluido</v>
      </c>
    </row>
    <row r="3526" spans="12:12" ht="15.75" customHeight="1" x14ac:dyDescent="0.25">
      <c r="L3526" s="13" t="str">
        <f t="shared" si="55"/>
        <v>no incluido</v>
      </c>
    </row>
    <row r="3527" spans="12:12" ht="15.75" customHeight="1" x14ac:dyDescent="0.25">
      <c r="L3527" s="13" t="str">
        <f t="shared" si="55"/>
        <v>no incluido</v>
      </c>
    </row>
    <row r="3528" spans="12:12" ht="15.75" customHeight="1" x14ac:dyDescent="0.25">
      <c r="L3528" s="13" t="str">
        <f t="shared" si="55"/>
        <v>no incluido</v>
      </c>
    </row>
    <row r="3529" spans="12:12" ht="15.75" customHeight="1" x14ac:dyDescent="0.25">
      <c r="L3529" s="13" t="str">
        <f t="shared" si="55"/>
        <v>no incluido</v>
      </c>
    </row>
    <row r="3530" spans="12:12" ht="15.75" customHeight="1" x14ac:dyDescent="0.25">
      <c r="L3530" s="13" t="str">
        <f t="shared" si="55"/>
        <v>no incluido</v>
      </c>
    </row>
    <row r="3531" spans="12:12" ht="15.75" customHeight="1" x14ac:dyDescent="0.25">
      <c r="L3531" s="13" t="str">
        <f t="shared" si="55"/>
        <v>no incluido</v>
      </c>
    </row>
    <row r="3532" spans="12:12" ht="15.75" customHeight="1" x14ac:dyDescent="0.25">
      <c r="L3532" s="13" t="str">
        <f t="shared" si="55"/>
        <v>no incluido</v>
      </c>
    </row>
    <row r="3533" spans="12:12" ht="15.75" customHeight="1" x14ac:dyDescent="0.25">
      <c r="L3533" s="13" t="str">
        <f t="shared" si="55"/>
        <v>no incluido</v>
      </c>
    </row>
    <row r="3534" spans="12:12" ht="15.75" customHeight="1" x14ac:dyDescent="0.25">
      <c r="L3534" s="13" t="str">
        <f t="shared" si="55"/>
        <v>no incluido</v>
      </c>
    </row>
    <row r="3535" spans="12:12" ht="15.75" customHeight="1" x14ac:dyDescent="0.25">
      <c r="L3535" s="13" t="str">
        <f t="shared" si="55"/>
        <v>no incluido</v>
      </c>
    </row>
    <row r="3536" spans="12:12" ht="15.75" customHeight="1" x14ac:dyDescent="0.25">
      <c r="L3536" s="13" t="str">
        <f t="shared" si="55"/>
        <v>no incluido</v>
      </c>
    </row>
    <row r="3537" spans="12:12" ht="15.75" customHeight="1" x14ac:dyDescent="0.25">
      <c r="L3537" s="13" t="str">
        <f t="shared" si="55"/>
        <v>no incluido</v>
      </c>
    </row>
    <row r="3538" spans="12:12" ht="15.75" customHeight="1" x14ac:dyDescent="0.25">
      <c r="L3538" s="13" t="str">
        <f t="shared" si="55"/>
        <v>no incluido</v>
      </c>
    </row>
    <row r="3539" spans="12:12" ht="15.75" customHeight="1" x14ac:dyDescent="0.25">
      <c r="L3539" s="13" t="str">
        <f t="shared" si="55"/>
        <v>no incluido</v>
      </c>
    </row>
    <row r="3540" spans="12:12" ht="15.75" customHeight="1" x14ac:dyDescent="0.25">
      <c r="L3540" s="13" t="str">
        <f t="shared" si="55"/>
        <v>no incluido</v>
      </c>
    </row>
    <row r="3541" spans="12:12" ht="15.75" customHeight="1" x14ac:dyDescent="0.25">
      <c r="L3541" s="13" t="str">
        <f t="shared" si="55"/>
        <v>no incluido</v>
      </c>
    </row>
    <row r="3542" spans="12:12" ht="15.75" customHeight="1" x14ac:dyDescent="0.25">
      <c r="L3542" s="13" t="str">
        <f t="shared" si="55"/>
        <v>no incluido</v>
      </c>
    </row>
    <row r="3543" spans="12:12" ht="15.75" customHeight="1" x14ac:dyDescent="0.25">
      <c r="L3543" s="13" t="str">
        <f t="shared" si="55"/>
        <v>no incluido</v>
      </c>
    </row>
    <row r="3544" spans="12:12" ht="15.75" customHeight="1" x14ac:dyDescent="0.25">
      <c r="L3544" s="13" t="str">
        <f t="shared" si="55"/>
        <v>no incluido</v>
      </c>
    </row>
    <row r="3545" spans="12:12" ht="15.75" customHeight="1" x14ac:dyDescent="0.25">
      <c r="L3545" s="13" t="str">
        <f t="shared" si="55"/>
        <v>no incluido</v>
      </c>
    </row>
    <row r="3546" spans="12:12" ht="15.75" customHeight="1" x14ac:dyDescent="0.25">
      <c r="L3546" s="13" t="str">
        <f t="shared" si="55"/>
        <v>no incluido</v>
      </c>
    </row>
    <row r="3547" spans="12:12" ht="15.75" customHeight="1" x14ac:dyDescent="0.25">
      <c r="L3547" s="13" t="str">
        <f t="shared" si="55"/>
        <v>no incluido</v>
      </c>
    </row>
    <row r="3548" spans="12:12" ht="15.75" customHeight="1" x14ac:dyDescent="0.25">
      <c r="L3548" s="13" t="str">
        <f t="shared" si="55"/>
        <v>no incluido</v>
      </c>
    </row>
    <row r="3549" spans="12:12" ht="15.75" customHeight="1" x14ac:dyDescent="0.25">
      <c r="L3549" s="13" t="str">
        <f t="shared" si="55"/>
        <v>no incluido</v>
      </c>
    </row>
    <row r="3550" spans="12:12" ht="15.75" customHeight="1" x14ac:dyDescent="0.25">
      <c r="L3550" s="13" t="str">
        <f t="shared" si="55"/>
        <v>no incluido</v>
      </c>
    </row>
    <row r="3551" spans="12:12" ht="15.75" customHeight="1" x14ac:dyDescent="0.25">
      <c r="L3551" s="13" t="str">
        <f t="shared" si="55"/>
        <v>no incluido</v>
      </c>
    </row>
    <row r="3552" spans="12:12" ht="15.75" customHeight="1" x14ac:dyDescent="0.25">
      <c r="L3552" s="13" t="str">
        <f t="shared" si="55"/>
        <v>no incluido</v>
      </c>
    </row>
    <row r="3553" spans="12:12" ht="15.75" customHeight="1" x14ac:dyDescent="0.25">
      <c r="L3553" s="13" t="str">
        <f t="shared" si="55"/>
        <v>no incluido</v>
      </c>
    </row>
    <row r="3554" spans="12:12" ht="15.75" customHeight="1" x14ac:dyDescent="0.25">
      <c r="L3554" s="13" t="str">
        <f t="shared" si="55"/>
        <v>no incluido</v>
      </c>
    </row>
    <row r="3555" spans="12:12" ht="15.75" customHeight="1" x14ac:dyDescent="0.25">
      <c r="L3555" s="13" t="str">
        <f t="shared" si="55"/>
        <v>no incluido</v>
      </c>
    </row>
    <row r="3556" spans="12:12" ht="15.75" customHeight="1" x14ac:dyDescent="0.25">
      <c r="L3556" s="13" t="str">
        <f t="shared" si="55"/>
        <v>no incluido</v>
      </c>
    </row>
    <row r="3557" spans="12:12" ht="15.75" customHeight="1" x14ac:dyDescent="0.25">
      <c r="L3557" s="13" t="str">
        <f t="shared" si="55"/>
        <v>no incluido</v>
      </c>
    </row>
    <row r="3558" spans="12:12" ht="15.75" customHeight="1" x14ac:dyDescent="0.25">
      <c r="L3558" s="13" t="str">
        <f t="shared" si="55"/>
        <v>no incluido</v>
      </c>
    </row>
    <row r="3559" spans="12:12" ht="15.75" customHeight="1" x14ac:dyDescent="0.25">
      <c r="L3559" s="13" t="str">
        <f t="shared" si="55"/>
        <v>no incluido</v>
      </c>
    </row>
    <row r="3560" spans="12:12" ht="15.75" customHeight="1" x14ac:dyDescent="0.25">
      <c r="L3560" s="13" t="str">
        <f t="shared" si="55"/>
        <v>no incluido</v>
      </c>
    </row>
    <row r="3561" spans="12:12" ht="15.75" customHeight="1" x14ac:dyDescent="0.25">
      <c r="L3561" s="13" t="str">
        <f t="shared" si="55"/>
        <v>no incluido</v>
      </c>
    </row>
    <row r="3562" spans="12:12" ht="15.75" customHeight="1" x14ac:dyDescent="0.25">
      <c r="L3562" s="13" t="str">
        <f t="shared" si="55"/>
        <v>no incluido</v>
      </c>
    </row>
    <row r="3563" spans="12:12" ht="15.75" customHeight="1" x14ac:dyDescent="0.25">
      <c r="L3563" s="13" t="str">
        <f t="shared" si="55"/>
        <v>no incluido</v>
      </c>
    </row>
    <row r="3564" spans="12:12" ht="15.75" customHeight="1" x14ac:dyDescent="0.25">
      <c r="L3564" s="13" t="str">
        <f t="shared" si="55"/>
        <v>no incluido</v>
      </c>
    </row>
    <row r="3565" spans="12:12" ht="15.75" customHeight="1" x14ac:dyDescent="0.25">
      <c r="L3565" s="13" t="str">
        <f t="shared" si="55"/>
        <v>no incluido</v>
      </c>
    </row>
    <row r="3566" spans="12:12" ht="15.75" customHeight="1" x14ac:dyDescent="0.25">
      <c r="L3566" s="13" t="str">
        <f t="shared" si="55"/>
        <v>no incluido</v>
      </c>
    </row>
    <row r="3567" spans="12:12" ht="15.75" customHeight="1" x14ac:dyDescent="0.25">
      <c r="L3567" s="13" t="str">
        <f t="shared" si="55"/>
        <v>no incluido</v>
      </c>
    </row>
    <row r="3568" spans="12:12" ht="15.75" customHeight="1" x14ac:dyDescent="0.25">
      <c r="L3568" s="13" t="str">
        <f t="shared" si="55"/>
        <v>no incluido</v>
      </c>
    </row>
    <row r="3569" spans="12:12" ht="15.75" customHeight="1" x14ac:dyDescent="0.25">
      <c r="L3569" s="13" t="str">
        <f t="shared" si="55"/>
        <v>no incluido</v>
      </c>
    </row>
    <row r="3570" spans="12:12" ht="15.75" customHeight="1" x14ac:dyDescent="0.25">
      <c r="L3570" s="13" t="str">
        <f t="shared" si="55"/>
        <v>no incluido</v>
      </c>
    </row>
    <row r="3571" spans="12:12" ht="15.75" customHeight="1" x14ac:dyDescent="0.25">
      <c r="L3571" s="13" t="str">
        <f t="shared" si="55"/>
        <v>no incluido</v>
      </c>
    </row>
    <row r="3572" spans="12:12" ht="15.75" customHeight="1" x14ac:dyDescent="0.25">
      <c r="L3572" s="13" t="str">
        <f t="shared" si="55"/>
        <v>no incluido</v>
      </c>
    </row>
    <row r="3573" spans="12:12" ht="15.75" customHeight="1" x14ac:dyDescent="0.25">
      <c r="L3573" s="13" t="str">
        <f t="shared" si="55"/>
        <v>no incluido</v>
      </c>
    </row>
    <row r="3574" spans="12:12" ht="15.75" customHeight="1" x14ac:dyDescent="0.25">
      <c r="L3574" s="13" t="str">
        <f t="shared" si="55"/>
        <v>no incluido</v>
      </c>
    </row>
    <row r="3575" spans="12:12" ht="15.75" customHeight="1" x14ac:dyDescent="0.25">
      <c r="L3575" s="13" t="str">
        <f t="shared" si="55"/>
        <v>no incluido</v>
      </c>
    </row>
    <row r="3576" spans="12:12" ht="15.75" customHeight="1" x14ac:dyDescent="0.25">
      <c r="L3576" s="13" t="str">
        <f t="shared" si="55"/>
        <v>no incluido</v>
      </c>
    </row>
    <row r="3577" spans="12:12" ht="15.75" customHeight="1" x14ac:dyDescent="0.25">
      <c r="L3577" s="13" t="str">
        <f t="shared" si="55"/>
        <v>no incluido</v>
      </c>
    </row>
    <row r="3578" spans="12:12" ht="15.75" customHeight="1" x14ac:dyDescent="0.25">
      <c r="L3578" s="13" t="str">
        <f t="shared" si="55"/>
        <v>no incluido</v>
      </c>
    </row>
    <row r="3579" spans="12:12" ht="15.75" customHeight="1" x14ac:dyDescent="0.25">
      <c r="L3579" s="13" t="str">
        <f t="shared" si="55"/>
        <v>no incluido</v>
      </c>
    </row>
    <row r="3580" spans="12:12" ht="15.75" customHeight="1" x14ac:dyDescent="0.25">
      <c r="L3580" s="13" t="str">
        <f t="shared" si="55"/>
        <v>no incluido</v>
      </c>
    </row>
    <row r="3581" spans="12:12" ht="15.75" customHeight="1" x14ac:dyDescent="0.25">
      <c r="L3581" s="13" t="str">
        <f t="shared" si="55"/>
        <v>no incluido</v>
      </c>
    </row>
    <row r="3582" spans="12:12" ht="15.75" customHeight="1" x14ac:dyDescent="0.25">
      <c r="L3582" s="13" t="str">
        <f t="shared" si="55"/>
        <v>no incluido</v>
      </c>
    </row>
    <row r="3583" spans="12:12" ht="15.75" customHeight="1" x14ac:dyDescent="0.25">
      <c r="L3583" s="13" t="str">
        <f t="shared" si="55"/>
        <v>no incluido</v>
      </c>
    </row>
    <row r="3584" spans="12:12" ht="15.75" customHeight="1" x14ac:dyDescent="0.25">
      <c r="L3584" s="13" t="str">
        <f t="shared" si="55"/>
        <v>no incluido</v>
      </c>
    </row>
    <row r="3585" spans="12:12" ht="15.75" customHeight="1" x14ac:dyDescent="0.25">
      <c r="L3585" s="13" t="str">
        <f t="shared" si="55"/>
        <v>no incluido</v>
      </c>
    </row>
    <row r="3586" spans="12:12" ht="15.75" customHeight="1" x14ac:dyDescent="0.25">
      <c r="L3586" s="13" t="str">
        <f t="shared" ref="L3586:L3649" si="56">IF(ISNUMBER(VLOOKUP(A3586,PRE,1,FALSE)),"PreAlerta",IF(ISNUMBER(VLOOKUP(A3586,POST,1,FALSE)),"PostAlerta",IF(ISNUMBER(VLOOKUP(A3586,EXCL,1,FALSE)),"Excluida","no incluido")))</f>
        <v>no incluido</v>
      </c>
    </row>
    <row r="3587" spans="12:12" ht="15.75" customHeight="1" x14ac:dyDescent="0.25">
      <c r="L3587" s="13" t="str">
        <f t="shared" si="56"/>
        <v>no incluido</v>
      </c>
    </row>
    <row r="3588" spans="12:12" ht="15.75" customHeight="1" x14ac:dyDescent="0.25">
      <c r="L3588" s="13" t="str">
        <f t="shared" si="56"/>
        <v>no incluido</v>
      </c>
    </row>
    <row r="3589" spans="12:12" ht="15.75" customHeight="1" x14ac:dyDescent="0.25">
      <c r="L3589" s="13" t="str">
        <f t="shared" si="56"/>
        <v>no incluido</v>
      </c>
    </row>
    <row r="3590" spans="12:12" ht="15.75" customHeight="1" x14ac:dyDescent="0.25">
      <c r="L3590" s="13" t="str">
        <f t="shared" si="56"/>
        <v>no incluido</v>
      </c>
    </row>
    <row r="3591" spans="12:12" ht="15.75" customHeight="1" x14ac:dyDescent="0.25">
      <c r="L3591" s="13" t="str">
        <f t="shared" si="56"/>
        <v>no incluido</v>
      </c>
    </row>
    <row r="3592" spans="12:12" ht="15.75" customHeight="1" x14ac:dyDescent="0.25">
      <c r="L3592" s="13" t="str">
        <f t="shared" si="56"/>
        <v>no incluido</v>
      </c>
    </row>
    <row r="3593" spans="12:12" ht="15.75" customHeight="1" x14ac:dyDescent="0.25">
      <c r="L3593" s="13" t="str">
        <f t="shared" si="56"/>
        <v>no incluido</v>
      </c>
    </row>
    <row r="3594" spans="12:12" ht="15.75" customHeight="1" x14ac:dyDescent="0.25">
      <c r="L3594" s="13" t="str">
        <f t="shared" si="56"/>
        <v>no incluido</v>
      </c>
    </row>
    <row r="3595" spans="12:12" ht="15.75" customHeight="1" x14ac:dyDescent="0.25">
      <c r="L3595" s="13" t="str">
        <f t="shared" si="56"/>
        <v>no incluido</v>
      </c>
    </row>
    <row r="3596" spans="12:12" ht="15.75" customHeight="1" x14ac:dyDescent="0.25">
      <c r="L3596" s="13" t="str">
        <f t="shared" si="56"/>
        <v>no incluido</v>
      </c>
    </row>
    <row r="3597" spans="12:12" ht="15.75" customHeight="1" x14ac:dyDescent="0.25">
      <c r="L3597" s="13" t="str">
        <f t="shared" si="56"/>
        <v>no incluido</v>
      </c>
    </row>
    <row r="3598" spans="12:12" ht="15.75" customHeight="1" x14ac:dyDescent="0.25">
      <c r="L3598" s="13" t="str">
        <f t="shared" si="56"/>
        <v>no incluido</v>
      </c>
    </row>
    <row r="3599" spans="12:12" ht="15.75" customHeight="1" x14ac:dyDescent="0.25">
      <c r="L3599" s="13" t="str">
        <f t="shared" si="56"/>
        <v>no incluido</v>
      </c>
    </row>
    <row r="3600" spans="12:12" ht="15.75" customHeight="1" x14ac:dyDescent="0.25">
      <c r="L3600" s="13" t="str">
        <f t="shared" si="56"/>
        <v>no incluido</v>
      </c>
    </row>
    <row r="3601" spans="12:12" ht="15.75" customHeight="1" x14ac:dyDescent="0.25">
      <c r="L3601" s="13" t="str">
        <f t="shared" si="56"/>
        <v>no incluido</v>
      </c>
    </row>
    <row r="3602" spans="12:12" ht="15.75" customHeight="1" x14ac:dyDescent="0.25">
      <c r="L3602" s="13" t="str">
        <f t="shared" si="56"/>
        <v>no incluido</v>
      </c>
    </row>
    <row r="3603" spans="12:12" ht="15.75" customHeight="1" x14ac:dyDescent="0.25">
      <c r="L3603" s="13" t="str">
        <f t="shared" si="56"/>
        <v>no incluido</v>
      </c>
    </row>
    <row r="3604" spans="12:12" ht="15.75" customHeight="1" x14ac:dyDescent="0.25">
      <c r="L3604" s="13" t="str">
        <f t="shared" si="56"/>
        <v>no incluido</v>
      </c>
    </row>
    <row r="3605" spans="12:12" ht="15.75" customHeight="1" x14ac:dyDescent="0.25">
      <c r="L3605" s="13" t="str">
        <f t="shared" si="56"/>
        <v>no incluido</v>
      </c>
    </row>
    <row r="3606" spans="12:12" ht="15.75" customHeight="1" x14ac:dyDescent="0.25">
      <c r="L3606" s="13" t="str">
        <f t="shared" si="56"/>
        <v>no incluido</v>
      </c>
    </row>
    <row r="3607" spans="12:12" ht="15.75" customHeight="1" x14ac:dyDescent="0.25">
      <c r="L3607" s="13" t="str">
        <f t="shared" si="56"/>
        <v>no incluido</v>
      </c>
    </row>
    <row r="3608" spans="12:12" ht="15.75" customHeight="1" x14ac:dyDescent="0.25">
      <c r="L3608" s="13" t="str">
        <f t="shared" si="56"/>
        <v>no incluido</v>
      </c>
    </row>
    <row r="3609" spans="12:12" ht="15.75" customHeight="1" x14ac:dyDescent="0.25">
      <c r="L3609" s="13" t="str">
        <f t="shared" si="56"/>
        <v>no incluido</v>
      </c>
    </row>
    <row r="3610" spans="12:12" ht="15.75" customHeight="1" x14ac:dyDescent="0.25">
      <c r="L3610" s="13" t="str">
        <f t="shared" si="56"/>
        <v>no incluido</v>
      </c>
    </row>
    <row r="3611" spans="12:12" ht="15.75" customHeight="1" x14ac:dyDescent="0.25">
      <c r="L3611" s="13" t="str">
        <f t="shared" si="56"/>
        <v>no incluido</v>
      </c>
    </row>
    <row r="3612" spans="12:12" ht="15.75" customHeight="1" x14ac:dyDescent="0.25">
      <c r="L3612" s="13" t="str">
        <f t="shared" si="56"/>
        <v>no incluido</v>
      </c>
    </row>
    <row r="3613" spans="12:12" ht="15.75" customHeight="1" x14ac:dyDescent="0.25">
      <c r="L3613" s="13" t="str">
        <f t="shared" si="56"/>
        <v>no incluido</v>
      </c>
    </row>
    <row r="3614" spans="12:12" ht="15.75" customHeight="1" x14ac:dyDescent="0.25">
      <c r="L3614" s="13" t="str">
        <f t="shared" si="56"/>
        <v>no incluido</v>
      </c>
    </row>
    <row r="3615" spans="12:12" ht="15.75" customHeight="1" x14ac:dyDescent="0.25">
      <c r="L3615" s="13" t="str">
        <f t="shared" si="56"/>
        <v>no incluido</v>
      </c>
    </row>
    <row r="3616" spans="12:12" ht="15.75" customHeight="1" x14ac:dyDescent="0.25">
      <c r="L3616" s="13" t="str">
        <f t="shared" si="56"/>
        <v>no incluido</v>
      </c>
    </row>
    <row r="3617" spans="12:12" ht="15.75" customHeight="1" x14ac:dyDescent="0.25">
      <c r="L3617" s="13" t="str">
        <f t="shared" si="56"/>
        <v>no incluido</v>
      </c>
    </row>
    <row r="3618" spans="12:12" ht="15.75" customHeight="1" x14ac:dyDescent="0.25">
      <c r="L3618" s="13" t="str">
        <f t="shared" si="56"/>
        <v>no incluido</v>
      </c>
    </row>
    <row r="3619" spans="12:12" ht="15.75" customHeight="1" x14ac:dyDescent="0.25">
      <c r="L3619" s="13" t="str">
        <f t="shared" si="56"/>
        <v>no incluido</v>
      </c>
    </row>
    <row r="3620" spans="12:12" ht="15.75" customHeight="1" x14ac:dyDescent="0.25">
      <c r="L3620" s="13" t="str">
        <f t="shared" si="56"/>
        <v>no incluido</v>
      </c>
    </row>
    <row r="3621" spans="12:12" ht="15.75" customHeight="1" x14ac:dyDescent="0.25">
      <c r="L3621" s="13" t="str">
        <f t="shared" si="56"/>
        <v>no incluido</v>
      </c>
    </row>
    <row r="3622" spans="12:12" ht="15.75" customHeight="1" x14ac:dyDescent="0.25">
      <c r="L3622" s="13" t="str">
        <f t="shared" si="56"/>
        <v>no incluido</v>
      </c>
    </row>
    <row r="3623" spans="12:12" ht="15.75" customHeight="1" x14ac:dyDescent="0.25">
      <c r="L3623" s="13" t="str">
        <f t="shared" si="56"/>
        <v>no incluido</v>
      </c>
    </row>
    <row r="3624" spans="12:12" ht="15.75" customHeight="1" x14ac:dyDescent="0.25">
      <c r="L3624" s="13" t="str">
        <f t="shared" si="56"/>
        <v>no incluido</v>
      </c>
    </row>
    <row r="3625" spans="12:12" ht="15.75" customHeight="1" x14ac:dyDescent="0.25">
      <c r="L3625" s="13" t="str">
        <f t="shared" si="56"/>
        <v>no incluido</v>
      </c>
    </row>
    <row r="3626" spans="12:12" ht="15.75" customHeight="1" x14ac:dyDescent="0.25">
      <c r="L3626" s="13" t="str">
        <f t="shared" si="56"/>
        <v>no incluido</v>
      </c>
    </row>
    <row r="3627" spans="12:12" ht="15.75" customHeight="1" x14ac:dyDescent="0.25">
      <c r="L3627" s="13" t="str">
        <f t="shared" si="56"/>
        <v>no incluido</v>
      </c>
    </row>
    <row r="3628" spans="12:12" ht="15.75" customHeight="1" x14ac:dyDescent="0.25">
      <c r="L3628" s="13" t="str">
        <f t="shared" si="56"/>
        <v>no incluido</v>
      </c>
    </row>
    <row r="3629" spans="12:12" ht="15.75" customHeight="1" x14ac:dyDescent="0.25">
      <c r="L3629" s="13" t="str">
        <f t="shared" si="56"/>
        <v>no incluido</v>
      </c>
    </row>
    <row r="3630" spans="12:12" ht="15.75" customHeight="1" x14ac:dyDescent="0.25">
      <c r="L3630" s="13" t="str">
        <f t="shared" si="56"/>
        <v>no incluido</v>
      </c>
    </row>
    <row r="3631" spans="12:12" ht="15.75" customHeight="1" x14ac:dyDescent="0.25">
      <c r="L3631" s="13" t="str">
        <f t="shared" si="56"/>
        <v>no incluido</v>
      </c>
    </row>
    <row r="3632" spans="12:12" ht="15.75" customHeight="1" x14ac:dyDescent="0.25">
      <c r="L3632" s="13" t="str">
        <f t="shared" si="56"/>
        <v>no incluido</v>
      </c>
    </row>
    <row r="3633" spans="12:12" ht="15.75" customHeight="1" x14ac:dyDescent="0.25">
      <c r="L3633" s="13" t="str">
        <f t="shared" si="56"/>
        <v>no incluido</v>
      </c>
    </row>
    <row r="3634" spans="12:12" ht="15.75" customHeight="1" x14ac:dyDescent="0.25">
      <c r="L3634" s="13" t="str">
        <f t="shared" si="56"/>
        <v>no incluido</v>
      </c>
    </row>
    <row r="3635" spans="12:12" ht="15.75" customHeight="1" x14ac:dyDescent="0.25">
      <c r="L3635" s="13" t="str">
        <f t="shared" si="56"/>
        <v>no incluido</v>
      </c>
    </row>
    <row r="3636" spans="12:12" ht="15.75" customHeight="1" x14ac:dyDescent="0.25">
      <c r="L3636" s="13" t="str">
        <f t="shared" si="56"/>
        <v>no incluido</v>
      </c>
    </row>
    <row r="3637" spans="12:12" ht="15.75" customHeight="1" x14ac:dyDescent="0.25">
      <c r="L3637" s="13" t="str">
        <f t="shared" si="56"/>
        <v>no incluido</v>
      </c>
    </row>
    <row r="3638" spans="12:12" ht="15.75" customHeight="1" x14ac:dyDescent="0.25">
      <c r="L3638" s="13" t="str">
        <f t="shared" si="56"/>
        <v>no incluido</v>
      </c>
    </row>
    <row r="3639" spans="12:12" ht="15.75" customHeight="1" x14ac:dyDescent="0.25">
      <c r="L3639" s="13" t="str">
        <f t="shared" si="56"/>
        <v>no incluido</v>
      </c>
    </row>
    <row r="3640" spans="12:12" ht="15.75" customHeight="1" x14ac:dyDescent="0.25">
      <c r="L3640" s="13" t="str">
        <f t="shared" si="56"/>
        <v>no incluido</v>
      </c>
    </row>
    <row r="3641" spans="12:12" ht="15.75" customHeight="1" x14ac:dyDescent="0.25">
      <c r="L3641" s="13" t="str">
        <f t="shared" si="56"/>
        <v>no incluido</v>
      </c>
    </row>
    <row r="3642" spans="12:12" ht="15.75" customHeight="1" x14ac:dyDescent="0.25">
      <c r="L3642" s="13" t="str">
        <f t="shared" si="56"/>
        <v>no incluido</v>
      </c>
    </row>
    <row r="3643" spans="12:12" ht="15.75" customHeight="1" x14ac:dyDescent="0.25">
      <c r="L3643" s="13" t="str">
        <f t="shared" si="56"/>
        <v>no incluido</v>
      </c>
    </row>
    <row r="3644" spans="12:12" ht="15.75" customHeight="1" x14ac:dyDescent="0.25">
      <c r="L3644" s="13" t="str">
        <f t="shared" si="56"/>
        <v>no incluido</v>
      </c>
    </row>
    <row r="3645" spans="12:12" ht="15.75" customHeight="1" x14ac:dyDescent="0.25">
      <c r="L3645" s="13" t="str">
        <f t="shared" si="56"/>
        <v>no incluido</v>
      </c>
    </row>
    <row r="3646" spans="12:12" ht="15.75" customHeight="1" x14ac:dyDescent="0.25">
      <c r="L3646" s="13" t="str">
        <f t="shared" si="56"/>
        <v>no incluido</v>
      </c>
    </row>
    <row r="3647" spans="12:12" ht="15.75" customHeight="1" x14ac:dyDescent="0.25">
      <c r="L3647" s="13" t="str">
        <f t="shared" si="56"/>
        <v>no incluido</v>
      </c>
    </row>
    <row r="3648" spans="12:12" ht="15.75" customHeight="1" x14ac:dyDescent="0.25">
      <c r="L3648" s="13" t="str">
        <f t="shared" si="56"/>
        <v>no incluido</v>
      </c>
    </row>
    <row r="3649" spans="12:12" ht="15.75" customHeight="1" x14ac:dyDescent="0.25">
      <c r="L3649" s="13" t="str">
        <f t="shared" si="56"/>
        <v>no incluido</v>
      </c>
    </row>
    <row r="3650" spans="12:12" ht="15.75" customHeight="1" x14ac:dyDescent="0.25">
      <c r="L3650" s="13" t="str">
        <f t="shared" ref="L3650:L3713" si="57">IF(ISNUMBER(VLOOKUP(A3650,PRE,1,FALSE)),"PreAlerta",IF(ISNUMBER(VLOOKUP(A3650,POST,1,FALSE)),"PostAlerta",IF(ISNUMBER(VLOOKUP(A3650,EXCL,1,FALSE)),"Excluida","no incluido")))</f>
        <v>no incluido</v>
      </c>
    </row>
    <row r="3651" spans="12:12" ht="15.75" customHeight="1" x14ac:dyDescent="0.25">
      <c r="L3651" s="13" t="str">
        <f t="shared" si="57"/>
        <v>no incluido</v>
      </c>
    </row>
    <row r="3652" spans="12:12" ht="15.75" customHeight="1" x14ac:dyDescent="0.25">
      <c r="L3652" s="13" t="str">
        <f t="shared" si="57"/>
        <v>no incluido</v>
      </c>
    </row>
    <row r="3653" spans="12:12" ht="15.75" customHeight="1" x14ac:dyDescent="0.25">
      <c r="L3653" s="13" t="str">
        <f t="shared" si="57"/>
        <v>no incluido</v>
      </c>
    </row>
    <row r="3654" spans="12:12" ht="15.75" customHeight="1" x14ac:dyDescent="0.25">
      <c r="L3654" s="13" t="str">
        <f t="shared" si="57"/>
        <v>no incluido</v>
      </c>
    </row>
    <row r="3655" spans="12:12" ht="15.75" customHeight="1" x14ac:dyDescent="0.25">
      <c r="L3655" s="13" t="str">
        <f t="shared" si="57"/>
        <v>no incluido</v>
      </c>
    </row>
    <row r="3656" spans="12:12" ht="15.75" customHeight="1" x14ac:dyDescent="0.25">
      <c r="L3656" s="13" t="str">
        <f t="shared" si="57"/>
        <v>no incluido</v>
      </c>
    </row>
    <row r="3657" spans="12:12" ht="15.75" customHeight="1" x14ac:dyDescent="0.25">
      <c r="L3657" s="13" t="str">
        <f t="shared" si="57"/>
        <v>no incluido</v>
      </c>
    </row>
    <row r="3658" spans="12:12" ht="15.75" customHeight="1" x14ac:dyDescent="0.25">
      <c r="L3658" s="13" t="str">
        <f t="shared" si="57"/>
        <v>no incluido</v>
      </c>
    </row>
    <row r="3659" spans="12:12" ht="15.75" customHeight="1" x14ac:dyDescent="0.25">
      <c r="L3659" s="13" t="str">
        <f t="shared" si="57"/>
        <v>no incluido</v>
      </c>
    </row>
    <row r="3660" spans="12:12" ht="15.75" customHeight="1" x14ac:dyDescent="0.25">
      <c r="L3660" s="13" t="str">
        <f t="shared" si="57"/>
        <v>no incluido</v>
      </c>
    </row>
    <row r="3661" spans="12:12" ht="15.75" customHeight="1" x14ac:dyDescent="0.25">
      <c r="L3661" s="13" t="str">
        <f t="shared" si="57"/>
        <v>no incluido</v>
      </c>
    </row>
    <row r="3662" spans="12:12" ht="15.75" customHeight="1" x14ac:dyDescent="0.25">
      <c r="L3662" s="13" t="str">
        <f t="shared" si="57"/>
        <v>no incluido</v>
      </c>
    </row>
    <row r="3663" spans="12:12" ht="15.75" customHeight="1" x14ac:dyDescent="0.25">
      <c r="L3663" s="13" t="str">
        <f t="shared" si="57"/>
        <v>no incluido</v>
      </c>
    </row>
    <row r="3664" spans="12:12" ht="15.75" customHeight="1" x14ac:dyDescent="0.25">
      <c r="L3664" s="13" t="str">
        <f t="shared" si="57"/>
        <v>no incluido</v>
      </c>
    </row>
    <row r="3665" spans="12:12" ht="15.75" customHeight="1" x14ac:dyDescent="0.25">
      <c r="L3665" s="13" t="str">
        <f t="shared" si="57"/>
        <v>no incluido</v>
      </c>
    </row>
    <row r="3666" spans="12:12" ht="15.75" customHeight="1" x14ac:dyDescent="0.25">
      <c r="L3666" s="13" t="str">
        <f t="shared" si="57"/>
        <v>no incluido</v>
      </c>
    </row>
    <row r="3667" spans="12:12" ht="15.75" customHeight="1" x14ac:dyDescent="0.25">
      <c r="L3667" s="13" t="str">
        <f t="shared" si="57"/>
        <v>no incluido</v>
      </c>
    </row>
    <row r="3668" spans="12:12" ht="15.75" customHeight="1" x14ac:dyDescent="0.25">
      <c r="L3668" s="13" t="str">
        <f t="shared" si="57"/>
        <v>no incluido</v>
      </c>
    </row>
    <row r="3669" spans="12:12" ht="15.75" customHeight="1" x14ac:dyDescent="0.25">
      <c r="L3669" s="13" t="str">
        <f t="shared" si="57"/>
        <v>no incluido</v>
      </c>
    </row>
    <row r="3670" spans="12:12" ht="15.75" customHeight="1" x14ac:dyDescent="0.25">
      <c r="L3670" s="13" t="str">
        <f t="shared" si="57"/>
        <v>no incluido</v>
      </c>
    </row>
    <row r="3671" spans="12:12" ht="15.75" customHeight="1" x14ac:dyDescent="0.25">
      <c r="L3671" s="13" t="str">
        <f t="shared" si="57"/>
        <v>no incluido</v>
      </c>
    </row>
    <row r="3672" spans="12:12" ht="15.75" customHeight="1" x14ac:dyDescent="0.25">
      <c r="L3672" s="13" t="str">
        <f t="shared" si="57"/>
        <v>no incluido</v>
      </c>
    </row>
    <row r="3673" spans="12:12" ht="15.75" customHeight="1" x14ac:dyDescent="0.25">
      <c r="L3673" s="13" t="str">
        <f t="shared" si="57"/>
        <v>no incluido</v>
      </c>
    </row>
    <row r="3674" spans="12:12" ht="15.75" customHeight="1" x14ac:dyDescent="0.25">
      <c r="L3674" s="13" t="str">
        <f t="shared" si="57"/>
        <v>no incluido</v>
      </c>
    </row>
    <row r="3675" spans="12:12" ht="15.75" customHeight="1" x14ac:dyDescent="0.25">
      <c r="L3675" s="13" t="str">
        <f t="shared" si="57"/>
        <v>no incluido</v>
      </c>
    </row>
    <row r="3676" spans="12:12" ht="15.75" customHeight="1" x14ac:dyDescent="0.25">
      <c r="L3676" s="13" t="str">
        <f t="shared" si="57"/>
        <v>no incluido</v>
      </c>
    </row>
    <row r="3677" spans="12:12" ht="15.75" customHeight="1" x14ac:dyDescent="0.25">
      <c r="L3677" s="13" t="str">
        <f t="shared" si="57"/>
        <v>no incluido</v>
      </c>
    </row>
    <row r="3678" spans="12:12" ht="15.75" customHeight="1" x14ac:dyDescent="0.25">
      <c r="L3678" s="13" t="str">
        <f t="shared" si="57"/>
        <v>no incluido</v>
      </c>
    </row>
    <row r="3679" spans="12:12" ht="15.75" customHeight="1" x14ac:dyDescent="0.25">
      <c r="L3679" s="13" t="str">
        <f t="shared" si="57"/>
        <v>no incluido</v>
      </c>
    </row>
    <row r="3680" spans="12:12" ht="15.75" customHeight="1" x14ac:dyDescent="0.25">
      <c r="L3680" s="13" t="str">
        <f t="shared" si="57"/>
        <v>no incluido</v>
      </c>
    </row>
    <row r="3681" spans="12:12" ht="15.75" customHeight="1" x14ac:dyDescent="0.25">
      <c r="L3681" s="13" t="str">
        <f t="shared" si="57"/>
        <v>no incluido</v>
      </c>
    </row>
    <row r="3682" spans="12:12" ht="15.75" customHeight="1" x14ac:dyDescent="0.25">
      <c r="L3682" s="13" t="str">
        <f t="shared" si="57"/>
        <v>no incluido</v>
      </c>
    </row>
    <row r="3683" spans="12:12" ht="15.75" customHeight="1" x14ac:dyDescent="0.25">
      <c r="L3683" s="13" t="str">
        <f t="shared" si="57"/>
        <v>no incluido</v>
      </c>
    </row>
    <row r="3684" spans="12:12" ht="15.75" customHeight="1" x14ac:dyDescent="0.25">
      <c r="L3684" s="13" t="str">
        <f t="shared" si="57"/>
        <v>no incluido</v>
      </c>
    </row>
    <row r="3685" spans="12:12" ht="15.75" customHeight="1" x14ac:dyDescent="0.25">
      <c r="L3685" s="13" t="str">
        <f t="shared" si="57"/>
        <v>no incluido</v>
      </c>
    </row>
    <row r="3686" spans="12:12" ht="15.75" customHeight="1" x14ac:dyDescent="0.25">
      <c r="L3686" s="13" t="str">
        <f t="shared" si="57"/>
        <v>no incluido</v>
      </c>
    </row>
    <row r="3687" spans="12:12" ht="15.75" customHeight="1" x14ac:dyDescent="0.25">
      <c r="L3687" s="13" t="str">
        <f t="shared" si="57"/>
        <v>no incluido</v>
      </c>
    </row>
    <row r="3688" spans="12:12" ht="15.75" customHeight="1" x14ac:dyDescent="0.25">
      <c r="L3688" s="13" t="str">
        <f t="shared" si="57"/>
        <v>no incluido</v>
      </c>
    </row>
    <row r="3689" spans="12:12" ht="15.75" customHeight="1" x14ac:dyDescent="0.25">
      <c r="L3689" s="13" t="str">
        <f t="shared" si="57"/>
        <v>no incluido</v>
      </c>
    </row>
    <row r="3690" spans="12:12" ht="15.75" customHeight="1" x14ac:dyDescent="0.25">
      <c r="L3690" s="13" t="str">
        <f t="shared" si="57"/>
        <v>no incluido</v>
      </c>
    </row>
    <row r="3691" spans="12:12" ht="15.75" customHeight="1" x14ac:dyDescent="0.25">
      <c r="L3691" s="13" t="str">
        <f t="shared" si="57"/>
        <v>no incluido</v>
      </c>
    </row>
    <row r="3692" spans="12:12" ht="15.75" customHeight="1" x14ac:dyDescent="0.25">
      <c r="L3692" s="13" t="str">
        <f t="shared" si="57"/>
        <v>no incluido</v>
      </c>
    </row>
    <row r="3693" spans="12:12" ht="15.75" customHeight="1" x14ac:dyDescent="0.25">
      <c r="L3693" s="13" t="str">
        <f t="shared" si="57"/>
        <v>no incluido</v>
      </c>
    </row>
    <row r="3694" spans="12:12" ht="15.75" customHeight="1" x14ac:dyDescent="0.25">
      <c r="L3694" s="13" t="str">
        <f t="shared" si="57"/>
        <v>no incluido</v>
      </c>
    </row>
    <row r="3695" spans="12:12" ht="15.75" customHeight="1" x14ac:dyDescent="0.25">
      <c r="L3695" s="13" t="str">
        <f t="shared" si="57"/>
        <v>no incluido</v>
      </c>
    </row>
    <row r="3696" spans="12:12" ht="15.75" customHeight="1" x14ac:dyDescent="0.25">
      <c r="L3696" s="13" t="str">
        <f t="shared" si="57"/>
        <v>no incluido</v>
      </c>
    </row>
    <row r="3697" spans="12:12" ht="15.75" customHeight="1" x14ac:dyDescent="0.25">
      <c r="L3697" s="13" t="str">
        <f t="shared" si="57"/>
        <v>no incluido</v>
      </c>
    </row>
    <row r="3698" spans="12:12" ht="15.75" customHeight="1" x14ac:dyDescent="0.25">
      <c r="L3698" s="13" t="str">
        <f t="shared" si="57"/>
        <v>no incluido</v>
      </c>
    </row>
    <row r="3699" spans="12:12" ht="15.75" customHeight="1" x14ac:dyDescent="0.25">
      <c r="L3699" s="13" t="str">
        <f t="shared" si="57"/>
        <v>no incluido</v>
      </c>
    </row>
    <row r="3700" spans="12:12" ht="15.75" customHeight="1" x14ac:dyDescent="0.25">
      <c r="L3700" s="13" t="str">
        <f t="shared" si="57"/>
        <v>no incluido</v>
      </c>
    </row>
    <row r="3701" spans="12:12" ht="15.75" customHeight="1" x14ac:dyDescent="0.25">
      <c r="L3701" s="13" t="str">
        <f t="shared" si="57"/>
        <v>no incluido</v>
      </c>
    </row>
    <row r="3702" spans="12:12" ht="15.75" customHeight="1" x14ac:dyDescent="0.25">
      <c r="L3702" s="13" t="str">
        <f t="shared" si="57"/>
        <v>no incluido</v>
      </c>
    </row>
    <row r="3703" spans="12:12" ht="15.75" customHeight="1" x14ac:dyDescent="0.25">
      <c r="L3703" s="13" t="str">
        <f t="shared" si="57"/>
        <v>no incluido</v>
      </c>
    </row>
    <row r="3704" spans="12:12" ht="15.75" customHeight="1" x14ac:dyDescent="0.25">
      <c r="L3704" s="13" t="str">
        <f t="shared" si="57"/>
        <v>no incluido</v>
      </c>
    </row>
    <row r="3705" spans="12:12" ht="15.75" customHeight="1" x14ac:dyDescent="0.25">
      <c r="L3705" s="13" t="str">
        <f t="shared" si="57"/>
        <v>no incluido</v>
      </c>
    </row>
    <row r="3706" spans="12:12" ht="15.75" customHeight="1" x14ac:dyDescent="0.25">
      <c r="L3706" s="13" t="str">
        <f t="shared" si="57"/>
        <v>no incluido</v>
      </c>
    </row>
    <row r="3707" spans="12:12" ht="15.75" customHeight="1" x14ac:dyDescent="0.25">
      <c r="L3707" s="13" t="str">
        <f t="shared" si="57"/>
        <v>no incluido</v>
      </c>
    </row>
    <row r="3708" spans="12:12" ht="15.75" customHeight="1" x14ac:dyDescent="0.25">
      <c r="L3708" s="13" t="str">
        <f t="shared" si="57"/>
        <v>no incluido</v>
      </c>
    </row>
    <row r="3709" spans="12:12" ht="15.75" customHeight="1" x14ac:dyDescent="0.25">
      <c r="L3709" s="13" t="str">
        <f t="shared" si="57"/>
        <v>no incluido</v>
      </c>
    </row>
    <row r="3710" spans="12:12" ht="15.75" customHeight="1" x14ac:dyDescent="0.25">
      <c r="L3710" s="13" t="str">
        <f t="shared" si="57"/>
        <v>no incluido</v>
      </c>
    </row>
    <row r="3711" spans="12:12" ht="15.75" customHeight="1" x14ac:dyDescent="0.25">
      <c r="L3711" s="13" t="str">
        <f t="shared" si="57"/>
        <v>no incluido</v>
      </c>
    </row>
    <row r="3712" spans="12:12" ht="15.75" customHeight="1" x14ac:dyDescent="0.25">
      <c r="L3712" s="13" t="str">
        <f t="shared" si="57"/>
        <v>no incluido</v>
      </c>
    </row>
    <row r="3713" spans="12:12" ht="15.75" customHeight="1" x14ac:dyDescent="0.25">
      <c r="L3713" s="13" t="str">
        <f t="shared" si="57"/>
        <v>no incluido</v>
      </c>
    </row>
    <row r="3714" spans="12:12" ht="15.75" customHeight="1" x14ac:dyDescent="0.25">
      <c r="L3714" s="13" t="str">
        <f t="shared" ref="L3714:L3777" si="58">IF(ISNUMBER(VLOOKUP(A3714,PRE,1,FALSE)),"PreAlerta",IF(ISNUMBER(VLOOKUP(A3714,POST,1,FALSE)),"PostAlerta",IF(ISNUMBER(VLOOKUP(A3714,EXCL,1,FALSE)),"Excluida","no incluido")))</f>
        <v>no incluido</v>
      </c>
    </row>
    <row r="3715" spans="12:12" ht="15.75" customHeight="1" x14ac:dyDescent="0.25">
      <c r="L3715" s="13" t="str">
        <f t="shared" si="58"/>
        <v>no incluido</v>
      </c>
    </row>
    <row r="3716" spans="12:12" ht="15.75" customHeight="1" x14ac:dyDescent="0.25">
      <c r="L3716" s="13" t="str">
        <f t="shared" si="58"/>
        <v>no incluido</v>
      </c>
    </row>
    <row r="3717" spans="12:12" ht="15.75" customHeight="1" x14ac:dyDescent="0.25">
      <c r="L3717" s="13" t="str">
        <f t="shared" si="58"/>
        <v>no incluido</v>
      </c>
    </row>
    <row r="3718" spans="12:12" ht="15.75" customHeight="1" x14ac:dyDescent="0.25">
      <c r="L3718" s="13" t="str">
        <f t="shared" si="58"/>
        <v>no incluido</v>
      </c>
    </row>
    <row r="3719" spans="12:12" ht="15.75" customHeight="1" x14ac:dyDescent="0.25">
      <c r="L3719" s="13" t="str">
        <f t="shared" si="58"/>
        <v>no incluido</v>
      </c>
    </row>
    <row r="3720" spans="12:12" ht="15.75" customHeight="1" x14ac:dyDescent="0.25">
      <c r="L3720" s="13" t="str">
        <f t="shared" si="58"/>
        <v>no incluido</v>
      </c>
    </row>
    <row r="3721" spans="12:12" ht="15.75" customHeight="1" x14ac:dyDescent="0.25">
      <c r="L3721" s="13" t="str">
        <f t="shared" si="58"/>
        <v>no incluido</v>
      </c>
    </row>
    <row r="3722" spans="12:12" ht="15.75" customHeight="1" x14ac:dyDescent="0.25">
      <c r="L3722" s="13" t="str">
        <f t="shared" si="58"/>
        <v>no incluido</v>
      </c>
    </row>
    <row r="3723" spans="12:12" ht="15.75" customHeight="1" x14ac:dyDescent="0.25">
      <c r="L3723" s="13" t="str">
        <f t="shared" si="58"/>
        <v>no incluido</v>
      </c>
    </row>
    <row r="3724" spans="12:12" ht="15.75" customHeight="1" x14ac:dyDescent="0.25">
      <c r="L3724" s="13" t="str">
        <f t="shared" si="58"/>
        <v>no incluido</v>
      </c>
    </row>
    <row r="3725" spans="12:12" ht="15.75" customHeight="1" x14ac:dyDescent="0.25">
      <c r="L3725" s="13" t="str">
        <f t="shared" si="58"/>
        <v>no incluido</v>
      </c>
    </row>
    <row r="3726" spans="12:12" ht="15.75" customHeight="1" x14ac:dyDescent="0.25">
      <c r="L3726" s="13" t="str">
        <f t="shared" si="58"/>
        <v>no incluido</v>
      </c>
    </row>
    <row r="3727" spans="12:12" ht="15.75" customHeight="1" x14ac:dyDescent="0.25">
      <c r="L3727" s="13" t="str">
        <f t="shared" si="58"/>
        <v>no incluido</v>
      </c>
    </row>
    <row r="3728" spans="12:12" ht="15.75" customHeight="1" x14ac:dyDescent="0.25">
      <c r="L3728" s="13" t="str">
        <f t="shared" si="58"/>
        <v>no incluido</v>
      </c>
    </row>
    <row r="3729" spans="12:12" ht="15.75" customHeight="1" x14ac:dyDescent="0.25">
      <c r="L3729" s="13" t="str">
        <f t="shared" si="58"/>
        <v>no incluido</v>
      </c>
    </row>
    <row r="3730" spans="12:12" ht="15.75" customHeight="1" x14ac:dyDescent="0.25">
      <c r="L3730" s="13" t="str">
        <f t="shared" si="58"/>
        <v>no incluido</v>
      </c>
    </row>
    <row r="3731" spans="12:12" ht="15.75" customHeight="1" x14ac:dyDescent="0.25">
      <c r="L3731" s="13" t="str">
        <f t="shared" si="58"/>
        <v>no incluido</v>
      </c>
    </row>
    <row r="3732" spans="12:12" ht="15.75" customHeight="1" x14ac:dyDescent="0.25">
      <c r="L3732" s="13" t="str">
        <f t="shared" si="58"/>
        <v>no incluido</v>
      </c>
    </row>
    <row r="3733" spans="12:12" ht="15.75" customHeight="1" x14ac:dyDescent="0.25">
      <c r="L3733" s="13" t="str">
        <f t="shared" si="58"/>
        <v>no incluido</v>
      </c>
    </row>
    <row r="3734" spans="12:12" ht="15.75" customHeight="1" x14ac:dyDescent="0.25">
      <c r="L3734" s="13" t="str">
        <f t="shared" si="58"/>
        <v>no incluido</v>
      </c>
    </row>
    <row r="3735" spans="12:12" ht="15.75" customHeight="1" x14ac:dyDescent="0.25">
      <c r="L3735" s="13" t="str">
        <f t="shared" si="58"/>
        <v>no incluido</v>
      </c>
    </row>
    <row r="3736" spans="12:12" ht="15.75" customHeight="1" x14ac:dyDescent="0.25">
      <c r="L3736" s="13" t="str">
        <f t="shared" si="58"/>
        <v>no incluido</v>
      </c>
    </row>
    <row r="3737" spans="12:12" ht="15.75" customHeight="1" x14ac:dyDescent="0.25">
      <c r="L3737" s="13" t="str">
        <f t="shared" si="58"/>
        <v>no incluido</v>
      </c>
    </row>
    <row r="3738" spans="12:12" ht="15.75" customHeight="1" x14ac:dyDescent="0.25">
      <c r="L3738" s="13" t="str">
        <f t="shared" si="58"/>
        <v>no incluido</v>
      </c>
    </row>
    <row r="3739" spans="12:12" ht="15.75" customHeight="1" x14ac:dyDescent="0.25">
      <c r="L3739" s="13" t="str">
        <f t="shared" si="58"/>
        <v>no incluido</v>
      </c>
    </row>
    <row r="3740" spans="12:12" ht="15.75" customHeight="1" x14ac:dyDescent="0.25">
      <c r="L3740" s="13" t="str">
        <f t="shared" si="58"/>
        <v>no incluido</v>
      </c>
    </row>
    <row r="3741" spans="12:12" ht="15.75" customHeight="1" x14ac:dyDescent="0.25">
      <c r="L3741" s="13" t="str">
        <f t="shared" si="58"/>
        <v>no incluido</v>
      </c>
    </row>
    <row r="3742" spans="12:12" ht="15.75" customHeight="1" x14ac:dyDescent="0.25">
      <c r="L3742" s="13" t="str">
        <f t="shared" si="58"/>
        <v>no incluido</v>
      </c>
    </row>
    <row r="3743" spans="12:12" ht="15.75" customHeight="1" x14ac:dyDescent="0.25">
      <c r="L3743" s="13" t="str">
        <f t="shared" si="58"/>
        <v>no incluido</v>
      </c>
    </row>
    <row r="3744" spans="12:12" ht="15.75" customHeight="1" x14ac:dyDescent="0.25">
      <c r="L3744" s="13" t="str">
        <f t="shared" si="58"/>
        <v>no incluido</v>
      </c>
    </row>
    <row r="3745" spans="12:12" ht="15.75" customHeight="1" x14ac:dyDescent="0.25">
      <c r="L3745" s="13" t="str">
        <f t="shared" si="58"/>
        <v>no incluido</v>
      </c>
    </row>
    <row r="3746" spans="12:12" ht="15.75" customHeight="1" x14ac:dyDescent="0.25">
      <c r="L3746" s="13" t="str">
        <f t="shared" si="58"/>
        <v>no incluido</v>
      </c>
    </row>
    <row r="3747" spans="12:12" ht="15.75" customHeight="1" x14ac:dyDescent="0.25">
      <c r="L3747" s="13" t="str">
        <f t="shared" si="58"/>
        <v>no incluido</v>
      </c>
    </row>
    <row r="3748" spans="12:12" ht="15.75" customHeight="1" x14ac:dyDescent="0.25">
      <c r="L3748" s="13" t="str">
        <f t="shared" si="58"/>
        <v>no incluido</v>
      </c>
    </row>
    <row r="3749" spans="12:12" ht="15.75" customHeight="1" x14ac:dyDescent="0.25">
      <c r="L3749" s="13" t="str">
        <f t="shared" si="58"/>
        <v>no incluido</v>
      </c>
    </row>
    <row r="3750" spans="12:12" ht="15.75" customHeight="1" x14ac:dyDescent="0.25">
      <c r="L3750" s="13" t="str">
        <f t="shared" si="58"/>
        <v>no incluido</v>
      </c>
    </row>
    <row r="3751" spans="12:12" ht="15.75" customHeight="1" x14ac:dyDescent="0.25">
      <c r="L3751" s="13" t="str">
        <f t="shared" si="58"/>
        <v>no incluido</v>
      </c>
    </row>
    <row r="3752" spans="12:12" ht="15.75" customHeight="1" x14ac:dyDescent="0.25">
      <c r="L3752" s="13" t="str">
        <f t="shared" si="58"/>
        <v>no incluido</v>
      </c>
    </row>
    <row r="3753" spans="12:12" ht="15.75" customHeight="1" x14ac:dyDescent="0.25">
      <c r="L3753" s="13" t="str">
        <f t="shared" si="58"/>
        <v>no incluido</v>
      </c>
    </row>
    <row r="3754" spans="12:12" ht="15.75" customHeight="1" x14ac:dyDescent="0.25">
      <c r="L3754" s="13" t="str">
        <f t="shared" si="58"/>
        <v>no incluido</v>
      </c>
    </row>
    <row r="3755" spans="12:12" ht="15.75" customHeight="1" x14ac:dyDescent="0.25">
      <c r="L3755" s="13" t="str">
        <f t="shared" si="58"/>
        <v>no incluido</v>
      </c>
    </row>
    <row r="3756" spans="12:12" ht="15.75" customHeight="1" x14ac:dyDescent="0.25">
      <c r="L3756" s="13" t="str">
        <f t="shared" si="58"/>
        <v>no incluido</v>
      </c>
    </row>
    <row r="3757" spans="12:12" ht="15.75" customHeight="1" x14ac:dyDescent="0.25">
      <c r="L3757" s="13" t="str">
        <f t="shared" si="58"/>
        <v>no incluido</v>
      </c>
    </row>
    <row r="3758" spans="12:12" ht="15.75" customHeight="1" x14ac:dyDescent="0.25">
      <c r="L3758" s="13" t="str">
        <f t="shared" si="58"/>
        <v>no incluido</v>
      </c>
    </row>
    <row r="3759" spans="12:12" ht="15.75" customHeight="1" x14ac:dyDescent="0.25">
      <c r="L3759" s="13" t="str">
        <f t="shared" si="58"/>
        <v>no incluido</v>
      </c>
    </row>
    <row r="3760" spans="12:12" ht="15.75" customHeight="1" x14ac:dyDescent="0.25">
      <c r="L3760" s="13" t="str">
        <f t="shared" si="58"/>
        <v>no incluido</v>
      </c>
    </row>
    <row r="3761" spans="12:12" ht="15.75" customHeight="1" x14ac:dyDescent="0.25">
      <c r="L3761" s="13" t="str">
        <f t="shared" si="58"/>
        <v>no incluido</v>
      </c>
    </row>
    <row r="3762" spans="12:12" ht="15.75" customHeight="1" x14ac:dyDescent="0.25">
      <c r="L3762" s="13" t="str">
        <f t="shared" si="58"/>
        <v>no incluido</v>
      </c>
    </row>
    <row r="3763" spans="12:12" ht="15.75" customHeight="1" x14ac:dyDescent="0.25">
      <c r="L3763" s="13" t="str">
        <f t="shared" si="58"/>
        <v>no incluido</v>
      </c>
    </row>
    <row r="3764" spans="12:12" ht="15.75" customHeight="1" x14ac:dyDescent="0.25">
      <c r="L3764" s="13" t="str">
        <f t="shared" si="58"/>
        <v>no incluido</v>
      </c>
    </row>
    <row r="3765" spans="12:12" ht="15.75" customHeight="1" x14ac:dyDescent="0.25">
      <c r="L3765" s="13" t="str">
        <f t="shared" si="58"/>
        <v>no incluido</v>
      </c>
    </row>
    <row r="3766" spans="12:12" ht="15.75" customHeight="1" x14ac:dyDescent="0.25">
      <c r="L3766" s="13" t="str">
        <f t="shared" si="58"/>
        <v>no incluido</v>
      </c>
    </row>
    <row r="3767" spans="12:12" ht="15.75" customHeight="1" x14ac:dyDescent="0.25">
      <c r="L3767" s="13" t="str">
        <f t="shared" si="58"/>
        <v>no incluido</v>
      </c>
    </row>
    <row r="3768" spans="12:12" ht="15.75" customHeight="1" x14ac:dyDescent="0.25">
      <c r="L3768" s="13" t="str">
        <f t="shared" si="58"/>
        <v>no incluido</v>
      </c>
    </row>
    <row r="3769" spans="12:12" ht="15.75" customHeight="1" x14ac:dyDescent="0.25">
      <c r="L3769" s="13" t="str">
        <f t="shared" si="58"/>
        <v>no incluido</v>
      </c>
    </row>
    <row r="3770" spans="12:12" ht="15.75" customHeight="1" x14ac:dyDescent="0.25">
      <c r="L3770" s="13" t="str">
        <f t="shared" si="58"/>
        <v>no incluido</v>
      </c>
    </row>
    <row r="3771" spans="12:12" ht="15.75" customHeight="1" x14ac:dyDescent="0.25">
      <c r="L3771" s="13" t="str">
        <f t="shared" si="58"/>
        <v>no incluido</v>
      </c>
    </row>
    <row r="3772" spans="12:12" ht="15.75" customHeight="1" x14ac:dyDescent="0.25">
      <c r="L3772" s="13" t="str">
        <f t="shared" si="58"/>
        <v>no incluido</v>
      </c>
    </row>
    <row r="3773" spans="12:12" ht="15.75" customHeight="1" x14ac:dyDescent="0.25">
      <c r="L3773" s="13" t="str">
        <f t="shared" si="58"/>
        <v>no incluido</v>
      </c>
    </row>
    <row r="3774" spans="12:12" ht="15.75" customHeight="1" x14ac:dyDescent="0.25">
      <c r="L3774" s="13" t="str">
        <f t="shared" si="58"/>
        <v>no incluido</v>
      </c>
    </row>
    <row r="3775" spans="12:12" ht="15.75" customHeight="1" x14ac:dyDescent="0.25">
      <c r="L3775" s="13" t="str">
        <f t="shared" si="58"/>
        <v>no incluido</v>
      </c>
    </row>
    <row r="3776" spans="12:12" ht="15.75" customHeight="1" x14ac:dyDescent="0.25">
      <c r="L3776" s="13" t="str">
        <f t="shared" si="58"/>
        <v>no incluido</v>
      </c>
    </row>
    <row r="3777" spans="12:12" ht="15.75" customHeight="1" x14ac:dyDescent="0.25">
      <c r="L3777" s="13" t="str">
        <f t="shared" si="58"/>
        <v>no incluido</v>
      </c>
    </row>
    <row r="3778" spans="12:12" ht="15.75" customHeight="1" x14ac:dyDescent="0.25">
      <c r="L3778" s="13" t="str">
        <f t="shared" ref="L3778:L3841" si="59">IF(ISNUMBER(VLOOKUP(A3778,PRE,1,FALSE)),"PreAlerta",IF(ISNUMBER(VLOOKUP(A3778,POST,1,FALSE)),"PostAlerta",IF(ISNUMBER(VLOOKUP(A3778,EXCL,1,FALSE)),"Excluida","no incluido")))</f>
        <v>no incluido</v>
      </c>
    </row>
    <row r="3779" spans="12:12" ht="15.75" customHeight="1" x14ac:dyDescent="0.25">
      <c r="L3779" s="13" t="str">
        <f t="shared" si="59"/>
        <v>no incluido</v>
      </c>
    </row>
    <row r="3780" spans="12:12" ht="15.75" customHeight="1" x14ac:dyDescent="0.25">
      <c r="L3780" s="13" t="str">
        <f t="shared" si="59"/>
        <v>no incluido</v>
      </c>
    </row>
    <row r="3781" spans="12:12" ht="15.75" customHeight="1" x14ac:dyDescent="0.25">
      <c r="L3781" s="13" t="str">
        <f t="shared" si="59"/>
        <v>no incluido</v>
      </c>
    </row>
    <row r="3782" spans="12:12" ht="15.75" customHeight="1" x14ac:dyDescent="0.25">
      <c r="L3782" s="13" t="str">
        <f t="shared" si="59"/>
        <v>no incluido</v>
      </c>
    </row>
    <row r="3783" spans="12:12" ht="15.75" customHeight="1" x14ac:dyDescent="0.25">
      <c r="L3783" s="13" t="str">
        <f t="shared" si="59"/>
        <v>no incluido</v>
      </c>
    </row>
    <row r="3784" spans="12:12" ht="15.75" customHeight="1" x14ac:dyDescent="0.25">
      <c r="L3784" s="13" t="str">
        <f t="shared" si="59"/>
        <v>no incluido</v>
      </c>
    </row>
    <row r="3785" spans="12:12" ht="15.75" customHeight="1" x14ac:dyDescent="0.25">
      <c r="L3785" s="13" t="str">
        <f t="shared" si="59"/>
        <v>no incluido</v>
      </c>
    </row>
    <row r="3786" spans="12:12" ht="15.75" customHeight="1" x14ac:dyDescent="0.25">
      <c r="L3786" s="13" t="str">
        <f t="shared" si="59"/>
        <v>no incluido</v>
      </c>
    </row>
    <row r="3787" spans="12:12" ht="15.75" customHeight="1" x14ac:dyDescent="0.25">
      <c r="L3787" s="13" t="str">
        <f t="shared" si="59"/>
        <v>no incluido</v>
      </c>
    </row>
    <row r="3788" spans="12:12" ht="15.75" customHeight="1" x14ac:dyDescent="0.25">
      <c r="L3788" s="13" t="str">
        <f t="shared" si="59"/>
        <v>no incluido</v>
      </c>
    </row>
    <row r="3789" spans="12:12" ht="15.75" customHeight="1" x14ac:dyDescent="0.25">
      <c r="L3789" s="13" t="str">
        <f t="shared" si="59"/>
        <v>no incluido</v>
      </c>
    </row>
    <row r="3790" spans="12:12" ht="15.75" customHeight="1" x14ac:dyDescent="0.25">
      <c r="L3790" s="13" t="str">
        <f t="shared" si="59"/>
        <v>no incluido</v>
      </c>
    </row>
    <row r="3791" spans="12:12" ht="15.75" customHeight="1" x14ac:dyDescent="0.25">
      <c r="L3791" s="13" t="str">
        <f t="shared" si="59"/>
        <v>no incluido</v>
      </c>
    </row>
    <row r="3792" spans="12:12" ht="15.75" customHeight="1" x14ac:dyDescent="0.25">
      <c r="L3792" s="13" t="str">
        <f t="shared" si="59"/>
        <v>no incluido</v>
      </c>
    </row>
    <row r="3793" spans="12:12" ht="15.75" customHeight="1" x14ac:dyDescent="0.25">
      <c r="L3793" s="13" t="str">
        <f t="shared" si="59"/>
        <v>no incluido</v>
      </c>
    </row>
    <row r="3794" spans="12:12" ht="15.75" customHeight="1" x14ac:dyDescent="0.25">
      <c r="L3794" s="13" t="str">
        <f t="shared" si="59"/>
        <v>no incluido</v>
      </c>
    </row>
    <row r="3795" spans="12:12" ht="15.75" customHeight="1" x14ac:dyDescent="0.25">
      <c r="L3795" s="13" t="str">
        <f t="shared" si="59"/>
        <v>no incluido</v>
      </c>
    </row>
    <row r="3796" spans="12:12" ht="15.75" customHeight="1" x14ac:dyDescent="0.25">
      <c r="L3796" s="13" t="str">
        <f t="shared" si="59"/>
        <v>no incluido</v>
      </c>
    </row>
    <row r="3797" spans="12:12" ht="15.75" customHeight="1" x14ac:dyDescent="0.25">
      <c r="L3797" s="13" t="str">
        <f t="shared" si="59"/>
        <v>no incluido</v>
      </c>
    </row>
    <row r="3798" spans="12:12" ht="15.75" customHeight="1" x14ac:dyDescent="0.25">
      <c r="L3798" s="13" t="str">
        <f t="shared" si="59"/>
        <v>no incluido</v>
      </c>
    </row>
    <row r="3799" spans="12:12" ht="15.75" customHeight="1" x14ac:dyDescent="0.25">
      <c r="L3799" s="13" t="str">
        <f t="shared" si="59"/>
        <v>no incluido</v>
      </c>
    </row>
    <row r="3800" spans="12:12" ht="15.75" customHeight="1" x14ac:dyDescent="0.25">
      <c r="L3800" s="13" t="str">
        <f t="shared" si="59"/>
        <v>no incluido</v>
      </c>
    </row>
    <row r="3801" spans="12:12" ht="15.75" customHeight="1" x14ac:dyDescent="0.25">
      <c r="L3801" s="13" t="str">
        <f t="shared" si="59"/>
        <v>no incluido</v>
      </c>
    </row>
    <row r="3802" spans="12:12" ht="15.75" customHeight="1" x14ac:dyDescent="0.25">
      <c r="L3802" s="13" t="str">
        <f t="shared" si="59"/>
        <v>no incluido</v>
      </c>
    </row>
    <row r="3803" spans="12:12" ht="15.75" customHeight="1" x14ac:dyDescent="0.25">
      <c r="L3803" s="13" t="str">
        <f t="shared" si="59"/>
        <v>no incluido</v>
      </c>
    </row>
    <row r="3804" spans="12:12" ht="15.75" customHeight="1" x14ac:dyDescent="0.25">
      <c r="L3804" s="13" t="str">
        <f t="shared" si="59"/>
        <v>no incluido</v>
      </c>
    </row>
    <row r="3805" spans="12:12" ht="15.75" customHeight="1" x14ac:dyDescent="0.25">
      <c r="L3805" s="13" t="str">
        <f t="shared" si="59"/>
        <v>no incluido</v>
      </c>
    </row>
    <row r="3806" spans="12:12" ht="15.75" customHeight="1" x14ac:dyDescent="0.25">
      <c r="L3806" s="13" t="str">
        <f t="shared" si="59"/>
        <v>no incluido</v>
      </c>
    </row>
    <row r="3807" spans="12:12" ht="15.75" customHeight="1" x14ac:dyDescent="0.25">
      <c r="L3807" s="13" t="str">
        <f t="shared" si="59"/>
        <v>no incluido</v>
      </c>
    </row>
    <row r="3808" spans="12:12" ht="15.75" customHeight="1" x14ac:dyDescent="0.25">
      <c r="L3808" s="13" t="str">
        <f t="shared" si="59"/>
        <v>no incluido</v>
      </c>
    </row>
    <row r="3809" spans="12:12" ht="15.75" customHeight="1" x14ac:dyDescent="0.25">
      <c r="L3809" s="13" t="str">
        <f t="shared" si="59"/>
        <v>no incluido</v>
      </c>
    </row>
    <row r="3810" spans="12:12" ht="15.75" customHeight="1" x14ac:dyDescent="0.25">
      <c r="L3810" s="13" t="str">
        <f t="shared" si="59"/>
        <v>no incluido</v>
      </c>
    </row>
    <row r="3811" spans="12:12" ht="15.75" customHeight="1" x14ac:dyDescent="0.25">
      <c r="L3811" s="13" t="str">
        <f t="shared" si="59"/>
        <v>no incluido</v>
      </c>
    </row>
    <row r="3812" spans="12:12" ht="15.75" customHeight="1" x14ac:dyDescent="0.25">
      <c r="L3812" s="13" t="str">
        <f t="shared" si="59"/>
        <v>no incluido</v>
      </c>
    </row>
    <row r="3813" spans="12:12" ht="15.75" customHeight="1" x14ac:dyDescent="0.25">
      <c r="L3813" s="13" t="str">
        <f t="shared" si="59"/>
        <v>no incluido</v>
      </c>
    </row>
    <row r="3814" spans="12:12" ht="15.75" customHeight="1" x14ac:dyDescent="0.25">
      <c r="L3814" s="13" t="str">
        <f t="shared" si="59"/>
        <v>no incluido</v>
      </c>
    </row>
    <row r="3815" spans="12:12" ht="15.75" customHeight="1" x14ac:dyDescent="0.25">
      <c r="L3815" s="13" t="str">
        <f t="shared" si="59"/>
        <v>no incluido</v>
      </c>
    </row>
    <row r="3816" spans="12:12" ht="15.75" customHeight="1" x14ac:dyDescent="0.25">
      <c r="L3816" s="13" t="str">
        <f t="shared" si="59"/>
        <v>no incluido</v>
      </c>
    </row>
    <row r="3817" spans="12:12" ht="15.75" customHeight="1" x14ac:dyDescent="0.25">
      <c r="L3817" s="13" t="str">
        <f t="shared" si="59"/>
        <v>no incluido</v>
      </c>
    </row>
    <row r="3818" spans="12:12" ht="15.75" customHeight="1" x14ac:dyDescent="0.25">
      <c r="L3818" s="13" t="str">
        <f t="shared" si="59"/>
        <v>no incluido</v>
      </c>
    </row>
    <row r="3819" spans="12:12" ht="15.75" customHeight="1" x14ac:dyDescent="0.25">
      <c r="L3819" s="13" t="str">
        <f t="shared" si="59"/>
        <v>no incluido</v>
      </c>
    </row>
    <row r="3820" spans="12:12" ht="15.75" customHeight="1" x14ac:dyDescent="0.25">
      <c r="L3820" s="13" t="str">
        <f t="shared" si="59"/>
        <v>no incluido</v>
      </c>
    </row>
    <row r="3821" spans="12:12" ht="15.75" customHeight="1" x14ac:dyDescent="0.25">
      <c r="L3821" s="13" t="str">
        <f t="shared" si="59"/>
        <v>no incluido</v>
      </c>
    </row>
    <row r="3822" spans="12:12" ht="15.75" customHeight="1" x14ac:dyDescent="0.25">
      <c r="L3822" s="13" t="str">
        <f t="shared" si="59"/>
        <v>no incluido</v>
      </c>
    </row>
    <row r="3823" spans="12:12" ht="15.75" customHeight="1" x14ac:dyDescent="0.25">
      <c r="L3823" s="13" t="str">
        <f t="shared" si="59"/>
        <v>no incluido</v>
      </c>
    </row>
    <row r="3824" spans="12:12" ht="15.75" customHeight="1" x14ac:dyDescent="0.25">
      <c r="L3824" s="13" t="str">
        <f t="shared" si="59"/>
        <v>no incluido</v>
      </c>
    </row>
    <row r="3825" spans="12:12" ht="15.75" customHeight="1" x14ac:dyDescent="0.25">
      <c r="L3825" s="13" t="str">
        <f t="shared" si="59"/>
        <v>no incluido</v>
      </c>
    </row>
    <row r="3826" spans="12:12" ht="15.75" customHeight="1" x14ac:dyDescent="0.25">
      <c r="L3826" s="13" t="str">
        <f t="shared" si="59"/>
        <v>no incluido</v>
      </c>
    </row>
    <row r="3827" spans="12:12" ht="15.75" customHeight="1" x14ac:dyDescent="0.25">
      <c r="L3827" s="13" t="str">
        <f t="shared" si="59"/>
        <v>no incluido</v>
      </c>
    </row>
    <row r="3828" spans="12:12" ht="15.75" customHeight="1" x14ac:dyDescent="0.25">
      <c r="L3828" s="13" t="str">
        <f t="shared" si="59"/>
        <v>no incluido</v>
      </c>
    </row>
    <row r="3829" spans="12:12" ht="15.75" customHeight="1" x14ac:dyDescent="0.25">
      <c r="L3829" s="13" t="str">
        <f t="shared" si="59"/>
        <v>no incluido</v>
      </c>
    </row>
    <row r="3830" spans="12:12" ht="15.75" customHeight="1" x14ac:dyDescent="0.25">
      <c r="L3830" s="13" t="str">
        <f t="shared" si="59"/>
        <v>no incluido</v>
      </c>
    </row>
    <row r="3831" spans="12:12" ht="15.75" customHeight="1" x14ac:dyDescent="0.25">
      <c r="L3831" s="13" t="str">
        <f t="shared" si="59"/>
        <v>no incluido</v>
      </c>
    </row>
    <row r="3832" spans="12:12" ht="15.75" customHeight="1" x14ac:dyDescent="0.25">
      <c r="L3832" s="13" t="str">
        <f t="shared" si="59"/>
        <v>no incluido</v>
      </c>
    </row>
    <row r="3833" spans="12:12" ht="15.75" customHeight="1" x14ac:dyDescent="0.25">
      <c r="L3833" s="13" t="str">
        <f t="shared" si="59"/>
        <v>no incluido</v>
      </c>
    </row>
    <row r="3834" spans="12:12" ht="15.75" customHeight="1" x14ac:dyDescent="0.25">
      <c r="L3834" s="13" t="str">
        <f t="shared" si="59"/>
        <v>no incluido</v>
      </c>
    </row>
    <row r="3835" spans="12:12" ht="15.75" customHeight="1" x14ac:dyDescent="0.25">
      <c r="L3835" s="13" t="str">
        <f t="shared" si="59"/>
        <v>no incluido</v>
      </c>
    </row>
    <row r="3836" spans="12:12" ht="15.75" customHeight="1" x14ac:dyDescent="0.25">
      <c r="L3836" s="13" t="str">
        <f t="shared" si="59"/>
        <v>no incluido</v>
      </c>
    </row>
    <row r="3837" spans="12:12" ht="15.75" customHeight="1" x14ac:dyDescent="0.25">
      <c r="L3837" s="13" t="str">
        <f t="shared" si="59"/>
        <v>no incluido</v>
      </c>
    </row>
    <row r="3838" spans="12:12" ht="15.75" customHeight="1" x14ac:dyDescent="0.25">
      <c r="L3838" s="13" t="str">
        <f t="shared" si="59"/>
        <v>no incluido</v>
      </c>
    </row>
    <row r="3839" spans="12:12" ht="15.75" customHeight="1" x14ac:dyDescent="0.25">
      <c r="L3839" s="13" t="str">
        <f t="shared" si="59"/>
        <v>no incluido</v>
      </c>
    </row>
    <row r="3840" spans="12:12" ht="15.75" customHeight="1" x14ac:dyDescent="0.25">
      <c r="L3840" s="13" t="str">
        <f t="shared" si="59"/>
        <v>no incluido</v>
      </c>
    </row>
    <row r="3841" spans="12:12" ht="15.75" customHeight="1" x14ac:dyDescent="0.25">
      <c r="L3841" s="13" t="str">
        <f t="shared" si="59"/>
        <v>no incluido</v>
      </c>
    </row>
    <row r="3842" spans="12:12" ht="15.75" customHeight="1" x14ac:dyDescent="0.25">
      <c r="L3842" s="13" t="str">
        <f t="shared" ref="L3842:L3905" si="60">IF(ISNUMBER(VLOOKUP(A3842,PRE,1,FALSE)),"PreAlerta",IF(ISNUMBER(VLOOKUP(A3842,POST,1,FALSE)),"PostAlerta",IF(ISNUMBER(VLOOKUP(A3842,EXCL,1,FALSE)),"Excluida","no incluido")))</f>
        <v>no incluido</v>
      </c>
    </row>
    <row r="3843" spans="12:12" ht="15.75" customHeight="1" x14ac:dyDescent="0.25">
      <c r="L3843" s="13" t="str">
        <f t="shared" si="60"/>
        <v>no incluido</v>
      </c>
    </row>
    <row r="3844" spans="12:12" ht="15.75" customHeight="1" x14ac:dyDescent="0.25">
      <c r="L3844" s="13" t="str">
        <f t="shared" si="60"/>
        <v>no incluido</v>
      </c>
    </row>
    <row r="3845" spans="12:12" ht="15.75" customHeight="1" x14ac:dyDescent="0.25">
      <c r="L3845" s="13" t="str">
        <f t="shared" si="60"/>
        <v>no incluido</v>
      </c>
    </row>
    <row r="3846" spans="12:12" ht="15.75" customHeight="1" x14ac:dyDescent="0.25">
      <c r="L3846" s="13" t="str">
        <f t="shared" si="60"/>
        <v>no incluido</v>
      </c>
    </row>
    <row r="3847" spans="12:12" ht="15.75" customHeight="1" x14ac:dyDescent="0.25">
      <c r="L3847" s="13" t="str">
        <f t="shared" si="60"/>
        <v>no incluido</v>
      </c>
    </row>
    <row r="3848" spans="12:12" ht="15.75" customHeight="1" x14ac:dyDescent="0.25">
      <c r="L3848" s="13" t="str">
        <f t="shared" si="60"/>
        <v>no incluido</v>
      </c>
    </row>
    <row r="3849" spans="12:12" ht="15.75" customHeight="1" x14ac:dyDescent="0.25">
      <c r="L3849" s="13" t="str">
        <f t="shared" si="60"/>
        <v>no incluido</v>
      </c>
    </row>
    <row r="3850" spans="12:12" ht="15.75" customHeight="1" x14ac:dyDescent="0.25">
      <c r="L3850" s="13" t="str">
        <f t="shared" si="60"/>
        <v>no incluido</v>
      </c>
    </row>
    <row r="3851" spans="12:12" ht="15.75" customHeight="1" x14ac:dyDescent="0.25">
      <c r="L3851" s="13" t="str">
        <f t="shared" si="60"/>
        <v>no incluido</v>
      </c>
    </row>
    <row r="3852" spans="12:12" ht="15.75" customHeight="1" x14ac:dyDescent="0.25">
      <c r="L3852" s="13" t="str">
        <f t="shared" si="60"/>
        <v>no incluido</v>
      </c>
    </row>
    <row r="3853" spans="12:12" ht="15.75" customHeight="1" x14ac:dyDescent="0.25">
      <c r="L3853" s="13" t="str">
        <f t="shared" si="60"/>
        <v>no incluido</v>
      </c>
    </row>
    <row r="3854" spans="12:12" ht="15.75" customHeight="1" x14ac:dyDescent="0.25">
      <c r="L3854" s="13" t="str">
        <f t="shared" si="60"/>
        <v>no incluido</v>
      </c>
    </row>
    <row r="3855" spans="12:12" ht="15.75" customHeight="1" x14ac:dyDescent="0.25">
      <c r="L3855" s="13" t="str">
        <f t="shared" si="60"/>
        <v>no incluido</v>
      </c>
    </row>
    <row r="3856" spans="12:12" ht="15.75" customHeight="1" x14ac:dyDescent="0.25">
      <c r="L3856" s="13" t="str">
        <f t="shared" si="60"/>
        <v>no incluido</v>
      </c>
    </row>
    <row r="3857" spans="12:12" ht="15.75" customHeight="1" x14ac:dyDescent="0.25">
      <c r="L3857" s="13" t="str">
        <f t="shared" si="60"/>
        <v>no incluido</v>
      </c>
    </row>
    <row r="3858" spans="12:12" ht="15.75" customHeight="1" x14ac:dyDescent="0.25">
      <c r="L3858" s="13" t="str">
        <f t="shared" si="60"/>
        <v>no incluido</v>
      </c>
    </row>
    <row r="3859" spans="12:12" ht="15.75" customHeight="1" x14ac:dyDescent="0.25">
      <c r="L3859" s="13" t="str">
        <f t="shared" si="60"/>
        <v>no incluido</v>
      </c>
    </row>
    <row r="3860" spans="12:12" ht="15.75" customHeight="1" x14ac:dyDescent="0.25">
      <c r="L3860" s="13" t="str">
        <f t="shared" si="60"/>
        <v>no incluido</v>
      </c>
    </row>
    <row r="3861" spans="12:12" ht="15.75" customHeight="1" x14ac:dyDescent="0.25">
      <c r="L3861" s="13" t="str">
        <f t="shared" si="60"/>
        <v>no incluido</v>
      </c>
    </row>
    <row r="3862" spans="12:12" ht="15.75" customHeight="1" x14ac:dyDescent="0.25">
      <c r="L3862" s="13" t="str">
        <f t="shared" si="60"/>
        <v>no incluido</v>
      </c>
    </row>
    <row r="3863" spans="12:12" ht="15.75" customHeight="1" x14ac:dyDescent="0.25">
      <c r="L3863" s="13" t="str">
        <f t="shared" si="60"/>
        <v>no incluido</v>
      </c>
    </row>
    <row r="3864" spans="12:12" ht="15.75" customHeight="1" x14ac:dyDescent="0.25">
      <c r="L3864" s="13" t="str">
        <f t="shared" si="60"/>
        <v>no incluido</v>
      </c>
    </row>
    <row r="3865" spans="12:12" ht="15.75" customHeight="1" x14ac:dyDescent="0.25">
      <c r="L3865" s="13" t="str">
        <f t="shared" si="60"/>
        <v>no incluido</v>
      </c>
    </row>
    <row r="3866" spans="12:12" ht="15.75" customHeight="1" x14ac:dyDescent="0.25">
      <c r="L3866" s="13" t="str">
        <f t="shared" si="60"/>
        <v>no incluido</v>
      </c>
    </row>
    <row r="3867" spans="12:12" ht="15.75" customHeight="1" x14ac:dyDescent="0.25">
      <c r="L3867" s="13" t="str">
        <f t="shared" si="60"/>
        <v>no incluido</v>
      </c>
    </row>
    <row r="3868" spans="12:12" ht="15.75" customHeight="1" x14ac:dyDescent="0.25">
      <c r="L3868" s="13" t="str">
        <f t="shared" si="60"/>
        <v>no incluido</v>
      </c>
    </row>
    <row r="3869" spans="12:12" ht="15.75" customHeight="1" x14ac:dyDescent="0.25">
      <c r="L3869" s="13" t="str">
        <f t="shared" si="60"/>
        <v>no incluido</v>
      </c>
    </row>
    <row r="3870" spans="12:12" ht="15.75" customHeight="1" x14ac:dyDescent="0.25">
      <c r="L3870" s="13" t="str">
        <f t="shared" si="60"/>
        <v>no incluido</v>
      </c>
    </row>
    <row r="3871" spans="12:12" ht="15.75" customHeight="1" x14ac:dyDescent="0.25">
      <c r="L3871" s="13" t="str">
        <f t="shared" si="60"/>
        <v>no incluido</v>
      </c>
    </row>
    <row r="3872" spans="12:12" ht="15.75" customHeight="1" x14ac:dyDescent="0.25">
      <c r="L3872" s="13" t="str">
        <f t="shared" si="60"/>
        <v>no incluido</v>
      </c>
    </row>
    <row r="3873" spans="12:12" ht="15.75" customHeight="1" x14ac:dyDescent="0.25">
      <c r="L3873" s="13" t="str">
        <f t="shared" si="60"/>
        <v>no incluido</v>
      </c>
    </row>
    <row r="3874" spans="12:12" ht="15.75" customHeight="1" x14ac:dyDescent="0.25">
      <c r="L3874" s="13" t="str">
        <f t="shared" si="60"/>
        <v>no incluido</v>
      </c>
    </row>
    <row r="3875" spans="12:12" ht="15.75" customHeight="1" x14ac:dyDescent="0.25">
      <c r="L3875" s="13" t="str">
        <f t="shared" si="60"/>
        <v>no incluido</v>
      </c>
    </row>
    <row r="3876" spans="12:12" ht="15.75" customHeight="1" x14ac:dyDescent="0.25">
      <c r="L3876" s="13" t="str">
        <f t="shared" si="60"/>
        <v>no incluido</v>
      </c>
    </row>
    <row r="3877" spans="12:12" ht="15.75" customHeight="1" x14ac:dyDescent="0.25">
      <c r="L3877" s="13" t="str">
        <f t="shared" si="60"/>
        <v>no incluido</v>
      </c>
    </row>
    <row r="3878" spans="12:12" ht="15.75" customHeight="1" x14ac:dyDescent="0.25">
      <c r="L3878" s="13" t="str">
        <f t="shared" si="60"/>
        <v>no incluido</v>
      </c>
    </row>
    <row r="3879" spans="12:12" ht="15.75" customHeight="1" x14ac:dyDescent="0.25">
      <c r="L3879" s="13" t="str">
        <f t="shared" si="60"/>
        <v>no incluido</v>
      </c>
    </row>
    <row r="3880" spans="12:12" ht="15.75" customHeight="1" x14ac:dyDescent="0.25">
      <c r="L3880" s="13" t="str">
        <f t="shared" si="60"/>
        <v>no incluido</v>
      </c>
    </row>
    <row r="3881" spans="12:12" ht="15.75" customHeight="1" x14ac:dyDescent="0.25">
      <c r="L3881" s="13" t="str">
        <f t="shared" si="60"/>
        <v>no incluido</v>
      </c>
    </row>
    <row r="3882" spans="12:12" ht="15.75" customHeight="1" x14ac:dyDescent="0.25">
      <c r="L3882" s="13" t="str">
        <f t="shared" si="60"/>
        <v>no incluido</v>
      </c>
    </row>
    <row r="3883" spans="12:12" ht="15.75" customHeight="1" x14ac:dyDescent="0.25">
      <c r="L3883" s="13" t="str">
        <f t="shared" si="60"/>
        <v>no incluido</v>
      </c>
    </row>
    <row r="3884" spans="12:12" ht="15.75" customHeight="1" x14ac:dyDescent="0.25">
      <c r="L3884" s="13" t="str">
        <f t="shared" si="60"/>
        <v>no incluido</v>
      </c>
    </row>
    <row r="3885" spans="12:12" ht="15.75" customHeight="1" x14ac:dyDescent="0.25">
      <c r="L3885" s="13" t="str">
        <f t="shared" si="60"/>
        <v>no incluido</v>
      </c>
    </row>
    <row r="3886" spans="12:12" ht="15.75" customHeight="1" x14ac:dyDescent="0.25">
      <c r="L3886" s="13" t="str">
        <f t="shared" si="60"/>
        <v>no incluido</v>
      </c>
    </row>
    <row r="3887" spans="12:12" ht="15.75" customHeight="1" x14ac:dyDescent="0.25">
      <c r="L3887" s="13" t="str">
        <f t="shared" si="60"/>
        <v>no incluido</v>
      </c>
    </row>
    <row r="3888" spans="12:12" ht="15.75" customHeight="1" x14ac:dyDescent="0.25">
      <c r="L3888" s="13" t="str">
        <f t="shared" si="60"/>
        <v>no incluido</v>
      </c>
    </row>
    <row r="3889" spans="12:12" ht="15.75" customHeight="1" x14ac:dyDescent="0.25">
      <c r="L3889" s="13" t="str">
        <f t="shared" si="60"/>
        <v>no incluido</v>
      </c>
    </row>
    <row r="3890" spans="12:12" ht="15.75" customHeight="1" x14ac:dyDescent="0.25">
      <c r="L3890" s="13" t="str">
        <f t="shared" si="60"/>
        <v>no incluido</v>
      </c>
    </row>
    <row r="3891" spans="12:12" ht="15.75" customHeight="1" x14ac:dyDescent="0.25">
      <c r="L3891" s="13" t="str">
        <f t="shared" si="60"/>
        <v>no incluido</v>
      </c>
    </row>
    <row r="3892" spans="12:12" ht="15.75" customHeight="1" x14ac:dyDescent="0.25">
      <c r="L3892" s="13" t="str">
        <f t="shared" si="60"/>
        <v>no incluido</v>
      </c>
    </row>
    <row r="3893" spans="12:12" ht="15.75" customHeight="1" x14ac:dyDescent="0.25">
      <c r="L3893" s="13" t="str">
        <f t="shared" si="60"/>
        <v>no incluido</v>
      </c>
    </row>
    <row r="3894" spans="12:12" ht="15.75" customHeight="1" x14ac:dyDescent="0.25">
      <c r="L3894" s="13" t="str">
        <f t="shared" si="60"/>
        <v>no incluido</v>
      </c>
    </row>
    <row r="3895" spans="12:12" ht="15.75" customHeight="1" x14ac:dyDescent="0.25">
      <c r="L3895" s="13" t="str">
        <f t="shared" si="60"/>
        <v>no incluido</v>
      </c>
    </row>
    <row r="3896" spans="12:12" ht="15.75" customHeight="1" x14ac:dyDescent="0.25">
      <c r="L3896" s="13" t="str">
        <f t="shared" si="60"/>
        <v>no incluido</v>
      </c>
    </row>
    <row r="3897" spans="12:12" ht="15.75" customHeight="1" x14ac:dyDescent="0.25">
      <c r="L3897" s="13" t="str">
        <f t="shared" si="60"/>
        <v>no incluido</v>
      </c>
    </row>
    <row r="3898" spans="12:12" ht="15.75" customHeight="1" x14ac:dyDescent="0.25">
      <c r="L3898" s="13" t="str">
        <f t="shared" si="60"/>
        <v>no incluido</v>
      </c>
    </row>
    <row r="3899" spans="12:12" ht="15.75" customHeight="1" x14ac:dyDescent="0.25">
      <c r="L3899" s="13" t="str">
        <f t="shared" si="60"/>
        <v>no incluido</v>
      </c>
    </row>
    <row r="3900" spans="12:12" ht="15.75" customHeight="1" x14ac:dyDescent="0.25">
      <c r="L3900" s="13" t="str">
        <f t="shared" si="60"/>
        <v>no incluido</v>
      </c>
    </row>
    <row r="3901" spans="12:12" ht="15.75" customHeight="1" x14ac:dyDescent="0.25">
      <c r="L3901" s="13" t="str">
        <f t="shared" si="60"/>
        <v>no incluido</v>
      </c>
    </row>
    <row r="3902" spans="12:12" ht="15.75" customHeight="1" x14ac:dyDescent="0.25">
      <c r="L3902" s="13" t="str">
        <f t="shared" si="60"/>
        <v>no incluido</v>
      </c>
    </row>
    <row r="3903" spans="12:12" ht="15.75" customHeight="1" x14ac:dyDescent="0.25">
      <c r="L3903" s="13" t="str">
        <f t="shared" si="60"/>
        <v>no incluido</v>
      </c>
    </row>
    <row r="3904" spans="12:12" ht="15.75" customHeight="1" x14ac:dyDescent="0.25">
      <c r="L3904" s="13" t="str">
        <f t="shared" si="60"/>
        <v>no incluido</v>
      </c>
    </row>
    <row r="3905" spans="12:12" ht="15.75" customHeight="1" x14ac:dyDescent="0.25">
      <c r="L3905" s="13" t="str">
        <f t="shared" si="60"/>
        <v>no incluido</v>
      </c>
    </row>
    <row r="3906" spans="12:12" ht="15.75" customHeight="1" x14ac:dyDescent="0.25">
      <c r="L3906" s="13" t="str">
        <f t="shared" ref="L3906:L3969" si="61">IF(ISNUMBER(VLOOKUP(A3906,PRE,1,FALSE)),"PreAlerta",IF(ISNUMBER(VLOOKUP(A3906,POST,1,FALSE)),"PostAlerta",IF(ISNUMBER(VLOOKUP(A3906,EXCL,1,FALSE)),"Excluida","no incluido")))</f>
        <v>no incluido</v>
      </c>
    </row>
    <row r="3907" spans="12:12" ht="15.75" customHeight="1" x14ac:dyDescent="0.25">
      <c r="L3907" s="13" t="str">
        <f t="shared" si="61"/>
        <v>no incluido</v>
      </c>
    </row>
    <row r="3908" spans="12:12" ht="15.75" customHeight="1" x14ac:dyDescent="0.25">
      <c r="L3908" s="13" t="str">
        <f t="shared" si="61"/>
        <v>no incluido</v>
      </c>
    </row>
    <row r="3909" spans="12:12" ht="15.75" customHeight="1" x14ac:dyDescent="0.25">
      <c r="L3909" s="13" t="str">
        <f t="shared" si="61"/>
        <v>no incluido</v>
      </c>
    </row>
    <row r="3910" spans="12:12" ht="15.75" customHeight="1" x14ac:dyDescent="0.25">
      <c r="L3910" s="13" t="str">
        <f t="shared" si="61"/>
        <v>no incluido</v>
      </c>
    </row>
    <row r="3911" spans="12:12" ht="15.75" customHeight="1" x14ac:dyDescent="0.25">
      <c r="L3911" s="13" t="str">
        <f t="shared" si="61"/>
        <v>no incluido</v>
      </c>
    </row>
    <row r="3912" spans="12:12" ht="15.75" customHeight="1" x14ac:dyDescent="0.25">
      <c r="L3912" s="13" t="str">
        <f t="shared" si="61"/>
        <v>no incluido</v>
      </c>
    </row>
    <row r="3913" spans="12:12" ht="15.75" customHeight="1" x14ac:dyDescent="0.25">
      <c r="L3913" s="13" t="str">
        <f t="shared" si="61"/>
        <v>no incluido</v>
      </c>
    </row>
    <row r="3914" spans="12:12" ht="15.75" customHeight="1" x14ac:dyDescent="0.25">
      <c r="L3914" s="13" t="str">
        <f t="shared" si="61"/>
        <v>no incluido</v>
      </c>
    </row>
    <row r="3915" spans="12:12" ht="15.75" customHeight="1" x14ac:dyDescent="0.25">
      <c r="L3915" s="13" t="str">
        <f t="shared" si="61"/>
        <v>no incluido</v>
      </c>
    </row>
    <row r="3916" spans="12:12" ht="15.75" customHeight="1" x14ac:dyDescent="0.25">
      <c r="L3916" s="13" t="str">
        <f t="shared" si="61"/>
        <v>no incluido</v>
      </c>
    </row>
    <row r="3917" spans="12:12" ht="15.75" customHeight="1" x14ac:dyDescent="0.25">
      <c r="L3917" s="13" t="str">
        <f t="shared" si="61"/>
        <v>no incluido</v>
      </c>
    </row>
    <row r="3918" spans="12:12" ht="15.75" customHeight="1" x14ac:dyDescent="0.25">
      <c r="L3918" s="13" t="str">
        <f t="shared" si="61"/>
        <v>no incluido</v>
      </c>
    </row>
    <row r="3919" spans="12:12" ht="15.75" customHeight="1" x14ac:dyDescent="0.25">
      <c r="L3919" s="13" t="str">
        <f t="shared" si="61"/>
        <v>no incluido</v>
      </c>
    </row>
    <row r="3920" spans="12:12" ht="15.75" customHeight="1" x14ac:dyDescent="0.25">
      <c r="L3920" s="13" t="str">
        <f t="shared" si="61"/>
        <v>no incluido</v>
      </c>
    </row>
    <row r="3921" spans="12:12" ht="15.75" customHeight="1" x14ac:dyDescent="0.25">
      <c r="L3921" s="13" t="str">
        <f t="shared" si="61"/>
        <v>no incluido</v>
      </c>
    </row>
    <row r="3922" spans="12:12" ht="15.75" customHeight="1" x14ac:dyDescent="0.25">
      <c r="L3922" s="13" t="str">
        <f t="shared" si="61"/>
        <v>no incluido</v>
      </c>
    </row>
    <row r="3923" spans="12:12" ht="15.75" customHeight="1" x14ac:dyDescent="0.25">
      <c r="L3923" s="13" t="str">
        <f t="shared" si="61"/>
        <v>no incluido</v>
      </c>
    </row>
    <row r="3924" spans="12:12" ht="15.75" customHeight="1" x14ac:dyDescent="0.25">
      <c r="L3924" s="13" t="str">
        <f t="shared" si="61"/>
        <v>no incluido</v>
      </c>
    </row>
    <row r="3925" spans="12:12" ht="15.75" customHeight="1" x14ac:dyDescent="0.25">
      <c r="L3925" s="13" t="str">
        <f t="shared" si="61"/>
        <v>no incluido</v>
      </c>
    </row>
    <row r="3926" spans="12:12" ht="15.75" customHeight="1" x14ac:dyDescent="0.25">
      <c r="L3926" s="13" t="str">
        <f t="shared" si="61"/>
        <v>no incluido</v>
      </c>
    </row>
    <row r="3927" spans="12:12" ht="15.75" customHeight="1" x14ac:dyDescent="0.25">
      <c r="L3927" s="13" t="str">
        <f t="shared" si="61"/>
        <v>no incluido</v>
      </c>
    </row>
    <row r="3928" spans="12:12" ht="15.75" customHeight="1" x14ac:dyDescent="0.25">
      <c r="L3928" s="13" t="str">
        <f t="shared" si="61"/>
        <v>no incluido</v>
      </c>
    </row>
    <row r="3929" spans="12:12" ht="15.75" customHeight="1" x14ac:dyDescent="0.25">
      <c r="L3929" s="13" t="str">
        <f t="shared" si="61"/>
        <v>no incluido</v>
      </c>
    </row>
    <row r="3930" spans="12:12" ht="15.75" customHeight="1" x14ac:dyDescent="0.25">
      <c r="L3930" s="13" t="str">
        <f t="shared" si="61"/>
        <v>no incluido</v>
      </c>
    </row>
    <row r="3931" spans="12:12" ht="15.75" customHeight="1" x14ac:dyDescent="0.25">
      <c r="L3931" s="13" t="str">
        <f t="shared" si="61"/>
        <v>no incluido</v>
      </c>
    </row>
    <row r="3932" spans="12:12" ht="15.75" customHeight="1" x14ac:dyDescent="0.25">
      <c r="L3932" s="13" t="str">
        <f t="shared" si="61"/>
        <v>no incluido</v>
      </c>
    </row>
    <row r="3933" spans="12:12" ht="15.75" customHeight="1" x14ac:dyDescent="0.25">
      <c r="L3933" s="13" t="str">
        <f t="shared" si="61"/>
        <v>no incluido</v>
      </c>
    </row>
    <row r="3934" spans="12:12" ht="15.75" customHeight="1" x14ac:dyDescent="0.25">
      <c r="L3934" s="13" t="str">
        <f t="shared" si="61"/>
        <v>no incluido</v>
      </c>
    </row>
    <row r="3935" spans="12:12" ht="15.75" customHeight="1" x14ac:dyDescent="0.25">
      <c r="L3935" s="13" t="str">
        <f t="shared" si="61"/>
        <v>no incluido</v>
      </c>
    </row>
    <row r="3936" spans="12:12" ht="15.75" customHeight="1" x14ac:dyDescent="0.25">
      <c r="L3936" s="13" t="str">
        <f t="shared" si="61"/>
        <v>no incluido</v>
      </c>
    </row>
    <row r="3937" spans="12:12" ht="15.75" customHeight="1" x14ac:dyDescent="0.25">
      <c r="L3937" s="13" t="str">
        <f t="shared" si="61"/>
        <v>no incluido</v>
      </c>
    </row>
    <row r="3938" spans="12:12" ht="15.75" customHeight="1" x14ac:dyDescent="0.25">
      <c r="L3938" s="13" t="str">
        <f t="shared" si="61"/>
        <v>no incluido</v>
      </c>
    </row>
    <row r="3939" spans="12:12" ht="15.75" customHeight="1" x14ac:dyDescent="0.25">
      <c r="L3939" s="13" t="str">
        <f t="shared" si="61"/>
        <v>no incluido</v>
      </c>
    </row>
    <row r="3940" spans="12:12" ht="15.75" customHeight="1" x14ac:dyDescent="0.25">
      <c r="L3940" s="13" t="str">
        <f t="shared" si="61"/>
        <v>no incluido</v>
      </c>
    </row>
    <row r="3941" spans="12:12" ht="15.75" customHeight="1" x14ac:dyDescent="0.25">
      <c r="L3941" s="13" t="str">
        <f t="shared" si="61"/>
        <v>no incluido</v>
      </c>
    </row>
    <row r="3942" spans="12:12" ht="15.75" customHeight="1" x14ac:dyDescent="0.25">
      <c r="L3942" s="13" t="str">
        <f t="shared" si="61"/>
        <v>no incluido</v>
      </c>
    </row>
    <row r="3943" spans="12:12" ht="15.75" customHeight="1" x14ac:dyDescent="0.25">
      <c r="L3943" s="13" t="str">
        <f t="shared" si="61"/>
        <v>no incluido</v>
      </c>
    </row>
    <row r="3944" spans="12:12" ht="15.75" customHeight="1" x14ac:dyDescent="0.25">
      <c r="L3944" s="13" t="str">
        <f t="shared" si="61"/>
        <v>no incluido</v>
      </c>
    </row>
    <row r="3945" spans="12:12" ht="15.75" customHeight="1" x14ac:dyDescent="0.25">
      <c r="L3945" s="13" t="str">
        <f t="shared" si="61"/>
        <v>no incluido</v>
      </c>
    </row>
    <row r="3946" spans="12:12" ht="15.75" customHeight="1" x14ac:dyDescent="0.25">
      <c r="L3946" s="13" t="str">
        <f t="shared" si="61"/>
        <v>no incluido</v>
      </c>
    </row>
    <row r="3947" spans="12:12" ht="15.75" customHeight="1" x14ac:dyDescent="0.25">
      <c r="L3947" s="13" t="str">
        <f t="shared" si="61"/>
        <v>no incluido</v>
      </c>
    </row>
    <row r="3948" spans="12:12" ht="15.75" customHeight="1" x14ac:dyDescent="0.25">
      <c r="L3948" s="13" t="str">
        <f t="shared" si="61"/>
        <v>no incluido</v>
      </c>
    </row>
    <row r="3949" spans="12:12" ht="15.75" customHeight="1" x14ac:dyDescent="0.25">
      <c r="L3949" s="13" t="str">
        <f t="shared" si="61"/>
        <v>no incluido</v>
      </c>
    </row>
    <row r="3950" spans="12:12" ht="15.75" customHeight="1" x14ac:dyDescent="0.25">
      <c r="L3950" s="13" t="str">
        <f t="shared" si="61"/>
        <v>no incluido</v>
      </c>
    </row>
    <row r="3951" spans="12:12" ht="15.75" customHeight="1" x14ac:dyDescent="0.25">
      <c r="L3951" s="13" t="str">
        <f t="shared" si="61"/>
        <v>no incluido</v>
      </c>
    </row>
    <row r="3952" spans="12:12" ht="15.75" customHeight="1" x14ac:dyDescent="0.25">
      <c r="L3952" s="13" t="str">
        <f t="shared" si="61"/>
        <v>no incluido</v>
      </c>
    </row>
    <row r="3953" spans="12:12" ht="15.75" customHeight="1" x14ac:dyDescent="0.25">
      <c r="L3953" s="13" t="str">
        <f t="shared" si="61"/>
        <v>no incluido</v>
      </c>
    </row>
    <row r="3954" spans="12:12" ht="15.75" customHeight="1" x14ac:dyDescent="0.25">
      <c r="L3954" s="13" t="str">
        <f t="shared" si="61"/>
        <v>no incluido</v>
      </c>
    </row>
    <row r="3955" spans="12:12" ht="15.75" customHeight="1" x14ac:dyDescent="0.25">
      <c r="L3955" s="13" t="str">
        <f t="shared" si="61"/>
        <v>no incluido</v>
      </c>
    </row>
    <row r="3956" spans="12:12" ht="15.75" customHeight="1" x14ac:dyDescent="0.25">
      <c r="L3956" s="13" t="str">
        <f t="shared" si="61"/>
        <v>no incluido</v>
      </c>
    </row>
    <row r="3957" spans="12:12" ht="15.75" customHeight="1" x14ac:dyDescent="0.25">
      <c r="L3957" s="13" t="str">
        <f t="shared" si="61"/>
        <v>no incluido</v>
      </c>
    </row>
    <row r="3958" spans="12:12" ht="15.75" customHeight="1" x14ac:dyDescent="0.25">
      <c r="L3958" s="13" t="str">
        <f t="shared" si="61"/>
        <v>no incluido</v>
      </c>
    </row>
    <row r="3959" spans="12:12" ht="15.75" customHeight="1" x14ac:dyDescent="0.25">
      <c r="L3959" s="13" t="str">
        <f t="shared" si="61"/>
        <v>no incluido</v>
      </c>
    </row>
    <row r="3960" spans="12:12" ht="15.75" customHeight="1" x14ac:dyDescent="0.25">
      <c r="L3960" s="13" t="str">
        <f t="shared" si="61"/>
        <v>no incluido</v>
      </c>
    </row>
    <row r="3961" spans="12:12" ht="15.75" customHeight="1" x14ac:dyDescent="0.25">
      <c r="L3961" s="13" t="str">
        <f t="shared" si="61"/>
        <v>no incluido</v>
      </c>
    </row>
    <row r="3962" spans="12:12" ht="15.75" customHeight="1" x14ac:dyDescent="0.25">
      <c r="L3962" s="13" t="str">
        <f t="shared" si="61"/>
        <v>no incluido</v>
      </c>
    </row>
    <row r="3963" spans="12:12" ht="15.75" customHeight="1" x14ac:dyDescent="0.25">
      <c r="L3963" s="13" t="str">
        <f t="shared" si="61"/>
        <v>no incluido</v>
      </c>
    </row>
    <row r="3964" spans="12:12" ht="15.75" customHeight="1" x14ac:dyDescent="0.25">
      <c r="L3964" s="13" t="str">
        <f t="shared" si="61"/>
        <v>no incluido</v>
      </c>
    </row>
    <row r="3965" spans="12:12" ht="15.75" customHeight="1" x14ac:dyDescent="0.25">
      <c r="L3965" s="13" t="str">
        <f t="shared" si="61"/>
        <v>no incluido</v>
      </c>
    </row>
    <row r="3966" spans="12:12" ht="15.75" customHeight="1" x14ac:dyDescent="0.25">
      <c r="L3966" s="13" t="str">
        <f t="shared" si="61"/>
        <v>no incluido</v>
      </c>
    </row>
    <row r="3967" spans="12:12" ht="15.75" customHeight="1" x14ac:dyDescent="0.25">
      <c r="L3967" s="13" t="str">
        <f t="shared" si="61"/>
        <v>no incluido</v>
      </c>
    </row>
    <row r="3968" spans="12:12" ht="15.75" customHeight="1" x14ac:dyDescent="0.25">
      <c r="L3968" s="13" t="str">
        <f t="shared" si="61"/>
        <v>no incluido</v>
      </c>
    </row>
    <row r="3969" spans="12:12" ht="15.75" customHeight="1" x14ac:dyDescent="0.25">
      <c r="L3969" s="13" t="str">
        <f t="shared" si="61"/>
        <v>no incluido</v>
      </c>
    </row>
    <row r="3970" spans="12:12" ht="15.75" customHeight="1" x14ac:dyDescent="0.25">
      <c r="L3970" s="13" t="str">
        <f t="shared" ref="L3970:L4033" si="62">IF(ISNUMBER(VLOOKUP(A3970,PRE,1,FALSE)),"PreAlerta",IF(ISNUMBER(VLOOKUP(A3970,POST,1,FALSE)),"PostAlerta",IF(ISNUMBER(VLOOKUP(A3970,EXCL,1,FALSE)),"Excluida","no incluido")))</f>
        <v>no incluido</v>
      </c>
    </row>
    <row r="3971" spans="12:12" ht="15.75" customHeight="1" x14ac:dyDescent="0.25">
      <c r="L3971" s="13" t="str">
        <f t="shared" si="62"/>
        <v>no incluido</v>
      </c>
    </row>
    <row r="3972" spans="12:12" ht="15.75" customHeight="1" x14ac:dyDescent="0.25">
      <c r="L3972" s="13" t="str">
        <f t="shared" si="62"/>
        <v>no incluido</v>
      </c>
    </row>
    <row r="3973" spans="12:12" ht="15.75" customHeight="1" x14ac:dyDescent="0.25">
      <c r="L3973" s="13" t="str">
        <f t="shared" si="62"/>
        <v>no incluido</v>
      </c>
    </row>
    <row r="3974" spans="12:12" ht="15.75" customHeight="1" x14ac:dyDescent="0.25">
      <c r="L3974" s="13" t="str">
        <f t="shared" si="62"/>
        <v>no incluido</v>
      </c>
    </row>
    <row r="3975" spans="12:12" ht="15.75" customHeight="1" x14ac:dyDescent="0.25">
      <c r="L3975" s="13" t="str">
        <f t="shared" si="62"/>
        <v>no incluido</v>
      </c>
    </row>
    <row r="3976" spans="12:12" ht="15.75" customHeight="1" x14ac:dyDescent="0.25">
      <c r="L3976" s="13" t="str">
        <f t="shared" si="62"/>
        <v>no incluido</v>
      </c>
    </row>
    <row r="3977" spans="12:12" ht="15.75" customHeight="1" x14ac:dyDescent="0.25">
      <c r="L3977" s="13" t="str">
        <f t="shared" si="62"/>
        <v>no incluido</v>
      </c>
    </row>
    <row r="3978" spans="12:12" ht="15.75" customHeight="1" x14ac:dyDescent="0.25">
      <c r="L3978" s="13" t="str">
        <f t="shared" si="62"/>
        <v>no incluido</v>
      </c>
    </row>
    <row r="3979" spans="12:12" ht="15.75" customHeight="1" x14ac:dyDescent="0.25">
      <c r="L3979" s="13" t="str">
        <f t="shared" si="62"/>
        <v>no incluido</v>
      </c>
    </row>
    <row r="3980" spans="12:12" ht="15.75" customHeight="1" x14ac:dyDescent="0.25">
      <c r="L3980" s="13" t="str">
        <f t="shared" si="62"/>
        <v>no incluido</v>
      </c>
    </row>
    <row r="3981" spans="12:12" ht="15.75" customHeight="1" x14ac:dyDescent="0.25">
      <c r="L3981" s="13" t="str">
        <f t="shared" si="62"/>
        <v>no incluido</v>
      </c>
    </row>
    <row r="3982" spans="12:12" ht="15.75" customHeight="1" x14ac:dyDescent="0.25">
      <c r="L3982" s="13" t="str">
        <f t="shared" si="62"/>
        <v>no incluido</v>
      </c>
    </row>
    <row r="3983" spans="12:12" ht="15.75" customHeight="1" x14ac:dyDescent="0.25">
      <c r="L3983" s="13" t="str">
        <f t="shared" si="62"/>
        <v>no incluido</v>
      </c>
    </row>
    <row r="3984" spans="12:12" ht="15.75" customHeight="1" x14ac:dyDescent="0.25">
      <c r="L3984" s="13" t="str">
        <f t="shared" si="62"/>
        <v>no incluido</v>
      </c>
    </row>
    <row r="3985" spans="12:12" ht="15.75" customHeight="1" x14ac:dyDescent="0.25">
      <c r="L3985" s="13" t="str">
        <f t="shared" si="62"/>
        <v>no incluido</v>
      </c>
    </row>
    <row r="3986" spans="12:12" ht="15.75" customHeight="1" x14ac:dyDescent="0.25">
      <c r="L3986" s="13" t="str">
        <f t="shared" si="62"/>
        <v>no incluido</v>
      </c>
    </row>
    <row r="3987" spans="12:12" ht="15.75" customHeight="1" x14ac:dyDescent="0.25">
      <c r="L3987" s="13" t="str">
        <f t="shared" si="62"/>
        <v>no incluido</v>
      </c>
    </row>
    <row r="3988" spans="12:12" ht="15.75" customHeight="1" x14ac:dyDescent="0.25">
      <c r="L3988" s="13" t="str">
        <f t="shared" si="62"/>
        <v>no incluido</v>
      </c>
    </row>
    <row r="3989" spans="12:12" ht="15.75" customHeight="1" x14ac:dyDescent="0.25">
      <c r="L3989" s="13" t="str">
        <f t="shared" si="62"/>
        <v>no incluido</v>
      </c>
    </row>
    <row r="3990" spans="12:12" ht="15.75" customHeight="1" x14ac:dyDescent="0.25">
      <c r="L3990" s="13" t="str">
        <f t="shared" si="62"/>
        <v>no incluido</v>
      </c>
    </row>
    <row r="3991" spans="12:12" ht="15.75" customHeight="1" x14ac:dyDescent="0.25">
      <c r="L3991" s="13" t="str">
        <f t="shared" si="62"/>
        <v>no incluido</v>
      </c>
    </row>
    <row r="3992" spans="12:12" ht="15.75" customHeight="1" x14ac:dyDescent="0.25">
      <c r="L3992" s="13" t="str">
        <f t="shared" si="62"/>
        <v>no incluido</v>
      </c>
    </row>
    <row r="3993" spans="12:12" ht="15.75" customHeight="1" x14ac:dyDescent="0.25">
      <c r="L3993" s="13" t="str">
        <f t="shared" si="62"/>
        <v>no incluido</v>
      </c>
    </row>
    <row r="3994" spans="12:12" ht="15.75" customHeight="1" x14ac:dyDescent="0.25">
      <c r="L3994" s="13" t="str">
        <f t="shared" si="62"/>
        <v>no incluido</v>
      </c>
    </row>
    <row r="3995" spans="12:12" ht="15.75" customHeight="1" x14ac:dyDescent="0.25">
      <c r="L3995" s="13" t="str">
        <f t="shared" si="62"/>
        <v>no incluido</v>
      </c>
    </row>
    <row r="3996" spans="12:12" ht="15.75" customHeight="1" x14ac:dyDescent="0.25">
      <c r="L3996" s="13" t="str">
        <f t="shared" si="62"/>
        <v>no incluido</v>
      </c>
    </row>
    <row r="3997" spans="12:12" ht="15.75" customHeight="1" x14ac:dyDescent="0.25">
      <c r="L3997" s="13" t="str">
        <f t="shared" si="62"/>
        <v>no incluido</v>
      </c>
    </row>
    <row r="3998" spans="12:12" ht="15.75" customHeight="1" x14ac:dyDescent="0.25">
      <c r="L3998" s="13" t="str">
        <f t="shared" si="62"/>
        <v>no incluido</v>
      </c>
    </row>
    <row r="3999" spans="12:12" ht="15.75" customHeight="1" x14ac:dyDescent="0.25">
      <c r="L3999" s="13" t="str">
        <f t="shared" si="62"/>
        <v>no incluido</v>
      </c>
    </row>
    <row r="4000" spans="12:12" ht="15.75" customHeight="1" x14ac:dyDescent="0.25">
      <c r="L4000" s="13" t="str">
        <f t="shared" si="62"/>
        <v>no incluido</v>
      </c>
    </row>
    <row r="4001" spans="12:12" ht="15.75" customHeight="1" x14ac:dyDescent="0.25">
      <c r="L4001" s="13" t="str">
        <f t="shared" si="62"/>
        <v>no incluido</v>
      </c>
    </row>
    <row r="4002" spans="12:12" ht="15.75" customHeight="1" x14ac:dyDescent="0.25">
      <c r="L4002" s="13" t="str">
        <f t="shared" si="62"/>
        <v>no incluido</v>
      </c>
    </row>
    <row r="4003" spans="12:12" ht="15.75" customHeight="1" x14ac:dyDescent="0.25">
      <c r="L4003" s="13" t="str">
        <f t="shared" si="62"/>
        <v>no incluido</v>
      </c>
    </row>
    <row r="4004" spans="12:12" ht="15.75" customHeight="1" x14ac:dyDescent="0.25">
      <c r="L4004" s="13" t="str">
        <f t="shared" si="62"/>
        <v>no incluido</v>
      </c>
    </row>
    <row r="4005" spans="12:12" ht="15.75" customHeight="1" x14ac:dyDescent="0.25">
      <c r="L4005" s="13" t="str">
        <f t="shared" si="62"/>
        <v>no incluido</v>
      </c>
    </row>
    <row r="4006" spans="12:12" ht="15.75" customHeight="1" x14ac:dyDescent="0.25">
      <c r="L4006" s="13" t="str">
        <f t="shared" si="62"/>
        <v>no incluido</v>
      </c>
    </row>
    <row r="4007" spans="12:12" ht="15.75" customHeight="1" x14ac:dyDescent="0.25">
      <c r="L4007" s="13" t="str">
        <f t="shared" si="62"/>
        <v>no incluido</v>
      </c>
    </row>
    <row r="4008" spans="12:12" ht="15.75" customHeight="1" x14ac:dyDescent="0.25">
      <c r="L4008" s="13" t="str">
        <f t="shared" si="62"/>
        <v>no incluido</v>
      </c>
    </row>
    <row r="4009" spans="12:12" ht="15.75" customHeight="1" x14ac:dyDescent="0.25">
      <c r="L4009" s="13" t="str">
        <f t="shared" si="62"/>
        <v>no incluido</v>
      </c>
    </row>
    <row r="4010" spans="12:12" ht="15.75" customHeight="1" x14ac:dyDescent="0.25">
      <c r="L4010" s="13" t="str">
        <f t="shared" si="62"/>
        <v>no incluido</v>
      </c>
    </row>
    <row r="4011" spans="12:12" ht="15.75" customHeight="1" x14ac:dyDescent="0.25">
      <c r="L4011" s="13" t="str">
        <f t="shared" si="62"/>
        <v>no incluido</v>
      </c>
    </row>
    <row r="4012" spans="12:12" ht="15.75" customHeight="1" x14ac:dyDescent="0.25">
      <c r="L4012" s="13" t="str">
        <f t="shared" si="62"/>
        <v>no incluido</v>
      </c>
    </row>
    <row r="4013" spans="12:12" ht="15.75" customHeight="1" x14ac:dyDescent="0.25">
      <c r="L4013" s="13" t="str">
        <f t="shared" si="62"/>
        <v>no incluido</v>
      </c>
    </row>
    <row r="4014" spans="12:12" ht="15.75" customHeight="1" x14ac:dyDescent="0.25">
      <c r="L4014" s="13" t="str">
        <f t="shared" si="62"/>
        <v>no incluido</v>
      </c>
    </row>
    <row r="4015" spans="12:12" ht="15.75" customHeight="1" x14ac:dyDescent="0.25">
      <c r="L4015" s="13" t="str">
        <f t="shared" si="62"/>
        <v>no incluido</v>
      </c>
    </row>
    <row r="4016" spans="12:12" ht="15.75" customHeight="1" x14ac:dyDescent="0.25">
      <c r="L4016" s="13" t="str">
        <f t="shared" si="62"/>
        <v>no incluido</v>
      </c>
    </row>
    <row r="4017" spans="12:12" ht="15.75" customHeight="1" x14ac:dyDescent="0.25">
      <c r="L4017" s="13" t="str">
        <f t="shared" si="62"/>
        <v>no incluido</v>
      </c>
    </row>
    <row r="4018" spans="12:12" ht="15.75" customHeight="1" x14ac:dyDescent="0.25">
      <c r="L4018" s="13" t="str">
        <f t="shared" si="62"/>
        <v>no incluido</v>
      </c>
    </row>
    <row r="4019" spans="12:12" ht="15.75" customHeight="1" x14ac:dyDescent="0.25">
      <c r="L4019" s="13" t="str">
        <f t="shared" si="62"/>
        <v>no incluido</v>
      </c>
    </row>
    <row r="4020" spans="12:12" ht="15.75" customHeight="1" x14ac:dyDescent="0.25">
      <c r="L4020" s="13" t="str">
        <f t="shared" si="62"/>
        <v>no incluido</v>
      </c>
    </row>
    <row r="4021" spans="12:12" ht="15.75" customHeight="1" x14ac:dyDescent="0.25">
      <c r="L4021" s="13" t="str">
        <f t="shared" si="62"/>
        <v>no incluido</v>
      </c>
    </row>
    <row r="4022" spans="12:12" ht="15.75" customHeight="1" x14ac:dyDescent="0.25">
      <c r="L4022" s="13" t="str">
        <f t="shared" si="62"/>
        <v>no incluido</v>
      </c>
    </row>
    <row r="4023" spans="12:12" ht="15.75" customHeight="1" x14ac:dyDescent="0.25">
      <c r="L4023" s="13" t="str">
        <f t="shared" si="62"/>
        <v>no incluido</v>
      </c>
    </row>
    <row r="4024" spans="12:12" ht="15.75" customHeight="1" x14ac:dyDescent="0.25">
      <c r="L4024" s="13" t="str">
        <f t="shared" si="62"/>
        <v>no incluido</v>
      </c>
    </row>
    <row r="4025" spans="12:12" ht="15.75" customHeight="1" x14ac:dyDescent="0.25">
      <c r="L4025" s="13" t="str">
        <f t="shared" si="62"/>
        <v>no incluido</v>
      </c>
    </row>
    <row r="4026" spans="12:12" ht="15.75" customHeight="1" x14ac:dyDescent="0.25">
      <c r="L4026" s="13" t="str">
        <f t="shared" si="62"/>
        <v>no incluido</v>
      </c>
    </row>
    <row r="4027" spans="12:12" ht="15.75" customHeight="1" x14ac:dyDescent="0.25">
      <c r="L4027" s="13" t="str">
        <f t="shared" si="62"/>
        <v>no incluido</v>
      </c>
    </row>
    <row r="4028" spans="12:12" ht="15.75" customHeight="1" x14ac:dyDescent="0.25">
      <c r="L4028" s="13" t="str">
        <f t="shared" si="62"/>
        <v>no incluido</v>
      </c>
    </row>
    <row r="4029" spans="12:12" ht="15.75" customHeight="1" x14ac:dyDescent="0.25">
      <c r="L4029" s="13" t="str">
        <f t="shared" si="62"/>
        <v>no incluido</v>
      </c>
    </row>
    <row r="4030" spans="12:12" ht="15.75" customHeight="1" x14ac:dyDescent="0.25">
      <c r="L4030" s="13" t="str">
        <f t="shared" si="62"/>
        <v>no incluido</v>
      </c>
    </row>
    <row r="4031" spans="12:12" ht="15.75" customHeight="1" x14ac:dyDescent="0.25">
      <c r="L4031" s="13" t="str">
        <f t="shared" si="62"/>
        <v>no incluido</v>
      </c>
    </row>
    <row r="4032" spans="12:12" ht="15.75" customHeight="1" x14ac:dyDescent="0.25">
      <c r="L4032" s="13" t="str">
        <f t="shared" si="62"/>
        <v>no incluido</v>
      </c>
    </row>
    <row r="4033" spans="12:12" ht="15.75" customHeight="1" x14ac:dyDescent="0.25">
      <c r="L4033" s="13" t="str">
        <f t="shared" si="62"/>
        <v>no incluido</v>
      </c>
    </row>
    <row r="4034" spans="12:12" ht="15.75" customHeight="1" x14ac:dyDescent="0.25">
      <c r="L4034" s="13" t="str">
        <f t="shared" ref="L4034:L4097" si="63">IF(ISNUMBER(VLOOKUP(A4034,PRE,1,FALSE)),"PreAlerta",IF(ISNUMBER(VLOOKUP(A4034,POST,1,FALSE)),"PostAlerta",IF(ISNUMBER(VLOOKUP(A4034,EXCL,1,FALSE)),"Excluida","no incluido")))</f>
        <v>no incluido</v>
      </c>
    </row>
    <row r="4035" spans="12:12" ht="15.75" customHeight="1" x14ac:dyDescent="0.25">
      <c r="L4035" s="13" t="str">
        <f t="shared" si="63"/>
        <v>no incluido</v>
      </c>
    </row>
    <row r="4036" spans="12:12" ht="15.75" customHeight="1" x14ac:dyDescent="0.25">
      <c r="L4036" s="13" t="str">
        <f t="shared" si="63"/>
        <v>no incluido</v>
      </c>
    </row>
    <row r="4037" spans="12:12" ht="15.75" customHeight="1" x14ac:dyDescent="0.25">
      <c r="L4037" s="13" t="str">
        <f t="shared" si="63"/>
        <v>no incluido</v>
      </c>
    </row>
    <row r="4038" spans="12:12" ht="15.75" customHeight="1" x14ac:dyDescent="0.25">
      <c r="L4038" s="13" t="str">
        <f t="shared" si="63"/>
        <v>no incluido</v>
      </c>
    </row>
    <row r="4039" spans="12:12" ht="15.75" customHeight="1" x14ac:dyDescent="0.25">
      <c r="L4039" s="13" t="str">
        <f t="shared" si="63"/>
        <v>no incluido</v>
      </c>
    </row>
    <row r="4040" spans="12:12" ht="15.75" customHeight="1" x14ac:dyDescent="0.25">
      <c r="L4040" s="13" t="str">
        <f t="shared" si="63"/>
        <v>no incluido</v>
      </c>
    </row>
    <row r="4041" spans="12:12" ht="15.75" customHeight="1" x14ac:dyDescent="0.25">
      <c r="L4041" s="13" t="str">
        <f t="shared" si="63"/>
        <v>no incluido</v>
      </c>
    </row>
    <row r="4042" spans="12:12" ht="15.75" customHeight="1" x14ac:dyDescent="0.25">
      <c r="L4042" s="13" t="str">
        <f t="shared" si="63"/>
        <v>no incluido</v>
      </c>
    </row>
    <row r="4043" spans="12:12" ht="15.75" customHeight="1" x14ac:dyDescent="0.25">
      <c r="L4043" s="13" t="str">
        <f t="shared" si="63"/>
        <v>no incluido</v>
      </c>
    </row>
    <row r="4044" spans="12:12" ht="15.75" customHeight="1" x14ac:dyDescent="0.25">
      <c r="L4044" s="13" t="str">
        <f t="shared" si="63"/>
        <v>no incluido</v>
      </c>
    </row>
    <row r="4045" spans="12:12" ht="15.75" customHeight="1" x14ac:dyDescent="0.25">
      <c r="L4045" s="13" t="str">
        <f t="shared" si="63"/>
        <v>no incluido</v>
      </c>
    </row>
    <row r="4046" spans="12:12" ht="15.75" customHeight="1" x14ac:dyDescent="0.25">
      <c r="L4046" s="13" t="str">
        <f t="shared" si="63"/>
        <v>no incluido</v>
      </c>
    </row>
    <row r="4047" spans="12:12" ht="15.75" customHeight="1" x14ac:dyDescent="0.25">
      <c r="L4047" s="13" t="str">
        <f t="shared" si="63"/>
        <v>no incluido</v>
      </c>
    </row>
    <row r="4048" spans="12:12" ht="15.75" customHeight="1" x14ac:dyDescent="0.25">
      <c r="L4048" s="13" t="str">
        <f t="shared" si="63"/>
        <v>no incluido</v>
      </c>
    </row>
    <row r="4049" spans="12:12" ht="15.75" customHeight="1" x14ac:dyDescent="0.25">
      <c r="L4049" s="13" t="str">
        <f t="shared" si="63"/>
        <v>no incluido</v>
      </c>
    </row>
    <row r="4050" spans="12:12" ht="15.75" customHeight="1" x14ac:dyDescent="0.25">
      <c r="L4050" s="13" t="str">
        <f t="shared" si="63"/>
        <v>no incluido</v>
      </c>
    </row>
    <row r="4051" spans="12:12" ht="15.75" customHeight="1" x14ac:dyDescent="0.25">
      <c r="L4051" s="13" t="str">
        <f t="shared" si="63"/>
        <v>no incluido</v>
      </c>
    </row>
    <row r="4052" spans="12:12" ht="15.75" customHeight="1" x14ac:dyDescent="0.25">
      <c r="L4052" s="13" t="str">
        <f t="shared" si="63"/>
        <v>no incluido</v>
      </c>
    </row>
    <row r="4053" spans="12:12" ht="15.75" customHeight="1" x14ac:dyDescent="0.25">
      <c r="L4053" s="13" t="str">
        <f t="shared" si="63"/>
        <v>no incluido</v>
      </c>
    </row>
    <row r="4054" spans="12:12" ht="15.75" customHeight="1" x14ac:dyDescent="0.25">
      <c r="L4054" s="13" t="str">
        <f t="shared" si="63"/>
        <v>no incluido</v>
      </c>
    </row>
    <row r="4055" spans="12:12" ht="15.75" customHeight="1" x14ac:dyDescent="0.25">
      <c r="L4055" s="13" t="str">
        <f t="shared" si="63"/>
        <v>no incluido</v>
      </c>
    </row>
    <row r="4056" spans="12:12" ht="15.75" customHeight="1" x14ac:dyDescent="0.25">
      <c r="L4056" s="13" t="str">
        <f t="shared" si="63"/>
        <v>no incluido</v>
      </c>
    </row>
    <row r="4057" spans="12:12" ht="15.75" customHeight="1" x14ac:dyDescent="0.25">
      <c r="L4057" s="13" t="str">
        <f t="shared" si="63"/>
        <v>no incluido</v>
      </c>
    </row>
    <row r="4058" spans="12:12" ht="15.75" customHeight="1" x14ac:dyDescent="0.25">
      <c r="L4058" s="13" t="str">
        <f t="shared" si="63"/>
        <v>no incluido</v>
      </c>
    </row>
    <row r="4059" spans="12:12" ht="15.75" customHeight="1" x14ac:dyDescent="0.25">
      <c r="L4059" s="13" t="str">
        <f t="shared" si="63"/>
        <v>no incluido</v>
      </c>
    </row>
    <row r="4060" spans="12:12" ht="15.75" customHeight="1" x14ac:dyDescent="0.25">
      <c r="L4060" s="13" t="str">
        <f t="shared" si="63"/>
        <v>no incluido</v>
      </c>
    </row>
    <row r="4061" spans="12:12" ht="15.75" customHeight="1" x14ac:dyDescent="0.25">
      <c r="L4061" s="13" t="str">
        <f t="shared" si="63"/>
        <v>no incluido</v>
      </c>
    </row>
    <row r="4062" spans="12:12" ht="15.75" customHeight="1" x14ac:dyDescent="0.25">
      <c r="L4062" s="13" t="str">
        <f t="shared" si="63"/>
        <v>no incluido</v>
      </c>
    </row>
    <row r="4063" spans="12:12" ht="15.75" customHeight="1" x14ac:dyDescent="0.25">
      <c r="L4063" s="13" t="str">
        <f t="shared" si="63"/>
        <v>no incluido</v>
      </c>
    </row>
    <row r="4064" spans="12:12" ht="15.75" customHeight="1" x14ac:dyDescent="0.25">
      <c r="L4064" s="13" t="str">
        <f t="shared" si="63"/>
        <v>no incluido</v>
      </c>
    </row>
    <row r="4065" spans="12:12" ht="15.75" customHeight="1" x14ac:dyDescent="0.25">
      <c r="L4065" s="13" t="str">
        <f t="shared" si="63"/>
        <v>no incluido</v>
      </c>
    </row>
    <row r="4066" spans="12:12" ht="15.75" customHeight="1" x14ac:dyDescent="0.25">
      <c r="L4066" s="13" t="str">
        <f t="shared" si="63"/>
        <v>no incluido</v>
      </c>
    </row>
    <row r="4067" spans="12:12" ht="15.75" customHeight="1" x14ac:dyDescent="0.25">
      <c r="L4067" s="13" t="str">
        <f t="shared" si="63"/>
        <v>no incluido</v>
      </c>
    </row>
    <row r="4068" spans="12:12" ht="15.75" customHeight="1" x14ac:dyDescent="0.25">
      <c r="L4068" s="13" t="str">
        <f t="shared" si="63"/>
        <v>no incluido</v>
      </c>
    </row>
    <row r="4069" spans="12:12" ht="15.75" customHeight="1" x14ac:dyDescent="0.25">
      <c r="L4069" s="13" t="str">
        <f t="shared" si="63"/>
        <v>no incluido</v>
      </c>
    </row>
    <row r="4070" spans="12:12" ht="15.75" customHeight="1" x14ac:dyDescent="0.25">
      <c r="L4070" s="13" t="str">
        <f t="shared" si="63"/>
        <v>no incluido</v>
      </c>
    </row>
    <row r="4071" spans="12:12" ht="15.75" customHeight="1" x14ac:dyDescent="0.25">
      <c r="L4071" s="13" t="str">
        <f t="shared" si="63"/>
        <v>no incluido</v>
      </c>
    </row>
    <row r="4072" spans="12:12" ht="15.75" customHeight="1" x14ac:dyDescent="0.25">
      <c r="L4072" s="13" t="str">
        <f t="shared" si="63"/>
        <v>no incluido</v>
      </c>
    </row>
    <row r="4073" spans="12:12" ht="15.75" customHeight="1" x14ac:dyDescent="0.25">
      <c r="L4073" s="13" t="str">
        <f t="shared" si="63"/>
        <v>no incluido</v>
      </c>
    </row>
    <row r="4074" spans="12:12" ht="15.75" customHeight="1" x14ac:dyDescent="0.25">
      <c r="L4074" s="13" t="str">
        <f t="shared" si="63"/>
        <v>no incluido</v>
      </c>
    </row>
    <row r="4075" spans="12:12" ht="15.75" customHeight="1" x14ac:dyDescent="0.25">
      <c r="L4075" s="13" t="str">
        <f t="shared" si="63"/>
        <v>no incluido</v>
      </c>
    </row>
    <row r="4076" spans="12:12" ht="15.75" customHeight="1" x14ac:dyDescent="0.25">
      <c r="L4076" s="13" t="str">
        <f t="shared" si="63"/>
        <v>no incluido</v>
      </c>
    </row>
    <row r="4077" spans="12:12" ht="15.75" customHeight="1" x14ac:dyDescent="0.25">
      <c r="L4077" s="13" t="str">
        <f t="shared" si="63"/>
        <v>no incluido</v>
      </c>
    </row>
    <row r="4078" spans="12:12" ht="15.75" customHeight="1" x14ac:dyDescent="0.25">
      <c r="L4078" s="13" t="str">
        <f t="shared" si="63"/>
        <v>no incluido</v>
      </c>
    </row>
    <row r="4079" spans="12:12" ht="15.75" customHeight="1" x14ac:dyDescent="0.25">
      <c r="L4079" s="13" t="str">
        <f t="shared" si="63"/>
        <v>no incluido</v>
      </c>
    </row>
    <row r="4080" spans="12:12" ht="15.75" customHeight="1" x14ac:dyDescent="0.25">
      <c r="L4080" s="13" t="str">
        <f t="shared" si="63"/>
        <v>no incluido</v>
      </c>
    </row>
    <row r="4081" spans="12:12" ht="15.75" customHeight="1" x14ac:dyDescent="0.25">
      <c r="L4081" s="13" t="str">
        <f t="shared" si="63"/>
        <v>no incluido</v>
      </c>
    </row>
    <row r="4082" spans="12:12" ht="15.75" customHeight="1" x14ac:dyDescent="0.25">
      <c r="L4082" s="13" t="str">
        <f t="shared" si="63"/>
        <v>no incluido</v>
      </c>
    </row>
    <row r="4083" spans="12:12" ht="15.75" customHeight="1" x14ac:dyDescent="0.25">
      <c r="L4083" s="13" t="str">
        <f t="shared" si="63"/>
        <v>no incluido</v>
      </c>
    </row>
    <row r="4084" spans="12:12" ht="15.75" customHeight="1" x14ac:dyDescent="0.25">
      <c r="L4084" s="13" t="str">
        <f t="shared" si="63"/>
        <v>no incluido</v>
      </c>
    </row>
    <row r="4085" spans="12:12" ht="15.75" customHeight="1" x14ac:dyDescent="0.25">
      <c r="L4085" s="13" t="str">
        <f t="shared" si="63"/>
        <v>no incluido</v>
      </c>
    </row>
    <row r="4086" spans="12:12" ht="15.75" customHeight="1" x14ac:dyDescent="0.25">
      <c r="L4086" s="13" t="str">
        <f t="shared" si="63"/>
        <v>no incluido</v>
      </c>
    </row>
    <row r="4087" spans="12:12" ht="15.75" customHeight="1" x14ac:dyDescent="0.25">
      <c r="L4087" s="13" t="str">
        <f t="shared" si="63"/>
        <v>no incluido</v>
      </c>
    </row>
    <row r="4088" spans="12:12" ht="15.75" customHeight="1" x14ac:dyDescent="0.25">
      <c r="L4088" s="13" t="str">
        <f t="shared" si="63"/>
        <v>no incluido</v>
      </c>
    </row>
    <row r="4089" spans="12:12" ht="15.75" customHeight="1" x14ac:dyDescent="0.25">
      <c r="L4089" s="13" t="str">
        <f t="shared" si="63"/>
        <v>no incluido</v>
      </c>
    </row>
    <row r="4090" spans="12:12" ht="15.75" customHeight="1" x14ac:dyDescent="0.25">
      <c r="L4090" s="13" t="str">
        <f t="shared" si="63"/>
        <v>no incluido</v>
      </c>
    </row>
    <row r="4091" spans="12:12" ht="15.75" customHeight="1" x14ac:dyDescent="0.25">
      <c r="L4091" s="13" t="str">
        <f t="shared" si="63"/>
        <v>no incluido</v>
      </c>
    </row>
    <row r="4092" spans="12:12" ht="15.75" customHeight="1" x14ac:dyDescent="0.25">
      <c r="L4092" s="13" t="str">
        <f t="shared" si="63"/>
        <v>no incluido</v>
      </c>
    </row>
    <row r="4093" spans="12:12" ht="15.75" customHeight="1" x14ac:dyDescent="0.25">
      <c r="L4093" s="13" t="str">
        <f t="shared" si="63"/>
        <v>no incluido</v>
      </c>
    </row>
    <row r="4094" spans="12:12" ht="15.75" customHeight="1" x14ac:dyDescent="0.25">
      <c r="L4094" s="13" t="str">
        <f t="shared" si="63"/>
        <v>no incluido</v>
      </c>
    </row>
    <row r="4095" spans="12:12" ht="15.75" customHeight="1" x14ac:dyDescent="0.25">
      <c r="L4095" s="13" t="str">
        <f t="shared" si="63"/>
        <v>no incluido</v>
      </c>
    </row>
    <row r="4096" spans="12:12" ht="15.75" customHeight="1" x14ac:dyDescent="0.25">
      <c r="L4096" s="13" t="str">
        <f t="shared" si="63"/>
        <v>no incluido</v>
      </c>
    </row>
    <row r="4097" spans="12:12" ht="15.75" customHeight="1" x14ac:dyDescent="0.25">
      <c r="L4097" s="13" t="str">
        <f t="shared" si="63"/>
        <v>no incluido</v>
      </c>
    </row>
    <row r="4098" spans="12:12" ht="15.75" customHeight="1" x14ac:dyDescent="0.25">
      <c r="L4098" s="13" t="str">
        <f t="shared" ref="L4098:L4161" si="64">IF(ISNUMBER(VLOOKUP(A4098,PRE,1,FALSE)),"PreAlerta",IF(ISNUMBER(VLOOKUP(A4098,POST,1,FALSE)),"PostAlerta",IF(ISNUMBER(VLOOKUP(A4098,EXCL,1,FALSE)),"Excluida","no incluido")))</f>
        <v>no incluido</v>
      </c>
    </row>
    <row r="4099" spans="12:12" ht="15.75" customHeight="1" x14ac:dyDescent="0.25">
      <c r="L4099" s="13" t="str">
        <f t="shared" si="64"/>
        <v>no incluido</v>
      </c>
    </row>
    <row r="4100" spans="12:12" ht="15.75" customHeight="1" x14ac:dyDescent="0.25">
      <c r="L4100" s="13" t="str">
        <f t="shared" si="64"/>
        <v>no incluido</v>
      </c>
    </row>
    <row r="4101" spans="12:12" ht="15.75" customHeight="1" x14ac:dyDescent="0.25">
      <c r="L4101" s="13" t="str">
        <f t="shared" si="64"/>
        <v>no incluido</v>
      </c>
    </row>
    <row r="4102" spans="12:12" ht="15.75" customHeight="1" x14ac:dyDescent="0.25">
      <c r="L4102" s="13" t="str">
        <f t="shared" si="64"/>
        <v>no incluido</v>
      </c>
    </row>
    <row r="4103" spans="12:12" ht="15.75" customHeight="1" x14ac:dyDescent="0.25">
      <c r="L4103" s="13" t="str">
        <f t="shared" si="64"/>
        <v>no incluido</v>
      </c>
    </row>
    <row r="4104" spans="12:12" ht="15.75" customHeight="1" x14ac:dyDescent="0.25">
      <c r="L4104" s="13" t="str">
        <f t="shared" si="64"/>
        <v>no incluido</v>
      </c>
    </row>
    <row r="4105" spans="12:12" ht="15.75" customHeight="1" x14ac:dyDescent="0.25">
      <c r="L4105" s="13" t="str">
        <f t="shared" si="64"/>
        <v>no incluido</v>
      </c>
    </row>
    <row r="4106" spans="12:12" ht="15.75" customHeight="1" x14ac:dyDescent="0.25">
      <c r="L4106" s="13" t="str">
        <f t="shared" si="64"/>
        <v>no incluido</v>
      </c>
    </row>
    <row r="4107" spans="12:12" ht="15.75" customHeight="1" x14ac:dyDescent="0.25">
      <c r="L4107" s="13" t="str">
        <f t="shared" si="64"/>
        <v>no incluido</v>
      </c>
    </row>
    <row r="4108" spans="12:12" ht="15.75" customHeight="1" x14ac:dyDescent="0.25">
      <c r="L4108" s="13" t="str">
        <f t="shared" si="64"/>
        <v>no incluido</v>
      </c>
    </row>
    <row r="4109" spans="12:12" ht="15.75" customHeight="1" x14ac:dyDescent="0.25">
      <c r="L4109" s="13" t="str">
        <f t="shared" si="64"/>
        <v>no incluido</v>
      </c>
    </row>
    <row r="4110" spans="12:12" ht="15.75" customHeight="1" x14ac:dyDescent="0.25">
      <c r="L4110" s="13" t="str">
        <f t="shared" si="64"/>
        <v>no incluido</v>
      </c>
    </row>
    <row r="4111" spans="12:12" ht="15.75" customHeight="1" x14ac:dyDescent="0.25">
      <c r="L4111" s="13" t="str">
        <f t="shared" si="64"/>
        <v>no incluido</v>
      </c>
    </row>
    <row r="4112" spans="12:12" ht="15.75" customHeight="1" x14ac:dyDescent="0.25">
      <c r="L4112" s="13" t="str">
        <f t="shared" si="64"/>
        <v>no incluido</v>
      </c>
    </row>
    <row r="4113" spans="12:12" ht="15.75" customHeight="1" x14ac:dyDescent="0.25">
      <c r="L4113" s="13" t="str">
        <f t="shared" si="64"/>
        <v>no incluido</v>
      </c>
    </row>
    <row r="4114" spans="12:12" ht="15.75" customHeight="1" x14ac:dyDescent="0.25">
      <c r="L4114" s="13" t="str">
        <f t="shared" si="64"/>
        <v>no incluido</v>
      </c>
    </row>
    <row r="4115" spans="12:12" ht="15.75" customHeight="1" x14ac:dyDescent="0.25">
      <c r="L4115" s="13" t="str">
        <f t="shared" si="64"/>
        <v>no incluido</v>
      </c>
    </row>
    <row r="4116" spans="12:12" ht="15.75" customHeight="1" x14ac:dyDescent="0.25">
      <c r="L4116" s="13" t="str">
        <f t="shared" si="64"/>
        <v>no incluido</v>
      </c>
    </row>
    <row r="4117" spans="12:12" ht="15.75" customHeight="1" x14ac:dyDescent="0.25">
      <c r="L4117" s="13" t="str">
        <f t="shared" si="64"/>
        <v>no incluido</v>
      </c>
    </row>
    <row r="4118" spans="12:12" ht="15.75" customHeight="1" x14ac:dyDescent="0.25">
      <c r="L4118" s="13" t="str">
        <f t="shared" si="64"/>
        <v>no incluido</v>
      </c>
    </row>
    <row r="4119" spans="12:12" ht="15.75" customHeight="1" x14ac:dyDescent="0.25">
      <c r="L4119" s="13" t="str">
        <f t="shared" si="64"/>
        <v>no incluido</v>
      </c>
    </row>
    <row r="4120" spans="12:12" ht="15.75" customHeight="1" x14ac:dyDescent="0.25">
      <c r="L4120" s="13" t="str">
        <f t="shared" si="64"/>
        <v>no incluido</v>
      </c>
    </row>
    <row r="4121" spans="12:12" ht="15.75" customHeight="1" x14ac:dyDescent="0.25">
      <c r="L4121" s="13" t="str">
        <f t="shared" si="64"/>
        <v>no incluido</v>
      </c>
    </row>
    <row r="4122" spans="12:12" ht="15.75" customHeight="1" x14ac:dyDescent="0.25">
      <c r="L4122" s="13" t="str">
        <f t="shared" si="64"/>
        <v>no incluido</v>
      </c>
    </row>
    <row r="4123" spans="12:12" ht="15.75" customHeight="1" x14ac:dyDescent="0.25">
      <c r="L4123" s="13" t="str">
        <f t="shared" si="64"/>
        <v>no incluido</v>
      </c>
    </row>
    <row r="4124" spans="12:12" ht="15.75" customHeight="1" x14ac:dyDescent="0.25">
      <c r="L4124" s="13" t="str">
        <f t="shared" si="64"/>
        <v>no incluido</v>
      </c>
    </row>
    <row r="4125" spans="12:12" ht="15.75" customHeight="1" x14ac:dyDescent="0.25">
      <c r="L4125" s="13" t="str">
        <f t="shared" si="64"/>
        <v>no incluido</v>
      </c>
    </row>
    <row r="4126" spans="12:12" ht="15.75" customHeight="1" x14ac:dyDescent="0.25">
      <c r="L4126" s="13" t="str">
        <f t="shared" si="64"/>
        <v>no incluido</v>
      </c>
    </row>
    <row r="4127" spans="12:12" ht="15.75" customHeight="1" x14ac:dyDescent="0.25">
      <c r="L4127" s="13" t="str">
        <f t="shared" si="64"/>
        <v>no incluido</v>
      </c>
    </row>
    <row r="4128" spans="12:12" ht="15.75" customHeight="1" x14ac:dyDescent="0.25">
      <c r="L4128" s="13" t="str">
        <f t="shared" si="64"/>
        <v>no incluido</v>
      </c>
    </row>
    <row r="4129" spans="12:12" ht="15.75" customHeight="1" x14ac:dyDescent="0.25">
      <c r="L4129" s="13" t="str">
        <f t="shared" si="64"/>
        <v>no incluido</v>
      </c>
    </row>
    <row r="4130" spans="12:12" ht="15.75" customHeight="1" x14ac:dyDescent="0.25">
      <c r="L4130" s="13" t="str">
        <f t="shared" si="64"/>
        <v>no incluido</v>
      </c>
    </row>
    <row r="4131" spans="12:12" ht="15.75" customHeight="1" x14ac:dyDescent="0.25">
      <c r="L4131" s="13" t="str">
        <f t="shared" si="64"/>
        <v>no incluido</v>
      </c>
    </row>
    <row r="4132" spans="12:12" ht="15.75" customHeight="1" x14ac:dyDescent="0.25">
      <c r="L4132" s="13" t="str">
        <f t="shared" si="64"/>
        <v>no incluido</v>
      </c>
    </row>
    <row r="4133" spans="12:12" ht="15.75" customHeight="1" x14ac:dyDescent="0.25">
      <c r="L4133" s="13" t="str">
        <f t="shared" si="64"/>
        <v>no incluido</v>
      </c>
    </row>
    <row r="4134" spans="12:12" ht="15.75" customHeight="1" x14ac:dyDescent="0.25">
      <c r="L4134" s="13" t="str">
        <f t="shared" si="64"/>
        <v>no incluido</v>
      </c>
    </row>
    <row r="4135" spans="12:12" ht="15.75" customHeight="1" x14ac:dyDescent="0.25">
      <c r="L4135" s="13" t="str">
        <f t="shared" si="64"/>
        <v>no incluido</v>
      </c>
    </row>
    <row r="4136" spans="12:12" ht="15.75" customHeight="1" x14ac:dyDescent="0.25">
      <c r="L4136" s="13" t="str">
        <f t="shared" si="64"/>
        <v>no incluido</v>
      </c>
    </row>
    <row r="4137" spans="12:12" ht="15.75" customHeight="1" x14ac:dyDescent="0.25">
      <c r="L4137" s="13" t="str">
        <f t="shared" si="64"/>
        <v>no incluido</v>
      </c>
    </row>
    <row r="4138" spans="12:12" ht="15.75" customHeight="1" x14ac:dyDescent="0.25">
      <c r="L4138" s="13" t="str">
        <f t="shared" si="64"/>
        <v>no incluido</v>
      </c>
    </row>
    <row r="4139" spans="12:12" ht="15.75" customHeight="1" x14ac:dyDescent="0.25">
      <c r="L4139" s="13" t="str">
        <f t="shared" si="64"/>
        <v>no incluido</v>
      </c>
    </row>
    <row r="4140" spans="12:12" ht="15.75" customHeight="1" x14ac:dyDescent="0.25">
      <c r="L4140" s="13" t="str">
        <f t="shared" si="64"/>
        <v>no incluido</v>
      </c>
    </row>
    <row r="4141" spans="12:12" ht="15.75" customHeight="1" x14ac:dyDescent="0.25">
      <c r="L4141" s="13" t="str">
        <f t="shared" si="64"/>
        <v>no incluido</v>
      </c>
    </row>
    <row r="4142" spans="12:12" ht="15.75" customHeight="1" x14ac:dyDescent="0.25">
      <c r="L4142" s="13" t="str">
        <f t="shared" si="64"/>
        <v>no incluido</v>
      </c>
    </row>
    <row r="4143" spans="12:12" ht="15.75" customHeight="1" x14ac:dyDescent="0.25">
      <c r="L4143" s="13" t="str">
        <f t="shared" si="64"/>
        <v>no incluido</v>
      </c>
    </row>
    <row r="4144" spans="12:12" ht="15.75" customHeight="1" x14ac:dyDescent="0.25">
      <c r="L4144" s="13" t="str">
        <f t="shared" si="64"/>
        <v>no incluido</v>
      </c>
    </row>
    <row r="4145" spans="12:12" ht="15.75" customHeight="1" x14ac:dyDescent="0.25">
      <c r="L4145" s="13" t="str">
        <f t="shared" si="64"/>
        <v>no incluido</v>
      </c>
    </row>
    <row r="4146" spans="12:12" ht="15.75" customHeight="1" x14ac:dyDescent="0.25">
      <c r="L4146" s="13" t="str">
        <f t="shared" si="64"/>
        <v>no incluido</v>
      </c>
    </row>
    <row r="4147" spans="12:12" ht="15.75" customHeight="1" x14ac:dyDescent="0.25">
      <c r="L4147" s="13" t="str">
        <f t="shared" si="64"/>
        <v>no incluido</v>
      </c>
    </row>
    <row r="4148" spans="12:12" ht="15.75" customHeight="1" x14ac:dyDescent="0.25">
      <c r="L4148" s="13" t="str">
        <f t="shared" si="64"/>
        <v>no incluido</v>
      </c>
    </row>
    <row r="4149" spans="12:12" ht="15.75" customHeight="1" x14ac:dyDescent="0.25">
      <c r="L4149" s="13" t="str">
        <f t="shared" si="64"/>
        <v>no incluido</v>
      </c>
    </row>
    <row r="4150" spans="12:12" ht="15.75" customHeight="1" x14ac:dyDescent="0.25">
      <c r="L4150" s="13" t="str">
        <f t="shared" si="64"/>
        <v>no incluido</v>
      </c>
    </row>
    <row r="4151" spans="12:12" ht="15.75" customHeight="1" x14ac:dyDescent="0.25">
      <c r="L4151" s="13" t="str">
        <f t="shared" si="64"/>
        <v>no incluido</v>
      </c>
    </row>
    <row r="4152" spans="12:12" ht="15.75" customHeight="1" x14ac:dyDescent="0.25">
      <c r="L4152" s="13" t="str">
        <f t="shared" si="64"/>
        <v>no incluido</v>
      </c>
    </row>
    <row r="4153" spans="12:12" ht="15.75" customHeight="1" x14ac:dyDescent="0.25">
      <c r="L4153" s="13" t="str">
        <f t="shared" si="64"/>
        <v>no incluido</v>
      </c>
    </row>
    <row r="4154" spans="12:12" ht="15.75" customHeight="1" x14ac:dyDescent="0.25">
      <c r="L4154" s="13" t="str">
        <f t="shared" si="64"/>
        <v>no incluido</v>
      </c>
    </row>
    <row r="4155" spans="12:12" ht="15.75" customHeight="1" x14ac:dyDescent="0.25">
      <c r="L4155" s="13" t="str">
        <f t="shared" si="64"/>
        <v>no incluido</v>
      </c>
    </row>
    <row r="4156" spans="12:12" ht="15.75" customHeight="1" x14ac:dyDescent="0.25">
      <c r="L4156" s="13" t="str">
        <f t="shared" si="64"/>
        <v>no incluido</v>
      </c>
    </row>
    <row r="4157" spans="12:12" ht="15.75" customHeight="1" x14ac:dyDescent="0.25">
      <c r="L4157" s="13" t="str">
        <f t="shared" si="64"/>
        <v>no incluido</v>
      </c>
    </row>
    <row r="4158" spans="12:12" ht="15.75" customHeight="1" x14ac:dyDescent="0.25">
      <c r="L4158" s="13" t="str">
        <f t="shared" si="64"/>
        <v>no incluido</v>
      </c>
    </row>
    <row r="4159" spans="12:12" ht="15.75" customHeight="1" x14ac:dyDescent="0.25">
      <c r="L4159" s="13" t="str">
        <f t="shared" si="64"/>
        <v>no incluido</v>
      </c>
    </row>
    <row r="4160" spans="12:12" ht="15.75" customHeight="1" x14ac:dyDescent="0.25">
      <c r="L4160" s="13" t="str">
        <f t="shared" si="64"/>
        <v>no incluido</v>
      </c>
    </row>
    <row r="4161" spans="12:12" ht="15.75" customHeight="1" x14ac:dyDescent="0.25">
      <c r="L4161" s="13" t="str">
        <f t="shared" si="64"/>
        <v>no incluido</v>
      </c>
    </row>
    <row r="4162" spans="12:12" ht="15.75" customHeight="1" x14ac:dyDescent="0.25">
      <c r="L4162" s="13" t="str">
        <f t="shared" ref="L4162:L4225" si="65">IF(ISNUMBER(VLOOKUP(A4162,PRE,1,FALSE)),"PreAlerta",IF(ISNUMBER(VLOOKUP(A4162,POST,1,FALSE)),"PostAlerta",IF(ISNUMBER(VLOOKUP(A4162,EXCL,1,FALSE)),"Excluida","no incluido")))</f>
        <v>no incluido</v>
      </c>
    </row>
    <row r="4163" spans="12:12" ht="15.75" customHeight="1" x14ac:dyDescent="0.25">
      <c r="L4163" s="13" t="str">
        <f t="shared" si="65"/>
        <v>no incluido</v>
      </c>
    </row>
    <row r="4164" spans="12:12" ht="15.75" customHeight="1" x14ac:dyDescent="0.25">
      <c r="L4164" s="13" t="str">
        <f t="shared" si="65"/>
        <v>no incluido</v>
      </c>
    </row>
    <row r="4165" spans="12:12" ht="15.75" customHeight="1" x14ac:dyDescent="0.25">
      <c r="L4165" s="13" t="str">
        <f t="shared" si="65"/>
        <v>no incluido</v>
      </c>
    </row>
    <row r="4166" spans="12:12" ht="15.75" customHeight="1" x14ac:dyDescent="0.25">
      <c r="L4166" s="13" t="str">
        <f t="shared" si="65"/>
        <v>no incluido</v>
      </c>
    </row>
    <row r="4167" spans="12:12" ht="15.75" customHeight="1" x14ac:dyDescent="0.25">
      <c r="L4167" s="13" t="str">
        <f t="shared" si="65"/>
        <v>no incluido</v>
      </c>
    </row>
    <row r="4168" spans="12:12" ht="15.75" customHeight="1" x14ac:dyDescent="0.25">
      <c r="L4168" s="13" t="str">
        <f t="shared" si="65"/>
        <v>no incluido</v>
      </c>
    </row>
    <row r="4169" spans="12:12" ht="15.75" customHeight="1" x14ac:dyDescent="0.25">
      <c r="L4169" s="13" t="str">
        <f t="shared" si="65"/>
        <v>no incluido</v>
      </c>
    </row>
    <row r="4170" spans="12:12" ht="15.75" customHeight="1" x14ac:dyDescent="0.25">
      <c r="L4170" s="13" t="str">
        <f t="shared" si="65"/>
        <v>no incluido</v>
      </c>
    </row>
    <row r="4171" spans="12:12" ht="15.75" customHeight="1" x14ac:dyDescent="0.25">
      <c r="L4171" s="13" t="str">
        <f t="shared" si="65"/>
        <v>no incluido</v>
      </c>
    </row>
    <row r="4172" spans="12:12" ht="15.75" customHeight="1" x14ac:dyDescent="0.25">
      <c r="L4172" s="13" t="str">
        <f t="shared" si="65"/>
        <v>no incluido</v>
      </c>
    </row>
    <row r="4173" spans="12:12" ht="15.75" customHeight="1" x14ac:dyDescent="0.25">
      <c r="L4173" s="13" t="str">
        <f t="shared" si="65"/>
        <v>no incluido</v>
      </c>
    </row>
    <row r="4174" spans="12:12" ht="15.75" customHeight="1" x14ac:dyDescent="0.25">
      <c r="L4174" s="13" t="str">
        <f t="shared" si="65"/>
        <v>no incluido</v>
      </c>
    </row>
    <row r="4175" spans="12:12" ht="15.75" customHeight="1" x14ac:dyDescent="0.25">
      <c r="L4175" s="13" t="str">
        <f t="shared" si="65"/>
        <v>no incluido</v>
      </c>
    </row>
    <row r="4176" spans="12:12" ht="15.75" customHeight="1" x14ac:dyDescent="0.25">
      <c r="L4176" s="13" t="str">
        <f t="shared" si="65"/>
        <v>no incluido</v>
      </c>
    </row>
    <row r="4177" spans="12:12" ht="15.75" customHeight="1" x14ac:dyDescent="0.25">
      <c r="L4177" s="13" t="str">
        <f t="shared" si="65"/>
        <v>no incluido</v>
      </c>
    </row>
    <row r="4178" spans="12:12" ht="15.75" customHeight="1" x14ac:dyDescent="0.25">
      <c r="L4178" s="13" t="str">
        <f t="shared" si="65"/>
        <v>no incluido</v>
      </c>
    </row>
    <row r="4179" spans="12:12" ht="15.75" customHeight="1" x14ac:dyDescent="0.25">
      <c r="L4179" s="13" t="str">
        <f t="shared" si="65"/>
        <v>no incluido</v>
      </c>
    </row>
    <row r="4180" spans="12:12" ht="15.75" customHeight="1" x14ac:dyDescent="0.25">
      <c r="L4180" s="13" t="str">
        <f t="shared" si="65"/>
        <v>no incluido</v>
      </c>
    </row>
    <row r="4181" spans="12:12" ht="15.75" customHeight="1" x14ac:dyDescent="0.25">
      <c r="L4181" s="13" t="str">
        <f t="shared" si="65"/>
        <v>no incluido</v>
      </c>
    </row>
    <row r="4182" spans="12:12" ht="15.75" customHeight="1" x14ac:dyDescent="0.25">
      <c r="L4182" s="13" t="str">
        <f t="shared" si="65"/>
        <v>no incluido</v>
      </c>
    </row>
    <row r="4183" spans="12:12" ht="15.75" customHeight="1" x14ac:dyDescent="0.25">
      <c r="L4183" s="13" t="str">
        <f t="shared" si="65"/>
        <v>no incluido</v>
      </c>
    </row>
    <row r="4184" spans="12:12" ht="15.75" customHeight="1" x14ac:dyDescent="0.25">
      <c r="L4184" s="13" t="str">
        <f t="shared" si="65"/>
        <v>no incluido</v>
      </c>
    </row>
    <row r="4185" spans="12:12" ht="15.75" customHeight="1" x14ac:dyDescent="0.25">
      <c r="L4185" s="13" t="str">
        <f t="shared" si="65"/>
        <v>no incluido</v>
      </c>
    </row>
    <row r="4186" spans="12:12" ht="15.75" customHeight="1" x14ac:dyDescent="0.25">
      <c r="L4186" s="13" t="str">
        <f t="shared" si="65"/>
        <v>no incluido</v>
      </c>
    </row>
    <row r="4187" spans="12:12" ht="15.75" customHeight="1" x14ac:dyDescent="0.25">
      <c r="L4187" s="13" t="str">
        <f t="shared" si="65"/>
        <v>no incluido</v>
      </c>
    </row>
    <row r="4188" spans="12:12" ht="15.75" customHeight="1" x14ac:dyDescent="0.25">
      <c r="L4188" s="13" t="str">
        <f t="shared" si="65"/>
        <v>no incluido</v>
      </c>
    </row>
    <row r="4189" spans="12:12" ht="15.75" customHeight="1" x14ac:dyDescent="0.25">
      <c r="L4189" s="13" t="str">
        <f t="shared" si="65"/>
        <v>no incluido</v>
      </c>
    </row>
    <row r="4190" spans="12:12" ht="15.75" customHeight="1" x14ac:dyDescent="0.25">
      <c r="L4190" s="13" t="str">
        <f t="shared" si="65"/>
        <v>no incluido</v>
      </c>
    </row>
    <row r="4191" spans="12:12" ht="15.75" customHeight="1" x14ac:dyDescent="0.25">
      <c r="L4191" s="13" t="str">
        <f t="shared" si="65"/>
        <v>no incluido</v>
      </c>
    </row>
    <row r="4192" spans="12:12" ht="15.75" customHeight="1" x14ac:dyDescent="0.25">
      <c r="L4192" s="13" t="str">
        <f t="shared" si="65"/>
        <v>no incluido</v>
      </c>
    </row>
    <row r="4193" spans="12:12" ht="15.75" customHeight="1" x14ac:dyDescent="0.25">
      <c r="L4193" s="13" t="str">
        <f t="shared" si="65"/>
        <v>no incluido</v>
      </c>
    </row>
    <row r="4194" spans="12:12" ht="15.75" customHeight="1" x14ac:dyDescent="0.25">
      <c r="L4194" s="13" t="str">
        <f t="shared" si="65"/>
        <v>no incluido</v>
      </c>
    </row>
    <row r="4195" spans="12:12" ht="15.75" customHeight="1" x14ac:dyDescent="0.25">
      <c r="L4195" s="13" t="str">
        <f t="shared" si="65"/>
        <v>no incluido</v>
      </c>
    </row>
    <row r="4196" spans="12:12" ht="15.75" customHeight="1" x14ac:dyDescent="0.25">
      <c r="L4196" s="13" t="str">
        <f t="shared" si="65"/>
        <v>no incluido</v>
      </c>
    </row>
    <row r="4197" spans="12:12" ht="15.75" customHeight="1" x14ac:dyDescent="0.25">
      <c r="L4197" s="13" t="str">
        <f t="shared" si="65"/>
        <v>no incluido</v>
      </c>
    </row>
    <row r="4198" spans="12:12" ht="15.75" customHeight="1" x14ac:dyDescent="0.25">
      <c r="L4198" s="13" t="str">
        <f t="shared" si="65"/>
        <v>no incluido</v>
      </c>
    </row>
    <row r="4199" spans="12:12" ht="15.75" customHeight="1" x14ac:dyDescent="0.25">
      <c r="L4199" s="13" t="str">
        <f t="shared" si="65"/>
        <v>no incluido</v>
      </c>
    </row>
    <row r="4200" spans="12:12" ht="15.75" customHeight="1" x14ac:dyDescent="0.25">
      <c r="L4200" s="13" t="str">
        <f t="shared" si="65"/>
        <v>no incluido</v>
      </c>
    </row>
    <row r="4201" spans="12:12" ht="15.75" customHeight="1" x14ac:dyDescent="0.25">
      <c r="L4201" s="13" t="str">
        <f t="shared" si="65"/>
        <v>no incluido</v>
      </c>
    </row>
    <row r="4202" spans="12:12" ht="15.75" customHeight="1" x14ac:dyDescent="0.25">
      <c r="L4202" s="13" t="str">
        <f t="shared" si="65"/>
        <v>no incluido</v>
      </c>
    </row>
    <row r="4203" spans="12:12" ht="15.75" customHeight="1" x14ac:dyDescent="0.25">
      <c r="L4203" s="13" t="str">
        <f t="shared" si="65"/>
        <v>no incluido</v>
      </c>
    </row>
    <row r="4204" spans="12:12" ht="15.75" customHeight="1" x14ac:dyDescent="0.25">
      <c r="L4204" s="13" t="str">
        <f t="shared" si="65"/>
        <v>no incluido</v>
      </c>
    </row>
    <row r="4205" spans="12:12" ht="15.75" customHeight="1" x14ac:dyDescent="0.25">
      <c r="L4205" s="13" t="str">
        <f t="shared" si="65"/>
        <v>no incluido</v>
      </c>
    </row>
    <row r="4206" spans="12:12" ht="15.75" customHeight="1" x14ac:dyDescent="0.25">
      <c r="L4206" s="13" t="str">
        <f t="shared" si="65"/>
        <v>no incluido</v>
      </c>
    </row>
    <row r="4207" spans="12:12" ht="15.75" customHeight="1" x14ac:dyDescent="0.25">
      <c r="L4207" s="13" t="str">
        <f t="shared" si="65"/>
        <v>no incluido</v>
      </c>
    </row>
    <row r="4208" spans="12:12" ht="15.75" customHeight="1" x14ac:dyDescent="0.25">
      <c r="L4208" s="13" t="str">
        <f t="shared" si="65"/>
        <v>no incluido</v>
      </c>
    </row>
    <row r="4209" spans="12:12" ht="15.75" customHeight="1" x14ac:dyDescent="0.25">
      <c r="L4209" s="13" t="str">
        <f t="shared" si="65"/>
        <v>no incluido</v>
      </c>
    </row>
    <row r="4210" spans="12:12" ht="15.75" customHeight="1" x14ac:dyDescent="0.25">
      <c r="L4210" s="13" t="str">
        <f t="shared" si="65"/>
        <v>no incluido</v>
      </c>
    </row>
    <row r="4211" spans="12:12" ht="15.75" customHeight="1" x14ac:dyDescent="0.25">
      <c r="L4211" s="13" t="str">
        <f t="shared" si="65"/>
        <v>no incluido</v>
      </c>
    </row>
    <row r="4212" spans="12:12" ht="15.75" customHeight="1" x14ac:dyDescent="0.25">
      <c r="L4212" s="13" t="str">
        <f t="shared" si="65"/>
        <v>no incluido</v>
      </c>
    </row>
    <row r="4213" spans="12:12" ht="15.75" customHeight="1" x14ac:dyDescent="0.25">
      <c r="L4213" s="13" t="str">
        <f t="shared" si="65"/>
        <v>no incluido</v>
      </c>
    </row>
    <row r="4214" spans="12:12" ht="15.75" customHeight="1" x14ac:dyDescent="0.25">
      <c r="L4214" s="13" t="str">
        <f t="shared" si="65"/>
        <v>no incluido</v>
      </c>
    </row>
    <row r="4215" spans="12:12" ht="15.75" customHeight="1" x14ac:dyDescent="0.25">
      <c r="L4215" s="13" t="str">
        <f t="shared" si="65"/>
        <v>no incluido</v>
      </c>
    </row>
    <row r="4216" spans="12:12" ht="15.75" customHeight="1" x14ac:dyDescent="0.25">
      <c r="L4216" s="13" t="str">
        <f t="shared" si="65"/>
        <v>no incluido</v>
      </c>
    </row>
    <row r="4217" spans="12:12" ht="15.75" customHeight="1" x14ac:dyDescent="0.25">
      <c r="L4217" s="13" t="str">
        <f t="shared" si="65"/>
        <v>no incluido</v>
      </c>
    </row>
    <row r="4218" spans="12:12" ht="15.75" customHeight="1" x14ac:dyDescent="0.25">
      <c r="L4218" s="13" t="str">
        <f t="shared" si="65"/>
        <v>no incluido</v>
      </c>
    </row>
    <row r="4219" spans="12:12" ht="15.75" customHeight="1" x14ac:dyDescent="0.25">
      <c r="L4219" s="13" t="str">
        <f t="shared" si="65"/>
        <v>no incluido</v>
      </c>
    </row>
    <row r="4220" spans="12:12" ht="15.75" customHeight="1" x14ac:dyDescent="0.25">
      <c r="L4220" s="13" t="str">
        <f t="shared" si="65"/>
        <v>no incluido</v>
      </c>
    </row>
    <row r="4221" spans="12:12" ht="15.75" customHeight="1" x14ac:dyDescent="0.25">
      <c r="L4221" s="13" t="str">
        <f t="shared" si="65"/>
        <v>no incluido</v>
      </c>
    </row>
    <row r="4222" spans="12:12" ht="15.75" customHeight="1" x14ac:dyDescent="0.25">
      <c r="L4222" s="13" t="str">
        <f t="shared" si="65"/>
        <v>no incluido</v>
      </c>
    </row>
    <row r="4223" spans="12:12" ht="15.75" customHeight="1" x14ac:dyDescent="0.25">
      <c r="L4223" s="13" t="str">
        <f t="shared" si="65"/>
        <v>no incluido</v>
      </c>
    </row>
    <row r="4224" spans="12:12" ht="15.75" customHeight="1" x14ac:dyDescent="0.25">
      <c r="L4224" s="13" t="str">
        <f t="shared" si="65"/>
        <v>no incluido</v>
      </c>
    </row>
    <row r="4225" spans="12:12" ht="15.75" customHeight="1" x14ac:dyDescent="0.25">
      <c r="L4225" s="13" t="str">
        <f t="shared" si="65"/>
        <v>no incluido</v>
      </c>
    </row>
    <row r="4226" spans="12:12" ht="15.75" customHeight="1" x14ac:dyDescent="0.25">
      <c r="L4226" s="13" t="str">
        <f t="shared" ref="L4226:L4289" si="66">IF(ISNUMBER(VLOOKUP(A4226,PRE,1,FALSE)),"PreAlerta",IF(ISNUMBER(VLOOKUP(A4226,POST,1,FALSE)),"PostAlerta",IF(ISNUMBER(VLOOKUP(A4226,EXCL,1,FALSE)),"Excluida","no incluido")))</f>
        <v>no incluido</v>
      </c>
    </row>
    <row r="4227" spans="12:12" ht="15.75" customHeight="1" x14ac:dyDescent="0.25">
      <c r="L4227" s="13" t="str">
        <f t="shared" si="66"/>
        <v>no incluido</v>
      </c>
    </row>
    <row r="4228" spans="12:12" ht="15.75" customHeight="1" x14ac:dyDescent="0.25">
      <c r="L4228" s="13" t="str">
        <f t="shared" si="66"/>
        <v>no incluido</v>
      </c>
    </row>
    <row r="4229" spans="12:12" ht="15.75" customHeight="1" x14ac:dyDescent="0.25">
      <c r="L4229" s="13" t="str">
        <f t="shared" si="66"/>
        <v>no incluido</v>
      </c>
    </row>
    <row r="4230" spans="12:12" ht="15.75" customHeight="1" x14ac:dyDescent="0.25">
      <c r="L4230" s="13" t="str">
        <f t="shared" si="66"/>
        <v>no incluido</v>
      </c>
    </row>
    <row r="4231" spans="12:12" ht="15.75" customHeight="1" x14ac:dyDescent="0.25">
      <c r="L4231" s="13" t="str">
        <f t="shared" si="66"/>
        <v>no incluido</v>
      </c>
    </row>
    <row r="4232" spans="12:12" ht="15.75" customHeight="1" x14ac:dyDescent="0.25">
      <c r="L4232" s="13" t="str">
        <f t="shared" si="66"/>
        <v>no incluido</v>
      </c>
    </row>
    <row r="4233" spans="12:12" ht="15.75" customHeight="1" x14ac:dyDescent="0.25">
      <c r="L4233" s="13" t="str">
        <f t="shared" si="66"/>
        <v>no incluido</v>
      </c>
    </row>
    <row r="4234" spans="12:12" ht="15.75" customHeight="1" x14ac:dyDescent="0.25">
      <c r="L4234" s="13" t="str">
        <f t="shared" si="66"/>
        <v>no incluido</v>
      </c>
    </row>
    <row r="4235" spans="12:12" ht="15.75" customHeight="1" x14ac:dyDescent="0.25">
      <c r="L4235" s="13" t="str">
        <f t="shared" si="66"/>
        <v>no incluido</v>
      </c>
    </row>
    <row r="4236" spans="12:12" ht="15.75" customHeight="1" x14ac:dyDescent="0.25">
      <c r="L4236" s="13" t="str">
        <f t="shared" si="66"/>
        <v>no incluido</v>
      </c>
    </row>
    <row r="4237" spans="12:12" ht="15.75" customHeight="1" x14ac:dyDescent="0.25">
      <c r="L4237" s="13" t="str">
        <f t="shared" si="66"/>
        <v>no incluido</v>
      </c>
    </row>
    <row r="4238" spans="12:12" ht="15.75" customHeight="1" x14ac:dyDescent="0.25">
      <c r="L4238" s="13" t="str">
        <f t="shared" si="66"/>
        <v>no incluido</v>
      </c>
    </row>
    <row r="4239" spans="12:12" ht="15.75" customHeight="1" x14ac:dyDescent="0.25">
      <c r="L4239" s="13" t="str">
        <f t="shared" si="66"/>
        <v>no incluido</v>
      </c>
    </row>
    <row r="4240" spans="12:12" ht="15.75" customHeight="1" x14ac:dyDescent="0.25">
      <c r="L4240" s="13" t="str">
        <f t="shared" si="66"/>
        <v>no incluido</v>
      </c>
    </row>
    <row r="4241" spans="12:12" ht="15.75" customHeight="1" x14ac:dyDescent="0.25">
      <c r="L4241" s="13" t="str">
        <f t="shared" si="66"/>
        <v>no incluido</v>
      </c>
    </row>
    <row r="4242" spans="12:12" ht="15.75" customHeight="1" x14ac:dyDescent="0.25">
      <c r="L4242" s="13" t="str">
        <f t="shared" si="66"/>
        <v>no incluido</v>
      </c>
    </row>
    <row r="4243" spans="12:12" ht="15.75" customHeight="1" x14ac:dyDescent="0.25">
      <c r="L4243" s="13" t="str">
        <f t="shared" si="66"/>
        <v>no incluido</v>
      </c>
    </row>
    <row r="4244" spans="12:12" ht="15.75" customHeight="1" x14ac:dyDescent="0.25">
      <c r="L4244" s="13" t="str">
        <f t="shared" si="66"/>
        <v>no incluido</v>
      </c>
    </row>
    <row r="4245" spans="12:12" ht="15.75" customHeight="1" x14ac:dyDescent="0.25">
      <c r="L4245" s="13" t="str">
        <f t="shared" si="66"/>
        <v>no incluido</v>
      </c>
    </row>
    <row r="4246" spans="12:12" ht="15.75" customHeight="1" x14ac:dyDescent="0.25">
      <c r="L4246" s="13" t="str">
        <f t="shared" si="66"/>
        <v>no incluido</v>
      </c>
    </row>
    <row r="4247" spans="12:12" ht="15.75" customHeight="1" x14ac:dyDescent="0.25">
      <c r="L4247" s="13" t="str">
        <f t="shared" si="66"/>
        <v>no incluido</v>
      </c>
    </row>
    <row r="4248" spans="12:12" ht="15.75" customHeight="1" x14ac:dyDescent="0.25">
      <c r="L4248" s="13" t="str">
        <f t="shared" si="66"/>
        <v>no incluido</v>
      </c>
    </row>
    <row r="4249" spans="12:12" ht="15.75" customHeight="1" x14ac:dyDescent="0.25">
      <c r="L4249" s="13" t="str">
        <f t="shared" si="66"/>
        <v>no incluido</v>
      </c>
    </row>
    <row r="4250" spans="12:12" ht="15.75" customHeight="1" x14ac:dyDescent="0.25">
      <c r="L4250" s="13" t="str">
        <f t="shared" si="66"/>
        <v>no incluido</v>
      </c>
    </row>
    <row r="4251" spans="12:12" ht="15.75" customHeight="1" x14ac:dyDescent="0.25">
      <c r="L4251" s="13" t="str">
        <f t="shared" si="66"/>
        <v>no incluido</v>
      </c>
    </row>
    <row r="4252" spans="12:12" ht="15.75" customHeight="1" x14ac:dyDescent="0.25">
      <c r="L4252" s="13" t="str">
        <f t="shared" si="66"/>
        <v>no incluido</v>
      </c>
    </row>
    <row r="4253" spans="12:12" ht="15.75" customHeight="1" x14ac:dyDescent="0.25">
      <c r="L4253" s="13" t="str">
        <f t="shared" si="66"/>
        <v>no incluido</v>
      </c>
    </row>
    <row r="4254" spans="12:12" ht="15.75" customHeight="1" x14ac:dyDescent="0.25">
      <c r="L4254" s="13" t="str">
        <f t="shared" si="66"/>
        <v>no incluido</v>
      </c>
    </row>
    <row r="4255" spans="12:12" ht="15.75" customHeight="1" x14ac:dyDescent="0.25">
      <c r="L4255" s="13" t="str">
        <f t="shared" si="66"/>
        <v>no incluido</v>
      </c>
    </row>
    <row r="4256" spans="12:12" ht="15.75" customHeight="1" x14ac:dyDescent="0.25">
      <c r="L4256" s="13" t="str">
        <f t="shared" si="66"/>
        <v>no incluido</v>
      </c>
    </row>
    <row r="4257" spans="12:12" ht="15.75" customHeight="1" x14ac:dyDescent="0.25">
      <c r="L4257" s="13" t="str">
        <f t="shared" si="66"/>
        <v>no incluido</v>
      </c>
    </row>
    <row r="4258" spans="12:12" ht="15.75" customHeight="1" x14ac:dyDescent="0.25">
      <c r="L4258" s="13" t="str">
        <f t="shared" si="66"/>
        <v>no incluido</v>
      </c>
    </row>
    <row r="4259" spans="12:12" ht="15.75" customHeight="1" x14ac:dyDescent="0.25">
      <c r="L4259" s="13" t="str">
        <f t="shared" si="66"/>
        <v>no incluido</v>
      </c>
    </row>
    <row r="4260" spans="12:12" ht="15.75" customHeight="1" x14ac:dyDescent="0.25">
      <c r="L4260" s="13" t="str">
        <f t="shared" si="66"/>
        <v>no incluido</v>
      </c>
    </row>
    <row r="4261" spans="12:12" ht="15.75" customHeight="1" x14ac:dyDescent="0.25">
      <c r="L4261" s="13" t="str">
        <f t="shared" si="66"/>
        <v>no incluido</v>
      </c>
    </row>
    <row r="4262" spans="12:12" ht="15.75" customHeight="1" x14ac:dyDescent="0.25">
      <c r="L4262" s="13" t="str">
        <f t="shared" si="66"/>
        <v>no incluido</v>
      </c>
    </row>
    <row r="4263" spans="12:12" ht="15.75" customHeight="1" x14ac:dyDescent="0.25">
      <c r="L4263" s="13" t="str">
        <f t="shared" si="66"/>
        <v>no incluido</v>
      </c>
    </row>
    <row r="4264" spans="12:12" ht="15.75" customHeight="1" x14ac:dyDescent="0.25">
      <c r="L4264" s="13" t="str">
        <f t="shared" si="66"/>
        <v>no incluido</v>
      </c>
    </row>
    <row r="4265" spans="12:12" ht="15.75" customHeight="1" x14ac:dyDescent="0.25">
      <c r="L4265" s="13" t="str">
        <f t="shared" si="66"/>
        <v>no incluido</v>
      </c>
    </row>
    <row r="4266" spans="12:12" ht="15.75" customHeight="1" x14ac:dyDescent="0.25">
      <c r="L4266" s="13" t="str">
        <f t="shared" si="66"/>
        <v>no incluido</v>
      </c>
    </row>
    <row r="4267" spans="12:12" ht="15.75" customHeight="1" x14ac:dyDescent="0.25">
      <c r="L4267" s="13" t="str">
        <f t="shared" si="66"/>
        <v>no incluido</v>
      </c>
    </row>
    <row r="4268" spans="12:12" ht="15.75" customHeight="1" x14ac:dyDescent="0.25">
      <c r="L4268" s="13" t="str">
        <f t="shared" si="66"/>
        <v>no incluido</v>
      </c>
    </row>
    <row r="4269" spans="12:12" ht="15.75" customHeight="1" x14ac:dyDescent="0.25">
      <c r="L4269" s="13" t="str">
        <f t="shared" si="66"/>
        <v>no incluido</v>
      </c>
    </row>
    <row r="4270" spans="12:12" ht="15.75" customHeight="1" x14ac:dyDescent="0.25">
      <c r="L4270" s="13" t="str">
        <f t="shared" si="66"/>
        <v>no incluido</v>
      </c>
    </row>
    <row r="4271" spans="12:12" ht="15.75" customHeight="1" x14ac:dyDescent="0.25">
      <c r="L4271" s="13" t="str">
        <f t="shared" si="66"/>
        <v>no incluido</v>
      </c>
    </row>
    <row r="4272" spans="12:12" ht="15.75" customHeight="1" x14ac:dyDescent="0.25">
      <c r="L4272" s="13" t="str">
        <f t="shared" si="66"/>
        <v>no incluido</v>
      </c>
    </row>
    <row r="4273" spans="12:12" ht="15.75" customHeight="1" x14ac:dyDescent="0.25">
      <c r="L4273" s="13" t="str">
        <f t="shared" si="66"/>
        <v>no incluido</v>
      </c>
    </row>
    <row r="4274" spans="12:12" ht="15.75" customHeight="1" x14ac:dyDescent="0.25">
      <c r="L4274" s="13" t="str">
        <f t="shared" si="66"/>
        <v>no incluido</v>
      </c>
    </row>
    <row r="4275" spans="12:12" ht="15.75" customHeight="1" x14ac:dyDescent="0.25">
      <c r="L4275" s="13" t="str">
        <f t="shared" si="66"/>
        <v>no incluido</v>
      </c>
    </row>
    <row r="4276" spans="12:12" ht="15.75" customHeight="1" x14ac:dyDescent="0.25">
      <c r="L4276" s="13" t="str">
        <f t="shared" si="66"/>
        <v>no incluido</v>
      </c>
    </row>
    <row r="4277" spans="12:12" ht="15.75" customHeight="1" x14ac:dyDescent="0.25">
      <c r="L4277" s="13" t="str">
        <f t="shared" si="66"/>
        <v>no incluido</v>
      </c>
    </row>
    <row r="4278" spans="12:12" ht="15.75" customHeight="1" x14ac:dyDescent="0.25">
      <c r="L4278" s="13" t="str">
        <f t="shared" si="66"/>
        <v>no incluido</v>
      </c>
    </row>
    <row r="4279" spans="12:12" ht="15.75" customHeight="1" x14ac:dyDescent="0.25">
      <c r="L4279" s="13" t="str">
        <f t="shared" si="66"/>
        <v>no incluido</v>
      </c>
    </row>
    <row r="4280" spans="12:12" ht="15.75" customHeight="1" x14ac:dyDescent="0.25">
      <c r="L4280" s="13" t="str">
        <f t="shared" si="66"/>
        <v>no incluido</v>
      </c>
    </row>
    <row r="4281" spans="12:12" ht="15.75" customHeight="1" x14ac:dyDescent="0.25">
      <c r="L4281" s="13" t="str">
        <f t="shared" si="66"/>
        <v>no incluido</v>
      </c>
    </row>
    <row r="4282" spans="12:12" ht="15.75" customHeight="1" x14ac:dyDescent="0.25">
      <c r="L4282" s="13" t="str">
        <f t="shared" si="66"/>
        <v>no incluido</v>
      </c>
    </row>
    <row r="4283" spans="12:12" ht="15.75" customHeight="1" x14ac:dyDescent="0.25">
      <c r="L4283" s="13" t="str">
        <f t="shared" si="66"/>
        <v>no incluido</v>
      </c>
    </row>
    <row r="4284" spans="12:12" ht="15.75" customHeight="1" x14ac:dyDescent="0.25">
      <c r="L4284" s="13" t="str">
        <f t="shared" si="66"/>
        <v>no incluido</v>
      </c>
    </row>
    <row r="4285" spans="12:12" ht="15.75" customHeight="1" x14ac:dyDescent="0.25">
      <c r="L4285" s="13" t="str">
        <f t="shared" si="66"/>
        <v>no incluido</v>
      </c>
    </row>
    <row r="4286" spans="12:12" ht="15.75" customHeight="1" x14ac:dyDescent="0.25">
      <c r="L4286" s="13" t="str">
        <f t="shared" si="66"/>
        <v>no incluido</v>
      </c>
    </row>
    <row r="4287" spans="12:12" ht="15.75" customHeight="1" x14ac:dyDescent="0.25">
      <c r="L4287" s="13" t="str">
        <f t="shared" si="66"/>
        <v>no incluido</v>
      </c>
    </row>
    <row r="4288" spans="12:12" ht="15.75" customHeight="1" x14ac:dyDescent="0.25">
      <c r="L4288" s="13" t="str">
        <f t="shared" si="66"/>
        <v>no incluido</v>
      </c>
    </row>
    <row r="4289" spans="12:12" ht="15.75" customHeight="1" x14ac:dyDescent="0.25">
      <c r="L4289" s="13" t="str">
        <f t="shared" si="66"/>
        <v>no incluido</v>
      </c>
    </row>
    <row r="4290" spans="12:12" ht="15.75" customHeight="1" x14ac:dyDescent="0.25">
      <c r="L4290" s="13" t="str">
        <f t="shared" ref="L4290:L4353" si="67">IF(ISNUMBER(VLOOKUP(A4290,PRE,1,FALSE)),"PreAlerta",IF(ISNUMBER(VLOOKUP(A4290,POST,1,FALSE)),"PostAlerta",IF(ISNUMBER(VLOOKUP(A4290,EXCL,1,FALSE)),"Excluida","no incluido")))</f>
        <v>no incluido</v>
      </c>
    </row>
    <row r="4291" spans="12:12" ht="15.75" customHeight="1" x14ac:dyDescent="0.25">
      <c r="L4291" s="13" t="str">
        <f t="shared" si="67"/>
        <v>no incluido</v>
      </c>
    </row>
    <row r="4292" spans="12:12" ht="15.75" customHeight="1" x14ac:dyDescent="0.25">
      <c r="L4292" s="13" t="str">
        <f t="shared" si="67"/>
        <v>no incluido</v>
      </c>
    </row>
    <row r="4293" spans="12:12" ht="15.75" customHeight="1" x14ac:dyDescent="0.25">
      <c r="L4293" s="13" t="str">
        <f t="shared" si="67"/>
        <v>no incluido</v>
      </c>
    </row>
    <row r="4294" spans="12:12" ht="15.75" customHeight="1" x14ac:dyDescent="0.25">
      <c r="L4294" s="13" t="str">
        <f t="shared" si="67"/>
        <v>no incluido</v>
      </c>
    </row>
    <row r="4295" spans="12:12" ht="15.75" customHeight="1" x14ac:dyDescent="0.25">
      <c r="L4295" s="13" t="str">
        <f t="shared" si="67"/>
        <v>no incluido</v>
      </c>
    </row>
    <row r="4296" spans="12:12" ht="15.75" customHeight="1" x14ac:dyDescent="0.25">
      <c r="L4296" s="13" t="str">
        <f t="shared" si="67"/>
        <v>no incluido</v>
      </c>
    </row>
    <row r="4297" spans="12:12" ht="15.75" customHeight="1" x14ac:dyDescent="0.25">
      <c r="L4297" s="13" t="str">
        <f t="shared" si="67"/>
        <v>no incluido</v>
      </c>
    </row>
    <row r="4298" spans="12:12" ht="15.75" customHeight="1" x14ac:dyDescent="0.25">
      <c r="L4298" s="13" t="str">
        <f t="shared" si="67"/>
        <v>no incluido</v>
      </c>
    </row>
    <row r="4299" spans="12:12" ht="15.75" customHeight="1" x14ac:dyDescent="0.25">
      <c r="L4299" s="13" t="str">
        <f t="shared" si="67"/>
        <v>no incluido</v>
      </c>
    </row>
    <row r="4300" spans="12:12" ht="15.75" customHeight="1" x14ac:dyDescent="0.25">
      <c r="L4300" s="13" t="str">
        <f t="shared" si="67"/>
        <v>no incluido</v>
      </c>
    </row>
    <row r="4301" spans="12:12" ht="15.75" customHeight="1" x14ac:dyDescent="0.25">
      <c r="L4301" s="13" t="str">
        <f t="shared" si="67"/>
        <v>no incluido</v>
      </c>
    </row>
    <row r="4302" spans="12:12" ht="15.75" customHeight="1" x14ac:dyDescent="0.25">
      <c r="L4302" s="13" t="str">
        <f t="shared" si="67"/>
        <v>no incluido</v>
      </c>
    </row>
    <row r="4303" spans="12:12" ht="15.75" customHeight="1" x14ac:dyDescent="0.25">
      <c r="L4303" s="13" t="str">
        <f t="shared" si="67"/>
        <v>no incluido</v>
      </c>
    </row>
    <row r="4304" spans="12:12" ht="15.75" customHeight="1" x14ac:dyDescent="0.25">
      <c r="L4304" s="13" t="str">
        <f t="shared" si="67"/>
        <v>no incluido</v>
      </c>
    </row>
    <row r="4305" spans="12:12" ht="15.75" customHeight="1" x14ac:dyDescent="0.25">
      <c r="L4305" s="13" t="str">
        <f t="shared" si="67"/>
        <v>no incluido</v>
      </c>
    </row>
    <row r="4306" spans="12:12" ht="15.75" customHeight="1" x14ac:dyDescent="0.25">
      <c r="L4306" s="13" t="str">
        <f t="shared" si="67"/>
        <v>no incluido</v>
      </c>
    </row>
    <row r="4307" spans="12:12" ht="15.75" customHeight="1" x14ac:dyDescent="0.25">
      <c r="L4307" s="13" t="str">
        <f t="shared" si="67"/>
        <v>no incluido</v>
      </c>
    </row>
    <row r="4308" spans="12:12" ht="15.75" customHeight="1" x14ac:dyDescent="0.25">
      <c r="L4308" s="13" t="str">
        <f t="shared" si="67"/>
        <v>no incluido</v>
      </c>
    </row>
    <row r="4309" spans="12:12" ht="15.75" customHeight="1" x14ac:dyDescent="0.25">
      <c r="L4309" s="13" t="str">
        <f t="shared" si="67"/>
        <v>no incluido</v>
      </c>
    </row>
    <row r="4310" spans="12:12" ht="15.75" customHeight="1" x14ac:dyDescent="0.25">
      <c r="L4310" s="13" t="str">
        <f t="shared" si="67"/>
        <v>no incluido</v>
      </c>
    </row>
    <row r="4311" spans="12:12" ht="15.75" customHeight="1" x14ac:dyDescent="0.25">
      <c r="L4311" s="13" t="str">
        <f t="shared" si="67"/>
        <v>no incluido</v>
      </c>
    </row>
    <row r="4312" spans="12:12" ht="15.75" customHeight="1" x14ac:dyDescent="0.25">
      <c r="L4312" s="13" t="str">
        <f t="shared" si="67"/>
        <v>no incluido</v>
      </c>
    </row>
    <row r="4313" spans="12:12" ht="15.75" customHeight="1" x14ac:dyDescent="0.25">
      <c r="L4313" s="13" t="str">
        <f t="shared" si="67"/>
        <v>no incluido</v>
      </c>
    </row>
    <row r="4314" spans="12:12" ht="15.75" customHeight="1" x14ac:dyDescent="0.25">
      <c r="L4314" s="13" t="str">
        <f t="shared" si="67"/>
        <v>no incluido</v>
      </c>
    </row>
    <row r="4315" spans="12:12" ht="15.75" customHeight="1" x14ac:dyDescent="0.25">
      <c r="L4315" s="13" t="str">
        <f t="shared" si="67"/>
        <v>no incluido</v>
      </c>
    </row>
    <row r="4316" spans="12:12" ht="15.75" customHeight="1" x14ac:dyDescent="0.25">
      <c r="L4316" s="13" t="str">
        <f t="shared" si="67"/>
        <v>no incluido</v>
      </c>
    </row>
    <row r="4317" spans="12:12" ht="15.75" customHeight="1" x14ac:dyDescent="0.25">
      <c r="L4317" s="13" t="str">
        <f t="shared" si="67"/>
        <v>no incluido</v>
      </c>
    </row>
    <row r="4318" spans="12:12" ht="15.75" customHeight="1" x14ac:dyDescent="0.25">
      <c r="L4318" s="13" t="str">
        <f t="shared" si="67"/>
        <v>no incluido</v>
      </c>
    </row>
    <row r="4319" spans="12:12" ht="15.75" customHeight="1" x14ac:dyDescent="0.25">
      <c r="L4319" s="13" t="str">
        <f t="shared" si="67"/>
        <v>no incluido</v>
      </c>
    </row>
    <row r="4320" spans="12:12" ht="15.75" customHeight="1" x14ac:dyDescent="0.25">
      <c r="L4320" s="13" t="str">
        <f t="shared" si="67"/>
        <v>no incluido</v>
      </c>
    </row>
    <row r="4321" spans="12:12" ht="15.75" customHeight="1" x14ac:dyDescent="0.25">
      <c r="L4321" s="13" t="str">
        <f t="shared" si="67"/>
        <v>no incluido</v>
      </c>
    </row>
    <row r="4322" spans="12:12" ht="15.75" customHeight="1" x14ac:dyDescent="0.25">
      <c r="L4322" s="13" t="str">
        <f t="shared" si="67"/>
        <v>no incluido</v>
      </c>
    </row>
    <row r="4323" spans="12:12" ht="15.75" customHeight="1" x14ac:dyDescent="0.25">
      <c r="L4323" s="13" t="str">
        <f t="shared" si="67"/>
        <v>no incluido</v>
      </c>
    </row>
    <row r="4324" spans="12:12" ht="15.75" customHeight="1" x14ac:dyDescent="0.25">
      <c r="L4324" s="13" t="str">
        <f t="shared" si="67"/>
        <v>no incluido</v>
      </c>
    </row>
    <row r="4325" spans="12:12" ht="15.75" customHeight="1" x14ac:dyDescent="0.25">
      <c r="L4325" s="13" t="str">
        <f t="shared" si="67"/>
        <v>no incluido</v>
      </c>
    </row>
    <row r="4326" spans="12:12" ht="15.75" customHeight="1" x14ac:dyDescent="0.25">
      <c r="L4326" s="13" t="str">
        <f t="shared" si="67"/>
        <v>no incluido</v>
      </c>
    </row>
    <row r="4327" spans="12:12" ht="15.75" customHeight="1" x14ac:dyDescent="0.25">
      <c r="L4327" s="13" t="str">
        <f t="shared" si="67"/>
        <v>no incluido</v>
      </c>
    </row>
    <row r="4328" spans="12:12" ht="15.75" customHeight="1" x14ac:dyDescent="0.25">
      <c r="L4328" s="13" t="str">
        <f t="shared" si="67"/>
        <v>no incluido</v>
      </c>
    </row>
    <row r="4329" spans="12:12" ht="15.75" customHeight="1" x14ac:dyDescent="0.25">
      <c r="L4329" s="13" t="str">
        <f t="shared" si="67"/>
        <v>no incluido</v>
      </c>
    </row>
    <row r="4330" spans="12:12" ht="15.75" customHeight="1" x14ac:dyDescent="0.25">
      <c r="L4330" s="13" t="str">
        <f t="shared" si="67"/>
        <v>no incluido</v>
      </c>
    </row>
    <row r="4331" spans="12:12" ht="15.75" customHeight="1" x14ac:dyDescent="0.25">
      <c r="L4331" s="13" t="str">
        <f t="shared" si="67"/>
        <v>no incluido</v>
      </c>
    </row>
    <row r="4332" spans="12:12" ht="15.75" customHeight="1" x14ac:dyDescent="0.25">
      <c r="L4332" s="13" t="str">
        <f t="shared" si="67"/>
        <v>no incluido</v>
      </c>
    </row>
    <row r="4333" spans="12:12" ht="15.75" customHeight="1" x14ac:dyDescent="0.25">
      <c r="L4333" s="13" t="str">
        <f t="shared" si="67"/>
        <v>no incluido</v>
      </c>
    </row>
    <row r="4334" spans="12:12" ht="15.75" customHeight="1" x14ac:dyDescent="0.25">
      <c r="L4334" s="13" t="str">
        <f t="shared" si="67"/>
        <v>no incluido</v>
      </c>
    </row>
    <row r="4335" spans="12:12" ht="15.75" customHeight="1" x14ac:dyDescent="0.25">
      <c r="L4335" s="13" t="str">
        <f t="shared" si="67"/>
        <v>no incluido</v>
      </c>
    </row>
    <row r="4336" spans="12:12" ht="15.75" customHeight="1" x14ac:dyDescent="0.25">
      <c r="L4336" s="13" t="str">
        <f t="shared" si="67"/>
        <v>no incluido</v>
      </c>
    </row>
    <row r="4337" spans="12:12" ht="15.75" customHeight="1" x14ac:dyDescent="0.25">
      <c r="L4337" s="13" t="str">
        <f t="shared" si="67"/>
        <v>no incluido</v>
      </c>
    </row>
    <row r="4338" spans="12:12" ht="15.75" customHeight="1" x14ac:dyDescent="0.25">
      <c r="L4338" s="13" t="str">
        <f t="shared" si="67"/>
        <v>no incluido</v>
      </c>
    </row>
    <row r="4339" spans="12:12" ht="15.75" customHeight="1" x14ac:dyDescent="0.25">
      <c r="L4339" s="13" t="str">
        <f t="shared" si="67"/>
        <v>no incluido</v>
      </c>
    </row>
    <row r="4340" spans="12:12" ht="15.75" customHeight="1" x14ac:dyDescent="0.25">
      <c r="L4340" s="13" t="str">
        <f t="shared" si="67"/>
        <v>no incluido</v>
      </c>
    </row>
    <row r="4341" spans="12:12" ht="15.75" customHeight="1" x14ac:dyDescent="0.25">
      <c r="L4341" s="13" t="str">
        <f t="shared" si="67"/>
        <v>no incluido</v>
      </c>
    </row>
    <row r="4342" spans="12:12" ht="15.75" customHeight="1" x14ac:dyDescent="0.25">
      <c r="L4342" s="13" t="str">
        <f t="shared" si="67"/>
        <v>no incluido</v>
      </c>
    </row>
    <row r="4343" spans="12:12" ht="15.75" customHeight="1" x14ac:dyDescent="0.25">
      <c r="L4343" s="13" t="str">
        <f t="shared" si="67"/>
        <v>no incluido</v>
      </c>
    </row>
    <row r="4344" spans="12:12" ht="15.75" customHeight="1" x14ac:dyDescent="0.25">
      <c r="L4344" s="13" t="str">
        <f t="shared" si="67"/>
        <v>no incluido</v>
      </c>
    </row>
    <row r="4345" spans="12:12" ht="15.75" customHeight="1" x14ac:dyDescent="0.25">
      <c r="L4345" s="13" t="str">
        <f t="shared" si="67"/>
        <v>no incluido</v>
      </c>
    </row>
    <row r="4346" spans="12:12" ht="15.75" customHeight="1" x14ac:dyDescent="0.25">
      <c r="L4346" s="13" t="str">
        <f t="shared" si="67"/>
        <v>no incluido</v>
      </c>
    </row>
    <row r="4347" spans="12:12" ht="15.75" customHeight="1" x14ac:dyDescent="0.25">
      <c r="L4347" s="13" t="str">
        <f t="shared" si="67"/>
        <v>no incluido</v>
      </c>
    </row>
    <row r="4348" spans="12:12" ht="15.75" customHeight="1" x14ac:dyDescent="0.25">
      <c r="L4348" s="13" t="str">
        <f t="shared" si="67"/>
        <v>no incluido</v>
      </c>
    </row>
    <row r="4349" spans="12:12" ht="15.75" customHeight="1" x14ac:dyDescent="0.25">
      <c r="L4349" s="13" t="str">
        <f t="shared" si="67"/>
        <v>no incluido</v>
      </c>
    </row>
    <row r="4350" spans="12:12" ht="15.75" customHeight="1" x14ac:dyDescent="0.25">
      <c r="L4350" s="13" t="str">
        <f t="shared" si="67"/>
        <v>no incluido</v>
      </c>
    </row>
    <row r="4351" spans="12:12" ht="15.75" customHeight="1" x14ac:dyDescent="0.25">
      <c r="L4351" s="13" t="str">
        <f t="shared" si="67"/>
        <v>no incluido</v>
      </c>
    </row>
    <row r="4352" spans="12:12" ht="15.75" customHeight="1" x14ac:dyDescent="0.25">
      <c r="L4352" s="13" t="str">
        <f t="shared" si="67"/>
        <v>no incluido</v>
      </c>
    </row>
    <row r="4353" spans="12:12" ht="15.75" customHeight="1" x14ac:dyDescent="0.25">
      <c r="L4353" s="13" t="str">
        <f t="shared" si="67"/>
        <v>no incluido</v>
      </c>
    </row>
    <row r="4354" spans="12:12" ht="15.75" customHeight="1" x14ac:dyDescent="0.25">
      <c r="L4354" s="13" t="str">
        <f t="shared" ref="L4354:L4417" si="68">IF(ISNUMBER(VLOOKUP(A4354,PRE,1,FALSE)),"PreAlerta",IF(ISNUMBER(VLOOKUP(A4354,POST,1,FALSE)),"PostAlerta",IF(ISNUMBER(VLOOKUP(A4354,EXCL,1,FALSE)),"Excluida","no incluido")))</f>
        <v>no incluido</v>
      </c>
    </row>
    <row r="4355" spans="12:12" ht="15.75" customHeight="1" x14ac:dyDescent="0.25">
      <c r="L4355" s="13" t="str">
        <f t="shared" si="68"/>
        <v>no incluido</v>
      </c>
    </row>
    <row r="4356" spans="12:12" ht="15.75" customHeight="1" x14ac:dyDescent="0.25">
      <c r="L4356" s="13" t="str">
        <f t="shared" si="68"/>
        <v>no incluido</v>
      </c>
    </row>
    <row r="4357" spans="12:12" ht="15.75" customHeight="1" x14ac:dyDescent="0.25">
      <c r="L4357" s="13" t="str">
        <f t="shared" si="68"/>
        <v>no incluido</v>
      </c>
    </row>
    <row r="4358" spans="12:12" ht="15.75" customHeight="1" x14ac:dyDescent="0.25">
      <c r="L4358" s="13" t="str">
        <f t="shared" si="68"/>
        <v>no incluido</v>
      </c>
    </row>
    <row r="4359" spans="12:12" ht="15.75" customHeight="1" x14ac:dyDescent="0.25">
      <c r="L4359" s="13" t="str">
        <f t="shared" si="68"/>
        <v>no incluido</v>
      </c>
    </row>
    <row r="4360" spans="12:12" ht="15.75" customHeight="1" x14ac:dyDescent="0.25">
      <c r="L4360" s="13" t="str">
        <f t="shared" si="68"/>
        <v>no incluido</v>
      </c>
    </row>
    <row r="4361" spans="12:12" ht="15.75" customHeight="1" x14ac:dyDescent="0.25">
      <c r="L4361" s="13" t="str">
        <f t="shared" si="68"/>
        <v>no incluido</v>
      </c>
    </row>
    <row r="4362" spans="12:12" ht="15.75" customHeight="1" x14ac:dyDescent="0.25">
      <c r="L4362" s="13" t="str">
        <f t="shared" si="68"/>
        <v>no incluido</v>
      </c>
    </row>
    <row r="4363" spans="12:12" ht="15.75" customHeight="1" x14ac:dyDescent="0.25">
      <c r="L4363" s="13" t="str">
        <f t="shared" si="68"/>
        <v>no incluido</v>
      </c>
    </row>
    <row r="4364" spans="12:12" ht="15.75" customHeight="1" x14ac:dyDescent="0.25">
      <c r="L4364" s="13" t="str">
        <f t="shared" si="68"/>
        <v>no incluido</v>
      </c>
    </row>
    <row r="4365" spans="12:12" ht="15.75" customHeight="1" x14ac:dyDescent="0.25">
      <c r="L4365" s="13" t="str">
        <f t="shared" si="68"/>
        <v>no incluido</v>
      </c>
    </row>
    <row r="4366" spans="12:12" ht="15.75" customHeight="1" x14ac:dyDescent="0.25">
      <c r="L4366" s="13" t="str">
        <f t="shared" si="68"/>
        <v>no incluido</v>
      </c>
    </row>
    <row r="4367" spans="12:12" ht="15.75" customHeight="1" x14ac:dyDescent="0.25">
      <c r="L4367" s="13" t="str">
        <f t="shared" si="68"/>
        <v>no incluido</v>
      </c>
    </row>
    <row r="4368" spans="12:12" ht="15.75" customHeight="1" x14ac:dyDescent="0.25">
      <c r="L4368" s="13" t="str">
        <f t="shared" si="68"/>
        <v>no incluido</v>
      </c>
    </row>
    <row r="4369" spans="12:12" ht="15.75" customHeight="1" x14ac:dyDescent="0.25">
      <c r="L4369" s="13" t="str">
        <f t="shared" si="68"/>
        <v>no incluido</v>
      </c>
    </row>
    <row r="4370" spans="12:12" ht="15.75" customHeight="1" x14ac:dyDescent="0.25">
      <c r="L4370" s="13" t="str">
        <f t="shared" si="68"/>
        <v>no incluido</v>
      </c>
    </row>
    <row r="4371" spans="12:12" ht="15.75" customHeight="1" x14ac:dyDescent="0.25">
      <c r="L4371" s="13" t="str">
        <f t="shared" si="68"/>
        <v>no incluido</v>
      </c>
    </row>
    <row r="4372" spans="12:12" ht="15.75" customHeight="1" x14ac:dyDescent="0.25">
      <c r="L4372" s="13" t="str">
        <f t="shared" si="68"/>
        <v>no incluido</v>
      </c>
    </row>
    <row r="4373" spans="12:12" ht="15.75" customHeight="1" x14ac:dyDescent="0.25">
      <c r="L4373" s="13" t="str">
        <f t="shared" si="68"/>
        <v>no incluido</v>
      </c>
    </row>
    <row r="4374" spans="12:12" ht="15.75" customHeight="1" x14ac:dyDescent="0.25">
      <c r="L4374" s="13" t="str">
        <f t="shared" si="68"/>
        <v>no incluido</v>
      </c>
    </row>
    <row r="4375" spans="12:12" ht="15.75" customHeight="1" x14ac:dyDescent="0.25">
      <c r="L4375" s="13" t="str">
        <f t="shared" si="68"/>
        <v>no incluido</v>
      </c>
    </row>
    <row r="4376" spans="12:12" ht="15.75" customHeight="1" x14ac:dyDescent="0.25">
      <c r="L4376" s="13" t="str">
        <f t="shared" si="68"/>
        <v>no incluido</v>
      </c>
    </row>
    <row r="4377" spans="12:12" ht="15.75" customHeight="1" x14ac:dyDescent="0.25">
      <c r="L4377" s="13" t="str">
        <f t="shared" si="68"/>
        <v>no incluido</v>
      </c>
    </row>
    <row r="4378" spans="12:12" ht="15.75" customHeight="1" x14ac:dyDescent="0.25">
      <c r="L4378" s="13" t="str">
        <f t="shared" si="68"/>
        <v>no incluido</v>
      </c>
    </row>
    <row r="4379" spans="12:12" ht="15.75" customHeight="1" x14ac:dyDescent="0.25">
      <c r="L4379" s="13" t="str">
        <f t="shared" si="68"/>
        <v>no incluido</v>
      </c>
    </row>
    <row r="4380" spans="12:12" ht="15.75" customHeight="1" x14ac:dyDescent="0.25">
      <c r="L4380" s="13" t="str">
        <f t="shared" si="68"/>
        <v>no incluido</v>
      </c>
    </row>
    <row r="4381" spans="12:12" ht="15.75" customHeight="1" x14ac:dyDescent="0.25">
      <c r="L4381" s="13" t="str">
        <f t="shared" si="68"/>
        <v>no incluido</v>
      </c>
    </row>
    <row r="4382" spans="12:12" ht="15.75" customHeight="1" x14ac:dyDescent="0.25">
      <c r="L4382" s="13" t="str">
        <f t="shared" si="68"/>
        <v>no incluido</v>
      </c>
    </row>
    <row r="4383" spans="12:12" ht="15.75" customHeight="1" x14ac:dyDescent="0.25">
      <c r="L4383" s="13" t="str">
        <f t="shared" si="68"/>
        <v>no incluido</v>
      </c>
    </row>
    <row r="4384" spans="12:12" ht="15.75" customHeight="1" x14ac:dyDescent="0.25">
      <c r="L4384" s="13" t="str">
        <f t="shared" si="68"/>
        <v>no incluido</v>
      </c>
    </row>
    <row r="4385" spans="12:12" ht="15.75" customHeight="1" x14ac:dyDescent="0.25">
      <c r="L4385" s="13" t="str">
        <f t="shared" si="68"/>
        <v>no incluido</v>
      </c>
    </row>
    <row r="4386" spans="12:12" ht="15.75" customHeight="1" x14ac:dyDescent="0.25">
      <c r="L4386" s="13" t="str">
        <f t="shared" si="68"/>
        <v>no incluido</v>
      </c>
    </row>
    <row r="4387" spans="12:12" ht="15.75" customHeight="1" x14ac:dyDescent="0.25">
      <c r="L4387" s="13" t="str">
        <f t="shared" si="68"/>
        <v>no incluido</v>
      </c>
    </row>
    <row r="4388" spans="12:12" ht="15.75" customHeight="1" x14ac:dyDescent="0.25">
      <c r="L4388" s="13" t="str">
        <f t="shared" si="68"/>
        <v>no incluido</v>
      </c>
    </row>
    <row r="4389" spans="12:12" ht="15.75" customHeight="1" x14ac:dyDescent="0.25">
      <c r="L4389" s="13" t="str">
        <f t="shared" si="68"/>
        <v>no incluido</v>
      </c>
    </row>
    <row r="4390" spans="12:12" ht="15.75" customHeight="1" x14ac:dyDescent="0.25">
      <c r="L4390" s="13" t="str">
        <f t="shared" si="68"/>
        <v>no incluido</v>
      </c>
    </row>
    <row r="4391" spans="12:12" ht="15.75" customHeight="1" x14ac:dyDescent="0.25">
      <c r="L4391" s="13" t="str">
        <f t="shared" si="68"/>
        <v>no incluido</v>
      </c>
    </row>
    <row r="4392" spans="12:12" ht="15.75" customHeight="1" x14ac:dyDescent="0.25">
      <c r="L4392" s="13" t="str">
        <f t="shared" si="68"/>
        <v>no incluido</v>
      </c>
    </row>
    <row r="4393" spans="12:12" ht="15.75" customHeight="1" x14ac:dyDescent="0.25">
      <c r="L4393" s="13" t="str">
        <f t="shared" si="68"/>
        <v>no incluido</v>
      </c>
    </row>
    <row r="4394" spans="12:12" ht="15.75" customHeight="1" x14ac:dyDescent="0.25">
      <c r="L4394" s="13" t="str">
        <f t="shared" si="68"/>
        <v>no incluido</v>
      </c>
    </row>
    <row r="4395" spans="12:12" ht="15.75" customHeight="1" x14ac:dyDescent="0.25">
      <c r="L4395" s="13" t="str">
        <f t="shared" si="68"/>
        <v>no incluido</v>
      </c>
    </row>
    <row r="4396" spans="12:12" ht="15.75" customHeight="1" x14ac:dyDescent="0.25">
      <c r="L4396" s="13" t="str">
        <f t="shared" si="68"/>
        <v>no incluido</v>
      </c>
    </row>
    <row r="4397" spans="12:12" ht="15.75" customHeight="1" x14ac:dyDescent="0.25">
      <c r="L4397" s="13" t="str">
        <f t="shared" si="68"/>
        <v>no incluido</v>
      </c>
    </row>
    <row r="4398" spans="12:12" ht="15.75" customHeight="1" x14ac:dyDescent="0.25">
      <c r="L4398" s="13" t="str">
        <f t="shared" si="68"/>
        <v>no incluido</v>
      </c>
    </row>
    <row r="4399" spans="12:12" ht="15.75" customHeight="1" x14ac:dyDescent="0.25">
      <c r="L4399" s="13" t="str">
        <f t="shared" si="68"/>
        <v>no incluido</v>
      </c>
    </row>
    <row r="4400" spans="12:12" ht="15.75" customHeight="1" x14ac:dyDescent="0.25">
      <c r="L4400" s="13" t="str">
        <f t="shared" si="68"/>
        <v>no incluido</v>
      </c>
    </row>
    <row r="4401" spans="12:12" ht="15.75" customHeight="1" x14ac:dyDescent="0.25">
      <c r="L4401" s="13" t="str">
        <f t="shared" si="68"/>
        <v>no incluido</v>
      </c>
    </row>
    <row r="4402" spans="12:12" ht="15.75" customHeight="1" x14ac:dyDescent="0.25">
      <c r="L4402" s="13" t="str">
        <f t="shared" si="68"/>
        <v>no incluido</v>
      </c>
    </row>
    <row r="4403" spans="12:12" ht="15.75" customHeight="1" x14ac:dyDescent="0.25">
      <c r="L4403" s="13" t="str">
        <f t="shared" si="68"/>
        <v>no incluido</v>
      </c>
    </row>
    <row r="4404" spans="12:12" ht="15.75" customHeight="1" x14ac:dyDescent="0.25">
      <c r="L4404" s="13" t="str">
        <f t="shared" si="68"/>
        <v>no incluido</v>
      </c>
    </row>
    <row r="4405" spans="12:12" ht="15.75" customHeight="1" x14ac:dyDescent="0.25">
      <c r="L4405" s="13" t="str">
        <f t="shared" si="68"/>
        <v>no incluido</v>
      </c>
    </row>
    <row r="4406" spans="12:12" ht="15.75" customHeight="1" x14ac:dyDescent="0.25">
      <c r="L4406" s="13" t="str">
        <f t="shared" si="68"/>
        <v>no incluido</v>
      </c>
    </row>
    <row r="4407" spans="12:12" ht="15.75" customHeight="1" x14ac:dyDescent="0.25">
      <c r="L4407" s="13" t="str">
        <f t="shared" si="68"/>
        <v>no incluido</v>
      </c>
    </row>
    <row r="4408" spans="12:12" ht="15.75" customHeight="1" x14ac:dyDescent="0.25">
      <c r="L4408" s="13" t="str">
        <f t="shared" si="68"/>
        <v>no incluido</v>
      </c>
    </row>
    <row r="4409" spans="12:12" ht="15.75" customHeight="1" x14ac:dyDescent="0.25">
      <c r="L4409" s="13" t="str">
        <f t="shared" si="68"/>
        <v>no incluido</v>
      </c>
    </row>
    <row r="4410" spans="12:12" ht="15.75" customHeight="1" x14ac:dyDescent="0.25">
      <c r="L4410" s="13" t="str">
        <f t="shared" si="68"/>
        <v>no incluido</v>
      </c>
    </row>
    <row r="4411" spans="12:12" ht="15.75" customHeight="1" x14ac:dyDescent="0.25">
      <c r="L4411" s="13" t="str">
        <f t="shared" si="68"/>
        <v>no incluido</v>
      </c>
    </row>
    <row r="4412" spans="12:12" ht="15.75" customHeight="1" x14ac:dyDescent="0.25">
      <c r="L4412" s="13" t="str">
        <f t="shared" si="68"/>
        <v>no incluido</v>
      </c>
    </row>
    <row r="4413" spans="12:12" ht="15.75" customHeight="1" x14ac:dyDescent="0.25">
      <c r="L4413" s="13" t="str">
        <f t="shared" si="68"/>
        <v>no incluido</v>
      </c>
    </row>
    <row r="4414" spans="12:12" ht="15.75" customHeight="1" x14ac:dyDescent="0.25">
      <c r="L4414" s="13" t="str">
        <f t="shared" si="68"/>
        <v>no incluido</v>
      </c>
    </row>
    <row r="4415" spans="12:12" ht="15.75" customHeight="1" x14ac:dyDescent="0.25">
      <c r="L4415" s="13" t="str">
        <f t="shared" si="68"/>
        <v>no incluido</v>
      </c>
    </row>
    <row r="4416" spans="12:12" ht="15.75" customHeight="1" x14ac:dyDescent="0.25">
      <c r="L4416" s="13" t="str">
        <f t="shared" si="68"/>
        <v>no incluido</v>
      </c>
    </row>
    <row r="4417" spans="12:12" ht="15.75" customHeight="1" x14ac:dyDescent="0.25">
      <c r="L4417" s="13" t="str">
        <f t="shared" si="68"/>
        <v>no incluido</v>
      </c>
    </row>
    <row r="4418" spans="12:12" ht="15.75" customHeight="1" x14ac:dyDescent="0.25">
      <c r="L4418" s="13" t="str">
        <f t="shared" ref="L4418:L4481" si="69">IF(ISNUMBER(VLOOKUP(A4418,PRE,1,FALSE)),"PreAlerta",IF(ISNUMBER(VLOOKUP(A4418,POST,1,FALSE)),"PostAlerta",IF(ISNUMBER(VLOOKUP(A4418,EXCL,1,FALSE)),"Excluida","no incluido")))</f>
        <v>no incluido</v>
      </c>
    </row>
    <row r="4419" spans="12:12" ht="15.75" customHeight="1" x14ac:dyDescent="0.25">
      <c r="L4419" s="13" t="str">
        <f t="shared" si="69"/>
        <v>no incluido</v>
      </c>
    </row>
    <row r="4420" spans="12:12" ht="15.75" customHeight="1" x14ac:dyDescent="0.25">
      <c r="L4420" s="13" t="str">
        <f t="shared" si="69"/>
        <v>no incluido</v>
      </c>
    </row>
    <row r="4421" spans="12:12" ht="15.75" customHeight="1" x14ac:dyDescent="0.25">
      <c r="L4421" s="13" t="str">
        <f t="shared" si="69"/>
        <v>no incluido</v>
      </c>
    </row>
    <row r="4422" spans="12:12" ht="15.75" customHeight="1" x14ac:dyDescent="0.25">
      <c r="L4422" s="13" t="str">
        <f t="shared" si="69"/>
        <v>no incluido</v>
      </c>
    </row>
    <row r="4423" spans="12:12" ht="15.75" customHeight="1" x14ac:dyDescent="0.25">
      <c r="L4423" s="13" t="str">
        <f t="shared" si="69"/>
        <v>no incluido</v>
      </c>
    </row>
    <row r="4424" spans="12:12" ht="15.75" customHeight="1" x14ac:dyDescent="0.25">
      <c r="L4424" s="13" t="str">
        <f t="shared" si="69"/>
        <v>no incluido</v>
      </c>
    </row>
    <row r="4425" spans="12:12" ht="15.75" customHeight="1" x14ac:dyDescent="0.25">
      <c r="L4425" s="13" t="str">
        <f t="shared" si="69"/>
        <v>no incluido</v>
      </c>
    </row>
    <row r="4426" spans="12:12" ht="15.75" customHeight="1" x14ac:dyDescent="0.25">
      <c r="L4426" s="13" t="str">
        <f t="shared" si="69"/>
        <v>no incluido</v>
      </c>
    </row>
    <row r="4427" spans="12:12" ht="15.75" customHeight="1" x14ac:dyDescent="0.25">
      <c r="L4427" s="13" t="str">
        <f t="shared" si="69"/>
        <v>no incluido</v>
      </c>
    </row>
    <row r="4428" spans="12:12" ht="15.75" customHeight="1" x14ac:dyDescent="0.25">
      <c r="L4428" s="13" t="str">
        <f t="shared" si="69"/>
        <v>no incluido</v>
      </c>
    </row>
    <row r="4429" spans="12:12" ht="15.75" customHeight="1" x14ac:dyDescent="0.25">
      <c r="L4429" s="13" t="str">
        <f t="shared" si="69"/>
        <v>no incluido</v>
      </c>
    </row>
    <row r="4430" spans="12:12" ht="15.75" customHeight="1" x14ac:dyDescent="0.25">
      <c r="L4430" s="13" t="str">
        <f t="shared" si="69"/>
        <v>no incluido</v>
      </c>
    </row>
    <row r="4431" spans="12:12" ht="15.75" customHeight="1" x14ac:dyDescent="0.25">
      <c r="L4431" s="13" t="str">
        <f t="shared" si="69"/>
        <v>no incluido</v>
      </c>
    </row>
    <row r="4432" spans="12:12" ht="15.75" customHeight="1" x14ac:dyDescent="0.25">
      <c r="L4432" s="13" t="str">
        <f t="shared" si="69"/>
        <v>no incluido</v>
      </c>
    </row>
    <row r="4433" spans="12:12" ht="15.75" customHeight="1" x14ac:dyDescent="0.25">
      <c r="L4433" s="13" t="str">
        <f t="shared" si="69"/>
        <v>no incluido</v>
      </c>
    </row>
    <row r="4434" spans="12:12" ht="15.75" customHeight="1" x14ac:dyDescent="0.25">
      <c r="L4434" s="13" t="str">
        <f t="shared" si="69"/>
        <v>no incluido</v>
      </c>
    </row>
    <row r="4435" spans="12:12" ht="15.75" customHeight="1" x14ac:dyDescent="0.25">
      <c r="L4435" s="13" t="str">
        <f t="shared" si="69"/>
        <v>no incluido</v>
      </c>
    </row>
    <row r="4436" spans="12:12" ht="15.75" customHeight="1" x14ac:dyDescent="0.25">
      <c r="L4436" s="13" t="str">
        <f t="shared" si="69"/>
        <v>no incluido</v>
      </c>
    </row>
    <row r="4437" spans="12:12" ht="15.75" customHeight="1" x14ac:dyDescent="0.25">
      <c r="L4437" s="13" t="str">
        <f t="shared" si="69"/>
        <v>no incluido</v>
      </c>
    </row>
    <row r="4438" spans="12:12" ht="15.75" customHeight="1" x14ac:dyDescent="0.25">
      <c r="L4438" s="13" t="str">
        <f t="shared" si="69"/>
        <v>no incluido</v>
      </c>
    </row>
    <row r="4439" spans="12:12" ht="15.75" customHeight="1" x14ac:dyDescent="0.25">
      <c r="L4439" s="13" t="str">
        <f t="shared" si="69"/>
        <v>no incluido</v>
      </c>
    </row>
    <row r="4440" spans="12:12" ht="15.75" customHeight="1" x14ac:dyDescent="0.25">
      <c r="L4440" s="13" t="str">
        <f t="shared" si="69"/>
        <v>no incluido</v>
      </c>
    </row>
    <row r="4441" spans="12:12" ht="15.75" customHeight="1" x14ac:dyDescent="0.25">
      <c r="L4441" s="13" t="str">
        <f t="shared" si="69"/>
        <v>no incluido</v>
      </c>
    </row>
    <row r="4442" spans="12:12" ht="15.75" customHeight="1" x14ac:dyDescent="0.25">
      <c r="L4442" s="13" t="str">
        <f t="shared" si="69"/>
        <v>no incluido</v>
      </c>
    </row>
    <row r="4443" spans="12:12" ht="15.75" customHeight="1" x14ac:dyDescent="0.25">
      <c r="L4443" s="13" t="str">
        <f t="shared" si="69"/>
        <v>no incluido</v>
      </c>
    </row>
    <row r="4444" spans="12:12" ht="15.75" customHeight="1" x14ac:dyDescent="0.25">
      <c r="L4444" s="13" t="str">
        <f t="shared" si="69"/>
        <v>no incluido</v>
      </c>
    </row>
    <row r="4445" spans="12:12" ht="15.75" customHeight="1" x14ac:dyDescent="0.25">
      <c r="L4445" s="13" t="str">
        <f t="shared" si="69"/>
        <v>no incluido</v>
      </c>
    </row>
    <row r="4446" spans="12:12" ht="15.75" customHeight="1" x14ac:dyDescent="0.25">
      <c r="L4446" s="13" t="str">
        <f t="shared" si="69"/>
        <v>no incluido</v>
      </c>
    </row>
    <row r="4447" spans="12:12" ht="15.75" customHeight="1" x14ac:dyDescent="0.25">
      <c r="L4447" s="13" t="str">
        <f t="shared" si="69"/>
        <v>no incluido</v>
      </c>
    </row>
    <row r="4448" spans="12:12" ht="15.75" customHeight="1" x14ac:dyDescent="0.25">
      <c r="L4448" s="13" t="str">
        <f t="shared" si="69"/>
        <v>no incluido</v>
      </c>
    </row>
    <row r="4449" spans="12:12" ht="15.75" customHeight="1" x14ac:dyDescent="0.25">
      <c r="L4449" s="13" t="str">
        <f t="shared" si="69"/>
        <v>no incluido</v>
      </c>
    </row>
    <row r="4450" spans="12:12" ht="15.75" customHeight="1" x14ac:dyDescent="0.25">
      <c r="L4450" s="13" t="str">
        <f t="shared" si="69"/>
        <v>no incluido</v>
      </c>
    </row>
    <row r="4451" spans="12:12" ht="15.75" customHeight="1" x14ac:dyDescent="0.25">
      <c r="L4451" s="13" t="str">
        <f t="shared" si="69"/>
        <v>no incluido</v>
      </c>
    </row>
    <row r="4452" spans="12:12" ht="15.75" customHeight="1" x14ac:dyDescent="0.25">
      <c r="L4452" s="13" t="str">
        <f t="shared" si="69"/>
        <v>no incluido</v>
      </c>
    </row>
    <row r="4453" spans="12:12" ht="15.75" customHeight="1" x14ac:dyDescent="0.25">
      <c r="L4453" s="13" t="str">
        <f t="shared" si="69"/>
        <v>no incluido</v>
      </c>
    </row>
    <row r="4454" spans="12:12" ht="15.75" customHeight="1" x14ac:dyDescent="0.25">
      <c r="L4454" s="13" t="str">
        <f t="shared" si="69"/>
        <v>no incluido</v>
      </c>
    </row>
    <row r="4455" spans="12:12" ht="15.75" customHeight="1" x14ac:dyDescent="0.25">
      <c r="L4455" s="13" t="str">
        <f t="shared" si="69"/>
        <v>no incluido</v>
      </c>
    </row>
    <row r="4456" spans="12:12" ht="15.75" customHeight="1" x14ac:dyDescent="0.25">
      <c r="L4456" s="13" t="str">
        <f t="shared" si="69"/>
        <v>no incluido</v>
      </c>
    </row>
    <row r="4457" spans="12:12" ht="15.75" customHeight="1" x14ac:dyDescent="0.25">
      <c r="L4457" s="13" t="str">
        <f t="shared" si="69"/>
        <v>no incluido</v>
      </c>
    </row>
    <row r="4458" spans="12:12" ht="15.75" customHeight="1" x14ac:dyDescent="0.25">
      <c r="L4458" s="13" t="str">
        <f t="shared" si="69"/>
        <v>no incluido</v>
      </c>
    </row>
    <row r="4459" spans="12:12" ht="15.75" customHeight="1" x14ac:dyDescent="0.25">
      <c r="L4459" s="13" t="str">
        <f t="shared" si="69"/>
        <v>no incluido</v>
      </c>
    </row>
    <row r="4460" spans="12:12" ht="15.75" customHeight="1" x14ac:dyDescent="0.25">
      <c r="L4460" s="13" t="str">
        <f t="shared" si="69"/>
        <v>no incluido</v>
      </c>
    </row>
    <row r="4461" spans="12:12" ht="15.75" customHeight="1" x14ac:dyDescent="0.25">
      <c r="L4461" s="13" t="str">
        <f t="shared" si="69"/>
        <v>no incluido</v>
      </c>
    </row>
    <row r="4462" spans="12:12" ht="15.75" customHeight="1" x14ac:dyDescent="0.25">
      <c r="L4462" s="13" t="str">
        <f t="shared" si="69"/>
        <v>no incluido</v>
      </c>
    </row>
    <row r="4463" spans="12:12" ht="15.75" customHeight="1" x14ac:dyDescent="0.25">
      <c r="L4463" s="13" t="str">
        <f t="shared" si="69"/>
        <v>no incluido</v>
      </c>
    </row>
    <row r="4464" spans="12:12" ht="15.75" customHeight="1" x14ac:dyDescent="0.25">
      <c r="L4464" s="13" t="str">
        <f t="shared" si="69"/>
        <v>no incluido</v>
      </c>
    </row>
    <row r="4465" spans="12:12" ht="15.75" customHeight="1" x14ac:dyDescent="0.25">
      <c r="L4465" s="13" t="str">
        <f t="shared" si="69"/>
        <v>no incluido</v>
      </c>
    </row>
    <row r="4466" spans="12:12" ht="15.75" customHeight="1" x14ac:dyDescent="0.25">
      <c r="L4466" s="13" t="str">
        <f t="shared" si="69"/>
        <v>no incluido</v>
      </c>
    </row>
    <row r="4467" spans="12:12" ht="15.75" customHeight="1" x14ac:dyDescent="0.25">
      <c r="L4467" s="13" t="str">
        <f t="shared" si="69"/>
        <v>no incluido</v>
      </c>
    </row>
    <row r="4468" spans="12:12" ht="15.75" customHeight="1" x14ac:dyDescent="0.25">
      <c r="L4468" s="13" t="str">
        <f t="shared" si="69"/>
        <v>no incluido</v>
      </c>
    </row>
    <row r="4469" spans="12:12" ht="15.75" customHeight="1" x14ac:dyDescent="0.25">
      <c r="L4469" s="13" t="str">
        <f t="shared" si="69"/>
        <v>no incluido</v>
      </c>
    </row>
    <row r="4470" spans="12:12" ht="15.75" customHeight="1" x14ac:dyDescent="0.25">
      <c r="L4470" s="13" t="str">
        <f t="shared" si="69"/>
        <v>no incluido</v>
      </c>
    </row>
    <row r="4471" spans="12:12" ht="15.75" customHeight="1" x14ac:dyDescent="0.25">
      <c r="L4471" s="13" t="str">
        <f t="shared" si="69"/>
        <v>no incluido</v>
      </c>
    </row>
    <row r="4472" spans="12:12" ht="15.75" customHeight="1" x14ac:dyDescent="0.25">
      <c r="L4472" s="13" t="str">
        <f t="shared" si="69"/>
        <v>no incluido</v>
      </c>
    </row>
    <row r="4473" spans="12:12" ht="15.75" customHeight="1" x14ac:dyDescent="0.25">
      <c r="L4473" s="13" t="str">
        <f t="shared" si="69"/>
        <v>no incluido</v>
      </c>
    </row>
    <row r="4474" spans="12:12" ht="15.75" customHeight="1" x14ac:dyDescent="0.25">
      <c r="L4474" s="13" t="str">
        <f t="shared" si="69"/>
        <v>no incluido</v>
      </c>
    </row>
    <row r="4475" spans="12:12" ht="15.75" customHeight="1" x14ac:dyDescent="0.25">
      <c r="L4475" s="13" t="str">
        <f t="shared" si="69"/>
        <v>no incluido</v>
      </c>
    </row>
    <row r="4476" spans="12:12" ht="15.75" customHeight="1" x14ac:dyDescent="0.25">
      <c r="L4476" s="13" t="str">
        <f t="shared" si="69"/>
        <v>no incluido</v>
      </c>
    </row>
    <row r="4477" spans="12:12" ht="15.75" customHeight="1" x14ac:dyDescent="0.25">
      <c r="L4477" s="13" t="str">
        <f t="shared" si="69"/>
        <v>no incluido</v>
      </c>
    </row>
    <row r="4478" spans="12:12" ht="15.75" customHeight="1" x14ac:dyDescent="0.25">
      <c r="L4478" s="13" t="str">
        <f t="shared" si="69"/>
        <v>no incluido</v>
      </c>
    </row>
    <row r="4479" spans="12:12" ht="15.75" customHeight="1" x14ac:dyDescent="0.25">
      <c r="L4479" s="13" t="str">
        <f t="shared" si="69"/>
        <v>no incluido</v>
      </c>
    </row>
    <row r="4480" spans="12:12" ht="15.75" customHeight="1" x14ac:dyDescent="0.25">
      <c r="L4480" s="13" t="str">
        <f t="shared" si="69"/>
        <v>no incluido</v>
      </c>
    </row>
    <row r="4481" spans="12:12" ht="15.75" customHeight="1" x14ac:dyDescent="0.25">
      <c r="L4481" s="13" t="str">
        <f t="shared" si="69"/>
        <v>no incluido</v>
      </c>
    </row>
    <row r="4482" spans="12:12" ht="15.75" customHeight="1" x14ac:dyDescent="0.25">
      <c r="L4482" s="13" t="str">
        <f t="shared" ref="L4482:L4545" si="70">IF(ISNUMBER(VLOOKUP(A4482,PRE,1,FALSE)),"PreAlerta",IF(ISNUMBER(VLOOKUP(A4482,POST,1,FALSE)),"PostAlerta",IF(ISNUMBER(VLOOKUP(A4482,EXCL,1,FALSE)),"Excluida","no incluido")))</f>
        <v>no incluido</v>
      </c>
    </row>
    <row r="4483" spans="12:12" ht="15.75" customHeight="1" x14ac:dyDescent="0.25">
      <c r="L4483" s="13" t="str">
        <f t="shared" si="70"/>
        <v>no incluido</v>
      </c>
    </row>
    <row r="4484" spans="12:12" ht="15.75" customHeight="1" x14ac:dyDescent="0.25">
      <c r="L4484" s="13" t="str">
        <f t="shared" si="70"/>
        <v>no incluido</v>
      </c>
    </row>
    <row r="4485" spans="12:12" ht="15.75" customHeight="1" x14ac:dyDescent="0.25">
      <c r="L4485" s="13" t="str">
        <f t="shared" si="70"/>
        <v>no incluido</v>
      </c>
    </row>
    <row r="4486" spans="12:12" ht="15.75" customHeight="1" x14ac:dyDescent="0.25">
      <c r="L4486" s="13" t="str">
        <f t="shared" si="70"/>
        <v>no incluido</v>
      </c>
    </row>
    <row r="4487" spans="12:12" ht="15.75" customHeight="1" x14ac:dyDescent="0.25">
      <c r="L4487" s="13" t="str">
        <f t="shared" si="70"/>
        <v>no incluido</v>
      </c>
    </row>
    <row r="4488" spans="12:12" ht="15.75" customHeight="1" x14ac:dyDescent="0.25">
      <c r="L4488" s="13" t="str">
        <f t="shared" si="70"/>
        <v>no incluido</v>
      </c>
    </row>
    <row r="4489" spans="12:12" ht="15.75" customHeight="1" x14ac:dyDescent="0.25">
      <c r="L4489" s="13" t="str">
        <f t="shared" si="70"/>
        <v>no incluido</v>
      </c>
    </row>
    <row r="4490" spans="12:12" ht="15.75" customHeight="1" x14ac:dyDescent="0.25">
      <c r="L4490" s="13" t="str">
        <f t="shared" si="70"/>
        <v>no incluido</v>
      </c>
    </row>
    <row r="4491" spans="12:12" ht="15.75" customHeight="1" x14ac:dyDescent="0.25">
      <c r="L4491" s="13" t="str">
        <f t="shared" si="70"/>
        <v>no incluido</v>
      </c>
    </row>
    <row r="4492" spans="12:12" ht="15.75" customHeight="1" x14ac:dyDescent="0.25">
      <c r="L4492" s="13" t="str">
        <f t="shared" si="70"/>
        <v>no incluido</v>
      </c>
    </row>
    <row r="4493" spans="12:12" ht="15.75" customHeight="1" x14ac:dyDescent="0.25">
      <c r="L4493" s="13" t="str">
        <f t="shared" si="70"/>
        <v>no incluido</v>
      </c>
    </row>
    <row r="4494" spans="12:12" ht="15.75" customHeight="1" x14ac:dyDescent="0.25">
      <c r="L4494" s="13" t="str">
        <f t="shared" si="70"/>
        <v>no incluido</v>
      </c>
    </row>
    <row r="4495" spans="12:12" ht="15.75" customHeight="1" x14ac:dyDescent="0.25">
      <c r="L4495" s="13" t="str">
        <f t="shared" si="70"/>
        <v>no incluido</v>
      </c>
    </row>
    <row r="4496" spans="12:12" ht="15.75" customHeight="1" x14ac:dyDescent="0.25">
      <c r="L4496" s="13" t="str">
        <f t="shared" si="70"/>
        <v>no incluido</v>
      </c>
    </row>
    <row r="4497" spans="12:12" ht="15.75" customHeight="1" x14ac:dyDescent="0.25">
      <c r="L4497" s="13" t="str">
        <f t="shared" si="70"/>
        <v>no incluido</v>
      </c>
    </row>
    <row r="4498" spans="12:12" ht="15.75" customHeight="1" x14ac:dyDescent="0.25">
      <c r="L4498" s="13" t="str">
        <f t="shared" si="70"/>
        <v>no incluido</v>
      </c>
    </row>
    <row r="4499" spans="12:12" ht="15.75" customHeight="1" x14ac:dyDescent="0.25">
      <c r="L4499" s="13" t="str">
        <f t="shared" si="70"/>
        <v>no incluido</v>
      </c>
    </row>
    <row r="4500" spans="12:12" ht="15.75" customHeight="1" x14ac:dyDescent="0.25">
      <c r="L4500" s="13" t="str">
        <f t="shared" si="70"/>
        <v>no incluido</v>
      </c>
    </row>
    <row r="4501" spans="12:12" ht="15.75" customHeight="1" x14ac:dyDescent="0.25">
      <c r="L4501" s="13" t="str">
        <f t="shared" si="70"/>
        <v>no incluido</v>
      </c>
    </row>
    <row r="4502" spans="12:12" ht="15.75" customHeight="1" x14ac:dyDescent="0.25">
      <c r="L4502" s="13" t="str">
        <f t="shared" si="70"/>
        <v>no incluido</v>
      </c>
    </row>
    <row r="4503" spans="12:12" ht="15.75" customHeight="1" x14ac:dyDescent="0.25">
      <c r="L4503" s="13" t="str">
        <f t="shared" si="70"/>
        <v>no incluido</v>
      </c>
    </row>
    <row r="4504" spans="12:12" ht="15.75" customHeight="1" x14ac:dyDescent="0.25">
      <c r="L4504" s="13" t="str">
        <f t="shared" si="70"/>
        <v>no incluido</v>
      </c>
    </row>
    <row r="4505" spans="12:12" ht="15.75" customHeight="1" x14ac:dyDescent="0.25">
      <c r="L4505" s="13" t="str">
        <f t="shared" si="70"/>
        <v>no incluido</v>
      </c>
    </row>
    <row r="4506" spans="12:12" ht="15.75" customHeight="1" x14ac:dyDescent="0.25">
      <c r="L4506" s="13" t="str">
        <f t="shared" si="70"/>
        <v>no incluido</v>
      </c>
    </row>
    <row r="4507" spans="12:12" ht="15.75" customHeight="1" x14ac:dyDescent="0.25">
      <c r="L4507" s="13" t="str">
        <f t="shared" si="70"/>
        <v>no incluido</v>
      </c>
    </row>
    <row r="4508" spans="12:12" ht="15.75" customHeight="1" x14ac:dyDescent="0.25">
      <c r="L4508" s="13" t="str">
        <f t="shared" si="70"/>
        <v>no incluido</v>
      </c>
    </row>
    <row r="4509" spans="12:12" ht="15.75" customHeight="1" x14ac:dyDescent="0.25">
      <c r="L4509" s="13" t="str">
        <f t="shared" si="70"/>
        <v>no incluido</v>
      </c>
    </row>
    <row r="4510" spans="12:12" ht="15.75" customHeight="1" x14ac:dyDescent="0.25">
      <c r="L4510" s="13" t="str">
        <f t="shared" si="70"/>
        <v>no incluido</v>
      </c>
    </row>
    <row r="4511" spans="12:12" ht="15.75" customHeight="1" x14ac:dyDescent="0.25">
      <c r="L4511" s="13" t="str">
        <f t="shared" si="70"/>
        <v>no incluido</v>
      </c>
    </row>
    <row r="4512" spans="12:12" ht="15.75" customHeight="1" x14ac:dyDescent="0.25">
      <c r="L4512" s="13" t="str">
        <f t="shared" si="70"/>
        <v>no incluido</v>
      </c>
    </row>
    <row r="4513" spans="12:12" ht="15.75" customHeight="1" x14ac:dyDescent="0.25">
      <c r="L4513" s="13" t="str">
        <f t="shared" si="70"/>
        <v>no incluido</v>
      </c>
    </row>
    <row r="4514" spans="12:12" ht="15.75" customHeight="1" x14ac:dyDescent="0.25">
      <c r="L4514" s="13" t="str">
        <f t="shared" si="70"/>
        <v>no incluido</v>
      </c>
    </row>
    <row r="4515" spans="12:12" ht="15.75" customHeight="1" x14ac:dyDescent="0.25">
      <c r="L4515" s="13" t="str">
        <f t="shared" si="70"/>
        <v>no incluido</v>
      </c>
    </row>
    <row r="4516" spans="12:12" ht="15.75" customHeight="1" x14ac:dyDescent="0.25">
      <c r="L4516" s="13" t="str">
        <f t="shared" si="70"/>
        <v>no incluido</v>
      </c>
    </row>
    <row r="4517" spans="12:12" ht="15.75" customHeight="1" x14ac:dyDescent="0.25">
      <c r="L4517" s="13" t="str">
        <f t="shared" si="70"/>
        <v>no incluido</v>
      </c>
    </row>
    <row r="4518" spans="12:12" ht="15.75" customHeight="1" x14ac:dyDescent="0.25">
      <c r="L4518" s="13" t="str">
        <f t="shared" si="70"/>
        <v>no incluido</v>
      </c>
    </row>
    <row r="4519" spans="12:12" ht="15.75" customHeight="1" x14ac:dyDescent="0.25">
      <c r="L4519" s="13" t="str">
        <f t="shared" si="70"/>
        <v>no incluido</v>
      </c>
    </row>
    <row r="4520" spans="12:12" ht="15.75" customHeight="1" x14ac:dyDescent="0.25">
      <c r="L4520" s="13" t="str">
        <f t="shared" si="70"/>
        <v>no incluido</v>
      </c>
    </row>
    <row r="4521" spans="12:12" ht="15.75" customHeight="1" x14ac:dyDescent="0.25">
      <c r="L4521" s="13" t="str">
        <f t="shared" si="70"/>
        <v>no incluido</v>
      </c>
    </row>
    <row r="4522" spans="12:12" ht="15.75" customHeight="1" x14ac:dyDescent="0.25">
      <c r="L4522" s="13" t="str">
        <f t="shared" si="70"/>
        <v>no incluido</v>
      </c>
    </row>
    <row r="4523" spans="12:12" ht="15.75" customHeight="1" x14ac:dyDescent="0.25">
      <c r="L4523" s="13" t="str">
        <f t="shared" si="70"/>
        <v>no incluido</v>
      </c>
    </row>
    <row r="4524" spans="12:12" ht="15.75" customHeight="1" x14ac:dyDescent="0.25">
      <c r="L4524" s="13" t="str">
        <f t="shared" si="70"/>
        <v>no incluido</v>
      </c>
    </row>
    <row r="4525" spans="12:12" ht="15.75" customHeight="1" x14ac:dyDescent="0.25">
      <c r="L4525" s="13" t="str">
        <f t="shared" si="70"/>
        <v>no incluido</v>
      </c>
    </row>
    <row r="4526" spans="12:12" ht="15.75" customHeight="1" x14ac:dyDescent="0.25">
      <c r="L4526" s="13" t="str">
        <f t="shared" si="70"/>
        <v>no incluido</v>
      </c>
    </row>
    <row r="4527" spans="12:12" ht="15.75" customHeight="1" x14ac:dyDescent="0.25">
      <c r="L4527" s="13" t="str">
        <f t="shared" si="70"/>
        <v>no incluido</v>
      </c>
    </row>
    <row r="4528" spans="12:12" ht="15.75" customHeight="1" x14ac:dyDescent="0.25">
      <c r="L4528" s="13" t="str">
        <f t="shared" si="70"/>
        <v>no incluido</v>
      </c>
    </row>
    <row r="4529" spans="12:12" ht="15.75" customHeight="1" x14ac:dyDescent="0.25">
      <c r="L4529" s="13" t="str">
        <f t="shared" si="70"/>
        <v>no incluido</v>
      </c>
    </row>
    <row r="4530" spans="12:12" ht="15.75" customHeight="1" x14ac:dyDescent="0.25">
      <c r="L4530" s="13" t="str">
        <f t="shared" si="70"/>
        <v>no incluido</v>
      </c>
    </row>
    <row r="4531" spans="12:12" ht="15.75" customHeight="1" x14ac:dyDescent="0.25">
      <c r="L4531" s="13" t="str">
        <f t="shared" si="70"/>
        <v>no incluido</v>
      </c>
    </row>
    <row r="4532" spans="12:12" ht="15.75" customHeight="1" x14ac:dyDescent="0.25">
      <c r="L4532" s="13" t="str">
        <f t="shared" si="70"/>
        <v>no incluido</v>
      </c>
    </row>
    <row r="4533" spans="12:12" ht="15.75" customHeight="1" x14ac:dyDescent="0.25">
      <c r="L4533" s="13" t="str">
        <f t="shared" si="70"/>
        <v>no incluido</v>
      </c>
    </row>
    <row r="4534" spans="12:12" ht="15.75" customHeight="1" x14ac:dyDescent="0.25">
      <c r="L4534" s="13" t="str">
        <f t="shared" si="70"/>
        <v>no incluido</v>
      </c>
    </row>
    <row r="4535" spans="12:12" ht="15.75" customHeight="1" x14ac:dyDescent="0.25">
      <c r="L4535" s="13" t="str">
        <f t="shared" si="70"/>
        <v>no incluido</v>
      </c>
    </row>
    <row r="4536" spans="12:12" ht="15.75" customHeight="1" x14ac:dyDescent="0.25">
      <c r="L4536" s="13" t="str">
        <f t="shared" si="70"/>
        <v>no incluido</v>
      </c>
    </row>
    <row r="4537" spans="12:12" ht="15.75" customHeight="1" x14ac:dyDescent="0.25">
      <c r="L4537" s="13" t="str">
        <f t="shared" si="70"/>
        <v>no incluido</v>
      </c>
    </row>
    <row r="4538" spans="12:12" ht="15.75" customHeight="1" x14ac:dyDescent="0.25">
      <c r="L4538" s="13" t="str">
        <f t="shared" si="70"/>
        <v>no incluido</v>
      </c>
    </row>
    <row r="4539" spans="12:12" ht="15.75" customHeight="1" x14ac:dyDescent="0.25">
      <c r="L4539" s="13" t="str">
        <f t="shared" si="70"/>
        <v>no incluido</v>
      </c>
    </row>
    <row r="4540" spans="12:12" ht="15.75" customHeight="1" x14ac:dyDescent="0.25">
      <c r="L4540" s="13" t="str">
        <f t="shared" si="70"/>
        <v>no incluido</v>
      </c>
    </row>
    <row r="4541" spans="12:12" ht="15.75" customHeight="1" x14ac:dyDescent="0.25">
      <c r="L4541" s="13" t="str">
        <f t="shared" si="70"/>
        <v>no incluido</v>
      </c>
    </row>
    <row r="4542" spans="12:12" ht="15.75" customHeight="1" x14ac:dyDescent="0.25">
      <c r="L4542" s="13" t="str">
        <f t="shared" si="70"/>
        <v>no incluido</v>
      </c>
    </row>
    <row r="4543" spans="12:12" ht="15.75" customHeight="1" x14ac:dyDescent="0.25">
      <c r="L4543" s="13" t="str">
        <f t="shared" si="70"/>
        <v>no incluido</v>
      </c>
    </row>
    <row r="4544" spans="12:12" ht="15.75" customHeight="1" x14ac:dyDescent="0.25">
      <c r="L4544" s="13" t="str">
        <f t="shared" si="70"/>
        <v>no incluido</v>
      </c>
    </row>
    <row r="4545" spans="12:12" ht="15.75" customHeight="1" x14ac:dyDescent="0.25">
      <c r="L4545" s="13" t="str">
        <f t="shared" si="70"/>
        <v>no incluido</v>
      </c>
    </row>
    <row r="4546" spans="12:12" ht="15.75" customHeight="1" x14ac:dyDescent="0.25">
      <c r="L4546" s="13" t="str">
        <f t="shared" ref="L4546:L4609" si="71">IF(ISNUMBER(VLOOKUP(A4546,PRE,1,FALSE)),"PreAlerta",IF(ISNUMBER(VLOOKUP(A4546,POST,1,FALSE)),"PostAlerta",IF(ISNUMBER(VLOOKUP(A4546,EXCL,1,FALSE)),"Excluida","no incluido")))</f>
        <v>no incluido</v>
      </c>
    </row>
    <row r="4547" spans="12:12" ht="15.75" customHeight="1" x14ac:dyDescent="0.25">
      <c r="L4547" s="13" t="str">
        <f t="shared" si="71"/>
        <v>no incluido</v>
      </c>
    </row>
    <row r="4548" spans="12:12" ht="15.75" customHeight="1" x14ac:dyDescent="0.25">
      <c r="L4548" s="13" t="str">
        <f t="shared" si="71"/>
        <v>no incluido</v>
      </c>
    </row>
    <row r="4549" spans="12:12" ht="15.75" customHeight="1" x14ac:dyDescent="0.25">
      <c r="L4549" s="13" t="str">
        <f t="shared" si="71"/>
        <v>no incluido</v>
      </c>
    </row>
    <row r="4550" spans="12:12" ht="15.75" customHeight="1" x14ac:dyDescent="0.25">
      <c r="L4550" s="13" t="str">
        <f t="shared" si="71"/>
        <v>no incluido</v>
      </c>
    </row>
    <row r="4551" spans="12:12" ht="15.75" customHeight="1" x14ac:dyDescent="0.25">
      <c r="L4551" s="13" t="str">
        <f t="shared" si="71"/>
        <v>no incluido</v>
      </c>
    </row>
    <row r="4552" spans="12:12" ht="15.75" customHeight="1" x14ac:dyDescent="0.25">
      <c r="L4552" s="13" t="str">
        <f t="shared" si="71"/>
        <v>no incluido</v>
      </c>
    </row>
    <row r="4553" spans="12:12" ht="15.75" customHeight="1" x14ac:dyDescent="0.25">
      <c r="L4553" s="13" t="str">
        <f t="shared" si="71"/>
        <v>no incluido</v>
      </c>
    </row>
    <row r="4554" spans="12:12" ht="15.75" customHeight="1" x14ac:dyDescent="0.25">
      <c r="L4554" s="13" t="str">
        <f t="shared" si="71"/>
        <v>no incluido</v>
      </c>
    </row>
    <row r="4555" spans="12:12" ht="15.75" customHeight="1" x14ac:dyDescent="0.25">
      <c r="L4555" s="13" t="str">
        <f t="shared" si="71"/>
        <v>no incluido</v>
      </c>
    </row>
    <row r="4556" spans="12:12" ht="15.75" customHeight="1" x14ac:dyDescent="0.25">
      <c r="L4556" s="13" t="str">
        <f t="shared" si="71"/>
        <v>no incluido</v>
      </c>
    </row>
    <row r="4557" spans="12:12" ht="15.75" customHeight="1" x14ac:dyDescent="0.25">
      <c r="L4557" s="13" t="str">
        <f t="shared" si="71"/>
        <v>no incluido</v>
      </c>
    </row>
    <row r="4558" spans="12:12" ht="15.75" customHeight="1" x14ac:dyDescent="0.25">
      <c r="L4558" s="13" t="str">
        <f t="shared" si="71"/>
        <v>no incluido</v>
      </c>
    </row>
    <row r="4559" spans="12:12" ht="15.75" customHeight="1" x14ac:dyDescent="0.25">
      <c r="L4559" s="13" t="str">
        <f t="shared" si="71"/>
        <v>no incluido</v>
      </c>
    </row>
    <row r="4560" spans="12:12" ht="15.75" customHeight="1" x14ac:dyDescent="0.25">
      <c r="L4560" s="13" t="str">
        <f t="shared" si="71"/>
        <v>no incluido</v>
      </c>
    </row>
    <row r="4561" spans="12:12" ht="15.75" customHeight="1" x14ac:dyDescent="0.25">
      <c r="L4561" s="13" t="str">
        <f t="shared" si="71"/>
        <v>no incluido</v>
      </c>
    </row>
    <row r="4562" spans="12:12" ht="15.75" customHeight="1" x14ac:dyDescent="0.25">
      <c r="L4562" s="13" t="str">
        <f t="shared" si="71"/>
        <v>no incluido</v>
      </c>
    </row>
    <row r="4563" spans="12:12" ht="15.75" customHeight="1" x14ac:dyDescent="0.25">
      <c r="L4563" s="13" t="str">
        <f t="shared" si="71"/>
        <v>no incluido</v>
      </c>
    </row>
    <row r="4564" spans="12:12" ht="15.75" customHeight="1" x14ac:dyDescent="0.25">
      <c r="L4564" s="13" t="str">
        <f t="shared" si="71"/>
        <v>no incluido</v>
      </c>
    </row>
    <row r="4565" spans="12:12" ht="15.75" customHeight="1" x14ac:dyDescent="0.25">
      <c r="L4565" s="13" t="str">
        <f t="shared" si="71"/>
        <v>no incluido</v>
      </c>
    </row>
    <row r="4566" spans="12:12" ht="15.75" customHeight="1" x14ac:dyDescent="0.25">
      <c r="L4566" s="13" t="str">
        <f t="shared" si="71"/>
        <v>no incluido</v>
      </c>
    </row>
    <row r="4567" spans="12:12" ht="15.75" customHeight="1" x14ac:dyDescent="0.25">
      <c r="L4567" s="13" t="str">
        <f t="shared" si="71"/>
        <v>no incluido</v>
      </c>
    </row>
    <row r="4568" spans="12:12" ht="15.75" customHeight="1" x14ac:dyDescent="0.25">
      <c r="L4568" s="13" t="str">
        <f t="shared" si="71"/>
        <v>no incluido</v>
      </c>
    </row>
    <row r="4569" spans="12:12" ht="15.75" customHeight="1" x14ac:dyDescent="0.25">
      <c r="L4569" s="13" t="str">
        <f t="shared" si="71"/>
        <v>no incluido</v>
      </c>
    </row>
    <row r="4570" spans="12:12" ht="15.75" customHeight="1" x14ac:dyDescent="0.25">
      <c r="L4570" s="13" t="str">
        <f t="shared" si="71"/>
        <v>no incluido</v>
      </c>
    </row>
    <row r="4571" spans="12:12" ht="15.75" customHeight="1" x14ac:dyDescent="0.25">
      <c r="L4571" s="13" t="str">
        <f t="shared" si="71"/>
        <v>no incluido</v>
      </c>
    </row>
    <row r="4572" spans="12:12" ht="15.75" customHeight="1" x14ac:dyDescent="0.25">
      <c r="L4572" s="13" t="str">
        <f t="shared" si="71"/>
        <v>no incluido</v>
      </c>
    </row>
    <row r="4573" spans="12:12" ht="15.75" customHeight="1" x14ac:dyDescent="0.25">
      <c r="L4573" s="13" t="str">
        <f t="shared" si="71"/>
        <v>no incluido</v>
      </c>
    </row>
    <row r="4574" spans="12:12" ht="15.75" customHeight="1" x14ac:dyDescent="0.25">
      <c r="L4574" s="13" t="str">
        <f t="shared" si="71"/>
        <v>no incluido</v>
      </c>
    </row>
    <row r="4575" spans="12:12" ht="15.75" customHeight="1" x14ac:dyDescent="0.25">
      <c r="L4575" s="13" t="str">
        <f t="shared" si="71"/>
        <v>no incluido</v>
      </c>
    </row>
    <row r="4576" spans="12:12" ht="15.75" customHeight="1" x14ac:dyDescent="0.25">
      <c r="L4576" s="13" t="str">
        <f t="shared" si="71"/>
        <v>no incluido</v>
      </c>
    </row>
    <row r="4577" spans="12:12" ht="15.75" customHeight="1" x14ac:dyDescent="0.25">
      <c r="L4577" s="13" t="str">
        <f t="shared" si="71"/>
        <v>no incluido</v>
      </c>
    </row>
    <row r="4578" spans="12:12" ht="15.75" customHeight="1" x14ac:dyDescent="0.25">
      <c r="L4578" s="13" t="str">
        <f t="shared" si="71"/>
        <v>no incluido</v>
      </c>
    </row>
    <row r="4579" spans="12:12" ht="15.75" customHeight="1" x14ac:dyDescent="0.25">
      <c r="L4579" s="13" t="str">
        <f t="shared" si="71"/>
        <v>no incluido</v>
      </c>
    </row>
    <row r="4580" spans="12:12" ht="15.75" customHeight="1" x14ac:dyDescent="0.25">
      <c r="L4580" s="13" t="str">
        <f t="shared" si="71"/>
        <v>no incluido</v>
      </c>
    </row>
    <row r="4581" spans="12:12" ht="15.75" customHeight="1" x14ac:dyDescent="0.25">
      <c r="L4581" s="13" t="str">
        <f t="shared" si="71"/>
        <v>no incluido</v>
      </c>
    </row>
    <row r="4582" spans="12:12" ht="15.75" customHeight="1" x14ac:dyDescent="0.25">
      <c r="L4582" s="13" t="str">
        <f t="shared" si="71"/>
        <v>no incluido</v>
      </c>
    </row>
    <row r="4583" spans="12:12" ht="15.75" customHeight="1" x14ac:dyDescent="0.25">
      <c r="L4583" s="13" t="str">
        <f t="shared" si="71"/>
        <v>no incluido</v>
      </c>
    </row>
    <row r="4584" spans="12:12" ht="15.75" customHeight="1" x14ac:dyDescent="0.25">
      <c r="L4584" s="13" t="str">
        <f t="shared" si="71"/>
        <v>no incluido</v>
      </c>
    </row>
    <row r="4585" spans="12:12" ht="15.75" customHeight="1" x14ac:dyDescent="0.25">
      <c r="L4585" s="13" t="str">
        <f t="shared" si="71"/>
        <v>no incluido</v>
      </c>
    </row>
    <row r="4586" spans="12:12" ht="15.75" customHeight="1" x14ac:dyDescent="0.25">
      <c r="L4586" s="13" t="str">
        <f t="shared" si="71"/>
        <v>no incluido</v>
      </c>
    </row>
    <row r="4587" spans="12:12" ht="15.75" customHeight="1" x14ac:dyDescent="0.25">
      <c r="L4587" s="13" t="str">
        <f t="shared" si="71"/>
        <v>no incluido</v>
      </c>
    </row>
    <row r="4588" spans="12:12" ht="15.75" customHeight="1" x14ac:dyDescent="0.25">
      <c r="L4588" s="13" t="str">
        <f t="shared" si="71"/>
        <v>no incluido</v>
      </c>
    </row>
    <row r="4589" spans="12:12" ht="15.75" customHeight="1" x14ac:dyDescent="0.25">
      <c r="L4589" s="13" t="str">
        <f t="shared" si="71"/>
        <v>no incluido</v>
      </c>
    </row>
    <row r="4590" spans="12:12" ht="15.75" customHeight="1" x14ac:dyDescent="0.25">
      <c r="L4590" s="13" t="str">
        <f t="shared" si="71"/>
        <v>no incluido</v>
      </c>
    </row>
    <row r="4591" spans="12:12" ht="15.75" customHeight="1" x14ac:dyDescent="0.25">
      <c r="L4591" s="13" t="str">
        <f t="shared" si="71"/>
        <v>no incluido</v>
      </c>
    </row>
    <row r="4592" spans="12:12" ht="15.75" customHeight="1" x14ac:dyDescent="0.25">
      <c r="L4592" s="13" t="str">
        <f t="shared" si="71"/>
        <v>no incluido</v>
      </c>
    </row>
    <row r="4593" spans="12:12" ht="15.75" customHeight="1" x14ac:dyDescent="0.25">
      <c r="L4593" s="13" t="str">
        <f t="shared" si="71"/>
        <v>no incluido</v>
      </c>
    </row>
    <row r="4594" spans="12:12" ht="15.75" customHeight="1" x14ac:dyDescent="0.25">
      <c r="L4594" s="13" t="str">
        <f t="shared" si="71"/>
        <v>no incluido</v>
      </c>
    </row>
    <row r="4595" spans="12:12" ht="15.75" customHeight="1" x14ac:dyDescent="0.25">
      <c r="L4595" s="13" t="str">
        <f t="shared" si="71"/>
        <v>no incluido</v>
      </c>
    </row>
    <row r="4596" spans="12:12" ht="15.75" customHeight="1" x14ac:dyDescent="0.25">
      <c r="L4596" s="13" t="str">
        <f t="shared" si="71"/>
        <v>no incluido</v>
      </c>
    </row>
    <row r="4597" spans="12:12" ht="15.75" customHeight="1" x14ac:dyDescent="0.25">
      <c r="L4597" s="13" t="str">
        <f t="shared" si="71"/>
        <v>no incluido</v>
      </c>
    </row>
    <row r="4598" spans="12:12" ht="15.75" customHeight="1" x14ac:dyDescent="0.25">
      <c r="L4598" s="13" t="str">
        <f t="shared" si="71"/>
        <v>no incluido</v>
      </c>
    </row>
    <row r="4599" spans="12:12" ht="15.75" customHeight="1" x14ac:dyDescent="0.25">
      <c r="L4599" s="13" t="str">
        <f t="shared" si="71"/>
        <v>no incluido</v>
      </c>
    </row>
    <row r="4600" spans="12:12" ht="15.75" customHeight="1" x14ac:dyDescent="0.25">
      <c r="L4600" s="13" t="str">
        <f t="shared" si="71"/>
        <v>no incluido</v>
      </c>
    </row>
    <row r="4601" spans="12:12" ht="15.75" customHeight="1" x14ac:dyDescent="0.25">
      <c r="L4601" s="13" t="str">
        <f t="shared" si="71"/>
        <v>no incluido</v>
      </c>
    </row>
    <row r="4602" spans="12:12" ht="15.75" customHeight="1" x14ac:dyDescent="0.25">
      <c r="L4602" s="13" t="str">
        <f t="shared" si="71"/>
        <v>no incluido</v>
      </c>
    </row>
    <row r="4603" spans="12:12" ht="15.75" customHeight="1" x14ac:dyDescent="0.25">
      <c r="L4603" s="13" t="str">
        <f t="shared" si="71"/>
        <v>no incluido</v>
      </c>
    </row>
    <row r="4604" spans="12:12" ht="15.75" customHeight="1" x14ac:dyDescent="0.25">
      <c r="L4604" s="13" t="str">
        <f t="shared" si="71"/>
        <v>no incluido</v>
      </c>
    </row>
    <row r="4605" spans="12:12" ht="15.75" customHeight="1" x14ac:dyDescent="0.25">
      <c r="L4605" s="13" t="str">
        <f t="shared" si="71"/>
        <v>no incluido</v>
      </c>
    </row>
    <row r="4606" spans="12:12" ht="15.75" customHeight="1" x14ac:dyDescent="0.25">
      <c r="L4606" s="13" t="str">
        <f t="shared" si="71"/>
        <v>no incluido</v>
      </c>
    </row>
    <row r="4607" spans="12:12" ht="15.75" customHeight="1" x14ac:dyDescent="0.25">
      <c r="L4607" s="13" t="str">
        <f t="shared" si="71"/>
        <v>no incluido</v>
      </c>
    </row>
    <row r="4608" spans="12:12" ht="15.75" customHeight="1" x14ac:dyDescent="0.25">
      <c r="L4608" s="13" t="str">
        <f t="shared" si="71"/>
        <v>no incluido</v>
      </c>
    </row>
    <row r="4609" spans="12:12" ht="15.75" customHeight="1" x14ac:dyDescent="0.25">
      <c r="L4609" s="13" t="str">
        <f t="shared" si="71"/>
        <v>no incluido</v>
      </c>
    </row>
    <row r="4610" spans="12:12" ht="15.75" customHeight="1" x14ac:dyDescent="0.25">
      <c r="L4610" s="13" t="str">
        <f t="shared" ref="L4610:L4673" si="72">IF(ISNUMBER(VLOOKUP(A4610,PRE,1,FALSE)),"PreAlerta",IF(ISNUMBER(VLOOKUP(A4610,POST,1,FALSE)),"PostAlerta",IF(ISNUMBER(VLOOKUP(A4610,EXCL,1,FALSE)),"Excluida","no incluido")))</f>
        <v>no incluido</v>
      </c>
    </row>
    <row r="4611" spans="12:12" ht="15.75" customHeight="1" x14ac:dyDescent="0.25">
      <c r="L4611" s="13" t="str">
        <f t="shared" si="72"/>
        <v>no incluido</v>
      </c>
    </row>
    <row r="4612" spans="12:12" ht="15.75" customHeight="1" x14ac:dyDescent="0.25">
      <c r="L4612" s="13" t="str">
        <f t="shared" si="72"/>
        <v>no incluido</v>
      </c>
    </row>
    <row r="4613" spans="12:12" ht="15.75" customHeight="1" x14ac:dyDescent="0.25">
      <c r="L4613" s="13" t="str">
        <f t="shared" si="72"/>
        <v>no incluido</v>
      </c>
    </row>
    <row r="4614" spans="12:12" ht="15.75" customHeight="1" x14ac:dyDescent="0.25">
      <c r="L4614" s="13" t="str">
        <f t="shared" si="72"/>
        <v>no incluido</v>
      </c>
    </row>
    <row r="4615" spans="12:12" ht="15.75" customHeight="1" x14ac:dyDescent="0.25">
      <c r="L4615" s="13" t="str">
        <f t="shared" si="72"/>
        <v>no incluido</v>
      </c>
    </row>
    <row r="4616" spans="12:12" ht="15.75" customHeight="1" x14ac:dyDescent="0.25">
      <c r="L4616" s="13" t="str">
        <f t="shared" si="72"/>
        <v>no incluido</v>
      </c>
    </row>
    <row r="4617" spans="12:12" ht="15.75" customHeight="1" x14ac:dyDescent="0.25">
      <c r="L4617" s="13" t="str">
        <f t="shared" si="72"/>
        <v>no incluido</v>
      </c>
    </row>
    <row r="4618" spans="12:12" ht="15.75" customHeight="1" x14ac:dyDescent="0.25">
      <c r="L4618" s="13" t="str">
        <f t="shared" si="72"/>
        <v>no incluido</v>
      </c>
    </row>
    <row r="4619" spans="12:12" ht="15.75" customHeight="1" x14ac:dyDescent="0.25">
      <c r="L4619" s="13" t="str">
        <f t="shared" si="72"/>
        <v>no incluido</v>
      </c>
    </row>
    <row r="4620" spans="12:12" ht="15.75" customHeight="1" x14ac:dyDescent="0.25">
      <c r="L4620" s="13" t="str">
        <f t="shared" si="72"/>
        <v>no incluido</v>
      </c>
    </row>
    <row r="4621" spans="12:12" ht="15.75" customHeight="1" x14ac:dyDescent="0.25">
      <c r="L4621" s="13" t="str">
        <f t="shared" si="72"/>
        <v>no incluido</v>
      </c>
    </row>
    <row r="4622" spans="12:12" ht="15.75" customHeight="1" x14ac:dyDescent="0.25">
      <c r="L4622" s="13" t="str">
        <f t="shared" si="72"/>
        <v>no incluido</v>
      </c>
    </row>
    <row r="4623" spans="12:12" ht="15.75" customHeight="1" x14ac:dyDescent="0.25">
      <c r="L4623" s="13" t="str">
        <f t="shared" si="72"/>
        <v>no incluido</v>
      </c>
    </row>
    <row r="4624" spans="12:12" ht="15.75" customHeight="1" x14ac:dyDescent="0.25">
      <c r="L4624" s="13" t="str">
        <f t="shared" si="72"/>
        <v>no incluido</v>
      </c>
    </row>
    <row r="4625" spans="12:12" ht="15.75" customHeight="1" x14ac:dyDescent="0.25">
      <c r="L4625" s="13" t="str">
        <f t="shared" si="72"/>
        <v>no incluido</v>
      </c>
    </row>
    <row r="4626" spans="12:12" ht="15.75" customHeight="1" x14ac:dyDescent="0.25">
      <c r="L4626" s="13" t="str">
        <f t="shared" si="72"/>
        <v>no incluido</v>
      </c>
    </row>
    <row r="4627" spans="12:12" ht="15.75" customHeight="1" x14ac:dyDescent="0.25">
      <c r="L4627" s="13" t="str">
        <f t="shared" si="72"/>
        <v>no incluido</v>
      </c>
    </row>
    <row r="4628" spans="12:12" ht="15.75" customHeight="1" x14ac:dyDescent="0.25">
      <c r="L4628" s="13" t="str">
        <f t="shared" si="72"/>
        <v>no incluido</v>
      </c>
    </row>
    <row r="4629" spans="12:12" ht="15.75" customHeight="1" x14ac:dyDescent="0.25">
      <c r="L4629" s="13" t="str">
        <f t="shared" si="72"/>
        <v>no incluido</v>
      </c>
    </row>
    <row r="4630" spans="12:12" ht="15.75" customHeight="1" x14ac:dyDescent="0.25">
      <c r="L4630" s="13" t="str">
        <f t="shared" si="72"/>
        <v>no incluido</v>
      </c>
    </row>
    <row r="4631" spans="12:12" ht="15.75" customHeight="1" x14ac:dyDescent="0.25">
      <c r="L4631" s="13" t="str">
        <f t="shared" si="72"/>
        <v>no incluido</v>
      </c>
    </row>
    <row r="4632" spans="12:12" ht="15.75" customHeight="1" x14ac:dyDescent="0.25">
      <c r="L4632" s="13" t="str">
        <f t="shared" si="72"/>
        <v>no incluido</v>
      </c>
    </row>
    <row r="4633" spans="12:12" ht="15.75" customHeight="1" x14ac:dyDescent="0.25">
      <c r="L4633" s="13" t="str">
        <f t="shared" si="72"/>
        <v>no incluido</v>
      </c>
    </row>
    <row r="4634" spans="12:12" ht="15.75" customHeight="1" x14ac:dyDescent="0.25">
      <c r="L4634" s="13" t="str">
        <f t="shared" si="72"/>
        <v>no incluido</v>
      </c>
    </row>
    <row r="4635" spans="12:12" ht="15.75" customHeight="1" x14ac:dyDescent="0.25">
      <c r="L4635" s="13" t="str">
        <f t="shared" si="72"/>
        <v>no incluido</v>
      </c>
    </row>
    <row r="4636" spans="12:12" ht="15.75" customHeight="1" x14ac:dyDescent="0.25">
      <c r="L4636" s="13" t="str">
        <f t="shared" si="72"/>
        <v>no incluido</v>
      </c>
    </row>
    <row r="4637" spans="12:12" ht="15.75" customHeight="1" x14ac:dyDescent="0.25">
      <c r="L4637" s="13" t="str">
        <f t="shared" si="72"/>
        <v>no incluido</v>
      </c>
    </row>
    <row r="4638" spans="12:12" ht="15.75" customHeight="1" x14ac:dyDescent="0.25">
      <c r="L4638" s="13" t="str">
        <f t="shared" si="72"/>
        <v>no incluido</v>
      </c>
    </row>
    <row r="4639" spans="12:12" ht="15.75" customHeight="1" x14ac:dyDescent="0.25">
      <c r="L4639" s="13" t="str">
        <f t="shared" si="72"/>
        <v>no incluido</v>
      </c>
    </row>
    <row r="4640" spans="12:12" ht="15.75" customHeight="1" x14ac:dyDescent="0.25">
      <c r="L4640" s="13" t="str">
        <f t="shared" si="72"/>
        <v>no incluido</v>
      </c>
    </row>
    <row r="4641" spans="12:12" ht="15.75" customHeight="1" x14ac:dyDescent="0.25">
      <c r="L4641" s="13" t="str">
        <f t="shared" si="72"/>
        <v>no incluido</v>
      </c>
    </row>
    <row r="4642" spans="12:12" ht="15.75" customHeight="1" x14ac:dyDescent="0.25">
      <c r="L4642" s="13" t="str">
        <f t="shared" si="72"/>
        <v>no incluido</v>
      </c>
    </row>
    <row r="4643" spans="12:12" ht="15.75" customHeight="1" x14ac:dyDescent="0.25">
      <c r="L4643" s="13" t="str">
        <f t="shared" si="72"/>
        <v>no incluido</v>
      </c>
    </row>
    <row r="4644" spans="12:12" ht="15.75" customHeight="1" x14ac:dyDescent="0.25">
      <c r="L4644" s="13" t="str">
        <f t="shared" si="72"/>
        <v>no incluido</v>
      </c>
    </row>
    <row r="4645" spans="12:12" ht="15.75" customHeight="1" x14ac:dyDescent="0.25">
      <c r="L4645" s="13" t="str">
        <f t="shared" si="72"/>
        <v>no incluido</v>
      </c>
    </row>
    <row r="4646" spans="12:12" ht="15.75" customHeight="1" x14ac:dyDescent="0.25">
      <c r="L4646" s="13" t="str">
        <f t="shared" si="72"/>
        <v>no incluido</v>
      </c>
    </row>
    <row r="4647" spans="12:12" ht="15.75" customHeight="1" x14ac:dyDescent="0.25">
      <c r="L4647" s="13" t="str">
        <f t="shared" si="72"/>
        <v>no incluido</v>
      </c>
    </row>
    <row r="4648" spans="12:12" ht="15.75" customHeight="1" x14ac:dyDescent="0.25">
      <c r="L4648" s="13" t="str">
        <f t="shared" si="72"/>
        <v>no incluido</v>
      </c>
    </row>
    <row r="4649" spans="12:12" ht="15.75" customHeight="1" x14ac:dyDescent="0.25">
      <c r="L4649" s="13" t="str">
        <f t="shared" si="72"/>
        <v>no incluido</v>
      </c>
    </row>
    <row r="4650" spans="12:12" ht="15.75" customHeight="1" x14ac:dyDescent="0.25">
      <c r="L4650" s="13" t="str">
        <f t="shared" si="72"/>
        <v>no incluido</v>
      </c>
    </row>
    <row r="4651" spans="12:12" ht="15.75" customHeight="1" x14ac:dyDescent="0.25">
      <c r="L4651" s="13" t="str">
        <f t="shared" si="72"/>
        <v>no incluido</v>
      </c>
    </row>
    <row r="4652" spans="12:12" ht="15.75" customHeight="1" x14ac:dyDescent="0.25">
      <c r="L4652" s="13" t="str">
        <f t="shared" si="72"/>
        <v>no incluido</v>
      </c>
    </row>
    <row r="4653" spans="12:12" ht="15.75" customHeight="1" x14ac:dyDescent="0.25">
      <c r="L4653" s="13" t="str">
        <f t="shared" si="72"/>
        <v>no incluido</v>
      </c>
    </row>
    <row r="4654" spans="12:12" ht="15.75" customHeight="1" x14ac:dyDescent="0.25">
      <c r="L4654" s="13" t="str">
        <f t="shared" si="72"/>
        <v>no incluido</v>
      </c>
    </row>
    <row r="4655" spans="12:12" ht="15.75" customHeight="1" x14ac:dyDescent="0.25">
      <c r="L4655" s="13" t="str">
        <f t="shared" si="72"/>
        <v>no incluido</v>
      </c>
    </row>
    <row r="4656" spans="12:12" ht="15.75" customHeight="1" x14ac:dyDescent="0.25">
      <c r="L4656" s="13" t="str">
        <f t="shared" si="72"/>
        <v>no incluido</v>
      </c>
    </row>
    <row r="4657" spans="12:12" ht="15.75" customHeight="1" x14ac:dyDescent="0.25">
      <c r="L4657" s="13" t="str">
        <f t="shared" si="72"/>
        <v>no incluido</v>
      </c>
    </row>
    <row r="4658" spans="12:12" ht="15.75" customHeight="1" x14ac:dyDescent="0.25">
      <c r="L4658" s="13" t="str">
        <f t="shared" si="72"/>
        <v>no incluido</v>
      </c>
    </row>
    <row r="4659" spans="12:12" ht="15.75" customHeight="1" x14ac:dyDescent="0.25">
      <c r="L4659" s="13" t="str">
        <f t="shared" si="72"/>
        <v>no incluido</v>
      </c>
    </row>
    <row r="4660" spans="12:12" ht="15.75" customHeight="1" x14ac:dyDescent="0.25">
      <c r="L4660" s="13" t="str">
        <f t="shared" si="72"/>
        <v>no incluido</v>
      </c>
    </row>
    <row r="4661" spans="12:12" ht="15.75" customHeight="1" x14ac:dyDescent="0.25">
      <c r="L4661" s="13" t="str">
        <f t="shared" si="72"/>
        <v>no incluido</v>
      </c>
    </row>
    <row r="4662" spans="12:12" ht="15.75" customHeight="1" x14ac:dyDescent="0.25">
      <c r="L4662" s="13" t="str">
        <f t="shared" si="72"/>
        <v>no incluido</v>
      </c>
    </row>
    <row r="4663" spans="12:12" ht="15.75" customHeight="1" x14ac:dyDescent="0.25">
      <c r="L4663" s="13" t="str">
        <f t="shared" si="72"/>
        <v>no incluido</v>
      </c>
    </row>
    <row r="4664" spans="12:12" ht="15.75" customHeight="1" x14ac:dyDescent="0.25">
      <c r="L4664" s="13" t="str">
        <f t="shared" si="72"/>
        <v>no incluido</v>
      </c>
    </row>
    <row r="4665" spans="12:12" ht="15.75" customHeight="1" x14ac:dyDescent="0.25">
      <c r="L4665" s="13" t="str">
        <f t="shared" si="72"/>
        <v>no incluido</v>
      </c>
    </row>
    <row r="4666" spans="12:12" ht="15.75" customHeight="1" x14ac:dyDescent="0.25">
      <c r="L4666" s="13" t="str">
        <f t="shared" si="72"/>
        <v>no incluido</v>
      </c>
    </row>
    <row r="4667" spans="12:12" ht="15.75" customHeight="1" x14ac:dyDescent="0.25">
      <c r="L4667" s="13" t="str">
        <f t="shared" si="72"/>
        <v>no incluido</v>
      </c>
    </row>
    <row r="4668" spans="12:12" ht="15.75" customHeight="1" x14ac:dyDescent="0.25">
      <c r="L4668" s="13" t="str">
        <f t="shared" si="72"/>
        <v>no incluido</v>
      </c>
    </row>
    <row r="4669" spans="12:12" ht="15.75" customHeight="1" x14ac:dyDescent="0.25">
      <c r="L4669" s="13" t="str">
        <f t="shared" si="72"/>
        <v>no incluido</v>
      </c>
    </row>
    <row r="4670" spans="12:12" ht="15.75" customHeight="1" x14ac:dyDescent="0.25">
      <c r="L4670" s="13" t="str">
        <f t="shared" si="72"/>
        <v>no incluido</v>
      </c>
    </row>
    <row r="4671" spans="12:12" ht="15.75" customHeight="1" x14ac:dyDescent="0.25">
      <c r="L4671" s="13" t="str">
        <f t="shared" si="72"/>
        <v>no incluido</v>
      </c>
    </row>
    <row r="4672" spans="12:12" ht="15.75" customHeight="1" x14ac:dyDescent="0.25">
      <c r="L4672" s="13" t="str">
        <f t="shared" si="72"/>
        <v>no incluido</v>
      </c>
    </row>
    <row r="4673" spans="12:12" ht="15.75" customHeight="1" x14ac:dyDescent="0.25">
      <c r="L4673" s="13" t="str">
        <f t="shared" si="72"/>
        <v>no incluido</v>
      </c>
    </row>
    <row r="4674" spans="12:12" ht="15.75" customHeight="1" x14ac:dyDescent="0.25">
      <c r="L4674" s="13" t="str">
        <f t="shared" ref="L4674:L4737" si="73">IF(ISNUMBER(VLOOKUP(A4674,PRE,1,FALSE)),"PreAlerta",IF(ISNUMBER(VLOOKUP(A4674,POST,1,FALSE)),"PostAlerta",IF(ISNUMBER(VLOOKUP(A4674,EXCL,1,FALSE)),"Excluida","no incluido")))</f>
        <v>no incluido</v>
      </c>
    </row>
    <row r="4675" spans="12:12" ht="15.75" customHeight="1" x14ac:dyDescent="0.25">
      <c r="L4675" s="13" t="str">
        <f t="shared" si="73"/>
        <v>no incluido</v>
      </c>
    </row>
    <row r="4676" spans="12:12" ht="15.75" customHeight="1" x14ac:dyDescent="0.25">
      <c r="L4676" s="13" t="str">
        <f t="shared" si="73"/>
        <v>no incluido</v>
      </c>
    </row>
    <row r="4677" spans="12:12" ht="15.75" customHeight="1" x14ac:dyDescent="0.25">
      <c r="L4677" s="13" t="str">
        <f t="shared" si="73"/>
        <v>no incluido</v>
      </c>
    </row>
    <row r="4678" spans="12:12" ht="15.75" customHeight="1" x14ac:dyDescent="0.25">
      <c r="L4678" s="13" t="str">
        <f t="shared" si="73"/>
        <v>no incluido</v>
      </c>
    </row>
    <row r="4679" spans="12:12" ht="15.75" customHeight="1" x14ac:dyDescent="0.25">
      <c r="L4679" s="13" t="str">
        <f t="shared" si="73"/>
        <v>no incluido</v>
      </c>
    </row>
    <row r="4680" spans="12:12" ht="15.75" customHeight="1" x14ac:dyDescent="0.25">
      <c r="L4680" s="13" t="str">
        <f t="shared" si="73"/>
        <v>no incluido</v>
      </c>
    </row>
    <row r="4681" spans="12:12" ht="15.75" customHeight="1" x14ac:dyDescent="0.25">
      <c r="L4681" s="13" t="str">
        <f t="shared" si="73"/>
        <v>no incluido</v>
      </c>
    </row>
    <row r="4682" spans="12:12" ht="15.75" customHeight="1" x14ac:dyDescent="0.25">
      <c r="L4682" s="13" t="str">
        <f t="shared" si="73"/>
        <v>no incluido</v>
      </c>
    </row>
    <row r="4683" spans="12:12" ht="15.75" customHeight="1" x14ac:dyDescent="0.25">
      <c r="L4683" s="13" t="str">
        <f t="shared" si="73"/>
        <v>no incluido</v>
      </c>
    </row>
    <row r="4684" spans="12:12" ht="15.75" customHeight="1" x14ac:dyDescent="0.25">
      <c r="L4684" s="13" t="str">
        <f t="shared" si="73"/>
        <v>no incluido</v>
      </c>
    </row>
    <row r="4685" spans="12:12" ht="15.75" customHeight="1" x14ac:dyDescent="0.25">
      <c r="L4685" s="13" t="str">
        <f t="shared" si="73"/>
        <v>no incluido</v>
      </c>
    </row>
    <row r="4686" spans="12:12" ht="15.75" customHeight="1" x14ac:dyDescent="0.25">
      <c r="L4686" s="13" t="str">
        <f t="shared" si="73"/>
        <v>no incluido</v>
      </c>
    </row>
    <row r="4687" spans="12:12" ht="15.75" customHeight="1" x14ac:dyDescent="0.25">
      <c r="L4687" s="13" t="str">
        <f t="shared" si="73"/>
        <v>no incluido</v>
      </c>
    </row>
    <row r="4688" spans="12:12" ht="15.75" customHeight="1" x14ac:dyDescent="0.25">
      <c r="L4688" s="13" t="str">
        <f t="shared" si="73"/>
        <v>no incluido</v>
      </c>
    </row>
    <row r="4689" spans="12:12" ht="15.75" customHeight="1" x14ac:dyDescent="0.25">
      <c r="L4689" s="13" t="str">
        <f t="shared" si="73"/>
        <v>no incluido</v>
      </c>
    </row>
    <row r="4690" spans="12:12" ht="15.75" customHeight="1" x14ac:dyDescent="0.25">
      <c r="L4690" s="13" t="str">
        <f t="shared" si="73"/>
        <v>no incluido</v>
      </c>
    </row>
    <row r="4691" spans="12:12" ht="15.75" customHeight="1" x14ac:dyDescent="0.25">
      <c r="L4691" s="13" t="str">
        <f t="shared" si="73"/>
        <v>no incluido</v>
      </c>
    </row>
    <row r="4692" spans="12:12" ht="15.75" customHeight="1" x14ac:dyDescent="0.25">
      <c r="L4692" s="13" t="str">
        <f t="shared" si="73"/>
        <v>no incluido</v>
      </c>
    </row>
    <row r="4693" spans="12:12" ht="15.75" customHeight="1" x14ac:dyDescent="0.25">
      <c r="L4693" s="13" t="str">
        <f t="shared" si="73"/>
        <v>no incluido</v>
      </c>
    </row>
    <row r="4694" spans="12:12" ht="15.75" customHeight="1" x14ac:dyDescent="0.25">
      <c r="L4694" s="13" t="str">
        <f t="shared" si="73"/>
        <v>no incluido</v>
      </c>
    </row>
    <row r="4695" spans="12:12" ht="15.75" customHeight="1" x14ac:dyDescent="0.25">
      <c r="L4695" s="13" t="str">
        <f t="shared" si="73"/>
        <v>no incluido</v>
      </c>
    </row>
    <row r="4696" spans="12:12" ht="15.75" customHeight="1" x14ac:dyDescent="0.25">
      <c r="L4696" s="13" t="str">
        <f t="shared" si="73"/>
        <v>no incluido</v>
      </c>
    </row>
    <row r="4697" spans="12:12" ht="15.75" customHeight="1" x14ac:dyDescent="0.25">
      <c r="L4697" s="13" t="str">
        <f t="shared" si="73"/>
        <v>no incluido</v>
      </c>
    </row>
    <row r="4698" spans="12:12" ht="15.75" customHeight="1" x14ac:dyDescent="0.25">
      <c r="L4698" s="13" t="str">
        <f t="shared" si="73"/>
        <v>no incluido</v>
      </c>
    </row>
    <row r="4699" spans="12:12" ht="15.75" customHeight="1" x14ac:dyDescent="0.25">
      <c r="L4699" s="13" t="str">
        <f t="shared" si="73"/>
        <v>no incluido</v>
      </c>
    </row>
    <row r="4700" spans="12:12" ht="15.75" customHeight="1" x14ac:dyDescent="0.25">
      <c r="L4700" s="13" t="str">
        <f t="shared" si="73"/>
        <v>no incluido</v>
      </c>
    </row>
    <row r="4701" spans="12:12" ht="15.75" customHeight="1" x14ac:dyDescent="0.25">
      <c r="L4701" s="13" t="str">
        <f t="shared" si="73"/>
        <v>no incluido</v>
      </c>
    </row>
    <row r="4702" spans="12:12" ht="15.75" customHeight="1" x14ac:dyDescent="0.25">
      <c r="L4702" s="13" t="str">
        <f t="shared" si="73"/>
        <v>no incluido</v>
      </c>
    </row>
    <row r="4703" spans="12:12" ht="15.75" customHeight="1" x14ac:dyDescent="0.25">
      <c r="L4703" s="13" t="str">
        <f t="shared" si="73"/>
        <v>no incluido</v>
      </c>
    </row>
    <row r="4704" spans="12:12" ht="15.75" customHeight="1" x14ac:dyDescent="0.25">
      <c r="L4704" s="13" t="str">
        <f t="shared" si="73"/>
        <v>no incluido</v>
      </c>
    </row>
    <row r="4705" spans="12:12" ht="15.75" customHeight="1" x14ac:dyDescent="0.25">
      <c r="L4705" s="13" t="str">
        <f t="shared" si="73"/>
        <v>no incluido</v>
      </c>
    </row>
    <row r="4706" spans="12:12" ht="15.75" customHeight="1" x14ac:dyDescent="0.25">
      <c r="L4706" s="13" t="str">
        <f t="shared" si="73"/>
        <v>no incluido</v>
      </c>
    </row>
    <row r="4707" spans="12:12" ht="15.75" customHeight="1" x14ac:dyDescent="0.25">
      <c r="L4707" s="13" t="str">
        <f t="shared" si="73"/>
        <v>no incluido</v>
      </c>
    </row>
    <row r="4708" spans="12:12" ht="15.75" customHeight="1" x14ac:dyDescent="0.25">
      <c r="L4708" s="13" t="str">
        <f t="shared" si="73"/>
        <v>no incluido</v>
      </c>
    </row>
    <row r="4709" spans="12:12" ht="15.75" customHeight="1" x14ac:dyDescent="0.25">
      <c r="L4709" s="13" t="str">
        <f t="shared" si="73"/>
        <v>no incluido</v>
      </c>
    </row>
    <row r="4710" spans="12:12" ht="15.75" customHeight="1" x14ac:dyDescent="0.25">
      <c r="L4710" s="13" t="str">
        <f t="shared" si="73"/>
        <v>no incluido</v>
      </c>
    </row>
    <row r="4711" spans="12:12" ht="15.75" customHeight="1" x14ac:dyDescent="0.25">
      <c r="L4711" s="13" t="str">
        <f t="shared" si="73"/>
        <v>no incluido</v>
      </c>
    </row>
    <row r="4712" spans="12:12" ht="15.75" customHeight="1" x14ac:dyDescent="0.25">
      <c r="L4712" s="13" t="str">
        <f t="shared" si="73"/>
        <v>no incluido</v>
      </c>
    </row>
    <row r="4713" spans="12:12" ht="15.75" customHeight="1" x14ac:dyDescent="0.25">
      <c r="L4713" s="13" t="str">
        <f t="shared" si="73"/>
        <v>no incluido</v>
      </c>
    </row>
    <row r="4714" spans="12:12" ht="15.75" customHeight="1" x14ac:dyDescent="0.25">
      <c r="L4714" s="13" t="str">
        <f t="shared" si="73"/>
        <v>no incluido</v>
      </c>
    </row>
    <row r="4715" spans="12:12" ht="15.75" customHeight="1" x14ac:dyDescent="0.25">
      <c r="L4715" s="13" t="str">
        <f t="shared" si="73"/>
        <v>no incluido</v>
      </c>
    </row>
    <row r="4716" spans="12:12" ht="15.75" customHeight="1" x14ac:dyDescent="0.25">
      <c r="L4716" s="13" t="str">
        <f t="shared" si="73"/>
        <v>no incluido</v>
      </c>
    </row>
    <row r="4717" spans="12:12" ht="15.75" customHeight="1" x14ac:dyDescent="0.25">
      <c r="L4717" s="13" t="str">
        <f t="shared" si="73"/>
        <v>no incluido</v>
      </c>
    </row>
    <row r="4718" spans="12:12" ht="15.75" customHeight="1" x14ac:dyDescent="0.25">
      <c r="L4718" s="13" t="str">
        <f t="shared" si="73"/>
        <v>no incluido</v>
      </c>
    </row>
    <row r="4719" spans="12:12" ht="15.75" customHeight="1" x14ac:dyDescent="0.25">
      <c r="L4719" s="13" t="str">
        <f t="shared" si="73"/>
        <v>no incluido</v>
      </c>
    </row>
    <row r="4720" spans="12:12" ht="15.75" customHeight="1" x14ac:dyDescent="0.25">
      <c r="L4720" s="13" t="str">
        <f t="shared" si="73"/>
        <v>no incluido</v>
      </c>
    </row>
    <row r="4721" spans="12:12" ht="15.75" customHeight="1" x14ac:dyDescent="0.25">
      <c r="L4721" s="13" t="str">
        <f t="shared" si="73"/>
        <v>no incluido</v>
      </c>
    </row>
    <row r="4722" spans="12:12" ht="15.75" customHeight="1" x14ac:dyDescent="0.25">
      <c r="L4722" s="13" t="str">
        <f t="shared" si="73"/>
        <v>no incluido</v>
      </c>
    </row>
    <row r="4723" spans="12:12" ht="15.75" customHeight="1" x14ac:dyDescent="0.25">
      <c r="L4723" s="13" t="str">
        <f t="shared" si="73"/>
        <v>no incluido</v>
      </c>
    </row>
    <row r="4724" spans="12:12" ht="15.75" customHeight="1" x14ac:dyDescent="0.25">
      <c r="L4724" s="13" t="str">
        <f t="shared" si="73"/>
        <v>no incluido</v>
      </c>
    </row>
    <row r="4725" spans="12:12" ht="15.75" customHeight="1" x14ac:dyDescent="0.25">
      <c r="L4725" s="13" t="str">
        <f t="shared" si="73"/>
        <v>no incluido</v>
      </c>
    </row>
    <row r="4726" spans="12:12" ht="15.75" customHeight="1" x14ac:dyDescent="0.25">
      <c r="L4726" s="13" t="str">
        <f t="shared" si="73"/>
        <v>no incluido</v>
      </c>
    </row>
    <row r="4727" spans="12:12" ht="15.75" customHeight="1" x14ac:dyDescent="0.25">
      <c r="L4727" s="13" t="str">
        <f t="shared" si="73"/>
        <v>no incluido</v>
      </c>
    </row>
    <row r="4728" spans="12:12" ht="15.75" customHeight="1" x14ac:dyDescent="0.25">
      <c r="L4728" s="13" t="str">
        <f t="shared" si="73"/>
        <v>no incluido</v>
      </c>
    </row>
    <row r="4729" spans="12:12" ht="15.75" customHeight="1" x14ac:dyDescent="0.25">
      <c r="L4729" s="13" t="str">
        <f t="shared" si="73"/>
        <v>no incluido</v>
      </c>
    </row>
    <row r="4730" spans="12:12" ht="15.75" customHeight="1" x14ac:dyDescent="0.25">
      <c r="L4730" s="13" t="str">
        <f t="shared" si="73"/>
        <v>no incluido</v>
      </c>
    </row>
    <row r="4731" spans="12:12" ht="15.75" customHeight="1" x14ac:dyDescent="0.25">
      <c r="L4731" s="13" t="str">
        <f t="shared" si="73"/>
        <v>no incluido</v>
      </c>
    </row>
    <row r="4732" spans="12:12" ht="15.75" customHeight="1" x14ac:dyDescent="0.25">
      <c r="L4732" s="13" t="str">
        <f t="shared" si="73"/>
        <v>no incluido</v>
      </c>
    </row>
    <row r="4733" spans="12:12" ht="15.75" customHeight="1" x14ac:dyDescent="0.25">
      <c r="L4733" s="13" t="str">
        <f t="shared" si="73"/>
        <v>no incluido</v>
      </c>
    </row>
    <row r="4734" spans="12:12" ht="15.75" customHeight="1" x14ac:dyDescent="0.25">
      <c r="L4734" s="13" t="str">
        <f t="shared" si="73"/>
        <v>no incluido</v>
      </c>
    </row>
    <row r="4735" spans="12:12" ht="15.75" customHeight="1" x14ac:dyDescent="0.25">
      <c r="L4735" s="13" t="str">
        <f t="shared" si="73"/>
        <v>no incluido</v>
      </c>
    </row>
    <row r="4736" spans="12:12" ht="15.75" customHeight="1" x14ac:dyDescent="0.25">
      <c r="L4736" s="13" t="str">
        <f t="shared" si="73"/>
        <v>no incluido</v>
      </c>
    </row>
    <row r="4737" spans="12:12" ht="15.75" customHeight="1" x14ac:dyDescent="0.25">
      <c r="L4737" s="13" t="str">
        <f t="shared" si="73"/>
        <v>no incluido</v>
      </c>
    </row>
    <row r="4738" spans="12:12" ht="15.75" customHeight="1" x14ac:dyDescent="0.25">
      <c r="L4738" s="13" t="str">
        <f t="shared" ref="L4738:L4801" si="74">IF(ISNUMBER(VLOOKUP(A4738,PRE,1,FALSE)),"PreAlerta",IF(ISNUMBER(VLOOKUP(A4738,POST,1,FALSE)),"PostAlerta",IF(ISNUMBER(VLOOKUP(A4738,EXCL,1,FALSE)),"Excluida","no incluido")))</f>
        <v>no incluido</v>
      </c>
    </row>
    <row r="4739" spans="12:12" ht="15.75" customHeight="1" x14ac:dyDescent="0.25">
      <c r="L4739" s="13" t="str">
        <f t="shared" si="74"/>
        <v>no incluido</v>
      </c>
    </row>
    <row r="4740" spans="12:12" ht="15.75" customHeight="1" x14ac:dyDescent="0.25">
      <c r="L4740" s="13" t="str">
        <f t="shared" si="74"/>
        <v>no incluido</v>
      </c>
    </row>
    <row r="4741" spans="12:12" ht="15.75" customHeight="1" x14ac:dyDescent="0.25">
      <c r="L4741" s="13" t="str">
        <f t="shared" si="74"/>
        <v>no incluido</v>
      </c>
    </row>
    <row r="4742" spans="12:12" ht="15.75" customHeight="1" x14ac:dyDescent="0.25">
      <c r="L4742" s="13" t="str">
        <f t="shared" si="74"/>
        <v>no incluido</v>
      </c>
    </row>
    <row r="4743" spans="12:12" ht="15.75" customHeight="1" x14ac:dyDescent="0.25">
      <c r="L4743" s="13" t="str">
        <f t="shared" si="74"/>
        <v>no incluido</v>
      </c>
    </row>
    <row r="4744" spans="12:12" ht="15.75" customHeight="1" x14ac:dyDescent="0.25">
      <c r="L4744" s="13" t="str">
        <f t="shared" si="74"/>
        <v>no incluido</v>
      </c>
    </row>
    <row r="4745" spans="12:12" ht="15.75" customHeight="1" x14ac:dyDescent="0.25">
      <c r="L4745" s="13" t="str">
        <f t="shared" si="74"/>
        <v>no incluido</v>
      </c>
    </row>
    <row r="4746" spans="12:12" ht="15.75" customHeight="1" x14ac:dyDescent="0.25">
      <c r="L4746" s="13" t="str">
        <f t="shared" si="74"/>
        <v>no incluido</v>
      </c>
    </row>
    <row r="4747" spans="12:12" ht="15.75" customHeight="1" x14ac:dyDescent="0.25">
      <c r="L4747" s="13" t="str">
        <f t="shared" si="74"/>
        <v>no incluido</v>
      </c>
    </row>
    <row r="4748" spans="12:12" ht="15.75" customHeight="1" x14ac:dyDescent="0.25">
      <c r="L4748" s="13" t="str">
        <f t="shared" si="74"/>
        <v>no incluido</v>
      </c>
    </row>
    <row r="4749" spans="12:12" ht="15.75" customHeight="1" x14ac:dyDescent="0.25">
      <c r="L4749" s="13" t="str">
        <f t="shared" si="74"/>
        <v>no incluido</v>
      </c>
    </row>
    <row r="4750" spans="12:12" ht="15.75" customHeight="1" x14ac:dyDescent="0.25">
      <c r="L4750" s="13" t="str">
        <f t="shared" si="74"/>
        <v>no incluido</v>
      </c>
    </row>
    <row r="4751" spans="12:12" ht="15.75" customHeight="1" x14ac:dyDescent="0.25">
      <c r="L4751" s="13" t="str">
        <f t="shared" si="74"/>
        <v>no incluido</v>
      </c>
    </row>
    <row r="4752" spans="12:12" ht="15.75" customHeight="1" x14ac:dyDescent="0.25">
      <c r="L4752" s="13" t="str">
        <f t="shared" si="74"/>
        <v>no incluido</v>
      </c>
    </row>
    <row r="4753" spans="12:12" ht="15.75" customHeight="1" x14ac:dyDescent="0.25">
      <c r="L4753" s="13" t="str">
        <f t="shared" si="74"/>
        <v>no incluido</v>
      </c>
    </row>
    <row r="4754" spans="12:12" ht="15.75" customHeight="1" x14ac:dyDescent="0.25">
      <c r="L4754" s="13" t="str">
        <f t="shared" si="74"/>
        <v>no incluido</v>
      </c>
    </row>
    <row r="4755" spans="12:12" ht="15.75" customHeight="1" x14ac:dyDescent="0.25">
      <c r="L4755" s="13" t="str">
        <f t="shared" si="74"/>
        <v>no incluido</v>
      </c>
    </row>
    <row r="4756" spans="12:12" ht="15.75" customHeight="1" x14ac:dyDescent="0.25">
      <c r="L4756" s="13" t="str">
        <f t="shared" si="74"/>
        <v>no incluido</v>
      </c>
    </row>
    <row r="4757" spans="12:12" ht="15.75" customHeight="1" x14ac:dyDescent="0.25">
      <c r="L4757" s="13" t="str">
        <f t="shared" si="74"/>
        <v>no incluido</v>
      </c>
    </row>
    <row r="4758" spans="12:12" ht="15.75" customHeight="1" x14ac:dyDescent="0.25">
      <c r="L4758" s="13" t="str">
        <f t="shared" si="74"/>
        <v>no incluido</v>
      </c>
    </row>
    <row r="4759" spans="12:12" ht="15.75" customHeight="1" x14ac:dyDescent="0.25">
      <c r="L4759" s="13" t="str">
        <f t="shared" si="74"/>
        <v>no incluido</v>
      </c>
    </row>
    <row r="4760" spans="12:12" ht="15.75" customHeight="1" x14ac:dyDescent="0.25">
      <c r="L4760" s="13" t="str">
        <f t="shared" si="74"/>
        <v>no incluido</v>
      </c>
    </row>
    <row r="4761" spans="12:12" ht="15.75" customHeight="1" x14ac:dyDescent="0.25">
      <c r="L4761" s="13" t="str">
        <f t="shared" si="74"/>
        <v>no incluido</v>
      </c>
    </row>
    <row r="4762" spans="12:12" ht="15.75" customHeight="1" x14ac:dyDescent="0.25">
      <c r="L4762" s="13" t="str">
        <f t="shared" si="74"/>
        <v>no incluido</v>
      </c>
    </row>
    <row r="4763" spans="12:12" ht="15.75" customHeight="1" x14ac:dyDescent="0.25">
      <c r="L4763" s="13" t="str">
        <f t="shared" si="74"/>
        <v>no incluido</v>
      </c>
    </row>
    <row r="4764" spans="12:12" ht="15.75" customHeight="1" x14ac:dyDescent="0.25">
      <c r="L4764" s="13" t="str">
        <f t="shared" si="74"/>
        <v>no incluido</v>
      </c>
    </row>
    <row r="4765" spans="12:12" ht="15.75" customHeight="1" x14ac:dyDescent="0.25">
      <c r="L4765" s="13" t="str">
        <f t="shared" si="74"/>
        <v>no incluido</v>
      </c>
    </row>
    <row r="4766" spans="12:12" ht="15.75" customHeight="1" x14ac:dyDescent="0.25">
      <c r="L4766" s="13" t="str">
        <f t="shared" si="74"/>
        <v>no incluido</v>
      </c>
    </row>
    <row r="4767" spans="12:12" ht="15.75" customHeight="1" x14ac:dyDescent="0.25">
      <c r="L4767" s="13" t="str">
        <f t="shared" si="74"/>
        <v>no incluido</v>
      </c>
    </row>
    <row r="4768" spans="12:12" ht="15.75" customHeight="1" x14ac:dyDescent="0.25">
      <c r="L4768" s="13" t="str">
        <f t="shared" si="74"/>
        <v>no incluido</v>
      </c>
    </row>
    <row r="4769" spans="12:12" ht="15.75" customHeight="1" x14ac:dyDescent="0.25">
      <c r="L4769" s="13" t="str">
        <f t="shared" si="74"/>
        <v>no incluido</v>
      </c>
    </row>
    <row r="4770" spans="12:12" ht="15.75" customHeight="1" x14ac:dyDescent="0.25">
      <c r="L4770" s="13" t="str">
        <f t="shared" si="74"/>
        <v>no incluido</v>
      </c>
    </row>
    <row r="4771" spans="12:12" ht="15.75" customHeight="1" x14ac:dyDescent="0.25">
      <c r="L4771" s="13" t="str">
        <f t="shared" si="74"/>
        <v>no incluido</v>
      </c>
    </row>
    <row r="4772" spans="12:12" ht="15.75" customHeight="1" x14ac:dyDescent="0.25">
      <c r="L4772" s="13" t="str">
        <f t="shared" si="74"/>
        <v>no incluido</v>
      </c>
    </row>
    <row r="4773" spans="12:12" ht="15.75" customHeight="1" x14ac:dyDescent="0.25">
      <c r="L4773" s="13" t="str">
        <f t="shared" si="74"/>
        <v>no incluido</v>
      </c>
    </row>
    <row r="4774" spans="12:12" ht="15.75" customHeight="1" x14ac:dyDescent="0.25">
      <c r="L4774" s="13" t="str">
        <f t="shared" si="74"/>
        <v>no incluido</v>
      </c>
    </row>
    <row r="4775" spans="12:12" ht="15.75" customHeight="1" x14ac:dyDescent="0.25">
      <c r="L4775" s="13" t="str">
        <f t="shared" si="74"/>
        <v>no incluido</v>
      </c>
    </row>
    <row r="4776" spans="12:12" ht="15.75" customHeight="1" x14ac:dyDescent="0.25">
      <c r="L4776" s="13" t="str">
        <f t="shared" si="74"/>
        <v>no incluido</v>
      </c>
    </row>
    <row r="4777" spans="12:12" ht="15.75" customHeight="1" x14ac:dyDescent="0.25">
      <c r="L4777" s="13" t="str">
        <f t="shared" si="74"/>
        <v>no incluido</v>
      </c>
    </row>
    <row r="4778" spans="12:12" ht="15.75" customHeight="1" x14ac:dyDescent="0.25">
      <c r="L4778" s="13" t="str">
        <f t="shared" si="74"/>
        <v>no incluido</v>
      </c>
    </row>
    <row r="4779" spans="12:12" ht="15.75" customHeight="1" x14ac:dyDescent="0.25">
      <c r="L4779" s="13" t="str">
        <f t="shared" si="74"/>
        <v>no incluido</v>
      </c>
    </row>
    <row r="4780" spans="12:12" ht="15.75" customHeight="1" x14ac:dyDescent="0.25">
      <c r="L4780" s="13" t="str">
        <f t="shared" si="74"/>
        <v>no incluido</v>
      </c>
    </row>
    <row r="4781" spans="12:12" ht="15.75" customHeight="1" x14ac:dyDescent="0.25">
      <c r="L4781" s="13" t="str">
        <f t="shared" si="74"/>
        <v>no incluido</v>
      </c>
    </row>
    <row r="4782" spans="12:12" ht="15.75" customHeight="1" x14ac:dyDescent="0.25">
      <c r="L4782" s="13" t="str">
        <f t="shared" si="74"/>
        <v>no incluido</v>
      </c>
    </row>
    <row r="4783" spans="12:12" ht="15.75" customHeight="1" x14ac:dyDescent="0.25">
      <c r="L4783" s="13" t="str">
        <f t="shared" si="74"/>
        <v>no incluido</v>
      </c>
    </row>
    <row r="4784" spans="12:12" ht="15.75" customHeight="1" x14ac:dyDescent="0.25">
      <c r="L4784" s="13" t="str">
        <f t="shared" si="74"/>
        <v>no incluido</v>
      </c>
    </row>
    <row r="4785" spans="12:12" ht="15.75" customHeight="1" x14ac:dyDescent="0.25">
      <c r="L4785" s="13" t="str">
        <f t="shared" si="74"/>
        <v>no incluido</v>
      </c>
    </row>
    <row r="4786" spans="12:12" ht="15.75" customHeight="1" x14ac:dyDescent="0.25">
      <c r="L4786" s="13" t="str">
        <f t="shared" si="74"/>
        <v>no incluido</v>
      </c>
    </row>
    <row r="4787" spans="12:12" ht="15.75" customHeight="1" x14ac:dyDescent="0.25">
      <c r="L4787" s="13" t="str">
        <f t="shared" si="74"/>
        <v>no incluido</v>
      </c>
    </row>
    <row r="4788" spans="12:12" ht="15.75" customHeight="1" x14ac:dyDescent="0.25">
      <c r="L4788" s="13" t="str">
        <f t="shared" si="74"/>
        <v>no incluido</v>
      </c>
    </row>
    <row r="4789" spans="12:12" ht="15.75" customHeight="1" x14ac:dyDescent="0.25">
      <c r="L4789" s="13" t="str">
        <f t="shared" si="74"/>
        <v>no incluido</v>
      </c>
    </row>
    <row r="4790" spans="12:12" ht="15.75" customHeight="1" x14ac:dyDescent="0.25">
      <c r="L4790" s="13" t="str">
        <f t="shared" si="74"/>
        <v>no incluido</v>
      </c>
    </row>
    <row r="4791" spans="12:12" ht="15.75" customHeight="1" x14ac:dyDescent="0.25">
      <c r="L4791" s="13" t="str">
        <f t="shared" si="74"/>
        <v>no incluido</v>
      </c>
    </row>
    <row r="4792" spans="12:12" ht="15.75" customHeight="1" x14ac:dyDescent="0.25">
      <c r="L4792" s="13" t="str">
        <f t="shared" si="74"/>
        <v>no incluido</v>
      </c>
    </row>
    <row r="4793" spans="12:12" ht="15.75" customHeight="1" x14ac:dyDescent="0.25">
      <c r="L4793" s="13" t="str">
        <f t="shared" si="74"/>
        <v>no incluido</v>
      </c>
    </row>
    <row r="4794" spans="12:12" ht="15.75" customHeight="1" x14ac:dyDescent="0.25">
      <c r="L4794" s="13" t="str">
        <f t="shared" si="74"/>
        <v>no incluido</v>
      </c>
    </row>
    <row r="4795" spans="12:12" ht="15.75" customHeight="1" x14ac:dyDescent="0.25">
      <c r="L4795" s="13" t="str">
        <f t="shared" si="74"/>
        <v>no incluido</v>
      </c>
    </row>
    <row r="4796" spans="12:12" ht="15.75" customHeight="1" x14ac:dyDescent="0.25">
      <c r="L4796" s="13" t="str">
        <f t="shared" si="74"/>
        <v>no incluido</v>
      </c>
    </row>
    <row r="4797" spans="12:12" ht="15.75" customHeight="1" x14ac:dyDescent="0.25">
      <c r="L4797" s="13" t="str">
        <f t="shared" si="74"/>
        <v>no incluido</v>
      </c>
    </row>
    <row r="4798" spans="12:12" ht="15.75" customHeight="1" x14ac:dyDescent="0.25">
      <c r="L4798" s="13" t="str">
        <f t="shared" si="74"/>
        <v>no incluido</v>
      </c>
    </row>
    <row r="4799" spans="12:12" ht="15.75" customHeight="1" x14ac:dyDescent="0.25">
      <c r="L4799" s="13" t="str">
        <f t="shared" si="74"/>
        <v>no incluido</v>
      </c>
    </row>
    <row r="4800" spans="12:12" ht="15.75" customHeight="1" x14ac:dyDescent="0.25">
      <c r="L4800" s="13" t="str">
        <f t="shared" si="74"/>
        <v>no incluido</v>
      </c>
    </row>
    <row r="4801" spans="12:12" ht="15.75" customHeight="1" x14ac:dyDescent="0.25">
      <c r="L4801" s="13" t="str">
        <f t="shared" si="74"/>
        <v>no incluido</v>
      </c>
    </row>
    <row r="4802" spans="12:12" ht="15.75" customHeight="1" x14ac:dyDescent="0.25">
      <c r="L4802" s="13" t="str">
        <f t="shared" ref="L4802:L4865" si="75">IF(ISNUMBER(VLOOKUP(A4802,PRE,1,FALSE)),"PreAlerta",IF(ISNUMBER(VLOOKUP(A4802,POST,1,FALSE)),"PostAlerta",IF(ISNUMBER(VLOOKUP(A4802,EXCL,1,FALSE)),"Excluida","no incluido")))</f>
        <v>no incluido</v>
      </c>
    </row>
    <row r="4803" spans="12:12" ht="15.75" customHeight="1" x14ac:dyDescent="0.25">
      <c r="L4803" s="13" t="str">
        <f t="shared" si="75"/>
        <v>no incluido</v>
      </c>
    </row>
    <row r="4804" spans="12:12" ht="15.75" customHeight="1" x14ac:dyDescent="0.25">
      <c r="L4804" s="13" t="str">
        <f t="shared" si="75"/>
        <v>no incluido</v>
      </c>
    </row>
    <row r="4805" spans="12:12" ht="15.75" customHeight="1" x14ac:dyDescent="0.25">
      <c r="L4805" s="13" t="str">
        <f t="shared" si="75"/>
        <v>no incluido</v>
      </c>
    </row>
    <row r="4806" spans="12:12" ht="15.75" customHeight="1" x14ac:dyDescent="0.25">
      <c r="L4806" s="13" t="str">
        <f t="shared" si="75"/>
        <v>no incluido</v>
      </c>
    </row>
    <row r="4807" spans="12:12" ht="15.75" customHeight="1" x14ac:dyDescent="0.25">
      <c r="L4807" s="13" t="str">
        <f t="shared" si="75"/>
        <v>no incluido</v>
      </c>
    </row>
    <row r="4808" spans="12:12" ht="15.75" customHeight="1" x14ac:dyDescent="0.25">
      <c r="L4808" s="13" t="str">
        <f t="shared" si="75"/>
        <v>no incluido</v>
      </c>
    </row>
    <row r="4809" spans="12:12" ht="15.75" customHeight="1" x14ac:dyDescent="0.25">
      <c r="L4809" s="13" t="str">
        <f t="shared" si="75"/>
        <v>no incluido</v>
      </c>
    </row>
    <row r="4810" spans="12:12" ht="15.75" customHeight="1" x14ac:dyDescent="0.25">
      <c r="L4810" s="13" t="str">
        <f t="shared" si="75"/>
        <v>no incluido</v>
      </c>
    </row>
    <row r="4811" spans="12:12" ht="15.75" customHeight="1" x14ac:dyDescent="0.25">
      <c r="L4811" s="13" t="str">
        <f t="shared" si="75"/>
        <v>no incluido</v>
      </c>
    </row>
    <row r="4812" spans="12:12" ht="15.75" customHeight="1" x14ac:dyDescent="0.25">
      <c r="L4812" s="13" t="str">
        <f t="shared" si="75"/>
        <v>no incluido</v>
      </c>
    </row>
    <row r="4813" spans="12:12" ht="15.75" customHeight="1" x14ac:dyDescent="0.25">
      <c r="L4813" s="13" t="str">
        <f t="shared" si="75"/>
        <v>no incluido</v>
      </c>
    </row>
    <row r="4814" spans="12:12" ht="15.75" customHeight="1" x14ac:dyDescent="0.25">
      <c r="L4814" s="13" t="str">
        <f t="shared" si="75"/>
        <v>no incluido</v>
      </c>
    </row>
    <row r="4815" spans="12:12" ht="15.75" customHeight="1" x14ac:dyDescent="0.25">
      <c r="L4815" s="13" t="str">
        <f t="shared" si="75"/>
        <v>no incluido</v>
      </c>
    </row>
    <row r="4816" spans="12:12" ht="15.75" customHeight="1" x14ac:dyDescent="0.25">
      <c r="L4816" s="13" t="str">
        <f t="shared" si="75"/>
        <v>no incluido</v>
      </c>
    </row>
    <row r="4817" spans="12:12" ht="15.75" customHeight="1" x14ac:dyDescent="0.25">
      <c r="L4817" s="13" t="str">
        <f t="shared" si="75"/>
        <v>no incluido</v>
      </c>
    </row>
    <row r="4818" spans="12:12" ht="15.75" customHeight="1" x14ac:dyDescent="0.25">
      <c r="L4818" s="13" t="str">
        <f t="shared" si="75"/>
        <v>no incluido</v>
      </c>
    </row>
    <row r="4819" spans="12:12" ht="15.75" customHeight="1" x14ac:dyDescent="0.25">
      <c r="L4819" s="13" t="str">
        <f t="shared" si="75"/>
        <v>no incluido</v>
      </c>
    </row>
    <row r="4820" spans="12:12" ht="15.75" customHeight="1" x14ac:dyDescent="0.25">
      <c r="L4820" s="13" t="str">
        <f t="shared" si="75"/>
        <v>no incluido</v>
      </c>
    </row>
    <row r="4821" spans="12:12" ht="15.75" customHeight="1" x14ac:dyDescent="0.25">
      <c r="L4821" s="13" t="str">
        <f t="shared" si="75"/>
        <v>no incluido</v>
      </c>
    </row>
    <row r="4822" spans="12:12" ht="15.75" customHeight="1" x14ac:dyDescent="0.25">
      <c r="L4822" s="13" t="str">
        <f t="shared" si="75"/>
        <v>no incluido</v>
      </c>
    </row>
    <row r="4823" spans="12:12" ht="15.75" customHeight="1" x14ac:dyDescent="0.25">
      <c r="L4823" s="13" t="str">
        <f t="shared" si="75"/>
        <v>no incluido</v>
      </c>
    </row>
    <row r="4824" spans="12:12" ht="15.75" customHeight="1" x14ac:dyDescent="0.25">
      <c r="L4824" s="13" t="str">
        <f t="shared" si="75"/>
        <v>no incluido</v>
      </c>
    </row>
    <row r="4825" spans="12:12" ht="15.75" customHeight="1" x14ac:dyDescent="0.25">
      <c r="L4825" s="13" t="str">
        <f t="shared" si="75"/>
        <v>no incluido</v>
      </c>
    </row>
    <row r="4826" spans="12:12" ht="15.75" customHeight="1" x14ac:dyDescent="0.25">
      <c r="L4826" s="13" t="str">
        <f t="shared" si="75"/>
        <v>no incluido</v>
      </c>
    </row>
    <row r="4827" spans="12:12" ht="15.75" customHeight="1" x14ac:dyDescent="0.25">
      <c r="L4827" s="13" t="str">
        <f t="shared" si="75"/>
        <v>no incluido</v>
      </c>
    </row>
    <row r="4828" spans="12:12" ht="15.75" customHeight="1" x14ac:dyDescent="0.25">
      <c r="L4828" s="13" t="str">
        <f t="shared" si="75"/>
        <v>no incluido</v>
      </c>
    </row>
    <row r="4829" spans="12:12" ht="15.75" customHeight="1" x14ac:dyDescent="0.25">
      <c r="L4829" s="13" t="str">
        <f t="shared" si="75"/>
        <v>no incluido</v>
      </c>
    </row>
    <row r="4830" spans="12:12" ht="15.75" customHeight="1" x14ac:dyDescent="0.25">
      <c r="L4830" s="13" t="str">
        <f t="shared" si="75"/>
        <v>no incluido</v>
      </c>
    </row>
    <row r="4831" spans="12:12" ht="15.75" customHeight="1" x14ac:dyDescent="0.25">
      <c r="L4831" s="13" t="str">
        <f t="shared" si="75"/>
        <v>no incluido</v>
      </c>
    </row>
    <row r="4832" spans="12:12" ht="15.75" customHeight="1" x14ac:dyDescent="0.25">
      <c r="L4832" s="13" t="str">
        <f t="shared" si="75"/>
        <v>no incluido</v>
      </c>
    </row>
    <row r="4833" spans="12:12" ht="15.75" customHeight="1" x14ac:dyDescent="0.25">
      <c r="L4833" s="13" t="str">
        <f t="shared" si="75"/>
        <v>no incluido</v>
      </c>
    </row>
    <row r="4834" spans="12:12" ht="15.75" customHeight="1" x14ac:dyDescent="0.25">
      <c r="L4834" s="13" t="str">
        <f t="shared" si="75"/>
        <v>no incluido</v>
      </c>
    </row>
    <row r="4835" spans="12:12" ht="15.75" customHeight="1" x14ac:dyDescent="0.25">
      <c r="L4835" s="13" t="str">
        <f t="shared" si="75"/>
        <v>no incluido</v>
      </c>
    </row>
    <row r="4836" spans="12:12" ht="15.75" customHeight="1" x14ac:dyDescent="0.25">
      <c r="L4836" s="13" t="str">
        <f t="shared" si="75"/>
        <v>no incluido</v>
      </c>
    </row>
    <row r="4837" spans="12:12" ht="15.75" customHeight="1" x14ac:dyDescent="0.25">
      <c r="L4837" s="13" t="str">
        <f t="shared" si="75"/>
        <v>no incluido</v>
      </c>
    </row>
    <row r="4838" spans="12:12" ht="15.75" customHeight="1" x14ac:dyDescent="0.25">
      <c r="L4838" s="13" t="str">
        <f t="shared" si="75"/>
        <v>no incluido</v>
      </c>
    </row>
    <row r="4839" spans="12:12" ht="15.75" customHeight="1" x14ac:dyDescent="0.25">
      <c r="L4839" s="13" t="str">
        <f t="shared" si="75"/>
        <v>no incluido</v>
      </c>
    </row>
    <row r="4840" spans="12:12" ht="15.75" customHeight="1" x14ac:dyDescent="0.25">
      <c r="L4840" s="13" t="str">
        <f t="shared" si="75"/>
        <v>no incluido</v>
      </c>
    </row>
    <row r="4841" spans="12:12" ht="15.75" customHeight="1" x14ac:dyDescent="0.25">
      <c r="L4841" s="13" t="str">
        <f t="shared" si="75"/>
        <v>no incluido</v>
      </c>
    </row>
    <row r="4842" spans="12:12" ht="15.75" customHeight="1" x14ac:dyDescent="0.25">
      <c r="L4842" s="13" t="str">
        <f t="shared" si="75"/>
        <v>no incluido</v>
      </c>
    </row>
    <row r="4843" spans="12:12" ht="15.75" customHeight="1" x14ac:dyDescent="0.25">
      <c r="L4843" s="13" t="str">
        <f t="shared" si="75"/>
        <v>no incluido</v>
      </c>
    </row>
    <row r="4844" spans="12:12" ht="15.75" customHeight="1" x14ac:dyDescent="0.25">
      <c r="L4844" s="13" t="str">
        <f t="shared" si="75"/>
        <v>no incluido</v>
      </c>
    </row>
    <row r="4845" spans="12:12" ht="15.75" customHeight="1" x14ac:dyDescent="0.25">
      <c r="L4845" s="13" t="str">
        <f t="shared" si="75"/>
        <v>no incluido</v>
      </c>
    </row>
    <row r="4846" spans="12:12" ht="15.75" customHeight="1" x14ac:dyDescent="0.25">
      <c r="L4846" s="13" t="str">
        <f t="shared" si="75"/>
        <v>no incluido</v>
      </c>
    </row>
    <row r="4847" spans="12:12" ht="15.75" customHeight="1" x14ac:dyDescent="0.25">
      <c r="L4847" s="13" t="str">
        <f t="shared" si="75"/>
        <v>no incluido</v>
      </c>
    </row>
    <row r="4848" spans="12:12" ht="15.75" customHeight="1" x14ac:dyDescent="0.25">
      <c r="L4848" s="13" t="str">
        <f t="shared" si="75"/>
        <v>no incluido</v>
      </c>
    </row>
    <row r="4849" spans="12:12" ht="15.75" customHeight="1" x14ac:dyDescent="0.25">
      <c r="L4849" s="13" t="str">
        <f t="shared" si="75"/>
        <v>no incluido</v>
      </c>
    </row>
    <row r="4850" spans="12:12" ht="15.75" customHeight="1" x14ac:dyDescent="0.25">
      <c r="L4850" s="13" t="str">
        <f t="shared" si="75"/>
        <v>no incluido</v>
      </c>
    </row>
    <row r="4851" spans="12:12" ht="15.75" customHeight="1" x14ac:dyDescent="0.25">
      <c r="L4851" s="13" t="str">
        <f t="shared" si="75"/>
        <v>no incluido</v>
      </c>
    </row>
    <row r="4852" spans="12:12" ht="15.75" customHeight="1" x14ac:dyDescent="0.25">
      <c r="L4852" s="13" t="str">
        <f t="shared" si="75"/>
        <v>no incluido</v>
      </c>
    </row>
    <row r="4853" spans="12:12" ht="15.75" customHeight="1" x14ac:dyDescent="0.25">
      <c r="L4853" s="13" t="str">
        <f t="shared" si="75"/>
        <v>no incluido</v>
      </c>
    </row>
    <row r="4854" spans="12:12" ht="15.75" customHeight="1" x14ac:dyDescent="0.25">
      <c r="L4854" s="13" t="str">
        <f t="shared" si="75"/>
        <v>no incluido</v>
      </c>
    </row>
    <row r="4855" spans="12:12" ht="15.75" customHeight="1" x14ac:dyDescent="0.25">
      <c r="L4855" s="13" t="str">
        <f t="shared" si="75"/>
        <v>no incluido</v>
      </c>
    </row>
    <row r="4856" spans="12:12" ht="15.75" customHeight="1" x14ac:dyDescent="0.25">
      <c r="L4856" s="13" t="str">
        <f t="shared" si="75"/>
        <v>no incluido</v>
      </c>
    </row>
    <row r="4857" spans="12:12" ht="15.75" customHeight="1" x14ac:dyDescent="0.25">
      <c r="L4857" s="13" t="str">
        <f t="shared" si="75"/>
        <v>no incluido</v>
      </c>
    </row>
    <row r="4858" spans="12:12" ht="15.75" customHeight="1" x14ac:dyDescent="0.25">
      <c r="L4858" s="13" t="str">
        <f t="shared" si="75"/>
        <v>no incluido</v>
      </c>
    </row>
    <row r="4859" spans="12:12" ht="15.75" customHeight="1" x14ac:dyDescent="0.25">
      <c r="L4859" s="13" t="str">
        <f t="shared" si="75"/>
        <v>no incluido</v>
      </c>
    </row>
    <row r="4860" spans="12:12" ht="15.75" customHeight="1" x14ac:dyDescent="0.25">
      <c r="L4860" s="13" t="str">
        <f t="shared" si="75"/>
        <v>no incluido</v>
      </c>
    </row>
    <row r="4861" spans="12:12" ht="15.75" customHeight="1" x14ac:dyDescent="0.25">
      <c r="L4861" s="13" t="str">
        <f t="shared" si="75"/>
        <v>no incluido</v>
      </c>
    </row>
    <row r="4862" spans="12:12" ht="15.75" customHeight="1" x14ac:dyDescent="0.25">
      <c r="L4862" s="13" t="str">
        <f t="shared" si="75"/>
        <v>no incluido</v>
      </c>
    </row>
    <row r="4863" spans="12:12" ht="15.75" customHeight="1" x14ac:dyDescent="0.25">
      <c r="L4863" s="13" t="str">
        <f t="shared" si="75"/>
        <v>no incluido</v>
      </c>
    </row>
    <row r="4864" spans="12:12" ht="15.75" customHeight="1" x14ac:dyDescent="0.25">
      <c r="L4864" s="13" t="str">
        <f t="shared" si="75"/>
        <v>no incluido</v>
      </c>
    </row>
    <row r="4865" spans="12:12" ht="15.75" customHeight="1" x14ac:dyDescent="0.25">
      <c r="L4865" s="13" t="str">
        <f t="shared" si="75"/>
        <v>no incluido</v>
      </c>
    </row>
    <row r="4866" spans="12:12" ht="15.75" customHeight="1" x14ac:dyDescent="0.25">
      <c r="L4866" s="13" t="str">
        <f t="shared" ref="L4866:L4929" si="76">IF(ISNUMBER(VLOOKUP(A4866,PRE,1,FALSE)),"PreAlerta",IF(ISNUMBER(VLOOKUP(A4866,POST,1,FALSE)),"PostAlerta",IF(ISNUMBER(VLOOKUP(A4866,EXCL,1,FALSE)),"Excluida","no incluido")))</f>
        <v>no incluido</v>
      </c>
    </row>
    <row r="4867" spans="12:12" ht="15.75" customHeight="1" x14ac:dyDescent="0.25">
      <c r="L4867" s="13" t="str">
        <f t="shared" si="76"/>
        <v>no incluido</v>
      </c>
    </row>
    <row r="4868" spans="12:12" ht="15.75" customHeight="1" x14ac:dyDescent="0.25">
      <c r="L4868" s="13" t="str">
        <f t="shared" si="76"/>
        <v>no incluido</v>
      </c>
    </row>
    <row r="4869" spans="12:12" ht="15.75" customHeight="1" x14ac:dyDescent="0.25">
      <c r="L4869" s="13" t="str">
        <f t="shared" si="76"/>
        <v>no incluido</v>
      </c>
    </row>
    <row r="4870" spans="12:12" ht="15.75" customHeight="1" x14ac:dyDescent="0.25">
      <c r="L4870" s="13" t="str">
        <f t="shared" si="76"/>
        <v>no incluido</v>
      </c>
    </row>
    <row r="4871" spans="12:12" ht="15.75" customHeight="1" x14ac:dyDescent="0.25">
      <c r="L4871" s="13" t="str">
        <f t="shared" si="76"/>
        <v>no incluido</v>
      </c>
    </row>
    <row r="4872" spans="12:12" ht="15.75" customHeight="1" x14ac:dyDescent="0.25">
      <c r="L4872" s="13" t="str">
        <f t="shared" si="76"/>
        <v>no incluido</v>
      </c>
    </row>
    <row r="4873" spans="12:12" ht="15.75" customHeight="1" x14ac:dyDescent="0.25">
      <c r="L4873" s="13" t="str">
        <f t="shared" si="76"/>
        <v>no incluido</v>
      </c>
    </row>
    <row r="4874" spans="12:12" ht="15.75" customHeight="1" x14ac:dyDescent="0.25">
      <c r="L4874" s="13" t="str">
        <f t="shared" si="76"/>
        <v>no incluido</v>
      </c>
    </row>
    <row r="4875" spans="12:12" ht="15.75" customHeight="1" x14ac:dyDescent="0.25">
      <c r="L4875" s="13" t="str">
        <f t="shared" si="76"/>
        <v>no incluido</v>
      </c>
    </row>
    <row r="4876" spans="12:12" ht="15.75" customHeight="1" x14ac:dyDescent="0.25">
      <c r="L4876" s="13" t="str">
        <f t="shared" si="76"/>
        <v>no incluido</v>
      </c>
    </row>
    <row r="4877" spans="12:12" ht="15.75" customHeight="1" x14ac:dyDescent="0.25">
      <c r="L4877" s="13" t="str">
        <f t="shared" si="76"/>
        <v>no incluido</v>
      </c>
    </row>
    <row r="4878" spans="12:12" ht="15.75" customHeight="1" x14ac:dyDescent="0.25">
      <c r="L4878" s="13" t="str">
        <f t="shared" si="76"/>
        <v>no incluido</v>
      </c>
    </row>
    <row r="4879" spans="12:12" ht="15.75" customHeight="1" x14ac:dyDescent="0.25">
      <c r="L4879" s="13" t="str">
        <f t="shared" si="76"/>
        <v>no incluido</v>
      </c>
    </row>
    <row r="4880" spans="12:12" ht="15.75" customHeight="1" x14ac:dyDescent="0.25">
      <c r="L4880" s="13" t="str">
        <f t="shared" si="76"/>
        <v>no incluido</v>
      </c>
    </row>
    <row r="4881" spans="12:12" ht="15.75" customHeight="1" x14ac:dyDescent="0.25">
      <c r="L4881" s="13" t="str">
        <f t="shared" si="76"/>
        <v>no incluido</v>
      </c>
    </row>
    <row r="4882" spans="12:12" ht="15.75" customHeight="1" x14ac:dyDescent="0.25">
      <c r="L4882" s="13" t="str">
        <f t="shared" si="76"/>
        <v>no incluido</v>
      </c>
    </row>
    <row r="4883" spans="12:12" ht="15.75" customHeight="1" x14ac:dyDescent="0.25">
      <c r="L4883" s="13" t="str">
        <f t="shared" si="76"/>
        <v>no incluido</v>
      </c>
    </row>
    <row r="4884" spans="12:12" ht="15.75" customHeight="1" x14ac:dyDescent="0.25">
      <c r="L4884" s="13" t="str">
        <f t="shared" si="76"/>
        <v>no incluido</v>
      </c>
    </row>
    <row r="4885" spans="12:12" ht="15.75" customHeight="1" x14ac:dyDescent="0.25">
      <c r="L4885" s="13" t="str">
        <f t="shared" si="76"/>
        <v>no incluido</v>
      </c>
    </row>
    <row r="4886" spans="12:12" ht="15.75" customHeight="1" x14ac:dyDescent="0.25">
      <c r="L4886" s="13" t="str">
        <f t="shared" si="76"/>
        <v>no incluido</v>
      </c>
    </row>
    <row r="4887" spans="12:12" ht="15.75" customHeight="1" x14ac:dyDescent="0.25">
      <c r="L4887" s="13" t="str">
        <f t="shared" si="76"/>
        <v>no incluido</v>
      </c>
    </row>
    <row r="4888" spans="12:12" ht="15.75" customHeight="1" x14ac:dyDescent="0.25">
      <c r="L4888" s="13" t="str">
        <f t="shared" si="76"/>
        <v>no incluido</v>
      </c>
    </row>
    <row r="4889" spans="12:12" ht="15.75" customHeight="1" x14ac:dyDescent="0.25">
      <c r="L4889" s="13" t="str">
        <f t="shared" si="76"/>
        <v>no incluido</v>
      </c>
    </row>
    <row r="4890" spans="12:12" ht="15.75" customHeight="1" x14ac:dyDescent="0.25">
      <c r="L4890" s="13" t="str">
        <f t="shared" si="76"/>
        <v>no incluido</v>
      </c>
    </row>
    <row r="4891" spans="12:12" ht="15.75" customHeight="1" x14ac:dyDescent="0.25">
      <c r="L4891" s="13" t="str">
        <f t="shared" si="76"/>
        <v>no incluido</v>
      </c>
    </row>
    <row r="4892" spans="12:12" ht="15.75" customHeight="1" x14ac:dyDescent="0.25">
      <c r="L4892" s="13" t="str">
        <f t="shared" si="76"/>
        <v>no incluido</v>
      </c>
    </row>
    <row r="4893" spans="12:12" ht="15.75" customHeight="1" x14ac:dyDescent="0.25">
      <c r="L4893" s="13" t="str">
        <f t="shared" si="76"/>
        <v>no incluido</v>
      </c>
    </row>
    <row r="4894" spans="12:12" ht="15.75" customHeight="1" x14ac:dyDescent="0.25">
      <c r="L4894" s="13" t="str">
        <f t="shared" si="76"/>
        <v>no incluido</v>
      </c>
    </row>
    <row r="4895" spans="12:12" ht="15.75" customHeight="1" x14ac:dyDescent="0.25">
      <c r="L4895" s="13" t="str">
        <f t="shared" si="76"/>
        <v>no incluido</v>
      </c>
    </row>
    <row r="4896" spans="12:12" ht="15.75" customHeight="1" x14ac:dyDescent="0.25">
      <c r="L4896" s="13" t="str">
        <f t="shared" si="76"/>
        <v>no incluido</v>
      </c>
    </row>
    <row r="4897" spans="12:12" ht="15.75" customHeight="1" x14ac:dyDescent="0.25">
      <c r="L4897" s="13" t="str">
        <f t="shared" si="76"/>
        <v>no incluido</v>
      </c>
    </row>
    <row r="4898" spans="12:12" ht="15.75" customHeight="1" x14ac:dyDescent="0.25">
      <c r="L4898" s="13" t="str">
        <f t="shared" si="76"/>
        <v>no incluido</v>
      </c>
    </row>
    <row r="4899" spans="12:12" ht="15.75" customHeight="1" x14ac:dyDescent="0.25">
      <c r="L4899" s="13" t="str">
        <f t="shared" si="76"/>
        <v>no incluido</v>
      </c>
    </row>
    <row r="4900" spans="12:12" ht="15.75" customHeight="1" x14ac:dyDescent="0.25">
      <c r="L4900" s="13" t="str">
        <f t="shared" si="76"/>
        <v>no incluido</v>
      </c>
    </row>
    <row r="4901" spans="12:12" ht="15.75" customHeight="1" x14ac:dyDescent="0.25">
      <c r="L4901" s="13" t="str">
        <f t="shared" si="76"/>
        <v>no incluido</v>
      </c>
    </row>
    <row r="4902" spans="12:12" ht="15.75" customHeight="1" x14ac:dyDescent="0.25">
      <c r="L4902" s="13" t="str">
        <f t="shared" si="76"/>
        <v>no incluido</v>
      </c>
    </row>
    <row r="4903" spans="12:12" ht="15.75" customHeight="1" x14ac:dyDescent="0.25">
      <c r="L4903" s="13" t="str">
        <f t="shared" si="76"/>
        <v>no incluido</v>
      </c>
    </row>
    <row r="4904" spans="12:12" ht="15.75" customHeight="1" x14ac:dyDescent="0.25">
      <c r="L4904" s="13" t="str">
        <f t="shared" si="76"/>
        <v>no incluido</v>
      </c>
    </row>
    <row r="4905" spans="12:12" ht="15.75" customHeight="1" x14ac:dyDescent="0.25">
      <c r="L4905" s="13" t="str">
        <f t="shared" si="76"/>
        <v>no incluido</v>
      </c>
    </row>
    <row r="4906" spans="12:12" ht="15.75" customHeight="1" x14ac:dyDescent="0.25">
      <c r="L4906" s="13" t="str">
        <f t="shared" si="76"/>
        <v>no incluido</v>
      </c>
    </row>
    <row r="4907" spans="12:12" ht="15.75" customHeight="1" x14ac:dyDescent="0.25">
      <c r="L4907" s="13" t="str">
        <f t="shared" si="76"/>
        <v>no incluido</v>
      </c>
    </row>
    <row r="4908" spans="12:12" ht="15.75" customHeight="1" x14ac:dyDescent="0.25">
      <c r="L4908" s="13" t="str">
        <f t="shared" si="76"/>
        <v>no incluido</v>
      </c>
    </row>
    <row r="4909" spans="12:12" ht="15.75" customHeight="1" x14ac:dyDescent="0.25">
      <c r="L4909" s="13" t="str">
        <f t="shared" si="76"/>
        <v>no incluido</v>
      </c>
    </row>
    <row r="4910" spans="12:12" ht="15.75" customHeight="1" x14ac:dyDescent="0.25">
      <c r="L4910" s="13" t="str">
        <f t="shared" si="76"/>
        <v>no incluido</v>
      </c>
    </row>
    <row r="4911" spans="12:12" ht="15.75" customHeight="1" x14ac:dyDescent="0.25">
      <c r="L4911" s="13" t="str">
        <f t="shared" si="76"/>
        <v>no incluido</v>
      </c>
    </row>
    <row r="4912" spans="12:12" ht="15.75" customHeight="1" x14ac:dyDescent="0.25">
      <c r="L4912" s="13" t="str">
        <f t="shared" si="76"/>
        <v>no incluido</v>
      </c>
    </row>
    <row r="4913" spans="12:12" ht="15.75" customHeight="1" x14ac:dyDescent="0.25">
      <c r="L4913" s="13" t="str">
        <f t="shared" si="76"/>
        <v>no incluido</v>
      </c>
    </row>
    <row r="4914" spans="12:12" ht="15.75" customHeight="1" x14ac:dyDescent="0.25">
      <c r="L4914" s="13" t="str">
        <f t="shared" si="76"/>
        <v>no incluido</v>
      </c>
    </row>
    <row r="4915" spans="12:12" ht="15.75" customHeight="1" x14ac:dyDescent="0.25">
      <c r="L4915" s="13" t="str">
        <f t="shared" si="76"/>
        <v>no incluido</v>
      </c>
    </row>
    <row r="4916" spans="12:12" ht="15.75" customHeight="1" x14ac:dyDescent="0.25">
      <c r="L4916" s="13" t="str">
        <f t="shared" si="76"/>
        <v>no incluido</v>
      </c>
    </row>
    <row r="4917" spans="12:12" ht="15.75" customHeight="1" x14ac:dyDescent="0.25">
      <c r="L4917" s="13" t="str">
        <f t="shared" si="76"/>
        <v>no incluido</v>
      </c>
    </row>
    <row r="4918" spans="12:12" ht="15.75" customHeight="1" x14ac:dyDescent="0.25">
      <c r="L4918" s="13" t="str">
        <f t="shared" si="76"/>
        <v>no incluido</v>
      </c>
    </row>
    <row r="4919" spans="12:12" ht="15.75" customHeight="1" x14ac:dyDescent="0.25">
      <c r="L4919" s="13" t="str">
        <f t="shared" si="76"/>
        <v>no incluido</v>
      </c>
    </row>
    <row r="4920" spans="12:12" ht="15.75" customHeight="1" x14ac:dyDescent="0.25">
      <c r="L4920" s="13" t="str">
        <f t="shared" si="76"/>
        <v>no incluido</v>
      </c>
    </row>
    <row r="4921" spans="12:12" ht="15.75" customHeight="1" x14ac:dyDescent="0.25">
      <c r="L4921" s="13" t="str">
        <f t="shared" si="76"/>
        <v>no incluido</v>
      </c>
    </row>
    <row r="4922" spans="12:12" ht="15.75" customHeight="1" x14ac:dyDescent="0.25">
      <c r="L4922" s="13" t="str">
        <f t="shared" si="76"/>
        <v>no incluido</v>
      </c>
    </row>
    <row r="4923" spans="12:12" ht="15.75" customHeight="1" x14ac:dyDescent="0.25">
      <c r="L4923" s="13" t="str">
        <f t="shared" si="76"/>
        <v>no incluido</v>
      </c>
    </row>
    <row r="4924" spans="12:12" ht="15.75" customHeight="1" x14ac:dyDescent="0.25">
      <c r="L4924" s="13" t="str">
        <f t="shared" si="76"/>
        <v>no incluido</v>
      </c>
    </row>
    <row r="4925" spans="12:12" ht="15.75" customHeight="1" x14ac:dyDescent="0.25">
      <c r="L4925" s="13" t="str">
        <f t="shared" si="76"/>
        <v>no incluido</v>
      </c>
    </row>
    <row r="4926" spans="12:12" ht="15.75" customHeight="1" x14ac:dyDescent="0.25">
      <c r="L4926" s="13" t="str">
        <f t="shared" si="76"/>
        <v>no incluido</v>
      </c>
    </row>
    <row r="4927" spans="12:12" ht="15.75" customHeight="1" x14ac:dyDescent="0.25">
      <c r="L4927" s="13" t="str">
        <f t="shared" si="76"/>
        <v>no incluido</v>
      </c>
    </row>
    <row r="4928" spans="12:12" ht="15.75" customHeight="1" x14ac:dyDescent="0.25">
      <c r="L4928" s="13" t="str">
        <f t="shared" si="76"/>
        <v>no incluido</v>
      </c>
    </row>
    <row r="4929" spans="12:12" ht="15.75" customHeight="1" x14ac:dyDescent="0.25">
      <c r="L4929" s="13" t="str">
        <f t="shared" si="76"/>
        <v>no incluido</v>
      </c>
    </row>
    <row r="4930" spans="12:12" ht="15.75" customHeight="1" x14ac:dyDescent="0.25">
      <c r="L4930" s="13" t="str">
        <f t="shared" ref="L4930:L4993" si="77">IF(ISNUMBER(VLOOKUP(A4930,PRE,1,FALSE)),"PreAlerta",IF(ISNUMBER(VLOOKUP(A4930,POST,1,FALSE)),"PostAlerta",IF(ISNUMBER(VLOOKUP(A4930,EXCL,1,FALSE)),"Excluida","no incluido")))</f>
        <v>no incluido</v>
      </c>
    </row>
    <row r="4931" spans="12:12" ht="15.75" customHeight="1" x14ac:dyDescent="0.25">
      <c r="L4931" s="13" t="str">
        <f t="shared" si="77"/>
        <v>no incluido</v>
      </c>
    </row>
    <row r="4932" spans="12:12" ht="15.75" customHeight="1" x14ac:dyDescent="0.25">
      <c r="L4932" s="13" t="str">
        <f t="shared" si="77"/>
        <v>no incluido</v>
      </c>
    </row>
    <row r="4933" spans="12:12" ht="15.75" customHeight="1" x14ac:dyDescent="0.25">
      <c r="L4933" s="13" t="str">
        <f t="shared" si="77"/>
        <v>no incluido</v>
      </c>
    </row>
    <row r="4934" spans="12:12" ht="15.75" customHeight="1" x14ac:dyDescent="0.25">
      <c r="L4934" s="13" t="str">
        <f t="shared" si="77"/>
        <v>no incluido</v>
      </c>
    </row>
    <row r="4935" spans="12:12" ht="15.75" customHeight="1" x14ac:dyDescent="0.25">
      <c r="L4935" s="13" t="str">
        <f t="shared" si="77"/>
        <v>no incluido</v>
      </c>
    </row>
    <row r="4936" spans="12:12" ht="15.75" customHeight="1" x14ac:dyDescent="0.25">
      <c r="L4936" s="13" t="str">
        <f t="shared" si="77"/>
        <v>no incluido</v>
      </c>
    </row>
    <row r="4937" spans="12:12" ht="15.75" customHeight="1" x14ac:dyDescent="0.25">
      <c r="L4937" s="13" t="str">
        <f t="shared" si="77"/>
        <v>no incluido</v>
      </c>
    </row>
    <row r="4938" spans="12:12" ht="15.75" customHeight="1" x14ac:dyDescent="0.25">
      <c r="L4938" s="13" t="str">
        <f t="shared" si="77"/>
        <v>no incluido</v>
      </c>
    </row>
    <row r="4939" spans="12:12" ht="15.75" customHeight="1" x14ac:dyDescent="0.25">
      <c r="L4939" s="13" t="str">
        <f t="shared" si="77"/>
        <v>no incluido</v>
      </c>
    </row>
    <row r="4940" spans="12:12" ht="15.75" customHeight="1" x14ac:dyDescent="0.25">
      <c r="L4940" s="13" t="str">
        <f t="shared" si="77"/>
        <v>no incluido</v>
      </c>
    </row>
    <row r="4941" spans="12:12" ht="15.75" customHeight="1" x14ac:dyDescent="0.25">
      <c r="L4941" s="13" t="str">
        <f t="shared" si="77"/>
        <v>no incluido</v>
      </c>
    </row>
    <row r="4942" spans="12:12" ht="15.75" customHeight="1" x14ac:dyDescent="0.25">
      <c r="L4942" s="13" t="str">
        <f t="shared" si="77"/>
        <v>no incluido</v>
      </c>
    </row>
    <row r="4943" spans="12:12" ht="15.75" customHeight="1" x14ac:dyDescent="0.25">
      <c r="L4943" s="13" t="str">
        <f t="shared" si="77"/>
        <v>no incluido</v>
      </c>
    </row>
    <row r="4944" spans="12:12" ht="15.75" customHeight="1" x14ac:dyDescent="0.25">
      <c r="L4944" s="13" t="str">
        <f t="shared" si="77"/>
        <v>no incluido</v>
      </c>
    </row>
    <row r="4945" spans="12:12" ht="15.75" customHeight="1" x14ac:dyDescent="0.25">
      <c r="L4945" s="13" t="str">
        <f t="shared" si="77"/>
        <v>no incluido</v>
      </c>
    </row>
    <row r="4946" spans="12:12" ht="15.75" customHeight="1" x14ac:dyDescent="0.25">
      <c r="L4946" s="13" t="str">
        <f t="shared" si="77"/>
        <v>no incluido</v>
      </c>
    </row>
    <row r="4947" spans="12:12" ht="15.75" customHeight="1" x14ac:dyDescent="0.25">
      <c r="L4947" s="13" t="str">
        <f t="shared" si="77"/>
        <v>no incluido</v>
      </c>
    </row>
    <row r="4948" spans="12:12" ht="15.75" customHeight="1" x14ac:dyDescent="0.25">
      <c r="L4948" s="13" t="str">
        <f t="shared" si="77"/>
        <v>no incluido</v>
      </c>
    </row>
    <row r="4949" spans="12:12" ht="15.75" customHeight="1" x14ac:dyDescent="0.25">
      <c r="L4949" s="13" t="str">
        <f t="shared" si="77"/>
        <v>no incluido</v>
      </c>
    </row>
    <row r="4950" spans="12:12" ht="15.75" customHeight="1" x14ac:dyDescent="0.25">
      <c r="L4950" s="13" t="str">
        <f t="shared" si="77"/>
        <v>no incluido</v>
      </c>
    </row>
    <row r="4951" spans="12:12" ht="15.75" customHeight="1" x14ac:dyDescent="0.25">
      <c r="L4951" s="13" t="str">
        <f t="shared" si="77"/>
        <v>no incluido</v>
      </c>
    </row>
    <row r="4952" spans="12:12" ht="15.75" customHeight="1" x14ac:dyDescent="0.25">
      <c r="L4952" s="13" t="str">
        <f t="shared" si="77"/>
        <v>no incluido</v>
      </c>
    </row>
    <row r="4953" spans="12:12" ht="15.75" customHeight="1" x14ac:dyDescent="0.25">
      <c r="L4953" s="13" t="str">
        <f t="shared" si="77"/>
        <v>no incluido</v>
      </c>
    </row>
    <row r="4954" spans="12:12" ht="15.75" customHeight="1" x14ac:dyDescent="0.25">
      <c r="L4954" s="13" t="str">
        <f t="shared" si="77"/>
        <v>no incluido</v>
      </c>
    </row>
    <row r="4955" spans="12:12" ht="15.75" customHeight="1" x14ac:dyDescent="0.25">
      <c r="L4955" s="13" t="str">
        <f t="shared" si="77"/>
        <v>no incluido</v>
      </c>
    </row>
    <row r="4956" spans="12:12" ht="15.75" customHeight="1" x14ac:dyDescent="0.25">
      <c r="L4956" s="13" t="str">
        <f t="shared" si="77"/>
        <v>no incluido</v>
      </c>
    </row>
    <row r="4957" spans="12:12" ht="15.75" customHeight="1" x14ac:dyDescent="0.25">
      <c r="L4957" s="13" t="str">
        <f t="shared" si="77"/>
        <v>no incluido</v>
      </c>
    </row>
    <row r="4958" spans="12:12" ht="15.75" customHeight="1" x14ac:dyDescent="0.25">
      <c r="L4958" s="13" t="str">
        <f t="shared" si="77"/>
        <v>no incluido</v>
      </c>
    </row>
    <row r="4959" spans="12:12" ht="15.75" customHeight="1" x14ac:dyDescent="0.25">
      <c r="L4959" s="13" t="str">
        <f t="shared" si="77"/>
        <v>no incluido</v>
      </c>
    </row>
    <row r="4960" spans="12:12" ht="15.75" customHeight="1" x14ac:dyDescent="0.25">
      <c r="L4960" s="13" t="str">
        <f t="shared" si="77"/>
        <v>no incluido</v>
      </c>
    </row>
    <row r="4961" spans="12:12" ht="15.75" customHeight="1" x14ac:dyDescent="0.25">
      <c r="L4961" s="13" t="str">
        <f t="shared" si="77"/>
        <v>no incluido</v>
      </c>
    </row>
    <row r="4962" spans="12:12" ht="15.75" customHeight="1" x14ac:dyDescent="0.25">
      <c r="L4962" s="13" t="str">
        <f t="shared" si="77"/>
        <v>no incluido</v>
      </c>
    </row>
    <row r="4963" spans="12:12" ht="15.75" customHeight="1" x14ac:dyDescent="0.25">
      <c r="L4963" s="13" t="str">
        <f t="shared" si="77"/>
        <v>no incluido</v>
      </c>
    </row>
    <row r="4964" spans="12:12" ht="15.75" customHeight="1" x14ac:dyDescent="0.25">
      <c r="L4964" s="13" t="str">
        <f t="shared" si="77"/>
        <v>no incluido</v>
      </c>
    </row>
    <row r="4965" spans="12:12" ht="15.75" customHeight="1" x14ac:dyDescent="0.25">
      <c r="L4965" s="13" t="str">
        <f t="shared" si="77"/>
        <v>no incluido</v>
      </c>
    </row>
    <row r="4966" spans="12:12" ht="15.75" customHeight="1" x14ac:dyDescent="0.25">
      <c r="L4966" s="13" t="str">
        <f t="shared" si="77"/>
        <v>no incluido</v>
      </c>
    </row>
    <row r="4967" spans="12:12" ht="15.75" customHeight="1" x14ac:dyDescent="0.25">
      <c r="L4967" s="13" t="str">
        <f t="shared" si="77"/>
        <v>no incluido</v>
      </c>
    </row>
    <row r="4968" spans="12:12" ht="15.75" customHeight="1" x14ac:dyDescent="0.25">
      <c r="L4968" s="13" t="str">
        <f t="shared" si="77"/>
        <v>no incluido</v>
      </c>
    </row>
    <row r="4969" spans="12:12" ht="15.75" customHeight="1" x14ac:dyDescent="0.25">
      <c r="L4969" s="13" t="str">
        <f t="shared" si="77"/>
        <v>no incluido</v>
      </c>
    </row>
    <row r="4970" spans="12:12" ht="15.75" customHeight="1" x14ac:dyDescent="0.25">
      <c r="L4970" s="13" t="str">
        <f t="shared" si="77"/>
        <v>no incluido</v>
      </c>
    </row>
    <row r="4971" spans="12:12" ht="15.75" customHeight="1" x14ac:dyDescent="0.25">
      <c r="L4971" s="13" t="str">
        <f t="shared" si="77"/>
        <v>no incluido</v>
      </c>
    </row>
    <row r="4972" spans="12:12" ht="15.75" customHeight="1" x14ac:dyDescent="0.25">
      <c r="L4972" s="13" t="str">
        <f t="shared" si="77"/>
        <v>no incluido</v>
      </c>
    </row>
    <row r="4973" spans="12:12" ht="15.75" customHeight="1" x14ac:dyDescent="0.25">
      <c r="L4973" s="13" t="str">
        <f t="shared" si="77"/>
        <v>no incluido</v>
      </c>
    </row>
    <row r="4974" spans="12:12" ht="15.75" customHeight="1" x14ac:dyDescent="0.25">
      <c r="L4974" s="13" t="str">
        <f t="shared" si="77"/>
        <v>no incluido</v>
      </c>
    </row>
    <row r="4975" spans="12:12" ht="15.75" customHeight="1" x14ac:dyDescent="0.25">
      <c r="L4975" s="13" t="str">
        <f t="shared" si="77"/>
        <v>no incluido</v>
      </c>
    </row>
    <row r="4976" spans="12:12" ht="15.75" customHeight="1" x14ac:dyDescent="0.25">
      <c r="L4976" s="13" t="str">
        <f t="shared" si="77"/>
        <v>no incluido</v>
      </c>
    </row>
    <row r="4977" spans="12:12" ht="15.75" customHeight="1" x14ac:dyDescent="0.25">
      <c r="L4977" s="13" t="str">
        <f t="shared" si="77"/>
        <v>no incluido</v>
      </c>
    </row>
    <row r="4978" spans="12:12" ht="15.75" customHeight="1" x14ac:dyDescent="0.25">
      <c r="L4978" s="13" t="str">
        <f t="shared" si="77"/>
        <v>no incluido</v>
      </c>
    </row>
    <row r="4979" spans="12:12" ht="15.75" customHeight="1" x14ac:dyDescent="0.25">
      <c r="L4979" s="13" t="str">
        <f t="shared" si="77"/>
        <v>no incluido</v>
      </c>
    </row>
    <row r="4980" spans="12:12" ht="15.75" customHeight="1" x14ac:dyDescent="0.25">
      <c r="L4980" s="13" t="str">
        <f t="shared" si="77"/>
        <v>no incluido</v>
      </c>
    </row>
    <row r="4981" spans="12:12" ht="15.75" customHeight="1" x14ac:dyDescent="0.25">
      <c r="L4981" s="13" t="str">
        <f t="shared" si="77"/>
        <v>no incluido</v>
      </c>
    </row>
    <row r="4982" spans="12:12" ht="15.75" customHeight="1" x14ac:dyDescent="0.25">
      <c r="L4982" s="13" t="str">
        <f t="shared" si="77"/>
        <v>no incluido</v>
      </c>
    </row>
    <row r="4983" spans="12:12" ht="15.75" customHeight="1" x14ac:dyDescent="0.25">
      <c r="L4983" s="13" t="str">
        <f t="shared" si="77"/>
        <v>no incluido</v>
      </c>
    </row>
    <row r="4984" spans="12:12" ht="15.75" customHeight="1" x14ac:dyDescent="0.25">
      <c r="L4984" s="13" t="str">
        <f t="shared" si="77"/>
        <v>no incluido</v>
      </c>
    </row>
    <row r="4985" spans="12:12" ht="15.75" customHeight="1" x14ac:dyDescent="0.25">
      <c r="L4985" s="13" t="str">
        <f t="shared" si="77"/>
        <v>no incluido</v>
      </c>
    </row>
    <row r="4986" spans="12:12" ht="15.75" customHeight="1" x14ac:dyDescent="0.25">
      <c r="L4986" s="13" t="str">
        <f t="shared" si="77"/>
        <v>no incluido</v>
      </c>
    </row>
    <row r="4987" spans="12:12" ht="15.75" customHeight="1" x14ac:dyDescent="0.25">
      <c r="L4987" s="13" t="str">
        <f t="shared" si="77"/>
        <v>no incluido</v>
      </c>
    </row>
    <row r="4988" spans="12:12" ht="15.75" customHeight="1" x14ac:dyDescent="0.25">
      <c r="L4988" s="13" t="str">
        <f t="shared" si="77"/>
        <v>no incluido</v>
      </c>
    </row>
    <row r="4989" spans="12:12" ht="15.75" customHeight="1" x14ac:dyDescent="0.25">
      <c r="L4989" s="13" t="str">
        <f t="shared" si="77"/>
        <v>no incluido</v>
      </c>
    </row>
    <row r="4990" spans="12:12" ht="15.75" customHeight="1" x14ac:dyDescent="0.25">
      <c r="L4990" s="13" t="str">
        <f t="shared" si="77"/>
        <v>no incluido</v>
      </c>
    </row>
    <row r="4991" spans="12:12" ht="15.75" customHeight="1" x14ac:dyDescent="0.25">
      <c r="L4991" s="13" t="str">
        <f t="shared" si="77"/>
        <v>no incluido</v>
      </c>
    </row>
    <row r="4992" spans="12:12" ht="15.75" customHeight="1" x14ac:dyDescent="0.25">
      <c r="L4992" s="13" t="str">
        <f t="shared" si="77"/>
        <v>no incluido</v>
      </c>
    </row>
    <row r="4993" spans="12:12" ht="15.75" customHeight="1" x14ac:dyDescent="0.25">
      <c r="L4993" s="13" t="str">
        <f t="shared" si="77"/>
        <v>no incluido</v>
      </c>
    </row>
    <row r="4994" spans="12:12" ht="15.75" customHeight="1" x14ac:dyDescent="0.25">
      <c r="L4994" s="13" t="str">
        <f t="shared" ref="L4994:L5057" si="78">IF(ISNUMBER(VLOOKUP(A4994,PRE,1,FALSE)),"PreAlerta",IF(ISNUMBER(VLOOKUP(A4994,POST,1,FALSE)),"PostAlerta",IF(ISNUMBER(VLOOKUP(A4994,EXCL,1,FALSE)),"Excluida","no incluido")))</f>
        <v>no incluido</v>
      </c>
    </row>
    <row r="4995" spans="12:12" ht="15.75" customHeight="1" x14ac:dyDescent="0.25">
      <c r="L4995" s="13" t="str">
        <f t="shared" si="78"/>
        <v>no incluido</v>
      </c>
    </row>
    <row r="4996" spans="12:12" ht="15.75" customHeight="1" x14ac:dyDescent="0.25">
      <c r="L4996" s="13" t="str">
        <f t="shared" si="78"/>
        <v>no incluido</v>
      </c>
    </row>
    <row r="4997" spans="12:12" ht="15.75" customHeight="1" x14ac:dyDescent="0.25">
      <c r="L4997" s="13" t="str">
        <f t="shared" si="78"/>
        <v>no incluido</v>
      </c>
    </row>
    <row r="4998" spans="12:12" ht="15.75" customHeight="1" x14ac:dyDescent="0.25">
      <c r="L4998" s="13" t="str">
        <f t="shared" si="78"/>
        <v>no incluido</v>
      </c>
    </row>
    <row r="4999" spans="12:12" ht="15.75" customHeight="1" x14ac:dyDescent="0.25">
      <c r="L4999" s="13" t="str">
        <f t="shared" si="78"/>
        <v>no incluido</v>
      </c>
    </row>
    <row r="5000" spans="12:12" ht="15.75" customHeight="1" x14ac:dyDescent="0.25">
      <c r="L5000" s="13" t="str">
        <f t="shared" si="78"/>
        <v>no incluido</v>
      </c>
    </row>
    <row r="5001" spans="12:12" ht="15.75" customHeight="1" x14ac:dyDescent="0.25">
      <c r="L5001" s="13" t="str">
        <f t="shared" si="78"/>
        <v>no incluido</v>
      </c>
    </row>
    <row r="5002" spans="12:12" ht="15.75" customHeight="1" x14ac:dyDescent="0.25">
      <c r="L5002" s="13" t="str">
        <f t="shared" si="78"/>
        <v>no incluido</v>
      </c>
    </row>
    <row r="5003" spans="12:12" ht="15.75" customHeight="1" x14ac:dyDescent="0.25">
      <c r="L5003" s="13" t="str">
        <f t="shared" si="78"/>
        <v>no incluido</v>
      </c>
    </row>
    <row r="5004" spans="12:12" ht="15.75" customHeight="1" x14ac:dyDescent="0.25">
      <c r="L5004" s="13" t="str">
        <f t="shared" si="78"/>
        <v>no incluido</v>
      </c>
    </row>
    <row r="5005" spans="12:12" ht="15.75" customHeight="1" x14ac:dyDescent="0.25">
      <c r="L5005" s="13" t="str">
        <f t="shared" si="78"/>
        <v>no incluido</v>
      </c>
    </row>
    <row r="5006" spans="12:12" ht="15.75" customHeight="1" x14ac:dyDescent="0.25">
      <c r="L5006" s="13" t="str">
        <f t="shared" si="78"/>
        <v>no incluido</v>
      </c>
    </row>
    <row r="5007" spans="12:12" ht="15.75" customHeight="1" x14ac:dyDescent="0.25">
      <c r="L5007" s="13" t="str">
        <f t="shared" si="78"/>
        <v>no incluido</v>
      </c>
    </row>
    <row r="5008" spans="12:12" ht="15.75" customHeight="1" x14ac:dyDescent="0.25">
      <c r="L5008" s="13" t="str">
        <f t="shared" si="78"/>
        <v>no incluido</v>
      </c>
    </row>
    <row r="5009" spans="12:12" ht="15.75" customHeight="1" x14ac:dyDescent="0.25">
      <c r="L5009" s="13" t="str">
        <f t="shared" si="78"/>
        <v>no incluido</v>
      </c>
    </row>
    <row r="5010" spans="12:12" ht="15.75" customHeight="1" x14ac:dyDescent="0.25">
      <c r="L5010" s="13" t="str">
        <f t="shared" si="78"/>
        <v>no incluido</v>
      </c>
    </row>
    <row r="5011" spans="12:12" ht="15.75" customHeight="1" x14ac:dyDescent="0.25">
      <c r="L5011" s="13" t="str">
        <f t="shared" si="78"/>
        <v>no incluido</v>
      </c>
    </row>
    <row r="5012" spans="12:12" ht="15.75" customHeight="1" x14ac:dyDescent="0.25">
      <c r="L5012" s="13" t="str">
        <f t="shared" si="78"/>
        <v>no incluido</v>
      </c>
    </row>
    <row r="5013" spans="12:12" ht="15.75" customHeight="1" x14ac:dyDescent="0.25">
      <c r="L5013" s="13" t="str">
        <f t="shared" si="78"/>
        <v>no incluido</v>
      </c>
    </row>
    <row r="5014" spans="12:12" ht="15.75" customHeight="1" x14ac:dyDescent="0.25">
      <c r="L5014" s="13" t="str">
        <f t="shared" si="78"/>
        <v>no incluido</v>
      </c>
    </row>
    <row r="5015" spans="12:12" ht="15.75" customHeight="1" x14ac:dyDescent="0.25">
      <c r="L5015" s="13" t="str">
        <f t="shared" si="78"/>
        <v>no incluido</v>
      </c>
    </row>
    <row r="5016" spans="12:12" ht="15.75" customHeight="1" x14ac:dyDescent="0.25">
      <c r="L5016" s="13" t="str">
        <f t="shared" si="78"/>
        <v>no incluido</v>
      </c>
    </row>
    <row r="5017" spans="12:12" ht="15.75" customHeight="1" x14ac:dyDescent="0.25">
      <c r="L5017" s="13" t="str">
        <f t="shared" si="78"/>
        <v>no incluido</v>
      </c>
    </row>
    <row r="5018" spans="12:12" ht="15.75" customHeight="1" x14ac:dyDescent="0.25">
      <c r="L5018" s="13" t="str">
        <f t="shared" si="78"/>
        <v>no incluido</v>
      </c>
    </row>
    <row r="5019" spans="12:12" ht="15.75" customHeight="1" x14ac:dyDescent="0.25">
      <c r="L5019" s="13" t="str">
        <f t="shared" si="78"/>
        <v>no incluido</v>
      </c>
    </row>
    <row r="5020" spans="12:12" ht="15.75" customHeight="1" x14ac:dyDescent="0.25">
      <c r="L5020" s="13" t="str">
        <f t="shared" si="78"/>
        <v>no incluido</v>
      </c>
    </row>
    <row r="5021" spans="12:12" ht="15.75" customHeight="1" x14ac:dyDescent="0.25">
      <c r="L5021" s="13" t="str">
        <f t="shared" si="78"/>
        <v>no incluido</v>
      </c>
    </row>
    <row r="5022" spans="12:12" ht="15.75" customHeight="1" x14ac:dyDescent="0.25">
      <c r="L5022" s="13" t="str">
        <f t="shared" si="78"/>
        <v>no incluido</v>
      </c>
    </row>
    <row r="5023" spans="12:12" ht="15.75" customHeight="1" x14ac:dyDescent="0.25">
      <c r="L5023" s="13" t="str">
        <f t="shared" si="78"/>
        <v>no incluido</v>
      </c>
    </row>
    <row r="5024" spans="12:12" ht="15.75" customHeight="1" x14ac:dyDescent="0.25">
      <c r="L5024" s="13" t="str">
        <f t="shared" si="78"/>
        <v>no incluido</v>
      </c>
    </row>
    <row r="5025" spans="12:12" ht="15.75" customHeight="1" x14ac:dyDescent="0.25">
      <c r="L5025" s="13" t="str">
        <f t="shared" si="78"/>
        <v>no incluido</v>
      </c>
    </row>
    <row r="5026" spans="12:12" ht="15.75" customHeight="1" x14ac:dyDescent="0.25">
      <c r="L5026" s="13" t="str">
        <f t="shared" si="78"/>
        <v>no incluido</v>
      </c>
    </row>
    <row r="5027" spans="12:12" ht="15.75" customHeight="1" x14ac:dyDescent="0.25">
      <c r="L5027" s="13" t="str">
        <f t="shared" si="78"/>
        <v>no incluido</v>
      </c>
    </row>
    <row r="5028" spans="12:12" ht="15.75" customHeight="1" x14ac:dyDescent="0.25">
      <c r="L5028" s="13" t="str">
        <f t="shared" si="78"/>
        <v>no incluido</v>
      </c>
    </row>
    <row r="5029" spans="12:12" ht="15.75" customHeight="1" x14ac:dyDescent="0.25">
      <c r="L5029" s="13" t="str">
        <f t="shared" si="78"/>
        <v>no incluido</v>
      </c>
    </row>
    <row r="5030" spans="12:12" ht="15.75" customHeight="1" x14ac:dyDescent="0.25">
      <c r="L5030" s="13" t="str">
        <f t="shared" si="78"/>
        <v>no incluido</v>
      </c>
    </row>
    <row r="5031" spans="12:12" ht="15.75" customHeight="1" x14ac:dyDescent="0.25">
      <c r="L5031" s="13" t="str">
        <f t="shared" si="78"/>
        <v>no incluido</v>
      </c>
    </row>
    <row r="5032" spans="12:12" ht="15.75" customHeight="1" x14ac:dyDescent="0.25">
      <c r="L5032" s="13" t="str">
        <f t="shared" si="78"/>
        <v>no incluido</v>
      </c>
    </row>
    <row r="5033" spans="12:12" ht="15.75" customHeight="1" x14ac:dyDescent="0.25">
      <c r="L5033" s="13" t="str">
        <f t="shared" si="78"/>
        <v>no incluido</v>
      </c>
    </row>
    <row r="5034" spans="12:12" ht="15.75" customHeight="1" x14ac:dyDescent="0.25">
      <c r="L5034" s="13" t="str">
        <f t="shared" si="78"/>
        <v>no incluido</v>
      </c>
    </row>
    <row r="5035" spans="12:12" ht="15.75" customHeight="1" x14ac:dyDescent="0.25">
      <c r="L5035" s="13" t="str">
        <f t="shared" si="78"/>
        <v>no incluido</v>
      </c>
    </row>
    <row r="5036" spans="12:12" ht="15.75" customHeight="1" x14ac:dyDescent="0.25">
      <c r="L5036" s="13" t="str">
        <f t="shared" si="78"/>
        <v>no incluido</v>
      </c>
    </row>
    <row r="5037" spans="12:12" ht="15.75" customHeight="1" x14ac:dyDescent="0.25">
      <c r="L5037" s="13" t="str">
        <f t="shared" si="78"/>
        <v>no incluido</v>
      </c>
    </row>
    <row r="5038" spans="12:12" ht="15.75" customHeight="1" x14ac:dyDescent="0.25">
      <c r="L5038" s="13" t="str">
        <f t="shared" si="78"/>
        <v>no incluido</v>
      </c>
    </row>
    <row r="5039" spans="12:12" ht="15.75" customHeight="1" x14ac:dyDescent="0.25">
      <c r="L5039" s="13" t="str">
        <f t="shared" si="78"/>
        <v>no incluido</v>
      </c>
    </row>
    <row r="5040" spans="12:12" ht="15.75" customHeight="1" x14ac:dyDescent="0.25">
      <c r="L5040" s="13" t="str">
        <f t="shared" si="78"/>
        <v>no incluido</v>
      </c>
    </row>
    <row r="5041" spans="12:12" ht="15.75" customHeight="1" x14ac:dyDescent="0.25">
      <c r="L5041" s="13" t="str">
        <f t="shared" si="78"/>
        <v>no incluido</v>
      </c>
    </row>
    <row r="5042" spans="12:12" ht="15.75" customHeight="1" x14ac:dyDescent="0.25">
      <c r="L5042" s="13" t="str">
        <f t="shared" si="78"/>
        <v>no incluido</v>
      </c>
    </row>
    <row r="5043" spans="12:12" ht="15.75" customHeight="1" x14ac:dyDescent="0.25">
      <c r="L5043" s="13" t="str">
        <f t="shared" si="78"/>
        <v>no incluido</v>
      </c>
    </row>
    <row r="5044" spans="12:12" ht="15.75" customHeight="1" x14ac:dyDescent="0.25">
      <c r="L5044" s="13" t="str">
        <f t="shared" si="78"/>
        <v>no incluido</v>
      </c>
    </row>
    <row r="5045" spans="12:12" ht="15.75" customHeight="1" x14ac:dyDescent="0.25">
      <c r="L5045" s="13" t="str">
        <f t="shared" si="78"/>
        <v>no incluido</v>
      </c>
    </row>
    <row r="5046" spans="12:12" ht="15.75" customHeight="1" x14ac:dyDescent="0.25">
      <c r="L5046" s="13" t="str">
        <f t="shared" si="78"/>
        <v>no incluido</v>
      </c>
    </row>
    <row r="5047" spans="12:12" ht="15.75" customHeight="1" x14ac:dyDescent="0.25">
      <c r="L5047" s="13" t="str">
        <f t="shared" si="78"/>
        <v>no incluido</v>
      </c>
    </row>
    <row r="5048" spans="12:12" ht="15.75" customHeight="1" x14ac:dyDescent="0.25">
      <c r="L5048" s="13" t="str">
        <f t="shared" si="78"/>
        <v>no incluido</v>
      </c>
    </row>
    <row r="5049" spans="12:12" ht="15.75" customHeight="1" x14ac:dyDescent="0.25">
      <c r="L5049" s="13" t="str">
        <f t="shared" si="78"/>
        <v>no incluido</v>
      </c>
    </row>
    <row r="5050" spans="12:12" ht="15.75" customHeight="1" x14ac:dyDescent="0.25">
      <c r="L5050" s="13" t="str">
        <f t="shared" si="78"/>
        <v>no incluido</v>
      </c>
    </row>
    <row r="5051" spans="12:12" ht="15.75" customHeight="1" x14ac:dyDescent="0.25">
      <c r="L5051" s="13" t="str">
        <f t="shared" si="78"/>
        <v>no incluido</v>
      </c>
    </row>
    <row r="5052" spans="12:12" ht="15.75" customHeight="1" x14ac:dyDescent="0.25">
      <c r="L5052" s="13" t="str">
        <f t="shared" si="78"/>
        <v>no incluido</v>
      </c>
    </row>
    <row r="5053" spans="12:12" ht="15.75" customHeight="1" x14ac:dyDescent="0.25">
      <c r="L5053" s="13" t="str">
        <f t="shared" si="78"/>
        <v>no incluido</v>
      </c>
    </row>
    <row r="5054" spans="12:12" ht="15.75" customHeight="1" x14ac:dyDescent="0.25">
      <c r="L5054" s="13" t="str">
        <f t="shared" si="78"/>
        <v>no incluido</v>
      </c>
    </row>
    <row r="5055" spans="12:12" ht="15.75" customHeight="1" x14ac:dyDescent="0.25">
      <c r="L5055" s="13" t="str">
        <f t="shared" si="78"/>
        <v>no incluido</v>
      </c>
    </row>
    <row r="5056" spans="12:12" ht="15.75" customHeight="1" x14ac:dyDescent="0.25">
      <c r="L5056" s="13" t="str">
        <f t="shared" si="78"/>
        <v>no incluido</v>
      </c>
    </row>
    <row r="5057" spans="12:12" ht="15.75" customHeight="1" x14ac:dyDescent="0.25">
      <c r="L5057" s="13" t="str">
        <f t="shared" si="78"/>
        <v>no incluido</v>
      </c>
    </row>
    <row r="5058" spans="12:12" ht="15.75" customHeight="1" x14ac:dyDescent="0.25">
      <c r="L5058" s="13" t="str">
        <f t="shared" ref="L5058:L5121" si="79">IF(ISNUMBER(VLOOKUP(A5058,PRE,1,FALSE)),"PreAlerta",IF(ISNUMBER(VLOOKUP(A5058,POST,1,FALSE)),"PostAlerta",IF(ISNUMBER(VLOOKUP(A5058,EXCL,1,FALSE)),"Excluida","no incluido")))</f>
        <v>no incluido</v>
      </c>
    </row>
    <row r="5059" spans="12:12" ht="15.75" customHeight="1" x14ac:dyDescent="0.25">
      <c r="L5059" s="13" t="str">
        <f t="shared" si="79"/>
        <v>no incluido</v>
      </c>
    </row>
    <row r="5060" spans="12:12" ht="15.75" customHeight="1" x14ac:dyDescent="0.25">
      <c r="L5060" s="13" t="str">
        <f t="shared" si="79"/>
        <v>no incluido</v>
      </c>
    </row>
    <row r="5061" spans="12:12" ht="15.75" customHeight="1" x14ac:dyDescent="0.25">
      <c r="L5061" s="13" t="str">
        <f t="shared" si="79"/>
        <v>no incluido</v>
      </c>
    </row>
    <row r="5062" spans="12:12" ht="15.75" customHeight="1" x14ac:dyDescent="0.25">
      <c r="L5062" s="13" t="str">
        <f t="shared" si="79"/>
        <v>no incluido</v>
      </c>
    </row>
    <row r="5063" spans="12:12" ht="15.75" customHeight="1" x14ac:dyDescent="0.25">
      <c r="L5063" s="13" t="str">
        <f t="shared" si="79"/>
        <v>no incluido</v>
      </c>
    </row>
    <row r="5064" spans="12:12" ht="15.75" customHeight="1" x14ac:dyDescent="0.25">
      <c r="L5064" s="13" t="str">
        <f t="shared" si="79"/>
        <v>no incluido</v>
      </c>
    </row>
    <row r="5065" spans="12:12" ht="15.75" customHeight="1" x14ac:dyDescent="0.25">
      <c r="L5065" s="13" t="str">
        <f t="shared" si="79"/>
        <v>no incluido</v>
      </c>
    </row>
    <row r="5066" spans="12:12" ht="15.75" customHeight="1" x14ac:dyDescent="0.25">
      <c r="L5066" s="13" t="str">
        <f t="shared" si="79"/>
        <v>no incluido</v>
      </c>
    </row>
    <row r="5067" spans="12:12" ht="15.75" customHeight="1" x14ac:dyDescent="0.25">
      <c r="L5067" s="13" t="str">
        <f t="shared" si="79"/>
        <v>no incluido</v>
      </c>
    </row>
    <row r="5068" spans="12:12" ht="15.75" customHeight="1" x14ac:dyDescent="0.25">
      <c r="L5068" s="13" t="str">
        <f t="shared" si="79"/>
        <v>no incluido</v>
      </c>
    </row>
    <row r="5069" spans="12:12" ht="15.75" customHeight="1" x14ac:dyDescent="0.25">
      <c r="L5069" s="13" t="str">
        <f t="shared" si="79"/>
        <v>no incluido</v>
      </c>
    </row>
    <row r="5070" spans="12:12" ht="15.75" customHeight="1" x14ac:dyDescent="0.25">
      <c r="L5070" s="13" t="str">
        <f t="shared" si="79"/>
        <v>no incluido</v>
      </c>
    </row>
    <row r="5071" spans="12:12" ht="15.75" customHeight="1" x14ac:dyDescent="0.25">
      <c r="L5071" s="13" t="str">
        <f t="shared" si="79"/>
        <v>no incluido</v>
      </c>
    </row>
    <row r="5072" spans="12:12" ht="15.75" customHeight="1" x14ac:dyDescent="0.25">
      <c r="L5072" s="13" t="str">
        <f t="shared" si="79"/>
        <v>no incluido</v>
      </c>
    </row>
    <row r="5073" spans="12:12" ht="15.75" customHeight="1" x14ac:dyDescent="0.25">
      <c r="L5073" s="13" t="str">
        <f t="shared" si="79"/>
        <v>no incluido</v>
      </c>
    </row>
    <row r="5074" spans="12:12" ht="15.75" customHeight="1" x14ac:dyDescent="0.25">
      <c r="L5074" s="13" t="str">
        <f t="shared" si="79"/>
        <v>no incluido</v>
      </c>
    </row>
    <row r="5075" spans="12:12" ht="15.75" customHeight="1" x14ac:dyDescent="0.25">
      <c r="L5075" s="13" t="str">
        <f t="shared" si="79"/>
        <v>no incluido</v>
      </c>
    </row>
    <row r="5076" spans="12:12" ht="15.75" customHeight="1" x14ac:dyDescent="0.25">
      <c r="L5076" s="13" t="str">
        <f t="shared" si="79"/>
        <v>no incluido</v>
      </c>
    </row>
    <row r="5077" spans="12:12" ht="15.75" customHeight="1" x14ac:dyDescent="0.25">
      <c r="L5077" s="13" t="str">
        <f t="shared" si="79"/>
        <v>no incluido</v>
      </c>
    </row>
    <row r="5078" spans="12:12" ht="15.75" customHeight="1" x14ac:dyDescent="0.25">
      <c r="L5078" s="13" t="str">
        <f t="shared" si="79"/>
        <v>no incluido</v>
      </c>
    </row>
    <row r="5079" spans="12:12" ht="15.75" customHeight="1" x14ac:dyDescent="0.25">
      <c r="L5079" s="13" t="str">
        <f t="shared" si="79"/>
        <v>no incluido</v>
      </c>
    </row>
    <row r="5080" spans="12:12" ht="15.75" customHeight="1" x14ac:dyDescent="0.25">
      <c r="L5080" s="13" t="str">
        <f t="shared" si="79"/>
        <v>no incluido</v>
      </c>
    </row>
    <row r="5081" spans="12:12" ht="15.75" customHeight="1" x14ac:dyDescent="0.25">
      <c r="L5081" s="13" t="str">
        <f t="shared" si="79"/>
        <v>no incluido</v>
      </c>
    </row>
    <row r="5082" spans="12:12" ht="15.75" customHeight="1" x14ac:dyDescent="0.25">
      <c r="L5082" s="13" t="str">
        <f t="shared" si="79"/>
        <v>no incluido</v>
      </c>
    </row>
    <row r="5083" spans="12:12" ht="15.75" customHeight="1" x14ac:dyDescent="0.25">
      <c r="L5083" s="13" t="str">
        <f t="shared" si="79"/>
        <v>no incluido</v>
      </c>
    </row>
    <row r="5084" spans="12:12" ht="15.75" customHeight="1" x14ac:dyDescent="0.25">
      <c r="L5084" s="13" t="str">
        <f t="shared" si="79"/>
        <v>no incluido</v>
      </c>
    </row>
    <row r="5085" spans="12:12" ht="15.75" customHeight="1" x14ac:dyDescent="0.25">
      <c r="L5085" s="13" t="str">
        <f t="shared" si="79"/>
        <v>no incluido</v>
      </c>
    </row>
    <row r="5086" spans="12:12" ht="15.75" customHeight="1" x14ac:dyDescent="0.25">
      <c r="L5086" s="13" t="str">
        <f t="shared" si="79"/>
        <v>no incluido</v>
      </c>
    </row>
    <row r="5087" spans="12:12" ht="15.75" customHeight="1" x14ac:dyDescent="0.25">
      <c r="L5087" s="13" t="str">
        <f t="shared" si="79"/>
        <v>no incluido</v>
      </c>
    </row>
    <row r="5088" spans="12:12" ht="15.75" customHeight="1" x14ac:dyDescent="0.25">
      <c r="L5088" s="13" t="str">
        <f t="shared" si="79"/>
        <v>no incluido</v>
      </c>
    </row>
    <row r="5089" spans="12:12" ht="15.75" customHeight="1" x14ac:dyDescent="0.25">
      <c r="L5089" s="13" t="str">
        <f t="shared" si="79"/>
        <v>no incluido</v>
      </c>
    </row>
    <row r="5090" spans="12:12" ht="15.75" customHeight="1" x14ac:dyDescent="0.25">
      <c r="L5090" s="13" t="str">
        <f t="shared" si="79"/>
        <v>no incluido</v>
      </c>
    </row>
    <row r="5091" spans="12:12" ht="15.75" customHeight="1" x14ac:dyDescent="0.25">
      <c r="L5091" s="13" t="str">
        <f t="shared" si="79"/>
        <v>no incluido</v>
      </c>
    </row>
    <row r="5092" spans="12:12" ht="15.75" customHeight="1" x14ac:dyDescent="0.25">
      <c r="L5092" s="13" t="str">
        <f t="shared" si="79"/>
        <v>no incluido</v>
      </c>
    </row>
    <row r="5093" spans="12:12" ht="15.75" customHeight="1" x14ac:dyDescent="0.25">
      <c r="L5093" s="13" t="str">
        <f t="shared" si="79"/>
        <v>no incluido</v>
      </c>
    </row>
    <row r="5094" spans="12:12" ht="15.75" customHeight="1" x14ac:dyDescent="0.25">
      <c r="L5094" s="13" t="str">
        <f t="shared" si="79"/>
        <v>no incluido</v>
      </c>
    </row>
    <row r="5095" spans="12:12" ht="15.75" customHeight="1" x14ac:dyDescent="0.25">
      <c r="L5095" s="13" t="str">
        <f t="shared" si="79"/>
        <v>no incluido</v>
      </c>
    </row>
    <row r="5096" spans="12:12" ht="15.75" customHeight="1" x14ac:dyDescent="0.25">
      <c r="L5096" s="13" t="str">
        <f t="shared" si="79"/>
        <v>no incluido</v>
      </c>
    </row>
    <row r="5097" spans="12:12" ht="15.75" customHeight="1" x14ac:dyDescent="0.25">
      <c r="L5097" s="13" t="str">
        <f t="shared" si="79"/>
        <v>no incluido</v>
      </c>
    </row>
    <row r="5098" spans="12:12" ht="15.75" customHeight="1" x14ac:dyDescent="0.25">
      <c r="L5098" s="13" t="str">
        <f t="shared" si="79"/>
        <v>no incluido</v>
      </c>
    </row>
    <row r="5099" spans="12:12" ht="15.75" customHeight="1" x14ac:dyDescent="0.25">
      <c r="L5099" s="13" t="str">
        <f t="shared" si="79"/>
        <v>no incluido</v>
      </c>
    </row>
    <row r="5100" spans="12:12" ht="15.75" customHeight="1" x14ac:dyDescent="0.25">
      <c r="L5100" s="13" t="str">
        <f t="shared" si="79"/>
        <v>no incluido</v>
      </c>
    </row>
    <row r="5101" spans="12:12" ht="15.75" customHeight="1" x14ac:dyDescent="0.25">
      <c r="L5101" s="13" t="str">
        <f t="shared" si="79"/>
        <v>no incluido</v>
      </c>
    </row>
    <row r="5102" spans="12:12" ht="15.75" customHeight="1" x14ac:dyDescent="0.25">
      <c r="L5102" s="13" t="str">
        <f t="shared" si="79"/>
        <v>no incluido</v>
      </c>
    </row>
    <row r="5103" spans="12:12" ht="15.75" customHeight="1" x14ac:dyDescent="0.25">
      <c r="L5103" s="13" t="str">
        <f t="shared" si="79"/>
        <v>no incluido</v>
      </c>
    </row>
    <row r="5104" spans="12:12" ht="15.75" customHeight="1" x14ac:dyDescent="0.25">
      <c r="L5104" s="13" t="str">
        <f t="shared" si="79"/>
        <v>no incluido</v>
      </c>
    </row>
    <row r="5105" spans="12:12" ht="15.75" customHeight="1" x14ac:dyDescent="0.25">
      <c r="L5105" s="13" t="str">
        <f t="shared" si="79"/>
        <v>no incluido</v>
      </c>
    </row>
    <row r="5106" spans="12:12" ht="15.75" customHeight="1" x14ac:dyDescent="0.25">
      <c r="L5106" s="13" t="str">
        <f t="shared" si="79"/>
        <v>no incluido</v>
      </c>
    </row>
    <row r="5107" spans="12:12" ht="15.75" customHeight="1" x14ac:dyDescent="0.25">
      <c r="L5107" s="13" t="str">
        <f t="shared" si="79"/>
        <v>no incluido</v>
      </c>
    </row>
    <row r="5108" spans="12:12" ht="15.75" customHeight="1" x14ac:dyDescent="0.25">
      <c r="L5108" s="13" t="str">
        <f t="shared" si="79"/>
        <v>no incluido</v>
      </c>
    </row>
    <row r="5109" spans="12:12" ht="15.75" customHeight="1" x14ac:dyDescent="0.25">
      <c r="L5109" s="13" t="str">
        <f t="shared" si="79"/>
        <v>no incluido</v>
      </c>
    </row>
    <row r="5110" spans="12:12" ht="15.75" customHeight="1" x14ac:dyDescent="0.25">
      <c r="L5110" s="13" t="str">
        <f t="shared" si="79"/>
        <v>no incluido</v>
      </c>
    </row>
    <row r="5111" spans="12:12" ht="15.75" customHeight="1" x14ac:dyDescent="0.25">
      <c r="L5111" s="13" t="str">
        <f t="shared" si="79"/>
        <v>no incluido</v>
      </c>
    </row>
    <row r="5112" spans="12:12" ht="15.75" customHeight="1" x14ac:dyDescent="0.25">
      <c r="L5112" s="13" t="str">
        <f t="shared" si="79"/>
        <v>no incluido</v>
      </c>
    </row>
    <row r="5113" spans="12:12" ht="15.75" customHeight="1" x14ac:dyDescent="0.25">
      <c r="L5113" s="13" t="str">
        <f t="shared" si="79"/>
        <v>no incluido</v>
      </c>
    </row>
    <row r="5114" spans="12:12" ht="15.75" customHeight="1" x14ac:dyDescent="0.25">
      <c r="L5114" s="13" t="str">
        <f t="shared" si="79"/>
        <v>no incluido</v>
      </c>
    </row>
    <row r="5115" spans="12:12" ht="15.75" customHeight="1" x14ac:dyDescent="0.25">
      <c r="L5115" s="13" t="str">
        <f t="shared" si="79"/>
        <v>no incluido</v>
      </c>
    </row>
    <row r="5116" spans="12:12" ht="15.75" customHeight="1" x14ac:dyDescent="0.25">
      <c r="L5116" s="13" t="str">
        <f t="shared" si="79"/>
        <v>no incluido</v>
      </c>
    </row>
    <row r="5117" spans="12:12" ht="15.75" customHeight="1" x14ac:dyDescent="0.25">
      <c r="L5117" s="13" t="str">
        <f t="shared" si="79"/>
        <v>no incluido</v>
      </c>
    </row>
    <row r="5118" spans="12:12" ht="15.75" customHeight="1" x14ac:dyDescent="0.25">
      <c r="L5118" s="13" t="str">
        <f t="shared" si="79"/>
        <v>no incluido</v>
      </c>
    </row>
    <row r="5119" spans="12:12" ht="15.75" customHeight="1" x14ac:dyDescent="0.25">
      <c r="L5119" s="13" t="str">
        <f t="shared" si="79"/>
        <v>no incluido</v>
      </c>
    </row>
    <row r="5120" spans="12:12" ht="15.75" customHeight="1" x14ac:dyDescent="0.25">
      <c r="L5120" s="13" t="str">
        <f t="shared" si="79"/>
        <v>no incluido</v>
      </c>
    </row>
    <row r="5121" spans="12:12" ht="15.75" customHeight="1" x14ac:dyDescent="0.25">
      <c r="L5121" s="13" t="str">
        <f t="shared" si="79"/>
        <v>no incluido</v>
      </c>
    </row>
    <row r="5122" spans="12:12" ht="15.75" customHeight="1" x14ac:dyDescent="0.25">
      <c r="L5122" s="13" t="str">
        <f t="shared" ref="L5122:L5185" si="80">IF(ISNUMBER(VLOOKUP(A5122,PRE,1,FALSE)),"PreAlerta",IF(ISNUMBER(VLOOKUP(A5122,POST,1,FALSE)),"PostAlerta",IF(ISNUMBER(VLOOKUP(A5122,EXCL,1,FALSE)),"Excluida","no incluido")))</f>
        <v>no incluido</v>
      </c>
    </row>
    <row r="5123" spans="12:12" ht="15.75" customHeight="1" x14ac:dyDescent="0.25">
      <c r="L5123" s="13" t="str">
        <f t="shared" si="80"/>
        <v>no incluido</v>
      </c>
    </row>
    <row r="5124" spans="12:12" ht="15.75" customHeight="1" x14ac:dyDescent="0.25">
      <c r="L5124" s="13" t="str">
        <f t="shared" si="80"/>
        <v>no incluido</v>
      </c>
    </row>
    <row r="5125" spans="12:12" ht="15.75" customHeight="1" x14ac:dyDescent="0.25">
      <c r="L5125" s="13" t="str">
        <f t="shared" si="80"/>
        <v>no incluido</v>
      </c>
    </row>
    <row r="5126" spans="12:12" ht="15.75" customHeight="1" x14ac:dyDescent="0.25">
      <c r="L5126" s="13" t="str">
        <f t="shared" si="80"/>
        <v>no incluido</v>
      </c>
    </row>
    <row r="5127" spans="12:12" ht="15.75" customHeight="1" x14ac:dyDescent="0.25">
      <c r="L5127" s="13" t="str">
        <f t="shared" si="80"/>
        <v>no incluido</v>
      </c>
    </row>
    <row r="5128" spans="12:12" ht="15.75" customHeight="1" x14ac:dyDescent="0.25">
      <c r="L5128" s="13" t="str">
        <f t="shared" si="80"/>
        <v>no incluido</v>
      </c>
    </row>
    <row r="5129" spans="12:12" ht="15.75" customHeight="1" x14ac:dyDescent="0.25">
      <c r="L5129" s="13" t="str">
        <f t="shared" si="80"/>
        <v>no incluido</v>
      </c>
    </row>
    <row r="5130" spans="12:12" ht="15.75" customHeight="1" x14ac:dyDescent="0.25">
      <c r="L5130" s="13" t="str">
        <f t="shared" si="80"/>
        <v>no incluido</v>
      </c>
    </row>
    <row r="5131" spans="12:12" ht="15.75" customHeight="1" x14ac:dyDescent="0.25">
      <c r="L5131" s="13" t="str">
        <f t="shared" si="80"/>
        <v>no incluido</v>
      </c>
    </row>
    <row r="5132" spans="12:12" ht="15.75" customHeight="1" x14ac:dyDescent="0.25">
      <c r="L5132" s="13" t="str">
        <f t="shared" si="80"/>
        <v>no incluido</v>
      </c>
    </row>
    <row r="5133" spans="12:12" ht="15.75" customHeight="1" x14ac:dyDescent="0.25">
      <c r="L5133" s="13" t="str">
        <f t="shared" si="80"/>
        <v>no incluido</v>
      </c>
    </row>
    <row r="5134" spans="12:12" ht="15.75" customHeight="1" x14ac:dyDescent="0.25">
      <c r="L5134" s="13" t="str">
        <f t="shared" si="80"/>
        <v>no incluido</v>
      </c>
    </row>
    <row r="5135" spans="12:12" ht="15.75" customHeight="1" x14ac:dyDescent="0.25">
      <c r="L5135" s="13" t="str">
        <f t="shared" si="80"/>
        <v>no incluido</v>
      </c>
    </row>
    <row r="5136" spans="12:12" ht="15.75" customHeight="1" x14ac:dyDescent="0.25">
      <c r="L5136" s="13" t="str">
        <f t="shared" si="80"/>
        <v>no incluido</v>
      </c>
    </row>
    <row r="5137" spans="12:12" ht="15.75" customHeight="1" x14ac:dyDescent="0.25">
      <c r="L5137" s="13" t="str">
        <f t="shared" si="80"/>
        <v>no incluido</v>
      </c>
    </row>
    <row r="5138" spans="12:12" ht="15.75" customHeight="1" x14ac:dyDescent="0.25">
      <c r="L5138" s="13" t="str">
        <f t="shared" si="80"/>
        <v>no incluido</v>
      </c>
    </row>
    <row r="5139" spans="12:12" ht="15.75" customHeight="1" x14ac:dyDescent="0.25">
      <c r="L5139" s="13" t="str">
        <f t="shared" si="80"/>
        <v>no incluido</v>
      </c>
    </row>
    <row r="5140" spans="12:12" ht="15.75" customHeight="1" x14ac:dyDescent="0.25">
      <c r="L5140" s="13" t="str">
        <f t="shared" si="80"/>
        <v>no incluido</v>
      </c>
    </row>
    <row r="5141" spans="12:12" ht="15.75" customHeight="1" x14ac:dyDescent="0.25">
      <c r="L5141" s="13" t="str">
        <f t="shared" si="80"/>
        <v>no incluido</v>
      </c>
    </row>
    <row r="5142" spans="12:12" ht="15.75" customHeight="1" x14ac:dyDescent="0.25">
      <c r="L5142" s="13" t="str">
        <f t="shared" si="80"/>
        <v>no incluido</v>
      </c>
    </row>
    <row r="5143" spans="12:12" ht="15.75" customHeight="1" x14ac:dyDescent="0.25">
      <c r="L5143" s="13" t="str">
        <f t="shared" si="80"/>
        <v>no incluido</v>
      </c>
    </row>
    <row r="5144" spans="12:12" ht="15.75" customHeight="1" x14ac:dyDescent="0.25">
      <c r="L5144" s="13" t="str">
        <f t="shared" si="80"/>
        <v>no incluido</v>
      </c>
    </row>
    <row r="5145" spans="12:12" ht="15.75" customHeight="1" x14ac:dyDescent="0.25">
      <c r="L5145" s="13" t="str">
        <f t="shared" si="80"/>
        <v>no incluido</v>
      </c>
    </row>
    <row r="5146" spans="12:12" ht="15.75" customHeight="1" x14ac:dyDescent="0.25">
      <c r="L5146" s="13" t="str">
        <f t="shared" si="80"/>
        <v>no incluido</v>
      </c>
    </row>
    <row r="5147" spans="12:12" ht="15.75" customHeight="1" x14ac:dyDescent="0.25">
      <c r="L5147" s="13" t="str">
        <f t="shared" si="80"/>
        <v>no incluido</v>
      </c>
    </row>
    <row r="5148" spans="12:12" ht="15.75" customHeight="1" x14ac:dyDescent="0.25">
      <c r="L5148" s="13" t="str">
        <f t="shared" si="80"/>
        <v>no incluido</v>
      </c>
    </row>
    <row r="5149" spans="12:12" ht="15.75" customHeight="1" x14ac:dyDescent="0.25">
      <c r="L5149" s="13" t="str">
        <f t="shared" si="80"/>
        <v>no incluido</v>
      </c>
    </row>
    <row r="5150" spans="12:12" ht="15.75" customHeight="1" x14ac:dyDescent="0.25">
      <c r="L5150" s="13" t="str">
        <f t="shared" si="80"/>
        <v>no incluido</v>
      </c>
    </row>
    <row r="5151" spans="12:12" ht="15.75" customHeight="1" x14ac:dyDescent="0.25">
      <c r="L5151" s="13" t="str">
        <f t="shared" si="80"/>
        <v>no incluido</v>
      </c>
    </row>
    <row r="5152" spans="12:12" ht="15.75" customHeight="1" x14ac:dyDescent="0.25">
      <c r="L5152" s="13" t="str">
        <f t="shared" si="80"/>
        <v>no incluido</v>
      </c>
    </row>
    <row r="5153" spans="12:12" ht="15.75" customHeight="1" x14ac:dyDescent="0.25">
      <c r="L5153" s="13" t="str">
        <f t="shared" si="80"/>
        <v>no incluido</v>
      </c>
    </row>
    <row r="5154" spans="12:12" ht="15.75" customHeight="1" x14ac:dyDescent="0.25">
      <c r="L5154" s="13" t="str">
        <f t="shared" si="80"/>
        <v>no incluido</v>
      </c>
    </row>
    <row r="5155" spans="12:12" ht="15.75" customHeight="1" x14ac:dyDescent="0.25">
      <c r="L5155" s="13" t="str">
        <f t="shared" si="80"/>
        <v>no incluido</v>
      </c>
    </row>
    <row r="5156" spans="12:12" ht="15.75" customHeight="1" x14ac:dyDescent="0.25">
      <c r="L5156" s="13" t="str">
        <f t="shared" si="80"/>
        <v>no incluido</v>
      </c>
    </row>
    <row r="5157" spans="12:12" ht="15.75" customHeight="1" x14ac:dyDescent="0.25">
      <c r="L5157" s="13" t="str">
        <f t="shared" si="80"/>
        <v>no incluido</v>
      </c>
    </row>
    <row r="5158" spans="12:12" ht="15.75" customHeight="1" x14ac:dyDescent="0.25">
      <c r="L5158" s="13" t="str">
        <f t="shared" si="80"/>
        <v>no incluido</v>
      </c>
    </row>
    <row r="5159" spans="12:12" ht="15.75" customHeight="1" x14ac:dyDescent="0.25">
      <c r="L5159" s="13" t="str">
        <f t="shared" si="80"/>
        <v>no incluido</v>
      </c>
    </row>
    <row r="5160" spans="12:12" ht="15.75" customHeight="1" x14ac:dyDescent="0.25">
      <c r="L5160" s="13" t="str">
        <f t="shared" si="80"/>
        <v>no incluido</v>
      </c>
    </row>
    <row r="5161" spans="12:12" ht="15.75" customHeight="1" x14ac:dyDescent="0.25">
      <c r="L5161" s="13" t="str">
        <f t="shared" si="80"/>
        <v>no incluido</v>
      </c>
    </row>
    <row r="5162" spans="12:12" ht="15.75" customHeight="1" x14ac:dyDescent="0.25">
      <c r="L5162" s="13" t="str">
        <f t="shared" si="80"/>
        <v>no incluido</v>
      </c>
    </row>
    <row r="5163" spans="12:12" ht="15.75" customHeight="1" x14ac:dyDescent="0.25">
      <c r="L5163" s="13" t="str">
        <f t="shared" si="80"/>
        <v>no incluido</v>
      </c>
    </row>
    <row r="5164" spans="12:12" ht="15.75" customHeight="1" x14ac:dyDescent="0.25">
      <c r="L5164" s="13" t="str">
        <f t="shared" si="80"/>
        <v>no incluido</v>
      </c>
    </row>
    <row r="5165" spans="12:12" ht="15.75" customHeight="1" x14ac:dyDescent="0.25">
      <c r="L5165" s="13" t="str">
        <f t="shared" si="80"/>
        <v>no incluido</v>
      </c>
    </row>
    <row r="5166" spans="12:12" ht="15.75" customHeight="1" x14ac:dyDescent="0.25">
      <c r="L5166" s="13" t="str">
        <f t="shared" si="80"/>
        <v>no incluido</v>
      </c>
    </row>
    <row r="5167" spans="12:12" ht="15.75" customHeight="1" x14ac:dyDescent="0.25">
      <c r="L5167" s="13" t="str">
        <f t="shared" si="80"/>
        <v>no incluido</v>
      </c>
    </row>
    <row r="5168" spans="12:12" ht="15.75" customHeight="1" x14ac:dyDescent="0.25">
      <c r="L5168" s="13" t="str">
        <f t="shared" si="80"/>
        <v>no incluido</v>
      </c>
    </row>
    <row r="5169" spans="12:12" ht="15.75" customHeight="1" x14ac:dyDescent="0.25">
      <c r="L5169" s="13" t="str">
        <f t="shared" si="80"/>
        <v>no incluido</v>
      </c>
    </row>
    <row r="5170" spans="12:12" ht="15.75" customHeight="1" x14ac:dyDescent="0.25">
      <c r="L5170" s="13" t="str">
        <f t="shared" si="80"/>
        <v>no incluido</v>
      </c>
    </row>
    <row r="5171" spans="12:12" ht="15.75" customHeight="1" x14ac:dyDescent="0.25">
      <c r="L5171" s="13" t="str">
        <f t="shared" si="80"/>
        <v>no incluido</v>
      </c>
    </row>
    <row r="5172" spans="12:12" ht="15.75" customHeight="1" x14ac:dyDescent="0.25">
      <c r="L5172" s="13" t="str">
        <f t="shared" si="80"/>
        <v>no incluido</v>
      </c>
    </row>
    <row r="5173" spans="12:12" ht="15.75" customHeight="1" x14ac:dyDescent="0.25">
      <c r="L5173" s="13" t="str">
        <f t="shared" si="80"/>
        <v>no incluido</v>
      </c>
    </row>
    <row r="5174" spans="12:12" ht="15.75" customHeight="1" x14ac:dyDescent="0.25">
      <c r="L5174" s="13" t="str">
        <f t="shared" si="80"/>
        <v>no incluido</v>
      </c>
    </row>
    <row r="5175" spans="12:12" ht="15.75" customHeight="1" x14ac:dyDescent="0.25">
      <c r="L5175" s="13" t="str">
        <f t="shared" si="80"/>
        <v>no incluido</v>
      </c>
    </row>
    <row r="5176" spans="12:12" ht="15.75" customHeight="1" x14ac:dyDescent="0.25">
      <c r="L5176" s="13" t="str">
        <f t="shared" si="80"/>
        <v>no incluido</v>
      </c>
    </row>
    <row r="5177" spans="12:12" ht="15.75" customHeight="1" x14ac:dyDescent="0.25">
      <c r="L5177" s="13" t="str">
        <f t="shared" si="80"/>
        <v>no incluido</v>
      </c>
    </row>
    <row r="5178" spans="12:12" ht="15.75" customHeight="1" x14ac:dyDescent="0.25">
      <c r="L5178" s="13" t="str">
        <f t="shared" si="80"/>
        <v>no incluido</v>
      </c>
    </row>
    <row r="5179" spans="12:12" ht="15.75" customHeight="1" x14ac:dyDescent="0.25">
      <c r="L5179" s="13" t="str">
        <f t="shared" si="80"/>
        <v>no incluido</v>
      </c>
    </row>
    <row r="5180" spans="12:12" ht="15.75" customHeight="1" x14ac:dyDescent="0.25">
      <c r="L5180" s="13" t="str">
        <f t="shared" si="80"/>
        <v>no incluido</v>
      </c>
    </row>
    <row r="5181" spans="12:12" ht="15.75" customHeight="1" x14ac:dyDescent="0.25">
      <c r="L5181" s="13" t="str">
        <f t="shared" si="80"/>
        <v>no incluido</v>
      </c>
    </row>
    <row r="5182" spans="12:12" ht="15.75" customHeight="1" x14ac:dyDescent="0.25">
      <c r="L5182" s="13" t="str">
        <f t="shared" si="80"/>
        <v>no incluido</v>
      </c>
    </row>
    <row r="5183" spans="12:12" ht="15.75" customHeight="1" x14ac:dyDescent="0.25">
      <c r="L5183" s="13" t="str">
        <f t="shared" si="80"/>
        <v>no incluido</v>
      </c>
    </row>
    <row r="5184" spans="12:12" ht="15.75" customHeight="1" x14ac:dyDescent="0.25">
      <c r="L5184" s="13" t="str">
        <f t="shared" si="80"/>
        <v>no incluido</v>
      </c>
    </row>
    <row r="5185" spans="12:12" ht="15.75" customHeight="1" x14ac:dyDescent="0.25">
      <c r="L5185" s="13" t="str">
        <f t="shared" si="80"/>
        <v>no incluido</v>
      </c>
    </row>
    <row r="5186" spans="12:12" ht="15.75" customHeight="1" x14ac:dyDescent="0.25">
      <c r="L5186" s="13" t="str">
        <f t="shared" ref="L5186:L5249" si="81">IF(ISNUMBER(VLOOKUP(A5186,PRE,1,FALSE)),"PreAlerta",IF(ISNUMBER(VLOOKUP(A5186,POST,1,FALSE)),"PostAlerta",IF(ISNUMBER(VLOOKUP(A5186,EXCL,1,FALSE)),"Excluida","no incluido")))</f>
        <v>no incluido</v>
      </c>
    </row>
    <row r="5187" spans="12:12" ht="15.75" customHeight="1" x14ac:dyDescent="0.25">
      <c r="L5187" s="13" t="str">
        <f t="shared" si="81"/>
        <v>no incluido</v>
      </c>
    </row>
    <row r="5188" spans="12:12" ht="15.75" customHeight="1" x14ac:dyDescent="0.25">
      <c r="L5188" s="13" t="str">
        <f t="shared" si="81"/>
        <v>no incluido</v>
      </c>
    </row>
    <row r="5189" spans="12:12" ht="15.75" customHeight="1" x14ac:dyDescent="0.25">
      <c r="L5189" s="13" t="str">
        <f t="shared" si="81"/>
        <v>no incluido</v>
      </c>
    </row>
    <row r="5190" spans="12:12" ht="15.75" customHeight="1" x14ac:dyDescent="0.25">
      <c r="L5190" s="13" t="str">
        <f t="shared" si="81"/>
        <v>no incluido</v>
      </c>
    </row>
    <row r="5191" spans="12:12" ht="15.75" customHeight="1" x14ac:dyDescent="0.25">
      <c r="L5191" s="13" t="str">
        <f t="shared" si="81"/>
        <v>no incluido</v>
      </c>
    </row>
    <row r="5192" spans="12:12" ht="15.75" customHeight="1" x14ac:dyDescent="0.25">
      <c r="L5192" s="13" t="str">
        <f t="shared" si="81"/>
        <v>no incluido</v>
      </c>
    </row>
    <row r="5193" spans="12:12" ht="15.75" customHeight="1" x14ac:dyDescent="0.25">
      <c r="L5193" s="13" t="str">
        <f t="shared" si="81"/>
        <v>no incluido</v>
      </c>
    </row>
    <row r="5194" spans="12:12" ht="15.75" customHeight="1" x14ac:dyDescent="0.25">
      <c r="L5194" s="13" t="str">
        <f t="shared" si="81"/>
        <v>no incluido</v>
      </c>
    </row>
    <row r="5195" spans="12:12" ht="15.75" customHeight="1" x14ac:dyDescent="0.25">
      <c r="L5195" s="13" t="str">
        <f t="shared" si="81"/>
        <v>no incluido</v>
      </c>
    </row>
    <row r="5196" spans="12:12" ht="15.75" customHeight="1" x14ac:dyDescent="0.25">
      <c r="L5196" s="13" t="str">
        <f t="shared" si="81"/>
        <v>no incluido</v>
      </c>
    </row>
    <row r="5197" spans="12:12" ht="15.75" customHeight="1" x14ac:dyDescent="0.25">
      <c r="L5197" s="13" t="str">
        <f t="shared" si="81"/>
        <v>no incluido</v>
      </c>
    </row>
    <row r="5198" spans="12:12" ht="15.75" customHeight="1" x14ac:dyDescent="0.25">
      <c r="L5198" s="13" t="str">
        <f t="shared" si="81"/>
        <v>no incluido</v>
      </c>
    </row>
    <row r="5199" spans="12:12" ht="15.75" customHeight="1" x14ac:dyDescent="0.25">
      <c r="L5199" s="13" t="str">
        <f t="shared" si="81"/>
        <v>no incluido</v>
      </c>
    </row>
    <row r="5200" spans="12:12" ht="15.75" customHeight="1" x14ac:dyDescent="0.25">
      <c r="L5200" s="13" t="str">
        <f t="shared" si="81"/>
        <v>no incluido</v>
      </c>
    </row>
    <row r="5201" spans="12:12" ht="15.75" customHeight="1" x14ac:dyDescent="0.25">
      <c r="L5201" s="13" t="str">
        <f t="shared" si="81"/>
        <v>no incluido</v>
      </c>
    </row>
    <row r="5202" spans="12:12" ht="15.75" customHeight="1" x14ac:dyDescent="0.25">
      <c r="L5202" s="13" t="str">
        <f t="shared" si="81"/>
        <v>no incluido</v>
      </c>
    </row>
    <row r="5203" spans="12:12" ht="15.75" customHeight="1" x14ac:dyDescent="0.25">
      <c r="L5203" s="13" t="str">
        <f t="shared" si="81"/>
        <v>no incluido</v>
      </c>
    </row>
    <row r="5204" spans="12:12" ht="15.75" customHeight="1" x14ac:dyDescent="0.25">
      <c r="L5204" s="13" t="str">
        <f t="shared" si="81"/>
        <v>no incluido</v>
      </c>
    </row>
    <row r="5205" spans="12:12" ht="15.75" customHeight="1" x14ac:dyDescent="0.25">
      <c r="L5205" s="13" t="str">
        <f t="shared" si="81"/>
        <v>no incluido</v>
      </c>
    </row>
    <row r="5206" spans="12:12" ht="15.75" customHeight="1" x14ac:dyDescent="0.25">
      <c r="L5206" s="13" t="str">
        <f t="shared" si="81"/>
        <v>no incluido</v>
      </c>
    </row>
    <row r="5207" spans="12:12" ht="15.75" customHeight="1" x14ac:dyDescent="0.25">
      <c r="L5207" s="13" t="str">
        <f t="shared" si="81"/>
        <v>no incluido</v>
      </c>
    </row>
    <row r="5208" spans="12:12" ht="15.75" customHeight="1" x14ac:dyDescent="0.25">
      <c r="L5208" s="13" t="str">
        <f t="shared" si="81"/>
        <v>no incluido</v>
      </c>
    </row>
    <row r="5209" spans="12:12" ht="15.75" customHeight="1" x14ac:dyDescent="0.25">
      <c r="L5209" s="13" t="str">
        <f t="shared" si="81"/>
        <v>no incluido</v>
      </c>
    </row>
    <row r="5210" spans="12:12" ht="15.75" customHeight="1" x14ac:dyDescent="0.25">
      <c r="L5210" s="13" t="str">
        <f t="shared" si="81"/>
        <v>no incluido</v>
      </c>
    </row>
    <row r="5211" spans="12:12" ht="15.75" customHeight="1" x14ac:dyDescent="0.25">
      <c r="L5211" s="13" t="str">
        <f t="shared" si="81"/>
        <v>no incluido</v>
      </c>
    </row>
    <row r="5212" spans="12:12" ht="15.75" customHeight="1" x14ac:dyDescent="0.25">
      <c r="L5212" s="13" t="str">
        <f t="shared" si="81"/>
        <v>no incluido</v>
      </c>
    </row>
    <row r="5213" spans="12:12" ht="15.75" customHeight="1" x14ac:dyDescent="0.25">
      <c r="L5213" s="13" t="str">
        <f t="shared" si="81"/>
        <v>no incluido</v>
      </c>
    </row>
    <row r="5214" spans="12:12" ht="15.75" customHeight="1" x14ac:dyDescent="0.25">
      <c r="L5214" s="13" t="str">
        <f t="shared" si="81"/>
        <v>no incluido</v>
      </c>
    </row>
    <row r="5215" spans="12:12" ht="15.75" customHeight="1" x14ac:dyDescent="0.25">
      <c r="L5215" s="13" t="str">
        <f t="shared" si="81"/>
        <v>no incluido</v>
      </c>
    </row>
    <row r="5216" spans="12:12" ht="15.75" customHeight="1" x14ac:dyDescent="0.25">
      <c r="L5216" s="13" t="str">
        <f t="shared" si="81"/>
        <v>no incluido</v>
      </c>
    </row>
    <row r="5217" spans="12:12" ht="15.75" customHeight="1" x14ac:dyDescent="0.25">
      <c r="L5217" s="13" t="str">
        <f t="shared" si="81"/>
        <v>no incluido</v>
      </c>
    </row>
    <row r="5218" spans="12:12" ht="15.75" customHeight="1" x14ac:dyDescent="0.25">
      <c r="L5218" s="13" t="str">
        <f t="shared" si="81"/>
        <v>no incluido</v>
      </c>
    </row>
    <row r="5219" spans="12:12" ht="15.75" customHeight="1" x14ac:dyDescent="0.25">
      <c r="L5219" s="13" t="str">
        <f t="shared" si="81"/>
        <v>no incluido</v>
      </c>
    </row>
    <row r="5220" spans="12:12" ht="15.75" customHeight="1" x14ac:dyDescent="0.25">
      <c r="L5220" s="13" t="str">
        <f t="shared" si="81"/>
        <v>no incluido</v>
      </c>
    </row>
    <row r="5221" spans="12:12" ht="15.75" customHeight="1" x14ac:dyDescent="0.25">
      <c r="L5221" s="13" t="str">
        <f t="shared" si="81"/>
        <v>no incluido</v>
      </c>
    </row>
    <row r="5222" spans="12:12" ht="15.75" customHeight="1" x14ac:dyDescent="0.25">
      <c r="L5222" s="13" t="str">
        <f t="shared" si="81"/>
        <v>no incluido</v>
      </c>
    </row>
    <row r="5223" spans="12:12" ht="15.75" customHeight="1" x14ac:dyDescent="0.25">
      <c r="L5223" s="13" t="str">
        <f t="shared" si="81"/>
        <v>no incluido</v>
      </c>
    </row>
    <row r="5224" spans="12:12" ht="15.75" customHeight="1" x14ac:dyDescent="0.25">
      <c r="L5224" s="13" t="str">
        <f t="shared" si="81"/>
        <v>no incluido</v>
      </c>
    </row>
    <row r="5225" spans="12:12" ht="15.75" customHeight="1" x14ac:dyDescent="0.25">
      <c r="L5225" s="13" t="str">
        <f t="shared" si="81"/>
        <v>no incluido</v>
      </c>
    </row>
    <row r="5226" spans="12:12" ht="15.75" customHeight="1" x14ac:dyDescent="0.25">
      <c r="L5226" s="13" t="str">
        <f t="shared" si="81"/>
        <v>no incluido</v>
      </c>
    </row>
    <row r="5227" spans="12:12" ht="15.75" customHeight="1" x14ac:dyDescent="0.25">
      <c r="L5227" s="13" t="str">
        <f t="shared" si="81"/>
        <v>no incluido</v>
      </c>
    </row>
    <row r="5228" spans="12:12" ht="15.75" customHeight="1" x14ac:dyDescent="0.25">
      <c r="L5228" s="13" t="str">
        <f t="shared" si="81"/>
        <v>no incluido</v>
      </c>
    </row>
    <row r="5229" spans="12:12" ht="15.75" customHeight="1" x14ac:dyDescent="0.25">
      <c r="L5229" s="13" t="str">
        <f t="shared" si="81"/>
        <v>no incluido</v>
      </c>
    </row>
    <row r="5230" spans="12:12" ht="15.75" customHeight="1" x14ac:dyDescent="0.25">
      <c r="L5230" s="13" t="str">
        <f t="shared" si="81"/>
        <v>no incluido</v>
      </c>
    </row>
    <row r="5231" spans="12:12" ht="15.75" customHeight="1" x14ac:dyDescent="0.25">
      <c r="L5231" s="13" t="str">
        <f t="shared" si="81"/>
        <v>no incluido</v>
      </c>
    </row>
    <row r="5232" spans="12:12" ht="15.75" customHeight="1" x14ac:dyDescent="0.25">
      <c r="L5232" s="13" t="str">
        <f t="shared" si="81"/>
        <v>no incluido</v>
      </c>
    </row>
    <row r="5233" spans="12:12" ht="15.75" customHeight="1" x14ac:dyDescent="0.25">
      <c r="L5233" s="13" t="str">
        <f t="shared" si="81"/>
        <v>no incluido</v>
      </c>
    </row>
    <row r="5234" spans="12:12" ht="15.75" customHeight="1" x14ac:dyDescent="0.25">
      <c r="L5234" s="13" t="str">
        <f t="shared" si="81"/>
        <v>no incluido</v>
      </c>
    </row>
    <row r="5235" spans="12:12" ht="15.75" customHeight="1" x14ac:dyDescent="0.25">
      <c r="L5235" s="13" t="str">
        <f t="shared" si="81"/>
        <v>no incluido</v>
      </c>
    </row>
    <row r="5236" spans="12:12" ht="15.75" customHeight="1" x14ac:dyDescent="0.25">
      <c r="L5236" s="13" t="str">
        <f t="shared" si="81"/>
        <v>no incluido</v>
      </c>
    </row>
    <row r="5237" spans="12:12" ht="15.75" customHeight="1" x14ac:dyDescent="0.25">
      <c r="L5237" s="13" t="str">
        <f t="shared" si="81"/>
        <v>no incluido</v>
      </c>
    </row>
    <row r="5238" spans="12:12" ht="15.75" customHeight="1" x14ac:dyDescent="0.25">
      <c r="L5238" s="13" t="str">
        <f t="shared" si="81"/>
        <v>no incluido</v>
      </c>
    </row>
    <row r="5239" spans="12:12" ht="15.75" customHeight="1" x14ac:dyDescent="0.25">
      <c r="L5239" s="13" t="str">
        <f t="shared" si="81"/>
        <v>no incluido</v>
      </c>
    </row>
    <row r="5240" spans="12:12" ht="15.75" customHeight="1" x14ac:dyDescent="0.25">
      <c r="L5240" s="13" t="str">
        <f t="shared" si="81"/>
        <v>no incluido</v>
      </c>
    </row>
    <row r="5241" spans="12:12" ht="15.75" customHeight="1" x14ac:dyDescent="0.25">
      <c r="L5241" s="13" t="str">
        <f t="shared" si="81"/>
        <v>no incluido</v>
      </c>
    </row>
    <row r="5242" spans="12:12" ht="15.75" customHeight="1" x14ac:dyDescent="0.25">
      <c r="L5242" s="13" t="str">
        <f t="shared" si="81"/>
        <v>no incluido</v>
      </c>
    </row>
    <row r="5243" spans="12:12" ht="15.75" customHeight="1" x14ac:dyDescent="0.25">
      <c r="L5243" s="13" t="str">
        <f t="shared" si="81"/>
        <v>no incluido</v>
      </c>
    </row>
    <row r="5244" spans="12:12" ht="15.75" customHeight="1" x14ac:dyDescent="0.25">
      <c r="L5244" s="13" t="str">
        <f t="shared" si="81"/>
        <v>no incluido</v>
      </c>
    </row>
    <row r="5245" spans="12:12" ht="15.75" customHeight="1" x14ac:dyDescent="0.25">
      <c r="L5245" s="13" t="str">
        <f t="shared" si="81"/>
        <v>no incluido</v>
      </c>
    </row>
    <row r="5246" spans="12:12" ht="15.75" customHeight="1" x14ac:dyDescent="0.25">
      <c r="L5246" s="13" t="str">
        <f t="shared" si="81"/>
        <v>no incluido</v>
      </c>
    </row>
    <row r="5247" spans="12:12" ht="15.75" customHeight="1" x14ac:dyDescent="0.25">
      <c r="L5247" s="13" t="str">
        <f t="shared" si="81"/>
        <v>no incluido</v>
      </c>
    </row>
    <row r="5248" spans="12:12" ht="15.75" customHeight="1" x14ac:dyDescent="0.25">
      <c r="L5248" s="13" t="str">
        <f t="shared" si="81"/>
        <v>no incluido</v>
      </c>
    </row>
    <row r="5249" spans="12:12" ht="15.75" customHeight="1" x14ac:dyDescent="0.25">
      <c r="L5249" s="13" t="str">
        <f t="shared" si="81"/>
        <v>no incluido</v>
      </c>
    </row>
    <row r="5250" spans="12:12" ht="15.75" customHeight="1" x14ac:dyDescent="0.25">
      <c r="L5250" s="13" t="str">
        <f t="shared" ref="L5250:L5313" si="82">IF(ISNUMBER(VLOOKUP(A5250,PRE,1,FALSE)),"PreAlerta",IF(ISNUMBER(VLOOKUP(A5250,POST,1,FALSE)),"PostAlerta",IF(ISNUMBER(VLOOKUP(A5250,EXCL,1,FALSE)),"Excluida","no incluido")))</f>
        <v>no incluido</v>
      </c>
    </row>
    <row r="5251" spans="12:12" ht="15.75" customHeight="1" x14ac:dyDescent="0.25">
      <c r="L5251" s="13" t="str">
        <f t="shared" si="82"/>
        <v>no incluido</v>
      </c>
    </row>
    <row r="5252" spans="12:12" ht="15.75" customHeight="1" x14ac:dyDescent="0.25">
      <c r="L5252" s="13" t="str">
        <f t="shared" si="82"/>
        <v>no incluido</v>
      </c>
    </row>
    <row r="5253" spans="12:12" ht="15.75" customHeight="1" x14ac:dyDescent="0.25">
      <c r="L5253" s="13" t="str">
        <f t="shared" si="82"/>
        <v>no incluido</v>
      </c>
    </row>
    <row r="5254" spans="12:12" ht="15.75" customHeight="1" x14ac:dyDescent="0.25">
      <c r="L5254" s="13" t="str">
        <f t="shared" si="82"/>
        <v>no incluido</v>
      </c>
    </row>
    <row r="5255" spans="12:12" ht="15.75" customHeight="1" x14ac:dyDescent="0.25">
      <c r="L5255" s="13" t="str">
        <f t="shared" si="82"/>
        <v>no incluido</v>
      </c>
    </row>
    <row r="5256" spans="12:12" ht="15.75" customHeight="1" x14ac:dyDescent="0.25">
      <c r="L5256" s="13" t="str">
        <f t="shared" si="82"/>
        <v>no incluido</v>
      </c>
    </row>
    <row r="5257" spans="12:12" ht="15.75" customHeight="1" x14ac:dyDescent="0.25">
      <c r="L5257" s="13" t="str">
        <f t="shared" si="82"/>
        <v>no incluido</v>
      </c>
    </row>
    <row r="5258" spans="12:12" ht="15.75" customHeight="1" x14ac:dyDescent="0.25">
      <c r="L5258" s="13" t="str">
        <f t="shared" si="82"/>
        <v>no incluido</v>
      </c>
    </row>
    <row r="5259" spans="12:12" ht="15.75" customHeight="1" x14ac:dyDescent="0.25">
      <c r="L5259" s="13" t="str">
        <f t="shared" si="82"/>
        <v>no incluido</v>
      </c>
    </row>
    <row r="5260" spans="12:12" ht="15.75" customHeight="1" x14ac:dyDescent="0.25">
      <c r="L5260" s="13" t="str">
        <f t="shared" si="82"/>
        <v>no incluido</v>
      </c>
    </row>
    <row r="5261" spans="12:12" ht="15.75" customHeight="1" x14ac:dyDescent="0.25">
      <c r="L5261" s="13" t="str">
        <f t="shared" si="82"/>
        <v>no incluido</v>
      </c>
    </row>
    <row r="5262" spans="12:12" ht="15.75" customHeight="1" x14ac:dyDescent="0.25">
      <c r="L5262" s="13" t="str">
        <f t="shared" si="82"/>
        <v>no incluido</v>
      </c>
    </row>
    <row r="5263" spans="12:12" ht="15.75" customHeight="1" x14ac:dyDescent="0.25">
      <c r="L5263" s="13" t="str">
        <f t="shared" si="82"/>
        <v>no incluido</v>
      </c>
    </row>
    <row r="5264" spans="12:12" ht="15.75" customHeight="1" x14ac:dyDescent="0.25">
      <c r="L5264" s="13" t="str">
        <f t="shared" si="82"/>
        <v>no incluido</v>
      </c>
    </row>
    <row r="5265" spans="12:12" ht="15.75" customHeight="1" x14ac:dyDescent="0.25">
      <c r="L5265" s="13" t="str">
        <f t="shared" si="82"/>
        <v>no incluido</v>
      </c>
    </row>
    <row r="5266" spans="12:12" ht="15.75" customHeight="1" x14ac:dyDescent="0.25">
      <c r="L5266" s="13" t="str">
        <f t="shared" si="82"/>
        <v>no incluido</v>
      </c>
    </row>
    <row r="5267" spans="12:12" ht="15.75" customHeight="1" x14ac:dyDescent="0.25">
      <c r="L5267" s="13" t="str">
        <f t="shared" si="82"/>
        <v>no incluido</v>
      </c>
    </row>
    <row r="5268" spans="12:12" ht="15.75" customHeight="1" x14ac:dyDescent="0.25">
      <c r="L5268" s="13" t="str">
        <f t="shared" si="82"/>
        <v>no incluido</v>
      </c>
    </row>
    <row r="5269" spans="12:12" ht="15.75" customHeight="1" x14ac:dyDescent="0.25">
      <c r="L5269" s="13" t="str">
        <f t="shared" si="82"/>
        <v>no incluido</v>
      </c>
    </row>
    <row r="5270" spans="12:12" ht="15.75" customHeight="1" x14ac:dyDescent="0.25">
      <c r="L5270" s="13" t="str">
        <f t="shared" si="82"/>
        <v>no incluido</v>
      </c>
    </row>
    <row r="5271" spans="12:12" ht="15.75" customHeight="1" x14ac:dyDescent="0.25">
      <c r="L5271" s="13" t="str">
        <f t="shared" si="82"/>
        <v>no incluido</v>
      </c>
    </row>
    <row r="5272" spans="12:12" ht="15.75" customHeight="1" x14ac:dyDescent="0.25">
      <c r="L5272" s="13" t="str">
        <f t="shared" si="82"/>
        <v>no incluido</v>
      </c>
    </row>
    <row r="5273" spans="12:12" ht="15.75" customHeight="1" x14ac:dyDescent="0.25">
      <c r="L5273" s="13" t="str">
        <f t="shared" si="82"/>
        <v>no incluido</v>
      </c>
    </row>
    <row r="5274" spans="12:12" ht="15.75" customHeight="1" x14ac:dyDescent="0.25">
      <c r="L5274" s="13" t="str">
        <f t="shared" si="82"/>
        <v>no incluido</v>
      </c>
    </row>
    <row r="5275" spans="12:12" ht="15.75" customHeight="1" x14ac:dyDescent="0.25">
      <c r="L5275" s="13" t="str">
        <f t="shared" si="82"/>
        <v>no incluido</v>
      </c>
    </row>
    <row r="5276" spans="12:12" ht="15.75" customHeight="1" x14ac:dyDescent="0.25">
      <c r="L5276" s="13" t="str">
        <f t="shared" si="82"/>
        <v>no incluido</v>
      </c>
    </row>
    <row r="5277" spans="12:12" ht="15.75" customHeight="1" x14ac:dyDescent="0.25">
      <c r="L5277" s="13" t="str">
        <f t="shared" si="82"/>
        <v>no incluido</v>
      </c>
    </row>
    <row r="5278" spans="12:12" ht="15.75" customHeight="1" x14ac:dyDescent="0.25">
      <c r="L5278" s="13" t="str">
        <f t="shared" si="82"/>
        <v>no incluido</v>
      </c>
    </row>
    <row r="5279" spans="12:12" ht="15.75" customHeight="1" x14ac:dyDescent="0.25">
      <c r="L5279" s="13" t="str">
        <f t="shared" si="82"/>
        <v>no incluido</v>
      </c>
    </row>
    <row r="5280" spans="12:12" ht="15.75" customHeight="1" x14ac:dyDescent="0.25">
      <c r="L5280" s="13" t="str">
        <f t="shared" si="82"/>
        <v>no incluido</v>
      </c>
    </row>
    <row r="5281" spans="12:12" ht="15.75" customHeight="1" x14ac:dyDescent="0.25">
      <c r="L5281" s="13" t="str">
        <f t="shared" si="82"/>
        <v>no incluido</v>
      </c>
    </row>
    <row r="5282" spans="12:12" ht="15.75" customHeight="1" x14ac:dyDescent="0.25">
      <c r="L5282" s="13" t="str">
        <f t="shared" si="82"/>
        <v>no incluido</v>
      </c>
    </row>
    <row r="5283" spans="12:12" ht="15.75" customHeight="1" x14ac:dyDescent="0.25">
      <c r="L5283" s="13" t="str">
        <f t="shared" si="82"/>
        <v>no incluido</v>
      </c>
    </row>
    <row r="5284" spans="12:12" ht="15.75" customHeight="1" x14ac:dyDescent="0.25">
      <c r="L5284" s="13" t="str">
        <f t="shared" si="82"/>
        <v>no incluido</v>
      </c>
    </row>
    <row r="5285" spans="12:12" ht="15.75" customHeight="1" x14ac:dyDescent="0.25">
      <c r="L5285" s="13" t="str">
        <f t="shared" si="82"/>
        <v>no incluido</v>
      </c>
    </row>
    <row r="5286" spans="12:12" ht="15.75" customHeight="1" x14ac:dyDescent="0.25">
      <c r="L5286" s="13" t="str">
        <f t="shared" si="82"/>
        <v>no incluido</v>
      </c>
    </row>
    <row r="5287" spans="12:12" ht="15.75" customHeight="1" x14ac:dyDescent="0.25">
      <c r="L5287" s="13" t="str">
        <f t="shared" si="82"/>
        <v>no incluido</v>
      </c>
    </row>
    <row r="5288" spans="12:12" ht="15.75" customHeight="1" x14ac:dyDescent="0.25">
      <c r="L5288" s="13" t="str">
        <f t="shared" si="82"/>
        <v>no incluido</v>
      </c>
    </row>
    <row r="5289" spans="12:12" ht="15.75" customHeight="1" x14ac:dyDescent="0.25">
      <c r="L5289" s="13" t="str">
        <f t="shared" si="82"/>
        <v>no incluido</v>
      </c>
    </row>
    <row r="5290" spans="12:12" ht="15.75" customHeight="1" x14ac:dyDescent="0.25">
      <c r="L5290" s="13" t="str">
        <f t="shared" si="82"/>
        <v>no incluido</v>
      </c>
    </row>
    <row r="5291" spans="12:12" ht="15.75" customHeight="1" x14ac:dyDescent="0.25">
      <c r="L5291" s="13" t="str">
        <f t="shared" si="82"/>
        <v>no incluido</v>
      </c>
    </row>
    <row r="5292" spans="12:12" ht="15.75" customHeight="1" x14ac:dyDescent="0.25">
      <c r="L5292" s="13" t="str">
        <f t="shared" si="82"/>
        <v>no incluido</v>
      </c>
    </row>
    <row r="5293" spans="12:12" ht="15.75" customHeight="1" x14ac:dyDescent="0.25">
      <c r="L5293" s="13" t="str">
        <f t="shared" si="82"/>
        <v>no incluido</v>
      </c>
    </row>
    <row r="5294" spans="12:12" ht="15.75" customHeight="1" x14ac:dyDescent="0.25">
      <c r="L5294" s="13" t="str">
        <f t="shared" si="82"/>
        <v>no incluido</v>
      </c>
    </row>
    <row r="5295" spans="12:12" ht="15.75" customHeight="1" x14ac:dyDescent="0.25">
      <c r="L5295" s="13" t="str">
        <f t="shared" si="82"/>
        <v>no incluido</v>
      </c>
    </row>
    <row r="5296" spans="12:12" ht="15.75" customHeight="1" x14ac:dyDescent="0.25">
      <c r="L5296" s="13" t="str">
        <f t="shared" si="82"/>
        <v>no incluido</v>
      </c>
    </row>
    <row r="5297" spans="12:12" ht="15.75" customHeight="1" x14ac:dyDescent="0.25">
      <c r="L5297" s="13" t="str">
        <f t="shared" si="82"/>
        <v>no incluido</v>
      </c>
    </row>
    <row r="5298" spans="12:12" ht="15.75" customHeight="1" x14ac:dyDescent="0.25">
      <c r="L5298" s="13" t="str">
        <f t="shared" si="82"/>
        <v>no incluido</v>
      </c>
    </row>
    <row r="5299" spans="12:12" ht="15.75" customHeight="1" x14ac:dyDescent="0.25">
      <c r="L5299" s="13" t="str">
        <f t="shared" si="82"/>
        <v>no incluido</v>
      </c>
    </row>
    <row r="5300" spans="12:12" ht="15.75" customHeight="1" x14ac:dyDescent="0.25">
      <c r="L5300" s="13" t="str">
        <f t="shared" si="82"/>
        <v>no incluido</v>
      </c>
    </row>
    <row r="5301" spans="12:12" ht="15.75" customHeight="1" x14ac:dyDescent="0.25">
      <c r="L5301" s="13" t="str">
        <f t="shared" si="82"/>
        <v>no incluido</v>
      </c>
    </row>
    <row r="5302" spans="12:12" ht="15.75" customHeight="1" x14ac:dyDescent="0.25">
      <c r="L5302" s="13" t="str">
        <f t="shared" si="82"/>
        <v>no incluido</v>
      </c>
    </row>
    <row r="5303" spans="12:12" ht="15.75" customHeight="1" x14ac:dyDescent="0.25">
      <c r="L5303" s="13" t="str">
        <f t="shared" si="82"/>
        <v>no incluido</v>
      </c>
    </row>
    <row r="5304" spans="12:12" ht="15.75" customHeight="1" x14ac:dyDescent="0.25">
      <c r="L5304" s="13" t="str">
        <f t="shared" si="82"/>
        <v>no incluido</v>
      </c>
    </row>
    <row r="5305" spans="12:12" ht="15.75" customHeight="1" x14ac:dyDescent="0.25">
      <c r="L5305" s="13" t="str">
        <f t="shared" si="82"/>
        <v>no incluido</v>
      </c>
    </row>
    <row r="5306" spans="12:12" ht="15.75" customHeight="1" x14ac:dyDescent="0.25">
      <c r="L5306" s="13" t="str">
        <f t="shared" si="82"/>
        <v>no incluido</v>
      </c>
    </row>
    <row r="5307" spans="12:12" ht="15.75" customHeight="1" x14ac:dyDescent="0.25">
      <c r="L5307" s="13" t="str">
        <f t="shared" si="82"/>
        <v>no incluido</v>
      </c>
    </row>
    <row r="5308" spans="12:12" ht="15.75" customHeight="1" x14ac:dyDescent="0.25">
      <c r="L5308" s="13" t="str">
        <f t="shared" si="82"/>
        <v>no incluido</v>
      </c>
    </row>
    <row r="5309" spans="12:12" ht="15.75" customHeight="1" x14ac:dyDescent="0.25">
      <c r="L5309" s="13" t="str">
        <f t="shared" si="82"/>
        <v>no incluido</v>
      </c>
    </row>
    <row r="5310" spans="12:12" ht="15.75" customHeight="1" x14ac:dyDescent="0.25">
      <c r="L5310" s="13" t="str">
        <f t="shared" si="82"/>
        <v>no incluido</v>
      </c>
    </row>
    <row r="5311" spans="12:12" ht="15.75" customHeight="1" x14ac:dyDescent="0.25">
      <c r="L5311" s="13" t="str">
        <f t="shared" si="82"/>
        <v>no incluido</v>
      </c>
    </row>
    <row r="5312" spans="12:12" ht="15.75" customHeight="1" x14ac:dyDescent="0.25">
      <c r="L5312" s="13" t="str">
        <f t="shared" si="82"/>
        <v>no incluido</v>
      </c>
    </row>
    <row r="5313" spans="12:12" ht="15.75" customHeight="1" x14ac:dyDescent="0.25">
      <c r="L5313" s="13" t="str">
        <f t="shared" si="82"/>
        <v>no incluido</v>
      </c>
    </row>
    <row r="5314" spans="12:12" ht="15.75" customHeight="1" x14ac:dyDescent="0.25">
      <c r="L5314" s="13" t="str">
        <f t="shared" ref="L5314:L5377" si="83">IF(ISNUMBER(VLOOKUP(A5314,PRE,1,FALSE)),"PreAlerta",IF(ISNUMBER(VLOOKUP(A5314,POST,1,FALSE)),"PostAlerta",IF(ISNUMBER(VLOOKUP(A5314,EXCL,1,FALSE)),"Excluida","no incluido")))</f>
        <v>no incluido</v>
      </c>
    </row>
    <row r="5315" spans="12:12" ht="15.75" customHeight="1" x14ac:dyDescent="0.25">
      <c r="L5315" s="13" t="str">
        <f t="shared" si="83"/>
        <v>no incluido</v>
      </c>
    </row>
    <row r="5316" spans="12:12" ht="15.75" customHeight="1" x14ac:dyDescent="0.25">
      <c r="L5316" s="13" t="str">
        <f t="shared" si="83"/>
        <v>no incluido</v>
      </c>
    </row>
    <row r="5317" spans="12:12" ht="15.75" customHeight="1" x14ac:dyDescent="0.25">
      <c r="L5317" s="13" t="str">
        <f t="shared" si="83"/>
        <v>no incluido</v>
      </c>
    </row>
    <row r="5318" spans="12:12" ht="15.75" customHeight="1" x14ac:dyDescent="0.25">
      <c r="L5318" s="13" t="str">
        <f t="shared" si="83"/>
        <v>no incluido</v>
      </c>
    </row>
    <row r="5319" spans="12:12" ht="15.75" customHeight="1" x14ac:dyDescent="0.25">
      <c r="L5319" s="13" t="str">
        <f t="shared" si="83"/>
        <v>no incluido</v>
      </c>
    </row>
    <row r="5320" spans="12:12" ht="15.75" customHeight="1" x14ac:dyDescent="0.25">
      <c r="L5320" s="13" t="str">
        <f t="shared" si="83"/>
        <v>no incluido</v>
      </c>
    </row>
    <row r="5321" spans="12:12" ht="15.75" customHeight="1" x14ac:dyDescent="0.25">
      <c r="L5321" s="13" t="str">
        <f t="shared" si="83"/>
        <v>no incluido</v>
      </c>
    </row>
    <row r="5322" spans="12:12" ht="15.75" customHeight="1" x14ac:dyDescent="0.25">
      <c r="L5322" s="13" t="str">
        <f t="shared" si="83"/>
        <v>no incluido</v>
      </c>
    </row>
    <row r="5323" spans="12:12" ht="15.75" customHeight="1" x14ac:dyDescent="0.25">
      <c r="L5323" s="13" t="str">
        <f t="shared" si="83"/>
        <v>no incluido</v>
      </c>
    </row>
    <row r="5324" spans="12:12" ht="15.75" customHeight="1" x14ac:dyDescent="0.25">
      <c r="L5324" s="13" t="str">
        <f t="shared" si="83"/>
        <v>no incluido</v>
      </c>
    </row>
    <row r="5325" spans="12:12" ht="15.75" customHeight="1" x14ac:dyDescent="0.25">
      <c r="L5325" s="13" t="str">
        <f t="shared" si="83"/>
        <v>no incluido</v>
      </c>
    </row>
    <row r="5326" spans="12:12" ht="15.75" customHeight="1" x14ac:dyDescent="0.25">
      <c r="L5326" s="13" t="str">
        <f t="shared" si="83"/>
        <v>no incluido</v>
      </c>
    </row>
    <row r="5327" spans="12:12" ht="15.75" customHeight="1" x14ac:dyDescent="0.25">
      <c r="L5327" s="13" t="str">
        <f t="shared" si="83"/>
        <v>no incluido</v>
      </c>
    </row>
    <row r="5328" spans="12:12" ht="15.75" customHeight="1" x14ac:dyDescent="0.25">
      <c r="L5328" s="13" t="str">
        <f t="shared" si="83"/>
        <v>no incluido</v>
      </c>
    </row>
    <row r="5329" spans="12:12" ht="15.75" customHeight="1" x14ac:dyDescent="0.25">
      <c r="L5329" s="13" t="str">
        <f t="shared" si="83"/>
        <v>no incluido</v>
      </c>
    </row>
    <row r="5330" spans="12:12" ht="15.75" customHeight="1" x14ac:dyDescent="0.25">
      <c r="L5330" s="13" t="str">
        <f t="shared" si="83"/>
        <v>no incluido</v>
      </c>
    </row>
    <row r="5331" spans="12:12" ht="15.75" customHeight="1" x14ac:dyDescent="0.25">
      <c r="L5331" s="13" t="str">
        <f t="shared" si="83"/>
        <v>no incluido</v>
      </c>
    </row>
    <row r="5332" spans="12:12" ht="15.75" customHeight="1" x14ac:dyDescent="0.25">
      <c r="L5332" s="13" t="str">
        <f t="shared" si="83"/>
        <v>no incluido</v>
      </c>
    </row>
    <row r="5333" spans="12:12" ht="15.75" customHeight="1" x14ac:dyDescent="0.25">
      <c r="L5333" s="13" t="str">
        <f t="shared" si="83"/>
        <v>no incluido</v>
      </c>
    </row>
    <row r="5334" spans="12:12" ht="15.75" customHeight="1" x14ac:dyDescent="0.25">
      <c r="L5334" s="13" t="str">
        <f t="shared" si="83"/>
        <v>no incluido</v>
      </c>
    </row>
    <row r="5335" spans="12:12" ht="15.75" customHeight="1" x14ac:dyDescent="0.25">
      <c r="L5335" s="13" t="str">
        <f t="shared" si="83"/>
        <v>no incluido</v>
      </c>
    </row>
    <row r="5336" spans="12:12" ht="15.75" customHeight="1" x14ac:dyDescent="0.25">
      <c r="L5336" s="13" t="str">
        <f t="shared" si="83"/>
        <v>no incluido</v>
      </c>
    </row>
    <row r="5337" spans="12:12" ht="15.75" customHeight="1" x14ac:dyDescent="0.25">
      <c r="L5337" s="13" t="str">
        <f t="shared" si="83"/>
        <v>no incluido</v>
      </c>
    </row>
    <row r="5338" spans="12:12" ht="15.75" customHeight="1" x14ac:dyDescent="0.25">
      <c r="L5338" s="13" t="str">
        <f t="shared" si="83"/>
        <v>no incluido</v>
      </c>
    </row>
    <row r="5339" spans="12:12" ht="15.75" customHeight="1" x14ac:dyDescent="0.25">
      <c r="L5339" s="13" t="str">
        <f t="shared" si="83"/>
        <v>no incluido</v>
      </c>
    </row>
    <row r="5340" spans="12:12" ht="15.75" customHeight="1" x14ac:dyDescent="0.25">
      <c r="L5340" s="13" t="str">
        <f t="shared" si="83"/>
        <v>no incluido</v>
      </c>
    </row>
    <row r="5341" spans="12:12" ht="15.75" customHeight="1" x14ac:dyDescent="0.25">
      <c r="L5341" s="13" t="str">
        <f t="shared" si="83"/>
        <v>no incluido</v>
      </c>
    </row>
    <row r="5342" spans="12:12" ht="15.75" customHeight="1" x14ac:dyDescent="0.25">
      <c r="L5342" s="13" t="str">
        <f t="shared" si="83"/>
        <v>no incluido</v>
      </c>
    </row>
    <row r="5343" spans="12:12" ht="15.75" customHeight="1" x14ac:dyDescent="0.25">
      <c r="L5343" s="13" t="str">
        <f t="shared" si="83"/>
        <v>no incluido</v>
      </c>
    </row>
    <row r="5344" spans="12:12" ht="15.75" customHeight="1" x14ac:dyDescent="0.25">
      <c r="L5344" s="13" t="str">
        <f t="shared" si="83"/>
        <v>no incluido</v>
      </c>
    </row>
    <row r="5345" spans="12:12" ht="15.75" customHeight="1" x14ac:dyDescent="0.25">
      <c r="L5345" s="13" t="str">
        <f t="shared" si="83"/>
        <v>no incluido</v>
      </c>
    </row>
    <row r="5346" spans="12:12" ht="15.75" customHeight="1" x14ac:dyDescent="0.25">
      <c r="L5346" s="13" t="str">
        <f t="shared" si="83"/>
        <v>no incluido</v>
      </c>
    </row>
    <row r="5347" spans="12:12" ht="15.75" customHeight="1" x14ac:dyDescent="0.25">
      <c r="L5347" s="13" t="str">
        <f t="shared" si="83"/>
        <v>no incluido</v>
      </c>
    </row>
    <row r="5348" spans="12:12" ht="15.75" customHeight="1" x14ac:dyDescent="0.25">
      <c r="L5348" s="13" t="str">
        <f t="shared" si="83"/>
        <v>no incluido</v>
      </c>
    </row>
    <row r="5349" spans="12:12" ht="15.75" customHeight="1" x14ac:dyDescent="0.25">
      <c r="L5349" s="13" t="str">
        <f t="shared" si="83"/>
        <v>no incluido</v>
      </c>
    </row>
    <row r="5350" spans="12:12" ht="15.75" customHeight="1" x14ac:dyDescent="0.25">
      <c r="L5350" s="13" t="str">
        <f t="shared" si="83"/>
        <v>no incluido</v>
      </c>
    </row>
    <row r="5351" spans="12:12" ht="15.75" customHeight="1" x14ac:dyDescent="0.25">
      <c r="L5351" s="13" t="str">
        <f t="shared" si="83"/>
        <v>no incluido</v>
      </c>
    </row>
    <row r="5352" spans="12:12" ht="15.75" customHeight="1" x14ac:dyDescent="0.25">
      <c r="L5352" s="13" t="str">
        <f t="shared" si="83"/>
        <v>no incluido</v>
      </c>
    </row>
    <row r="5353" spans="12:12" ht="15.75" customHeight="1" x14ac:dyDescent="0.25">
      <c r="L5353" s="13" t="str">
        <f t="shared" si="83"/>
        <v>no incluido</v>
      </c>
    </row>
    <row r="5354" spans="12:12" ht="15.75" customHeight="1" x14ac:dyDescent="0.25">
      <c r="L5354" s="13" t="str">
        <f t="shared" si="83"/>
        <v>no incluido</v>
      </c>
    </row>
    <row r="5355" spans="12:12" ht="15.75" customHeight="1" x14ac:dyDescent="0.25">
      <c r="L5355" s="13" t="str">
        <f t="shared" si="83"/>
        <v>no incluido</v>
      </c>
    </row>
    <row r="5356" spans="12:12" ht="15.75" customHeight="1" x14ac:dyDescent="0.25">
      <c r="L5356" s="13" t="str">
        <f t="shared" si="83"/>
        <v>no incluido</v>
      </c>
    </row>
    <row r="5357" spans="12:12" ht="15.75" customHeight="1" x14ac:dyDescent="0.25">
      <c r="L5357" s="13" t="str">
        <f t="shared" si="83"/>
        <v>no incluido</v>
      </c>
    </row>
    <row r="5358" spans="12:12" ht="15.75" customHeight="1" x14ac:dyDescent="0.25">
      <c r="L5358" s="13" t="str">
        <f t="shared" si="83"/>
        <v>no incluido</v>
      </c>
    </row>
    <row r="5359" spans="12:12" ht="15.75" customHeight="1" x14ac:dyDescent="0.25">
      <c r="L5359" s="13" t="str">
        <f t="shared" si="83"/>
        <v>no incluido</v>
      </c>
    </row>
    <row r="5360" spans="12:12" ht="15.75" customHeight="1" x14ac:dyDescent="0.25">
      <c r="L5360" s="13" t="str">
        <f t="shared" si="83"/>
        <v>no incluido</v>
      </c>
    </row>
    <row r="5361" spans="12:12" ht="15.75" customHeight="1" x14ac:dyDescent="0.25">
      <c r="L5361" s="13" t="str">
        <f t="shared" si="83"/>
        <v>no incluido</v>
      </c>
    </row>
    <row r="5362" spans="12:12" ht="15.75" customHeight="1" x14ac:dyDescent="0.25">
      <c r="L5362" s="13" t="str">
        <f t="shared" si="83"/>
        <v>no incluido</v>
      </c>
    </row>
    <row r="5363" spans="12:12" ht="15.75" customHeight="1" x14ac:dyDescent="0.25">
      <c r="L5363" s="13" t="str">
        <f t="shared" si="83"/>
        <v>no incluido</v>
      </c>
    </row>
    <row r="5364" spans="12:12" ht="15.75" customHeight="1" x14ac:dyDescent="0.25">
      <c r="L5364" s="13" t="str">
        <f t="shared" si="83"/>
        <v>no incluido</v>
      </c>
    </row>
    <row r="5365" spans="12:12" ht="15.75" customHeight="1" x14ac:dyDescent="0.25">
      <c r="L5365" s="13" t="str">
        <f t="shared" si="83"/>
        <v>no incluido</v>
      </c>
    </row>
    <row r="5366" spans="12:12" ht="15.75" customHeight="1" x14ac:dyDescent="0.25">
      <c r="L5366" s="13" t="str">
        <f t="shared" si="83"/>
        <v>no incluido</v>
      </c>
    </row>
    <row r="5367" spans="12:12" ht="15.75" customHeight="1" x14ac:dyDescent="0.25">
      <c r="L5367" s="13" t="str">
        <f t="shared" si="83"/>
        <v>no incluido</v>
      </c>
    </row>
    <row r="5368" spans="12:12" ht="15.75" customHeight="1" x14ac:dyDescent="0.25">
      <c r="L5368" s="13" t="str">
        <f t="shared" si="83"/>
        <v>no incluido</v>
      </c>
    </row>
    <row r="5369" spans="12:12" ht="15.75" customHeight="1" x14ac:dyDescent="0.25">
      <c r="L5369" s="13" t="str">
        <f t="shared" si="83"/>
        <v>no incluido</v>
      </c>
    </row>
    <row r="5370" spans="12:12" ht="15.75" customHeight="1" x14ac:dyDescent="0.25">
      <c r="L5370" s="13" t="str">
        <f t="shared" si="83"/>
        <v>no incluido</v>
      </c>
    </row>
    <row r="5371" spans="12:12" ht="15.75" customHeight="1" x14ac:dyDescent="0.25">
      <c r="L5371" s="13" t="str">
        <f t="shared" si="83"/>
        <v>no incluido</v>
      </c>
    </row>
    <row r="5372" spans="12:12" ht="15.75" customHeight="1" x14ac:dyDescent="0.25">
      <c r="L5372" s="13" t="str">
        <f t="shared" si="83"/>
        <v>no incluido</v>
      </c>
    </row>
    <row r="5373" spans="12:12" ht="15.75" customHeight="1" x14ac:dyDescent="0.25">
      <c r="L5373" s="13" t="str">
        <f t="shared" si="83"/>
        <v>no incluido</v>
      </c>
    </row>
    <row r="5374" spans="12:12" ht="15.75" customHeight="1" x14ac:dyDescent="0.25">
      <c r="L5374" s="13" t="str">
        <f t="shared" si="83"/>
        <v>no incluido</v>
      </c>
    </row>
    <row r="5375" spans="12:12" ht="15.75" customHeight="1" x14ac:dyDescent="0.25">
      <c r="L5375" s="13" t="str">
        <f t="shared" si="83"/>
        <v>no incluido</v>
      </c>
    </row>
    <row r="5376" spans="12:12" ht="15.75" customHeight="1" x14ac:dyDescent="0.25">
      <c r="L5376" s="13" t="str">
        <f t="shared" si="83"/>
        <v>no incluido</v>
      </c>
    </row>
    <row r="5377" spans="12:12" ht="15.75" customHeight="1" x14ac:dyDescent="0.25">
      <c r="L5377" s="13" t="str">
        <f t="shared" si="83"/>
        <v>no incluido</v>
      </c>
    </row>
    <row r="5378" spans="12:12" ht="15.75" customHeight="1" x14ac:dyDescent="0.25">
      <c r="L5378" s="13" t="str">
        <f t="shared" ref="L5378:L5441" si="84">IF(ISNUMBER(VLOOKUP(A5378,PRE,1,FALSE)),"PreAlerta",IF(ISNUMBER(VLOOKUP(A5378,POST,1,FALSE)),"PostAlerta",IF(ISNUMBER(VLOOKUP(A5378,EXCL,1,FALSE)),"Excluida","no incluido")))</f>
        <v>no incluido</v>
      </c>
    </row>
    <row r="5379" spans="12:12" ht="15.75" customHeight="1" x14ac:dyDescent="0.25">
      <c r="L5379" s="13" t="str">
        <f t="shared" si="84"/>
        <v>no incluido</v>
      </c>
    </row>
    <row r="5380" spans="12:12" ht="15.75" customHeight="1" x14ac:dyDescent="0.25">
      <c r="L5380" s="13" t="str">
        <f t="shared" si="84"/>
        <v>no incluido</v>
      </c>
    </row>
    <row r="5381" spans="12:12" ht="15.75" customHeight="1" x14ac:dyDescent="0.25">
      <c r="L5381" s="13" t="str">
        <f t="shared" si="84"/>
        <v>no incluido</v>
      </c>
    </row>
    <row r="5382" spans="12:12" ht="15.75" customHeight="1" x14ac:dyDescent="0.25">
      <c r="L5382" s="13" t="str">
        <f t="shared" si="84"/>
        <v>no incluido</v>
      </c>
    </row>
    <row r="5383" spans="12:12" ht="15.75" customHeight="1" x14ac:dyDescent="0.25">
      <c r="L5383" s="13" t="str">
        <f t="shared" si="84"/>
        <v>no incluido</v>
      </c>
    </row>
    <row r="5384" spans="12:12" ht="15.75" customHeight="1" x14ac:dyDescent="0.25">
      <c r="L5384" s="13" t="str">
        <f t="shared" si="84"/>
        <v>no incluido</v>
      </c>
    </row>
    <row r="5385" spans="12:12" ht="15.75" customHeight="1" x14ac:dyDescent="0.25">
      <c r="L5385" s="13" t="str">
        <f t="shared" si="84"/>
        <v>no incluido</v>
      </c>
    </row>
    <row r="5386" spans="12:12" ht="15.75" customHeight="1" x14ac:dyDescent="0.25">
      <c r="L5386" s="13" t="str">
        <f t="shared" si="84"/>
        <v>no incluido</v>
      </c>
    </row>
    <row r="5387" spans="12:12" ht="15.75" customHeight="1" x14ac:dyDescent="0.25">
      <c r="L5387" s="13" t="str">
        <f t="shared" si="84"/>
        <v>no incluido</v>
      </c>
    </row>
    <row r="5388" spans="12:12" ht="15.75" customHeight="1" x14ac:dyDescent="0.25">
      <c r="L5388" s="13" t="str">
        <f t="shared" si="84"/>
        <v>no incluido</v>
      </c>
    </row>
    <row r="5389" spans="12:12" ht="15.75" customHeight="1" x14ac:dyDescent="0.25">
      <c r="L5389" s="13" t="str">
        <f t="shared" si="84"/>
        <v>no incluido</v>
      </c>
    </row>
    <row r="5390" spans="12:12" ht="15.75" customHeight="1" x14ac:dyDescent="0.25">
      <c r="L5390" s="13" t="str">
        <f t="shared" si="84"/>
        <v>no incluido</v>
      </c>
    </row>
    <row r="5391" spans="12:12" ht="15.75" customHeight="1" x14ac:dyDescent="0.25">
      <c r="L5391" s="13" t="str">
        <f t="shared" si="84"/>
        <v>no incluido</v>
      </c>
    </row>
    <row r="5392" spans="12:12" ht="15.75" customHeight="1" x14ac:dyDescent="0.25">
      <c r="L5392" s="13" t="str">
        <f t="shared" si="84"/>
        <v>no incluido</v>
      </c>
    </row>
    <row r="5393" spans="12:12" ht="15.75" customHeight="1" x14ac:dyDescent="0.25">
      <c r="L5393" s="13" t="str">
        <f t="shared" si="84"/>
        <v>no incluido</v>
      </c>
    </row>
    <row r="5394" spans="12:12" ht="15.75" customHeight="1" x14ac:dyDescent="0.25">
      <c r="L5394" s="13" t="str">
        <f t="shared" si="84"/>
        <v>no incluido</v>
      </c>
    </row>
    <row r="5395" spans="12:12" ht="15.75" customHeight="1" x14ac:dyDescent="0.25">
      <c r="L5395" s="13" t="str">
        <f t="shared" si="84"/>
        <v>no incluido</v>
      </c>
    </row>
    <row r="5396" spans="12:12" ht="15.75" customHeight="1" x14ac:dyDescent="0.25">
      <c r="L5396" s="13" t="str">
        <f t="shared" si="84"/>
        <v>no incluido</v>
      </c>
    </row>
    <row r="5397" spans="12:12" ht="15.75" customHeight="1" x14ac:dyDescent="0.25">
      <c r="L5397" s="13" t="str">
        <f t="shared" si="84"/>
        <v>no incluido</v>
      </c>
    </row>
    <row r="5398" spans="12:12" ht="15.75" customHeight="1" x14ac:dyDescent="0.25">
      <c r="L5398" s="13" t="str">
        <f t="shared" si="84"/>
        <v>no incluido</v>
      </c>
    </row>
    <row r="5399" spans="12:12" ht="15.75" customHeight="1" x14ac:dyDescent="0.25">
      <c r="L5399" s="13" t="str">
        <f t="shared" si="84"/>
        <v>no incluido</v>
      </c>
    </row>
    <row r="5400" spans="12:12" ht="15.75" customHeight="1" x14ac:dyDescent="0.25">
      <c r="L5400" s="13" t="str">
        <f t="shared" si="84"/>
        <v>no incluido</v>
      </c>
    </row>
    <row r="5401" spans="12:12" ht="15.75" customHeight="1" x14ac:dyDescent="0.25">
      <c r="L5401" s="13" t="str">
        <f t="shared" si="84"/>
        <v>no incluido</v>
      </c>
    </row>
    <row r="5402" spans="12:12" ht="15.75" customHeight="1" x14ac:dyDescent="0.25">
      <c r="L5402" s="13" t="str">
        <f t="shared" si="84"/>
        <v>no incluido</v>
      </c>
    </row>
    <row r="5403" spans="12:12" ht="15.75" customHeight="1" x14ac:dyDescent="0.25">
      <c r="L5403" s="13" t="str">
        <f t="shared" si="84"/>
        <v>no incluido</v>
      </c>
    </row>
    <row r="5404" spans="12:12" ht="15.75" customHeight="1" x14ac:dyDescent="0.25">
      <c r="L5404" s="13" t="str">
        <f t="shared" si="84"/>
        <v>no incluido</v>
      </c>
    </row>
    <row r="5405" spans="12:12" ht="15.75" customHeight="1" x14ac:dyDescent="0.25">
      <c r="L5405" s="13" t="str">
        <f t="shared" si="84"/>
        <v>no incluido</v>
      </c>
    </row>
    <row r="5406" spans="12:12" ht="15.75" customHeight="1" x14ac:dyDescent="0.25">
      <c r="L5406" s="13" t="str">
        <f t="shared" si="84"/>
        <v>no incluido</v>
      </c>
    </row>
    <row r="5407" spans="12:12" ht="15.75" customHeight="1" x14ac:dyDescent="0.25">
      <c r="L5407" s="13" t="str">
        <f t="shared" si="84"/>
        <v>no incluido</v>
      </c>
    </row>
    <row r="5408" spans="12:12" ht="15.75" customHeight="1" x14ac:dyDescent="0.25">
      <c r="L5408" s="13" t="str">
        <f t="shared" si="84"/>
        <v>no incluido</v>
      </c>
    </row>
    <row r="5409" spans="12:12" ht="15.75" customHeight="1" x14ac:dyDescent="0.25">
      <c r="L5409" s="13" t="str">
        <f t="shared" si="84"/>
        <v>no incluido</v>
      </c>
    </row>
    <row r="5410" spans="12:12" ht="15.75" customHeight="1" x14ac:dyDescent="0.25">
      <c r="L5410" s="13" t="str">
        <f t="shared" si="84"/>
        <v>no incluido</v>
      </c>
    </row>
    <row r="5411" spans="12:12" ht="15.75" customHeight="1" x14ac:dyDescent="0.25">
      <c r="L5411" s="13" t="str">
        <f t="shared" si="84"/>
        <v>no incluido</v>
      </c>
    </row>
    <row r="5412" spans="12:12" ht="15.75" customHeight="1" x14ac:dyDescent="0.25">
      <c r="L5412" s="13" t="str">
        <f t="shared" si="84"/>
        <v>no incluido</v>
      </c>
    </row>
    <row r="5413" spans="12:12" ht="15.75" customHeight="1" x14ac:dyDescent="0.25">
      <c r="L5413" s="13" t="str">
        <f t="shared" si="84"/>
        <v>no incluido</v>
      </c>
    </row>
    <row r="5414" spans="12:12" ht="15.75" customHeight="1" x14ac:dyDescent="0.25">
      <c r="L5414" s="13" t="str">
        <f t="shared" si="84"/>
        <v>no incluido</v>
      </c>
    </row>
    <row r="5415" spans="12:12" ht="15.75" customHeight="1" x14ac:dyDescent="0.25">
      <c r="L5415" s="13" t="str">
        <f t="shared" si="84"/>
        <v>no incluido</v>
      </c>
    </row>
    <row r="5416" spans="12:12" ht="15.75" customHeight="1" x14ac:dyDescent="0.25">
      <c r="L5416" s="13" t="str">
        <f t="shared" si="84"/>
        <v>no incluido</v>
      </c>
    </row>
    <row r="5417" spans="12:12" ht="15.75" customHeight="1" x14ac:dyDescent="0.25">
      <c r="L5417" s="13" t="str">
        <f t="shared" si="84"/>
        <v>no incluido</v>
      </c>
    </row>
    <row r="5418" spans="12:12" ht="15.75" customHeight="1" x14ac:dyDescent="0.25">
      <c r="L5418" s="13" t="str">
        <f t="shared" si="84"/>
        <v>no incluido</v>
      </c>
    </row>
    <row r="5419" spans="12:12" ht="15.75" customHeight="1" x14ac:dyDescent="0.25">
      <c r="L5419" s="13" t="str">
        <f t="shared" si="84"/>
        <v>no incluido</v>
      </c>
    </row>
    <row r="5420" spans="12:12" ht="15.75" customHeight="1" x14ac:dyDescent="0.25">
      <c r="L5420" s="13" t="str">
        <f t="shared" si="84"/>
        <v>no incluido</v>
      </c>
    </row>
    <row r="5421" spans="12:12" ht="15.75" customHeight="1" x14ac:dyDescent="0.25">
      <c r="L5421" s="13" t="str">
        <f t="shared" si="84"/>
        <v>no incluido</v>
      </c>
    </row>
    <row r="5422" spans="12:12" ht="15.75" customHeight="1" x14ac:dyDescent="0.25">
      <c r="L5422" s="13" t="str">
        <f t="shared" si="84"/>
        <v>no incluido</v>
      </c>
    </row>
    <row r="5423" spans="12:12" ht="15.75" customHeight="1" x14ac:dyDescent="0.25">
      <c r="L5423" s="13" t="str">
        <f t="shared" si="84"/>
        <v>no incluido</v>
      </c>
    </row>
    <row r="5424" spans="12:12" ht="15.75" customHeight="1" x14ac:dyDescent="0.25">
      <c r="L5424" s="13" t="str">
        <f t="shared" si="84"/>
        <v>no incluido</v>
      </c>
    </row>
    <row r="5425" spans="12:12" ht="15.75" customHeight="1" x14ac:dyDescent="0.25">
      <c r="L5425" s="13" t="str">
        <f t="shared" si="84"/>
        <v>no incluido</v>
      </c>
    </row>
    <row r="5426" spans="12:12" ht="15.75" customHeight="1" x14ac:dyDescent="0.25">
      <c r="L5426" s="13" t="str">
        <f t="shared" si="84"/>
        <v>no incluido</v>
      </c>
    </row>
    <row r="5427" spans="12:12" ht="15.75" customHeight="1" x14ac:dyDescent="0.25">
      <c r="L5427" s="13" t="str">
        <f t="shared" si="84"/>
        <v>no incluido</v>
      </c>
    </row>
    <row r="5428" spans="12:12" ht="15.75" customHeight="1" x14ac:dyDescent="0.25">
      <c r="L5428" s="13" t="str">
        <f t="shared" si="84"/>
        <v>no incluido</v>
      </c>
    </row>
    <row r="5429" spans="12:12" ht="15.75" customHeight="1" x14ac:dyDescent="0.25">
      <c r="L5429" s="13" t="str">
        <f t="shared" si="84"/>
        <v>no incluido</v>
      </c>
    </row>
    <row r="5430" spans="12:12" ht="15.75" customHeight="1" x14ac:dyDescent="0.25">
      <c r="L5430" s="13" t="str">
        <f t="shared" si="84"/>
        <v>no incluido</v>
      </c>
    </row>
    <row r="5431" spans="12:12" ht="15.75" customHeight="1" x14ac:dyDescent="0.25">
      <c r="L5431" s="13" t="str">
        <f t="shared" si="84"/>
        <v>no incluido</v>
      </c>
    </row>
    <row r="5432" spans="12:12" ht="15.75" customHeight="1" x14ac:dyDescent="0.25">
      <c r="L5432" s="13" t="str">
        <f t="shared" si="84"/>
        <v>no incluido</v>
      </c>
    </row>
    <row r="5433" spans="12:12" ht="15.75" customHeight="1" x14ac:dyDescent="0.25">
      <c r="L5433" s="13" t="str">
        <f t="shared" si="84"/>
        <v>no incluido</v>
      </c>
    </row>
    <row r="5434" spans="12:12" ht="15.75" customHeight="1" x14ac:dyDescent="0.25">
      <c r="L5434" s="13" t="str">
        <f t="shared" si="84"/>
        <v>no incluido</v>
      </c>
    </row>
    <row r="5435" spans="12:12" ht="15.75" customHeight="1" x14ac:dyDescent="0.25">
      <c r="L5435" s="13" t="str">
        <f t="shared" si="84"/>
        <v>no incluido</v>
      </c>
    </row>
    <row r="5436" spans="12:12" ht="15.75" customHeight="1" x14ac:dyDescent="0.25">
      <c r="L5436" s="13" t="str">
        <f t="shared" si="84"/>
        <v>no incluido</v>
      </c>
    </row>
    <row r="5437" spans="12:12" ht="15.75" customHeight="1" x14ac:dyDescent="0.25">
      <c r="L5437" s="13" t="str">
        <f t="shared" si="84"/>
        <v>no incluido</v>
      </c>
    </row>
    <row r="5438" spans="12:12" ht="15.75" customHeight="1" x14ac:dyDescent="0.25">
      <c r="L5438" s="13" t="str">
        <f t="shared" si="84"/>
        <v>no incluido</v>
      </c>
    </row>
    <row r="5439" spans="12:12" ht="15.75" customHeight="1" x14ac:dyDescent="0.25">
      <c r="L5439" s="13" t="str">
        <f t="shared" si="84"/>
        <v>no incluido</v>
      </c>
    </row>
    <row r="5440" spans="12:12" ht="15.75" customHeight="1" x14ac:dyDescent="0.25">
      <c r="L5440" s="13" t="str">
        <f t="shared" si="84"/>
        <v>no incluido</v>
      </c>
    </row>
    <row r="5441" spans="12:12" ht="15.75" customHeight="1" x14ac:dyDescent="0.25">
      <c r="L5441" s="13" t="str">
        <f t="shared" si="84"/>
        <v>no incluido</v>
      </c>
    </row>
    <row r="5442" spans="12:12" ht="15.75" customHeight="1" x14ac:dyDescent="0.25">
      <c r="L5442" s="13" t="str">
        <f t="shared" ref="L5442:L5478" si="85">IF(ISNUMBER(VLOOKUP(A5442,PRE,1,FALSE)),"PreAlerta",IF(ISNUMBER(VLOOKUP(A5442,POST,1,FALSE)),"PostAlerta",IF(ISNUMBER(VLOOKUP(A5442,EXCL,1,FALSE)),"Excluida","no incluido")))</f>
        <v>no incluido</v>
      </c>
    </row>
    <row r="5443" spans="12:12" ht="15.75" customHeight="1" x14ac:dyDescent="0.25">
      <c r="L5443" s="13" t="str">
        <f t="shared" si="85"/>
        <v>no incluido</v>
      </c>
    </row>
    <row r="5444" spans="12:12" ht="15.75" customHeight="1" x14ac:dyDescent="0.25">
      <c r="L5444" s="13" t="str">
        <f t="shared" si="85"/>
        <v>no incluido</v>
      </c>
    </row>
    <row r="5445" spans="12:12" ht="15.75" customHeight="1" x14ac:dyDescent="0.25">
      <c r="L5445" s="13" t="str">
        <f t="shared" si="85"/>
        <v>no incluido</v>
      </c>
    </row>
    <row r="5446" spans="12:12" ht="15.75" customHeight="1" x14ac:dyDescent="0.25">
      <c r="L5446" s="13" t="str">
        <f t="shared" si="85"/>
        <v>no incluido</v>
      </c>
    </row>
    <row r="5447" spans="12:12" ht="15.75" customHeight="1" x14ac:dyDescent="0.25">
      <c r="L5447" s="13" t="str">
        <f t="shared" si="85"/>
        <v>no incluido</v>
      </c>
    </row>
    <row r="5448" spans="12:12" ht="15.75" customHeight="1" x14ac:dyDescent="0.25">
      <c r="L5448" s="13" t="str">
        <f t="shared" si="85"/>
        <v>no incluido</v>
      </c>
    </row>
    <row r="5449" spans="12:12" ht="15.75" customHeight="1" x14ac:dyDescent="0.25">
      <c r="L5449" s="13" t="str">
        <f t="shared" si="85"/>
        <v>no incluido</v>
      </c>
    </row>
    <row r="5450" spans="12:12" ht="15.75" customHeight="1" x14ac:dyDescent="0.25">
      <c r="L5450" s="13" t="str">
        <f t="shared" si="85"/>
        <v>no incluido</v>
      </c>
    </row>
    <row r="5451" spans="12:12" ht="15.75" customHeight="1" x14ac:dyDescent="0.25">
      <c r="L5451" s="13" t="str">
        <f t="shared" si="85"/>
        <v>no incluido</v>
      </c>
    </row>
    <row r="5452" spans="12:12" ht="15.75" customHeight="1" x14ac:dyDescent="0.25">
      <c r="L5452" s="13" t="str">
        <f t="shared" si="85"/>
        <v>no incluido</v>
      </c>
    </row>
    <row r="5453" spans="12:12" ht="15.75" customHeight="1" x14ac:dyDescent="0.25">
      <c r="L5453" s="13" t="str">
        <f t="shared" si="85"/>
        <v>no incluido</v>
      </c>
    </row>
    <row r="5454" spans="12:12" ht="15.75" customHeight="1" x14ac:dyDescent="0.25">
      <c r="L5454" s="13" t="str">
        <f t="shared" si="85"/>
        <v>no incluido</v>
      </c>
    </row>
    <row r="5455" spans="12:12" ht="15.75" customHeight="1" x14ac:dyDescent="0.25">
      <c r="L5455" s="13" t="str">
        <f t="shared" si="85"/>
        <v>no incluido</v>
      </c>
    </row>
    <row r="5456" spans="12:12" ht="15.75" customHeight="1" x14ac:dyDescent="0.25">
      <c r="L5456" s="13" t="str">
        <f t="shared" si="85"/>
        <v>no incluido</v>
      </c>
    </row>
    <row r="5457" spans="12:12" ht="15.75" customHeight="1" x14ac:dyDescent="0.25">
      <c r="L5457" s="13" t="str">
        <f t="shared" si="85"/>
        <v>no incluido</v>
      </c>
    </row>
    <row r="5458" spans="12:12" ht="15.75" customHeight="1" x14ac:dyDescent="0.25">
      <c r="L5458" s="13" t="str">
        <f t="shared" si="85"/>
        <v>no incluido</v>
      </c>
    </row>
    <row r="5459" spans="12:12" ht="15.75" customHeight="1" x14ac:dyDescent="0.25">
      <c r="L5459" s="13" t="str">
        <f t="shared" si="85"/>
        <v>no incluido</v>
      </c>
    </row>
    <row r="5460" spans="12:12" ht="15.75" customHeight="1" x14ac:dyDescent="0.25">
      <c r="L5460" s="13" t="str">
        <f t="shared" si="85"/>
        <v>no incluido</v>
      </c>
    </row>
    <row r="5461" spans="12:12" ht="15.75" customHeight="1" x14ac:dyDescent="0.25">
      <c r="L5461" s="13" t="str">
        <f t="shared" si="85"/>
        <v>no incluido</v>
      </c>
    </row>
    <row r="5462" spans="12:12" ht="15.75" customHeight="1" x14ac:dyDescent="0.25">
      <c r="L5462" s="13" t="str">
        <f t="shared" si="85"/>
        <v>no incluido</v>
      </c>
    </row>
    <row r="5463" spans="12:12" ht="15.75" customHeight="1" x14ac:dyDescent="0.25">
      <c r="L5463" s="13" t="str">
        <f t="shared" si="85"/>
        <v>no incluido</v>
      </c>
    </row>
    <row r="5464" spans="12:12" ht="15.75" customHeight="1" x14ac:dyDescent="0.25">
      <c r="L5464" s="13" t="str">
        <f t="shared" si="85"/>
        <v>no incluido</v>
      </c>
    </row>
    <row r="5465" spans="12:12" ht="15.75" customHeight="1" x14ac:dyDescent="0.25">
      <c r="L5465" s="13" t="str">
        <f t="shared" si="85"/>
        <v>no incluido</v>
      </c>
    </row>
    <row r="5466" spans="12:12" ht="15.75" customHeight="1" x14ac:dyDescent="0.25">
      <c r="L5466" s="13" t="str">
        <f t="shared" si="85"/>
        <v>no incluido</v>
      </c>
    </row>
    <row r="5467" spans="12:12" ht="15.75" customHeight="1" x14ac:dyDescent="0.25">
      <c r="L5467" s="13" t="str">
        <f t="shared" si="85"/>
        <v>no incluido</v>
      </c>
    </row>
    <row r="5468" spans="12:12" ht="15.75" customHeight="1" x14ac:dyDescent="0.25">
      <c r="L5468" s="13" t="str">
        <f t="shared" si="85"/>
        <v>no incluido</v>
      </c>
    </row>
    <row r="5469" spans="12:12" ht="15.75" customHeight="1" x14ac:dyDescent="0.25">
      <c r="L5469" s="13" t="str">
        <f t="shared" si="85"/>
        <v>no incluido</v>
      </c>
    </row>
    <row r="5470" spans="12:12" ht="15.75" customHeight="1" x14ac:dyDescent="0.25">
      <c r="L5470" s="13" t="str">
        <f t="shared" si="85"/>
        <v>no incluido</v>
      </c>
    </row>
    <row r="5471" spans="12:12" ht="15.75" customHeight="1" x14ac:dyDescent="0.25">
      <c r="L5471" s="13" t="str">
        <f t="shared" si="85"/>
        <v>no incluido</v>
      </c>
    </row>
    <row r="5472" spans="12:12" ht="15.75" customHeight="1" x14ac:dyDescent="0.25">
      <c r="L5472" s="13" t="str">
        <f t="shared" si="85"/>
        <v>no incluido</v>
      </c>
    </row>
    <row r="5473" spans="12:12" ht="15.75" customHeight="1" x14ac:dyDescent="0.25">
      <c r="L5473" s="13" t="str">
        <f t="shared" si="85"/>
        <v>no incluido</v>
      </c>
    </row>
    <row r="5474" spans="12:12" ht="15.75" customHeight="1" x14ac:dyDescent="0.25">
      <c r="L5474" s="13" t="str">
        <f t="shared" si="85"/>
        <v>no incluido</v>
      </c>
    </row>
    <row r="5475" spans="12:12" ht="15.75" customHeight="1" x14ac:dyDescent="0.25">
      <c r="L5475" s="13" t="str">
        <f t="shared" si="85"/>
        <v>no incluido</v>
      </c>
    </row>
    <row r="5476" spans="12:12" ht="15.75" customHeight="1" x14ac:dyDescent="0.25">
      <c r="L5476" s="13" t="str">
        <f t="shared" si="85"/>
        <v>no incluido</v>
      </c>
    </row>
    <row r="5477" spans="12:12" ht="15.75" customHeight="1" x14ac:dyDescent="0.25">
      <c r="L5477" s="13" t="str">
        <f t="shared" si="85"/>
        <v>no incluido</v>
      </c>
    </row>
    <row r="5478" spans="12:12" ht="15.75" customHeight="1" x14ac:dyDescent="0.25">
      <c r="L5478" s="13" t="str">
        <f t="shared" si="85"/>
        <v>no incluido</v>
      </c>
    </row>
  </sheetData>
  <autoFilter ref="K1:L1" xr:uid="{00000000-0009-0000-0000-000006000000}"/>
  <conditionalFormatting sqref="L1:L5478">
    <cfRule type="containsText" dxfId="2" priority="1" stopIfTrue="1" operator="containsText" text="POSTALERTA">
      <formula>NOT(ISERROR(SEARCH(("POSTALERTA"),(L1))))</formula>
    </cfRule>
    <cfRule type="containsText" dxfId="1" priority="2" stopIfTrue="1" operator="containsText" text="EXCLUIDA">
      <formula>NOT(ISERROR(SEARCH(("EXCLUIDA"),(L1))))</formula>
    </cfRule>
    <cfRule type="containsText" dxfId="0" priority="3" stopIfTrue="1" operator="containsText" text="Pre">
      <formula>NOT(ISERROR(SEARCH(("Pre"),(L1))))</formula>
    </cfRule>
  </conditionalFormatting>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K1000"/>
  <sheetViews>
    <sheetView workbookViewId="0">
      <pane ySplit="1" topLeftCell="A2" activePane="bottomLeft" state="frozen"/>
      <selection pane="bottomLeft" activeCell="B3" sqref="B3"/>
    </sheetView>
  </sheetViews>
  <sheetFormatPr baseColWidth="10" defaultColWidth="14.42578125" defaultRowHeight="15" customHeight="1" x14ac:dyDescent="0.25"/>
  <cols>
    <col min="1" max="26" width="10.7109375" customWidth="1"/>
  </cols>
  <sheetData>
    <row r="1" spans="1:11" x14ac:dyDescent="0.25">
      <c r="A1" s="13" t="s">
        <v>80</v>
      </c>
      <c r="B1" s="13" t="s">
        <v>81</v>
      </c>
      <c r="C1" s="13" t="s">
        <v>82</v>
      </c>
      <c r="D1" s="13" t="s">
        <v>83</v>
      </c>
      <c r="E1" s="13" t="s">
        <v>84</v>
      </c>
      <c r="F1" s="13" t="s">
        <v>85</v>
      </c>
      <c r="G1" s="13" t="s">
        <v>86</v>
      </c>
      <c r="H1" s="13" t="s">
        <v>87</v>
      </c>
      <c r="I1" s="13" t="s">
        <v>88</v>
      </c>
      <c r="J1" s="13" t="s">
        <v>89</v>
      </c>
      <c r="K1" s="13" t="s">
        <v>90</v>
      </c>
    </row>
    <row r="2" spans="1:11" x14ac:dyDescent="0.25">
      <c r="A2" s="13">
        <v>29430011</v>
      </c>
      <c r="B2" s="13" t="s">
        <v>100</v>
      </c>
      <c r="C2" s="13" t="s">
        <v>22606</v>
      </c>
      <c r="D2" s="13" t="s">
        <v>102</v>
      </c>
      <c r="E2" s="13" t="s">
        <v>103</v>
      </c>
      <c r="F2" s="13" t="s">
        <v>104</v>
      </c>
      <c r="G2" s="13">
        <v>2018</v>
      </c>
      <c r="H2" s="44">
        <v>43144</v>
      </c>
      <c r="I2" s="13" t="s">
        <v>105</v>
      </c>
      <c r="J2" s="13" t="s">
        <v>106</v>
      </c>
      <c r="K2" s="13" t="s">
        <v>107</v>
      </c>
    </row>
    <row r="3" spans="1:11" x14ac:dyDescent="0.25">
      <c r="A3" s="13">
        <v>31802195</v>
      </c>
      <c r="B3" s="13" t="s">
        <v>125</v>
      </c>
      <c r="C3" s="13" t="s">
        <v>126</v>
      </c>
      <c r="D3" s="13" t="s">
        <v>127</v>
      </c>
      <c r="E3" s="13" t="s">
        <v>128</v>
      </c>
      <c r="F3" s="13" t="s">
        <v>129</v>
      </c>
      <c r="G3" s="13">
        <v>2020</v>
      </c>
      <c r="H3" s="44">
        <v>43805</v>
      </c>
      <c r="I3" s="13" t="s">
        <v>130</v>
      </c>
      <c r="K3" s="13" t="s">
        <v>131</v>
      </c>
    </row>
    <row r="4" spans="1:11" x14ac:dyDescent="0.25">
      <c r="A4" s="13">
        <v>28754299</v>
      </c>
      <c r="B4" s="13" t="s">
        <v>133</v>
      </c>
      <c r="C4" s="13" t="s">
        <v>134</v>
      </c>
      <c r="D4" s="13" t="s">
        <v>135</v>
      </c>
      <c r="E4" s="13" t="s">
        <v>136</v>
      </c>
      <c r="F4" s="13" t="s">
        <v>137</v>
      </c>
      <c r="G4" s="13">
        <v>2017</v>
      </c>
      <c r="H4" s="44">
        <v>42946</v>
      </c>
      <c r="I4" s="13" t="s">
        <v>138</v>
      </c>
      <c r="K4" s="13" t="s">
        <v>139</v>
      </c>
    </row>
    <row r="5" spans="1:11" x14ac:dyDescent="0.25">
      <c r="A5" s="13">
        <v>33528603</v>
      </c>
      <c r="B5" s="13" t="s">
        <v>6247</v>
      </c>
      <c r="C5" s="13" t="s">
        <v>6248</v>
      </c>
      <c r="D5" s="13" t="s">
        <v>6249</v>
      </c>
      <c r="E5" s="13" t="s">
        <v>6250</v>
      </c>
      <c r="F5" s="13" t="s">
        <v>2531</v>
      </c>
      <c r="G5" s="13">
        <v>2021</v>
      </c>
      <c r="H5" s="44">
        <v>44229</v>
      </c>
      <c r="K5" s="13" t="s">
        <v>6251</v>
      </c>
    </row>
    <row r="6" spans="1:11" x14ac:dyDescent="0.25">
      <c r="A6" s="13">
        <v>34097283</v>
      </c>
      <c r="B6" s="13" t="s">
        <v>6532</v>
      </c>
      <c r="C6" s="13" t="s">
        <v>6533</v>
      </c>
      <c r="D6" s="13" t="s">
        <v>6534</v>
      </c>
      <c r="E6" s="13" t="s">
        <v>194</v>
      </c>
      <c r="F6" s="13" t="s">
        <v>6535</v>
      </c>
      <c r="G6" s="13">
        <v>2021</v>
      </c>
      <c r="H6" s="44">
        <v>44354</v>
      </c>
      <c r="I6" s="13" t="s">
        <v>6536</v>
      </c>
      <c r="K6" s="13" t="s">
        <v>6537</v>
      </c>
    </row>
    <row r="7" spans="1:11" x14ac:dyDescent="0.25">
      <c r="A7" s="13">
        <v>24982323</v>
      </c>
      <c r="B7" s="13" t="s">
        <v>4593</v>
      </c>
      <c r="C7" s="13" t="s">
        <v>2965</v>
      </c>
      <c r="D7" s="13" t="s">
        <v>4594</v>
      </c>
      <c r="E7" s="13" t="s">
        <v>119</v>
      </c>
      <c r="F7" s="13" t="s">
        <v>4595</v>
      </c>
      <c r="G7" s="13">
        <v>2014</v>
      </c>
      <c r="H7" s="44">
        <v>41822</v>
      </c>
      <c r="I7" s="13" t="s">
        <v>4596</v>
      </c>
      <c r="K7" s="13" t="s">
        <v>4597</v>
      </c>
    </row>
    <row r="8" spans="1:11" x14ac:dyDescent="0.25">
      <c r="A8" s="13">
        <v>31524362</v>
      </c>
      <c r="B8" s="13" t="s">
        <v>18720</v>
      </c>
      <c r="C8" s="13" t="s">
        <v>18721</v>
      </c>
      <c r="D8" s="13" t="s">
        <v>18722</v>
      </c>
      <c r="E8" s="13" t="s">
        <v>18723</v>
      </c>
      <c r="F8" s="13" t="s">
        <v>6390</v>
      </c>
      <c r="G8" s="13">
        <v>2019</v>
      </c>
      <c r="H8" s="44">
        <v>43725</v>
      </c>
    </row>
    <row r="9" spans="1:11" x14ac:dyDescent="0.25">
      <c r="A9" s="13">
        <v>34396413</v>
      </c>
      <c r="B9" s="13" t="s">
        <v>10030</v>
      </c>
      <c r="C9" s="13" t="s">
        <v>10031</v>
      </c>
      <c r="D9" s="13" t="s">
        <v>10032</v>
      </c>
      <c r="E9" s="13" t="s">
        <v>10033</v>
      </c>
      <c r="F9" s="13" t="s">
        <v>195</v>
      </c>
      <c r="G9" s="13">
        <v>2021</v>
      </c>
      <c r="H9" s="44">
        <v>44424</v>
      </c>
      <c r="I9" s="13" t="s">
        <v>10034</v>
      </c>
      <c r="K9" s="13" t="s">
        <v>10035</v>
      </c>
    </row>
    <row r="10" spans="1:11" x14ac:dyDescent="0.25">
      <c r="A10" s="13">
        <v>31324518</v>
      </c>
      <c r="B10" s="13" t="s">
        <v>11190</v>
      </c>
      <c r="C10" s="13" t="s">
        <v>11191</v>
      </c>
      <c r="D10" s="13" t="s">
        <v>11192</v>
      </c>
      <c r="E10" s="13" t="s">
        <v>5415</v>
      </c>
      <c r="F10" s="13" t="s">
        <v>679</v>
      </c>
      <c r="G10" s="13">
        <v>2019</v>
      </c>
      <c r="H10" s="44">
        <v>43667</v>
      </c>
      <c r="I10" s="13" t="s">
        <v>11193</v>
      </c>
      <c r="J10" s="13" t="s">
        <v>11194</v>
      </c>
      <c r="K10" s="13" t="s">
        <v>11195</v>
      </c>
    </row>
    <row r="11" spans="1:11" x14ac:dyDescent="0.25">
      <c r="A11" s="13">
        <v>31754194</v>
      </c>
      <c r="B11" s="13" t="s">
        <v>5619</v>
      </c>
      <c r="C11" s="13" t="s">
        <v>5620</v>
      </c>
      <c r="D11" s="13" t="s">
        <v>5621</v>
      </c>
      <c r="E11" s="13" t="s">
        <v>119</v>
      </c>
      <c r="F11" s="13" t="s">
        <v>5622</v>
      </c>
      <c r="G11" s="13">
        <v>2019</v>
      </c>
      <c r="H11" s="44">
        <v>43792</v>
      </c>
      <c r="K11" s="13" t="s">
        <v>5623</v>
      </c>
    </row>
    <row r="12" spans="1:11" x14ac:dyDescent="0.25">
      <c r="A12" s="13">
        <v>29729331</v>
      </c>
      <c r="B12" s="13" t="s">
        <v>11668</v>
      </c>
      <c r="C12" s="13" t="s">
        <v>11669</v>
      </c>
      <c r="D12" s="13" t="s">
        <v>11670</v>
      </c>
      <c r="E12" s="13" t="s">
        <v>11671</v>
      </c>
      <c r="F12" s="13" t="s">
        <v>1845</v>
      </c>
      <c r="G12" s="13">
        <v>2019</v>
      </c>
      <c r="H12" s="44">
        <v>43226</v>
      </c>
      <c r="I12" s="13" t="s">
        <v>11672</v>
      </c>
      <c r="J12" s="13" t="s">
        <v>11673</v>
      </c>
      <c r="K12" s="13" t="s">
        <v>11674</v>
      </c>
    </row>
    <row r="13" spans="1:11" x14ac:dyDescent="0.25">
      <c r="A13" s="13">
        <v>35223556</v>
      </c>
      <c r="B13" s="13" t="s">
        <v>5298</v>
      </c>
      <c r="C13" s="13" t="s">
        <v>5299</v>
      </c>
      <c r="D13" s="13" t="s">
        <v>5300</v>
      </c>
      <c r="E13" s="13" t="s">
        <v>5301</v>
      </c>
      <c r="F13" s="13" t="s">
        <v>5193</v>
      </c>
      <c r="G13" s="13">
        <v>2022</v>
      </c>
      <c r="H13" s="44">
        <v>44620</v>
      </c>
      <c r="I13" s="13" t="s">
        <v>5302</v>
      </c>
      <c r="K13" s="13" t="s">
        <v>5303</v>
      </c>
    </row>
    <row r="14" spans="1:11" x14ac:dyDescent="0.25">
      <c r="A14" s="13">
        <v>29601324</v>
      </c>
      <c r="B14" s="13" t="s">
        <v>8411</v>
      </c>
      <c r="C14" s="13" t="s">
        <v>8412</v>
      </c>
      <c r="D14" s="13" t="s">
        <v>8413</v>
      </c>
      <c r="E14" s="13" t="s">
        <v>2937</v>
      </c>
      <c r="F14" s="13" t="s">
        <v>257</v>
      </c>
      <c r="G14" s="13">
        <v>2018</v>
      </c>
      <c r="H14" s="44">
        <v>43190</v>
      </c>
      <c r="K14" s="13" t="s">
        <v>8414</v>
      </c>
    </row>
    <row r="15" spans="1:11" x14ac:dyDescent="0.25">
      <c r="A15" s="13">
        <v>33494538</v>
      </c>
      <c r="B15" s="13" t="s">
        <v>16052</v>
      </c>
      <c r="C15" s="13" t="s">
        <v>16053</v>
      </c>
      <c r="D15" s="13" t="s">
        <v>16054</v>
      </c>
      <c r="E15" s="13" t="s">
        <v>16055</v>
      </c>
      <c r="F15" s="13" t="s">
        <v>15834</v>
      </c>
      <c r="G15" s="13">
        <v>2021</v>
      </c>
      <c r="H15" s="44">
        <v>44222</v>
      </c>
      <c r="I15" s="13" t="s">
        <v>16056</v>
      </c>
      <c r="K15" s="13" t="s">
        <v>16057</v>
      </c>
    </row>
    <row r="16" spans="1:11" x14ac:dyDescent="0.25">
      <c r="A16" s="13">
        <v>36189345</v>
      </c>
      <c r="B16" s="13" t="s">
        <v>11755</v>
      </c>
      <c r="C16" s="13" t="s">
        <v>11756</v>
      </c>
      <c r="D16" s="13" t="s">
        <v>11757</v>
      </c>
      <c r="E16" s="13" t="s">
        <v>11758</v>
      </c>
      <c r="F16" s="13" t="s">
        <v>5193</v>
      </c>
      <c r="G16" s="13">
        <v>2022</v>
      </c>
      <c r="H16" s="44">
        <v>44837</v>
      </c>
      <c r="I16" s="13" t="s">
        <v>11759</v>
      </c>
      <c r="K16" s="13" t="s">
        <v>11760</v>
      </c>
    </row>
    <row r="17" spans="1:11" x14ac:dyDescent="0.25">
      <c r="A17" s="13">
        <v>30498048</v>
      </c>
      <c r="B17" s="13" t="s">
        <v>12682</v>
      </c>
      <c r="C17" s="13" t="s">
        <v>12683</v>
      </c>
      <c r="D17" s="13" t="s">
        <v>12684</v>
      </c>
      <c r="E17" s="13" t="s">
        <v>4856</v>
      </c>
      <c r="F17" s="13" t="s">
        <v>5111</v>
      </c>
      <c r="G17" s="13">
        <v>2018</v>
      </c>
      <c r="H17" s="44">
        <v>43435</v>
      </c>
      <c r="I17" s="13" t="s">
        <v>12685</v>
      </c>
      <c r="K17" s="13" t="s">
        <v>12686</v>
      </c>
    </row>
    <row r="18" spans="1:11" x14ac:dyDescent="0.25">
      <c r="A18" s="13">
        <v>30627130</v>
      </c>
      <c r="B18" s="13" t="s">
        <v>7093</v>
      </c>
      <c r="C18" s="13" t="s">
        <v>7094</v>
      </c>
      <c r="D18" s="13" t="s">
        <v>7095</v>
      </c>
      <c r="E18" s="13" t="s">
        <v>7096</v>
      </c>
      <c r="F18" s="13" t="s">
        <v>460</v>
      </c>
      <c r="G18" s="13">
        <v>2018</v>
      </c>
      <c r="H18" s="44">
        <v>43476</v>
      </c>
      <c r="I18" s="13" t="s">
        <v>7097</v>
      </c>
      <c r="K18" s="13" t="s">
        <v>7098</v>
      </c>
    </row>
    <row r="19" spans="1:11" x14ac:dyDescent="0.25">
      <c r="A19" s="13">
        <v>26145201</v>
      </c>
      <c r="B19" s="13" t="s">
        <v>6940</v>
      </c>
      <c r="C19" s="13" t="s">
        <v>6941</v>
      </c>
      <c r="D19" s="13" t="s">
        <v>6942</v>
      </c>
      <c r="E19" s="13" t="s">
        <v>6943</v>
      </c>
      <c r="F19" s="13" t="s">
        <v>949</v>
      </c>
      <c r="G19" s="13">
        <v>2015</v>
      </c>
      <c r="H19" s="44">
        <v>42192</v>
      </c>
      <c r="K19" s="13" t="s">
        <v>6944</v>
      </c>
    </row>
    <row r="20" spans="1:11" x14ac:dyDescent="0.25">
      <c r="A20" s="13">
        <v>33011046</v>
      </c>
      <c r="B20" s="13" t="s">
        <v>19224</v>
      </c>
      <c r="C20" s="13" t="s">
        <v>19225</v>
      </c>
      <c r="D20" s="13" t="s">
        <v>19226</v>
      </c>
      <c r="E20" s="13" t="s">
        <v>19227</v>
      </c>
      <c r="F20" s="13" t="s">
        <v>7518</v>
      </c>
      <c r="G20" s="13">
        <v>2020</v>
      </c>
      <c r="H20" s="44">
        <v>44108</v>
      </c>
      <c r="I20" s="13" t="s">
        <v>19228</v>
      </c>
      <c r="J20" s="13" t="s">
        <v>19229</v>
      </c>
      <c r="K20" s="13" t="s">
        <v>19230</v>
      </c>
    </row>
    <row r="21" spans="1:11" ht="15.75" customHeight="1" x14ac:dyDescent="0.25">
      <c r="A21" s="13">
        <v>31643179</v>
      </c>
      <c r="B21" s="13" t="s">
        <v>22563</v>
      </c>
      <c r="D21" s="13" t="s">
        <v>22564</v>
      </c>
      <c r="F21" s="13" t="s">
        <v>18023</v>
      </c>
      <c r="G21" s="13">
        <v>2012</v>
      </c>
      <c r="H21" s="44">
        <v>43900</v>
      </c>
    </row>
    <row r="22" spans="1:11" ht="15.75" customHeight="1" x14ac:dyDescent="0.25">
      <c r="A22" s="13">
        <v>33562607</v>
      </c>
      <c r="B22" s="13" t="s">
        <v>16151</v>
      </c>
      <c r="C22" s="13" t="s">
        <v>16152</v>
      </c>
      <c r="D22" s="13" t="s">
        <v>16153</v>
      </c>
      <c r="E22" s="13" t="s">
        <v>16154</v>
      </c>
      <c r="F22" s="13" t="s">
        <v>16155</v>
      </c>
      <c r="G22" s="13">
        <v>2021</v>
      </c>
      <c r="H22" s="44">
        <v>44237</v>
      </c>
      <c r="I22" s="13" t="s">
        <v>16156</v>
      </c>
      <c r="K22" s="13" t="s">
        <v>16157</v>
      </c>
    </row>
    <row r="23" spans="1:11" ht="15.75" customHeight="1" x14ac:dyDescent="0.25">
      <c r="A23" s="13">
        <v>28886683</v>
      </c>
      <c r="B23" s="13" t="s">
        <v>5095</v>
      </c>
      <c r="C23" s="13" t="s">
        <v>5096</v>
      </c>
      <c r="D23" s="13" t="s">
        <v>5097</v>
      </c>
      <c r="E23" s="13" t="s">
        <v>5098</v>
      </c>
      <c r="F23" s="13" t="s">
        <v>5099</v>
      </c>
      <c r="G23" s="13">
        <v>2017</v>
      </c>
      <c r="H23" s="44">
        <v>42988</v>
      </c>
      <c r="K23" s="13" t="s">
        <v>5100</v>
      </c>
    </row>
    <row r="24" spans="1:11" ht="15.75" customHeight="1" x14ac:dyDescent="0.25">
      <c r="A24" s="13">
        <v>29914071</v>
      </c>
      <c r="B24" s="13" t="s">
        <v>16359</v>
      </c>
      <c r="C24" s="13" t="s">
        <v>161</v>
      </c>
      <c r="D24" s="13" t="s">
        <v>16360</v>
      </c>
      <c r="E24" s="13" t="s">
        <v>163</v>
      </c>
      <c r="F24" s="13" t="s">
        <v>15834</v>
      </c>
      <c r="G24" s="13">
        <v>2018</v>
      </c>
      <c r="H24" s="44">
        <v>43271</v>
      </c>
      <c r="I24" s="13" t="s">
        <v>16361</v>
      </c>
      <c r="K24" s="13" t="s">
        <v>16362</v>
      </c>
    </row>
    <row r="25" spans="1:11" ht="15.75" customHeight="1" x14ac:dyDescent="0.25">
      <c r="A25" s="13">
        <v>28007229</v>
      </c>
      <c r="B25" s="13" t="s">
        <v>14509</v>
      </c>
      <c r="C25" s="13" t="s">
        <v>14510</v>
      </c>
      <c r="D25" s="13" t="s">
        <v>14511</v>
      </c>
      <c r="E25" s="13" t="s">
        <v>14512</v>
      </c>
      <c r="F25" s="13" t="s">
        <v>14513</v>
      </c>
      <c r="G25" s="13">
        <v>2017</v>
      </c>
      <c r="H25" s="44">
        <v>42728</v>
      </c>
      <c r="I25" s="13" t="s">
        <v>14514</v>
      </c>
      <c r="J25" s="13" t="s">
        <v>14515</v>
      </c>
      <c r="K25" s="13" t="s">
        <v>14516</v>
      </c>
    </row>
    <row r="26" spans="1:11" ht="15.75" customHeight="1" x14ac:dyDescent="0.25">
      <c r="A26" s="13">
        <v>22578237</v>
      </c>
      <c r="B26" s="13" t="s">
        <v>17589</v>
      </c>
      <c r="C26" s="13" t="s">
        <v>17590</v>
      </c>
      <c r="D26" s="13" t="s">
        <v>17591</v>
      </c>
      <c r="E26" s="13" t="s">
        <v>17592</v>
      </c>
      <c r="F26" s="13" t="s">
        <v>17593</v>
      </c>
      <c r="G26" s="13">
        <v>2012</v>
      </c>
      <c r="H26" s="44">
        <v>41044</v>
      </c>
      <c r="K26" s="13" t="s">
        <v>17594</v>
      </c>
    </row>
    <row r="27" spans="1:11" ht="15.75" customHeight="1" x14ac:dyDescent="0.25">
      <c r="A27" s="13">
        <v>34652397</v>
      </c>
      <c r="B27" s="13" t="s">
        <v>9756</v>
      </c>
      <c r="C27" s="13" t="s">
        <v>9757</v>
      </c>
      <c r="D27" s="13" t="s">
        <v>9758</v>
      </c>
      <c r="E27" s="13" t="s">
        <v>9759</v>
      </c>
      <c r="F27" s="13" t="s">
        <v>113</v>
      </c>
      <c r="G27" s="13">
        <v>2021</v>
      </c>
      <c r="H27" s="44">
        <v>44484</v>
      </c>
      <c r="K27" s="13" t="s">
        <v>9760</v>
      </c>
    </row>
    <row r="28" spans="1:11" ht="15.75" customHeight="1" x14ac:dyDescent="0.25">
      <c r="A28" s="13">
        <v>28210887</v>
      </c>
      <c r="B28" s="13" t="s">
        <v>160</v>
      </c>
      <c r="C28" s="13" t="s">
        <v>161</v>
      </c>
      <c r="D28" s="13" t="s">
        <v>162</v>
      </c>
      <c r="E28" s="13" t="s">
        <v>163</v>
      </c>
      <c r="F28" s="13" t="s">
        <v>164</v>
      </c>
      <c r="G28" s="13">
        <v>2017</v>
      </c>
      <c r="H28" s="44">
        <v>42784</v>
      </c>
      <c r="K28" s="13" t="s">
        <v>165</v>
      </c>
    </row>
    <row r="29" spans="1:11" ht="15.75" customHeight="1" x14ac:dyDescent="0.25">
      <c r="A29" s="13">
        <v>31643191</v>
      </c>
      <c r="B29" s="13" t="s">
        <v>18021</v>
      </c>
      <c r="D29" s="13" t="s">
        <v>18022</v>
      </c>
      <c r="F29" s="13" t="s">
        <v>18023</v>
      </c>
      <c r="G29" s="13">
        <v>2012</v>
      </c>
      <c r="H29" s="44">
        <v>44124</v>
      </c>
    </row>
    <row r="30" spans="1:11" ht="15.75" customHeight="1" x14ac:dyDescent="0.25">
      <c r="A30" s="13">
        <v>30920748</v>
      </c>
      <c r="B30" s="13" t="s">
        <v>22349</v>
      </c>
      <c r="C30" s="13" t="s">
        <v>21554</v>
      </c>
      <c r="D30" s="13" t="s">
        <v>22350</v>
      </c>
      <c r="E30" s="13" t="s">
        <v>8721</v>
      </c>
      <c r="F30" s="13" t="s">
        <v>10296</v>
      </c>
      <c r="G30" s="13">
        <v>2019</v>
      </c>
      <c r="H30" s="44">
        <v>43553</v>
      </c>
      <c r="K30" s="13" t="s">
        <v>22351</v>
      </c>
    </row>
    <row r="31" spans="1:11" ht="15.75" customHeight="1" x14ac:dyDescent="0.25">
      <c r="A31" s="13">
        <v>34550809</v>
      </c>
      <c r="B31" s="13" t="s">
        <v>19169</v>
      </c>
      <c r="C31" s="13" t="s">
        <v>19170</v>
      </c>
      <c r="D31" s="13" t="s">
        <v>19171</v>
      </c>
      <c r="E31" s="13" t="s">
        <v>19172</v>
      </c>
      <c r="F31" s="13" t="s">
        <v>502</v>
      </c>
      <c r="G31" s="13">
        <v>2021</v>
      </c>
      <c r="H31" s="44">
        <v>44461</v>
      </c>
      <c r="I31" s="13" t="s">
        <v>19173</v>
      </c>
      <c r="K31" s="13" t="s">
        <v>19174</v>
      </c>
    </row>
    <row r="32" spans="1:11" ht="15.75" customHeight="1" x14ac:dyDescent="0.25">
      <c r="A32" s="13">
        <v>32119845</v>
      </c>
      <c r="B32" s="13" t="s">
        <v>167</v>
      </c>
      <c r="C32" s="13" t="s">
        <v>168</v>
      </c>
      <c r="D32" s="13" t="s">
        <v>169</v>
      </c>
      <c r="E32" s="13" t="s">
        <v>170</v>
      </c>
      <c r="F32" s="13" t="s">
        <v>171</v>
      </c>
      <c r="G32" s="13">
        <v>2020</v>
      </c>
      <c r="H32" s="44">
        <v>43893</v>
      </c>
      <c r="I32" s="13" t="s">
        <v>172</v>
      </c>
      <c r="J32" s="13" t="s">
        <v>173</v>
      </c>
      <c r="K32" s="13" t="s">
        <v>174</v>
      </c>
    </row>
    <row r="33" spans="1:11" ht="15.75" customHeight="1" x14ac:dyDescent="0.25">
      <c r="A33" s="13">
        <v>27366021</v>
      </c>
      <c r="B33" s="13" t="s">
        <v>9270</v>
      </c>
      <c r="C33" s="13" t="s">
        <v>9271</v>
      </c>
      <c r="D33" s="13" t="s">
        <v>9272</v>
      </c>
      <c r="E33" s="13" t="s">
        <v>9273</v>
      </c>
      <c r="F33" s="13" t="s">
        <v>5548</v>
      </c>
      <c r="G33" s="13">
        <v>2016</v>
      </c>
      <c r="H33" s="44">
        <v>42553</v>
      </c>
      <c r="I33" s="13" t="s">
        <v>9274</v>
      </c>
      <c r="K33" s="13" t="s">
        <v>9275</v>
      </c>
    </row>
    <row r="34" spans="1:11" ht="15.75" customHeight="1" x14ac:dyDescent="0.25">
      <c r="A34" s="13">
        <v>27512795</v>
      </c>
      <c r="B34" s="13" t="s">
        <v>17794</v>
      </c>
      <c r="D34" s="13" t="s">
        <v>17795</v>
      </c>
      <c r="F34" s="13" t="s">
        <v>17794</v>
      </c>
      <c r="G34" s="13">
        <v>2016</v>
      </c>
      <c r="H34" s="44">
        <v>42370</v>
      </c>
    </row>
    <row r="35" spans="1:11" ht="15.75" customHeight="1" x14ac:dyDescent="0.25">
      <c r="A35" s="13">
        <v>27929243</v>
      </c>
      <c r="B35" s="13" t="s">
        <v>11186</v>
      </c>
      <c r="C35" s="13" t="s">
        <v>11187</v>
      </c>
      <c r="D35" s="13" t="s">
        <v>11188</v>
      </c>
      <c r="E35" s="13" t="s">
        <v>11189</v>
      </c>
      <c r="F35" s="13" t="s">
        <v>6390</v>
      </c>
      <c r="G35" s="13">
        <v>2016</v>
      </c>
      <c r="H35" s="44">
        <v>42713</v>
      </c>
    </row>
    <row r="36" spans="1:11" ht="15.75" customHeight="1" x14ac:dyDescent="0.25">
      <c r="A36" s="13">
        <v>32582169</v>
      </c>
      <c r="B36" s="13" t="s">
        <v>20411</v>
      </c>
      <c r="C36" s="13" t="s">
        <v>20412</v>
      </c>
      <c r="D36" s="13" t="s">
        <v>20413</v>
      </c>
      <c r="E36" s="13" t="s">
        <v>20414</v>
      </c>
      <c r="F36" s="13" t="s">
        <v>460</v>
      </c>
      <c r="G36" s="13">
        <v>2020</v>
      </c>
      <c r="H36" s="44">
        <v>44008</v>
      </c>
      <c r="I36" s="13" t="s">
        <v>20415</v>
      </c>
      <c r="K36" s="13" t="s">
        <v>20416</v>
      </c>
    </row>
    <row r="37" spans="1:11" ht="15.75" customHeight="1" x14ac:dyDescent="0.25">
      <c r="A37" s="13">
        <v>29876934</v>
      </c>
      <c r="B37" s="13" t="s">
        <v>3665</v>
      </c>
      <c r="C37" s="13" t="s">
        <v>3666</v>
      </c>
      <c r="D37" s="13" t="s">
        <v>3667</v>
      </c>
      <c r="E37" s="13" t="s">
        <v>3668</v>
      </c>
      <c r="F37" s="13" t="s">
        <v>3669</v>
      </c>
      <c r="G37" s="13">
        <v>2019</v>
      </c>
      <c r="H37" s="44">
        <v>43259</v>
      </c>
      <c r="I37" s="13" t="s">
        <v>3670</v>
      </c>
      <c r="J37" s="13" t="s">
        <v>3671</v>
      </c>
      <c r="K37" s="13" t="s">
        <v>3672</v>
      </c>
    </row>
    <row r="38" spans="1:11" ht="15.75" customHeight="1" x14ac:dyDescent="0.25">
      <c r="A38" s="13">
        <v>28701272</v>
      </c>
      <c r="B38" s="13" t="s">
        <v>22012</v>
      </c>
      <c r="C38" s="13" t="s">
        <v>22013</v>
      </c>
      <c r="D38" s="13" t="s">
        <v>22014</v>
      </c>
      <c r="E38" s="13" t="s">
        <v>119</v>
      </c>
      <c r="F38" s="13" t="s">
        <v>679</v>
      </c>
      <c r="G38" s="13">
        <v>2017</v>
      </c>
      <c r="H38" s="44">
        <v>42930</v>
      </c>
      <c r="K38" s="13" t="s">
        <v>22015</v>
      </c>
    </row>
    <row r="39" spans="1:11" ht="15.75" customHeight="1" x14ac:dyDescent="0.25">
      <c r="A39" s="13">
        <v>24559563</v>
      </c>
      <c r="B39" s="13" t="s">
        <v>13575</v>
      </c>
      <c r="C39" s="13" t="s">
        <v>13576</v>
      </c>
      <c r="D39" s="13" t="s">
        <v>13577</v>
      </c>
      <c r="E39" s="13" t="s">
        <v>13578</v>
      </c>
      <c r="F39" s="13" t="s">
        <v>13579</v>
      </c>
      <c r="G39" s="13">
        <v>2014</v>
      </c>
      <c r="H39" s="44">
        <v>41695</v>
      </c>
      <c r="K39" s="13" t="s">
        <v>13580</v>
      </c>
    </row>
    <row r="40" spans="1:11" ht="15.75" customHeight="1" x14ac:dyDescent="0.25">
      <c r="A40" s="13">
        <v>32024032</v>
      </c>
      <c r="B40" s="13" t="s">
        <v>16887</v>
      </c>
      <c r="C40" s="13" t="s">
        <v>16888</v>
      </c>
      <c r="D40" s="13" t="s">
        <v>16889</v>
      </c>
      <c r="E40" s="13" t="s">
        <v>11678</v>
      </c>
      <c r="F40" s="13" t="s">
        <v>15860</v>
      </c>
      <c r="G40" s="13">
        <v>2020</v>
      </c>
      <c r="H40" s="44">
        <v>43868</v>
      </c>
      <c r="I40" s="13" t="s">
        <v>16890</v>
      </c>
      <c r="K40" s="13" t="s">
        <v>16891</v>
      </c>
    </row>
    <row r="41" spans="1:11" ht="15.75" customHeight="1" x14ac:dyDescent="0.25">
      <c r="A41" s="13">
        <v>28645177</v>
      </c>
      <c r="B41" s="13" t="s">
        <v>184</v>
      </c>
      <c r="C41" s="13" t="s">
        <v>185</v>
      </c>
      <c r="D41" s="13" t="s">
        <v>186</v>
      </c>
      <c r="E41" s="13" t="s">
        <v>187</v>
      </c>
      <c r="F41" s="13" t="s">
        <v>188</v>
      </c>
      <c r="G41" s="13">
        <v>2017</v>
      </c>
      <c r="H41" s="44">
        <v>42911</v>
      </c>
      <c r="K41" s="13" t="s">
        <v>189</v>
      </c>
    </row>
    <row r="42" spans="1:11" ht="15.75" customHeight="1" x14ac:dyDescent="0.25">
      <c r="A42" s="13">
        <v>30838004</v>
      </c>
      <c r="B42" s="13" t="s">
        <v>6649</v>
      </c>
      <c r="C42" s="13" t="s">
        <v>6650</v>
      </c>
      <c r="D42" s="13" t="s">
        <v>6651</v>
      </c>
      <c r="E42" s="13" t="s">
        <v>6652</v>
      </c>
      <c r="F42" s="13" t="s">
        <v>460</v>
      </c>
      <c r="G42" s="13">
        <v>2019</v>
      </c>
      <c r="H42" s="44">
        <v>43531</v>
      </c>
      <c r="I42" s="13" t="s">
        <v>6653</v>
      </c>
      <c r="K42" s="13" t="s">
        <v>6654</v>
      </c>
    </row>
    <row r="43" spans="1:11" ht="15.75" customHeight="1" x14ac:dyDescent="0.25">
      <c r="A43" s="13">
        <v>23892192</v>
      </c>
      <c r="B43" s="13" t="s">
        <v>22111</v>
      </c>
      <c r="C43" s="13" t="s">
        <v>22112</v>
      </c>
      <c r="D43" s="13" t="s">
        <v>22113</v>
      </c>
      <c r="E43" s="13" t="s">
        <v>22114</v>
      </c>
      <c r="F43" s="13" t="s">
        <v>22115</v>
      </c>
      <c r="G43" s="13">
        <v>2013</v>
      </c>
      <c r="H43" s="44">
        <v>41485</v>
      </c>
      <c r="K43" s="13" t="s">
        <v>22116</v>
      </c>
    </row>
    <row r="44" spans="1:11" ht="15.75" customHeight="1" x14ac:dyDescent="0.25">
      <c r="A44" s="13">
        <v>34731021</v>
      </c>
      <c r="B44" s="13" t="s">
        <v>9594</v>
      </c>
      <c r="C44" s="13" t="s">
        <v>9033</v>
      </c>
      <c r="D44" s="13" t="s">
        <v>9595</v>
      </c>
      <c r="E44" s="13" t="s">
        <v>529</v>
      </c>
      <c r="F44" s="13" t="s">
        <v>502</v>
      </c>
      <c r="G44" s="13">
        <v>2022</v>
      </c>
      <c r="H44" s="44">
        <v>44503</v>
      </c>
      <c r="I44" s="13" t="s">
        <v>9596</v>
      </c>
      <c r="K44" s="13" t="s">
        <v>9597</v>
      </c>
    </row>
    <row r="45" spans="1:11" ht="15.75" customHeight="1" x14ac:dyDescent="0.25">
      <c r="A45" s="13">
        <v>22534388</v>
      </c>
      <c r="B45" s="13" t="s">
        <v>12306</v>
      </c>
      <c r="C45" s="13" t="s">
        <v>12307</v>
      </c>
      <c r="D45" s="13" t="s">
        <v>12308</v>
      </c>
      <c r="E45" s="13" t="s">
        <v>12309</v>
      </c>
      <c r="F45" s="13" t="s">
        <v>6390</v>
      </c>
      <c r="G45" s="13">
        <v>2012</v>
      </c>
      <c r="H45" s="44">
        <v>41026</v>
      </c>
    </row>
    <row r="46" spans="1:11" ht="15.75" customHeight="1" x14ac:dyDescent="0.25">
      <c r="A46" s="13">
        <v>35162547</v>
      </c>
      <c r="B46" s="13" t="s">
        <v>12162</v>
      </c>
      <c r="C46" s="13" t="s">
        <v>12163</v>
      </c>
      <c r="D46" s="13" t="s">
        <v>12164</v>
      </c>
      <c r="E46" s="13" t="s">
        <v>12165</v>
      </c>
      <c r="F46" s="13" t="s">
        <v>9654</v>
      </c>
      <c r="G46" s="13">
        <v>2022</v>
      </c>
      <c r="H46" s="44">
        <v>44607</v>
      </c>
      <c r="I46" s="13" t="s">
        <v>12166</v>
      </c>
      <c r="K46" s="13" t="s">
        <v>12167</v>
      </c>
    </row>
    <row r="47" spans="1:11" ht="15.75" customHeight="1" x14ac:dyDescent="0.25">
      <c r="A47" s="13">
        <v>32582133</v>
      </c>
      <c r="B47" s="13" t="s">
        <v>15851</v>
      </c>
      <c r="C47" s="13" t="s">
        <v>15852</v>
      </c>
      <c r="D47" s="13" t="s">
        <v>15853</v>
      </c>
      <c r="E47" s="13" t="s">
        <v>15854</v>
      </c>
      <c r="F47" s="13" t="s">
        <v>15747</v>
      </c>
      <c r="G47" s="13">
        <v>2020</v>
      </c>
      <c r="H47" s="44">
        <v>44008</v>
      </c>
      <c r="I47" s="13" t="s">
        <v>15855</v>
      </c>
      <c r="K47" s="13" t="s">
        <v>15856</v>
      </c>
    </row>
    <row r="48" spans="1:11" ht="15.75" customHeight="1" x14ac:dyDescent="0.25">
      <c r="A48" s="13">
        <v>26579097</v>
      </c>
      <c r="B48" s="13" t="s">
        <v>15951</v>
      </c>
      <c r="C48" s="13" t="s">
        <v>641</v>
      </c>
      <c r="D48" s="13" t="s">
        <v>15952</v>
      </c>
      <c r="E48" s="13" t="s">
        <v>295</v>
      </c>
      <c r="F48" s="13" t="s">
        <v>15747</v>
      </c>
      <c r="G48" s="13">
        <v>2015</v>
      </c>
      <c r="H48" s="44">
        <v>42327</v>
      </c>
      <c r="I48" s="13" t="s">
        <v>15953</v>
      </c>
      <c r="K48" s="13" t="s">
        <v>15954</v>
      </c>
    </row>
    <row r="49" spans="1:11" ht="15.75" customHeight="1" x14ac:dyDescent="0.25">
      <c r="A49" s="13">
        <v>24275271</v>
      </c>
      <c r="B49" s="13" t="s">
        <v>17595</v>
      </c>
      <c r="C49" s="13" t="s">
        <v>17596</v>
      </c>
      <c r="D49" s="13" t="s">
        <v>17597</v>
      </c>
      <c r="E49" s="13" t="s">
        <v>17598</v>
      </c>
      <c r="F49" s="13" t="s">
        <v>7518</v>
      </c>
      <c r="G49" s="13">
        <v>2013</v>
      </c>
      <c r="H49" s="44">
        <v>41605</v>
      </c>
      <c r="I49" s="13" t="s">
        <v>17599</v>
      </c>
      <c r="J49" s="13" t="s">
        <v>17600</v>
      </c>
      <c r="K49" s="13" t="s">
        <v>17601</v>
      </c>
    </row>
    <row r="50" spans="1:11" ht="15.75" customHeight="1" x14ac:dyDescent="0.25">
      <c r="A50" s="13">
        <v>32779717</v>
      </c>
      <c r="B50" s="13" t="s">
        <v>191</v>
      </c>
      <c r="C50" s="13" t="s">
        <v>192</v>
      </c>
      <c r="D50" s="13" t="s">
        <v>193</v>
      </c>
      <c r="E50" s="13" t="s">
        <v>194</v>
      </c>
      <c r="F50" s="13" t="s">
        <v>195</v>
      </c>
      <c r="G50" s="13">
        <v>2021</v>
      </c>
      <c r="H50" s="44">
        <v>44055</v>
      </c>
      <c r="I50" s="13" t="s">
        <v>196</v>
      </c>
      <c r="K50" s="13" t="s">
        <v>197</v>
      </c>
    </row>
    <row r="51" spans="1:11" ht="15.75" customHeight="1" x14ac:dyDescent="0.25">
      <c r="A51" s="13">
        <v>34557869</v>
      </c>
      <c r="B51" s="13" t="s">
        <v>16999</v>
      </c>
      <c r="C51" s="13" t="s">
        <v>17000</v>
      </c>
      <c r="D51" s="13" t="s">
        <v>17001</v>
      </c>
      <c r="E51" s="13" t="s">
        <v>1553</v>
      </c>
      <c r="F51" s="13" t="s">
        <v>17002</v>
      </c>
      <c r="G51" s="13">
        <v>2021</v>
      </c>
      <c r="H51" s="44">
        <v>44463</v>
      </c>
      <c r="I51" s="13" t="s">
        <v>17003</v>
      </c>
      <c r="K51" s="13" t="s">
        <v>17004</v>
      </c>
    </row>
    <row r="52" spans="1:11" ht="15.75" customHeight="1" x14ac:dyDescent="0.25">
      <c r="A52" s="13">
        <v>30698520</v>
      </c>
      <c r="B52" s="13" t="s">
        <v>3567</v>
      </c>
      <c r="C52" s="13" t="s">
        <v>3074</v>
      </c>
      <c r="D52" s="13" t="s">
        <v>3568</v>
      </c>
      <c r="E52" s="13" t="s">
        <v>2679</v>
      </c>
      <c r="F52" s="13" t="s">
        <v>249</v>
      </c>
      <c r="G52" s="13">
        <v>2019</v>
      </c>
      <c r="H52" s="44">
        <v>43496</v>
      </c>
      <c r="I52" s="13" t="s">
        <v>3569</v>
      </c>
      <c r="K52" s="13" t="s">
        <v>3570</v>
      </c>
    </row>
    <row r="53" spans="1:11" ht="15.75" customHeight="1" x14ac:dyDescent="0.25">
      <c r="A53" s="13">
        <v>31292063</v>
      </c>
      <c r="B53" s="13" t="s">
        <v>8181</v>
      </c>
      <c r="C53" s="13" t="s">
        <v>254</v>
      </c>
      <c r="D53" s="13" t="s">
        <v>8182</v>
      </c>
      <c r="E53" s="13" t="s">
        <v>256</v>
      </c>
      <c r="F53" s="13" t="s">
        <v>595</v>
      </c>
      <c r="G53" s="13">
        <v>2019</v>
      </c>
      <c r="H53" s="44">
        <v>43658</v>
      </c>
      <c r="K53" s="13" t="s">
        <v>8183</v>
      </c>
    </row>
    <row r="54" spans="1:11" ht="15.75" customHeight="1" x14ac:dyDescent="0.25">
      <c r="A54" s="13">
        <v>29016383</v>
      </c>
      <c r="B54" s="13" t="s">
        <v>4116</v>
      </c>
      <c r="C54" s="13" t="s">
        <v>4117</v>
      </c>
      <c r="D54" s="13" t="s">
        <v>4118</v>
      </c>
      <c r="E54" s="13" t="s">
        <v>4119</v>
      </c>
      <c r="F54" s="13" t="s">
        <v>4120</v>
      </c>
      <c r="G54" s="13">
        <v>2018</v>
      </c>
      <c r="H54" s="44">
        <v>43019</v>
      </c>
      <c r="I54" s="13" t="s">
        <v>4121</v>
      </c>
      <c r="J54" s="13" t="s">
        <v>4122</v>
      </c>
      <c r="K54" s="13" t="s">
        <v>4123</v>
      </c>
    </row>
    <row r="55" spans="1:11" ht="15.75" customHeight="1" x14ac:dyDescent="0.25">
      <c r="A55" s="13">
        <v>26220178</v>
      </c>
      <c r="B55" s="13" t="s">
        <v>21382</v>
      </c>
      <c r="C55" s="13" t="s">
        <v>21383</v>
      </c>
      <c r="D55" s="13" t="s">
        <v>21384</v>
      </c>
      <c r="E55" s="13" t="s">
        <v>21385</v>
      </c>
      <c r="F55" s="13" t="s">
        <v>1066</v>
      </c>
      <c r="G55" s="13">
        <v>2015</v>
      </c>
      <c r="H55" s="44">
        <v>42215</v>
      </c>
      <c r="I55" s="13" t="s">
        <v>21386</v>
      </c>
      <c r="K55" s="13" t="s">
        <v>21387</v>
      </c>
    </row>
    <row r="56" spans="1:11" ht="15.75" customHeight="1" x14ac:dyDescent="0.25">
      <c r="A56" s="13">
        <v>31505159</v>
      </c>
      <c r="B56" s="13" t="s">
        <v>13770</v>
      </c>
      <c r="C56" s="13" t="s">
        <v>13771</v>
      </c>
      <c r="D56" s="13" t="s">
        <v>13772</v>
      </c>
      <c r="E56" s="13" t="s">
        <v>1638</v>
      </c>
      <c r="F56" s="13" t="s">
        <v>595</v>
      </c>
      <c r="G56" s="13">
        <v>2019</v>
      </c>
      <c r="H56" s="44">
        <v>43719</v>
      </c>
      <c r="I56" s="13" t="s">
        <v>13773</v>
      </c>
      <c r="J56" s="13" t="s">
        <v>13774</v>
      </c>
      <c r="K56" s="13" t="s">
        <v>13775</v>
      </c>
    </row>
    <row r="57" spans="1:11" ht="15.75" customHeight="1" x14ac:dyDescent="0.25">
      <c r="A57" s="13">
        <v>32024723</v>
      </c>
      <c r="B57" s="13" t="s">
        <v>8809</v>
      </c>
      <c r="C57" s="13" t="s">
        <v>8810</v>
      </c>
      <c r="D57" s="13" t="s">
        <v>8811</v>
      </c>
      <c r="E57" s="13" t="s">
        <v>8812</v>
      </c>
      <c r="F57" s="13" t="s">
        <v>502</v>
      </c>
      <c r="G57" s="13">
        <v>2020</v>
      </c>
      <c r="H57" s="44">
        <v>43868</v>
      </c>
      <c r="I57" s="13" t="s">
        <v>8813</v>
      </c>
      <c r="K57" s="13" t="s">
        <v>8814</v>
      </c>
    </row>
    <row r="58" spans="1:11" ht="15.75" customHeight="1" x14ac:dyDescent="0.25">
      <c r="A58" s="13">
        <v>25410409</v>
      </c>
      <c r="B58" s="13" t="s">
        <v>199</v>
      </c>
      <c r="C58" s="13" t="s">
        <v>200</v>
      </c>
      <c r="D58" s="13" t="s">
        <v>201</v>
      </c>
      <c r="E58" s="13" t="s">
        <v>202</v>
      </c>
      <c r="F58" s="13" t="s">
        <v>203</v>
      </c>
      <c r="G58" s="13">
        <v>2015</v>
      </c>
      <c r="H58" s="44">
        <v>41964</v>
      </c>
      <c r="K58" s="13" t="s">
        <v>204</v>
      </c>
    </row>
    <row r="59" spans="1:11" ht="15.75" customHeight="1" x14ac:dyDescent="0.25">
      <c r="A59" s="13">
        <v>30171763</v>
      </c>
      <c r="B59" s="13" t="s">
        <v>10117</v>
      </c>
      <c r="C59" s="13" t="s">
        <v>10118</v>
      </c>
      <c r="D59" s="13" t="s">
        <v>10119</v>
      </c>
      <c r="E59" s="13" t="s">
        <v>10120</v>
      </c>
      <c r="F59" s="13" t="s">
        <v>10121</v>
      </c>
      <c r="G59" s="13">
        <v>2018</v>
      </c>
      <c r="H59" s="44">
        <v>43345</v>
      </c>
    </row>
    <row r="60" spans="1:11" ht="15.75" customHeight="1" x14ac:dyDescent="0.25">
      <c r="A60" s="13">
        <v>33929174</v>
      </c>
      <c r="B60" s="13" t="s">
        <v>18233</v>
      </c>
      <c r="C60" s="13" t="s">
        <v>18234</v>
      </c>
      <c r="D60" s="13" t="s">
        <v>18235</v>
      </c>
      <c r="E60" s="13" t="s">
        <v>18236</v>
      </c>
      <c r="F60" s="13" t="s">
        <v>6390</v>
      </c>
      <c r="G60" s="13">
        <v>2021</v>
      </c>
      <c r="H60" s="44">
        <v>44316</v>
      </c>
    </row>
    <row r="61" spans="1:11" ht="15.75" customHeight="1" x14ac:dyDescent="0.25">
      <c r="A61" s="13">
        <v>31366421</v>
      </c>
      <c r="B61" s="13" t="s">
        <v>5386</v>
      </c>
      <c r="C61" s="13" t="s">
        <v>5387</v>
      </c>
      <c r="D61" s="13" t="s">
        <v>5388</v>
      </c>
      <c r="E61" s="13" t="s">
        <v>5389</v>
      </c>
      <c r="F61" s="13" t="s">
        <v>595</v>
      </c>
      <c r="G61" s="13">
        <v>2019</v>
      </c>
      <c r="H61" s="44">
        <v>43679</v>
      </c>
      <c r="K61" s="13" t="s">
        <v>5390</v>
      </c>
    </row>
    <row r="62" spans="1:11" ht="15.75" customHeight="1" x14ac:dyDescent="0.25">
      <c r="A62" s="13">
        <v>25868582</v>
      </c>
      <c r="B62" s="13" t="s">
        <v>4148</v>
      </c>
      <c r="C62" s="13" t="s">
        <v>4149</v>
      </c>
      <c r="D62" s="13" t="s">
        <v>4150</v>
      </c>
      <c r="E62" s="13" t="s">
        <v>4151</v>
      </c>
      <c r="F62" s="13" t="s">
        <v>4152</v>
      </c>
      <c r="G62" s="13">
        <v>2015</v>
      </c>
      <c r="H62" s="44">
        <v>42109</v>
      </c>
      <c r="K62" s="13" t="s">
        <v>4153</v>
      </c>
    </row>
    <row r="63" spans="1:11" ht="15.75" customHeight="1" x14ac:dyDescent="0.25">
      <c r="A63" s="13">
        <v>30524442</v>
      </c>
      <c r="B63" s="13" t="s">
        <v>12633</v>
      </c>
      <c r="C63" s="13" t="s">
        <v>12634</v>
      </c>
      <c r="D63" s="13" t="s">
        <v>12635</v>
      </c>
      <c r="E63" s="13" t="s">
        <v>2536</v>
      </c>
      <c r="F63" s="13" t="s">
        <v>460</v>
      </c>
      <c r="G63" s="13">
        <v>2018</v>
      </c>
      <c r="H63" s="44">
        <v>43442</v>
      </c>
      <c r="I63" s="13" t="s">
        <v>12636</v>
      </c>
      <c r="K63" s="13" t="s">
        <v>12637</v>
      </c>
    </row>
    <row r="64" spans="1:11" ht="15.75" customHeight="1" x14ac:dyDescent="0.25">
      <c r="A64" s="13">
        <v>22432703</v>
      </c>
      <c r="B64" s="13" t="s">
        <v>5574</v>
      </c>
      <c r="C64" s="13" t="s">
        <v>5575</v>
      </c>
      <c r="D64" s="13" t="s">
        <v>5576</v>
      </c>
      <c r="E64" s="13" t="s">
        <v>5577</v>
      </c>
      <c r="F64" s="13" t="s">
        <v>209</v>
      </c>
      <c r="G64" s="13">
        <v>2012</v>
      </c>
      <c r="H64" s="44">
        <v>40990</v>
      </c>
      <c r="I64" s="13" t="s">
        <v>5578</v>
      </c>
      <c r="K64" s="13" t="s">
        <v>5579</v>
      </c>
    </row>
    <row r="65" spans="1:11" ht="15.75" customHeight="1" x14ac:dyDescent="0.25">
      <c r="A65" s="13">
        <v>34572609</v>
      </c>
      <c r="B65" s="13" t="s">
        <v>16854</v>
      </c>
      <c r="C65" s="13" t="s">
        <v>16855</v>
      </c>
      <c r="D65" s="13" t="s">
        <v>16856</v>
      </c>
      <c r="E65" s="13" t="s">
        <v>16240</v>
      </c>
      <c r="F65" s="13" t="s">
        <v>15834</v>
      </c>
      <c r="G65" s="13">
        <v>2021</v>
      </c>
      <c r="H65" s="44">
        <v>44467</v>
      </c>
      <c r="I65" s="13" t="s">
        <v>16857</v>
      </c>
      <c r="K65" s="13" t="s">
        <v>16858</v>
      </c>
    </row>
    <row r="66" spans="1:11" ht="15.75" customHeight="1" x14ac:dyDescent="0.25">
      <c r="A66" s="13">
        <v>28387837</v>
      </c>
      <c r="B66" s="13" t="s">
        <v>230</v>
      </c>
      <c r="C66" s="13" t="s">
        <v>231</v>
      </c>
      <c r="D66" s="13" t="s">
        <v>232</v>
      </c>
      <c r="E66" s="13" t="s">
        <v>233</v>
      </c>
      <c r="F66" s="13" t="s">
        <v>188</v>
      </c>
      <c r="G66" s="13">
        <v>2017</v>
      </c>
      <c r="H66" s="44">
        <v>42833</v>
      </c>
      <c r="I66" s="13" t="s">
        <v>234</v>
      </c>
      <c r="J66" s="13" t="s">
        <v>235</v>
      </c>
      <c r="K66" s="13" t="s">
        <v>236</v>
      </c>
    </row>
    <row r="67" spans="1:11" ht="15.75" customHeight="1" x14ac:dyDescent="0.25">
      <c r="A67" s="13">
        <v>24275266</v>
      </c>
      <c r="B67" s="13" t="s">
        <v>7515</v>
      </c>
      <c r="C67" s="13" t="s">
        <v>7516</v>
      </c>
      <c r="D67" s="13" t="s">
        <v>7517</v>
      </c>
      <c r="E67" s="13" t="s">
        <v>2564</v>
      </c>
      <c r="F67" s="13" t="s">
        <v>7518</v>
      </c>
      <c r="G67" s="13">
        <v>2013</v>
      </c>
      <c r="H67" s="44">
        <v>41605</v>
      </c>
      <c r="I67" s="13" t="s">
        <v>7519</v>
      </c>
      <c r="J67" s="13" t="s">
        <v>7520</v>
      </c>
      <c r="K67" s="13" t="s">
        <v>7521</v>
      </c>
    </row>
    <row r="68" spans="1:11" ht="15.75" customHeight="1" x14ac:dyDescent="0.25">
      <c r="A68" s="13">
        <v>31024540</v>
      </c>
      <c r="B68" s="13" t="s">
        <v>10645</v>
      </c>
      <c r="C68" s="13" t="s">
        <v>10646</v>
      </c>
      <c r="D68" s="13" t="s">
        <v>10647</v>
      </c>
      <c r="E68" s="13" t="s">
        <v>10648</v>
      </c>
      <c r="F68" s="13" t="s">
        <v>460</v>
      </c>
      <c r="G68" s="13">
        <v>2019</v>
      </c>
      <c r="H68" s="44">
        <v>43582</v>
      </c>
      <c r="I68" s="13" t="s">
        <v>10649</v>
      </c>
      <c r="K68" s="13" t="s">
        <v>10650</v>
      </c>
    </row>
    <row r="69" spans="1:11" ht="15.75" customHeight="1" x14ac:dyDescent="0.25">
      <c r="A69" s="13">
        <v>31034186</v>
      </c>
      <c r="B69" s="13" t="s">
        <v>17034</v>
      </c>
      <c r="D69" s="13" t="s">
        <v>17035</v>
      </c>
      <c r="F69" s="13" t="s">
        <v>17034</v>
      </c>
      <c r="G69" s="13">
        <v>2018</v>
      </c>
      <c r="H69" s="44">
        <v>43132</v>
      </c>
    </row>
    <row r="70" spans="1:11" ht="15.75" customHeight="1" x14ac:dyDescent="0.25">
      <c r="A70" s="13">
        <v>32810868</v>
      </c>
      <c r="B70" s="13" t="s">
        <v>18911</v>
      </c>
      <c r="C70" s="13" t="s">
        <v>18912</v>
      </c>
      <c r="D70" s="13" t="s">
        <v>18913</v>
      </c>
      <c r="E70" s="13" t="s">
        <v>529</v>
      </c>
      <c r="F70" s="13" t="s">
        <v>18914</v>
      </c>
      <c r="G70" s="13">
        <v>2020</v>
      </c>
      <c r="H70" s="44">
        <v>44062</v>
      </c>
      <c r="I70" s="13" t="s">
        <v>18915</v>
      </c>
      <c r="J70" s="13" t="s">
        <v>18916</v>
      </c>
      <c r="K70" s="13" t="s">
        <v>18917</v>
      </c>
    </row>
    <row r="71" spans="1:11" ht="15.75" customHeight="1" x14ac:dyDescent="0.25">
      <c r="A71" s="13">
        <v>31145563</v>
      </c>
      <c r="B71" s="13" t="s">
        <v>16249</v>
      </c>
      <c r="C71" s="13" t="s">
        <v>16250</v>
      </c>
      <c r="D71" s="13" t="s">
        <v>16251</v>
      </c>
      <c r="E71" s="13" t="s">
        <v>16252</v>
      </c>
      <c r="F71" s="13" t="s">
        <v>16249</v>
      </c>
      <c r="G71" s="13">
        <v>2018</v>
      </c>
      <c r="H71" s="44">
        <v>43405</v>
      </c>
    </row>
    <row r="72" spans="1:11" ht="15.75" customHeight="1" x14ac:dyDescent="0.25">
      <c r="A72" s="13">
        <v>34396398</v>
      </c>
      <c r="B72" s="13" t="s">
        <v>15198</v>
      </c>
      <c r="C72" s="13" t="s">
        <v>15199</v>
      </c>
      <c r="D72" s="13" t="s">
        <v>15200</v>
      </c>
      <c r="E72" s="13" t="s">
        <v>15201</v>
      </c>
      <c r="F72" s="13" t="s">
        <v>195</v>
      </c>
      <c r="G72" s="13">
        <v>2021</v>
      </c>
      <c r="H72" s="44">
        <v>44424</v>
      </c>
      <c r="I72" s="13" t="s">
        <v>15202</v>
      </c>
      <c r="K72" s="13" t="s">
        <v>15203</v>
      </c>
    </row>
    <row r="73" spans="1:11" ht="15.75" customHeight="1" x14ac:dyDescent="0.25">
      <c r="A73" s="13">
        <v>24275696</v>
      </c>
      <c r="B73" s="13" t="s">
        <v>253</v>
      </c>
      <c r="C73" s="13" t="s">
        <v>254</v>
      </c>
      <c r="D73" s="13" t="s">
        <v>255</v>
      </c>
      <c r="E73" s="13" t="s">
        <v>256</v>
      </c>
      <c r="F73" s="13" t="s">
        <v>257</v>
      </c>
      <c r="G73" s="13">
        <v>2014</v>
      </c>
      <c r="H73" s="44">
        <v>41605</v>
      </c>
      <c r="K73" s="13" t="s">
        <v>258</v>
      </c>
    </row>
    <row r="74" spans="1:11" ht="15.75" customHeight="1" x14ac:dyDescent="0.25">
      <c r="A74" s="13">
        <v>34063264</v>
      </c>
      <c r="B74" s="13" t="s">
        <v>14884</v>
      </c>
      <c r="C74" s="13" t="s">
        <v>14885</v>
      </c>
      <c r="D74" s="13" t="s">
        <v>14886</v>
      </c>
      <c r="E74" s="13" t="s">
        <v>14887</v>
      </c>
      <c r="F74" s="13" t="s">
        <v>3809</v>
      </c>
      <c r="G74" s="13">
        <v>2021</v>
      </c>
      <c r="H74" s="44">
        <v>44349</v>
      </c>
      <c r="I74" s="13" t="s">
        <v>14888</v>
      </c>
      <c r="K74" s="13" t="s">
        <v>14889</v>
      </c>
    </row>
    <row r="75" spans="1:11" ht="15.75" customHeight="1" x14ac:dyDescent="0.25">
      <c r="A75" s="13">
        <v>33794773</v>
      </c>
      <c r="B75" s="13" t="s">
        <v>20114</v>
      </c>
      <c r="C75" s="13" t="s">
        <v>20115</v>
      </c>
      <c r="D75" s="13" t="s">
        <v>20116</v>
      </c>
      <c r="E75" s="13" t="s">
        <v>20117</v>
      </c>
      <c r="F75" s="13" t="s">
        <v>20118</v>
      </c>
      <c r="G75" s="13">
        <v>2021</v>
      </c>
      <c r="H75" s="44">
        <v>44288</v>
      </c>
      <c r="I75" s="13" t="s">
        <v>20119</v>
      </c>
      <c r="K75" s="13" t="s">
        <v>20120</v>
      </c>
    </row>
    <row r="76" spans="1:11" ht="15.75" customHeight="1" x14ac:dyDescent="0.25">
      <c r="A76" s="13">
        <v>34279817</v>
      </c>
      <c r="B76" s="13" t="s">
        <v>16463</v>
      </c>
      <c r="C76" s="13" t="s">
        <v>16464</v>
      </c>
      <c r="D76" s="13" t="s">
        <v>16465</v>
      </c>
      <c r="E76" s="13" t="s">
        <v>15753</v>
      </c>
      <c r="F76" s="13" t="s">
        <v>16466</v>
      </c>
      <c r="G76" s="13">
        <v>2021</v>
      </c>
      <c r="H76" s="44">
        <v>44396</v>
      </c>
      <c r="I76" s="13" t="s">
        <v>16467</v>
      </c>
      <c r="K76" s="13" t="s">
        <v>16468</v>
      </c>
    </row>
    <row r="77" spans="1:11" ht="15.75" customHeight="1" x14ac:dyDescent="0.25">
      <c r="A77" s="13">
        <v>29912682</v>
      </c>
      <c r="B77" s="13" t="s">
        <v>10984</v>
      </c>
      <c r="C77" s="13" t="s">
        <v>10985</v>
      </c>
      <c r="D77" s="13" t="s">
        <v>10986</v>
      </c>
      <c r="E77" s="13" t="s">
        <v>8774</v>
      </c>
      <c r="F77" s="13" t="s">
        <v>145</v>
      </c>
      <c r="G77" s="13">
        <v>2018</v>
      </c>
      <c r="H77" s="44">
        <v>43270</v>
      </c>
      <c r="I77" s="13" t="s">
        <v>10987</v>
      </c>
      <c r="K77" s="13" t="s">
        <v>10988</v>
      </c>
    </row>
    <row r="78" spans="1:11" ht="15.75" customHeight="1" x14ac:dyDescent="0.25">
      <c r="A78" s="13">
        <v>29486628</v>
      </c>
      <c r="B78" s="13" t="s">
        <v>13627</v>
      </c>
      <c r="C78" s="13" t="s">
        <v>13628</v>
      </c>
      <c r="D78" s="13" t="s">
        <v>13629</v>
      </c>
      <c r="E78" s="13" t="s">
        <v>12878</v>
      </c>
      <c r="F78" s="13" t="s">
        <v>735</v>
      </c>
      <c r="G78" s="13">
        <v>2018</v>
      </c>
      <c r="H78" s="44">
        <v>43160</v>
      </c>
      <c r="K78" s="13" t="s">
        <v>13630</v>
      </c>
    </row>
    <row r="79" spans="1:11" ht="15.75" customHeight="1" x14ac:dyDescent="0.25">
      <c r="A79" s="13">
        <v>32684296</v>
      </c>
      <c r="B79" s="13" t="s">
        <v>16801</v>
      </c>
      <c r="C79" s="13" t="s">
        <v>16802</v>
      </c>
      <c r="D79" s="13" t="s">
        <v>16803</v>
      </c>
      <c r="E79" s="13" t="s">
        <v>16804</v>
      </c>
      <c r="F79" s="13" t="s">
        <v>16805</v>
      </c>
      <c r="G79" s="13">
        <v>2020</v>
      </c>
      <c r="H79" s="44">
        <v>44033</v>
      </c>
      <c r="K79" s="13" t="s">
        <v>16806</v>
      </c>
    </row>
    <row r="80" spans="1:11" ht="15.75" customHeight="1" x14ac:dyDescent="0.25">
      <c r="A80" s="13">
        <v>33367806</v>
      </c>
      <c r="B80" s="13" t="s">
        <v>9353</v>
      </c>
      <c r="C80" s="13" t="s">
        <v>9354</v>
      </c>
      <c r="D80" s="13" t="s">
        <v>9355</v>
      </c>
      <c r="E80" s="13" t="s">
        <v>8077</v>
      </c>
      <c r="F80" s="13" t="s">
        <v>493</v>
      </c>
      <c r="G80" s="13">
        <v>2021</v>
      </c>
      <c r="H80" s="44">
        <v>44193</v>
      </c>
      <c r="K80" s="13" t="s">
        <v>9356</v>
      </c>
    </row>
    <row r="81" spans="1:11" ht="15.75" customHeight="1" x14ac:dyDescent="0.25">
      <c r="A81" s="13">
        <v>29924422</v>
      </c>
      <c r="B81" s="13" t="s">
        <v>21232</v>
      </c>
      <c r="C81" s="13" t="s">
        <v>21233</v>
      </c>
      <c r="D81" s="13" t="s">
        <v>21234</v>
      </c>
      <c r="E81" s="13" t="s">
        <v>12107</v>
      </c>
      <c r="F81" s="13" t="s">
        <v>408</v>
      </c>
      <c r="G81" s="13">
        <v>2018</v>
      </c>
      <c r="H81" s="44">
        <v>43272</v>
      </c>
      <c r="K81" s="13" t="s">
        <v>21235</v>
      </c>
    </row>
    <row r="82" spans="1:11" ht="15.75" customHeight="1" x14ac:dyDescent="0.25">
      <c r="A82" s="13">
        <v>29465702</v>
      </c>
      <c r="B82" s="13" t="s">
        <v>13036</v>
      </c>
      <c r="C82" s="13" t="s">
        <v>13037</v>
      </c>
      <c r="D82" s="13" t="s">
        <v>13038</v>
      </c>
      <c r="E82" s="13" t="s">
        <v>7715</v>
      </c>
      <c r="F82" s="13" t="s">
        <v>304</v>
      </c>
      <c r="G82" s="13">
        <v>2018</v>
      </c>
      <c r="H82" s="44">
        <v>43153</v>
      </c>
      <c r="I82" s="13" t="s">
        <v>13039</v>
      </c>
      <c r="J82" s="13" t="s">
        <v>13040</v>
      </c>
      <c r="K82" s="13" t="s">
        <v>13041</v>
      </c>
    </row>
    <row r="83" spans="1:11" ht="15.75" customHeight="1" x14ac:dyDescent="0.25">
      <c r="A83" s="13">
        <v>33229966</v>
      </c>
      <c r="B83" s="13" t="s">
        <v>12038</v>
      </c>
      <c r="C83" s="13" t="s">
        <v>12039</v>
      </c>
      <c r="D83" s="13" t="s">
        <v>12040</v>
      </c>
      <c r="E83" s="13" t="s">
        <v>12041</v>
      </c>
      <c r="F83" s="13" t="s">
        <v>304</v>
      </c>
      <c r="G83" s="13">
        <v>2021</v>
      </c>
      <c r="H83" s="44">
        <v>44159</v>
      </c>
      <c r="K83" s="13" t="s">
        <v>12042</v>
      </c>
    </row>
    <row r="84" spans="1:11" ht="15.75" customHeight="1" x14ac:dyDescent="0.25">
      <c r="A84" s="13">
        <v>30618519</v>
      </c>
      <c r="B84" s="13" t="s">
        <v>15838</v>
      </c>
      <c r="C84" s="13" t="s">
        <v>15839</v>
      </c>
      <c r="D84" s="13" t="s">
        <v>15840</v>
      </c>
      <c r="E84" s="13" t="s">
        <v>1629</v>
      </c>
      <c r="F84" s="13" t="s">
        <v>15841</v>
      </c>
      <c r="G84" s="13">
        <v>2018</v>
      </c>
      <c r="H84" s="44">
        <v>43474</v>
      </c>
      <c r="I84" s="13" t="s">
        <v>15842</v>
      </c>
      <c r="K84" s="13" t="s">
        <v>15843</v>
      </c>
    </row>
    <row r="85" spans="1:11" ht="15.75" customHeight="1" x14ac:dyDescent="0.25">
      <c r="A85" s="13">
        <v>30569652</v>
      </c>
      <c r="B85" s="13" t="s">
        <v>19803</v>
      </c>
      <c r="C85" s="13" t="s">
        <v>19804</v>
      </c>
      <c r="D85" s="13" t="s">
        <v>19805</v>
      </c>
      <c r="E85" s="13" t="s">
        <v>19806</v>
      </c>
      <c r="F85" s="13" t="s">
        <v>14312</v>
      </c>
      <c r="G85" s="13">
        <v>2018</v>
      </c>
      <c r="H85" s="44">
        <v>43455</v>
      </c>
      <c r="K85" s="13" t="s">
        <v>19807</v>
      </c>
    </row>
    <row r="86" spans="1:11" ht="15.75" customHeight="1" x14ac:dyDescent="0.25">
      <c r="A86" s="13">
        <v>28407640</v>
      </c>
      <c r="B86" s="13" t="s">
        <v>300</v>
      </c>
      <c r="C86" s="13" t="s">
        <v>301</v>
      </c>
      <c r="D86" s="13" t="s">
        <v>302</v>
      </c>
      <c r="E86" s="13" t="s">
        <v>303</v>
      </c>
      <c r="F86" s="13" t="s">
        <v>304</v>
      </c>
      <c r="G86" s="13">
        <v>2017</v>
      </c>
      <c r="H86" s="44">
        <v>42839</v>
      </c>
      <c r="I86" s="13" t="s">
        <v>305</v>
      </c>
      <c r="J86" s="13" t="s">
        <v>306</v>
      </c>
      <c r="K86" s="13" t="s">
        <v>307</v>
      </c>
    </row>
    <row r="87" spans="1:11" ht="15.75" customHeight="1" x14ac:dyDescent="0.25">
      <c r="A87" s="13">
        <v>22384840</v>
      </c>
      <c r="B87" s="13" t="s">
        <v>14192</v>
      </c>
      <c r="C87" s="13" t="s">
        <v>14193</v>
      </c>
      <c r="D87" s="13" t="s">
        <v>14194</v>
      </c>
      <c r="E87" s="13" t="s">
        <v>14195</v>
      </c>
      <c r="F87" s="13" t="s">
        <v>14196</v>
      </c>
      <c r="G87" s="13">
        <v>2012</v>
      </c>
      <c r="H87" s="44">
        <v>40974</v>
      </c>
      <c r="I87" s="13" t="s">
        <v>14197</v>
      </c>
      <c r="J87" s="13" t="s">
        <v>14198</v>
      </c>
      <c r="K87" s="13" t="s">
        <v>14199</v>
      </c>
    </row>
    <row r="88" spans="1:11" ht="15.75" customHeight="1" x14ac:dyDescent="0.25">
      <c r="A88" s="13">
        <v>26690658</v>
      </c>
      <c r="B88" s="13" t="s">
        <v>12192</v>
      </c>
      <c r="C88" s="13" t="s">
        <v>12193</v>
      </c>
      <c r="D88" s="13" t="s">
        <v>12194</v>
      </c>
      <c r="E88" s="13" t="s">
        <v>1145</v>
      </c>
      <c r="F88" s="13" t="s">
        <v>4670</v>
      </c>
      <c r="G88" s="13">
        <v>2016</v>
      </c>
      <c r="H88" s="44">
        <v>42361</v>
      </c>
      <c r="K88" s="13" t="s">
        <v>12195</v>
      </c>
    </row>
    <row r="89" spans="1:11" ht="15.75" customHeight="1" x14ac:dyDescent="0.25">
      <c r="A89" s="13">
        <v>30643437</v>
      </c>
      <c r="B89" s="13" t="s">
        <v>16807</v>
      </c>
      <c r="C89" s="13" t="s">
        <v>16808</v>
      </c>
      <c r="D89" s="13" t="s">
        <v>16809</v>
      </c>
      <c r="E89" s="13" t="s">
        <v>4444</v>
      </c>
      <c r="F89" s="13" t="s">
        <v>15774</v>
      </c>
      <c r="G89" s="13">
        <v>2018</v>
      </c>
      <c r="H89" s="44">
        <v>43481</v>
      </c>
      <c r="I89" s="13" t="s">
        <v>16810</v>
      </c>
      <c r="K89" s="13" t="s">
        <v>16811</v>
      </c>
    </row>
    <row r="90" spans="1:11" ht="15.75" customHeight="1" x14ac:dyDescent="0.25">
      <c r="A90" s="13">
        <v>25331059</v>
      </c>
      <c r="B90" s="13" t="s">
        <v>4709</v>
      </c>
      <c r="C90" s="13" t="s">
        <v>4710</v>
      </c>
      <c r="D90" s="13" t="s">
        <v>4711</v>
      </c>
      <c r="E90" s="13" t="s">
        <v>4712</v>
      </c>
      <c r="F90" s="13" t="s">
        <v>493</v>
      </c>
      <c r="G90" s="13">
        <v>2015</v>
      </c>
      <c r="H90" s="44">
        <v>41934</v>
      </c>
      <c r="K90" s="13" t="s">
        <v>4713</v>
      </c>
    </row>
    <row r="91" spans="1:11" ht="15.75" customHeight="1" x14ac:dyDescent="0.25">
      <c r="A91" s="13">
        <v>32259846</v>
      </c>
      <c r="B91" s="13" t="s">
        <v>10476</v>
      </c>
      <c r="C91" s="13" t="s">
        <v>10477</v>
      </c>
      <c r="D91" s="13" t="s">
        <v>10478</v>
      </c>
      <c r="E91" s="13" t="s">
        <v>2564</v>
      </c>
      <c r="F91" s="13" t="s">
        <v>493</v>
      </c>
      <c r="G91" s="13">
        <v>2020</v>
      </c>
      <c r="H91" s="44">
        <v>43929</v>
      </c>
      <c r="I91" s="13" t="s">
        <v>10479</v>
      </c>
      <c r="K91" s="13" t="s">
        <v>10480</v>
      </c>
    </row>
    <row r="92" spans="1:11" ht="15.75" customHeight="1" x14ac:dyDescent="0.25">
      <c r="A92" s="13">
        <v>27337478</v>
      </c>
      <c r="B92" s="13" t="s">
        <v>309</v>
      </c>
      <c r="C92" s="13" t="s">
        <v>310</v>
      </c>
      <c r="D92" s="13" t="s">
        <v>311</v>
      </c>
      <c r="E92" s="13" t="s">
        <v>119</v>
      </c>
      <c r="F92" s="13" t="s">
        <v>312</v>
      </c>
      <c r="G92" s="13">
        <v>2016</v>
      </c>
      <c r="H92" s="44">
        <v>42545</v>
      </c>
      <c r="I92" s="13" t="s">
        <v>313</v>
      </c>
      <c r="J92" s="13" t="s">
        <v>314</v>
      </c>
      <c r="K92" s="13" t="s">
        <v>315</v>
      </c>
    </row>
    <row r="93" spans="1:11" ht="15.75" customHeight="1" x14ac:dyDescent="0.25">
      <c r="A93" s="13">
        <v>25239090</v>
      </c>
      <c r="B93" s="13" t="s">
        <v>12480</v>
      </c>
      <c r="C93" s="13" t="s">
        <v>12481</v>
      </c>
      <c r="D93" s="13" t="s">
        <v>12482</v>
      </c>
      <c r="E93" s="13" t="s">
        <v>12483</v>
      </c>
      <c r="F93" s="13" t="s">
        <v>10402</v>
      </c>
      <c r="G93" s="13">
        <v>2014</v>
      </c>
      <c r="H93" s="44">
        <v>41903</v>
      </c>
      <c r="I93" s="13" t="s">
        <v>12484</v>
      </c>
      <c r="K93" s="13" t="s">
        <v>12485</v>
      </c>
    </row>
    <row r="94" spans="1:11" ht="15.75" customHeight="1" x14ac:dyDescent="0.25">
      <c r="A94" s="13">
        <v>35392612</v>
      </c>
      <c r="B94" s="13" t="s">
        <v>16146</v>
      </c>
      <c r="C94" s="13" t="s">
        <v>326</v>
      </c>
      <c r="D94" s="13" t="s">
        <v>16147</v>
      </c>
      <c r="E94" s="13" t="s">
        <v>328</v>
      </c>
      <c r="F94" s="13" t="s">
        <v>5193</v>
      </c>
      <c r="G94" s="13">
        <v>2022</v>
      </c>
      <c r="H94" s="44">
        <v>44659</v>
      </c>
      <c r="I94" s="13" t="s">
        <v>16148</v>
      </c>
      <c r="K94" s="13" t="s">
        <v>16149</v>
      </c>
    </row>
    <row r="95" spans="1:11" ht="15.75" customHeight="1" x14ac:dyDescent="0.25">
      <c r="A95" s="13">
        <v>31643208</v>
      </c>
      <c r="B95" s="13" t="s">
        <v>22352</v>
      </c>
      <c r="D95" s="13" t="s">
        <v>18022</v>
      </c>
      <c r="F95" s="13" t="s">
        <v>18023</v>
      </c>
      <c r="G95" s="13">
        <v>2012</v>
      </c>
      <c r="H95" s="44">
        <v>44124</v>
      </c>
    </row>
    <row r="96" spans="1:11" ht="15.75" customHeight="1" x14ac:dyDescent="0.25">
      <c r="A96" s="13">
        <v>26063097</v>
      </c>
      <c r="B96" s="13" t="s">
        <v>377</v>
      </c>
      <c r="C96" s="13" t="s">
        <v>378</v>
      </c>
      <c r="D96" s="13" t="s">
        <v>379</v>
      </c>
      <c r="E96" s="13" t="s">
        <v>380</v>
      </c>
      <c r="F96" s="13" t="s">
        <v>381</v>
      </c>
      <c r="G96" s="13">
        <v>2015</v>
      </c>
      <c r="H96" s="44">
        <v>42167</v>
      </c>
    </row>
    <row r="97" spans="1:11" ht="15.75" customHeight="1" x14ac:dyDescent="0.25">
      <c r="A97" s="13">
        <v>31643230</v>
      </c>
      <c r="B97" s="13" t="s">
        <v>18513</v>
      </c>
      <c r="D97" s="13" t="s">
        <v>18022</v>
      </c>
      <c r="F97" s="13" t="s">
        <v>18023</v>
      </c>
      <c r="G97" s="13">
        <v>2012</v>
      </c>
      <c r="H97" s="44">
        <v>44124</v>
      </c>
    </row>
    <row r="98" spans="1:11" ht="15.75" customHeight="1" x14ac:dyDescent="0.25">
      <c r="A98" s="13">
        <v>24498212</v>
      </c>
      <c r="B98" s="13" t="s">
        <v>420</v>
      </c>
      <c r="C98" s="13" t="s">
        <v>421</v>
      </c>
      <c r="D98" s="13" t="s">
        <v>422</v>
      </c>
      <c r="E98" s="13" t="s">
        <v>423</v>
      </c>
      <c r="F98" s="13" t="s">
        <v>424</v>
      </c>
      <c r="G98" s="13">
        <v>2014</v>
      </c>
      <c r="H98" s="44">
        <v>41676</v>
      </c>
      <c r="I98" s="13" t="s">
        <v>425</v>
      </c>
      <c r="K98" s="13" t="s">
        <v>426</v>
      </c>
    </row>
    <row r="99" spans="1:11" ht="15.75" customHeight="1" x14ac:dyDescent="0.25">
      <c r="A99" s="13">
        <v>26658656</v>
      </c>
      <c r="B99" s="13" t="s">
        <v>4682</v>
      </c>
      <c r="C99" s="13" t="s">
        <v>4683</v>
      </c>
      <c r="D99" s="13" t="s">
        <v>4684</v>
      </c>
      <c r="E99" s="13" t="s">
        <v>3087</v>
      </c>
      <c r="F99" s="13" t="s">
        <v>257</v>
      </c>
      <c r="G99" s="13">
        <v>2016</v>
      </c>
      <c r="H99" s="44">
        <v>42353</v>
      </c>
      <c r="K99" s="13" t="s">
        <v>4685</v>
      </c>
    </row>
    <row r="100" spans="1:11" ht="15.75" customHeight="1" x14ac:dyDescent="0.25">
      <c r="A100" s="13">
        <v>26665738</v>
      </c>
      <c r="B100" s="13" t="s">
        <v>5197</v>
      </c>
      <c r="C100" s="13" t="s">
        <v>5198</v>
      </c>
      <c r="D100" s="13" t="s">
        <v>5199</v>
      </c>
      <c r="E100" s="13" t="s">
        <v>5200</v>
      </c>
      <c r="F100" s="13" t="s">
        <v>5201</v>
      </c>
      <c r="G100" s="13">
        <v>2015</v>
      </c>
      <c r="H100" s="44">
        <v>42354</v>
      </c>
    </row>
    <row r="101" spans="1:11" ht="15.75" customHeight="1" x14ac:dyDescent="0.25">
      <c r="A101" s="13">
        <v>25911525</v>
      </c>
      <c r="B101" s="13" t="s">
        <v>6899</v>
      </c>
      <c r="C101" s="13" t="s">
        <v>254</v>
      </c>
      <c r="D101" s="13" t="s">
        <v>6900</v>
      </c>
      <c r="E101" s="13" t="s">
        <v>256</v>
      </c>
      <c r="F101" s="13" t="s">
        <v>393</v>
      </c>
      <c r="G101" s="13">
        <v>2015</v>
      </c>
      <c r="H101" s="44">
        <v>42120</v>
      </c>
      <c r="K101" s="13" t="s">
        <v>6901</v>
      </c>
    </row>
    <row r="102" spans="1:11" ht="15.75" customHeight="1" x14ac:dyDescent="0.25">
      <c r="A102" s="13">
        <v>28741392</v>
      </c>
      <c r="B102" s="13" t="s">
        <v>3902</v>
      </c>
      <c r="C102" s="13" t="s">
        <v>3903</v>
      </c>
      <c r="D102" s="13" t="s">
        <v>3904</v>
      </c>
      <c r="E102" s="13" t="s">
        <v>1968</v>
      </c>
      <c r="F102" s="13" t="s">
        <v>2988</v>
      </c>
      <c r="G102" s="13">
        <v>2017</v>
      </c>
      <c r="H102" s="44">
        <v>42942</v>
      </c>
      <c r="K102" s="13" t="s">
        <v>3905</v>
      </c>
    </row>
    <row r="103" spans="1:11" ht="15.75" customHeight="1" x14ac:dyDescent="0.25">
      <c r="A103" s="13">
        <v>28360378</v>
      </c>
      <c r="B103" s="13" t="s">
        <v>11152</v>
      </c>
      <c r="C103" s="13" t="s">
        <v>11153</v>
      </c>
      <c r="D103" s="13" t="s">
        <v>11154</v>
      </c>
      <c r="E103" s="13" t="s">
        <v>11155</v>
      </c>
      <c r="F103" s="13" t="s">
        <v>393</v>
      </c>
      <c r="G103" s="13">
        <v>2017</v>
      </c>
      <c r="H103" s="44">
        <v>42826</v>
      </c>
      <c r="K103" s="13" t="s">
        <v>11156</v>
      </c>
    </row>
    <row r="104" spans="1:11" ht="15.75" customHeight="1" x14ac:dyDescent="0.25">
      <c r="A104" s="13">
        <v>23093736</v>
      </c>
      <c r="B104" s="13" t="s">
        <v>474</v>
      </c>
      <c r="C104" s="13" t="s">
        <v>475</v>
      </c>
      <c r="D104" s="13" t="s">
        <v>476</v>
      </c>
      <c r="E104" s="13" t="s">
        <v>477</v>
      </c>
      <c r="F104" s="13" t="s">
        <v>393</v>
      </c>
      <c r="G104" s="13">
        <v>2013</v>
      </c>
      <c r="H104" s="44">
        <v>41207</v>
      </c>
      <c r="K104" s="13" t="s">
        <v>478</v>
      </c>
    </row>
    <row r="105" spans="1:11" ht="15.75" customHeight="1" x14ac:dyDescent="0.25">
      <c r="A105" s="13">
        <v>23477553</v>
      </c>
      <c r="B105" s="13" t="s">
        <v>4163</v>
      </c>
      <c r="C105" s="13" t="s">
        <v>4164</v>
      </c>
      <c r="D105" s="13" t="s">
        <v>4165</v>
      </c>
      <c r="E105" s="13" t="s">
        <v>4166</v>
      </c>
      <c r="F105" s="13" t="s">
        <v>2988</v>
      </c>
      <c r="G105" s="13">
        <v>2013</v>
      </c>
      <c r="H105" s="44">
        <v>41346</v>
      </c>
      <c r="K105" s="13" t="s">
        <v>4167</v>
      </c>
    </row>
    <row r="106" spans="1:11" ht="15.75" customHeight="1" x14ac:dyDescent="0.25">
      <c r="A106" s="13">
        <v>23433914</v>
      </c>
      <c r="B106" s="13" t="s">
        <v>16370</v>
      </c>
      <c r="C106" s="13" t="s">
        <v>16371</v>
      </c>
      <c r="D106" s="13" t="s">
        <v>16372</v>
      </c>
      <c r="E106" s="13" t="s">
        <v>16373</v>
      </c>
      <c r="F106" s="13" t="s">
        <v>16374</v>
      </c>
      <c r="G106" s="13">
        <v>2013</v>
      </c>
      <c r="H106" s="44">
        <v>41331</v>
      </c>
      <c r="K106" s="13" t="s">
        <v>16375</v>
      </c>
    </row>
    <row r="107" spans="1:11" ht="15.75" customHeight="1" x14ac:dyDescent="0.25">
      <c r="A107" s="13">
        <v>26226530</v>
      </c>
      <c r="B107" s="13" t="s">
        <v>11514</v>
      </c>
      <c r="C107" s="13" t="s">
        <v>11515</v>
      </c>
      <c r="D107" s="13" t="s">
        <v>11516</v>
      </c>
      <c r="E107" s="13" t="s">
        <v>11517</v>
      </c>
      <c r="F107" s="13" t="s">
        <v>4778</v>
      </c>
      <c r="G107" s="13">
        <v>2015</v>
      </c>
      <c r="H107" s="44">
        <v>42216</v>
      </c>
      <c r="K107" s="13" t="s">
        <v>11518</v>
      </c>
    </row>
    <row r="108" spans="1:11" ht="15.75" customHeight="1" x14ac:dyDescent="0.25">
      <c r="A108" s="13">
        <v>27313440</v>
      </c>
      <c r="B108" s="13" t="s">
        <v>18099</v>
      </c>
      <c r="C108" s="13" t="s">
        <v>18100</v>
      </c>
      <c r="D108" s="13" t="s">
        <v>18101</v>
      </c>
      <c r="E108" s="13" t="s">
        <v>18102</v>
      </c>
      <c r="F108" s="13" t="s">
        <v>5548</v>
      </c>
      <c r="G108" s="13">
        <v>2016</v>
      </c>
      <c r="H108" s="44">
        <v>42539</v>
      </c>
      <c r="I108" s="13" t="s">
        <v>18103</v>
      </c>
      <c r="K108" s="13" t="s">
        <v>18104</v>
      </c>
    </row>
    <row r="109" spans="1:11" ht="15.75" customHeight="1" x14ac:dyDescent="0.25">
      <c r="A109" s="13">
        <v>32766725</v>
      </c>
      <c r="B109" s="13" t="s">
        <v>7131</v>
      </c>
      <c r="C109" s="13" t="s">
        <v>7132</v>
      </c>
      <c r="D109" s="13" t="s">
        <v>7133</v>
      </c>
      <c r="E109" s="13" t="s">
        <v>4412</v>
      </c>
      <c r="F109" s="13" t="s">
        <v>2140</v>
      </c>
      <c r="G109" s="13">
        <v>2021</v>
      </c>
      <c r="H109" s="44">
        <v>44052</v>
      </c>
      <c r="I109" s="13" t="s">
        <v>7134</v>
      </c>
      <c r="K109" s="13" t="s">
        <v>7135</v>
      </c>
    </row>
    <row r="110" spans="1:11" ht="15.75" customHeight="1" x14ac:dyDescent="0.25">
      <c r="A110" s="13">
        <v>33671616</v>
      </c>
      <c r="B110" s="13" t="s">
        <v>18243</v>
      </c>
      <c r="C110" s="13" t="s">
        <v>18244</v>
      </c>
      <c r="D110" s="13" t="s">
        <v>18245</v>
      </c>
      <c r="E110" s="13" t="s">
        <v>18246</v>
      </c>
      <c r="F110" s="13" t="s">
        <v>10920</v>
      </c>
      <c r="G110" s="13">
        <v>2021</v>
      </c>
      <c r="H110" s="44">
        <v>44261</v>
      </c>
      <c r="I110" s="13" t="s">
        <v>18247</v>
      </c>
      <c r="K110" s="13" t="s">
        <v>18248</v>
      </c>
    </row>
    <row r="111" spans="1:11" ht="15.75" customHeight="1" x14ac:dyDescent="0.25">
      <c r="A111" s="13">
        <v>28520925</v>
      </c>
      <c r="B111" s="13" t="s">
        <v>506</v>
      </c>
      <c r="C111" s="13" t="s">
        <v>507</v>
      </c>
      <c r="D111" s="13" t="s">
        <v>508</v>
      </c>
      <c r="E111" s="13" t="s">
        <v>509</v>
      </c>
      <c r="F111" s="13" t="s">
        <v>188</v>
      </c>
      <c r="G111" s="13">
        <v>2017</v>
      </c>
      <c r="H111" s="44">
        <v>42874</v>
      </c>
      <c r="I111" s="13" t="s">
        <v>510</v>
      </c>
      <c r="K111" s="13" t="s">
        <v>511</v>
      </c>
    </row>
    <row r="112" spans="1:11" ht="15.75" customHeight="1" x14ac:dyDescent="0.25">
      <c r="A112" s="13">
        <v>28591853</v>
      </c>
      <c r="B112" s="13" t="s">
        <v>5321</v>
      </c>
      <c r="C112" s="13" t="s">
        <v>5322</v>
      </c>
      <c r="D112" s="13" t="s">
        <v>5323</v>
      </c>
      <c r="E112" s="13" t="s">
        <v>1553</v>
      </c>
      <c r="F112" s="13" t="s">
        <v>188</v>
      </c>
      <c r="G112" s="13">
        <v>2017</v>
      </c>
      <c r="H112" s="44">
        <v>42894</v>
      </c>
      <c r="I112" s="13" t="s">
        <v>5324</v>
      </c>
      <c r="K112" s="13" t="s">
        <v>5325</v>
      </c>
    </row>
    <row r="113" spans="1:11" ht="15.75" customHeight="1" x14ac:dyDescent="0.25">
      <c r="A113" s="13">
        <v>25352692</v>
      </c>
      <c r="B113" s="13" t="s">
        <v>7253</v>
      </c>
      <c r="C113" s="13" t="s">
        <v>7254</v>
      </c>
      <c r="D113" s="13" t="s">
        <v>7255</v>
      </c>
      <c r="E113" s="13" t="s">
        <v>7256</v>
      </c>
      <c r="F113" s="13" t="s">
        <v>393</v>
      </c>
      <c r="G113" s="13">
        <v>2015</v>
      </c>
      <c r="H113" s="44">
        <v>41942</v>
      </c>
      <c r="K113" s="13" t="s">
        <v>7257</v>
      </c>
    </row>
    <row r="114" spans="1:11" ht="15.75" customHeight="1" x14ac:dyDescent="0.25">
      <c r="A114" s="13">
        <v>30307392</v>
      </c>
      <c r="B114" s="13" t="s">
        <v>16910</v>
      </c>
      <c r="C114" s="13" t="s">
        <v>16911</v>
      </c>
      <c r="D114" s="13" t="s">
        <v>16912</v>
      </c>
      <c r="E114" s="13" t="s">
        <v>16913</v>
      </c>
      <c r="F114" s="13" t="s">
        <v>2015</v>
      </c>
      <c r="G114" s="13">
        <v>2018</v>
      </c>
      <c r="H114" s="44">
        <v>43385</v>
      </c>
      <c r="K114" s="13" t="s">
        <v>16914</v>
      </c>
    </row>
    <row r="115" spans="1:11" ht="15.75" customHeight="1" x14ac:dyDescent="0.25">
      <c r="A115" s="13">
        <v>32423944</v>
      </c>
      <c r="B115" s="13" t="s">
        <v>7860</v>
      </c>
      <c r="C115" s="13" t="s">
        <v>7861</v>
      </c>
      <c r="D115" s="13" t="s">
        <v>7862</v>
      </c>
      <c r="E115" s="13" t="s">
        <v>6492</v>
      </c>
      <c r="F115" s="13" t="s">
        <v>393</v>
      </c>
      <c r="G115" s="13">
        <v>2021</v>
      </c>
      <c r="H115" s="44">
        <v>43971</v>
      </c>
      <c r="I115" s="13" t="s">
        <v>7863</v>
      </c>
      <c r="K115" s="13" t="s">
        <v>7864</v>
      </c>
    </row>
    <row r="116" spans="1:11" ht="15.75" customHeight="1" x14ac:dyDescent="0.25">
      <c r="A116" s="13">
        <v>25013081</v>
      </c>
      <c r="B116" s="13" t="s">
        <v>5125</v>
      </c>
      <c r="C116" s="13" t="s">
        <v>5126</v>
      </c>
      <c r="D116" s="13" t="s">
        <v>5127</v>
      </c>
      <c r="E116" s="13" t="s">
        <v>3210</v>
      </c>
      <c r="F116" s="13" t="s">
        <v>393</v>
      </c>
      <c r="G116" s="13">
        <v>2014</v>
      </c>
      <c r="H116" s="44">
        <v>41832</v>
      </c>
      <c r="K116" s="13" t="s">
        <v>5128</v>
      </c>
    </row>
    <row r="117" spans="1:11" ht="15.75" customHeight="1" x14ac:dyDescent="0.25">
      <c r="A117" s="13">
        <v>34524062</v>
      </c>
      <c r="B117" s="13" t="s">
        <v>8790</v>
      </c>
      <c r="C117" s="13" t="s">
        <v>8791</v>
      </c>
      <c r="D117" s="13" t="s">
        <v>8792</v>
      </c>
      <c r="E117" s="13" t="s">
        <v>328</v>
      </c>
      <c r="F117" s="13" t="s">
        <v>8793</v>
      </c>
      <c r="G117" s="13">
        <v>2021</v>
      </c>
      <c r="H117" s="44">
        <v>44454</v>
      </c>
      <c r="K117" s="13" t="s">
        <v>8794</v>
      </c>
    </row>
    <row r="118" spans="1:11" ht="15.75" customHeight="1" x14ac:dyDescent="0.25">
      <c r="A118" s="13">
        <v>35811666</v>
      </c>
      <c r="B118" s="13" t="s">
        <v>7449</v>
      </c>
      <c r="C118" s="13" t="s">
        <v>7450</v>
      </c>
      <c r="D118" s="13" t="s">
        <v>7451</v>
      </c>
      <c r="E118" s="13" t="s">
        <v>7452</v>
      </c>
      <c r="F118" s="13" t="s">
        <v>5193</v>
      </c>
      <c r="G118" s="13">
        <v>2022</v>
      </c>
      <c r="H118" s="44">
        <v>44753</v>
      </c>
      <c r="I118" s="13" t="s">
        <v>7453</v>
      </c>
      <c r="K118" s="13" t="s">
        <v>7454</v>
      </c>
    </row>
    <row r="119" spans="1:11" ht="15.75" customHeight="1" x14ac:dyDescent="0.25">
      <c r="A119" s="13">
        <v>22604449</v>
      </c>
      <c r="B119" s="13" t="s">
        <v>5397</v>
      </c>
      <c r="C119" s="13" t="s">
        <v>5398</v>
      </c>
      <c r="D119" s="13" t="s">
        <v>5399</v>
      </c>
      <c r="E119" s="13" t="s">
        <v>380</v>
      </c>
      <c r="F119" s="13" t="s">
        <v>493</v>
      </c>
      <c r="G119" s="13">
        <v>2012</v>
      </c>
      <c r="H119" s="44">
        <v>41048</v>
      </c>
      <c r="K119" s="13" t="s">
        <v>5400</v>
      </c>
    </row>
    <row r="120" spans="1:11" ht="15.75" customHeight="1" x14ac:dyDescent="0.25">
      <c r="A120" s="13">
        <v>32845194</v>
      </c>
      <c r="B120" s="13" t="s">
        <v>6451</v>
      </c>
      <c r="C120" s="13" t="s">
        <v>6452</v>
      </c>
      <c r="D120" s="13" t="s">
        <v>6453</v>
      </c>
      <c r="E120" s="13" t="s">
        <v>6454</v>
      </c>
      <c r="F120" s="13" t="s">
        <v>6455</v>
      </c>
      <c r="G120" s="13">
        <v>2020</v>
      </c>
      <c r="H120" s="44">
        <v>44070</v>
      </c>
      <c r="K120" s="13" t="s">
        <v>6456</v>
      </c>
    </row>
    <row r="121" spans="1:11" ht="15.75" customHeight="1" x14ac:dyDescent="0.25">
      <c r="A121" s="13">
        <v>26293005</v>
      </c>
      <c r="B121" s="13" t="s">
        <v>5637</v>
      </c>
      <c r="C121" s="13" t="s">
        <v>5638</v>
      </c>
      <c r="D121" s="13" t="s">
        <v>5639</v>
      </c>
      <c r="E121" s="13" t="s">
        <v>119</v>
      </c>
      <c r="F121" s="13" t="s">
        <v>1066</v>
      </c>
      <c r="G121" s="13">
        <v>2015</v>
      </c>
      <c r="H121" s="44">
        <v>42238</v>
      </c>
      <c r="I121" s="13" t="s">
        <v>5640</v>
      </c>
      <c r="K121" s="13" t="s">
        <v>5641</v>
      </c>
    </row>
    <row r="122" spans="1:11" ht="15.75" customHeight="1" x14ac:dyDescent="0.25">
      <c r="A122" s="13">
        <v>22801346</v>
      </c>
      <c r="B122" s="13" t="s">
        <v>10826</v>
      </c>
      <c r="C122" s="13" t="s">
        <v>10827</v>
      </c>
      <c r="D122" s="13" t="s">
        <v>10828</v>
      </c>
      <c r="E122" s="13" t="s">
        <v>10829</v>
      </c>
      <c r="F122" s="13" t="s">
        <v>304</v>
      </c>
      <c r="G122" s="13">
        <v>2012</v>
      </c>
      <c r="H122" s="44">
        <v>41108</v>
      </c>
      <c r="K122" s="13" t="s">
        <v>10830</v>
      </c>
    </row>
    <row r="123" spans="1:11" ht="15.75" customHeight="1" x14ac:dyDescent="0.25">
      <c r="A123" s="13">
        <v>29698633</v>
      </c>
      <c r="B123" s="13" t="s">
        <v>584</v>
      </c>
      <c r="C123" s="13" t="s">
        <v>585</v>
      </c>
      <c r="D123" s="13" t="s">
        <v>586</v>
      </c>
      <c r="E123" s="13" t="s">
        <v>333</v>
      </c>
      <c r="F123" s="13" t="s">
        <v>587</v>
      </c>
      <c r="G123" s="13">
        <v>2018</v>
      </c>
      <c r="H123" s="44">
        <v>43217</v>
      </c>
      <c r="I123" s="13" t="s">
        <v>588</v>
      </c>
      <c r="K123" s="13" t="s">
        <v>589</v>
      </c>
    </row>
    <row r="124" spans="1:11" ht="15.75" customHeight="1" x14ac:dyDescent="0.25">
      <c r="A124" s="13">
        <v>26418128</v>
      </c>
      <c r="B124" s="13" t="s">
        <v>9976</v>
      </c>
      <c r="C124" s="13" t="s">
        <v>9977</v>
      </c>
      <c r="D124" s="13" t="s">
        <v>9978</v>
      </c>
      <c r="E124" s="13" t="s">
        <v>9979</v>
      </c>
      <c r="F124" s="13" t="s">
        <v>9980</v>
      </c>
      <c r="G124" s="13">
        <v>2015</v>
      </c>
      <c r="H124" s="44">
        <v>42277</v>
      </c>
      <c r="I124" s="13" t="s">
        <v>9981</v>
      </c>
      <c r="K124" s="13" t="s">
        <v>9982</v>
      </c>
    </row>
    <row r="125" spans="1:11" ht="15.75" customHeight="1" x14ac:dyDescent="0.25">
      <c r="A125" s="13">
        <v>31861867</v>
      </c>
      <c r="B125" s="13" t="s">
        <v>16539</v>
      </c>
      <c r="C125" s="13" t="s">
        <v>12239</v>
      </c>
      <c r="D125" s="13" t="s">
        <v>16540</v>
      </c>
      <c r="E125" s="13" t="s">
        <v>4098</v>
      </c>
      <c r="F125" s="13" t="s">
        <v>15860</v>
      </c>
      <c r="G125" s="13">
        <v>2019</v>
      </c>
      <c r="H125" s="44">
        <v>43821</v>
      </c>
      <c r="I125" s="13" t="s">
        <v>16541</v>
      </c>
      <c r="K125" s="13" t="s">
        <v>16542</v>
      </c>
    </row>
    <row r="126" spans="1:11" ht="15.75" customHeight="1" x14ac:dyDescent="0.25">
      <c r="A126" s="13">
        <v>26104562</v>
      </c>
      <c r="B126" s="13" t="s">
        <v>10463</v>
      </c>
      <c r="C126" s="13" t="s">
        <v>5843</v>
      </c>
      <c r="D126" s="13" t="s">
        <v>10464</v>
      </c>
      <c r="E126" s="13" t="s">
        <v>5845</v>
      </c>
      <c r="F126" s="13" t="s">
        <v>312</v>
      </c>
      <c r="G126" s="13">
        <v>2015</v>
      </c>
      <c r="H126" s="44">
        <v>42180</v>
      </c>
      <c r="K126" s="13" t="s">
        <v>10465</v>
      </c>
    </row>
    <row r="127" spans="1:11" ht="15.75" customHeight="1" x14ac:dyDescent="0.25">
      <c r="A127" s="13">
        <v>29659749</v>
      </c>
      <c r="B127" s="13" t="s">
        <v>7917</v>
      </c>
      <c r="C127" s="13" t="s">
        <v>7918</v>
      </c>
      <c r="D127" s="13" t="s">
        <v>7919</v>
      </c>
      <c r="E127" s="13" t="s">
        <v>5415</v>
      </c>
      <c r="F127" s="13" t="s">
        <v>2140</v>
      </c>
      <c r="G127" s="13">
        <v>2018</v>
      </c>
      <c r="H127" s="44">
        <v>43207</v>
      </c>
      <c r="I127" s="13" t="s">
        <v>7920</v>
      </c>
      <c r="J127" s="13" t="s">
        <v>7921</v>
      </c>
      <c r="K127" s="13" t="s">
        <v>7922</v>
      </c>
    </row>
    <row r="128" spans="1:11" ht="15.75" customHeight="1" x14ac:dyDescent="0.25">
      <c r="A128" s="13">
        <v>25814039</v>
      </c>
      <c r="B128" s="13" t="s">
        <v>17209</v>
      </c>
      <c r="C128" s="13" t="s">
        <v>17210</v>
      </c>
      <c r="D128" s="13" t="s">
        <v>17211</v>
      </c>
      <c r="E128" s="13" t="s">
        <v>17212</v>
      </c>
      <c r="F128" s="13" t="s">
        <v>2015</v>
      </c>
      <c r="G128" s="13">
        <v>2015</v>
      </c>
      <c r="H128" s="44">
        <v>42091</v>
      </c>
      <c r="K128" s="13" t="s">
        <v>17213</v>
      </c>
    </row>
    <row r="129" spans="1:11" ht="15.75" customHeight="1" x14ac:dyDescent="0.25">
      <c r="A129" s="13">
        <v>28436019</v>
      </c>
      <c r="B129" s="13" t="s">
        <v>22598</v>
      </c>
      <c r="C129" s="13" t="s">
        <v>22599</v>
      </c>
      <c r="D129" s="13" t="s">
        <v>22600</v>
      </c>
      <c r="E129" s="13" t="s">
        <v>22601</v>
      </c>
      <c r="F129" s="13" t="s">
        <v>9980</v>
      </c>
      <c r="G129" s="13">
        <v>2017</v>
      </c>
      <c r="H129" s="44">
        <v>42850</v>
      </c>
      <c r="I129" s="13" t="s">
        <v>22602</v>
      </c>
      <c r="K129" s="13" t="s">
        <v>22603</v>
      </c>
    </row>
    <row r="130" spans="1:11" ht="15.75" customHeight="1" x14ac:dyDescent="0.25">
      <c r="A130" s="13">
        <v>32959365</v>
      </c>
      <c r="B130" s="13" t="s">
        <v>22552</v>
      </c>
      <c r="C130" s="13" t="s">
        <v>22553</v>
      </c>
      <c r="D130" s="13" t="s">
        <v>22554</v>
      </c>
      <c r="E130" s="13" t="s">
        <v>22555</v>
      </c>
      <c r="F130" s="13" t="s">
        <v>9980</v>
      </c>
      <c r="G130" s="13">
        <v>2020</v>
      </c>
      <c r="H130" s="44">
        <v>44096</v>
      </c>
      <c r="I130" s="13" t="s">
        <v>22556</v>
      </c>
      <c r="K130" s="13" t="s">
        <v>22557</v>
      </c>
    </row>
    <row r="131" spans="1:11" ht="15.75" customHeight="1" x14ac:dyDescent="0.25">
      <c r="A131" s="13">
        <v>25017717</v>
      </c>
      <c r="B131" s="13" t="s">
        <v>9832</v>
      </c>
      <c r="C131" s="13" t="s">
        <v>326</v>
      </c>
      <c r="D131" s="13" t="s">
        <v>9833</v>
      </c>
      <c r="E131" s="13" t="s">
        <v>328</v>
      </c>
      <c r="F131" s="13" t="s">
        <v>9834</v>
      </c>
      <c r="G131" s="13">
        <v>2014</v>
      </c>
      <c r="H131" s="44">
        <v>41835</v>
      </c>
      <c r="K131" s="13" t="s">
        <v>9835</v>
      </c>
    </row>
    <row r="132" spans="1:11" ht="15.75" customHeight="1" x14ac:dyDescent="0.25">
      <c r="A132" s="13">
        <v>29798752</v>
      </c>
      <c r="B132" s="13" t="s">
        <v>5167</v>
      </c>
      <c r="C132" s="13" t="s">
        <v>5168</v>
      </c>
      <c r="D132" s="13" t="s">
        <v>5169</v>
      </c>
      <c r="E132" s="13" t="s">
        <v>5170</v>
      </c>
      <c r="F132" s="13" t="s">
        <v>5171</v>
      </c>
      <c r="G132" s="13">
        <v>2018</v>
      </c>
      <c r="H132" s="44">
        <v>43246</v>
      </c>
    </row>
    <row r="133" spans="1:11" ht="15.75" customHeight="1" x14ac:dyDescent="0.25">
      <c r="A133" s="13">
        <v>25251852</v>
      </c>
      <c r="B133" s="13" t="s">
        <v>7680</v>
      </c>
      <c r="C133" s="13" t="s">
        <v>906</v>
      </c>
      <c r="D133" s="13" t="s">
        <v>7681</v>
      </c>
      <c r="E133" s="13" t="s">
        <v>908</v>
      </c>
      <c r="F133" s="13" t="s">
        <v>7682</v>
      </c>
      <c r="G133" s="13">
        <v>2014</v>
      </c>
      <c r="H133" s="44">
        <v>41907</v>
      </c>
      <c r="K133" s="13" t="s">
        <v>7683</v>
      </c>
    </row>
    <row r="134" spans="1:11" ht="15.75" customHeight="1" x14ac:dyDescent="0.25">
      <c r="A134" s="13">
        <v>34458921</v>
      </c>
      <c r="B134" s="13" t="s">
        <v>12029</v>
      </c>
      <c r="C134" s="13" t="s">
        <v>12030</v>
      </c>
      <c r="D134" s="13" t="s">
        <v>12031</v>
      </c>
      <c r="E134" s="13" t="s">
        <v>12032</v>
      </c>
      <c r="F134" s="13" t="s">
        <v>493</v>
      </c>
      <c r="G134" s="13">
        <v>2021</v>
      </c>
      <c r="H134" s="44">
        <v>44438</v>
      </c>
      <c r="K134" s="13" t="s">
        <v>12033</v>
      </c>
    </row>
    <row r="135" spans="1:11" ht="15.75" customHeight="1" x14ac:dyDescent="0.25">
      <c r="A135" s="13">
        <v>31643239</v>
      </c>
      <c r="B135" s="13" t="s">
        <v>20403</v>
      </c>
      <c r="D135" s="13" t="s">
        <v>18022</v>
      </c>
      <c r="F135" s="13" t="s">
        <v>18023</v>
      </c>
      <c r="G135" s="13">
        <v>2012</v>
      </c>
      <c r="H135" s="44">
        <v>44124</v>
      </c>
    </row>
    <row r="136" spans="1:11" ht="15.75" customHeight="1" x14ac:dyDescent="0.25">
      <c r="A136" s="13">
        <v>31643749</v>
      </c>
      <c r="B136" s="13" t="s">
        <v>19344</v>
      </c>
      <c r="D136" s="13" t="s">
        <v>18022</v>
      </c>
      <c r="F136" s="13" t="s">
        <v>18023</v>
      </c>
      <c r="G136" s="13">
        <v>2012</v>
      </c>
      <c r="H136" s="44">
        <v>44124</v>
      </c>
    </row>
    <row r="137" spans="1:11" ht="15.75" customHeight="1" x14ac:dyDescent="0.25">
      <c r="A137" s="13">
        <v>34169683</v>
      </c>
      <c r="B137" s="13" t="s">
        <v>22592</v>
      </c>
      <c r="C137" s="13" t="s">
        <v>22593</v>
      </c>
      <c r="D137" s="13" t="s">
        <v>22594</v>
      </c>
      <c r="E137" s="13" t="s">
        <v>22595</v>
      </c>
      <c r="F137" s="13" t="s">
        <v>16956</v>
      </c>
      <c r="G137" s="13">
        <v>2022</v>
      </c>
      <c r="H137" s="44">
        <v>44372</v>
      </c>
      <c r="I137" s="13" t="s">
        <v>22596</v>
      </c>
      <c r="K137" s="13" t="s">
        <v>22597</v>
      </c>
    </row>
    <row r="138" spans="1:11" ht="15.75" customHeight="1" x14ac:dyDescent="0.25">
      <c r="A138" s="13">
        <v>32732336</v>
      </c>
      <c r="B138" s="13" t="s">
        <v>3800</v>
      </c>
      <c r="C138" s="13" t="s">
        <v>3801</v>
      </c>
      <c r="D138" s="13" t="s">
        <v>3802</v>
      </c>
      <c r="E138" s="13" t="s">
        <v>3803</v>
      </c>
      <c r="F138" s="13" t="s">
        <v>393</v>
      </c>
      <c r="G138" s="13">
        <v>2020</v>
      </c>
      <c r="H138" s="44">
        <v>44044</v>
      </c>
      <c r="K138" s="13" t="s">
        <v>3804</v>
      </c>
    </row>
    <row r="139" spans="1:11" ht="15.75" customHeight="1" x14ac:dyDescent="0.25">
      <c r="A139" s="13">
        <v>28633281</v>
      </c>
      <c r="B139" s="13" t="s">
        <v>823</v>
      </c>
      <c r="C139" s="13" t="s">
        <v>824</v>
      </c>
      <c r="D139" s="13" t="s">
        <v>825</v>
      </c>
      <c r="E139" s="13" t="s">
        <v>826</v>
      </c>
      <c r="F139" s="13" t="s">
        <v>188</v>
      </c>
      <c r="G139" s="13">
        <v>2017</v>
      </c>
      <c r="H139" s="44">
        <v>42908</v>
      </c>
      <c r="I139" s="13" t="s">
        <v>827</v>
      </c>
      <c r="K139" s="13" t="s">
        <v>828</v>
      </c>
    </row>
    <row r="140" spans="1:11" ht="15.75" customHeight="1" x14ac:dyDescent="0.25">
      <c r="A140" s="13">
        <v>30187651</v>
      </c>
      <c r="B140" s="13" t="s">
        <v>20041</v>
      </c>
      <c r="C140" s="13" t="s">
        <v>20042</v>
      </c>
      <c r="D140" s="13" t="s">
        <v>20043</v>
      </c>
      <c r="E140" s="13" t="s">
        <v>20044</v>
      </c>
      <c r="F140" s="13" t="s">
        <v>5060</v>
      </c>
      <c r="G140" s="13">
        <v>2018</v>
      </c>
      <c r="H140" s="44">
        <v>43350</v>
      </c>
      <c r="I140" s="13" t="s">
        <v>20045</v>
      </c>
      <c r="J140" s="13" t="s">
        <v>20046</v>
      </c>
      <c r="K140" s="13" t="s">
        <v>20047</v>
      </c>
    </row>
    <row r="141" spans="1:11" ht="15.75" customHeight="1" x14ac:dyDescent="0.25">
      <c r="A141" s="13">
        <v>30502515</v>
      </c>
      <c r="B141" s="13" t="s">
        <v>21592</v>
      </c>
      <c r="C141" s="13" t="s">
        <v>21593</v>
      </c>
      <c r="D141" s="13" t="s">
        <v>21594</v>
      </c>
      <c r="E141" s="13" t="s">
        <v>21595</v>
      </c>
      <c r="F141" s="13" t="s">
        <v>7267</v>
      </c>
      <c r="G141" s="13">
        <v>2019</v>
      </c>
      <c r="H141" s="44">
        <v>43438</v>
      </c>
      <c r="K141" s="13" t="s">
        <v>21596</v>
      </c>
    </row>
    <row r="142" spans="1:11" ht="15.75" customHeight="1" x14ac:dyDescent="0.25">
      <c r="A142" s="13">
        <v>28369241</v>
      </c>
      <c r="B142" s="13" t="s">
        <v>21557</v>
      </c>
      <c r="C142" s="13" t="s">
        <v>21558</v>
      </c>
      <c r="D142" s="13" t="s">
        <v>21559</v>
      </c>
      <c r="E142" s="13" t="s">
        <v>21560</v>
      </c>
      <c r="F142" s="13" t="s">
        <v>188</v>
      </c>
      <c r="G142" s="13">
        <v>2017</v>
      </c>
      <c r="H142" s="44">
        <v>42829</v>
      </c>
      <c r="K142" s="13" t="s">
        <v>21561</v>
      </c>
    </row>
    <row r="143" spans="1:11" ht="15.75" customHeight="1" x14ac:dyDescent="0.25">
      <c r="A143" s="13">
        <v>24413490</v>
      </c>
      <c r="B143" s="13" t="s">
        <v>10025</v>
      </c>
      <c r="C143" s="13" t="s">
        <v>10026</v>
      </c>
      <c r="D143" s="13" t="s">
        <v>10027</v>
      </c>
      <c r="E143" s="13" t="s">
        <v>10028</v>
      </c>
      <c r="F143" s="13" t="s">
        <v>304</v>
      </c>
      <c r="G143" s="13">
        <v>2014</v>
      </c>
      <c r="H143" s="44">
        <v>41653</v>
      </c>
      <c r="K143" s="13" t="s">
        <v>10029</v>
      </c>
    </row>
    <row r="144" spans="1:11" ht="15.75" customHeight="1" x14ac:dyDescent="0.25">
      <c r="A144" s="13">
        <v>28893183</v>
      </c>
      <c r="B144" s="13" t="s">
        <v>5129</v>
      </c>
      <c r="C144" s="13" t="s">
        <v>5130</v>
      </c>
      <c r="D144" s="13" t="s">
        <v>5131</v>
      </c>
      <c r="E144" s="13" t="s">
        <v>5132</v>
      </c>
      <c r="F144" s="13" t="s">
        <v>1066</v>
      </c>
      <c r="G144" s="13">
        <v>2017</v>
      </c>
      <c r="H144" s="44">
        <v>42991</v>
      </c>
      <c r="I144" s="13" t="s">
        <v>5133</v>
      </c>
      <c r="K144" s="13" t="s">
        <v>5134</v>
      </c>
    </row>
    <row r="145" spans="1:11" ht="15.75" customHeight="1" x14ac:dyDescent="0.25">
      <c r="A145" s="13">
        <v>33436505</v>
      </c>
      <c r="B145" s="13" t="s">
        <v>4853</v>
      </c>
      <c r="C145" s="13" t="s">
        <v>4854</v>
      </c>
      <c r="D145" s="13" t="s">
        <v>4855</v>
      </c>
      <c r="E145" s="13" t="s">
        <v>4856</v>
      </c>
      <c r="F145" s="13" t="s">
        <v>393</v>
      </c>
      <c r="G145" s="13">
        <v>2021</v>
      </c>
      <c r="H145" s="44">
        <v>44209</v>
      </c>
      <c r="I145" s="13" t="s">
        <v>4857</v>
      </c>
      <c r="K145" s="13" t="s">
        <v>4858</v>
      </c>
    </row>
    <row r="146" spans="1:11" ht="15.75" customHeight="1" x14ac:dyDescent="0.25">
      <c r="A146" s="13">
        <v>34076475</v>
      </c>
      <c r="B146" s="13" t="s">
        <v>14242</v>
      </c>
      <c r="C146" s="13" t="s">
        <v>14243</v>
      </c>
      <c r="D146" s="13" t="s">
        <v>14244</v>
      </c>
      <c r="E146" s="13" t="s">
        <v>8812</v>
      </c>
      <c r="F146" s="13" t="s">
        <v>502</v>
      </c>
      <c r="G146" s="13">
        <v>2021</v>
      </c>
      <c r="H146" s="44">
        <v>44349</v>
      </c>
      <c r="I146" s="13" t="s">
        <v>14245</v>
      </c>
      <c r="K146" s="13" t="s">
        <v>14246</v>
      </c>
    </row>
    <row r="147" spans="1:11" ht="15.75" customHeight="1" x14ac:dyDescent="0.25">
      <c r="A147" s="13">
        <v>35480233</v>
      </c>
      <c r="B147" s="13" t="s">
        <v>6218</v>
      </c>
      <c r="C147" s="13" t="s">
        <v>6219</v>
      </c>
      <c r="D147" s="13" t="s">
        <v>6220</v>
      </c>
      <c r="E147" s="13" t="s">
        <v>6221</v>
      </c>
      <c r="F147" s="13" t="s">
        <v>5193</v>
      </c>
      <c r="G147" s="13">
        <v>2022</v>
      </c>
      <c r="H147" s="44">
        <v>44679</v>
      </c>
      <c r="I147" s="13" t="s">
        <v>6222</v>
      </c>
      <c r="K147" s="13" t="s">
        <v>6223</v>
      </c>
    </row>
    <row r="148" spans="1:11" ht="15.75" customHeight="1" x14ac:dyDescent="0.25">
      <c r="A148" s="13">
        <v>27998950</v>
      </c>
      <c r="B148" s="13" t="s">
        <v>4860</v>
      </c>
      <c r="C148" s="13" t="s">
        <v>4861</v>
      </c>
      <c r="D148" s="13" t="s">
        <v>4862</v>
      </c>
      <c r="E148" s="13" t="s">
        <v>4228</v>
      </c>
      <c r="F148" s="13" t="s">
        <v>393</v>
      </c>
      <c r="G148" s="13">
        <v>2017</v>
      </c>
      <c r="H148" s="44">
        <v>42726</v>
      </c>
      <c r="K148" s="13" t="s">
        <v>4863</v>
      </c>
    </row>
    <row r="149" spans="1:11" ht="15.75" customHeight="1" x14ac:dyDescent="0.25">
      <c r="A149" s="13">
        <v>35231823</v>
      </c>
      <c r="B149" s="13" t="s">
        <v>11578</v>
      </c>
      <c r="C149" s="13" t="s">
        <v>11579</v>
      </c>
      <c r="D149" s="13" t="s">
        <v>11580</v>
      </c>
      <c r="E149" s="13" t="s">
        <v>11581</v>
      </c>
      <c r="F149" s="13" t="s">
        <v>1205</v>
      </c>
      <c r="G149" s="13">
        <v>2022</v>
      </c>
      <c r="H149" s="44">
        <v>44621</v>
      </c>
      <c r="K149" s="13" t="s">
        <v>11582</v>
      </c>
    </row>
    <row r="150" spans="1:11" ht="15.75" customHeight="1" x14ac:dyDescent="0.25">
      <c r="A150" s="13">
        <v>24571073</v>
      </c>
      <c r="B150" s="13" t="s">
        <v>1087</v>
      </c>
      <c r="C150" s="13" t="s">
        <v>1088</v>
      </c>
      <c r="D150" s="13" t="s">
        <v>1089</v>
      </c>
      <c r="E150" s="13" t="s">
        <v>1090</v>
      </c>
      <c r="F150" s="13" t="s">
        <v>1091</v>
      </c>
      <c r="G150" s="13">
        <v>2014</v>
      </c>
      <c r="H150" s="44">
        <v>41698</v>
      </c>
      <c r="K150" s="13" t="s">
        <v>1092</v>
      </c>
    </row>
    <row r="151" spans="1:11" ht="15.75" customHeight="1" x14ac:dyDescent="0.25">
      <c r="A151" s="13">
        <v>32747940</v>
      </c>
      <c r="B151" s="13" t="s">
        <v>12905</v>
      </c>
      <c r="C151" s="13" t="s">
        <v>12906</v>
      </c>
      <c r="D151" s="13" t="s">
        <v>12907</v>
      </c>
      <c r="E151" s="13" t="s">
        <v>6986</v>
      </c>
      <c r="F151" s="13" t="s">
        <v>493</v>
      </c>
      <c r="G151" s="13">
        <v>2020</v>
      </c>
      <c r="H151" s="44">
        <v>44048</v>
      </c>
      <c r="K151" s="13" t="s">
        <v>12908</v>
      </c>
    </row>
    <row r="152" spans="1:11" ht="15.75" customHeight="1" x14ac:dyDescent="0.25">
      <c r="A152" s="13">
        <v>30363025</v>
      </c>
      <c r="B152" s="13" t="s">
        <v>1113</v>
      </c>
      <c r="C152" s="13" t="s">
        <v>1114</v>
      </c>
      <c r="D152" s="13" t="s">
        <v>1115</v>
      </c>
      <c r="E152" s="13" t="s">
        <v>1116</v>
      </c>
      <c r="F152" s="13" t="s">
        <v>304</v>
      </c>
      <c r="G152" s="13">
        <v>2019</v>
      </c>
      <c r="H152" s="44">
        <v>43400</v>
      </c>
      <c r="I152" s="13" t="s">
        <v>1117</v>
      </c>
      <c r="J152" s="13" t="s">
        <v>1118</v>
      </c>
      <c r="K152" s="13" t="s">
        <v>1119</v>
      </c>
    </row>
    <row r="153" spans="1:11" ht="15.75" customHeight="1" x14ac:dyDescent="0.25">
      <c r="A153" s="13">
        <v>30732970</v>
      </c>
      <c r="B153" s="13" t="s">
        <v>14622</v>
      </c>
      <c r="C153" s="13" t="s">
        <v>14623</v>
      </c>
      <c r="D153" s="13" t="s">
        <v>14624</v>
      </c>
      <c r="E153" s="13" t="s">
        <v>14625</v>
      </c>
      <c r="F153" s="13" t="s">
        <v>1995</v>
      </c>
      <c r="G153" s="13">
        <v>2019</v>
      </c>
      <c r="H153" s="44">
        <v>43505</v>
      </c>
      <c r="K153" s="13" t="s">
        <v>14626</v>
      </c>
    </row>
    <row r="154" spans="1:11" ht="15.75" customHeight="1" x14ac:dyDescent="0.25">
      <c r="A154" s="13">
        <v>31119614</v>
      </c>
      <c r="B154" s="13" t="s">
        <v>5533</v>
      </c>
      <c r="C154" s="13" t="s">
        <v>5534</v>
      </c>
      <c r="D154" s="13" t="s">
        <v>5535</v>
      </c>
      <c r="E154" s="13" t="s">
        <v>5536</v>
      </c>
      <c r="F154" s="13" t="s">
        <v>120</v>
      </c>
      <c r="G154" s="13">
        <v>2019</v>
      </c>
      <c r="H154" s="44">
        <v>43609</v>
      </c>
      <c r="K154" s="13" t="s">
        <v>5537</v>
      </c>
    </row>
    <row r="155" spans="1:11" ht="15.75" customHeight="1" x14ac:dyDescent="0.25">
      <c r="A155" s="13">
        <v>27690121</v>
      </c>
      <c r="B155" s="13" t="s">
        <v>15937</v>
      </c>
      <c r="C155" s="13" t="s">
        <v>15938</v>
      </c>
      <c r="D155" s="13" t="s">
        <v>15939</v>
      </c>
      <c r="E155" s="13" t="s">
        <v>15940</v>
      </c>
      <c r="F155" s="13" t="s">
        <v>15834</v>
      </c>
      <c r="G155" s="13">
        <v>2016</v>
      </c>
      <c r="H155" s="44">
        <v>42644</v>
      </c>
      <c r="I155" s="13" t="s">
        <v>15941</v>
      </c>
      <c r="K155" s="13" t="s">
        <v>15942</v>
      </c>
    </row>
    <row r="156" spans="1:11" ht="15.75" customHeight="1" x14ac:dyDescent="0.25">
      <c r="A156" s="13">
        <v>30392736</v>
      </c>
      <c r="B156" s="13" t="s">
        <v>9559</v>
      </c>
      <c r="C156" s="13" t="s">
        <v>9560</v>
      </c>
      <c r="D156" s="13" t="s">
        <v>9561</v>
      </c>
      <c r="E156" s="13" t="s">
        <v>2987</v>
      </c>
      <c r="F156" s="13" t="s">
        <v>9562</v>
      </c>
      <c r="G156" s="13">
        <v>2019</v>
      </c>
      <c r="H156" s="44">
        <v>43410</v>
      </c>
      <c r="I156" s="13" t="s">
        <v>9563</v>
      </c>
      <c r="J156" s="13" t="s">
        <v>9564</v>
      </c>
      <c r="K156" s="13" t="s">
        <v>9565</v>
      </c>
    </row>
    <row r="157" spans="1:11" ht="15.75" customHeight="1" x14ac:dyDescent="0.25">
      <c r="A157" s="13">
        <v>27080763</v>
      </c>
      <c r="B157" s="13" t="s">
        <v>5260</v>
      </c>
      <c r="C157" s="13" t="s">
        <v>5261</v>
      </c>
      <c r="D157" s="13" t="s">
        <v>5262</v>
      </c>
      <c r="E157" s="13" t="s">
        <v>2416</v>
      </c>
      <c r="F157" s="13" t="s">
        <v>1560</v>
      </c>
      <c r="G157" s="13">
        <v>2016</v>
      </c>
      <c r="H157" s="44">
        <v>42476</v>
      </c>
      <c r="K157" s="13" t="s">
        <v>5263</v>
      </c>
    </row>
    <row r="158" spans="1:11" ht="15.75" customHeight="1" x14ac:dyDescent="0.25">
      <c r="A158" s="13">
        <v>30986425</v>
      </c>
      <c r="B158" s="13" t="s">
        <v>4846</v>
      </c>
      <c r="C158" s="13" t="s">
        <v>4847</v>
      </c>
      <c r="D158" s="13" t="s">
        <v>4848</v>
      </c>
      <c r="E158" s="13" t="s">
        <v>4849</v>
      </c>
      <c r="F158" s="13" t="s">
        <v>4850</v>
      </c>
      <c r="G158" s="13">
        <v>2019</v>
      </c>
      <c r="H158" s="44">
        <v>43571</v>
      </c>
      <c r="K158" s="13" t="s">
        <v>4851</v>
      </c>
    </row>
    <row r="159" spans="1:11" ht="15.75" customHeight="1" x14ac:dyDescent="0.25">
      <c r="A159" s="13">
        <v>30766523</v>
      </c>
      <c r="B159" s="13" t="s">
        <v>17143</v>
      </c>
      <c r="C159" s="13" t="s">
        <v>888</v>
      </c>
      <c r="D159" s="13" t="s">
        <v>17144</v>
      </c>
      <c r="E159" s="13" t="s">
        <v>890</v>
      </c>
      <c r="F159" s="13" t="s">
        <v>15747</v>
      </c>
      <c r="G159" s="13">
        <v>2019</v>
      </c>
      <c r="H159" s="44">
        <v>43512</v>
      </c>
      <c r="I159" s="13" t="s">
        <v>17145</v>
      </c>
      <c r="K159" s="13" t="s">
        <v>17146</v>
      </c>
    </row>
    <row r="160" spans="1:11" ht="15.75" customHeight="1" x14ac:dyDescent="0.25">
      <c r="A160" s="13">
        <v>34535614</v>
      </c>
      <c r="B160" s="13" t="s">
        <v>10492</v>
      </c>
      <c r="C160" s="13" t="s">
        <v>10493</v>
      </c>
      <c r="D160" s="13" t="s">
        <v>10494</v>
      </c>
      <c r="E160" s="13" t="s">
        <v>10495</v>
      </c>
      <c r="F160" s="13" t="s">
        <v>304</v>
      </c>
      <c r="G160" s="13">
        <v>2021</v>
      </c>
      <c r="H160" s="44">
        <v>44457</v>
      </c>
      <c r="I160" s="13" t="s">
        <v>10496</v>
      </c>
      <c r="J160" s="13" t="s">
        <v>10497</v>
      </c>
      <c r="K160" s="13" t="s">
        <v>10498</v>
      </c>
    </row>
    <row r="161" spans="1:11" ht="15.75" customHeight="1" x14ac:dyDescent="0.25">
      <c r="A161" s="13">
        <v>33879251</v>
      </c>
      <c r="B161" s="13" t="s">
        <v>22485</v>
      </c>
      <c r="C161" s="13" t="s">
        <v>22486</v>
      </c>
      <c r="D161" s="13" t="s">
        <v>22487</v>
      </c>
      <c r="E161" s="13" t="s">
        <v>10401</v>
      </c>
      <c r="F161" s="13" t="s">
        <v>10402</v>
      </c>
      <c r="G161" s="13">
        <v>2021</v>
      </c>
      <c r="H161" s="44">
        <v>44307</v>
      </c>
      <c r="I161" s="13" t="s">
        <v>22488</v>
      </c>
      <c r="K161" s="13" t="s">
        <v>22489</v>
      </c>
    </row>
    <row r="162" spans="1:11" ht="15.75" customHeight="1" x14ac:dyDescent="0.25">
      <c r="A162" s="13">
        <v>24243880</v>
      </c>
      <c r="B162" s="13" t="s">
        <v>1464</v>
      </c>
      <c r="C162" s="13" t="s">
        <v>254</v>
      </c>
      <c r="D162" s="13" t="s">
        <v>1465</v>
      </c>
      <c r="E162" s="13" t="s">
        <v>256</v>
      </c>
      <c r="F162" s="13" t="s">
        <v>393</v>
      </c>
      <c r="G162" s="13">
        <v>2013</v>
      </c>
      <c r="H162" s="44">
        <v>41597</v>
      </c>
      <c r="K162" s="13" t="s">
        <v>1466</v>
      </c>
    </row>
    <row r="163" spans="1:11" ht="15.75" customHeight="1" x14ac:dyDescent="0.25">
      <c r="A163" s="13">
        <v>30115561</v>
      </c>
      <c r="B163" s="13" t="s">
        <v>4598</v>
      </c>
      <c r="C163" s="13" t="s">
        <v>4599</v>
      </c>
      <c r="D163" s="13" t="s">
        <v>4600</v>
      </c>
      <c r="E163" s="13" t="s">
        <v>4601</v>
      </c>
      <c r="F163" s="13" t="s">
        <v>4602</v>
      </c>
      <c r="G163" s="13">
        <v>2018</v>
      </c>
      <c r="H163" s="44">
        <v>43330</v>
      </c>
      <c r="I163" s="13" t="s">
        <v>4603</v>
      </c>
      <c r="J163" s="13" t="s">
        <v>4604</v>
      </c>
      <c r="K163" s="13" t="s">
        <v>4605</v>
      </c>
    </row>
    <row r="164" spans="1:11" ht="15.75" customHeight="1" x14ac:dyDescent="0.25">
      <c r="A164" s="13">
        <v>34716336</v>
      </c>
      <c r="B164" s="13" t="s">
        <v>18077</v>
      </c>
      <c r="C164" s="13" t="s">
        <v>18078</v>
      </c>
      <c r="D164" s="13" t="s">
        <v>18079</v>
      </c>
      <c r="E164" s="13" t="s">
        <v>18080</v>
      </c>
      <c r="F164" s="13" t="s">
        <v>18081</v>
      </c>
      <c r="G164" s="13">
        <v>2021</v>
      </c>
      <c r="H164" s="44">
        <v>44499</v>
      </c>
      <c r="I164" s="13" t="s">
        <v>18082</v>
      </c>
      <c r="K164" s="13" t="s">
        <v>18083</v>
      </c>
    </row>
    <row r="165" spans="1:11" ht="15.75" customHeight="1" x14ac:dyDescent="0.25">
      <c r="A165" s="13">
        <v>31468679</v>
      </c>
      <c r="B165" s="13" t="s">
        <v>14288</v>
      </c>
      <c r="C165" s="13" t="s">
        <v>14289</v>
      </c>
      <c r="D165" s="13" t="s">
        <v>14290</v>
      </c>
      <c r="E165" s="13" t="s">
        <v>14291</v>
      </c>
      <c r="F165" s="13" t="s">
        <v>13314</v>
      </c>
      <c r="G165" s="13">
        <v>2019</v>
      </c>
      <c r="H165" s="44">
        <v>43708</v>
      </c>
      <c r="I165" s="13" t="s">
        <v>14292</v>
      </c>
      <c r="K165" s="13" t="s">
        <v>14293</v>
      </c>
    </row>
    <row r="166" spans="1:11" ht="15.75" customHeight="1" x14ac:dyDescent="0.25">
      <c r="A166" s="13">
        <v>31652729</v>
      </c>
      <c r="B166" s="13" t="s">
        <v>17203</v>
      </c>
      <c r="C166" s="13" t="s">
        <v>17204</v>
      </c>
      <c r="D166" s="13" t="s">
        <v>17205</v>
      </c>
      <c r="E166" s="13" t="s">
        <v>17206</v>
      </c>
      <c r="F166" s="13" t="s">
        <v>15834</v>
      </c>
      <c r="G166" s="13">
        <v>2019</v>
      </c>
      <c r="H166" s="44">
        <v>43765</v>
      </c>
      <c r="I166" s="13" t="s">
        <v>17207</v>
      </c>
      <c r="K166" s="13" t="s">
        <v>17208</v>
      </c>
    </row>
    <row r="167" spans="1:11" ht="15.75" customHeight="1" x14ac:dyDescent="0.25">
      <c r="A167" s="13">
        <v>35065063</v>
      </c>
      <c r="B167" s="13" t="s">
        <v>14472</v>
      </c>
      <c r="C167" s="13" t="s">
        <v>14473</v>
      </c>
      <c r="D167" s="13" t="s">
        <v>14474</v>
      </c>
      <c r="E167" s="13" t="s">
        <v>14475</v>
      </c>
      <c r="F167" s="13" t="s">
        <v>679</v>
      </c>
      <c r="G167" s="13">
        <v>2022</v>
      </c>
      <c r="H167" s="44">
        <v>44583</v>
      </c>
      <c r="K167" s="13" t="s">
        <v>14476</v>
      </c>
    </row>
    <row r="168" spans="1:11" ht="15.75" customHeight="1" x14ac:dyDescent="0.25">
      <c r="A168" s="13">
        <v>29045638</v>
      </c>
      <c r="B168" s="13" t="s">
        <v>1611</v>
      </c>
      <c r="C168" s="13" t="s">
        <v>922</v>
      </c>
      <c r="D168" s="13" t="s">
        <v>1612</v>
      </c>
      <c r="E168" s="13" t="s">
        <v>924</v>
      </c>
      <c r="F168" s="13" t="s">
        <v>188</v>
      </c>
      <c r="G168" s="13">
        <v>2018</v>
      </c>
      <c r="H168" s="44">
        <v>43027</v>
      </c>
      <c r="I168" s="13" t="s">
        <v>1613</v>
      </c>
      <c r="K168" s="13" t="s">
        <v>1614</v>
      </c>
    </row>
    <row r="169" spans="1:11" ht="15.75" customHeight="1" x14ac:dyDescent="0.25">
      <c r="A169" s="13">
        <v>33102576</v>
      </c>
      <c r="B169" s="13" t="s">
        <v>10926</v>
      </c>
      <c r="C169" s="13" t="s">
        <v>10927</v>
      </c>
      <c r="D169" s="13" t="s">
        <v>10928</v>
      </c>
      <c r="E169" s="13" t="s">
        <v>10929</v>
      </c>
      <c r="F169" s="13" t="s">
        <v>5164</v>
      </c>
      <c r="G169" s="13">
        <v>2020</v>
      </c>
      <c r="H169" s="44">
        <v>44130</v>
      </c>
      <c r="I169" s="13" t="s">
        <v>10930</v>
      </c>
      <c r="K169" s="13" t="s">
        <v>10931</v>
      </c>
    </row>
    <row r="170" spans="1:11" ht="15.75" customHeight="1" x14ac:dyDescent="0.25">
      <c r="A170" s="13">
        <v>33059307</v>
      </c>
      <c r="B170" s="13" t="s">
        <v>12808</v>
      </c>
      <c r="C170" s="13" t="s">
        <v>12809</v>
      </c>
      <c r="D170" s="13" t="s">
        <v>12810</v>
      </c>
      <c r="E170" s="13" t="s">
        <v>12811</v>
      </c>
      <c r="F170" s="13" t="s">
        <v>12812</v>
      </c>
      <c r="G170" s="13">
        <v>2020</v>
      </c>
      <c r="H170" s="44">
        <v>44119</v>
      </c>
      <c r="K170" s="13" t="s">
        <v>12813</v>
      </c>
    </row>
    <row r="171" spans="1:11" ht="15.75" customHeight="1" x14ac:dyDescent="0.25">
      <c r="A171" s="13">
        <v>34831424</v>
      </c>
      <c r="B171" s="13" t="s">
        <v>17094</v>
      </c>
      <c r="C171" s="13" t="s">
        <v>17095</v>
      </c>
      <c r="D171" s="13" t="s">
        <v>17096</v>
      </c>
      <c r="E171" s="13" t="s">
        <v>17097</v>
      </c>
      <c r="F171" s="13" t="s">
        <v>17098</v>
      </c>
      <c r="G171" s="13">
        <v>2021</v>
      </c>
      <c r="H171" s="44">
        <v>44527</v>
      </c>
      <c r="I171" s="13" t="s">
        <v>17099</v>
      </c>
      <c r="K171" s="13" t="s">
        <v>17100</v>
      </c>
    </row>
    <row r="172" spans="1:11" ht="15.75" customHeight="1" x14ac:dyDescent="0.25">
      <c r="A172" s="13">
        <v>34819068</v>
      </c>
      <c r="B172" s="13" t="s">
        <v>12959</v>
      </c>
      <c r="C172" s="13" t="s">
        <v>12960</v>
      </c>
      <c r="D172" s="13" t="s">
        <v>12961</v>
      </c>
      <c r="E172" s="13" t="s">
        <v>12962</v>
      </c>
      <c r="F172" s="13" t="s">
        <v>12963</v>
      </c>
      <c r="G172" s="13">
        <v>2021</v>
      </c>
      <c r="H172" s="44">
        <v>44525</v>
      </c>
      <c r="I172" s="13" t="s">
        <v>12964</v>
      </c>
      <c r="K172" s="13" t="s">
        <v>12965</v>
      </c>
    </row>
    <row r="173" spans="1:11" ht="15.75" customHeight="1" x14ac:dyDescent="0.25">
      <c r="A173" s="13">
        <v>34570799</v>
      </c>
      <c r="B173" s="13" t="s">
        <v>12146</v>
      </c>
      <c r="C173" s="13" t="s">
        <v>12147</v>
      </c>
      <c r="D173" s="13" t="s">
        <v>12148</v>
      </c>
      <c r="E173" s="13" t="s">
        <v>12149</v>
      </c>
      <c r="F173" s="13" t="s">
        <v>424</v>
      </c>
      <c r="G173" s="13">
        <v>2021</v>
      </c>
      <c r="H173" s="44">
        <v>44466</v>
      </c>
      <c r="I173" s="13" t="s">
        <v>12150</v>
      </c>
      <c r="K173" s="13" t="s">
        <v>12151</v>
      </c>
    </row>
    <row r="174" spans="1:11" ht="15.75" customHeight="1" x14ac:dyDescent="0.25">
      <c r="A174" s="13">
        <v>31451347</v>
      </c>
      <c r="B174" s="13" t="s">
        <v>19345</v>
      </c>
      <c r="C174" s="13" t="s">
        <v>19346</v>
      </c>
      <c r="D174" s="13" t="s">
        <v>19347</v>
      </c>
      <c r="E174" s="13" t="s">
        <v>19348</v>
      </c>
      <c r="F174" s="13" t="s">
        <v>4602</v>
      </c>
      <c r="G174" s="13">
        <v>2019</v>
      </c>
      <c r="H174" s="44">
        <v>43705</v>
      </c>
      <c r="K174" s="13" t="s">
        <v>19349</v>
      </c>
    </row>
    <row r="175" spans="1:11" ht="15.75" customHeight="1" x14ac:dyDescent="0.25">
      <c r="A175" s="13">
        <v>30943199</v>
      </c>
      <c r="B175" s="13" t="s">
        <v>3517</v>
      </c>
      <c r="C175" s="13" t="s">
        <v>5899</v>
      </c>
      <c r="D175" s="13" t="s">
        <v>5900</v>
      </c>
      <c r="E175" s="13" t="s">
        <v>5901</v>
      </c>
      <c r="F175" s="13" t="s">
        <v>424</v>
      </c>
      <c r="G175" s="13">
        <v>2019</v>
      </c>
      <c r="H175" s="44">
        <v>43559</v>
      </c>
      <c r="I175" s="13" t="s">
        <v>5902</v>
      </c>
      <c r="K175" s="13" t="s">
        <v>5903</v>
      </c>
    </row>
    <row r="176" spans="1:11" ht="15.75" customHeight="1" x14ac:dyDescent="0.25">
      <c r="A176" s="13">
        <v>31097677</v>
      </c>
      <c r="B176" s="13" t="s">
        <v>4040</v>
      </c>
      <c r="C176" s="13" t="s">
        <v>4041</v>
      </c>
      <c r="D176" s="13" t="s">
        <v>4042</v>
      </c>
      <c r="E176" s="13" t="s">
        <v>4043</v>
      </c>
      <c r="F176" s="13" t="s">
        <v>393</v>
      </c>
      <c r="G176" s="13">
        <v>2019</v>
      </c>
      <c r="H176" s="44">
        <v>43603</v>
      </c>
      <c r="K176" s="13" t="s">
        <v>4044</v>
      </c>
    </row>
    <row r="177" spans="1:11" ht="15.75" customHeight="1" x14ac:dyDescent="0.25">
      <c r="A177" s="13">
        <v>33564854</v>
      </c>
      <c r="B177" s="13" t="s">
        <v>10552</v>
      </c>
      <c r="C177" s="13" t="s">
        <v>10553</v>
      </c>
      <c r="D177" s="13" t="s">
        <v>10554</v>
      </c>
      <c r="E177" s="13" t="s">
        <v>119</v>
      </c>
      <c r="F177" s="13" t="s">
        <v>493</v>
      </c>
      <c r="G177" s="13">
        <v>2021</v>
      </c>
      <c r="H177" s="44">
        <v>44237</v>
      </c>
      <c r="K177" s="13" t="s">
        <v>10555</v>
      </c>
    </row>
    <row r="178" spans="1:11" ht="15.75" customHeight="1" x14ac:dyDescent="0.25">
      <c r="A178" s="13">
        <v>31998268</v>
      </c>
      <c r="B178" s="13" t="s">
        <v>16297</v>
      </c>
      <c r="C178" s="13" t="s">
        <v>16298</v>
      </c>
      <c r="D178" s="13" t="s">
        <v>16299</v>
      </c>
      <c r="E178" s="13" t="s">
        <v>6193</v>
      </c>
      <c r="F178" s="13" t="s">
        <v>15747</v>
      </c>
      <c r="G178" s="13">
        <v>2020</v>
      </c>
      <c r="H178" s="44">
        <v>43861</v>
      </c>
      <c r="I178" s="13" t="s">
        <v>16300</v>
      </c>
      <c r="K178" s="13" t="s">
        <v>16301</v>
      </c>
    </row>
    <row r="179" spans="1:11" ht="15.75" customHeight="1" x14ac:dyDescent="0.25">
      <c r="A179" s="13">
        <v>32582714</v>
      </c>
      <c r="B179" s="13" t="s">
        <v>17726</v>
      </c>
      <c r="C179" s="13" t="s">
        <v>17727</v>
      </c>
      <c r="D179" s="13" t="s">
        <v>17728</v>
      </c>
      <c r="E179" s="13" t="s">
        <v>17729</v>
      </c>
      <c r="F179" s="13" t="s">
        <v>17730</v>
      </c>
      <c r="G179" s="13">
        <v>2020</v>
      </c>
      <c r="H179" s="44">
        <v>44008</v>
      </c>
      <c r="I179" s="13" t="s">
        <v>17731</v>
      </c>
      <c r="K179" s="13" t="s">
        <v>17732</v>
      </c>
    </row>
    <row r="180" spans="1:11" ht="15.75" customHeight="1" x14ac:dyDescent="0.25">
      <c r="A180" s="13">
        <v>26210107</v>
      </c>
      <c r="B180" s="13" t="s">
        <v>17814</v>
      </c>
      <c r="C180" s="13" t="s">
        <v>17815</v>
      </c>
      <c r="D180" s="13" t="s">
        <v>17816</v>
      </c>
      <c r="E180" s="13" t="s">
        <v>17817</v>
      </c>
      <c r="F180" s="13" t="s">
        <v>5480</v>
      </c>
      <c r="G180" s="13">
        <v>2015</v>
      </c>
      <c r="H180" s="44">
        <v>42212</v>
      </c>
      <c r="K180" s="13" t="s">
        <v>17818</v>
      </c>
    </row>
    <row r="181" spans="1:11" ht="15.75" customHeight="1" x14ac:dyDescent="0.25">
      <c r="A181" s="13">
        <v>31360448</v>
      </c>
      <c r="B181" s="13" t="s">
        <v>18996</v>
      </c>
      <c r="C181" s="13" t="s">
        <v>18997</v>
      </c>
      <c r="D181" s="13" t="s">
        <v>18998</v>
      </c>
      <c r="E181" s="13" t="s">
        <v>6492</v>
      </c>
      <c r="F181" s="13" t="s">
        <v>18999</v>
      </c>
      <c r="G181" s="13">
        <v>2019</v>
      </c>
      <c r="H181" s="44">
        <v>43677</v>
      </c>
      <c r="I181" s="13" t="s">
        <v>19000</v>
      </c>
      <c r="K181" s="13" t="s">
        <v>19001</v>
      </c>
    </row>
    <row r="182" spans="1:11" ht="15.75" customHeight="1" x14ac:dyDescent="0.25">
      <c r="A182" s="13">
        <v>32811545</v>
      </c>
      <c r="B182" s="13" t="s">
        <v>9049</v>
      </c>
      <c r="C182" s="13" t="s">
        <v>9050</v>
      </c>
      <c r="D182" s="13" t="s">
        <v>9051</v>
      </c>
      <c r="E182" s="13" t="s">
        <v>9052</v>
      </c>
      <c r="F182" s="13" t="s">
        <v>2604</v>
      </c>
      <c r="G182" s="13">
        <v>2020</v>
      </c>
      <c r="H182" s="44">
        <v>44063</v>
      </c>
      <c r="I182" s="13" t="s">
        <v>9053</v>
      </c>
      <c r="K182" s="13" t="s">
        <v>9054</v>
      </c>
    </row>
    <row r="183" spans="1:11" ht="15.75" customHeight="1" x14ac:dyDescent="0.25">
      <c r="A183" s="13">
        <v>28674065</v>
      </c>
      <c r="B183" s="13" t="s">
        <v>1960</v>
      </c>
      <c r="C183" s="13" t="s">
        <v>370</v>
      </c>
      <c r="D183" s="13" t="s">
        <v>1961</v>
      </c>
      <c r="E183" s="13" t="s">
        <v>372</v>
      </c>
      <c r="F183" s="13" t="s">
        <v>373</v>
      </c>
      <c r="G183" s="13">
        <v>2017</v>
      </c>
      <c r="H183" s="44">
        <v>42921</v>
      </c>
      <c r="I183" s="13" t="s">
        <v>1962</v>
      </c>
      <c r="K183" s="13" t="s">
        <v>1963</v>
      </c>
    </row>
    <row r="184" spans="1:11" ht="15.75" customHeight="1" x14ac:dyDescent="0.25">
      <c r="A184" s="13">
        <v>28158534</v>
      </c>
      <c r="B184" s="13" t="s">
        <v>21147</v>
      </c>
      <c r="C184" s="13" t="s">
        <v>21148</v>
      </c>
      <c r="D184" s="13" t="s">
        <v>21149</v>
      </c>
      <c r="E184" s="13" t="s">
        <v>21150</v>
      </c>
      <c r="F184" s="13" t="s">
        <v>188</v>
      </c>
      <c r="G184" s="13">
        <v>2017</v>
      </c>
      <c r="H184" s="44">
        <v>42770</v>
      </c>
      <c r="K184" s="13" t="s">
        <v>21151</v>
      </c>
    </row>
    <row r="185" spans="1:11" ht="15.75" customHeight="1" x14ac:dyDescent="0.25">
      <c r="A185" s="13">
        <v>30873172</v>
      </c>
      <c r="B185" s="13" t="s">
        <v>10933</v>
      </c>
      <c r="C185" s="13" t="s">
        <v>10934</v>
      </c>
      <c r="D185" s="13" t="s">
        <v>10935</v>
      </c>
      <c r="E185" s="13" t="s">
        <v>7065</v>
      </c>
      <c r="F185" s="13" t="s">
        <v>460</v>
      </c>
      <c r="G185" s="13">
        <v>2019</v>
      </c>
      <c r="H185" s="44">
        <v>43540</v>
      </c>
      <c r="I185" s="13" t="s">
        <v>10936</v>
      </c>
      <c r="K185" s="13" t="s">
        <v>10937</v>
      </c>
    </row>
    <row r="186" spans="1:11" ht="15.75" customHeight="1" x14ac:dyDescent="0.25">
      <c r="A186" s="13">
        <v>32058583</v>
      </c>
      <c r="B186" s="13" t="s">
        <v>3767</v>
      </c>
      <c r="C186" s="13" t="s">
        <v>3768</v>
      </c>
      <c r="D186" s="13" t="s">
        <v>3769</v>
      </c>
      <c r="E186" s="13" t="s">
        <v>1161</v>
      </c>
      <c r="F186" s="13" t="s">
        <v>3770</v>
      </c>
      <c r="G186" s="13">
        <v>2020</v>
      </c>
      <c r="H186" s="44">
        <v>43876</v>
      </c>
      <c r="K186" s="13" t="s">
        <v>3771</v>
      </c>
    </row>
    <row r="187" spans="1:11" ht="15.75" customHeight="1" x14ac:dyDescent="0.25">
      <c r="A187" s="13">
        <v>31175401</v>
      </c>
      <c r="B187" s="13" t="s">
        <v>7105</v>
      </c>
      <c r="C187" s="13" t="s">
        <v>7106</v>
      </c>
      <c r="D187" s="13" t="s">
        <v>7107</v>
      </c>
      <c r="E187" s="13" t="s">
        <v>7108</v>
      </c>
      <c r="F187" s="13" t="s">
        <v>7109</v>
      </c>
      <c r="G187" s="13">
        <v>2019</v>
      </c>
      <c r="H187" s="44">
        <v>43625</v>
      </c>
      <c r="K187" s="13" t="s">
        <v>7110</v>
      </c>
    </row>
    <row r="188" spans="1:11" ht="15.75" customHeight="1" x14ac:dyDescent="0.25">
      <c r="A188" s="13">
        <v>35846739</v>
      </c>
      <c r="B188" s="13" t="s">
        <v>11033</v>
      </c>
      <c r="C188" s="13" t="s">
        <v>11034</v>
      </c>
      <c r="D188" s="13" t="s">
        <v>11035</v>
      </c>
      <c r="E188" s="13" t="s">
        <v>11036</v>
      </c>
      <c r="F188" s="13" t="s">
        <v>5193</v>
      </c>
      <c r="G188" s="13">
        <v>2022</v>
      </c>
      <c r="H188" s="44">
        <v>44760</v>
      </c>
      <c r="I188" s="13" t="s">
        <v>11037</v>
      </c>
      <c r="K188" s="13" t="s">
        <v>11038</v>
      </c>
    </row>
    <row r="189" spans="1:11" ht="15.75" customHeight="1" x14ac:dyDescent="0.25">
      <c r="A189" s="13">
        <v>27559553</v>
      </c>
      <c r="B189" s="13" t="s">
        <v>18174</v>
      </c>
      <c r="D189" s="13" t="s">
        <v>17795</v>
      </c>
      <c r="F189" s="13" t="s">
        <v>18174</v>
      </c>
      <c r="G189" s="13">
        <v>2016</v>
      </c>
      <c r="H189" s="44">
        <v>42370</v>
      </c>
    </row>
    <row r="190" spans="1:11" ht="15.75" customHeight="1" x14ac:dyDescent="0.25">
      <c r="A190" s="13">
        <v>28487398</v>
      </c>
      <c r="B190" s="13" t="s">
        <v>21793</v>
      </c>
      <c r="C190" s="13" t="s">
        <v>21794</v>
      </c>
      <c r="D190" s="13" t="s">
        <v>21795</v>
      </c>
      <c r="E190" s="13" t="s">
        <v>21796</v>
      </c>
      <c r="F190" s="13" t="s">
        <v>21797</v>
      </c>
      <c r="G190" s="13">
        <v>2017</v>
      </c>
      <c r="H190" s="44">
        <v>42866</v>
      </c>
      <c r="I190" s="13" t="s">
        <v>21798</v>
      </c>
      <c r="J190" s="13" t="s">
        <v>21799</v>
      </c>
      <c r="K190" s="13" t="s">
        <v>21800</v>
      </c>
    </row>
    <row r="191" spans="1:11" ht="15.75" customHeight="1" x14ac:dyDescent="0.25">
      <c r="A191" s="13">
        <v>32128060</v>
      </c>
      <c r="B191" s="13" t="s">
        <v>20254</v>
      </c>
      <c r="C191" s="13" t="s">
        <v>20255</v>
      </c>
      <c r="D191" s="13" t="s">
        <v>20256</v>
      </c>
      <c r="E191" s="13" t="s">
        <v>20257</v>
      </c>
      <c r="F191" s="13" t="s">
        <v>20258</v>
      </c>
      <c r="G191" s="13">
        <v>2020</v>
      </c>
      <c r="H191" s="44">
        <v>43895</v>
      </c>
      <c r="I191" s="13" t="s">
        <v>20259</v>
      </c>
      <c r="K191" s="13" t="s">
        <v>20260</v>
      </c>
    </row>
    <row r="192" spans="1:11" ht="15.75" customHeight="1" x14ac:dyDescent="0.25">
      <c r="A192" s="13">
        <v>30037076</v>
      </c>
      <c r="B192" s="13" t="s">
        <v>17131</v>
      </c>
      <c r="C192" s="13" t="s">
        <v>17132</v>
      </c>
      <c r="D192" s="13" t="s">
        <v>17133</v>
      </c>
      <c r="E192" s="13" t="s">
        <v>17134</v>
      </c>
      <c r="F192" s="13" t="s">
        <v>15834</v>
      </c>
      <c r="G192" s="13">
        <v>2018</v>
      </c>
      <c r="H192" s="44">
        <v>43306</v>
      </c>
      <c r="I192" s="13" t="s">
        <v>17135</v>
      </c>
      <c r="K192" s="13" t="s">
        <v>17136</v>
      </c>
    </row>
    <row r="193" spans="1:11" ht="15.75" customHeight="1" x14ac:dyDescent="0.25">
      <c r="A193" s="13">
        <v>31681305</v>
      </c>
      <c r="B193" s="13" t="s">
        <v>7042</v>
      </c>
      <c r="C193" s="13" t="s">
        <v>7043</v>
      </c>
      <c r="D193" s="13" t="s">
        <v>7044</v>
      </c>
      <c r="E193" s="13" t="s">
        <v>3968</v>
      </c>
      <c r="F193" s="13" t="s">
        <v>460</v>
      </c>
      <c r="G193" s="13">
        <v>2019</v>
      </c>
      <c r="H193" s="44">
        <v>43774</v>
      </c>
      <c r="I193" s="13" t="s">
        <v>7045</v>
      </c>
      <c r="K193" s="13" t="s">
        <v>7046</v>
      </c>
    </row>
    <row r="194" spans="1:11" ht="15.75" customHeight="1" x14ac:dyDescent="0.25">
      <c r="A194" s="13">
        <v>29636908</v>
      </c>
      <c r="B194" s="13" t="s">
        <v>16411</v>
      </c>
      <c r="C194" s="13" t="s">
        <v>16412</v>
      </c>
      <c r="D194" s="13" t="s">
        <v>16413</v>
      </c>
      <c r="E194" s="13" t="s">
        <v>16414</v>
      </c>
      <c r="F194" s="13" t="s">
        <v>1727</v>
      </c>
      <c r="G194" s="13">
        <v>2018</v>
      </c>
      <c r="H194" s="44">
        <v>43202</v>
      </c>
      <c r="I194" s="13" t="s">
        <v>16415</v>
      </c>
      <c r="K194" s="13" t="s">
        <v>16416</v>
      </c>
    </row>
    <row r="195" spans="1:11" ht="15.75" customHeight="1" x14ac:dyDescent="0.25">
      <c r="A195" s="13">
        <v>26362744</v>
      </c>
      <c r="B195" s="13" t="s">
        <v>18185</v>
      </c>
      <c r="C195" s="13" t="s">
        <v>18186</v>
      </c>
      <c r="D195" s="13" t="s">
        <v>18187</v>
      </c>
      <c r="E195" s="13" t="s">
        <v>18188</v>
      </c>
      <c r="F195" s="13" t="s">
        <v>18189</v>
      </c>
      <c r="G195" s="13">
        <v>2015</v>
      </c>
      <c r="H195" s="44">
        <v>42260</v>
      </c>
      <c r="K195" s="13" t="s">
        <v>18190</v>
      </c>
    </row>
    <row r="196" spans="1:11" ht="15.75" customHeight="1" x14ac:dyDescent="0.25">
      <c r="A196" s="13">
        <v>29376609</v>
      </c>
      <c r="B196" s="13" t="s">
        <v>18345</v>
      </c>
      <c r="C196" s="13" t="s">
        <v>18346</v>
      </c>
      <c r="D196" s="13" t="s">
        <v>18347</v>
      </c>
      <c r="E196" s="13" t="s">
        <v>18348</v>
      </c>
      <c r="F196" s="13" t="s">
        <v>18349</v>
      </c>
      <c r="G196" s="13">
        <v>2017</v>
      </c>
      <c r="H196" s="44">
        <v>43130</v>
      </c>
    </row>
    <row r="197" spans="1:11" ht="15.75" customHeight="1" x14ac:dyDescent="0.25">
      <c r="A197" s="13">
        <v>31296280</v>
      </c>
      <c r="B197" s="13" t="s">
        <v>9631</v>
      </c>
      <c r="C197" s="13" t="s">
        <v>9632</v>
      </c>
      <c r="D197" s="13" t="s">
        <v>9633</v>
      </c>
      <c r="E197" s="13" t="s">
        <v>711</v>
      </c>
      <c r="F197" s="13" t="s">
        <v>595</v>
      </c>
      <c r="G197" s="13">
        <v>2019</v>
      </c>
      <c r="H197" s="44">
        <v>43659</v>
      </c>
      <c r="I197" s="13" t="s">
        <v>9634</v>
      </c>
      <c r="J197" s="13" t="s">
        <v>9635</v>
      </c>
      <c r="K197" s="13" t="s">
        <v>9636</v>
      </c>
    </row>
    <row r="198" spans="1:11" ht="15.75" customHeight="1" x14ac:dyDescent="0.25">
      <c r="A198" s="13">
        <v>26343813</v>
      </c>
      <c r="B198" s="13" t="s">
        <v>2386</v>
      </c>
      <c r="C198" s="13" t="s">
        <v>2387</v>
      </c>
      <c r="D198" s="13" t="s">
        <v>2388</v>
      </c>
      <c r="E198" s="13" t="s">
        <v>2389</v>
      </c>
      <c r="F198" s="13" t="s">
        <v>2390</v>
      </c>
      <c r="G198" s="13">
        <v>2015</v>
      </c>
      <c r="H198" s="44">
        <v>42255</v>
      </c>
      <c r="K198" s="13" t="s">
        <v>2391</v>
      </c>
    </row>
    <row r="199" spans="1:11" ht="15.75" customHeight="1" x14ac:dyDescent="0.25">
      <c r="A199" s="13">
        <v>21933698</v>
      </c>
      <c r="B199" s="13" t="s">
        <v>11347</v>
      </c>
      <c r="C199" s="13" t="s">
        <v>11348</v>
      </c>
      <c r="D199" s="13" t="s">
        <v>11349</v>
      </c>
      <c r="E199" s="13" t="s">
        <v>11350</v>
      </c>
      <c r="F199" s="13" t="s">
        <v>7416</v>
      </c>
      <c r="G199" s="13">
        <v>2012</v>
      </c>
      <c r="H199" s="44">
        <v>40808</v>
      </c>
      <c r="K199" s="13" t="s">
        <v>11351</v>
      </c>
    </row>
    <row r="200" spans="1:11" ht="15.75" customHeight="1" x14ac:dyDescent="0.25">
      <c r="A200" s="13">
        <v>25254623</v>
      </c>
      <c r="B200" s="13" t="s">
        <v>18495</v>
      </c>
      <c r="C200" s="13" t="s">
        <v>18496</v>
      </c>
      <c r="D200" s="13" t="s">
        <v>18497</v>
      </c>
      <c r="E200" s="13" t="s">
        <v>18498</v>
      </c>
      <c r="F200" s="13" t="s">
        <v>18499</v>
      </c>
      <c r="G200" s="13">
        <v>2014</v>
      </c>
      <c r="H200" s="44">
        <v>41908</v>
      </c>
      <c r="K200" s="13" t="s">
        <v>18500</v>
      </c>
    </row>
    <row r="201" spans="1:11" ht="15.75" customHeight="1" x14ac:dyDescent="0.25">
      <c r="A201" s="13">
        <v>24685549</v>
      </c>
      <c r="B201" s="13" t="s">
        <v>5893</v>
      </c>
      <c r="C201" s="13" t="s">
        <v>5894</v>
      </c>
      <c r="D201" s="13" t="s">
        <v>5895</v>
      </c>
      <c r="E201" s="13" t="s">
        <v>2564</v>
      </c>
      <c r="F201" s="13" t="s">
        <v>257</v>
      </c>
      <c r="G201" s="13">
        <v>2014</v>
      </c>
      <c r="H201" s="44">
        <v>41731</v>
      </c>
      <c r="I201" s="13" t="s">
        <v>5896</v>
      </c>
      <c r="J201" s="13" t="s">
        <v>5897</v>
      </c>
      <c r="K201" s="13" t="s">
        <v>5898</v>
      </c>
    </row>
    <row r="202" spans="1:11" ht="15.75" customHeight="1" x14ac:dyDescent="0.25">
      <c r="A202" s="13">
        <v>22957710</v>
      </c>
      <c r="B202" s="13" t="s">
        <v>21832</v>
      </c>
      <c r="C202" s="13" t="s">
        <v>21833</v>
      </c>
      <c r="D202" s="13" t="s">
        <v>21834</v>
      </c>
      <c r="E202" s="13" t="s">
        <v>11765</v>
      </c>
      <c r="F202" s="13" t="s">
        <v>2293</v>
      </c>
      <c r="G202" s="13">
        <v>2012</v>
      </c>
      <c r="H202" s="44">
        <v>41163</v>
      </c>
      <c r="I202" s="13" t="s">
        <v>21835</v>
      </c>
      <c r="J202" s="13" t="s">
        <v>21836</v>
      </c>
      <c r="K202" s="13" t="s">
        <v>21837</v>
      </c>
    </row>
    <row r="203" spans="1:11" ht="15.75" customHeight="1" x14ac:dyDescent="0.25">
      <c r="A203" s="13">
        <v>31056291</v>
      </c>
      <c r="B203" s="13" t="s">
        <v>22359</v>
      </c>
      <c r="C203" s="13" t="s">
        <v>22360</v>
      </c>
      <c r="D203" s="13" t="s">
        <v>22361</v>
      </c>
      <c r="E203" s="13" t="s">
        <v>22362</v>
      </c>
      <c r="F203" s="13" t="s">
        <v>19086</v>
      </c>
      <c r="G203" s="13">
        <v>2019</v>
      </c>
      <c r="H203" s="44">
        <v>43592</v>
      </c>
      <c r="I203" s="13" t="s">
        <v>22363</v>
      </c>
      <c r="K203" s="13" t="s">
        <v>22364</v>
      </c>
    </row>
    <row r="204" spans="1:11" ht="15.75" customHeight="1" x14ac:dyDescent="0.25">
      <c r="A204" s="13">
        <v>30249694</v>
      </c>
      <c r="B204" s="13" t="s">
        <v>5937</v>
      </c>
      <c r="C204" s="13" t="s">
        <v>5938</v>
      </c>
      <c r="D204" s="13" t="s">
        <v>5939</v>
      </c>
      <c r="E204" s="13" t="s">
        <v>1443</v>
      </c>
      <c r="F204" s="13" t="s">
        <v>573</v>
      </c>
      <c r="G204" s="13">
        <v>2018</v>
      </c>
      <c r="H204" s="44">
        <v>43369</v>
      </c>
      <c r="I204" s="13" t="s">
        <v>5940</v>
      </c>
      <c r="K204" s="13" t="s">
        <v>5941</v>
      </c>
    </row>
    <row r="205" spans="1:11" ht="15.75" customHeight="1" x14ac:dyDescent="0.25">
      <c r="A205" s="13">
        <v>31207203</v>
      </c>
      <c r="B205" s="13" t="s">
        <v>10069</v>
      </c>
      <c r="C205" s="13" t="s">
        <v>10070</v>
      </c>
      <c r="D205" s="13" t="s">
        <v>10071</v>
      </c>
      <c r="E205" s="13" t="s">
        <v>3803</v>
      </c>
      <c r="F205" s="13" t="s">
        <v>595</v>
      </c>
      <c r="G205" s="13">
        <v>2019</v>
      </c>
      <c r="H205" s="44">
        <v>43634</v>
      </c>
      <c r="K205" s="13" t="s">
        <v>10072</v>
      </c>
    </row>
    <row r="206" spans="1:11" ht="15.75" customHeight="1" x14ac:dyDescent="0.25">
      <c r="A206" s="13">
        <v>29165520</v>
      </c>
      <c r="B206" s="13" t="s">
        <v>20839</v>
      </c>
      <c r="C206" s="13" t="s">
        <v>20840</v>
      </c>
      <c r="D206" s="13" t="s">
        <v>20841</v>
      </c>
      <c r="E206" s="13" t="s">
        <v>20842</v>
      </c>
      <c r="F206" s="13" t="s">
        <v>113</v>
      </c>
      <c r="G206" s="13">
        <v>2017</v>
      </c>
      <c r="H206" s="44">
        <v>43062</v>
      </c>
      <c r="K206" s="13" t="s">
        <v>20843</v>
      </c>
    </row>
    <row r="207" spans="1:11" ht="15.75" customHeight="1" x14ac:dyDescent="0.25">
      <c r="A207" s="13">
        <v>32534649</v>
      </c>
      <c r="B207" s="13" t="s">
        <v>19082</v>
      </c>
      <c r="C207" s="13" t="s">
        <v>19083</v>
      </c>
      <c r="D207" s="13" t="s">
        <v>19084</v>
      </c>
      <c r="E207" s="13" t="s">
        <v>19085</v>
      </c>
      <c r="F207" s="13" t="s">
        <v>19086</v>
      </c>
      <c r="G207" s="13">
        <v>2020</v>
      </c>
      <c r="H207" s="44">
        <v>43997</v>
      </c>
      <c r="K207" s="13" t="s">
        <v>19087</v>
      </c>
    </row>
    <row r="208" spans="1:11" ht="15.75" customHeight="1" x14ac:dyDescent="0.25">
      <c r="A208" s="13">
        <v>26602615</v>
      </c>
      <c r="B208" s="13" t="s">
        <v>12277</v>
      </c>
      <c r="C208" s="13" t="s">
        <v>12278</v>
      </c>
      <c r="D208" s="13" t="s">
        <v>12279</v>
      </c>
      <c r="E208" s="13" t="s">
        <v>12280</v>
      </c>
      <c r="F208" s="13" t="s">
        <v>2140</v>
      </c>
      <c r="G208" s="13">
        <v>2015</v>
      </c>
      <c r="H208" s="44">
        <v>42334</v>
      </c>
      <c r="K208" s="13" t="s">
        <v>12281</v>
      </c>
    </row>
    <row r="209" spans="1:11" ht="15.75" customHeight="1" x14ac:dyDescent="0.25">
      <c r="A209" s="13">
        <v>25485648</v>
      </c>
      <c r="B209" s="13" t="s">
        <v>11455</v>
      </c>
      <c r="C209" s="13" t="s">
        <v>11456</v>
      </c>
      <c r="D209" s="13" t="s">
        <v>11457</v>
      </c>
      <c r="E209" s="13" t="s">
        <v>11458</v>
      </c>
      <c r="F209" s="13" t="s">
        <v>257</v>
      </c>
      <c r="G209" s="13">
        <v>2015</v>
      </c>
      <c r="H209" s="44">
        <v>41982</v>
      </c>
      <c r="K209" s="13" t="s">
        <v>11459</v>
      </c>
    </row>
    <row r="210" spans="1:11" ht="15.75" customHeight="1" x14ac:dyDescent="0.25">
      <c r="A210" s="13">
        <v>34382415</v>
      </c>
      <c r="B210" s="13" t="s">
        <v>2554</v>
      </c>
      <c r="C210" s="13" t="s">
        <v>2555</v>
      </c>
      <c r="D210" s="13" t="s">
        <v>2556</v>
      </c>
      <c r="E210" s="13" t="s">
        <v>2557</v>
      </c>
      <c r="F210" s="13" t="s">
        <v>2558</v>
      </c>
      <c r="G210" s="13">
        <v>2021</v>
      </c>
      <c r="H210" s="44">
        <v>44420</v>
      </c>
      <c r="I210" s="13" t="s">
        <v>2559</v>
      </c>
      <c r="K210" s="13" t="s">
        <v>2560</v>
      </c>
    </row>
    <row r="211" spans="1:11" ht="15.75" customHeight="1" x14ac:dyDescent="0.25">
      <c r="A211" s="13">
        <v>27631046</v>
      </c>
      <c r="B211" s="13" t="s">
        <v>18173</v>
      </c>
      <c r="D211" s="13" t="s">
        <v>17795</v>
      </c>
      <c r="F211" s="13" t="s">
        <v>18173</v>
      </c>
      <c r="G211" s="13">
        <v>2016</v>
      </c>
      <c r="H211" s="44">
        <v>42370</v>
      </c>
    </row>
    <row r="212" spans="1:11" ht="15.75" customHeight="1" x14ac:dyDescent="0.25">
      <c r="A212" s="13">
        <v>29733249</v>
      </c>
      <c r="B212" s="13" t="s">
        <v>18773</v>
      </c>
      <c r="C212" s="13" t="s">
        <v>18774</v>
      </c>
      <c r="D212" s="13" t="s">
        <v>18775</v>
      </c>
      <c r="E212" s="13" t="s">
        <v>4959</v>
      </c>
      <c r="F212" s="13" t="s">
        <v>2938</v>
      </c>
      <c r="G212" s="13">
        <v>2018</v>
      </c>
      <c r="H212" s="44">
        <v>43228</v>
      </c>
      <c r="K212" s="13" t="s">
        <v>18776</v>
      </c>
    </row>
    <row r="213" spans="1:11" ht="15.75" customHeight="1" x14ac:dyDescent="0.25">
      <c r="A213" s="13">
        <v>28329470</v>
      </c>
      <c r="B213" s="13" t="s">
        <v>13719</v>
      </c>
      <c r="C213" s="13" t="s">
        <v>13720</v>
      </c>
      <c r="D213" s="13" t="s">
        <v>13721</v>
      </c>
      <c r="E213" s="13" t="s">
        <v>13722</v>
      </c>
      <c r="F213" s="13" t="s">
        <v>13723</v>
      </c>
      <c r="G213" s="13">
        <v>2017</v>
      </c>
      <c r="H213" s="44">
        <v>42817</v>
      </c>
    </row>
    <row r="214" spans="1:11" ht="15.75" customHeight="1" x14ac:dyDescent="0.25">
      <c r="A214" s="13">
        <v>29624558</v>
      </c>
      <c r="B214" s="13" t="s">
        <v>13691</v>
      </c>
      <c r="C214" s="13" t="s">
        <v>13692</v>
      </c>
      <c r="D214" s="13" t="s">
        <v>13693</v>
      </c>
      <c r="E214" s="13" t="s">
        <v>2564</v>
      </c>
      <c r="F214" s="13" t="s">
        <v>304</v>
      </c>
      <c r="G214" s="13">
        <v>2018</v>
      </c>
      <c r="H214" s="44">
        <v>43197</v>
      </c>
      <c r="K214" s="13" t="s">
        <v>13694</v>
      </c>
    </row>
    <row r="215" spans="1:11" ht="15.75" customHeight="1" x14ac:dyDescent="0.25">
      <c r="A215" s="13">
        <v>32834786</v>
      </c>
      <c r="B215" s="13" t="s">
        <v>20640</v>
      </c>
      <c r="C215" s="13" t="s">
        <v>20641</v>
      </c>
      <c r="D215" s="13" t="s">
        <v>20642</v>
      </c>
      <c r="E215" s="13" t="s">
        <v>20643</v>
      </c>
      <c r="F215" s="13" t="s">
        <v>18028</v>
      </c>
      <c r="G215" s="13">
        <v>2020</v>
      </c>
      <c r="H215" s="44">
        <v>44068</v>
      </c>
      <c r="I215" s="13" t="s">
        <v>20644</v>
      </c>
      <c r="K215" s="13" t="s">
        <v>20645</v>
      </c>
    </row>
    <row r="216" spans="1:11" ht="15.75" customHeight="1" x14ac:dyDescent="0.25">
      <c r="A216" s="13">
        <v>30234930</v>
      </c>
      <c r="B216" s="13" t="s">
        <v>17547</v>
      </c>
      <c r="C216" s="13" t="s">
        <v>17548</v>
      </c>
      <c r="D216" s="13" t="s">
        <v>17549</v>
      </c>
      <c r="E216" s="13" t="s">
        <v>17550</v>
      </c>
      <c r="F216" s="13" t="s">
        <v>17547</v>
      </c>
      <c r="G216" s="13">
        <v>2017</v>
      </c>
      <c r="H216" s="44">
        <v>42999</v>
      </c>
    </row>
    <row r="217" spans="1:11" ht="15.75" customHeight="1" x14ac:dyDescent="0.25">
      <c r="A217" s="13">
        <v>23157146</v>
      </c>
      <c r="B217" s="13" t="s">
        <v>19444</v>
      </c>
      <c r="C217" s="13" t="s">
        <v>19445</v>
      </c>
      <c r="D217" s="13" t="s">
        <v>19446</v>
      </c>
      <c r="E217" s="13" t="s">
        <v>19447</v>
      </c>
      <c r="F217" s="13" t="s">
        <v>6390</v>
      </c>
      <c r="G217" s="13">
        <v>2012</v>
      </c>
      <c r="H217" s="44">
        <v>41233</v>
      </c>
    </row>
    <row r="218" spans="1:11" ht="15.75" customHeight="1" x14ac:dyDescent="0.25">
      <c r="A218" s="13">
        <v>34572612</v>
      </c>
      <c r="B218" s="13" t="s">
        <v>18088</v>
      </c>
      <c r="C218" s="13" t="s">
        <v>18089</v>
      </c>
      <c r="D218" s="13" t="s">
        <v>18090</v>
      </c>
      <c r="E218" s="13" t="s">
        <v>18091</v>
      </c>
      <c r="F218" s="13" t="s">
        <v>15834</v>
      </c>
      <c r="G218" s="13">
        <v>2021</v>
      </c>
      <c r="H218" s="44">
        <v>44467</v>
      </c>
      <c r="I218" s="13" t="s">
        <v>18092</v>
      </c>
      <c r="K218" s="13" t="s">
        <v>18093</v>
      </c>
    </row>
    <row r="219" spans="1:11" ht="15.75" customHeight="1" x14ac:dyDescent="0.25">
      <c r="A219" s="13">
        <v>28838077</v>
      </c>
      <c r="B219" s="13" t="s">
        <v>19734</v>
      </c>
      <c r="C219" s="13" t="s">
        <v>19735</v>
      </c>
      <c r="D219" s="13" t="s">
        <v>19736</v>
      </c>
      <c r="E219" s="13" t="s">
        <v>19737</v>
      </c>
      <c r="F219" s="13" t="s">
        <v>195</v>
      </c>
      <c r="G219" s="13">
        <v>2017</v>
      </c>
      <c r="H219" s="44">
        <v>42973</v>
      </c>
      <c r="I219" s="13" t="s">
        <v>19738</v>
      </c>
      <c r="K219" s="13" t="s">
        <v>19739</v>
      </c>
    </row>
    <row r="220" spans="1:11" ht="15.75" customHeight="1" x14ac:dyDescent="0.25">
      <c r="A220" s="13">
        <v>28246379</v>
      </c>
      <c r="B220" s="13" t="s">
        <v>19460</v>
      </c>
      <c r="C220" s="13" t="s">
        <v>19461</v>
      </c>
      <c r="D220" s="13" t="s">
        <v>19462</v>
      </c>
      <c r="E220" s="13" t="s">
        <v>19463</v>
      </c>
      <c r="F220" s="13" t="s">
        <v>6730</v>
      </c>
      <c r="G220" s="13">
        <v>2017</v>
      </c>
      <c r="H220" s="44">
        <v>42796</v>
      </c>
      <c r="K220" s="13" t="s">
        <v>19464</v>
      </c>
    </row>
    <row r="221" spans="1:11" ht="15.75" customHeight="1" x14ac:dyDescent="0.25">
      <c r="A221" s="13">
        <v>25901011</v>
      </c>
      <c r="B221" s="13" t="s">
        <v>12761</v>
      </c>
      <c r="C221" s="13" t="s">
        <v>12762</v>
      </c>
      <c r="D221" s="13" t="s">
        <v>12763</v>
      </c>
      <c r="E221" s="13" t="s">
        <v>12764</v>
      </c>
      <c r="F221" s="13" t="s">
        <v>6837</v>
      </c>
      <c r="G221" s="13">
        <v>2015</v>
      </c>
      <c r="H221" s="44">
        <v>42117</v>
      </c>
      <c r="K221" s="13" t="s">
        <v>12765</v>
      </c>
    </row>
    <row r="222" spans="1:11" ht="15.75" customHeight="1" x14ac:dyDescent="0.25">
      <c r="A222" s="13">
        <v>30564232</v>
      </c>
      <c r="B222" s="13" t="s">
        <v>8493</v>
      </c>
      <c r="C222" s="13" t="s">
        <v>8494</v>
      </c>
      <c r="D222" s="13" t="s">
        <v>8495</v>
      </c>
      <c r="E222" s="13" t="s">
        <v>295</v>
      </c>
      <c r="F222" s="13" t="s">
        <v>460</v>
      </c>
      <c r="G222" s="13">
        <v>2018</v>
      </c>
      <c r="H222" s="44">
        <v>43454</v>
      </c>
      <c r="I222" s="13" t="s">
        <v>8496</v>
      </c>
      <c r="K222" s="13" t="s">
        <v>8497</v>
      </c>
    </row>
    <row r="223" spans="1:11" ht="15.75" customHeight="1" x14ac:dyDescent="0.25">
      <c r="A223" s="13">
        <v>28072403</v>
      </c>
      <c r="B223" s="13" t="s">
        <v>19089</v>
      </c>
      <c r="C223" s="13" t="s">
        <v>19090</v>
      </c>
      <c r="D223" s="13" t="s">
        <v>19091</v>
      </c>
      <c r="E223" s="13" t="s">
        <v>119</v>
      </c>
      <c r="F223" s="13" t="s">
        <v>218</v>
      </c>
      <c r="G223" s="13">
        <v>2017</v>
      </c>
      <c r="H223" s="44">
        <v>42746</v>
      </c>
      <c r="K223" s="13" t="s">
        <v>19092</v>
      </c>
    </row>
    <row r="224" spans="1:11" ht="15.75" customHeight="1" x14ac:dyDescent="0.25">
      <c r="A224" s="13">
        <v>34358218</v>
      </c>
      <c r="B224" s="13" t="s">
        <v>17312</v>
      </c>
      <c r="C224" s="13" t="s">
        <v>17313</v>
      </c>
      <c r="D224" s="13" t="s">
        <v>17314</v>
      </c>
      <c r="E224" s="13" t="s">
        <v>17315</v>
      </c>
      <c r="F224" s="13" t="s">
        <v>15887</v>
      </c>
      <c r="G224" s="13">
        <v>2021</v>
      </c>
      <c r="H224" s="44">
        <v>44414</v>
      </c>
      <c r="I224" s="13" t="s">
        <v>17316</v>
      </c>
      <c r="K224" s="13" t="s">
        <v>17317</v>
      </c>
    </row>
    <row r="225" spans="1:11" ht="15.75" customHeight="1" x14ac:dyDescent="0.25">
      <c r="A225" s="13">
        <v>27689684</v>
      </c>
      <c r="B225" s="13" t="s">
        <v>13144</v>
      </c>
      <c r="C225" s="13" t="s">
        <v>13145</v>
      </c>
      <c r="D225" s="13" t="s">
        <v>13146</v>
      </c>
      <c r="E225" s="13" t="s">
        <v>8644</v>
      </c>
      <c r="F225" s="13" t="s">
        <v>1091</v>
      </c>
      <c r="G225" s="13">
        <v>2017</v>
      </c>
      <c r="H225" s="44">
        <v>42644</v>
      </c>
      <c r="K225" s="13" t="s">
        <v>13147</v>
      </c>
    </row>
    <row r="226" spans="1:11" ht="15.75" customHeight="1" x14ac:dyDescent="0.25">
      <c r="A226" s="13">
        <v>26729391</v>
      </c>
      <c r="B226" s="13" t="s">
        <v>11675</v>
      </c>
      <c r="C226" s="13" t="s">
        <v>11676</v>
      </c>
      <c r="D226" s="13" t="s">
        <v>11677</v>
      </c>
      <c r="E226" s="13" t="s">
        <v>11678</v>
      </c>
      <c r="F226" s="13" t="s">
        <v>5111</v>
      </c>
      <c r="G226" s="13">
        <v>2016</v>
      </c>
      <c r="H226" s="44">
        <v>42375</v>
      </c>
      <c r="I226" s="13" t="s">
        <v>11679</v>
      </c>
      <c r="K226" s="13" t="s">
        <v>11680</v>
      </c>
    </row>
    <row r="227" spans="1:11" ht="15.75" customHeight="1" x14ac:dyDescent="0.25">
      <c r="A227" s="13">
        <v>27875039</v>
      </c>
      <c r="B227" s="13" t="s">
        <v>18162</v>
      </c>
      <c r="D227" s="13" t="s">
        <v>17795</v>
      </c>
      <c r="F227" s="13" t="s">
        <v>18162</v>
      </c>
      <c r="G227" s="13">
        <v>2016</v>
      </c>
      <c r="H227" s="44">
        <v>42370</v>
      </c>
    </row>
    <row r="228" spans="1:11" ht="15.75" customHeight="1" x14ac:dyDescent="0.25">
      <c r="A228" s="13">
        <v>30499824</v>
      </c>
      <c r="B228" s="13" t="s">
        <v>15689</v>
      </c>
      <c r="C228" s="13" t="s">
        <v>15690</v>
      </c>
      <c r="D228" s="13" t="s">
        <v>15691</v>
      </c>
      <c r="E228" s="13" t="s">
        <v>15692</v>
      </c>
      <c r="F228" s="13" t="s">
        <v>15693</v>
      </c>
      <c r="G228" s="13">
        <v>2018</v>
      </c>
      <c r="H228" s="44">
        <v>43435</v>
      </c>
      <c r="K228" s="13" t="s">
        <v>15694</v>
      </c>
    </row>
    <row r="229" spans="1:11" ht="15.75" customHeight="1" x14ac:dyDescent="0.25">
      <c r="A229" s="13">
        <v>34134725</v>
      </c>
      <c r="B229" s="13" t="s">
        <v>13014</v>
      </c>
      <c r="C229" s="13" t="s">
        <v>13015</v>
      </c>
      <c r="D229" s="13" t="s">
        <v>13016</v>
      </c>
      <c r="E229" s="13" t="s">
        <v>13017</v>
      </c>
      <c r="F229" s="13" t="s">
        <v>13018</v>
      </c>
      <c r="G229" s="13">
        <v>2021</v>
      </c>
      <c r="H229" s="44">
        <v>44364</v>
      </c>
      <c r="I229" s="13" t="s">
        <v>13019</v>
      </c>
      <c r="K229" s="13" t="s">
        <v>13020</v>
      </c>
    </row>
    <row r="230" spans="1:11" ht="15.75" customHeight="1" x14ac:dyDescent="0.25">
      <c r="A230" s="13">
        <v>24383882</v>
      </c>
      <c r="B230" s="13" t="s">
        <v>19626</v>
      </c>
      <c r="C230" s="13" t="s">
        <v>10059</v>
      </c>
      <c r="D230" s="13" t="s">
        <v>19627</v>
      </c>
      <c r="E230" s="13" t="s">
        <v>10061</v>
      </c>
      <c r="F230" s="13" t="s">
        <v>2838</v>
      </c>
      <c r="G230" s="13">
        <v>2014</v>
      </c>
      <c r="H230" s="44">
        <v>41643</v>
      </c>
      <c r="I230" s="13" t="s">
        <v>19628</v>
      </c>
      <c r="J230" s="13" t="s">
        <v>19629</v>
      </c>
      <c r="K230" s="13" t="s">
        <v>19630</v>
      </c>
    </row>
    <row r="231" spans="1:11" ht="15.75" customHeight="1" x14ac:dyDescent="0.25">
      <c r="A231" s="13">
        <v>29465747</v>
      </c>
      <c r="B231" s="13" t="s">
        <v>22371</v>
      </c>
      <c r="C231" s="13" t="s">
        <v>22372</v>
      </c>
      <c r="D231" s="13" t="s">
        <v>22373</v>
      </c>
      <c r="E231" s="13" t="s">
        <v>22374</v>
      </c>
      <c r="F231" s="13" t="s">
        <v>9980</v>
      </c>
      <c r="G231" s="13">
        <v>2018</v>
      </c>
      <c r="H231" s="44">
        <v>43153</v>
      </c>
      <c r="I231" s="13" t="s">
        <v>22375</v>
      </c>
      <c r="K231" s="13" t="s">
        <v>22376</v>
      </c>
    </row>
    <row r="232" spans="1:11" ht="15.75" customHeight="1" x14ac:dyDescent="0.25">
      <c r="A232" s="13">
        <v>35027140</v>
      </c>
      <c r="B232" s="13" t="s">
        <v>16743</v>
      </c>
      <c r="C232" s="13" t="s">
        <v>16744</v>
      </c>
      <c r="D232" s="13" t="s">
        <v>16745</v>
      </c>
      <c r="E232" s="13" t="s">
        <v>16746</v>
      </c>
      <c r="F232" s="13" t="s">
        <v>16747</v>
      </c>
      <c r="G232" s="13">
        <v>2022</v>
      </c>
      <c r="H232" s="44">
        <v>44575</v>
      </c>
      <c r="K232" s="13" t="s">
        <v>16748</v>
      </c>
    </row>
    <row r="233" spans="1:11" ht="15.75" customHeight="1" x14ac:dyDescent="0.25">
      <c r="A233" s="13">
        <v>27548425</v>
      </c>
      <c r="B233" s="13" t="s">
        <v>17129</v>
      </c>
      <c r="D233" s="13" t="s">
        <v>17130</v>
      </c>
      <c r="F233" s="13" t="s">
        <v>5635</v>
      </c>
      <c r="G233" s="13">
        <v>2016</v>
      </c>
      <c r="H233" s="44">
        <v>42605</v>
      </c>
      <c r="K233" s="13" t="s">
        <v>16835</v>
      </c>
    </row>
    <row r="234" spans="1:11" ht="15.75" customHeight="1" x14ac:dyDescent="0.25">
      <c r="A234" s="13">
        <v>25926404</v>
      </c>
      <c r="B234" s="13" t="s">
        <v>6991</v>
      </c>
      <c r="C234" s="13" t="s">
        <v>6992</v>
      </c>
      <c r="D234" s="13" t="s">
        <v>6993</v>
      </c>
      <c r="E234" s="13" t="s">
        <v>6994</v>
      </c>
      <c r="F234" s="13" t="s">
        <v>393</v>
      </c>
      <c r="G234" s="13">
        <v>2015</v>
      </c>
      <c r="H234" s="44">
        <v>42125</v>
      </c>
      <c r="K234" s="13" t="s">
        <v>6995</v>
      </c>
    </row>
    <row r="235" spans="1:11" ht="15.75" customHeight="1" x14ac:dyDescent="0.25">
      <c r="A235" s="13">
        <v>22646654</v>
      </c>
      <c r="B235" s="13" t="s">
        <v>18379</v>
      </c>
      <c r="C235" s="13" t="s">
        <v>18380</v>
      </c>
      <c r="D235" s="13" t="s">
        <v>18381</v>
      </c>
      <c r="E235" s="13" t="s">
        <v>18382</v>
      </c>
      <c r="F235" s="13" t="s">
        <v>18383</v>
      </c>
      <c r="G235" s="13">
        <v>2012</v>
      </c>
      <c r="H235" s="44">
        <v>41061</v>
      </c>
      <c r="I235" s="13" t="s">
        <v>18384</v>
      </c>
      <c r="J235" s="13" t="s">
        <v>18385</v>
      </c>
      <c r="K235" s="13" t="s">
        <v>18386</v>
      </c>
    </row>
    <row r="236" spans="1:11" ht="15.75" customHeight="1" x14ac:dyDescent="0.25">
      <c r="A236" s="13">
        <v>25796031</v>
      </c>
      <c r="B236" s="13" t="s">
        <v>19701</v>
      </c>
      <c r="C236" s="13" t="s">
        <v>19702</v>
      </c>
      <c r="D236" s="13" t="s">
        <v>19703</v>
      </c>
      <c r="E236" s="13" t="s">
        <v>11765</v>
      </c>
      <c r="F236" s="13" t="s">
        <v>19704</v>
      </c>
      <c r="G236" s="13">
        <v>2015</v>
      </c>
      <c r="H236" s="44">
        <v>42085</v>
      </c>
      <c r="I236" s="13" t="s">
        <v>19705</v>
      </c>
      <c r="J236" s="13" t="s">
        <v>19706</v>
      </c>
      <c r="K236" s="13" t="s">
        <v>19707</v>
      </c>
    </row>
    <row r="237" spans="1:11" ht="15.75" customHeight="1" x14ac:dyDescent="0.25">
      <c r="A237" s="13">
        <v>27548417</v>
      </c>
      <c r="B237" s="13" t="s">
        <v>16852</v>
      </c>
      <c r="D237" s="13" t="s">
        <v>16853</v>
      </c>
      <c r="F237" s="13" t="s">
        <v>5635</v>
      </c>
      <c r="G237" s="13">
        <v>2016</v>
      </c>
      <c r="H237" s="44">
        <v>42605</v>
      </c>
      <c r="K237" s="13" t="s">
        <v>16838</v>
      </c>
    </row>
    <row r="238" spans="1:11" ht="15.75" customHeight="1" x14ac:dyDescent="0.25">
      <c r="A238" s="13">
        <v>30520712</v>
      </c>
      <c r="B238" s="13" t="s">
        <v>9918</v>
      </c>
      <c r="C238" s="13" t="s">
        <v>6758</v>
      </c>
      <c r="D238" s="13" t="s">
        <v>9919</v>
      </c>
      <c r="E238" s="13" t="s">
        <v>6760</v>
      </c>
      <c r="F238" s="13" t="s">
        <v>1312</v>
      </c>
      <c r="G238" s="13">
        <v>2019</v>
      </c>
      <c r="H238" s="44">
        <v>43441</v>
      </c>
      <c r="K238" s="13" t="s">
        <v>9920</v>
      </c>
    </row>
    <row r="239" spans="1:11" ht="15.75" customHeight="1" x14ac:dyDescent="0.25">
      <c r="A239" s="13">
        <v>26023809</v>
      </c>
      <c r="B239" s="13" t="s">
        <v>8783</v>
      </c>
      <c r="C239" s="13" t="s">
        <v>8784</v>
      </c>
      <c r="D239" s="13" t="s">
        <v>8785</v>
      </c>
      <c r="E239" s="13" t="s">
        <v>8786</v>
      </c>
      <c r="F239" s="13" t="s">
        <v>8787</v>
      </c>
      <c r="G239" s="13">
        <v>2015</v>
      </c>
      <c r="H239" s="44">
        <v>42154</v>
      </c>
      <c r="I239" s="13" t="s">
        <v>8788</v>
      </c>
      <c r="K239" s="13" t="s">
        <v>8789</v>
      </c>
    </row>
    <row r="240" spans="1:11" ht="15.75" customHeight="1" x14ac:dyDescent="0.25">
      <c r="A240" s="13">
        <v>26443496</v>
      </c>
      <c r="B240" s="13" t="s">
        <v>17453</v>
      </c>
      <c r="C240" s="13" t="s">
        <v>17454</v>
      </c>
      <c r="D240" s="13" t="s">
        <v>17455</v>
      </c>
      <c r="E240" s="13" t="s">
        <v>17456</v>
      </c>
      <c r="F240" s="13" t="s">
        <v>6906</v>
      </c>
      <c r="G240" s="13">
        <v>2016</v>
      </c>
      <c r="H240" s="44">
        <v>42285</v>
      </c>
      <c r="I240" s="13" t="s">
        <v>17457</v>
      </c>
      <c r="K240" s="13" t="s">
        <v>17458</v>
      </c>
    </row>
    <row r="241" spans="1:11" ht="15.75" customHeight="1" x14ac:dyDescent="0.25">
      <c r="A241" s="13">
        <v>24202206</v>
      </c>
      <c r="B241" s="13" t="s">
        <v>8969</v>
      </c>
      <c r="C241" s="13" t="s">
        <v>8970</v>
      </c>
      <c r="D241" s="13" t="s">
        <v>8971</v>
      </c>
      <c r="E241" s="13" t="s">
        <v>8972</v>
      </c>
      <c r="F241" s="13" t="s">
        <v>393</v>
      </c>
      <c r="G241" s="13">
        <v>2013</v>
      </c>
      <c r="H241" s="44">
        <v>41587</v>
      </c>
      <c r="K241" s="13" t="s">
        <v>8973</v>
      </c>
    </row>
    <row r="242" spans="1:11" ht="15.75" customHeight="1" x14ac:dyDescent="0.25">
      <c r="A242" s="13">
        <v>30019769</v>
      </c>
      <c r="B242" s="13" t="s">
        <v>21659</v>
      </c>
      <c r="C242" s="13" t="s">
        <v>21660</v>
      </c>
      <c r="D242" s="13" t="s">
        <v>21661</v>
      </c>
      <c r="E242" s="13" t="s">
        <v>21662</v>
      </c>
      <c r="F242" s="13" t="s">
        <v>2390</v>
      </c>
      <c r="G242" s="13">
        <v>2018</v>
      </c>
      <c r="H242" s="44">
        <v>43300</v>
      </c>
      <c r="K242" s="13" t="s">
        <v>21663</v>
      </c>
    </row>
    <row r="243" spans="1:11" ht="15.75" customHeight="1" x14ac:dyDescent="0.25">
      <c r="A243" s="13">
        <v>32918462</v>
      </c>
      <c r="B243" s="13" t="s">
        <v>19719</v>
      </c>
      <c r="C243" s="13" t="s">
        <v>19720</v>
      </c>
      <c r="D243" s="13" t="s">
        <v>19721</v>
      </c>
      <c r="E243" s="13" t="s">
        <v>19722</v>
      </c>
      <c r="F243" s="13" t="s">
        <v>180</v>
      </c>
      <c r="G243" s="13">
        <v>2020</v>
      </c>
      <c r="H243" s="44">
        <v>44086</v>
      </c>
      <c r="K243" s="13" t="s">
        <v>19723</v>
      </c>
    </row>
    <row r="244" spans="1:11" ht="15.75" customHeight="1" x14ac:dyDescent="0.25">
      <c r="A244" s="13">
        <v>25981754</v>
      </c>
      <c r="B244" s="13" t="s">
        <v>19156</v>
      </c>
      <c r="C244" s="13" t="s">
        <v>19157</v>
      </c>
      <c r="D244" s="13" t="s">
        <v>19158</v>
      </c>
      <c r="E244" s="13" t="s">
        <v>19159</v>
      </c>
      <c r="F244" s="13" t="s">
        <v>19160</v>
      </c>
      <c r="G244" s="13">
        <v>2015</v>
      </c>
      <c r="H244" s="44">
        <v>42143</v>
      </c>
      <c r="K244" s="13" t="s">
        <v>19161</v>
      </c>
    </row>
    <row r="245" spans="1:11" ht="15.75" customHeight="1" x14ac:dyDescent="0.25">
      <c r="A245" s="13">
        <v>30577866</v>
      </c>
      <c r="B245" s="13" t="s">
        <v>21438</v>
      </c>
      <c r="C245" s="13" t="s">
        <v>21439</v>
      </c>
      <c r="D245" s="13" t="s">
        <v>21440</v>
      </c>
      <c r="E245" s="13" t="s">
        <v>21441</v>
      </c>
      <c r="F245" s="13" t="s">
        <v>19616</v>
      </c>
      <c r="G245" s="13">
        <v>2018</v>
      </c>
      <c r="H245" s="44">
        <v>43457</v>
      </c>
      <c r="I245" s="13" t="s">
        <v>21442</v>
      </c>
      <c r="K245" s="13" t="s">
        <v>21443</v>
      </c>
    </row>
    <row r="246" spans="1:11" ht="15.75" customHeight="1" x14ac:dyDescent="0.25">
      <c r="A246" s="13">
        <v>35105978</v>
      </c>
      <c r="B246" s="13" t="s">
        <v>14205</v>
      </c>
      <c r="C246" s="13" t="s">
        <v>14206</v>
      </c>
      <c r="D246" s="13" t="s">
        <v>14207</v>
      </c>
      <c r="E246" s="13" t="s">
        <v>14208</v>
      </c>
      <c r="F246" s="13" t="s">
        <v>218</v>
      </c>
      <c r="G246" s="13">
        <v>2022</v>
      </c>
      <c r="H246" s="44">
        <v>44594</v>
      </c>
      <c r="K246" s="13" t="s">
        <v>14209</v>
      </c>
    </row>
    <row r="247" spans="1:11" ht="15.75" customHeight="1" x14ac:dyDescent="0.25">
      <c r="A247" s="13">
        <v>32009570</v>
      </c>
      <c r="B247" s="13" t="s">
        <v>8600</v>
      </c>
      <c r="C247" s="13" t="s">
        <v>8601</v>
      </c>
      <c r="D247" s="13" t="s">
        <v>8602</v>
      </c>
      <c r="E247" s="13" t="s">
        <v>8603</v>
      </c>
      <c r="F247" s="13" t="s">
        <v>735</v>
      </c>
      <c r="G247" s="13">
        <v>2020</v>
      </c>
      <c r="H247" s="44">
        <v>43865</v>
      </c>
      <c r="K247" s="13" t="s">
        <v>8604</v>
      </c>
    </row>
    <row r="248" spans="1:11" ht="15.75" customHeight="1" x14ac:dyDescent="0.25">
      <c r="A248" s="13">
        <v>25529577</v>
      </c>
      <c r="B248" s="13" t="s">
        <v>19969</v>
      </c>
      <c r="C248" s="13" t="s">
        <v>19970</v>
      </c>
      <c r="D248" s="13" t="s">
        <v>19971</v>
      </c>
      <c r="E248" s="13" t="s">
        <v>19972</v>
      </c>
      <c r="F248" s="13" t="s">
        <v>18383</v>
      </c>
      <c r="G248" s="13">
        <v>2015</v>
      </c>
      <c r="H248" s="44">
        <v>41996</v>
      </c>
      <c r="K248" s="13" t="s">
        <v>19973</v>
      </c>
    </row>
    <row r="249" spans="1:11" ht="15.75" customHeight="1" x14ac:dyDescent="0.25">
      <c r="A249" s="13">
        <v>24390919</v>
      </c>
      <c r="B249" s="13" t="s">
        <v>18777</v>
      </c>
      <c r="C249" s="13" t="s">
        <v>18778</v>
      </c>
      <c r="D249" s="13" t="s">
        <v>18779</v>
      </c>
      <c r="E249" s="13" t="s">
        <v>18780</v>
      </c>
      <c r="F249" s="13" t="s">
        <v>18781</v>
      </c>
      <c r="G249" s="13">
        <v>2014</v>
      </c>
      <c r="H249" s="44">
        <v>41646</v>
      </c>
      <c r="I249" s="13" t="s">
        <v>18782</v>
      </c>
      <c r="J249" s="13" t="s">
        <v>18783</v>
      </c>
      <c r="K249" s="13" t="s">
        <v>18784</v>
      </c>
    </row>
    <row r="250" spans="1:11" ht="15.75" customHeight="1" x14ac:dyDescent="0.25">
      <c r="A250" s="13">
        <v>29680200</v>
      </c>
      <c r="B250" s="13" t="s">
        <v>10618</v>
      </c>
      <c r="C250" s="13" t="s">
        <v>10619</v>
      </c>
      <c r="D250" s="13" t="s">
        <v>10620</v>
      </c>
      <c r="E250" s="13" t="s">
        <v>2510</v>
      </c>
      <c r="F250" s="13" t="s">
        <v>8635</v>
      </c>
      <c r="G250" s="13">
        <v>2019</v>
      </c>
      <c r="H250" s="44">
        <v>43213</v>
      </c>
      <c r="I250" s="13" t="s">
        <v>10621</v>
      </c>
      <c r="K250" s="13" t="s">
        <v>10622</v>
      </c>
    </row>
    <row r="251" spans="1:11" ht="15.75" customHeight="1" x14ac:dyDescent="0.25">
      <c r="A251" s="13">
        <v>27922851</v>
      </c>
      <c r="B251" s="13" t="s">
        <v>19953</v>
      </c>
      <c r="C251" s="13" t="s">
        <v>19954</v>
      </c>
      <c r="D251" s="13" t="s">
        <v>19955</v>
      </c>
      <c r="E251" s="13" t="s">
        <v>9230</v>
      </c>
      <c r="F251" s="13" t="s">
        <v>257</v>
      </c>
      <c r="G251" s="13">
        <v>2017</v>
      </c>
      <c r="H251" s="44">
        <v>42711</v>
      </c>
      <c r="I251" s="13" t="s">
        <v>19956</v>
      </c>
      <c r="K251" s="13" t="s">
        <v>19957</v>
      </c>
    </row>
    <row r="252" spans="1:11" ht="15.75" customHeight="1" x14ac:dyDescent="0.25">
      <c r="A252" s="13">
        <v>32085650</v>
      </c>
      <c r="B252" s="13" t="s">
        <v>15858</v>
      </c>
      <c r="C252" s="13" t="s">
        <v>6758</v>
      </c>
      <c r="D252" s="13" t="s">
        <v>15859</v>
      </c>
      <c r="E252" s="13" t="s">
        <v>6760</v>
      </c>
      <c r="F252" s="13" t="s">
        <v>15860</v>
      </c>
      <c r="G252" s="13">
        <v>2020</v>
      </c>
      <c r="H252" s="44">
        <v>43884</v>
      </c>
      <c r="I252" s="13" t="s">
        <v>15861</v>
      </c>
      <c r="K252" s="13" t="s">
        <v>15862</v>
      </c>
    </row>
    <row r="253" spans="1:11" ht="15.75" customHeight="1" x14ac:dyDescent="0.25">
      <c r="A253" s="13">
        <v>31476278</v>
      </c>
      <c r="B253" s="13" t="s">
        <v>9227</v>
      </c>
      <c r="C253" s="13" t="s">
        <v>9228</v>
      </c>
      <c r="D253" s="13" t="s">
        <v>9229</v>
      </c>
      <c r="E253" s="13" t="s">
        <v>9230</v>
      </c>
      <c r="F253" s="13" t="s">
        <v>595</v>
      </c>
      <c r="G253" s="13">
        <v>2019</v>
      </c>
      <c r="H253" s="44">
        <v>43711</v>
      </c>
      <c r="K253" s="13" t="s">
        <v>9231</v>
      </c>
    </row>
    <row r="254" spans="1:11" ht="15.75" customHeight="1" x14ac:dyDescent="0.25">
      <c r="A254" s="13">
        <v>28002109</v>
      </c>
      <c r="B254" s="13" t="s">
        <v>20133</v>
      </c>
      <c r="C254" s="13" t="s">
        <v>20134</v>
      </c>
      <c r="D254" s="13" t="s">
        <v>20135</v>
      </c>
      <c r="E254" s="13" t="s">
        <v>20136</v>
      </c>
      <c r="F254" s="13" t="s">
        <v>15227</v>
      </c>
      <c r="G254" s="13">
        <v>2017</v>
      </c>
      <c r="H254" s="44">
        <v>42726</v>
      </c>
      <c r="K254" s="13" t="s">
        <v>20137</v>
      </c>
    </row>
    <row r="255" spans="1:11" ht="15.75" customHeight="1" x14ac:dyDescent="0.25">
      <c r="A255" s="13">
        <v>28357376</v>
      </c>
      <c r="B255" s="13" t="s">
        <v>19200</v>
      </c>
      <c r="C255" s="13" t="s">
        <v>19201</v>
      </c>
      <c r="D255" s="13" t="s">
        <v>19202</v>
      </c>
      <c r="E255" s="13" t="s">
        <v>19203</v>
      </c>
      <c r="F255" s="13" t="s">
        <v>15795</v>
      </c>
      <c r="G255" s="13">
        <v>2016</v>
      </c>
      <c r="H255" s="44">
        <v>42825</v>
      </c>
      <c r="I255" s="13" t="s">
        <v>19204</v>
      </c>
      <c r="K255" s="13" t="s">
        <v>19205</v>
      </c>
    </row>
    <row r="256" spans="1:11" ht="15.75" customHeight="1" x14ac:dyDescent="0.25">
      <c r="A256" s="13">
        <v>24106339</v>
      </c>
      <c r="B256" s="13" t="s">
        <v>3680</v>
      </c>
      <c r="C256" s="13" t="s">
        <v>3681</v>
      </c>
      <c r="D256" s="13" t="s">
        <v>3682</v>
      </c>
      <c r="E256" s="13" t="s">
        <v>1808</v>
      </c>
      <c r="F256" s="13" t="s">
        <v>393</v>
      </c>
      <c r="G256" s="13">
        <v>2013</v>
      </c>
      <c r="H256" s="44">
        <v>41557</v>
      </c>
      <c r="K256" s="13" t="s">
        <v>3683</v>
      </c>
    </row>
    <row r="257" spans="1:11" ht="15.75" customHeight="1" x14ac:dyDescent="0.25">
      <c r="A257" s="13">
        <v>23407470</v>
      </c>
      <c r="B257" s="13" t="s">
        <v>12034</v>
      </c>
      <c r="C257" s="13" t="s">
        <v>12035</v>
      </c>
      <c r="D257" s="13" t="s">
        <v>12036</v>
      </c>
      <c r="E257" s="13" t="s">
        <v>4166</v>
      </c>
      <c r="F257" s="13" t="s">
        <v>304</v>
      </c>
      <c r="G257" s="13">
        <v>2013</v>
      </c>
      <c r="H257" s="44">
        <v>41320</v>
      </c>
      <c r="K257" s="13" t="s">
        <v>12037</v>
      </c>
    </row>
    <row r="258" spans="1:11" ht="15.75" customHeight="1" x14ac:dyDescent="0.25">
      <c r="A258" s="13">
        <v>30406812</v>
      </c>
      <c r="B258" s="13" t="s">
        <v>15209</v>
      </c>
      <c r="C258" s="13" t="s">
        <v>15210</v>
      </c>
      <c r="D258" s="13" t="s">
        <v>15211</v>
      </c>
      <c r="E258" s="13" t="s">
        <v>15212</v>
      </c>
      <c r="F258" s="13" t="s">
        <v>6079</v>
      </c>
      <c r="G258" s="13">
        <v>2018</v>
      </c>
      <c r="H258" s="44">
        <v>43413</v>
      </c>
      <c r="K258" s="13" t="s">
        <v>15213</v>
      </c>
    </row>
    <row r="259" spans="1:11" ht="15.75" customHeight="1" x14ac:dyDescent="0.25">
      <c r="A259" s="13">
        <v>24484215</v>
      </c>
      <c r="B259" s="13" t="s">
        <v>11560</v>
      </c>
      <c r="C259" s="13" t="s">
        <v>11561</v>
      </c>
      <c r="D259" s="13" t="s">
        <v>11562</v>
      </c>
      <c r="E259" s="13" t="s">
        <v>11563</v>
      </c>
      <c r="F259" s="13" t="s">
        <v>4670</v>
      </c>
      <c r="G259" s="13">
        <v>2014</v>
      </c>
      <c r="H259" s="44">
        <v>41674</v>
      </c>
      <c r="I259" s="13" t="s">
        <v>11564</v>
      </c>
      <c r="J259" s="13" t="s">
        <v>11565</v>
      </c>
      <c r="K259" s="13" t="s">
        <v>11566</v>
      </c>
    </row>
    <row r="260" spans="1:11" ht="15.75" customHeight="1" x14ac:dyDescent="0.25">
      <c r="A260" s="13">
        <v>34396410</v>
      </c>
      <c r="B260" s="13" t="s">
        <v>11417</v>
      </c>
      <c r="C260" s="13" t="s">
        <v>11418</v>
      </c>
      <c r="D260" s="13" t="s">
        <v>11419</v>
      </c>
      <c r="E260" s="13" t="s">
        <v>11016</v>
      </c>
      <c r="F260" s="13" t="s">
        <v>195</v>
      </c>
      <c r="G260" s="13">
        <v>2021</v>
      </c>
      <c r="H260" s="44">
        <v>44424</v>
      </c>
      <c r="I260" s="13" t="s">
        <v>11420</v>
      </c>
      <c r="K260" s="13" t="s">
        <v>11421</v>
      </c>
    </row>
    <row r="261" spans="1:11" ht="15.75" customHeight="1" x14ac:dyDescent="0.25">
      <c r="A261" s="13">
        <v>36091700</v>
      </c>
      <c r="B261" s="13" t="s">
        <v>17400</v>
      </c>
      <c r="C261" s="13" t="s">
        <v>17401</v>
      </c>
      <c r="D261" s="13" t="s">
        <v>17402</v>
      </c>
      <c r="E261" s="13" t="s">
        <v>17403</v>
      </c>
      <c r="F261" s="13" t="s">
        <v>15902</v>
      </c>
      <c r="G261" s="13">
        <v>2022</v>
      </c>
      <c r="H261" s="44">
        <v>44816</v>
      </c>
      <c r="I261" s="13" t="s">
        <v>17404</v>
      </c>
      <c r="K261" s="13" t="s">
        <v>17405</v>
      </c>
    </row>
    <row r="262" spans="1:11" ht="15.75" customHeight="1" x14ac:dyDescent="0.25">
      <c r="A262" s="13">
        <v>32689914</v>
      </c>
      <c r="B262" s="13" t="s">
        <v>18635</v>
      </c>
      <c r="C262" s="13" t="s">
        <v>18636</v>
      </c>
      <c r="D262" s="13" t="s">
        <v>18637</v>
      </c>
      <c r="E262" s="13" t="s">
        <v>7015</v>
      </c>
      <c r="F262" s="13" t="s">
        <v>5099</v>
      </c>
      <c r="G262" s="13">
        <v>2020</v>
      </c>
      <c r="H262" s="44">
        <v>44034</v>
      </c>
      <c r="K262" s="13" t="s">
        <v>18638</v>
      </c>
    </row>
    <row r="263" spans="1:11" ht="15.75" customHeight="1" x14ac:dyDescent="0.25">
      <c r="A263" s="13">
        <v>29986051</v>
      </c>
      <c r="B263" s="13" t="s">
        <v>19125</v>
      </c>
      <c r="C263" s="13" t="s">
        <v>19126</v>
      </c>
      <c r="D263" s="13" t="s">
        <v>19127</v>
      </c>
      <c r="E263" s="13" t="s">
        <v>19128</v>
      </c>
      <c r="F263" s="13" t="s">
        <v>648</v>
      </c>
      <c r="G263" s="13">
        <v>2018</v>
      </c>
      <c r="H263" s="44">
        <v>43291</v>
      </c>
      <c r="I263" s="13" t="s">
        <v>19129</v>
      </c>
      <c r="K263" s="13" t="s">
        <v>19130</v>
      </c>
    </row>
    <row r="264" spans="1:11" ht="15.75" customHeight="1" x14ac:dyDescent="0.25">
      <c r="A264" s="13">
        <v>23231489</v>
      </c>
      <c r="B264" s="13" t="s">
        <v>2887</v>
      </c>
      <c r="C264" s="13" t="s">
        <v>2888</v>
      </c>
      <c r="D264" s="13" t="s">
        <v>2889</v>
      </c>
      <c r="E264" s="13" t="s">
        <v>119</v>
      </c>
      <c r="F264" s="13" t="s">
        <v>1091</v>
      </c>
      <c r="G264" s="13">
        <v>2012</v>
      </c>
      <c r="H264" s="44">
        <v>41256</v>
      </c>
      <c r="I264" s="13" t="s">
        <v>2890</v>
      </c>
      <c r="J264" s="13" t="s">
        <v>2891</v>
      </c>
      <c r="K264" s="13" t="s">
        <v>2892</v>
      </c>
    </row>
    <row r="265" spans="1:11" ht="15.75" customHeight="1" x14ac:dyDescent="0.25">
      <c r="A265" s="13">
        <v>27000091</v>
      </c>
      <c r="B265" s="13" t="s">
        <v>19813</v>
      </c>
      <c r="C265" s="13" t="s">
        <v>19814</v>
      </c>
      <c r="D265" s="13" t="s">
        <v>19815</v>
      </c>
      <c r="E265" s="13" t="s">
        <v>19816</v>
      </c>
      <c r="F265" s="13" t="s">
        <v>7437</v>
      </c>
      <c r="G265" s="13">
        <v>2016</v>
      </c>
      <c r="H265" s="44">
        <v>42452</v>
      </c>
      <c r="K265" s="13" t="s">
        <v>19817</v>
      </c>
    </row>
    <row r="266" spans="1:11" ht="15.75" customHeight="1" x14ac:dyDescent="0.25">
      <c r="A266" s="13">
        <v>30457407</v>
      </c>
      <c r="B266" s="13" t="s">
        <v>16687</v>
      </c>
      <c r="C266" s="13" t="s">
        <v>16688</v>
      </c>
      <c r="D266" s="13" t="s">
        <v>16689</v>
      </c>
      <c r="E266" s="13" t="s">
        <v>16690</v>
      </c>
      <c r="F266" s="13" t="s">
        <v>8793</v>
      </c>
      <c r="G266" s="13">
        <v>2018</v>
      </c>
      <c r="H266" s="44">
        <v>43425</v>
      </c>
      <c r="K266" s="13" t="s">
        <v>16691</v>
      </c>
    </row>
    <row r="267" spans="1:11" ht="15.75" customHeight="1" x14ac:dyDescent="0.25">
      <c r="A267" s="13">
        <v>25714587</v>
      </c>
      <c r="B267" s="13" t="s">
        <v>18491</v>
      </c>
      <c r="C267" s="13" t="s">
        <v>18492</v>
      </c>
      <c r="D267" s="13" t="s">
        <v>18493</v>
      </c>
      <c r="E267" s="13" t="s">
        <v>1311</v>
      </c>
      <c r="F267" s="13" t="s">
        <v>10570</v>
      </c>
      <c r="G267" s="13">
        <v>2015</v>
      </c>
      <c r="H267" s="44">
        <v>42061</v>
      </c>
      <c r="K267" s="13" t="s">
        <v>18494</v>
      </c>
    </row>
    <row r="268" spans="1:11" ht="15.75" customHeight="1" x14ac:dyDescent="0.25">
      <c r="A268" s="13">
        <v>24243883</v>
      </c>
      <c r="B268" s="13" t="s">
        <v>12094</v>
      </c>
      <c r="C268" s="13" t="s">
        <v>12095</v>
      </c>
      <c r="D268" s="13" t="s">
        <v>12096</v>
      </c>
      <c r="E268" s="13" t="s">
        <v>12097</v>
      </c>
      <c r="F268" s="13" t="s">
        <v>393</v>
      </c>
      <c r="G268" s="13">
        <v>2013</v>
      </c>
      <c r="H268" s="44">
        <v>41597</v>
      </c>
      <c r="K268" s="13" t="s">
        <v>12098</v>
      </c>
    </row>
    <row r="269" spans="1:11" ht="15.75" customHeight="1" x14ac:dyDescent="0.25">
      <c r="A269" s="13">
        <v>28302376</v>
      </c>
      <c r="B269" s="13" t="s">
        <v>12591</v>
      </c>
      <c r="C269" s="13" t="s">
        <v>12592</v>
      </c>
      <c r="D269" s="13" t="s">
        <v>12593</v>
      </c>
      <c r="E269" s="13" t="s">
        <v>12594</v>
      </c>
      <c r="F269" s="13" t="s">
        <v>8447</v>
      </c>
      <c r="G269" s="13">
        <v>2017</v>
      </c>
      <c r="H269" s="44">
        <v>42812</v>
      </c>
      <c r="K269" s="13" t="s">
        <v>12595</v>
      </c>
    </row>
    <row r="270" spans="1:11" ht="15.75" customHeight="1" x14ac:dyDescent="0.25">
      <c r="A270" s="13">
        <v>22668947</v>
      </c>
      <c r="B270" s="13" t="s">
        <v>18842</v>
      </c>
      <c r="C270" s="13" t="s">
        <v>18843</v>
      </c>
      <c r="D270" s="13" t="s">
        <v>18844</v>
      </c>
      <c r="E270" s="13" t="s">
        <v>18845</v>
      </c>
      <c r="F270" s="13" t="s">
        <v>4882</v>
      </c>
      <c r="G270" s="13">
        <v>2012</v>
      </c>
      <c r="H270" s="44">
        <v>41067</v>
      </c>
      <c r="K270" s="13" t="s">
        <v>18846</v>
      </c>
    </row>
    <row r="271" spans="1:11" ht="15.75" customHeight="1" x14ac:dyDescent="0.25">
      <c r="A271" s="13">
        <v>29175001</v>
      </c>
      <c r="B271" s="13" t="s">
        <v>19293</v>
      </c>
      <c r="C271" s="13" t="s">
        <v>19294</v>
      </c>
      <c r="D271" s="13" t="s">
        <v>19295</v>
      </c>
      <c r="E271" s="13" t="s">
        <v>19296</v>
      </c>
      <c r="F271" s="13" t="s">
        <v>415</v>
      </c>
      <c r="G271" s="13">
        <v>2018</v>
      </c>
      <c r="H271" s="44">
        <v>43067</v>
      </c>
      <c r="K271" s="13" t="s">
        <v>19297</v>
      </c>
    </row>
    <row r="272" spans="1:11" ht="15.75" customHeight="1" x14ac:dyDescent="0.25">
      <c r="A272" s="13">
        <v>22244259</v>
      </c>
      <c r="B272" s="13" t="s">
        <v>5515</v>
      </c>
      <c r="C272" s="13" t="s">
        <v>5516</v>
      </c>
      <c r="D272" s="13" t="s">
        <v>5517</v>
      </c>
      <c r="E272" s="13" t="s">
        <v>2416</v>
      </c>
      <c r="F272" s="13" t="s">
        <v>1451</v>
      </c>
      <c r="G272" s="13">
        <v>2012</v>
      </c>
      <c r="H272" s="44">
        <v>40925</v>
      </c>
      <c r="K272" s="13" t="s">
        <v>5518</v>
      </c>
    </row>
    <row r="273" spans="1:11" ht="15.75" customHeight="1" x14ac:dyDescent="0.25">
      <c r="A273" s="13">
        <v>31323733</v>
      </c>
      <c r="B273" s="13" t="s">
        <v>19187</v>
      </c>
      <c r="C273" s="13" t="s">
        <v>19188</v>
      </c>
      <c r="D273" s="13" t="s">
        <v>19189</v>
      </c>
      <c r="E273" s="13" t="s">
        <v>19190</v>
      </c>
      <c r="F273" s="13" t="s">
        <v>15834</v>
      </c>
      <c r="G273" s="13">
        <v>2019</v>
      </c>
      <c r="H273" s="44">
        <v>43667</v>
      </c>
      <c r="I273" s="13" t="s">
        <v>19191</v>
      </c>
      <c r="K273" s="13" t="s">
        <v>19192</v>
      </c>
    </row>
    <row r="274" spans="1:11" ht="15.75" customHeight="1" x14ac:dyDescent="0.25">
      <c r="A274" s="13">
        <v>32798687</v>
      </c>
      <c r="B274" s="13" t="s">
        <v>8674</v>
      </c>
      <c r="C274" s="13" t="s">
        <v>8675</v>
      </c>
      <c r="D274" s="13" t="s">
        <v>8676</v>
      </c>
      <c r="E274" s="13" t="s">
        <v>8677</v>
      </c>
      <c r="F274" s="13" t="s">
        <v>1845</v>
      </c>
      <c r="G274" s="13">
        <v>2020</v>
      </c>
      <c r="H274" s="44">
        <v>44061</v>
      </c>
      <c r="K274" s="13" t="s">
        <v>8678</v>
      </c>
    </row>
    <row r="275" spans="1:11" ht="15.75" customHeight="1" x14ac:dyDescent="0.25">
      <c r="A275" s="13">
        <v>34201908</v>
      </c>
      <c r="B275" s="13" t="s">
        <v>19790</v>
      </c>
      <c r="C275" s="13" t="s">
        <v>19791</v>
      </c>
      <c r="D275" s="13" t="s">
        <v>19792</v>
      </c>
      <c r="E275" s="13" t="s">
        <v>19793</v>
      </c>
      <c r="F275" s="13" t="s">
        <v>15834</v>
      </c>
      <c r="G275" s="13">
        <v>2021</v>
      </c>
      <c r="H275" s="44">
        <v>44379</v>
      </c>
      <c r="I275" s="13" t="s">
        <v>19794</v>
      </c>
      <c r="K275" s="13" t="s">
        <v>19795</v>
      </c>
    </row>
    <row r="276" spans="1:11" ht="15.75" customHeight="1" x14ac:dyDescent="0.25">
      <c r="A276" s="13">
        <v>26805040</v>
      </c>
      <c r="B276" s="13" t="s">
        <v>2934</v>
      </c>
      <c r="C276" s="13" t="s">
        <v>2935</v>
      </c>
      <c r="D276" s="13" t="s">
        <v>2936</v>
      </c>
      <c r="E276" s="13" t="s">
        <v>2937</v>
      </c>
      <c r="F276" s="13" t="s">
        <v>2938</v>
      </c>
      <c r="G276" s="13">
        <v>2016</v>
      </c>
      <c r="H276" s="44">
        <v>42395</v>
      </c>
      <c r="I276" s="13" t="s">
        <v>2939</v>
      </c>
      <c r="J276" s="13" t="s">
        <v>2940</v>
      </c>
      <c r="K276" s="13" t="s">
        <v>2941</v>
      </c>
    </row>
    <row r="277" spans="1:11" ht="15.75" customHeight="1" x14ac:dyDescent="0.25">
      <c r="A277" s="13">
        <v>28717267</v>
      </c>
      <c r="B277" s="13" t="s">
        <v>18514</v>
      </c>
      <c r="C277" s="13" t="s">
        <v>18515</v>
      </c>
      <c r="D277" s="13" t="s">
        <v>18516</v>
      </c>
      <c r="E277" s="13" t="s">
        <v>18517</v>
      </c>
      <c r="F277" s="13" t="s">
        <v>18518</v>
      </c>
      <c r="G277" s="13">
        <v>2017</v>
      </c>
      <c r="H277" s="44">
        <v>42935</v>
      </c>
      <c r="I277" s="13" t="s">
        <v>18519</v>
      </c>
      <c r="K277" s="13" t="s">
        <v>18520</v>
      </c>
    </row>
    <row r="278" spans="1:11" ht="15.75" customHeight="1" x14ac:dyDescent="0.25">
      <c r="A278" s="13">
        <v>26947776</v>
      </c>
      <c r="B278" s="13" t="s">
        <v>19753</v>
      </c>
      <c r="C278" s="13" t="s">
        <v>19754</v>
      </c>
      <c r="D278" s="13" t="s">
        <v>19755</v>
      </c>
      <c r="E278" s="13" t="s">
        <v>19756</v>
      </c>
      <c r="F278" s="13" t="s">
        <v>19757</v>
      </c>
      <c r="G278" s="13">
        <v>2016</v>
      </c>
      <c r="H278" s="44">
        <v>42437</v>
      </c>
      <c r="I278" s="13" t="s">
        <v>19758</v>
      </c>
      <c r="K278" s="13" t="s">
        <v>19759</v>
      </c>
    </row>
    <row r="279" spans="1:11" ht="15.75" customHeight="1" x14ac:dyDescent="0.25">
      <c r="A279" s="13">
        <v>24002555</v>
      </c>
      <c r="B279" s="13" t="s">
        <v>13361</v>
      </c>
      <c r="C279" s="13" t="s">
        <v>13362</v>
      </c>
      <c r="D279" s="13" t="s">
        <v>13363</v>
      </c>
      <c r="E279" s="13" t="s">
        <v>13364</v>
      </c>
      <c r="F279" s="13" t="s">
        <v>13365</v>
      </c>
      <c r="G279" s="13">
        <v>2013</v>
      </c>
      <c r="H279" s="44">
        <v>41522</v>
      </c>
      <c r="K279" s="13" t="s">
        <v>13366</v>
      </c>
    </row>
    <row r="280" spans="1:11" ht="15.75" customHeight="1" x14ac:dyDescent="0.25">
      <c r="A280" s="13">
        <v>33323071</v>
      </c>
      <c r="B280" s="13" t="s">
        <v>5696</v>
      </c>
      <c r="C280" s="13" t="s">
        <v>5697</v>
      </c>
      <c r="D280" s="13" t="s">
        <v>5698</v>
      </c>
      <c r="E280" s="13" t="s">
        <v>119</v>
      </c>
      <c r="F280" s="13" t="s">
        <v>735</v>
      </c>
      <c r="G280" s="13">
        <v>2021</v>
      </c>
      <c r="H280" s="44">
        <v>44181</v>
      </c>
      <c r="K280" s="13" t="s">
        <v>5699</v>
      </c>
    </row>
    <row r="281" spans="1:11" ht="15.75" customHeight="1" x14ac:dyDescent="0.25">
      <c r="A281" s="13">
        <v>25590331</v>
      </c>
      <c r="B281" s="13" t="s">
        <v>15111</v>
      </c>
      <c r="C281" s="13" t="s">
        <v>15112</v>
      </c>
      <c r="D281" s="13" t="s">
        <v>15113</v>
      </c>
      <c r="E281" s="13" t="s">
        <v>13717</v>
      </c>
      <c r="F281" s="13" t="s">
        <v>3088</v>
      </c>
      <c r="G281" s="13">
        <v>2015</v>
      </c>
      <c r="H281" s="44">
        <v>42020</v>
      </c>
      <c r="I281" s="13" t="s">
        <v>15114</v>
      </c>
      <c r="K281" s="13" t="s">
        <v>15115</v>
      </c>
    </row>
    <row r="282" spans="1:11" ht="15.75" customHeight="1" x14ac:dyDescent="0.25">
      <c r="A282" s="13">
        <v>30548023</v>
      </c>
      <c r="B282" s="13" t="s">
        <v>20035</v>
      </c>
      <c r="C282" s="13" t="s">
        <v>20036</v>
      </c>
      <c r="D282" s="13" t="s">
        <v>20037</v>
      </c>
      <c r="E282" s="13" t="s">
        <v>20038</v>
      </c>
      <c r="F282" s="13" t="s">
        <v>20039</v>
      </c>
      <c r="G282" s="13">
        <v>2018</v>
      </c>
      <c r="H282" s="44">
        <v>43449</v>
      </c>
      <c r="K282" s="13" t="s">
        <v>20040</v>
      </c>
    </row>
    <row r="283" spans="1:11" ht="15.75" customHeight="1" x14ac:dyDescent="0.25">
      <c r="A283" s="13">
        <v>28373867</v>
      </c>
      <c r="B283" s="13" t="s">
        <v>18954</v>
      </c>
      <c r="C283" s="13" t="s">
        <v>18955</v>
      </c>
      <c r="D283" s="13" t="s">
        <v>18956</v>
      </c>
      <c r="E283" s="13" t="s">
        <v>18957</v>
      </c>
      <c r="F283" s="13" t="s">
        <v>15747</v>
      </c>
      <c r="G283" s="13">
        <v>2017</v>
      </c>
      <c r="H283" s="44">
        <v>42830</v>
      </c>
      <c r="I283" s="13" t="s">
        <v>18958</v>
      </c>
      <c r="K283" s="13" t="s">
        <v>18959</v>
      </c>
    </row>
    <row r="284" spans="1:11" ht="15.75" customHeight="1" x14ac:dyDescent="0.25">
      <c r="A284" s="13">
        <v>32569625</v>
      </c>
      <c r="B284" s="13" t="s">
        <v>20899</v>
      </c>
      <c r="C284" s="13" t="s">
        <v>20900</v>
      </c>
      <c r="D284" s="13" t="s">
        <v>20901</v>
      </c>
      <c r="E284" s="13" t="s">
        <v>20902</v>
      </c>
      <c r="F284" s="13" t="s">
        <v>679</v>
      </c>
      <c r="G284" s="13">
        <v>2020</v>
      </c>
      <c r="H284" s="44">
        <v>44005</v>
      </c>
      <c r="I284" s="13" t="s">
        <v>20903</v>
      </c>
      <c r="J284" s="13" t="s">
        <v>20904</v>
      </c>
      <c r="K284" s="13" t="s">
        <v>20905</v>
      </c>
    </row>
    <row r="285" spans="1:11" ht="15.75" customHeight="1" x14ac:dyDescent="0.25">
      <c r="A285" s="13">
        <v>35154028</v>
      </c>
      <c r="B285" s="13" t="s">
        <v>17476</v>
      </c>
      <c r="C285" s="13" t="s">
        <v>17477</v>
      </c>
      <c r="D285" s="13" t="s">
        <v>17478</v>
      </c>
      <c r="E285" s="13" t="s">
        <v>17479</v>
      </c>
      <c r="F285" s="13" t="s">
        <v>15747</v>
      </c>
      <c r="G285" s="13">
        <v>2022</v>
      </c>
      <c r="H285" s="44">
        <v>44606</v>
      </c>
      <c r="I285" s="13" t="s">
        <v>17480</v>
      </c>
      <c r="K285" s="13" t="s">
        <v>17481</v>
      </c>
    </row>
    <row r="286" spans="1:11" ht="15.75" customHeight="1" x14ac:dyDescent="0.25">
      <c r="A286" s="13">
        <v>28723470</v>
      </c>
      <c r="B286" s="13" t="s">
        <v>19683</v>
      </c>
      <c r="C286" s="13" t="s">
        <v>19684</v>
      </c>
      <c r="D286" s="13" t="s">
        <v>19685</v>
      </c>
      <c r="E286" s="13" t="s">
        <v>19686</v>
      </c>
      <c r="F286" s="13" t="s">
        <v>15583</v>
      </c>
      <c r="G286" s="13">
        <v>2016</v>
      </c>
      <c r="H286" s="44">
        <v>42937</v>
      </c>
      <c r="K286" s="13" t="s">
        <v>19687</v>
      </c>
    </row>
    <row r="287" spans="1:11" ht="15.75" customHeight="1" x14ac:dyDescent="0.25">
      <c r="A287" s="13">
        <v>31324517</v>
      </c>
      <c r="B287" s="13" t="s">
        <v>15160</v>
      </c>
      <c r="C287" s="13" t="s">
        <v>15161</v>
      </c>
      <c r="D287" s="13" t="s">
        <v>15162</v>
      </c>
      <c r="E287" s="13" t="s">
        <v>3081</v>
      </c>
      <c r="F287" s="13" t="s">
        <v>679</v>
      </c>
      <c r="G287" s="13">
        <v>2019</v>
      </c>
      <c r="H287" s="44">
        <v>43667</v>
      </c>
      <c r="K287" s="13" t="s">
        <v>15163</v>
      </c>
    </row>
    <row r="288" spans="1:11" ht="15.75" customHeight="1" x14ac:dyDescent="0.25">
      <c r="A288" s="13">
        <v>25532465</v>
      </c>
      <c r="B288" s="13" t="s">
        <v>19760</v>
      </c>
      <c r="C288" s="13" t="s">
        <v>19761</v>
      </c>
      <c r="D288" s="13" t="s">
        <v>19762</v>
      </c>
      <c r="E288" s="13" t="s">
        <v>19763</v>
      </c>
      <c r="F288" s="13" t="s">
        <v>19764</v>
      </c>
      <c r="G288" s="13">
        <v>2014</v>
      </c>
      <c r="H288" s="44">
        <v>41997</v>
      </c>
      <c r="K288" s="13" t="s">
        <v>19765</v>
      </c>
    </row>
    <row r="289" spans="1:11" ht="15.75" customHeight="1" x14ac:dyDescent="0.25">
      <c r="A289" s="13">
        <v>33598210</v>
      </c>
      <c r="B289" s="13" t="s">
        <v>18136</v>
      </c>
      <c r="C289" s="13" t="s">
        <v>18137</v>
      </c>
      <c r="D289" s="13" t="s">
        <v>18138</v>
      </c>
      <c r="E289" s="13" t="s">
        <v>18139</v>
      </c>
      <c r="F289" s="13" t="s">
        <v>18140</v>
      </c>
      <c r="G289" s="13">
        <v>2020</v>
      </c>
      <c r="H289" s="44">
        <v>44245</v>
      </c>
      <c r="I289" s="13" t="s">
        <v>18141</v>
      </c>
      <c r="K289" s="13" t="s">
        <v>18142</v>
      </c>
    </row>
    <row r="290" spans="1:11" ht="15.75" customHeight="1" x14ac:dyDescent="0.25">
      <c r="A290" s="13">
        <v>33201019</v>
      </c>
      <c r="B290" s="13" t="s">
        <v>11774</v>
      </c>
      <c r="C290" s="13" t="s">
        <v>11775</v>
      </c>
      <c r="D290" s="13" t="s">
        <v>11776</v>
      </c>
      <c r="E290" s="13" t="s">
        <v>11777</v>
      </c>
      <c r="F290" s="13" t="s">
        <v>304</v>
      </c>
      <c r="G290" s="13">
        <v>2021</v>
      </c>
      <c r="H290" s="44">
        <v>44152</v>
      </c>
      <c r="K290" s="13" t="s">
        <v>11778</v>
      </c>
    </row>
    <row r="291" spans="1:11" ht="15.75" customHeight="1" x14ac:dyDescent="0.25">
      <c r="A291" s="13">
        <v>23419460</v>
      </c>
      <c r="B291" s="13" t="s">
        <v>19417</v>
      </c>
      <c r="C291" s="13" t="s">
        <v>19418</v>
      </c>
      <c r="D291" s="13" t="s">
        <v>19419</v>
      </c>
      <c r="E291" s="13" t="s">
        <v>19420</v>
      </c>
      <c r="F291" s="13" t="s">
        <v>16374</v>
      </c>
      <c r="G291" s="13">
        <v>2013</v>
      </c>
      <c r="H291" s="44">
        <v>41325</v>
      </c>
      <c r="K291" s="13" t="s">
        <v>19421</v>
      </c>
    </row>
    <row r="292" spans="1:11" ht="15.75" customHeight="1" x14ac:dyDescent="0.25">
      <c r="A292" s="13">
        <v>26602623</v>
      </c>
      <c r="B292" s="13" t="s">
        <v>21549</v>
      </c>
      <c r="C292" s="13" t="s">
        <v>21550</v>
      </c>
      <c r="D292" s="13" t="s">
        <v>21551</v>
      </c>
      <c r="E292" s="13" t="s">
        <v>20902</v>
      </c>
      <c r="F292" s="13" t="s">
        <v>2140</v>
      </c>
      <c r="G292" s="13">
        <v>2015</v>
      </c>
      <c r="H292" s="44">
        <v>42334</v>
      </c>
      <c r="K292" s="13" t="s">
        <v>21552</v>
      </c>
    </row>
    <row r="293" spans="1:11" ht="15.75" customHeight="1" x14ac:dyDescent="0.25">
      <c r="A293" s="13">
        <v>24243873</v>
      </c>
      <c r="B293" s="13" t="s">
        <v>2993</v>
      </c>
      <c r="C293" s="13" t="s">
        <v>2994</v>
      </c>
      <c r="D293" s="13" t="s">
        <v>2995</v>
      </c>
      <c r="E293" s="13" t="s">
        <v>2996</v>
      </c>
      <c r="F293" s="13" t="s">
        <v>393</v>
      </c>
      <c r="G293" s="13">
        <v>2013</v>
      </c>
      <c r="H293" s="44">
        <v>41597</v>
      </c>
      <c r="K293" s="13" t="s">
        <v>2997</v>
      </c>
    </row>
    <row r="294" spans="1:11" ht="15.75" customHeight="1" x14ac:dyDescent="0.25">
      <c r="A294" s="13">
        <v>24188541</v>
      </c>
      <c r="B294" s="13" t="s">
        <v>21126</v>
      </c>
      <c r="C294" s="13" t="s">
        <v>21127</v>
      </c>
      <c r="D294" s="13" t="s">
        <v>21128</v>
      </c>
      <c r="E294" s="13" t="s">
        <v>21129</v>
      </c>
      <c r="F294" s="13" t="s">
        <v>10470</v>
      </c>
      <c r="G294" s="13">
        <v>2013</v>
      </c>
      <c r="H294" s="44">
        <v>41584</v>
      </c>
      <c r="I294" s="13" t="s">
        <v>21130</v>
      </c>
      <c r="K294" s="13" t="s">
        <v>21131</v>
      </c>
    </row>
    <row r="295" spans="1:11" ht="15.75" customHeight="1" x14ac:dyDescent="0.25">
      <c r="A295" s="13">
        <v>22493300</v>
      </c>
      <c r="B295" s="13" t="s">
        <v>3004</v>
      </c>
      <c r="C295" s="13" t="s">
        <v>3005</v>
      </c>
      <c r="D295" s="13" t="s">
        <v>3006</v>
      </c>
      <c r="E295" s="13" t="s">
        <v>3007</v>
      </c>
      <c r="F295" s="13" t="s">
        <v>2015</v>
      </c>
      <c r="G295" s="13">
        <v>2012</v>
      </c>
      <c r="H295" s="44">
        <v>41011</v>
      </c>
      <c r="K295" s="13" t="s">
        <v>3008</v>
      </c>
    </row>
    <row r="296" spans="1:11" ht="15.75" customHeight="1" x14ac:dyDescent="0.25">
      <c r="A296" s="13">
        <v>28167140</v>
      </c>
      <c r="B296" s="13" t="s">
        <v>19145</v>
      </c>
      <c r="C296" s="13" t="s">
        <v>19146</v>
      </c>
      <c r="D296" s="13" t="s">
        <v>19147</v>
      </c>
      <c r="E296" s="13" t="s">
        <v>18139</v>
      </c>
      <c r="F296" s="13" t="s">
        <v>8997</v>
      </c>
      <c r="G296" s="13">
        <v>2017</v>
      </c>
      <c r="H296" s="44">
        <v>42774</v>
      </c>
      <c r="K296" s="13" t="s">
        <v>19148</v>
      </c>
    </row>
    <row r="297" spans="1:11" ht="15.75" customHeight="1" x14ac:dyDescent="0.25">
      <c r="A297" s="13">
        <v>33806413</v>
      </c>
      <c r="B297" s="13" t="s">
        <v>21261</v>
      </c>
      <c r="C297" s="13" t="s">
        <v>21262</v>
      </c>
      <c r="D297" s="13" t="s">
        <v>21263</v>
      </c>
      <c r="E297" s="13" t="s">
        <v>21264</v>
      </c>
      <c r="F297" s="13" t="s">
        <v>3809</v>
      </c>
      <c r="G297" s="13">
        <v>2021</v>
      </c>
      <c r="H297" s="44">
        <v>44289</v>
      </c>
      <c r="I297" s="13" t="s">
        <v>21265</v>
      </c>
      <c r="K297" s="13" t="s">
        <v>21266</v>
      </c>
    </row>
    <row r="298" spans="1:11" ht="15.75" customHeight="1" x14ac:dyDescent="0.25">
      <c r="A298" s="13">
        <v>23102593</v>
      </c>
      <c r="B298" s="13" t="s">
        <v>20161</v>
      </c>
      <c r="C298" s="13" t="s">
        <v>20162</v>
      </c>
      <c r="D298" s="13" t="s">
        <v>20163</v>
      </c>
      <c r="E298" s="13" t="s">
        <v>13909</v>
      </c>
      <c r="F298" s="13" t="s">
        <v>9091</v>
      </c>
      <c r="G298" s="13">
        <v>2013</v>
      </c>
      <c r="H298" s="44">
        <v>41212</v>
      </c>
      <c r="K298" s="13" t="s">
        <v>20164</v>
      </c>
    </row>
    <row r="299" spans="1:11" ht="15.75" customHeight="1" x14ac:dyDescent="0.25">
      <c r="A299" s="13">
        <v>23586346</v>
      </c>
      <c r="B299" s="13" t="s">
        <v>19839</v>
      </c>
      <c r="C299" s="13" t="s">
        <v>19840</v>
      </c>
      <c r="D299" s="13" t="s">
        <v>19841</v>
      </c>
      <c r="E299" s="13" t="s">
        <v>2035</v>
      </c>
      <c r="F299" s="13" t="s">
        <v>10205</v>
      </c>
      <c r="G299" s="13">
        <v>2013</v>
      </c>
      <c r="H299" s="44">
        <v>41381</v>
      </c>
      <c r="K299" s="13" t="s">
        <v>19842</v>
      </c>
    </row>
    <row r="300" spans="1:11" ht="15.75" customHeight="1" x14ac:dyDescent="0.25">
      <c r="A300" s="13">
        <v>34225553</v>
      </c>
      <c r="B300" s="13" t="s">
        <v>9867</v>
      </c>
      <c r="C300" s="13" t="s">
        <v>9868</v>
      </c>
      <c r="D300" s="13" t="s">
        <v>9869</v>
      </c>
      <c r="E300" s="13" t="s">
        <v>4166</v>
      </c>
      <c r="F300" s="13" t="s">
        <v>2988</v>
      </c>
      <c r="G300" s="13">
        <v>2021</v>
      </c>
      <c r="H300" s="44">
        <v>44383</v>
      </c>
      <c r="I300" s="13" t="s">
        <v>9870</v>
      </c>
      <c r="J300" s="13" t="s">
        <v>9871</v>
      </c>
      <c r="K300" s="13" t="s">
        <v>9872</v>
      </c>
    </row>
    <row r="301" spans="1:11" ht="15.75" customHeight="1" x14ac:dyDescent="0.25">
      <c r="A301" s="13">
        <v>30649333</v>
      </c>
      <c r="B301" s="13" t="s">
        <v>21076</v>
      </c>
      <c r="C301" s="13" t="s">
        <v>21077</v>
      </c>
      <c r="D301" s="13" t="s">
        <v>21078</v>
      </c>
      <c r="E301" s="13" t="s">
        <v>6986</v>
      </c>
      <c r="F301" s="13" t="s">
        <v>493</v>
      </c>
      <c r="G301" s="13">
        <v>2019</v>
      </c>
      <c r="H301" s="44">
        <v>43482</v>
      </c>
      <c r="K301" s="13" t="s">
        <v>21079</v>
      </c>
    </row>
    <row r="302" spans="1:11" ht="15.75" customHeight="1" x14ac:dyDescent="0.25">
      <c r="A302" s="13">
        <v>23142353</v>
      </c>
      <c r="B302" s="13" t="s">
        <v>13246</v>
      </c>
      <c r="C302" s="13" t="s">
        <v>13247</v>
      </c>
      <c r="D302" s="13" t="s">
        <v>13248</v>
      </c>
      <c r="E302" s="13" t="s">
        <v>13249</v>
      </c>
      <c r="F302" s="13" t="s">
        <v>10333</v>
      </c>
      <c r="G302" s="13">
        <v>2012</v>
      </c>
      <c r="H302" s="44">
        <v>41226</v>
      </c>
      <c r="K302" s="13" t="s">
        <v>13250</v>
      </c>
    </row>
    <row r="303" spans="1:11" ht="15.75" customHeight="1" x14ac:dyDescent="0.25">
      <c r="A303" s="13">
        <v>31382322</v>
      </c>
      <c r="B303" s="13" t="s">
        <v>21964</v>
      </c>
      <c r="C303" s="13" t="s">
        <v>21965</v>
      </c>
      <c r="D303" s="13" t="s">
        <v>21966</v>
      </c>
      <c r="E303" s="13" t="s">
        <v>21967</v>
      </c>
      <c r="F303" s="13" t="s">
        <v>10205</v>
      </c>
      <c r="G303" s="13">
        <v>2019</v>
      </c>
      <c r="H303" s="44">
        <v>43683</v>
      </c>
      <c r="K303" s="13" t="s">
        <v>21968</v>
      </c>
    </row>
    <row r="304" spans="1:11" ht="15.75" customHeight="1" x14ac:dyDescent="0.25">
      <c r="A304" s="13">
        <v>22917693</v>
      </c>
      <c r="B304" s="13" t="s">
        <v>19708</v>
      </c>
      <c r="C304" s="13" t="s">
        <v>19709</v>
      </c>
      <c r="D304" s="13" t="s">
        <v>20165</v>
      </c>
      <c r="E304" s="13" t="s">
        <v>19711</v>
      </c>
      <c r="F304" s="13" t="s">
        <v>393</v>
      </c>
      <c r="G304" s="13">
        <v>2012</v>
      </c>
      <c r="H304" s="44">
        <v>41146</v>
      </c>
      <c r="K304" s="13" t="s">
        <v>20166</v>
      </c>
    </row>
    <row r="305" spans="1:11" ht="15.75" customHeight="1" x14ac:dyDescent="0.25">
      <c r="A305" s="13">
        <v>28529540</v>
      </c>
      <c r="B305" s="13" t="s">
        <v>21090</v>
      </c>
      <c r="C305" s="13" t="s">
        <v>21091</v>
      </c>
      <c r="D305" s="13" t="s">
        <v>21092</v>
      </c>
      <c r="E305" s="13" t="s">
        <v>21093</v>
      </c>
      <c r="F305" s="13" t="s">
        <v>21094</v>
      </c>
      <c r="G305" s="13">
        <v>2017</v>
      </c>
      <c r="H305" s="44">
        <v>42878</v>
      </c>
      <c r="I305" s="13" t="s">
        <v>21095</v>
      </c>
      <c r="K305" s="13" t="s">
        <v>21096</v>
      </c>
    </row>
    <row r="306" spans="1:11" ht="15.75" customHeight="1" x14ac:dyDescent="0.25">
      <c r="A306" s="13">
        <v>23496833</v>
      </c>
      <c r="B306" s="13" t="s">
        <v>21032</v>
      </c>
      <c r="C306" s="13" t="s">
        <v>21033</v>
      </c>
      <c r="D306" s="13" t="s">
        <v>21034</v>
      </c>
      <c r="E306" s="13" t="s">
        <v>21035</v>
      </c>
      <c r="F306" s="13" t="s">
        <v>10470</v>
      </c>
      <c r="G306" s="13">
        <v>2013</v>
      </c>
      <c r="H306" s="44">
        <v>41352</v>
      </c>
      <c r="I306" s="13" t="s">
        <v>21036</v>
      </c>
      <c r="K306" s="13" t="s">
        <v>21037</v>
      </c>
    </row>
    <row r="307" spans="1:11" ht="15.75" customHeight="1" x14ac:dyDescent="0.25">
      <c r="A307" s="13">
        <v>29223959</v>
      </c>
      <c r="B307" s="13" t="s">
        <v>3015</v>
      </c>
      <c r="C307" s="13" t="s">
        <v>3016</v>
      </c>
      <c r="D307" s="13" t="s">
        <v>3017</v>
      </c>
      <c r="E307" s="13" t="s">
        <v>3018</v>
      </c>
      <c r="F307" s="13" t="s">
        <v>393</v>
      </c>
      <c r="G307" s="13">
        <v>2017</v>
      </c>
      <c r="H307" s="44">
        <v>43080</v>
      </c>
      <c r="K307" s="13" t="s">
        <v>3019</v>
      </c>
    </row>
    <row r="308" spans="1:11" ht="15.75" customHeight="1" x14ac:dyDescent="0.25">
      <c r="A308" s="13">
        <v>31881862</v>
      </c>
      <c r="B308" s="13" t="s">
        <v>12271</v>
      </c>
      <c r="C308" s="13" t="s">
        <v>12272</v>
      </c>
      <c r="D308" s="13" t="s">
        <v>12273</v>
      </c>
      <c r="E308" s="13" t="s">
        <v>6760</v>
      </c>
      <c r="F308" s="13" t="s">
        <v>1066</v>
      </c>
      <c r="G308" s="13">
        <v>2019</v>
      </c>
      <c r="H308" s="44">
        <v>43828</v>
      </c>
      <c r="I308" s="13" t="s">
        <v>12274</v>
      </c>
      <c r="K308" s="13" t="s">
        <v>12275</v>
      </c>
    </row>
    <row r="309" spans="1:11" ht="15.75" customHeight="1" x14ac:dyDescent="0.25">
      <c r="A309" s="13">
        <v>27105564</v>
      </c>
      <c r="B309" s="13" t="s">
        <v>20138</v>
      </c>
      <c r="C309" s="13" t="s">
        <v>20139</v>
      </c>
      <c r="D309" s="13" t="s">
        <v>20140</v>
      </c>
      <c r="E309" s="13" t="s">
        <v>9230</v>
      </c>
      <c r="F309" s="13" t="s">
        <v>8635</v>
      </c>
      <c r="G309" s="13">
        <v>2016</v>
      </c>
      <c r="H309" s="44">
        <v>42484</v>
      </c>
      <c r="I309" s="13" t="s">
        <v>20141</v>
      </c>
      <c r="J309" s="13" t="s">
        <v>20142</v>
      </c>
      <c r="K309" s="13" t="s">
        <v>20143</v>
      </c>
    </row>
    <row r="310" spans="1:11" ht="15.75" customHeight="1" x14ac:dyDescent="0.25">
      <c r="A310" s="13">
        <v>23221768</v>
      </c>
      <c r="B310" s="13" t="s">
        <v>19212</v>
      </c>
      <c r="C310" s="13" t="s">
        <v>19213</v>
      </c>
      <c r="D310" s="13" t="s">
        <v>19214</v>
      </c>
      <c r="E310" s="13" t="s">
        <v>19215</v>
      </c>
      <c r="F310" s="13" t="s">
        <v>257</v>
      </c>
      <c r="G310" s="13">
        <v>2013</v>
      </c>
      <c r="H310" s="44">
        <v>41254</v>
      </c>
      <c r="K310" s="13" t="s">
        <v>19216</v>
      </c>
    </row>
    <row r="311" spans="1:11" ht="15.75" customHeight="1" x14ac:dyDescent="0.25">
      <c r="A311" s="13">
        <v>31468730</v>
      </c>
      <c r="B311" s="13" t="s">
        <v>18387</v>
      </c>
      <c r="C311" s="13" t="s">
        <v>18388</v>
      </c>
      <c r="D311" s="13" t="s">
        <v>18389</v>
      </c>
      <c r="E311" s="13" t="s">
        <v>4228</v>
      </c>
      <c r="F311" s="13" t="s">
        <v>13314</v>
      </c>
      <c r="G311" s="13">
        <v>2019</v>
      </c>
      <c r="H311" s="44">
        <v>43708</v>
      </c>
      <c r="I311" s="13" t="s">
        <v>18390</v>
      </c>
      <c r="K311" s="13" t="s">
        <v>18391</v>
      </c>
    </row>
    <row r="312" spans="1:11" ht="15.75" customHeight="1" x14ac:dyDescent="0.25">
      <c r="A312" s="13">
        <v>34552793</v>
      </c>
      <c r="B312" s="13" t="s">
        <v>19782</v>
      </c>
      <c r="C312" s="13" t="s">
        <v>19783</v>
      </c>
      <c r="D312" s="13" t="s">
        <v>19784</v>
      </c>
      <c r="E312" s="13" t="s">
        <v>19785</v>
      </c>
      <c r="F312" s="13" t="s">
        <v>19786</v>
      </c>
      <c r="G312" s="13">
        <v>2021</v>
      </c>
      <c r="H312" s="44">
        <v>44462</v>
      </c>
      <c r="I312" s="13" t="s">
        <v>19787</v>
      </c>
      <c r="K312" s="13" t="s">
        <v>19788</v>
      </c>
    </row>
    <row r="313" spans="1:11" ht="15.75" customHeight="1" x14ac:dyDescent="0.25">
      <c r="A313" s="13">
        <v>33528794</v>
      </c>
      <c r="B313" s="13" t="s">
        <v>22508</v>
      </c>
      <c r="C313" s="13" t="s">
        <v>22509</v>
      </c>
      <c r="D313" s="13" t="s">
        <v>22510</v>
      </c>
      <c r="E313" s="13" t="s">
        <v>22511</v>
      </c>
      <c r="F313" s="13" t="s">
        <v>16466</v>
      </c>
      <c r="G313" s="13">
        <v>2021</v>
      </c>
      <c r="H313" s="44">
        <v>44229</v>
      </c>
      <c r="I313" s="13" t="s">
        <v>22512</v>
      </c>
      <c r="K313" s="13" t="s">
        <v>22513</v>
      </c>
    </row>
    <row r="314" spans="1:11" ht="15.75" customHeight="1" x14ac:dyDescent="0.25">
      <c r="A314" s="13">
        <v>25330794</v>
      </c>
      <c r="B314" s="13" t="s">
        <v>14766</v>
      </c>
      <c r="C314" s="13" t="s">
        <v>14767</v>
      </c>
      <c r="D314" s="13" t="s">
        <v>14768</v>
      </c>
      <c r="E314" s="13" t="s">
        <v>12603</v>
      </c>
      <c r="F314" s="13" t="s">
        <v>218</v>
      </c>
      <c r="G314" s="13">
        <v>2014</v>
      </c>
      <c r="H314" s="44">
        <v>41934</v>
      </c>
      <c r="K314" s="13" t="s">
        <v>14769</v>
      </c>
    </row>
    <row r="315" spans="1:11" ht="15.75" customHeight="1" x14ac:dyDescent="0.25">
      <c r="A315" s="13">
        <v>28838078</v>
      </c>
      <c r="B315" s="13" t="s">
        <v>19606</v>
      </c>
      <c r="C315" s="13" t="s">
        <v>19607</v>
      </c>
      <c r="D315" s="13" t="s">
        <v>19608</v>
      </c>
      <c r="E315" s="13" t="s">
        <v>12231</v>
      </c>
      <c r="F315" s="13" t="s">
        <v>195</v>
      </c>
      <c r="G315" s="13">
        <v>2017</v>
      </c>
      <c r="H315" s="44">
        <v>42973</v>
      </c>
      <c r="I315" s="13" t="s">
        <v>19609</v>
      </c>
      <c r="K315" s="13" t="s">
        <v>19610</v>
      </c>
    </row>
    <row r="316" spans="1:11" ht="15.75" customHeight="1" x14ac:dyDescent="0.25">
      <c r="A316" s="13">
        <v>27297292</v>
      </c>
      <c r="B316" s="13" t="s">
        <v>20303</v>
      </c>
      <c r="C316" s="13" t="s">
        <v>20304</v>
      </c>
      <c r="D316" s="13" t="s">
        <v>20305</v>
      </c>
      <c r="E316" s="13" t="s">
        <v>1872</v>
      </c>
      <c r="F316" s="13" t="s">
        <v>20306</v>
      </c>
      <c r="G316" s="13">
        <v>2016</v>
      </c>
      <c r="H316" s="44">
        <v>42536</v>
      </c>
      <c r="I316" s="13" t="s">
        <v>20307</v>
      </c>
      <c r="J316" s="13" t="s">
        <v>20308</v>
      </c>
      <c r="K316" s="13" t="s">
        <v>20309</v>
      </c>
    </row>
    <row r="317" spans="1:11" ht="15.75" customHeight="1" x14ac:dyDescent="0.25">
      <c r="A317" s="13">
        <v>26793265</v>
      </c>
      <c r="B317" s="13" t="s">
        <v>19612</v>
      </c>
      <c r="C317" s="13" t="s">
        <v>19613</v>
      </c>
      <c r="D317" s="13" t="s">
        <v>19614</v>
      </c>
      <c r="E317" s="13" t="s">
        <v>19615</v>
      </c>
      <c r="F317" s="13" t="s">
        <v>19616</v>
      </c>
      <c r="G317" s="13">
        <v>2016</v>
      </c>
      <c r="H317" s="44">
        <v>42391</v>
      </c>
      <c r="I317" s="13" t="s">
        <v>19617</v>
      </c>
      <c r="K317" s="13" t="s">
        <v>19618</v>
      </c>
    </row>
    <row r="318" spans="1:11" ht="15.75" customHeight="1" x14ac:dyDescent="0.25">
      <c r="A318" s="13">
        <v>31102824</v>
      </c>
      <c r="B318" s="13" t="s">
        <v>18562</v>
      </c>
      <c r="C318" s="13" t="s">
        <v>18563</v>
      </c>
      <c r="D318" s="13" t="s">
        <v>18564</v>
      </c>
      <c r="E318" s="13" t="s">
        <v>18565</v>
      </c>
      <c r="F318" s="13" t="s">
        <v>454</v>
      </c>
      <c r="G318" s="13">
        <v>2019</v>
      </c>
      <c r="H318" s="44">
        <v>43604</v>
      </c>
      <c r="K318" s="13" t="s">
        <v>18566</v>
      </c>
    </row>
    <row r="319" spans="1:11" ht="15.75" customHeight="1" x14ac:dyDescent="0.25">
      <c r="A319" s="13">
        <v>23315098</v>
      </c>
      <c r="B319" s="13" t="s">
        <v>20220</v>
      </c>
      <c r="C319" s="13" t="s">
        <v>20221</v>
      </c>
      <c r="D319" s="13" t="s">
        <v>20222</v>
      </c>
      <c r="E319" s="13" t="s">
        <v>20223</v>
      </c>
      <c r="F319" s="13" t="s">
        <v>7109</v>
      </c>
      <c r="G319" s="13">
        <v>2013</v>
      </c>
      <c r="H319" s="44">
        <v>41289</v>
      </c>
      <c r="K319" s="13" t="s">
        <v>20224</v>
      </c>
    </row>
    <row r="320" spans="1:11" ht="15.75" customHeight="1" x14ac:dyDescent="0.25">
      <c r="A320" s="13">
        <v>28425774</v>
      </c>
      <c r="B320" s="13" t="s">
        <v>18085</v>
      </c>
      <c r="C320" s="13" t="s">
        <v>4164</v>
      </c>
      <c r="D320" s="13" t="s">
        <v>18086</v>
      </c>
      <c r="E320" s="13" t="s">
        <v>4166</v>
      </c>
      <c r="F320" s="13" t="s">
        <v>2988</v>
      </c>
      <c r="G320" s="13">
        <v>2017</v>
      </c>
      <c r="H320" s="44">
        <v>42846</v>
      </c>
      <c r="K320" s="13" t="s">
        <v>18087</v>
      </c>
    </row>
    <row r="321" spans="1:11" ht="15.75" customHeight="1" x14ac:dyDescent="0.25">
      <c r="A321" s="13">
        <v>24508691</v>
      </c>
      <c r="B321" s="13" t="s">
        <v>19465</v>
      </c>
      <c r="C321" s="13" t="s">
        <v>19466</v>
      </c>
      <c r="D321" s="13" t="s">
        <v>19467</v>
      </c>
      <c r="E321" s="13" t="s">
        <v>19468</v>
      </c>
      <c r="F321" s="13" t="s">
        <v>19469</v>
      </c>
      <c r="G321" s="13">
        <v>2014</v>
      </c>
      <c r="H321" s="44">
        <v>41681</v>
      </c>
      <c r="K321" s="13" t="s">
        <v>19470</v>
      </c>
    </row>
    <row r="322" spans="1:11" ht="15.75" customHeight="1" x14ac:dyDescent="0.25">
      <c r="A322" s="13">
        <v>23422446</v>
      </c>
      <c r="B322" s="13" t="s">
        <v>11525</v>
      </c>
      <c r="C322" s="13" t="s">
        <v>11526</v>
      </c>
      <c r="D322" s="13" t="s">
        <v>11527</v>
      </c>
      <c r="E322" s="13" t="s">
        <v>11528</v>
      </c>
      <c r="F322" s="13" t="s">
        <v>4754</v>
      </c>
      <c r="G322" s="13">
        <v>2013</v>
      </c>
      <c r="H322" s="44">
        <v>41326</v>
      </c>
      <c r="I322" s="13" t="s">
        <v>11529</v>
      </c>
      <c r="K322" s="13" t="s">
        <v>11530</v>
      </c>
    </row>
    <row r="323" spans="1:11" ht="15.75" customHeight="1" x14ac:dyDescent="0.25">
      <c r="A323" s="13">
        <v>25418572</v>
      </c>
      <c r="B323" s="13" t="s">
        <v>9680</v>
      </c>
      <c r="C323" s="13" t="s">
        <v>9681</v>
      </c>
      <c r="D323" s="13" t="s">
        <v>9682</v>
      </c>
      <c r="E323" s="13" t="s">
        <v>9683</v>
      </c>
      <c r="F323" s="13" t="s">
        <v>9684</v>
      </c>
      <c r="G323" s="13">
        <v>2014</v>
      </c>
      <c r="H323" s="44">
        <v>41968</v>
      </c>
      <c r="K323" s="13" t="s">
        <v>9685</v>
      </c>
    </row>
    <row r="324" spans="1:11" ht="15.75" customHeight="1" x14ac:dyDescent="0.25">
      <c r="A324" s="13">
        <v>30519127</v>
      </c>
      <c r="B324" s="13" t="s">
        <v>19238</v>
      </c>
      <c r="C324" s="13" t="s">
        <v>19239</v>
      </c>
      <c r="D324" s="13" t="s">
        <v>19240</v>
      </c>
      <c r="E324" s="13" t="s">
        <v>19241</v>
      </c>
      <c r="F324" s="13" t="s">
        <v>19242</v>
      </c>
      <c r="G324" s="13">
        <v>2018</v>
      </c>
      <c r="H324" s="44">
        <v>43441</v>
      </c>
      <c r="I324" s="13" t="s">
        <v>19243</v>
      </c>
      <c r="K324" s="13" t="s">
        <v>19244</v>
      </c>
    </row>
    <row r="325" spans="1:11" ht="15.75" customHeight="1" x14ac:dyDescent="0.25">
      <c r="A325" s="13">
        <v>34282741</v>
      </c>
      <c r="B325" s="13" t="s">
        <v>12069</v>
      </c>
      <c r="C325" s="13" t="s">
        <v>12070</v>
      </c>
      <c r="D325" s="13" t="s">
        <v>12071</v>
      </c>
      <c r="E325" s="13" t="s">
        <v>6524</v>
      </c>
      <c r="F325" s="13" t="s">
        <v>304</v>
      </c>
      <c r="G325" s="13">
        <v>2022</v>
      </c>
      <c r="H325" s="44">
        <v>44397</v>
      </c>
      <c r="K325" s="13" t="s">
        <v>12072</v>
      </c>
    </row>
    <row r="326" spans="1:11" ht="15.75" customHeight="1" x14ac:dyDescent="0.25">
      <c r="A326" s="13">
        <v>28745849</v>
      </c>
      <c r="B326" s="13" t="s">
        <v>14463</v>
      </c>
      <c r="C326" s="13" t="s">
        <v>14464</v>
      </c>
      <c r="D326" s="13" t="s">
        <v>14465</v>
      </c>
      <c r="E326" s="13" t="s">
        <v>14466</v>
      </c>
      <c r="F326" s="13" t="s">
        <v>14467</v>
      </c>
      <c r="G326" s="13">
        <v>2016</v>
      </c>
      <c r="H326" s="44">
        <v>42943</v>
      </c>
    </row>
    <row r="327" spans="1:11" ht="15.75" customHeight="1" x14ac:dyDescent="0.25">
      <c r="A327" s="13">
        <v>26518045</v>
      </c>
      <c r="B327" s="13" t="s">
        <v>8415</v>
      </c>
      <c r="C327" s="13" t="s">
        <v>8416</v>
      </c>
      <c r="D327" s="13" t="s">
        <v>8417</v>
      </c>
      <c r="E327" s="13" t="s">
        <v>3351</v>
      </c>
      <c r="F327" s="13" t="s">
        <v>195</v>
      </c>
      <c r="G327" s="13">
        <v>2016</v>
      </c>
      <c r="H327" s="44">
        <v>42309</v>
      </c>
      <c r="I327" s="13" t="s">
        <v>8418</v>
      </c>
      <c r="K327" s="13" t="s">
        <v>8419</v>
      </c>
    </row>
    <row r="328" spans="1:11" ht="15.75" customHeight="1" x14ac:dyDescent="0.25">
      <c r="A328" s="13">
        <v>28282646</v>
      </c>
      <c r="B328" s="13" t="s">
        <v>20917</v>
      </c>
      <c r="C328" s="13" t="s">
        <v>20918</v>
      </c>
      <c r="D328" s="13" t="s">
        <v>20919</v>
      </c>
      <c r="E328" s="13" t="s">
        <v>1116</v>
      </c>
      <c r="F328" s="13" t="s">
        <v>304</v>
      </c>
      <c r="G328" s="13">
        <v>2017</v>
      </c>
      <c r="H328" s="44">
        <v>42805</v>
      </c>
      <c r="I328" s="13" t="s">
        <v>20920</v>
      </c>
      <c r="J328" s="13" t="s">
        <v>20921</v>
      </c>
      <c r="K328" s="13" t="s">
        <v>20922</v>
      </c>
    </row>
    <row r="329" spans="1:11" ht="15.75" customHeight="1" x14ac:dyDescent="0.25">
      <c r="A329" s="13">
        <v>27981386</v>
      </c>
      <c r="B329" s="13" t="s">
        <v>6075</v>
      </c>
      <c r="C329" s="13" t="s">
        <v>6076</v>
      </c>
      <c r="D329" s="13" t="s">
        <v>6077</v>
      </c>
      <c r="E329" s="13" t="s">
        <v>6078</v>
      </c>
      <c r="F329" s="13" t="s">
        <v>6079</v>
      </c>
      <c r="G329" s="13">
        <v>2017</v>
      </c>
      <c r="H329" s="44">
        <v>42721</v>
      </c>
      <c r="K329" s="13" t="s">
        <v>6080</v>
      </c>
    </row>
    <row r="330" spans="1:11" ht="15.75" customHeight="1" x14ac:dyDescent="0.25">
      <c r="A330" s="13">
        <v>26771402</v>
      </c>
      <c r="B330" s="13" t="s">
        <v>21005</v>
      </c>
      <c r="C330" s="13" t="s">
        <v>21006</v>
      </c>
      <c r="D330" s="13" t="s">
        <v>21007</v>
      </c>
      <c r="E330" s="13" t="s">
        <v>21008</v>
      </c>
      <c r="F330" s="13" t="s">
        <v>304</v>
      </c>
      <c r="G330" s="13">
        <v>2016</v>
      </c>
      <c r="H330" s="44">
        <v>42385</v>
      </c>
      <c r="K330" s="13" t="s">
        <v>21009</v>
      </c>
    </row>
    <row r="331" spans="1:11" ht="15.75" customHeight="1" x14ac:dyDescent="0.25">
      <c r="A331" s="13">
        <v>34190475</v>
      </c>
      <c r="B331" s="13" t="s">
        <v>10961</v>
      </c>
      <c r="C331" s="13" t="s">
        <v>10962</v>
      </c>
      <c r="D331" s="13" t="s">
        <v>10963</v>
      </c>
      <c r="E331" s="13" t="s">
        <v>10964</v>
      </c>
      <c r="F331" s="13" t="s">
        <v>10965</v>
      </c>
      <c r="G331" s="13">
        <v>2021</v>
      </c>
      <c r="H331" s="44">
        <v>44377</v>
      </c>
      <c r="K331" s="13" t="s">
        <v>10966</v>
      </c>
    </row>
    <row r="332" spans="1:11" ht="15.75" customHeight="1" x14ac:dyDescent="0.25">
      <c r="A332" s="13">
        <v>26790015</v>
      </c>
      <c r="B332" s="13" t="s">
        <v>12843</v>
      </c>
      <c r="C332" s="13" t="s">
        <v>12844</v>
      </c>
      <c r="D332" s="13" t="s">
        <v>12845</v>
      </c>
      <c r="E332" s="13" t="s">
        <v>12846</v>
      </c>
      <c r="F332" s="13" t="s">
        <v>11834</v>
      </c>
      <c r="G332" s="13">
        <v>2015</v>
      </c>
      <c r="H332" s="44">
        <v>42390</v>
      </c>
      <c r="K332" s="13" t="s">
        <v>12847</v>
      </c>
    </row>
    <row r="333" spans="1:11" ht="15.75" customHeight="1" x14ac:dyDescent="0.25">
      <c r="A333" s="13">
        <v>31389367</v>
      </c>
      <c r="B333" s="13" t="s">
        <v>20491</v>
      </c>
      <c r="C333" s="13" t="s">
        <v>20492</v>
      </c>
      <c r="D333" s="13" t="s">
        <v>20493</v>
      </c>
      <c r="E333" s="13" t="s">
        <v>20494</v>
      </c>
      <c r="F333" s="13" t="s">
        <v>673</v>
      </c>
      <c r="G333" s="13">
        <v>2019</v>
      </c>
      <c r="H333" s="44">
        <v>43685</v>
      </c>
      <c r="K333" s="13" t="s">
        <v>20495</v>
      </c>
    </row>
    <row r="334" spans="1:11" ht="15.75" customHeight="1" x14ac:dyDescent="0.25">
      <c r="A334" s="13">
        <v>24163221</v>
      </c>
      <c r="B334" s="13" t="s">
        <v>4731</v>
      </c>
      <c r="C334" s="13" t="s">
        <v>4732</v>
      </c>
      <c r="D334" s="13" t="s">
        <v>4733</v>
      </c>
      <c r="E334" s="13" t="s">
        <v>4734</v>
      </c>
      <c r="F334" s="13" t="s">
        <v>4735</v>
      </c>
      <c r="G334" s="13">
        <v>2014</v>
      </c>
      <c r="H334" s="44">
        <v>41576</v>
      </c>
      <c r="K334" s="13" t="s">
        <v>4736</v>
      </c>
    </row>
    <row r="335" spans="1:11" ht="15.75" customHeight="1" x14ac:dyDescent="0.25">
      <c r="A335" s="13">
        <v>32484428</v>
      </c>
      <c r="B335" s="13" t="s">
        <v>18414</v>
      </c>
      <c r="C335" s="13" t="s">
        <v>18415</v>
      </c>
      <c r="D335" s="13" t="s">
        <v>18416</v>
      </c>
      <c r="E335" s="13" t="s">
        <v>15557</v>
      </c>
      <c r="F335" s="13" t="s">
        <v>11512</v>
      </c>
      <c r="G335" s="13">
        <v>2022</v>
      </c>
      <c r="H335" s="44">
        <v>43985</v>
      </c>
      <c r="K335" s="13" t="s">
        <v>18417</v>
      </c>
    </row>
    <row r="336" spans="1:11" ht="15.75" customHeight="1" x14ac:dyDescent="0.25">
      <c r="A336" s="13">
        <v>26658657</v>
      </c>
      <c r="B336" s="13" t="s">
        <v>19040</v>
      </c>
      <c r="C336" s="13" t="s">
        <v>19041</v>
      </c>
      <c r="D336" s="13" t="s">
        <v>19042</v>
      </c>
      <c r="E336" s="13" t="s">
        <v>19043</v>
      </c>
      <c r="F336" s="13" t="s">
        <v>257</v>
      </c>
      <c r="G336" s="13">
        <v>2016</v>
      </c>
      <c r="H336" s="44">
        <v>42353</v>
      </c>
      <c r="K336" s="13" t="s">
        <v>19044</v>
      </c>
    </row>
    <row r="337" spans="1:11" ht="15.75" customHeight="1" x14ac:dyDescent="0.25">
      <c r="A337" s="13">
        <v>31909501</v>
      </c>
      <c r="B337" s="13" t="s">
        <v>18878</v>
      </c>
      <c r="C337" s="13" t="s">
        <v>18879</v>
      </c>
      <c r="D337" s="13" t="s">
        <v>18880</v>
      </c>
      <c r="E337" s="13" t="s">
        <v>18271</v>
      </c>
      <c r="F337" s="13" t="s">
        <v>3845</v>
      </c>
      <c r="G337" s="13">
        <v>2020</v>
      </c>
      <c r="H337" s="44">
        <v>43838</v>
      </c>
      <c r="K337" s="13" t="s">
        <v>18881</v>
      </c>
    </row>
    <row r="338" spans="1:11" ht="15.75" customHeight="1" x14ac:dyDescent="0.25">
      <c r="A338" s="13">
        <v>22594866</v>
      </c>
      <c r="B338" s="13" t="s">
        <v>18735</v>
      </c>
      <c r="C338" s="13" t="s">
        <v>18736</v>
      </c>
      <c r="D338" s="13" t="s">
        <v>18737</v>
      </c>
      <c r="E338" s="13" t="s">
        <v>18738</v>
      </c>
      <c r="F338" s="13" t="s">
        <v>16877</v>
      </c>
      <c r="G338" s="13">
        <v>2012</v>
      </c>
      <c r="H338" s="44">
        <v>41048</v>
      </c>
      <c r="K338" s="13" t="s">
        <v>18739</v>
      </c>
    </row>
    <row r="339" spans="1:11" ht="15.75" customHeight="1" x14ac:dyDescent="0.25">
      <c r="A339" s="13">
        <v>29450767</v>
      </c>
      <c r="B339" s="13" t="s">
        <v>10786</v>
      </c>
      <c r="C339" s="13" t="s">
        <v>10787</v>
      </c>
      <c r="D339" s="13" t="s">
        <v>10788</v>
      </c>
      <c r="E339" s="13" t="s">
        <v>1944</v>
      </c>
      <c r="F339" s="13" t="s">
        <v>164</v>
      </c>
      <c r="G339" s="13">
        <v>2018</v>
      </c>
      <c r="H339" s="44">
        <v>43148</v>
      </c>
      <c r="K339" s="13" t="s">
        <v>10789</v>
      </c>
    </row>
    <row r="340" spans="1:11" ht="15.75" customHeight="1" x14ac:dyDescent="0.25">
      <c r="A340" s="13">
        <v>22454816</v>
      </c>
      <c r="B340" s="13" t="s">
        <v>19772</v>
      </c>
      <c r="C340" s="13" t="s">
        <v>19773</v>
      </c>
      <c r="D340" s="13" t="s">
        <v>19774</v>
      </c>
      <c r="E340" s="13" t="s">
        <v>2139</v>
      </c>
      <c r="F340" s="13" t="s">
        <v>19775</v>
      </c>
      <c r="G340" s="13">
        <v>2012</v>
      </c>
      <c r="H340" s="44">
        <v>40997</v>
      </c>
      <c r="I340" s="13" t="s">
        <v>19776</v>
      </c>
    </row>
    <row r="341" spans="1:11" ht="15.75" customHeight="1" x14ac:dyDescent="0.25">
      <c r="A341" s="13">
        <v>31437420</v>
      </c>
      <c r="B341" s="13" t="s">
        <v>9674</v>
      </c>
      <c r="C341" s="13" t="s">
        <v>9675</v>
      </c>
      <c r="D341" s="13" t="s">
        <v>9676</v>
      </c>
      <c r="E341" s="13" t="s">
        <v>119</v>
      </c>
      <c r="F341" s="13" t="s">
        <v>595</v>
      </c>
      <c r="G341" s="13">
        <v>2019</v>
      </c>
      <c r="H341" s="44">
        <v>43700</v>
      </c>
      <c r="I341" s="13" t="s">
        <v>9677</v>
      </c>
      <c r="J341" s="13" t="s">
        <v>9678</v>
      </c>
      <c r="K341" s="13" t="s">
        <v>9679</v>
      </c>
    </row>
    <row r="342" spans="1:11" ht="15.75" customHeight="1" x14ac:dyDescent="0.25">
      <c r="A342" s="13">
        <v>23830869</v>
      </c>
      <c r="B342" s="13" t="s">
        <v>20517</v>
      </c>
      <c r="C342" s="13" t="s">
        <v>20518</v>
      </c>
      <c r="D342" s="13" t="s">
        <v>20519</v>
      </c>
      <c r="E342" s="13" t="s">
        <v>20520</v>
      </c>
      <c r="F342" s="13" t="s">
        <v>20079</v>
      </c>
      <c r="G342" s="13">
        <v>2013</v>
      </c>
      <c r="H342" s="44">
        <v>41464</v>
      </c>
      <c r="K342" s="13" t="s">
        <v>20521</v>
      </c>
    </row>
    <row r="343" spans="1:11" ht="15.75" customHeight="1" x14ac:dyDescent="0.25">
      <c r="A343" s="13">
        <v>23140621</v>
      </c>
      <c r="B343" s="13" t="s">
        <v>10329</v>
      </c>
      <c r="C343" s="13" t="s">
        <v>10330</v>
      </c>
      <c r="D343" s="13" t="s">
        <v>10331</v>
      </c>
      <c r="E343" s="13" t="s">
        <v>10332</v>
      </c>
      <c r="F343" s="13" t="s">
        <v>10333</v>
      </c>
      <c r="G343" s="13">
        <v>2012</v>
      </c>
      <c r="H343" s="44">
        <v>41226</v>
      </c>
      <c r="K343" s="13" t="s">
        <v>10334</v>
      </c>
    </row>
    <row r="344" spans="1:11" ht="15.75" customHeight="1" x14ac:dyDescent="0.25">
      <c r="A344" s="13">
        <v>23856883</v>
      </c>
      <c r="B344" s="13" t="s">
        <v>8749</v>
      </c>
      <c r="C344" s="13" t="s">
        <v>8750</v>
      </c>
      <c r="D344" s="13" t="s">
        <v>8751</v>
      </c>
      <c r="E344" s="13" t="s">
        <v>8752</v>
      </c>
      <c r="F344" s="13" t="s">
        <v>164</v>
      </c>
      <c r="G344" s="13">
        <v>2014</v>
      </c>
      <c r="H344" s="44">
        <v>41472</v>
      </c>
      <c r="K344" s="13" t="s">
        <v>8753</v>
      </c>
    </row>
    <row r="345" spans="1:11" ht="15.75" customHeight="1" x14ac:dyDescent="0.25">
      <c r="A345" s="13">
        <v>27706174</v>
      </c>
      <c r="B345" s="13" t="s">
        <v>21702</v>
      </c>
      <c r="C345" s="13" t="s">
        <v>21703</v>
      </c>
      <c r="D345" s="13" t="s">
        <v>21704</v>
      </c>
      <c r="E345" s="13" t="s">
        <v>21705</v>
      </c>
      <c r="F345" s="13" t="s">
        <v>424</v>
      </c>
      <c r="G345" s="13">
        <v>2016</v>
      </c>
      <c r="H345" s="44">
        <v>42649</v>
      </c>
      <c r="I345" s="13" t="s">
        <v>21706</v>
      </c>
      <c r="K345" s="13" t="s">
        <v>21707</v>
      </c>
    </row>
    <row r="346" spans="1:11" ht="15.75" customHeight="1" x14ac:dyDescent="0.25">
      <c r="A346" s="13">
        <v>23615200</v>
      </c>
      <c r="B346" s="13" t="s">
        <v>5724</v>
      </c>
      <c r="C346" s="13" t="s">
        <v>5725</v>
      </c>
      <c r="D346" s="13" t="s">
        <v>5726</v>
      </c>
      <c r="E346" s="13" t="s">
        <v>5727</v>
      </c>
      <c r="F346" s="13" t="s">
        <v>5728</v>
      </c>
      <c r="G346" s="13">
        <v>2013</v>
      </c>
      <c r="H346" s="44">
        <v>41390</v>
      </c>
      <c r="K346" s="13" t="s">
        <v>5729</v>
      </c>
    </row>
    <row r="347" spans="1:11" ht="15.75" customHeight="1" x14ac:dyDescent="0.25">
      <c r="A347" s="13">
        <v>27322048</v>
      </c>
      <c r="B347" s="13" t="s">
        <v>13781</v>
      </c>
      <c r="C347" s="13" t="s">
        <v>13782</v>
      </c>
      <c r="D347" s="13" t="s">
        <v>13783</v>
      </c>
      <c r="E347" s="13" t="s">
        <v>13784</v>
      </c>
      <c r="F347" s="13" t="s">
        <v>304</v>
      </c>
      <c r="G347" s="13">
        <v>2016</v>
      </c>
      <c r="H347" s="44">
        <v>42542</v>
      </c>
      <c r="I347" s="13" t="s">
        <v>13785</v>
      </c>
      <c r="J347" s="13" t="s">
        <v>13786</v>
      </c>
      <c r="K347" s="13" t="s">
        <v>13787</v>
      </c>
    </row>
    <row r="348" spans="1:11" ht="15.75" customHeight="1" x14ac:dyDescent="0.25">
      <c r="A348" s="13">
        <v>30186254</v>
      </c>
      <c r="B348" s="13" t="s">
        <v>22128</v>
      </c>
      <c r="C348" s="13" t="s">
        <v>22129</v>
      </c>
      <c r="D348" s="13" t="s">
        <v>22130</v>
      </c>
      <c r="E348" s="13" t="s">
        <v>431</v>
      </c>
      <c r="F348" s="13" t="s">
        <v>15747</v>
      </c>
      <c r="G348" s="13">
        <v>2018</v>
      </c>
      <c r="H348" s="44">
        <v>43350</v>
      </c>
      <c r="I348" s="13" t="s">
        <v>22131</v>
      </c>
      <c r="K348" s="13" t="s">
        <v>22132</v>
      </c>
    </row>
    <row r="349" spans="1:11" ht="15.75" customHeight="1" x14ac:dyDescent="0.25">
      <c r="A349" s="13">
        <v>22665107</v>
      </c>
      <c r="B349" s="13" t="s">
        <v>20768</v>
      </c>
      <c r="C349" s="13" t="s">
        <v>20769</v>
      </c>
      <c r="D349" s="13" t="s">
        <v>20770</v>
      </c>
      <c r="E349" s="13" t="s">
        <v>20771</v>
      </c>
      <c r="F349" s="13" t="s">
        <v>4413</v>
      </c>
      <c r="G349" s="13">
        <v>2012</v>
      </c>
      <c r="H349" s="44">
        <v>41066</v>
      </c>
      <c r="K349" s="13" t="s">
        <v>20772</v>
      </c>
    </row>
    <row r="350" spans="1:11" ht="15.75" customHeight="1" x14ac:dyDescent="0.25">
      <c r="A350" s="13">
        <v>24243882</v>
      </c>
      <c r="B350" s="13" t="s">
        <v>6816</v>
      </c>
      <c r="C350" s="13" t="s">
        <v>6817</v>
      </c>
      <c r="D350" s="13" t="s">
        <v>6818</v>
      </c>
      <c r="E350" s="13" t="s">
        <v>6819</v>
      </c>
      <c r="F350" s="13" t="s">
        <v>393</v>
      </c>
      <c r="G350" s="13">
        <v>2013</v>
      </c>
      <c r="H350" s="44">
        <v>41597</v>
      </c>
      <c r="K350" s="13" t="s">
        <v>6820</v>
      </c>
    </row>
    <row r="351" spans="1:11" ht="15.75" customHeight="1" x14ac:dyDescent="0.25">
      <c r="A351" s="13">
        <v>24243875</v>
      </c>
      <c r="B351" s="13" t="s">
        <v>3062</v>
      </c>
      <c r="C351" s="13" t="s">
        <v>3063</v>
      </c>
      <c r="D351" s="13" t="s">
        <v>3064</v>
      </c>
      <c r="E351" s="13" t="s">
        <v>655</v>
      </c>
      <c r="F351" s="13" t="s">
        <v>393</v>
      </c>
      <c r="G351" s="13">
        <v>2013</v>
      </c>
      <c r="H351" s="44">
        <v>41597</v>
      </c>
      <c r="K351" s="13" t="s">
        <v>3065</v>
      </c>
    </row>
    <row r="352" spans="1:11" ht="15.75" customHeight="1" x14ac:dyDescent="0.25">
      <c r="A352" s="13">
        <v>24243879</v>
      </c>
      <c r="B352" s="13" t="s">
        <v>3959</v>
      </c>
      <c r="C352" s="13" t="s">
        <v>3960</v>
      </c>
      <c r="D352" s="13" t="s">
        <v>3961</v>
      </c>
      <c r="E352" s="13" t="s">
        <v>119</v>
      </c>
      <c r="F352" s="13" t="s">
        <v>393</v>
      </c>
      <c r="G352" s="13">
        <v>2013</v>
      </c>
      <c r="H352" s="44">
        <v>41597</v>
      </c>
      <c r="K352" s="13" t="s">
        <v>3962</v>
      </c>
    </row>
    <row r="353" spans="1:11" ht="15.75" customHeight="1" x14ac:dyDescent="0.25">
      <c r="A353" s="13">
        <v>34911750</v>
      </c>
      <c r="B353" s="13" t="s">
        <v>20282</v>
      </c>
      <c r="C353" s="13" t="s">
        <v>20283</v>
      </c>
      <c r="D353" s="13" t="s">
        <v>20284</v>
      </c>
      <c r="E353" s="13" t="s">
        <v>20285</v>
      </c>
      <c r="F353" s="13" t="s">
        <v>393</v>
      </c>
      <c r="G353" s="13">
        <v>2022</v>
      </c>
      <c r="H353" s="44">
        <v>44546</v>
      </c>
      <c r="I353" s="13" t="s">
        <v>20286</v>
      </c>
      <c r="K353" s="13" t="s">
        <v>20287</v>
      </c>
    </row>
    <row r="354" spans="1:11" ht="15.75" customHeight="1" x14ac:dyDescent="0.25">
      <c r="A354" s="13">
        <v>24160747</v>
      </c>
      <c r="B354" s="13" t="s">
        <v>18611</v>
      </c>
      <c r="C354" s="13" t="s">
        <v>18612</v>
      </c>
      <c r="D354" s="13" t="s">
        <v>18613</v>
      </c>
      <c r="E354" s="13" t="s">
        <v>18614</v>
      </c>
      <c r="F354" s="13" t="s">
        <v>595</v>
      </c>
      <c r="G354" s="13">
        <v>2013</v>
      </c>
      <c r="H354" s="44">
        <v>41576</v>
      </c>
      <c r="K354" s="13" t="s">
        <v>18615</v>
      </c>
    </row>
    <row r="355" spans="1:11" ht="15.75" customHeight="1" x14ac:dyDescent="0.25">
      <c r="A355" s="13">
        <v>24503544</v>
      </c>
      <c r="B355" s="13" t="s">
        <v>3084</v>
      </c>
      <c r="C355" s="13" t="s">
        <v>3085</v>
      </c>
      <c r="D355" s="13" t="s">
        <v>3086</v>
      </c>
      <c r="E355" s="13" t="s">
        <v>3087</v>
      </c>
      <c r="F355" s="13" t="s">
        <v>3088</v>
      </c>
      <c r="G355" s="13">
        <v>2014</v>
      </c>
      <c r="H355" s="44">
        <v>41678</v>
      </c>
      <c r="I355" s="13" t="s">
        <v>3089</v>
      </c>
      <c r="K355" s="13" t="s">
        <v>3090</v>
      </c>
    </row>
    <row r="356" spans="1:11" ht="15.75" customHeight="1" x14ac:dyDescent="0.25">
      <c r="A356" s="13">
        <v>26877884</v>
      </c>
      <c r="B356" s="13" t="s">
        <v>21243</v>
      </c>
      <c r="C356" s="13" t="s">
        <v>21244</v>
      </c>
      <c r="D356" s="13" t="s">
        <v>21245</v>
      </c>
      <c r="E356" s="13" t="s">
        <v>13480</v>
      </c>
      <c r="F356" s="13" t="s">
        <v>21246</v>
      </c>
      <c r="G356" s="13">
        <v>2016</v>
      </c>
      <c r="H356" s="44">
        <v>42416</v>
      </c>
      <c r="I356" s="13" t="s">
        <v>21247</v>
      </c>
      <c r="K356" s="13" t="s">
        <v>21248</v>
      </c>
    </row>
    <row r="357" spans="1:11" ht="15.75" customHeight="1" x14ac:dyDescent="0.25">
      <c r="A357" s="13">
        <v>25290498</v>
      </c>
      <c r="B357" s="13" t="s">
        <v>19109</v>
      </c>
      <c r="C357" s="13" t="s">
        <v>19110</v>
      </c>
      <c r="D357" s="13" t="s">
        <v>19111</v>
      </c>
      <c r="E357" s="13" t="s">
        <v>3561</v>
      </c>
      <c r="F357" s="13" t="s">
        <v>2708</v>
      </c>
      <c r="G357" s="13">
        <v>2014</v>
      </c>
      <c r="H357" s="44">
        <v>41920</v>
      </c>
    </row>
    <row r="358" spans="1:11" ht="15.75" customHeight="1" x14ac:dyDescent="0.25">
      <c r="A358" s="13">
        <v>34763670</v>
      </c>
      <c r="B358" s="13" t="s">
        <v>19298</v>
      </c>
      <c r="C358" s="13" t="s">
        <v>19299</v>
      </c>
      <c r="D358" s="13" t="s">
        <v>19300</v>
      </c>
      <c r="E358" s="13" t="s">
        <v>15753</v>
      </c>
      <c r="F358" s="13" t="s">
        <v>1066</v>
      </c>
      <c r="G358" s="13">
        <v>2021</v>
      </c>
      <c r="H358" s="44">
        <v>44512</v>
      </c>
      <c r="I358" s="13" t="s">
        <v>19301</v>
      </c>
      <c r="K358" s="13" t="s">
        <v>19302</v>
      </c>
    </row>
    <row r="359" spans="1:11" ht="15.75" customHeight="1" x14ac:dyDescent="0.25">
      <c r="A359" s="13">
        <v>25463970</v>
      </c>
      <c r="B359" s="13" t="s">
        <v>12355</v>
      </c>
      <c r="C359" s="13" t="s">
        <v>12356</v>
      </c>
      <c r="D359" s="13" t="s">
        <v>12357</v>
      </c>
      <c r="E359" s="13" t="s">
        <v>12358</v>
      </c>
      <c r="F359" s="13" t="s">
        <v>424</v>
      </c>
      <c r="G359" s="13">
        <v>2014</v>
      </c>
      <c r="H359" s="44">
        <v>41976</v>
      </c>
      <c r="I359" s="13" t="s">
        <v>12359</v>
      </c>
      <c r="K359" s="13" t="s">
        <v>12360</v>
      </c>
    </row>
    <row r="360" spans="1:11" ht="15.75" customHeight="1" x14ac:dyDescent="0.25">
      <c r="A360" s="13">
        <v>23453701</v>
      </c>
      <c r="B360" s="13" t="s">
        <v>12721</v>
      </c>
      <c r="C360" s="13" t="s">
        <v>12722</v>
      </c>
      <c r="D360" s="13" t="s">
        <v>12723</v>
      </c>
      <c r="E360" s="13" t="s">
        <v>12724</v>
      </c>
      <c r="F360" s="13" t="s">
        <v>12725</v>
      </c>
      <c r="G360" s="13">
        <v>2013</v>
      </c>
      <c r="H360" s="44">
        <v>41338</v>
      </c>
      <c r="K360" s="13" t="s">
        <v>12726</v>
      </c>
    </row>
    <row r="361" spans="1:11" ht="15.75" customHeight="1" x14ac:dyDescent="0.25">
      <c r="A361" s="13">
        <v>23759175</v>
      </c>
      <c r="B361" s="13" t="s">
        <v>13571</v>
      </c>
      <c r="C361" s="13" t="s">
        <v>13572</v>
      </c>
      <c r="D361" s="13" t="s">
        <v>13573</v>
      </c>
      <c r="E361" s="13" t="s">
        <v>13574</v>
      </c>
      <c r="F361" s="13" t="s">
        <v>8730</v>
      </c>
      <c r="G361" s="13">
        <v>2013</v>
      </c>
      <c r="H361" s="44">
        <v>41439</v>
      </c>
    </row>
    <row r="362" spans="1:11" ht="15.75" customHeight="1" x14ac:dyDescent="0.25">
      <c r="A362" s="13">
        <v>35019769</v>
      </c>
      <c r="B362" s="13" t="s">
        <v>21152</v>
      </c>
      <c r="C362" s="13" t="s">
        <v>21153</v>
      </c>
      <c r="D362" s="13" t="s">
        <v>21154</v>
      </c>
      <c r="E362" s="13" t="s">
        <v>21155</v>
      </c>
      <c r="F362" s="13" t="s">
        <v>312</v>
      </c>
      <c r="G362" s="13">
        <v>2022</v>
      </c>
      <c r="H362" s="44">
        <v>44573</v>
      </c>
      <c r="I362" s="13" t="s">
        <v>21156</v>
      </c>
      <c r="K362" s="13" t="s">
        <v>21157</v>
      </c>
    </row>
    <row r="363" spans="1:11" ht="15.75" customHeight="1" x14ac:dyDescent="0.25">
      <c r="A363" s="13">
        <v>24306007</v>
      </c>
      <c r="B363" s="13" t="s">
        <v>10340</v>
      </c>
      <c r="C363" s="13" t="s">
        <v>10341</v>
      </c>
      <c r="D363" s="13" t="s">
        <v>10342</v>
      </c>
      <c r="E363" s="13" t="s">
        <v>10343</v>
      </c>
      <c r="F363" s="13" t="s">
        <v>4778</v>
      </c>
      <c r="G363" s="13">
        <v>2013</v>
      </c>
      <c r="H363" s="44">
        <v>41614</v>
      </c>
      <c r="K363" s="13" t="s">
        <v>10344</v>
      </c>
    </row>
    <row r="364" spans="1:11" ht="15.75" customHeight="1" x14ac:dyDescent="0.25">
      <c r="A364" s="13">
        <v>28745556</v>
      </c>
      <c r="B364" s="13" t="s">
        <v>12710</v>
      </c>
      <c r="C364" s="13" t="s">
        <v>12711</v>
      </c>
      <c r="D364" s="13" t="s">
        <v>12712</v>
      </c>
      <c r="E364" s="13" t="s">
        <v>7985</v>
      </c>
      <c r="F364" s="13" t="s">
        <v>6425</v>
      </c>
      <c r="G364" s="13">
        <v>2017</v>
      </c>
      <c r="H364" s="44">
        <v>42943</v>
      </c>
      <c r="I364" s="13" t="s">
        <v>12713</v>
      </c>
      <c r="K364" s="13" t="s">
        <v>12714</v>
      </c>
    </row>
    <row r="365" spans="1:11" ht="15.75" customHeight="1" x14ac:dyDescent="0.25">
      <c r="A365" s="13">
        <v>32773611</v>
      </c>
      <c r="B365" s="13" t="s">
        <v>15906</v>
      </c>
      <c r="C365" s="13" t="s">
        <v>15907</v>
      </c>
      <c r="D365" s="13" t="s">
        <v>15908</v>
      </c>
      <c r="E365" s="13" t="s">
        <v>15909</v>
      </c>
      <c r="F365" s="13" t="s">
        <v>304</v>
      </c>
      <c r="G365" s="13">
        <v>2020</v>
      </c>
      <c r="H365" s="44">
        <v>44054</v>
      </c>
      <c r="I365" s="13" t="s">
        <v>15910</v>
      </c>
      <c r="J365" s="13" t="s">
        <v>15911</v>
      </c>
      <c r="K365" s="13" t="s">
        <v>15912</v>
      </c>
    </row>
    <row r="366" spans="1:11" ht="15.75" customHeight="1" x14ac:dyDescent="0.25">
      <c r="A366" s="13">
        <v>31099331</v>
      </c>
      <c r="B366" s="13" t="s">
        <v>9412</v>
      </c>
      <c r="C366" s="13" t="s">
        <v>9413</v>
      </c>
      <c r="D366" s="13" t="s">
        <v>9414</v>
      </c>
      <c r="E366" s="13" t="s">
        <v>7432</v>
      </c>
      <c r="F366" s="13" t="s">
        <v>595</v>
      </c>
      <c r="G366" s="13">
        <v>2019</v>
      </c>
      <c r="H366" s="44">
        <v>43603</v>
      </c>
      <c r="K366" s="13" t="s">
        <v>9415</v>
      </c>
    </row>
    <row r="367" spans="1:11" ht="15.75" customHeight="1" x14ac:dyDescent="0.25">
      <c r="A367" s="13">
        <v>23082591</v>
      </c>
      <c r="B367" s="13" t="s">
        <v>19357</v>
      </c>
      <c r="C367" s="13" t="s">
        <v>19358</v>
      </c>
      <c r="D367" s="13" t="s">
        <v>19359</v>
      </c>
      <c r="E367" s="13" t="s">
        <v>19360</v>
      </c>
      <c r="F367" s="13" t="s">
        <v>17975</v>
      </c>
      <c r="G367" s="13">
        <v>2012</v>
      </c>
      <c r="H367" s="44">
        <v>41205</v>
      </c>
    </row>
    <row r="368" spans="1:11" ht="15.75" customHeight="1" x14ac:dyDescent="0.25">
      <c r="A368" s="13">
        <v>33542153</v>
      </c>
      <c r="B368" s="13" t="s">
        <v>20469</v>
      </c>
      <c r="C368" s="13" t="s">
        <v>20470</v>
      </c>
      <c r="D368" s="13" t="s">
        <v>20471</v>
      </c>
      <c r="E368" s="13" t="s">
        <v>20472</v>
      </c>
      <c r="F368" s="13" t="s">
        <v>393</v>
      </c>
      <c r="G368" s="13">
        <v>2022</v>
      </c>
      <c r="H368" s="44">
        <v>44232</v>
      </c>
      <c r="I368" s="13" t="s">
        <v>20473</v>
      </c>
      <c r="K368" s="13" t="s">
        <v>20474</v>
      </c>
    </row>
    <row r="369" spans="1:11" ht="15.75" customHeight="1" x14ac:dyDescent="0.25">
      <c r="A369" s="13">
        <v>35747471</v>
      </c>
      <c r="B369" s="13" t="s">
        <v>17433</v>
      </c>
      <c r="C369" s="13" t="s">
        <v>17434</v>
      </c>
      <c r="D369" s="13" t="s">
        <v>17435</v>
      </c>
      <c r="E369" s="13" t="s">
        <v>17436</v>
      </c>
      <c r="F369" s="13" t="s">
        <v>16352</v>
      </c>
      <c r="G369" s="13">
        <v>2022</v>
      </c>
      <c r="H369" s="44">
        <v>44736</v>
      </c>
      <c r="I369" s="13" t="s">
        <v>17437</v>
      </c>
      <c r="K369" s="13" t="s">
        <v>17438</v>
      </c>
    </row>
    <row r="370" spans="1:11" ht="15.75" customHeight="1" x14ac:dyDescent="0.25">
      <c r="A370" s="13">
        <v>34483276</v>
      </c>
      <c r="B370" s="13" t="s">
        <v>19074</v>
      </c>
      <c r="C370" s="13" t="s">
        <v>19075</v>
      </c>
      <c r="D370" s="13" t="s">
        <v>19076</v>
      </c>
      <c r="E370" s="13" t="s">
        <v>19077</v>
      </c>
      <c r="F370" s="13" t="s">
        <v>15227</v>
      </c>
      <c r="G370" s="13">
        <v>2022</v>
      </c>
      <c r="H370" s="44">
        <v>44445</v>
      </c>
      <c r="I370" s="13" t="s">
        <v>19078</v>
      </c>
      <c r="J370" s="13" t="s">
        <v>19079</v>
      </c>
      <c r="K370" s="13" t="s">
        <v>19080</v>
      </c>
    </row>
    <row r="371" spans="1:11" ht="15.75" customHeight="1" x14ac:dyDescent="0.25">
      <c r="A371" s="13">
        <v>33109694</v>
      </c>
      <c r="B371" s="13" t="s">
        <v>19483</v>
      </c>
      <c r="C371" s="13" t="s">
        <v>19484</v>
      </c>
      <c r="D371" s="13" t="s">
        <v>19485</v>
      </c>
      <c r="E371" s="13" t="s">
        <v>19486</v>
      </c>
      <c r="F371" s="13" t="s">
        <v>9290</v>
      </c>
      <c r="G371" s="13">
        <v>2020</v>
      </c>
      <c r="H371" s="44">
        <v>44132</v>
      </c>
      <c r="I371" s="13" t="s">
        <v>19487</v>
      </c>
      <c r="K371" s="13" t="s">
        <v>19488</v>
      </c>
    </row>
    <row r="372" spans="1:11" ht="15.75" customHeight="1" x14ac:dyDescent="0.25">
      <c r="A372" s="13">
        <v>30403954</v>
      </c>
      <c r="B372" s="13" t="s">
        <v>10298</v>
      </c>
      <c r="C372" s="13" t="s">
        <v>10299</v>
      </c>
      <c r="D372" s="13" t="s">
        <v>10300</v>
      </c>
      <c r="E372" s="13" t="s">
        <v>7813</v>
      </c>
      <c r="F372" s="13" t="s">
        <v>3450</v>
      </c>
      <c r="G372" s="13">
        <v>2018</v>
      </c>
      <c r="H372" s="44">
        <v>43412</v>
      </c>
      <c r="K372" s="13" t="s">
        <v>10301</v>
      </c>
    </row>
    <row r="373" spans="1:11" ht="15.75" customHeight="1" x14ac:dyDescent="0.25">
      <c r="A373" s="13">
        <v>29431149</v>
      </c>
      <c r="B373" s="13" t="s">
        <v>19361</v>
      </c>
      <c r="C373" s="13" t="s">
        <v>19362</v>
      </c>
      <c r="D373" s="13" t="s">
        <v>19363</v>
      </c>
      <c r="E373" s="13" t="s">
        <v>19364</v>
      </c>
      <c r="F373" s="13" t="s">
        <v>393</v>
      </c>
      <c r="G373" s="13">
        <v>2019</v>
      </c>
      <c r="H373" s="44">
        <v>43144</v>
      </c>
      <c r="K373" s="13" t="s">
        <v>19365</v>
      </c>
    </row>
    <row r="374" spans="1:11" ht="15.75" customHeight="1" x14ac:dyDescent="0.25">
      <c r="A374" s="13">
        <v>26779687</v>
      </c>
      <c r="B374" s="13" t="s">
        <v>15083</v>
      </c>
      <c r="C374" s="13" t="s">
        <v>15084</v>
      </c>
      <c r="D374" s="13" t="s">
        <v>15085</v>
      </c>
      <c r="E374" s="13" t="s">
        <v>4195</v>
      </c>
      <c r="F374" s="13" t="s">
        <v>304</v>
      </c>
      <c r="G374" s="13">
        <v>2016</v>
      </c>
      <c r="H374" s="44">
        <v>42388</v>
      </c>
      <c r="I374" s="13" t="s">
        <v>15086</v>
      </c>
      <c r="J374" s="13" t="s">
        <v>15087</v>
      </c>
      <c r="K374" s="13" t="s">
        <v>15088</v>
      </c>
    </row>
    <row r="375" spans="1:11" ht="15.75" customHeight="1" x14ac:dyDescent="0.25">
      <c r="A375" s="13">
        <v>31851086</v>
      </c>
      <c r="B375" s="13" t="s">
        <v>19672</v>
      </c>
      <c r="C375" s="13" t="s">
        <v>19673</v>
      </c>
      <c r="D375" s="13" t="s">
        <v>19674</v>
      </c>
      <c r="E375" s="13" t="s">
        <v>19675</v>
      </c>
      <c r="F375" s="13" t="s">
        <v>19676</v>
      </c>
      <c r="G375" s="13">
        <v>2020</v>
      </c>
      <c r="H375" s="44">
        <v>43818</v>
      </c>
      <c r="K375" s="13" t="s">
        <v>19677</v>
      </c>
    </row>
    <row r="376" spans="1:11" ht="15.75" customHeight="1" x14ac:dyDescent="0.25">
      <c r="A376" s="13">
        <v>32522747</v>
      </c>
      <c r="B376" s="13" t="s">
        <v>13383</v>
      </c>
      <c r="C376" s="13" t="s">
        <v>13384</v>
      </c>
      <c r="D376" s="13" t="s">
        <v>13385</v>
      </c>
      <c r="E376" s="13" t="s">
        <v>13386</v>
      </c>
      <c r="F376" s="13" t="s">
        <v>4595</v>
      </c>
      <c r="G376" s="13">
        <v>2020</v>
      </c>
      <c r="H376" s="44">
        <v>43994</v>
      </c>
      <c r="I376" s="13" t="s">
        <v>13387</v>
      </c>
      <c r="K376" s="13" t="s">
        <v>13388</v>
      </c>
    </row>
    <row r="377" spans="1:11" ht="15.75" customHeight="1" x14ac:dyDescent="0.25">
      <c r="A377" s="13">
        <v>30052651</v>
      </c>
      <c r="B377" s="13" t="s">
        <v>21354</v>
      </c>
      <c r="C377" s="13" t="s">
        <v>21355</v>
      </c>
      <c r="D377" s="13" t="s">
        <v>21356</v>
      </c>
      <c r="E377" s="13" t="s">
        <v>21357</v>
      </c>
      <c r="F377" s="13" t="s">
        <v>424</v>
      </c>
      <c r="G377" s="13">
        <v>2018</v>
      </c>
      <c r="H377" s="44">
        <v>43309</v>
      </c>
      <c r="I377" s="13" t="s">
        <v>21358</v>
      </c>
      <c r="K377" s="13" t="s">
        <v>21359</v>
      </c>
    </row>
    <row r="378" spans="1:11" ht="15.75" customHeight="1" x14ac:dyDescent="0.25">
      <c r="A378" s="13">
        <v>35034049</v>
      </c>
      <c r="B378" s="13" t="s">
        <v>15278</v>
      </c>
      <c r="C378" s="13" t="s">
        <v>15279</v>
      </c>
      <c r="D378" s="13" t="s">
        <v>15280</v>
      </c>
      <c r="E378" s="13" t="s">
        <v>15281</v>
      </c>
      <c r="F378" s="13" t="s">
        <v>304</v>
      </c>
      <c r="G378" s="13">
        <v>2022</v>
      </c>
      <c r="H378" s="44">
        <v>44577</v>
      </c>
      <c r="I378" s="13" t="s">
        <v>15282</v>
      </c>
      <c r="J378" s="13" t="s">
        <v>15283</v>
      </c>
      <c r="K378" s="13" t="s">
        <v>15284</v>
      </c>
    </row>
    <row r="379" spans="1:11" ht="15.75" customHeight="1" x14ac:dyDescent="0.25">
      <c r="A379" s="13">
        <v>23163048</v>
      </c>
      <c r="B379" s="13" t="s">
        <v>19113</v>
      </c>
      <c r="C379" s="13" t="s">
        <v>19114</v>
      </c>
      <c r="D379" s="13" t="s">
        <v>19115</v>
      </c>
      <c r="E379" s="13" t="s">
        <v>19116</v>
      </c>
      <c r="F379" s="13" t="s">
        <v>19117</v>
      </c>
      <c r="G379" s="13">
        <v>2012</v>
      </c>
      <c r="H379" s="44">
        <v>41234</v>
      </c>
    </row>
    <row r="380" spans="1:11" ht="15.75" customHeight="1" x14ac:dyDescent="0.25">
      <c r="A380" s="13">
        <v>29465688</v>
      </c>
      <c r="B380" s="13" t="s">
        <v>10517</v>
      </c>
      <c r="C380" s="13" t="s">
        <v>10518</v>
      </c>
      <c r="D380" s="13" t="s">
        <v>10519</v>
      </c>
      <c r="E380" s="13" t="s">
        <v>10520</v>
      </c>
      <c r="F380" s="13" t="s">
        <v>304</v>
      </c>
      <c r="G380" s="13">
        <v>2018</v>
      </c>
      <c r="H380" s="44">
        <v>43153</v>
      </c>
      <c r="I380" s="13" t="s">
        <v>10521</v>
      </c>
      <c r="J380" s="13" t="s">
        <v>10522</v>
      </c>
      <c r="K380" s="13" t="s">
        <v>10523</v>
      </c>
    </row>
    <row r="381" spans="1:11" ht="15.75" customHeight="1" x14ac:dyDescent="0.25">
      <c r="A381" s="13">
        <v>24777471</v>
      </c>
      <c r="B381" s="13" t="s">
        <v>10112</v>
      </c>
      <c r="C381" s="13" t="s">
        <v>10113</v>
      </c>
      <c r="D381" s="13" t="s">
        <v>10114</v>
      </c>
      <c r="E381" s="13" t="s">
        <v>6980</v>
      </c>
      <c r="F381" s="13" t="s">
        <v>10115</v>
      </c>
      <c r="G381" s="13">
        <v>2014</v>
      </c>
      <c r="H381" s="44">
        <v>41759</v>
      </c>
      <c r="K381" s="13" t="s">
        <v>10116</v>
      </c>
    </row>
    <row r="382" spans="1:11" ht="15.75" customHeight="1" x14ac:dyDescent="0.25">
      <c r="A382" s="13">
        <v>34887350</v>
      </c>
      <c r="B382" s="13" t="s">
        <v>15624</v>
      </c>
      <c r="C382" s="13" t="s">
        <v>15625</v>
      </c>
      <c r="D382" s="13" t="s">
        <v>15626</v>
      </c>
      <c r="E382" s="13" t="s">
        <v>15627</v>
      </c>
      <c r="F382" s="13" t="s">
        <v>393</v>
      </c>
      <c r="G382" s="13">
        <v>2022</v>
      </c>
      <c r="H382" s="44">
        <v>44540</v>
      </c>
      <c r="I382" s="13" t="s">
        <v>15628</v>
      </c>
      <c r="J382" s="13" t="s">
        <v>15629</v>
      </c>
      <c r="K382" s="13" t="s">
        <v>15630</v>
      </c>
    </row>
    <row r="383" spans="1:11" ht="15.75" customHeight="1" x14ac:dyDescent="0.25">
      <c r="A383" s="13">
        <v>32930821</v>
      </c>
      <c r="B383" s="13" t="s">
        <v>13301</v>
      </c>
      <c r="C383" s="13" t="s">
        <v>13302</v>
      </c>
      <c r="D383" s="13" t="s">
        <v>13303</v>
      </c>
      <c r="E383" s="13" t="s">
        <v>11678</v>
      </c>
      <c r="F383" s="13" t="s">
        <v>11089</v>
      </c>
      <c r="G383" s="13">
        <v>2020</v>
      </c>
      <c r="H383" s="44">
        <v>44089</v>
      </c>
      <c r="K383" s="13" t="s">
        <v>13304</v>
      </c>
    </row>
    <row r="384" spans="1:11" ht="15.75" customHeight="1" x14ac:dyDescent="0.25">
      <c r="A384" s="13">
        <v>30044333</v>
      </c>
      <c r="B384" s="13" t="s">
        <v>4686</v>
      </c>
      <c r="C384" s="13" t="s">
        <v>4687</v>
      </c>
      <c r="D384" s="13" t="s">
        <v>4688</v>
      </c>
      <c r="E384" s="13" t="s">
        <v>4689</v>
      </c>
      <c r="F384" s="13" t="s">
        <v>304</v>
      </c>
      <c r="G384" s="13">
        <v>2019</v>
      </c>
      <c r="H384" s="44">
        <v>43307</v>
      </c>
      <c r="K384" s="13" t="s">
        <v>4690</v>
      </c>
    </row>
    <row r="385" spans="1:11" ht="15.75" customHeight="1" x14ac:dyDescent="0.25">
      <c r="A385" s="13">
        <v>23405376</v>
      </c>
      <c r="B385" s="13" t="s">
        <v>14973</v>
      </c>
      <c r="C385" s="13" t="s">
        <v>14974</v>
      </c>
      <c r="D385" s="13" t="s">
        <v>14975</v>
      </c>
      <c r="E385" s="13" t="s">
        <v>14976</v>
      </c>
      <c r="F385" s="13" t="s">
        <v>14977</v>
      </c>
      <c r="G385" s="13">
        <v>2013</v>
      </c>
      <c r="H385" s="44">
        <v>41319</v>
      </c>
    </row>
    <row r="386" spans="1:11" ht="15.75" customHeight="1" x14ac:dyDescent="0.25">
      <c r="A386" s="13">
        <v>33676595</v>
      </c>
      <c r="B386" s="13" t="s">
        <v>12932</v>
      </c>
      <c r="C386" s="13" t="s">
        <v>12933</v>
      </c>
      <c r="D386" s="13" t="s">
        <v>12934</v>
      </c>
      <c r="E386" s="13" t="s">
        <v>7432</v>
      </c>
      <c r="F386" s="13" t="s">
        <v>679</v>
      </c>
      <c r="G386" s="13">
        <v>2021</v>
      </c>
      <c r="H386" s="44">
        <v>44262</v>
      </c>
      <c r="K386" s="13" t="s">
        <v>12935</v>
      </c>
    </row>
    <row r="387" spans="1:11" ht="15.75" customHeight="1" x14ac:dyDescent="0.25">
      <c r="A387" s="13">
        <v>29284768</v>
      </c>
      <c r="B387" s="13" t="s">
        <v>17557</v>
      </c>
      <c r="C387" s="13" t="s">
        <v>17558</v>
      </c>
      <c r="D387" s="13" t="s">
        <v>17559</v>
      </c>
      <c r="E387" s="13" t="s">
        <v>17560</v>
      </c>
      <c r="F387" s="13" t="s">
        <v>17561</v>
      </c>
      <c r="G387" s="13">
        <v>2017</v>
      </c>
      <c r="H387" s="44">
        <v>43099</v>
      </c>
      <c r="I387" s="13" t="s">
        <v>17562</v>
      </c>
      <c r="K387" s="13" t="s">
        <v>17563</v>
      </c>
    </row>
    <row r="388" spans="1:11" ht="15.75" customHeight="1" x14ac:dyDescent="0.25">
      <c r="A388" s="13">
        <v>25935930</v>
      </c>
      <c r="B388" s="13" t="s">
        <v>13166</v>
      </c>
      <c r="C388" s="13" t="s">
        <v>13167</v>
      </c>
      <c r="D388" s="13" t="s">
        <v>13168</v>
      </c>
      <c r="E388" s="13" t="s">
        <v>13169</v>
      </c>
      <c r="F388" s="13" t="s">
        <v>393</v>
      </c>
      <c r="G388" s="13">
        <v>2015</v>
      </c>
      <c r="H388" s="44">
        <v>42128</v>
      </c>
      <c r="K388" s="13" t="s">
        <v>13170</v>
      </c>
    </row>
    <row r="389" spans="1:11" ht="15.75" customHeight="1" x14ac:dyDescent="0.25">
      <c r="A389" s="13">
        <v>23945422</v>
      </c>
      <c r="B389" s="13" t="s">
        <v>14997</v>
      </c>
      <c r="C389" s="13" t="s">
        <v>14998</v>
      </c>
      <c r="D389" s="13" t="s">
        <v>14999</v>
      </c>
      <c r="E389" s="13" t="s">
        <v>15000</v>
      </c>
      <c r="F389" s="13" t="s">
        <v>304</v>
      </c>
      <c r="G389" s="13">
        <v>2013</v>
      </c>
      <c r="H389" s="44">
        <v>41502</v>
      </c>
      <c r="K389" s="13" t="s">
        <v>15001</v>
      </c>
    </row>
    <row r="390" spans="1:11" ht="15.75" customHeight="1" x14ac:dyDescent="0.25">
      <c r="A390" s="13">
        <v>31014341</v>
      </c>
      <c r="B390" s="13" t="s">
        <v>21426</v>
      </c>
      <c r="C390" s="13" t="s">
        <v>21427</v>
      </c>
      <c r="D390" s="13" t="s">
        <v>21428</v>
      </c>
      <c r="E390" s="13" t="s">
        <v>21429</v>
      </c>
      <c r="F390" s="13" t="s">
        <v>12963</v>
      </c>
      <c r="G390" s="13">
        <v>2019</v>
      </c>
      <c r="H390" s="44">
        <v>43580</v>
      </c>
      <c r="I390" s="13" t="s">
        <v>21430</v>
      </c>
      <c r="K390" s="13" t="s">
        <v>21431</v>
      </c>
    </row>
    <row r="391" spans="1:11" ht="15.75" customHeight="1" x14ac:dyDescent="0.25">
      <c r="A391" s="13">
        <v>26372927</v>
      </c>
      <c r="B391" s="13" t="s">
        <v>22546</v>
      </c>
      <c r="C391" s="13" t="s">
        <v>22547</v>
      </c>
      <c r="D391" s="13" t="s">
        <v>22548</v>
      </c>
      <c r="E391" s="13" t="s">
        <v>15432</v>
      </c>
      <c r="F391" s="13" t="s">
        <v>304</v>
      </c>
      <c r="G391" s="13">
        <v>2015</v>
      </c>
      <c r="H391" s="44">
        <v>42263</v>
      </c>
      <c r="I391" s="13" t="s">
        <v>22549</v>
      </c>
      <c r="J391" s="13" t="s">
        <v>22550</v>
      </c>
      <c r="K391" s="13" t="s">
        <v>22551</v>
      </c>
    </row>
    <row r="392" spans="1:11" ht="15.75" customHeight="1" x14ac:dyDescent="0.25">
      <c r="A392" s="13">
        <v>31670808</v>
      </c>
      <c r="B392" s="13" t="s">
        <v>8352</v>
      </c>
      <c r="C392" s="13" t="s">
        <v>8353</v>
      </c>
      <c r="D392" s="13" t="s">
        <v>8354</v>
      </c>
      <c r="E392" s="13" t="s">
        <v>2103</v>
      </c>
      <c r="F392" s="13" t="s">
        <v>493</v>
      </c>
      <c r="G392" s="13">
        <v>2020</v>
      </c>
      <c r="H392" s="44">
        <v>43770</v>
      </c>
      <c r="K392" s="13" t="s">
        <v>8355</v>
      </c>
    </row>
    <row r="393" spans="1:11" ht="15.75" customHeight="1" x14ac:dyDescent="0.25">
      <c r="A393" s="13">
        <v>30628946</v>
      </c>
      <c r="B393" s="13" t="s">
        <v>20844</v>
      </c>
      <c r="C393" s="13" t="s">
        <v>20845</v>
      </c>
      <c r="D393" s="13" t="s">
        <v>20846</v>
      </c>
      <c r="E393" s="13" t="s">
        <v>20847</v>
      </c>
      <c r="F393" s="13" t="s">
        <v>304</v>
      </c>
      <c r="G393" s="13">
        <v>2019</v>
      </c>
      <c r="H393" s="44">
        <v>43476</v>
      </c>
      <c r="K393" s="13" t="s">
        <v>20848</v>
      </c>
    </row>
    <row r="394" spans="1:11" ht="15.75" customHeight="1" x14ac:dyDescent="0.25">
      <c r="A394" s="13">
        <v>34606332</v>
      </c>
      <c r="B394" s="13" t="s">
        <v>17803</v>
      </c>
      <c r="C394" s="13" t="s">
        <v>17804</v>
      </c>
      <c r="D394" s="13" t="s">
        <v>17805</v>
      </c>
      <c r="E394" s="13" t="s">
        <v>17806</v>
      </c>
      <c r="F394" s="13" t="s">
        <v>573</v>
      </c>
      <c r="G394" s="13">
        <v>2021</v>
      </c>
      <c r="H394" s="44">
        <v>44473</v>
      </c>
      <c r="I394" s="13" t="s">
        <v>17807</v>
      </c>
      <c r="K394" s="13" t="s">
        <v>17808</v>
      </c>
    </row>
    <row r="395" spans="1:11" ht="15.75" customHeight="1" x14ac:dyDescent="0.25">
      <c r="A395" s="13">
        <v>24009500</v>
      </c>
      <c r="B395" s="13" t="s">
        <v>12415</v>
      </c>
      <c r="C395" s="13" t="s">
        <v>12416</v>
      </c>
      <c r="D395" s="13" t="s">
        <v>12417</v>
      </c>
      <c r="E395" s="13" t="s">
        <v>7065</v>
      </c>
      <c r="F395" s="13" t="s">
        <v>1251</v>
      </c>
      <c r="G395" s="13">
        <v>2013</v>
      </c>
      <c r="H395" s="44">
        <v>41524</v>
      </c>
      <c r="I395" s="13" t="s">
        <v>12418</v>
      </c>
      <c r="K395" s="13" t="s">
        <v>12419</v>
      </c>
    </row>
    <row r="396" spans="1:11" ht="15.75" customHeight="1" x14ac:dyDescent="0.25">
      <c r="A396" s="13">
        <v>29485537</v>
      </c>
      <c r="B396" s="13" t="s">
        <v>12654</v>
      </c>
      <c r="C396" s="13" t="s">
        <v>12655</v>
      </c>
      <c r="D396" s="13" t="s">
        <v>12656</v>
      </c>
      <c r="E396" s="13" t="s">
        <v>12657</v>
      </c>
      <c r="F396" s="13" t="s">
        <v>304</v>
      </c>
      <c r="G396" s="13">
        <v>2018</v>
      </c>
      <c r="H396" s="44">
        <v>43159</v>
      </c>
      <c r="K396" s="13" t="s">
        <v>12658</v>
      </c>
    </row>
    <row r="397" spans="1:11" ht="15.75" customHeight="1" x14ac:dyDescent="0.25">
      <c r="A397" s="13">
        <v>30587234</v>
      </c>
      <c r="B397" s="13" t="s">
        <v>10398</v>
      </c>
      <c r="C397" s="13" t="s">
        <v>10399</v>
      </c>
      <c r="D397" s="13" t="s">
        <v>10400</v>
      </c>
      <c r="E397" s="13" t="s">
        <v>10401</v>
      </c>
      <c r="F397" s="13" t="s">
        <v>10402</v>
      </c>
      <c r="G397" s="13">
        <v>2018</v>
      </c>
      <c r="H397" s="44">
        <v>43462</v>
      </c>
      <c r="I397" s="13" t="s">
        <v>10403</v>
      </c>
      <c r="K397" s="13" t="s">
        <v>10404</v>
      </c>
    </row>
    <row r="398" spans="1:11" ht="15.75" customHeight="1" x14ac:dyDescent="0.25">
      <c r="A398" s="13">
        <v>33154239</v>
      </c>
      <c r="B398" s="13" t="s">
        <v>3342</v>
      </c>
      <c r="C398" s="13" t="s">
        <v>3343</v>
      </c>
      <c r="D398" s="13" t="s">
        <v>3344</v>
      </c>
      <c r="E398" s="13" t="s">
        <v>3345</v>
      </c>
      <c r="F398" s="13" t="s">
        <v>1560</v>
      </c>
      <c r="G398" s="13">
        <v>2020</v>
      </c>
      <c r="H398" s="44">
        <v>44141</v>
      </c>
      <c r="K398" s="13" t="s">
        <v>3346</v>
      </c>
    </row>
    <row r="399" spans="1:11" ht="15.75" customHeight="1" x14ac:dyDescent="0.25">
      <c r="A399" s="13">
        <v>23417685</v>
      </c>
      <c r="B399" s="13" t="s">
        <v>19708</v>
      </c>
      <c r="C399" s="13" t="s">
        <v>19709</v>
      </c>
      <c r="D399" s="13" t="s">
        <v>19710</v>
      </c>
      <c r="E399" s="13" t="s">
        <v>19711</v>
      </c>
      <c r="F399" s="13" t="s">
        <v>19712</v>
      </c>
      <c r="G399" s="13">
        <v>2013</v>
      </c>
      <c r="H399" s="44">
        <v>41324</v>
      </c>
      <c r="K399" s="13" t="s">
        <v>19713</v>
      </c>
    </row>
    <row r="400" spans="1:11" ht="15.75" customHeight="1" x14ac:dyDescent="0.25">
      <c r="A400" s="13">
        <v>33276125</v>
      </c>
      <c r="B400" s="13" t="s">
        <v>18204</v>
      </c>
      <c r="C400" s="13" t="s">
        <v>18205</v>
      </c>
      <c r="D400" s="13" t="s">
        <v>18206</v>
      </c>
      <c r="E400" s="13" t="s">
        <v>18207</v>
      </c>
      <c r="F400" s="13" t="s">
        <v>8997</v>
      </c>
      <c r="G400" s="13">
        <v>2021</v>
      </c>
      <c r="H400" s="44">
        <v>44169</v>
      </c>
      <c r="I400" s="13" t="s">
        <v>18208</v>
      </c>
      <c r="J400" s="13" t="s">
        <v>18209</v>
      </c>
      <c r="K400" s="13" t="s">
        <v>18210</v>
      </c>
    </row>
    <row r="401" spans="1:11" ht="15.75" customHeight="1" x14ac:dyDescent="0.25">
      <c r="A401" s="13">
        <v>32569258</v>
      </c>
      <c r="B401" s="13" t="s">
        <v>15643</v>
      </c>
      <c r="C401" s="13" t="s">
        <v>15644</v>
      </c>
      <c r="D401" s="13" t="s">
        <v>15645</v>
      </c>
      <c r="E401" s="13" t="s">
        <v>15646</v>
      </c>
      <c r="F401" s="13" t="s">
        <v>304</v>
      </c>
      <c r="G401" s="13">
        <v>2020</v>
      </c>
      <c r="H401" s="44">
        <v>44005</v>
      </c>
      <c r="I401" s="13" t="s">
        <v>15647</v>
      </c>
      <c r="J401" s="13" t="s">
        <v>15648</v>
      </c>
      <c r="K401" s="13" t="s">
        <v>15649</v>
      </c>
    </row>
    <row r="402" spans="1:11" ht="15.75" customHeight="1" x14ac:dyDescent="0.25">
      <c r="A402" s="13">
        <v>34301675</v>
      </c>
      <c r="B402" s="13" t="s">
        <v>22044</v>
      </c>
      <c r="C402" s="13" t="s">
        <v>22045</v>
      </c>
      <c r="D402" s="13" t="s">
        <v>22046</v>
      </c>
      <c r="E402" s="13" t="s">
        <v>22047</v>
      </c>
      <c r="F402" s="13" t="s">
        <v>22048</v>
      </c>
      <c r="G402" s="13">
        <v>2021</v>
      </c>
      <c r="H402" s="44">
        <v>44401</v>
      </c>
      <c r="I402" s="13" t="s">
        <v>22049</v>
      </c>
      <c r="K402" s="13" t="s">
        <v>22050</v>
      </c>
    </row>
    <row r="403" spans="1:11" ht="15.75" customHeight="1" x14ac:dyDescent="0.25">
      <c r="A403" s="13">
        <v>33705748</v>
      </c>
      <c r="B403" s="13" t="s">
        <v>20342</v>
      </c>
      <c r="C403" s="13" t="s">
        <v>20343</v>
      </c>
      <c r="D403" s="13" t="s">
        <v>20344</v>
      </c>
      <c r="E403" s="13" t="s">
        <v>20345</v>
      </c>
      <c r="F403" s="13" t="s">
        <v>14513</v>
      </c>
      <c r="G403" s="13">
        <v>2021</v>
      </c>
      <c r="H403" s="44">
        <v>44266</v>
      </c>
      <c r="K403" s="13" t="s">
        <v>20346</v>
      </c>
    </row>
    <row r="404" spans="1:11" ht="15.75" customHeight="1" x14ac:dyDescent="0.25">
      <c r="A404" s="13">
        <v>30373802</v>
      </c>
      <c r="B404" s="13" t="s">
        <v>19307</v>
      </c>
      <c r="C404" s="13" t="s">
        <v>19308</v>
      </c>
      <c r="D404" s="13" t="s">
        <v>19309</v>
      </c>
      <c r="E404" s="13" t="s">
        <v>19310</v>
      </c>
      <c r="F404" s="13" t="s">
        <v>573</v>
      </c>
      <c r="G404" s="13">
        <v>2018</v>
      </c>
      <c r="H404" s="44">
        <v>43404</v>
      </c>
      <c r="I404" s="13" t="s">
        <v>19311</v>
      </c>
      <c r="K404" s="13" t="s">
        <v>19312</v>
      </c>
    </row>
    <row r="405" spans="1:11" ht="15.75" customHeight="1" x14ac:dyDescent="0.25">
      <c r="A405" s="13">
        <v>32877521</v>
      </c>
      <c r="B405" s="13" t="s">
        <v>12138</v>
      </c>
      <c r="C405" s="13" t="s">
        <v>9063</v>
      </c>
      <c r="D405" s="13" t="s">
        <v>12139</v>
      </c>
      <c r="E405" s="13" t="s">
        <v>9065</v>
      </c>
      <c r="F405" s="13" t="s">
        <v>2140</v>
      </c>
      <c r="G405" s="13">
        <v>2021</v>
      </c>
      <c r="H405" s="44">
        <v>44077</v>
      </c>
      <c r="K405" s="13" t="s">
        <v>12140</v>
      </c>
    </row>
    <row r="406" spans="1:11" ht="15.75" customHeight="1" x14ac:dyDescent="0.25">
      <c r="A406" s="13">
        <v>33783414</v>
      </c>
      <c r="B406" s="13" t="s">
        <v>14571</v>
      </c>
      <c r="C406" s="13" t="s">
        <v>14572</v>
      </c>
      <c r="D406" s="13" t="s">
        <v>14573</v>
      </c>
      <c r="E406" s="13" t="s">
        <v>14574</v>
      </c>
      <c r="F406" s="13" t="s">
        <v>304</v>
      </c>
      <c r="G406" s="13">
        <v>2021</v>
      </c>
      <c r="H406" s="44">
        <v>44285</v>
      </c>
      <c r="I406" s="13" t="s">
        <v>14575</v>
      </c>
      <c r="J406" s="13" t="s">
        <v>14576</v>
      </c>
      <c r="K406" s="13" t="s">
        <v>14577</v>
      </c>
    </row>
    <row r="407" spans="1:11" ht="15.75" customHeight="1" x14ac:dyDescent="0.25">
      <c r="A407" s="13">
        <v>27314179</v>
      </c>
      <c r="B407" s="13" t="s">
        <v>18967</v>
      </c>
      <c r="C407" s="13" t="s">
        <v>18968</v>
      </c>
      <c r="D407" s="13" t="s">
        <v>18969</v>
      </c>
      <c r="E407" s="13" t="s">
        <v>7350</v>
      </c>
      <c r="F407" s="13" t="s">
        <v>12412</v>
      </c>
      <c r="G407" s="13">
        <v>2016</v>
      </c>
      <c r="H407" s="44">
        <v>42539</v>
      </c>
      <c r="K407" s="13" t="s">
        <v>18970</v>
      </c>
    </row>
    <row r="408" spans="1:11" ht="15.75" customHeight="1" x14ac:dyDescent="0.25">
      <c r="A408" s="13">
        <v>33417838</v>
      </c>
      <c r="B408" s="13" t="s">
        <v>22490</v>
      </c>
      <c r="C408" s="13" t="s">
        <v>22491</v>
      </c>
      <c r="D408" s="13" t="s">
        <v>22492</v>
      </c>
      <c r="E408" s="13" t="s">
        <v>13617</v>
      </c>
      <c r="F408" s="13" t="s">
        <v>22493</v>
      </c>
      <c r="G408" s="13">
        <v>2021</v>
      </c>
      <c r="H408" s="44">
        <v>44204</v>
      </c>
      <c r="I408" s="13" t="s">
        <v>22494</v>
      </c>
      <c r="K408" s="13" t="s">
        <v>22495</v>
      </c>
    </row>
    <row r="409" spans="1:11" ht="15.75" customHeight="1" x14ac:dyDescent="0.25">
      <c r="A409" s="13">
        <v>23064532</v>
      </c>
      <c r="B409" s="13" t="s">
        <v>14825</v>
      </c>
      <c r="C409" s="13" t="s">
        <v>14826</v>
      </c>
      <c r="D409" s="13" t="s">
        <v>14827</v>
      </c>
      <c r="E409" s="13" t="s">
        <v>14828</v>
      </c>
      <c r="F409" s="13" t="s">
        <v>304</v>
      </c>
      <c r="G409" s="13">
        <v>2012</v>
      </c>
      <c r="H409" s="44">
        <v>41198</v>
      </c>
      <c r="I409" s="13" t="s">
        <v>14829</v>
      </c>
      <c r="J409" s="13" t="s">
        <v>14830</v>
      </c>
      <c r="K409" s="13" t="s">
        <v>14831</v>
      </c>
    </row>
    <row r="410" spans="1:11" ht="15.75" customHeight="1" x14ac:dyDescent="0.25">
      <c r="A410" s="13">
        <v>33208512</v>
      </c>
      <c r="B410" s="13" t="s">
        <v>20288</v>
      </c>
      <c r="C410" s="13" t="s">
        <v>20289</v>
      </c>
      <c r="D410" s="13" t="s">
        <v>20290</v>
      </c>
      <c r="E410" s="13" t="s">
        <v>19241</v>
      </c>
      <c r="F410" s="13" t="s">
        <v>393</v>
      </c>
      <c r="G410" s="13">
        <v>2021</v>
      </c>
      <c r="H410" s="44">
        <v>44154</v>
      </c>
      <c r="I410" s="13" t="s">
        <v>20291</v>
      </c>
      <c r="K410" s="13" t="s">
        <v>20292</v>
      </c>
    </row>
    <row r="411" spans="1:11" ht="15.75" customHeight="1" x14ac:dyDescent="0.25">
      <c r="A411" s="13">
        <v>29304083</v>
      </c>
      <c r="B411" s="13" t="s">
        <v>22558</v>
      </c>
      <c r="C411" s="13" t="s">
        <v>22559</v>
      </c>
      <c r="D411" s="13" t="s">
        <v>22560</v>
      </c>
      <c r="E411" s="13" t="s">
        <v>15432</v>
      </c>
      <c r="F411" s="13" t="s">
        <v>424</v>
      </c>
      <c r="G411" s="13">
        <v>2018</v>
      </c>
      <c r="H411" s="44">
        <v>43106</v>
      </c>
      <c r="I411" s="13" t="s">
        <v>22561</v>
      </c>
      <c r="K411" s="13" t="s">
        <v>22562</v>
      </c>
    </row>
    <row r="412" spans="1:11" ht="15.75" customHeight="1" x14ac:dyDescent="0.25">
      <c r="A412" s="13">
        <v>22421693</v>
      </c>
      <c r="B412" s="13" t="s">
        <v>21511</v>
      </c>
      <c r="C412" s="13" t="s">
        <v>21512</v>
      </c>
      <c r="D412" s="13" t="s">
        <v>21513</v>
      </c>
      <c r="E412" s="13" t="s">
        <v>21514</v>
      </c>
      <c r="F412" s="13" t="s">
        <v>304</v>
      </c>
      <c r="G412" s="13">
        <v>2012</v>
      </c>
      <c r="H412" s="44">
        <v>40985</v>
      </c>
      <c r="I412" s="13" t="s">
        <v>21515</v>
      </c>
      <c r="J412" s="13" t="s">
        <v>21516</v>
      </c>
      <c r="K412" s="13" t="s">
        <v>21517</v>
      </c>
    </row>
    <row r="413" spans="1:11" ht="15.75" customHeight="1" x14ac:dyDescent="0.25">
      <c r="A413" s="13">
        <v>30318465</v>
      </c>
      <c r="B413" s="13" t="s">
        <v>15579</v>
      </c>
      <c r="C413" s="13" t="s">
        <v>15580</v>
      </c>
      <c r="D413" s="13" t="s">
        <v>15581</v>
      </c>
      <c r="E413" s="13" t="s">
        <v>15582</v>
      </c>
      <c r="F413" s="13" t="s">
        <v>15583</v>
      </c>
      <c r="G413" s="13">
        <v>2019</v>
      </c>
      <c r="H413" s="44">
        <v>43389</v>
      </c>
      <c r="K413" s="13" t="s">
        <v>15584</v>
      </c>
    </row>
    <row r="414" spans="1:11" ht="15.75" customHeight="1" x14ac:dyDescent="0.25">
      <c r="A414" s="13">
        <v>34879820</v>
      </c>
      <c r="B414" s="13" t="s">
        <v>15507</v>
      </c>
      <c r="C414" s="13" t="s">
        <v>15508</v>
      </c>
      <c r="D414" s="13" t="s">
        <v>15509</v>
      </c>
      <c r="E414" s="13" t="s">
        <v>15510</v>
      </c>
      <c r="F414" s="13" t="s">
        <v>1066</v>
      </c>
      <c r="G414" s="13">
        <v>2021</v>
      </c>
      <c r="H414" s="44">
        <v>44539</v>
      </c>
      <c r="I414" s="13" t="s">
        <v>15511</v>
      </c>
      <c r="K414" s="13" t="s">
        <v>15512</v>
      </c>
    </row>
    <row r="415" spans="1:11" ht="15.75" customHeight="1" x14ac:dyDescent="0.25">
      <c r="A415" s="13">
        <v>34396402</v>
      </c>
      <c r="B415" s="13" t="s">
        <v>19540</v>
      </c>
      <c r="C415" s="13" t="s">
        <v>19541</v>
      </c>
      <c r="D415" s="13" t="s">
        <v>19542</v>
      </c>
      <c r="E415" s="13" t="s">
        <v>15646</v>
      </c>
      <c r="F415" s="13" t="s">
        <v>195</v>
      </c>
      <c r="G415" s="13">
        <v>2021</v>
      </c>
      <c r="H415" s="44">
        <v>44424</v>
      </c>
      <c r="I415" s="13" t="s">
        <v>19543</v>
      </c>
      <c r="K415" s="13" t="s">
        <v>19544</v>
      </c>
    </row>
    <row r="416" spans="1:11" ht="15.75" customHeight="1" x14ac:dyDescent="0.25">
      <c r="A416" s="13">
        <v>33168910</v>
      </c>
      <c r="B416" s="13" t="s">
        <v>14389</v>
      </c>
      <c r="C416" s="13" t="s">
        <v>14390</v>
      </c>
      <c r="D416" s="13" t="s">
        <v>14391</v>
      </c>
      <c r="E416" s="13" t="s">
        <v>7432</v>
      </c>
      <c r="F416" s="13" t="s">
        <v>2202</v>
      </c>
      <c r="G416" s="13">
        <v>2020</v>
      </c>
      <c r="H416" s="44">
        <v>44145</v>
      </c>
      <c r="I416" s="13" t="s">
        <v>14392</v>
      </c>
      <c r="K416" s="13" t="s">
        <v>14393</v>
      </c>
    </row>
    <row r="417" spans="1:11" ht="15.75" customHeight="1" x14ac:dyDescent="0.25">
      <c r="A417" s="13">
        <v>26908758</v>
      </c>
      <c r="B417" s="13" t="s">
        <v>14703</v>
      </c>
      <c r="C417" s="13" t="s">
        <v>14704</v>
      </c>
      <c r="D417" s="13" t="s">
        <v>14705</v>
      </c>
      <c r="E417" s="13" t="s">
        <v>14706</v>
      </c>
      <c r="F417" s="13" t="s">
        <v>195</v>
      </c>
      <c r="G417" s="13">
        <v>2016</v>
      </c>
      <c r="H417" s="44">
        <v>42425</v>
      </c>
      <c r="I417" s="13" t="s">
        <v>14707</v>
      </c>
      <c r="K417" s="13" t="s">
        <v>14708</v>
      </c>
    </row>
    <row r="418" spans="1:11" ht="15.75" customHeight="1" x14ac:dyDescent="0.25">
      <c r="A418" s="13">
        <v>29617982</v>
      </c>
      <c r="B418" s="13" t="s">
        <v>7810</v>
      </c>
      <c r="C418" s="13" t="s">
        <v>7811</v>
      </c>
      <c r="D418" s="13" t="s">
        <v>7812</v>
      </c>
      <c r="E418" s="13" t="s">
        <v>7813</v>
      </c>
      <c r="F418" s="13" t="s">
        <v>2140</v>
      </c>
      <c r="G418" s="13">
        <v>2018</v>
      </c>
      <c r="H418" s="44">
        <v>43195</v>
      </c>
      <c r="I418" s="13" t="s">
        <v>7814</v>
      </c>
      <c r="K418" s="13" t="s">
        <v>7815</v>
      </c>
    </row>
    <row r="419" spans="1:11" ht="15.75" customHeight="1" x14ac:dyDescent="0.25">
      <c r="A419" s="13">
        <v>32989170</v>
      </c>
      <c r="B419" s="13" t="s">
        <v>22094</v>
      </c>
      <c r="C419" s="13" t="s">
        <v>22095</v>
      </c>
      <c r="D419" s="13" t="s">
        <v>22096</v>
      </c>
      <c r="E419" s="13" t="s">
        <v>22097</v>
      </c>
      <c r="F419" s="13" t="s">
        <v>393</v>
      </c>
      <c r="G419" s="13">
        <v>2021</v>
      </c>
      <c r="H419" s="44">
        <v>44103</v>
      </c>
      <c r="K419" s="13" t="s">
        <v>22098</v>
      </c>
    </row>
    <row r="420" spans="1:11" ht="15.75" customHeight="1" x14ac:dyDescent="0.25">
      <c r="A420" s="13">
        <v>31835724</v>
      </c>
      <c r="B420" s="13" t="s">
        <v>18977</v>
      </c>
      <c r="C420" s="13" t="s">
        <v>18978</v>
      </c>
      <c r="D420" s="13" t="s">
        <v>18979</v>
      </c>
      <c r="E420" s="13" t="s">
        <v>18980</v>
      </c>
      <c r="F420" s="13" t="s">
        <v>17245</v>
      </c>
      <c r="G420" s="13">
        <v>2019</v>
      </c>
      <c r="H420" s="44">
        <v>43814</v>
      </c>
      <c r="I420" s="13" t="s">
        <v>18981</v>
      </c>
      <c r="K420" s="13" t="s">
        <v>18982</v>
      </c>
    </row>
    <row r="421" spans="1:11" ht="15.75" customHeight="1" x14ac:dyDescent="0.25">
      <c r="A421" s="13">
        <v>25031289</v>
      </c>
      <c r="B421" s="13" t="s">
        <v>13378</v>
      </c>
      <c r="C421" s="13" t="s">
        <v>13379</v>
      </c>
      <c r="D421" s="13" t="s">
        <v>13380</v>
      </c>
      <c r="E421" s="13" t="s">
        <v>1638</v>
      </c>
      <c r="F421" s="13" t="s">
        <v>2140</v>
      </c>
      <c r="G421" s="13">
        <v>2014</v>
      </c>
      <c r="H421" s="44">
        <v>41838</v>
      </c>
      <c r="I421" s="13" t="s">
        <v>13381</v>
      </c>
      <c r="K421" s="13" t="s">
        <v>13382</v>
      </c>
    </row>
    <row r="422" spans="1:11" ht="15.75" customHeight="1" x14ac:dyDescent="0.25">
      <c r="A422" s="13">
        <v>32228828</v>
      </c>
      <c r="B422" s="13" t="s">
        <v>13062</v>
      </c>
      <c r="C422" s="13" t="s">
        <v>13063</v>
      </c>
      <c r="D422" s="13" t="s">
        <v>13064</v>
      </c>
      <c r="E422" s="13" t="s">
        <v>13065</v>
      </c>
      <c r="F422" s="13" t="s">
        <v>595</v>
      </c>
      <c r="G422" s="13">
        <v>2020</v>
      </c>
      <c r="H422" s="44">
        <v>43923</v>
      </c>
      <c r="K422" s="13" t="s">
        <v>13066</v>
      </c>
    </row>
    <row r="423" spans="1:11" ht="15.75" customHeight="1" x14ac:dyDescent="0.25">
      <c r="A423" s="13">
        <v>31013277</v>
      </c>
      <c r="B423" s="13" t="s">
        <v>15707</v>
      </c>
      <c r="C423" s="13" t="s">
        <v>15708</v>
      </c>
      <c r="D423" s="13" t="s">
        <v>15709</v>
      </c>
      <c r="E423" s="13" t="s">
        <v>15710</v>
      </c>
      <c r="F423" s="13" t="s">
        <v>424</v>
      </c>
      <c r="G423" s="13">
        <v>2019</v>
      </c>
      <c r="H423" s="44">
        <v>43579</v>
      </c>
      <c r="I423" s="13" t="s">
        <v>15711</v>
      </c>
      <c r="K423" s="13" t="s">
        <v>15712</v>
      </c>
    </row>
    <row r="424" spans="1:11" ht="15.75" customHeight="1" x14ac:dyDescent="0.25">
      <c r="A424" s="13">
        <v>31479500</v>
      </c>
      <c r="B424" s="13" t="s">
        <v>21582</v>
      </c>
      <c r="C424" s="13" t="s">
        <v>21583</v>
      </c>
      <c r="D424" s="13" t="s">
        <v>21584</v>
      </c>
      <c r="E424" s="13" t="s">
        <v>3144</v>
      </c>
      <c r="F424" s="13" t="s">
        <v>10096</v>
      </c>
      <c r="G424" s="13">
        <v>2019</v>
      </c>
      <c r="H424" s="44">
        <v>43712</v>
      </c>
      <c r="I424" s="13" t="s">
        <v>21585</v>
      </c>
      <c r="K424" s="13" t="s">
        <v>21586</v>
      </c>
    </row>
    <row r="425" spans="1:11" ht="15.75" customHeight="1" x14ac:dyDescent="0.25">
      <c r="A425" s="13">
        <v>25252727</v>
      </c>
      <c r="B425" s="13" t="s">
        <v>21306</v>
      </c>
      <c r="C425" s="13" t="s">
        <v>21307</v>
      </c>
      <c r="D425" s="13" t="s">
        <v>21308</v>
      </c>
      <c r="E425" s="13" t="s">
        <v>21309</v>
      </c>
      <c r="F425" s="13" t="s">
        <v>2177</v>
      </c>
      <c r="G425" s="13">
        <v>2016</v>
      </c>
      <c r="H425" s="44">
        <v>41908</v>
      </c>
      <c r="K425" s="13" t="s">
        <v>21310</v>
      </c>
    </row>
    <row r="426" spans="1:11" ht="15.75" customHeight="1" x14ac:dyDescent="0.25">
      <c r="A426" s="13">
        <v>35144602</v>
      </c>
      <c r="B426" s="13" t="s">
        <v>13614</v>
      </c>
      <c r="C426" s="13" t="s">
        <v>13615</v>
      </c>
      <c r="D426" s="13" t="s">
        <v>13616</v>
      </c>
      <c r="E426" s="13" t="s">
        <v>13617</v>
      </c>
      <c r="F426" s="13" t="s">
        <v>13618</v>
      </c>
      <c r="G426" s="13">
        <v>2022</v>
      </c>
      <c r="H426" s="44">
        <v>44603</v>
      </c>
      <c r="I426" s="13" t="s">
        <v>13619</v>
      </c>
      <c r="K426" s="13" t="s">
        <v>13620</v>
      </c>
    </row>
    <row r="427" spans="1:11" ht="15.75" customHeight="1" x14ac:dyDescent="0.25">
      <c r="A427" s="13">
        <v>31419483</v>
      </c>
      <c r="B427" s="13" t="s">
        <v>19555</v>
      </c>
      <c r="C427" s="13" t="s">
        <v>19556</v>
      </c>
      <c r="D427" s="13" t="s">
        <v>19557</v>
      </c>
      <c r="E427" s="13" t="s">
        <v>9711</v>
      </c>
      <c r="F427" s="13" t="s">
        <v>1845</v>
      </c>
      <c r="G427" s="13">
        <v>2020</v>
      </c>
      <c r="H427" s="44">
        <v>43694</v>
      </c>
      <c r="K427" s="13" t="s">
        <v>19558</v>
      </c>
    </row>
    <row r="428" spans="1:11" ht="15.75" customHeight="1" x14ac:dyDescent="0.25">
      <c r="A428" s="13">
        <v>29336823</v>
      </c>
      <c r="B428" s="13" t="s">
        <v>21893</v>
      </c>
      <c r="C428" s="13" t="s">
        <v>21894</v>
      </c>
      <c r="D428" s="13" t="s">
        <v>21895</v>
      </c>
      <c r="E428" s="13" t="s">
        <v>13932</v>
      </c>
      <c r="F428" s="13" t="s">
        <v>10570</v>
      </c>
      <c r="G428" s="13">
        <v>2018</v>
      </c>
      <c r="H428" s="44">
        <v>43117</v>
      </c>
      <c r="K428" s="13" t="s">
        <v>21896</v>
      </c>
    </row>
    <row r="429" spans="1:11" ht="15.75" customHeight="1" x14ac:dyDescent="0.25">
      <c r="A429" s="13">
        <v>30816632</v>
      </c>
      <c r="B429" s="13" t="s">
        <v>21183</v>
      </c>
      <c r="C429" s="13" t="s">
        <v>21184</v>
      </c>
      <c r="D429" s="13" t="s">
        <v>21185</v>
      </c>
      <c r="E429" s="13" t="s">
        <v>21186</v>
      </c>
      <c r="F429" s="13" t="s">
        <v>13314</v>
      </c>
      <c r="G429" s="13">
        <v>2019</v>
      </c>
      <c r="H429" s="44">
        <v>43525</v>
      </c>
      <c r="I429" s="13" t="s">
        <v>21187</v>
      </c>
      <c r="K429" s="13" t="s">
        <v>21188</v>
      </c>
    </row>
    <row r="430" spans="1:11" ht="15.75" customHeight="1" x14ac:dyDescent="0.25">
      <c r="A430" s="13">
        <v>29748180</v>
      </c>
      <c r="B430" s="13" t="s">
        <v>9217</v>
      </c>
      <c r="C430" s="13" t="s">
        <v>9218</v>
      </c>
      <c r="D430" s="13" t="s">
        <v>9219</v>
      </c>
      <c r="E430" s="13" t="s">
        <v>9220</v>
      </c>
      <c r="F430" s="13" t="s">
        <v>393</v>
      </c>
      <c r="G430" s="13">
        <v>2018</v>
      </c>
      <c r="H430" s="44">
        <v>43232</v>
      </c>
      <c r="K430" s="13" t="s">
        <v>9221</v>
      </c>
    </row>
    <row r="431" spans="1:11" ht="15.75" customHeight="1" x14ac:dyDescent="0.25">
      <c r="A431" s="13">
        <v>26168713</v>
      </c>
      <c r="B431" s="13" t="s">
        <v>10795</v>
      </c>
      <c r="C431" s="13" t="s">
        <v>10796</v>
      </c>
      <c r="D431" s="13" t="s">
        <v>10797</v>
      </c>
      <c r="E431" s="13" t="s">
        <v>10798</v>
      </c>
      <c r="F431" s="13" t="s">
        <v>2202</v>
      </c>
      <c r="G431" s="13">
        <v>2015</v>
      </c>
      <c r="H431" s="44">
        <v>42200</v>
      </c>
      <c r="I431" s="13" t="s">
        <v>10799</v>
      </c>
      <c r="K431" s="13" t="s">
        <v>10800</v>
      </c>
    </row>
    <row r="432" spans="1:11" ht="15.75" customHeight="1" x14ac:dyDescent="0.25">
      <c r="A432" s="13">
        <v>27881151</v>
      </c>
      <c r="B432" s="13" t="s">
        <v>20781</v>
      </c>
      <c r="C432" s="13" t="s">
        <v>20782</v>
      </c>
      <c r="D432" s="13" t="s">
        <v>20783</v>
      </c>
      <c r="E432" s="13" t="s">
        <v>20784</v>
      </c>
      <c r="F432" s="13" t="s">
        <v>20785</v>
      </c>
      <c r="G432" s="13">
        <v>2016</v>
      </c>
      <c r="H432" s="44">
        <v>42699</v>
      </c>
      <c r="I432" s="13" t="s">
        <v>20786</v>
      </c>
      <c r="K432" s="13" t="s">
        <v>20787</v>
      </c>
    </row>
    <row r="433" spans="1:11" ht="15.75" customHeight="1" x14ac:dyDescent="0.25">
      <c r="A433" s="13">
        <v>24262217</v>
      </c>
      <c r="B433" s="13" t="s">
        <v>19313</v>
      </c>
      <c r="C433" s="13" t="s">
        <v>19314</v>
      </c>
      <c r="D433" s="13" t="s">
        <v>19315</v>
      </c>
      <c r="E433" s="13" t="s">
        <v>19316</v>
      </c>
      <c r="F433" s="13" t="s">
        <v>595</v>
      </c>
      <c r="G433" s="13">
        <v>2013</v>
      </c>
      <c r="H433" s="44">
        <v>41601</v>
      </c>
      <c r="K433" s="13" t="s">
        <v>19317</v>
      </c>
    </row>
    <row r="434" spans="1:11" ht="15.75" customHeight="1" x14ac:dyDescent="0.25">
      <c r="A434" s="13">
        <v>31196813</v>
      </c>
      <c r="B434" s="13" t="s">
        <v>12348</v>
      </c>
      <c r="C434" s="13" t="s">
        <v>12349</v>
      </c>
      <c r="D434" s="13" t="s">
        <v>12350</v>
      </c>
      <c r="E434" s="13" t="s">
        <v>12351</v>
      </c>
      <c r="F434" s="13" t="s">
        <v>679</v>
      </c>
      <c r="G434" s="13">
        <v>2019</v>
      </c>
      <c r="H434" s="44">
        <v>43631</v>
      </c>
      <c r="K434" s="13" t="s">
        <v>12352</v>
      </c>
    </row>
    <row r="435" spans="1:11" ht="15.75" customHeight="1" x14ac:dyDescent="0.25">
      <c r="A435" s="13">
        <v>30782948</v>
      </c>
      <c r="B435" s="13" t="s">
        <v>14673</v>
      </c>
      <c r="C435" s="13" t="s">
        <v>14674</v>
      </c>
      <c r="D435" s="13" t="s">
        <v>14675</v>
      </c>
      <c r="E435" s="13" t="s">
        <v>14676</v>
      </c>
      <c r="F435" s="13" t="s">
        <v>5111</v>
      </c>
      <c r="G435" s="13">
        <v>2019</v>
      </c>
      <c r="H435" s="44">
        <v>43517</v>
      </c>
      <c r="I435" s="13" t="s">
        <v>14677</v>
      </c>
      <c r="K435" s="13" t="s">
        <v>14678</v>
      </c>
    </row>
    <row r="436" spans="1:11" ht="15.75" customHeight="1" x14ac:dyDescent="0.25">
      <c r="A436" s="13">
        <v>24787738</v>
      </c>
      <c r="B436" s="13" t="s">
        <v>17372</v>
      </c>
      <c r="C436" s="13" t="s">
        <v>17373</v>
      </c>
      <c r="D436" s="13" t="s">
        <v>17374</v>
      </c>
      <c r="E436" s="13" t="s">
        <v>17375</v>
      </c>
      <c r="F436" s="13" t="s">
        <v>1328</v>
      </c>
      <c r="G436" s="13">
        <v>2014</v>
      </c>
      <c r="H436" s="44">
        <v>41762</v>
      </c>
      <c r="K436" s="13" t="s">
        <v>17376</v>
      </c>
    </row>
    <row r="437" spans="1:11" ht="15.75" customHeight="1" x14ac:dyDescent="0.25">
      <c r="A437" s="13">
        <v>26089222</v>
      </c>
      <c r="B437" s="13" t="s">
        <v>12311</v>
      </c>
      <c r="C437" s="13" t="s">
        <v>12312</v>
      </c>
      <c r="D437" s="13" t="s">
        <v>12313</v>
      </c>
      <c r="E437" s="13" t="s">
        <v>5415</v>
      </c>
      <c r="F437" s="13" t="s">
        <v>2140</v>
      </c>
      <c r="G437" s="13">
        <v>2015</v>
      </c>
      <c r="H437" s="44">
        <v>42175</v>
      </c>
      <c r="K437" s="13" t="s">
        <v>12314</v>
      </c>
    </row>
    <row r="438" spans="1:11" ht="15.75" customHeight="1" x14ac:dyDescent="0.25">
      <c r="A438" s="13">
        <v>26733496</v>
      </c>
      <c r="B438" s="13" t="s">
        <v>19266</v>
      </c>
      <c r="C438" s="13" t="s">
        <v>19267</v>
      </c>
      <c r="D438" s="13" t="s">
        <v>19268</v>
      </c>
      <c r="E438" s="13" t="s">
        <v>4572</v>
      </c>
      <c r="F438" s="13" t="s">
        <v>188</v>
      </c>
      <c r="G438" s="13">
        <v>2016</v>
      </c>
      <c r="H438" s="44">
        <v>42376</v>
      </c>
      <c r="K438" s="13" t="s">
        <v>19269</v>
      </c>
    </row>
    <row r="439" spans="1:11" ht="15.75" customHeight="1" x14ac:dyDescent="0.25">
      <c r="A439" s="13">
        <v>30303108</v>
      </c>
      <c r="B439" s="13" t="s">
        <v>20744</v>
      </c>
      <c r="C439" s="13" t="s">
        <v>20745</v>
      </c>
      <c r="D439" s="13" t="s">
        <v>20746</v>
      </c>
      <c r="E439" s="13" t="s">
        <v>3018</v>
      </c>
      <c r="F439" s="13" t="s">
        <v>679</v>
      </c>
      <c r="G439" s="13">
        <v>2018</v>
      </c>
      <c r="H439" s="44">
        <v>43384</v>
      </c>
      <c r="K439" s="13" t="s">
        <v>20747</v>
      </c>
    </row>
    <row r="440" spans="1:11" ht="15.75" customHeight="1" x14ac:dyDescent="0.25">
      <c r="A440" s="13">
        <v>22341824</v>
      </c>
      <c r="B440" s="13" t="s">
        <v>22418</v>
      </c>
      <c r="C440" s="13" t="s">
        <v>22419</v>
      </c>
      <c r="D440" s="13" t="s">
        <v>22420</v>
      </c>
      <c r="E440" s="13" t="s">
        <v>22421</v>
      </c>
      <c r="F440" s="13" t="s">
        <v>19086</v>
      </c>
      <c r="G440" s="13">
        <v>2012</v>
      </c>
      <c r="H440" s="44">
        <v>40960</v>
      </c>
      <c r="I440" s="13" t="s">
        <v>22422</v>
      </c>
      <c r="K440" s="13" t="s">
        <v>22423</v>
      </c>
    </row>
    <row r="441" spans="1:11" ht="15.75" customHeight="1" x14ac:dyDescent="0.25">
      <c r="A441" s="13">
        <v>26061040</v>
      </c>
      <c r="B441" s="13" t="s">
        <v>22464</v>
      </c>
      <c r="C441" s="13" t="s">
        <v>22465</v>
      </c>
      <c r="D441" s="13" t="s">
        <v>22466</v>
      </c>
      <c r="E441" s="13" t="s">
        <v>22467</v>
      </c>
      <c r="F441" s="13" t="s">
        <v>424</v>
      </c>
      <c r="G441" s="13">
        <v>2015</v>
      </c>
      <c r="H441" s="44">
        <v>42166</v>
      </c>
      <c r="I441" s="13" t="s">
        <v>22468</v>
      </c>
      <c r="K441" s="13" t="s">
        <v>22469</v>
      </c>
    </row>
    <row r="442" spans="1:11" ht="15.75" customHeight="1" x14ac:dyDescent="0.25">
      <c r="A442" s="13">
        <v>31607467</v>
      </c>
      <c r="B442" s="13" t="s">
        <v>22502</v>
      </c>
      <c r="C442" s="13" t="s">
        <v>22503</v>
      </c>
      <c r="D442" s="13" t="s">
        <v>22504</v>
      </c>
      <c r="E442" s="13" t="s">
        <v>22505</v>
      </c>
      <c r="F442" s="13" t="s">
        <v>22506</v>
      </c>
      <c r="G442" s="13">
        <v>2019</v>
      </c>
      <c r="H442" s="44">
        <v>43753</v>
      </c>
      <c r="K442" s="13" t="s">
        <v>22507</v>
      </c>
    </row>
    <row r="443" spans="1:11" ht="15.75" customHeight="1" x14ac:dyDescent="0.25">
      <c r="A443" s="13">
        <v>22421690</v>
      </c>
      <c r="B443" s="13" t="s">
        <v>21061</v>
      </c>
      <c r="C443" s="13" t="s">
        <v>21062</v>
      </c>
      <c r="D443" s="13" t="s">
        <v>21063</v>
      </c>
      <c r="E443" s="13" t="s">
        <v>21064</v>
      </c>
      <c r="F443" s="13" t="s">
        <v>304</v>
      </c>
      <c r="G443" s="13">
        <v>2012</v>
      </c>
      <c r="H443" s="44">
        <v>40985</v>
      </c>
      <c r="K443" s="13" t="s">
        <v>21065</v>
      </c>
    </row>
    <row r="444" spans="1:11" ht="15.75" customHeight="1" x14ac:dyDescent="0.25">
      <c r="A444" s="13">
        <v>30985632</v>
      </c>
      <c r="B444" s="13" t="s">
        <v>8159</v>
      </c>
      <c r="C444" s="13" t="s">
        <v>8160</v>
      </c>
      <c r="D444" s="13" t="s">
        <v>8161</v>
      </c>
      <c r="E444" s="13" t="s">
        <v>5415</v>
      </c>
      <c r="F444" s="13" t="s">
        <v>304</v>
      </c>
      <c r="G444" s="13">
        <v>2019</v>
      </c>
      <c r="H444" s="44">
        <v>43571</v>
      </c>
      <c r="K444" s="13" t="s">
        <v>8162</v>
      </c>
    </row>
    <row r="445" spans="1:11" ht="15.75" customHeight="1" x14ac:dyDescent="0.25">
      <c r="A445" s="13">
        <v>24898857</v>
      </c>
      <c r="B445" s="13" t="s">
        <v>22147</v>
      </c>
      <c r="C445" s="13" t="s">
        <v>22148</v>
      </c>
      <c r="D445" s="13" t="s">
        <v>22149</v>
      </c>
      <c r="E445" s="13" t="s">
        <v>22150</v>
      </c>
      <c r="F445" s="13" t="s">
        <v>393</v>
      </c>
      <c r="G445" s="13">
        <v>2014</v>
      </c>
      <c r="H445" s="44">
        <v>41796</v>
      </c>
      <c r="I445" s="13" t="s">
        <v>22151</v>
      </c>
      <c r="J445" s="13" t="s">
        <v>22152</v>
      </c>
      <c r="K445" s="13" t="s">
        <v>22153</v>
      </c>
    </row>
    <row r="446" spans="1:11" ht="15.75" customHeight="1" x14ac:dyDescent="0.25">
      <c r="A446" s="13">
        <v>27100764</v>
      </c>
      <c r="B446" s="13" t="s">
        <v>9961</v>
      </c>
      <c r="C446" s="13" t="s">
        <v>9962</v>
      </c>
      <c r="D446" s="13" t="s">
        <v>9963</v>
      </c>
      <c r="E446" s="13" t="s">
        <v>9964</v>
      </c>
      <c r="F446" s="13" t="s">
        <v>304</v>
      </c>
      <c r="G446" s="13">
        <v>2016</v>
      </c>
      <c r="H446" s="44">
        <v>42482</v>
      </c>
      <c r="K446" s="13" t="s">
        <v>9965</v>
      </c>
    </row>
    <row r="447" spans="1:11" ht="15.75" customHeight="1" x14ac:dyDescent="0.25">
      <c r="A447" s="13">
        <v>25585069</v>
      </c>
      <c r="B447" s="13" t="s">
        <v>19564</v>
      </c>
      <c r="C447" s="13" t="s">
        <v>19565</v>
      </c>
      <c r="D447" s="13" t="s">
        <v>19566</v>
      </c>
      <c r="E447" s="13" t="s">
        <v>19567</v>
      </c>
      <c r="F447" s="13" t="s">
        <v>304</v>
      </c>
      <c r="G447" s="13">
        <v>2015</v>
      </c>
      <c r="H447" s="44">
        <v>42018</v>
      </c>
      <c r="I447" s="13" t="s">
        <v>19568</v>
      </c>
      <c r="J447" s="13" t="s">
        <v>19569</v>
      </c>
      <c r="K447" s="13" t="s">
        <v>19570</v>
      </c>
    </row>
    <row r="448" spans="1:11" ht="15.75" customHeight="1" x14ac:dyDescent="0.25">
      <c r="A448" s="13">
        <v>28659133</v>
      </c>
      <c r="B448" s="13" t="s">
        <v>8522</v>
      </c>
      <c r="C448" s="13" t="s">
        <v>8523</v>
      </c>
      <c r="D448" s="13" t="s">
        <v>8524</v>
      </c>
      <c r="E448" s="13" t="s">
        <v>7432</v>
      </c>
      <c r="F448" s="13" t="s">
        <v>1066</v>
      </c>
      <c r="G448" s="13">
        <v>2017</v>
      </c>
      <c r="H448" s="44">
        <v>42916</v>
      </c>
      <c r="I448" s="13" t="s">
        <v>8525</v>
      </c>
      <c r="K448" s="13" t="s">
        <v>8526</v>
      </c>
    </row>
    <row r="449" spans="1:11" ht="15.75" customHeight="1" x14ac:dyDescent="0.25">
      <c r="A449" s="13">
        <v>31390037</v>
      </c>
      <c r="B449" s="13" t="s">
        <v>21169</v>
      </c>
      <c r="C449" s="13" t="s">
        <v>21170</v>
      </c>
      <c r="D449" s="13" t="s">
        <v>21171</v>
      </c>
      <c r="E449" s="13" t="s">
        <v>15646</v>
      </c>
      <c r="F449" s="13" t="s">
        <v>21172</v>
      </c>
      <c r="G449" s="13">
        <v>2019</v>
      </c>
      <c r="H449" s="44">
        <v>43685</v>
      </c>
      <c r="I449" s="13" t="s">
        <v>21173</v>
      </c>
      <c r="K449" s="13" t="s">
        <v>21174</v>
      </c>
    </row>
    <row r="450" spans="1:11" ht="15.75" customHeight="1" x14ac:dyDescent="0.25">
      <c r="A450" s="13">
        <v>28638824</v>
      </c>
      <c r="B450" s="13" t="s">
        <v>20587</v>
      </c>
      <c r="C450" s="13" t="s">
        <v>20588</v>
      </c>
      <c r="D450" s="13" t="s">
        <v>20589</v>
      </c>
      <c r="E450" s="13" t="s">
        <v>7084</v>
      </c>
      <c r="F450" s="13" t="s">
        <v>5164</v>
      </c>
      <c r="G450" s="13">
        <v>2017</v>
      </c>
      <c r="H450" s="44">
        <v>42909</v>
      </c>
      <c r="I450" s="13" t="s">
        <v>20590</v>
      </c>
      <c r="K450" s="13" t="s">
        <v>20591</v>
      </c>
    </row>
    <row r="451" spans="1:11" ht="15.75" customHeight="1" x14ac:dyDescent="0.25">
      <c r="A451" s="13">
        <v>33234606</v>
      </c>
      <c r="B451" s="13" t="s">
        <v>22579</v>
      </c>
      <c r="C451" s="13" t="s">
        <v>22580</v>
      </c>
      <c r="D451" s="13" t="s">
        <v>22581</v>
      </c>
      <c r="E451" s="13" t="s">
        <v>22582</v>
      </c>
      <c r="F451" s="13" t="s">
        <v>16022</v>
      </c>
      <c r="G451" s="13">
        <v>2020</v>
      </c>
      <c r="H451" s="44">
        <v>44160</v>
      </c>
      <c r="I451" s="13" t="s">
        <v>22583</v>
      </c>
      <c r="K451" s="13" t="s">
        <v>22584</v>
      </c>
    </row>
    <row r="452" spans="1:11" ht="15.75" customHeight="1" x14ac:dyDescent="0.25">
      <c r="A452" s="13">
        <v>22878023</v>
      </c>
      <c r="B452" s="13" t="s">
        <v>21780</v>
      </c>
      <c r="C452" s="13" t="s">
        <v>21781</v>
      </c>
      <c r="D452" s="13" t="s">
        <v>21782</v>
      </c>
      <c r="E452" s="13" t="s">
        <v>21783</v>
      </c>
      <c r="F452" s="13" t="s">
        <v>679</v>
      </c>
      <c r="G452" s="13">
        <v>2012</v>
      </c>
      <c r="H452" s="44">
        <v>41132</v>
      </c>
      <c r="I452" s="13" t="s">
        <v>21784</v>
      </c>
      <c r="K452" s="13" t="s">
        <v>21785</v>
      </c>
    </row>
    <row r="453" spans="1:11" ht="15.75" customHeight="1" x14ac:dyDescent="0.25">
      <c r="A453" s="13">
        <v>24138699</v>
      </c>
      <c r="B453" s="13" t="s">
        <v>14134</v>
      </c>
      <c r="C453" s="13" t="s">
        <v>14135</v>
      </c>
      <c r="D453" s="13" t="s">
        <v>14136</v>
      </c>
      <c r="E453" s="13" t="s">
        <v>3018</v>
      </c>
      <c r="F453" s="13" t="s">
        <v>1066</v>
      </c>
      <c r="G453" s="13">
        <v>2013</v>
      </c>
      <c r="H453" s="44">
        <v>41569</v>
      </c>
      <c r="I453" s="13" t="s">
        <v>14137</v>
      </c>
      <c r="K453" s="13" t="s">
        <v>14138</v>
      </c>
    </row>
    <row r="454" spans="1:11" ht="15.75" customHeight="1" x14ac:dyDescent="0.25">
      <c r="A454" s="13">
        <v>23064538</v>
      </c>
      <c r="B454" s="13" t="s">
        <v>15407</v>
      </c>
      <c r="C454" s="13" t="s">
        <v>15408</v>
      </c>
      <c r="D454" s="13" t="s">
        <v>15409</v>
      </c>
      <c r="E454" s="13" t="s">
        <v>256</v>
      </c>
      <c r="F454" s="13" t="s">
        <v>304</v>
      </c>
      <c r="G454" s="13">
        <v>2012</v>
      </c>
      <c r="H454" s="44">
        <v>41198</v>
      </c>
      <c r="K454" s="13" t="s">
        <v>15410</v>
      </c>
    </row>
    <row r="455" spans="1:11" ht="15.75" customHeight="1" x14ac:dyDescent="0.25">
      <c r="A455" s="13">
        <v>30733424</v>
      </c>
      <c r="B455" s="13" t="s">
        <v>21771</v>
      </c>
      <c r="C455" s="13" t="s">
        <v>21772</v>
      </c>
      <c r="D455" s="13" t="s">
        <v>21773</v>
      </c>
      <c r="E455" s="13" t="s">
        <v>21774</v>
      </c>
      <c r="F455" s="13" t="s">
        <v>393</v>
      </c>
      <c r="G455" s="13">
        <v>2019</v>
      </c>
      <c r="H455" s="44">
        <v>43505</v>
      </c>
      <c r="K455" s="13" t="s">
        <v>21775</v>
      </c>
    </row>
    <row r="456" spans="1:11" ht="15.75" customHeight="1" x14ac:dyDescent="0.25">
      <c r="A456" s="13">
        <v>28705462</v>
      </c>
      <c r="B456" s="13" t="s">
        <v>21597</v>
      </c>
      <c r="C456" s="13" t="s">
        <v>21598</v>
      </c>
      <c r="D456" s="13" t="s">
        <v>21599</v>
      </c>
      <c r="E456" s="13" t="s">
        <v>10648</v>
      </c>
      <c r="F456" s="13" t="s">
        <v>19086</v>
      </c>
      <c r="G456" s="13">
        <v>2017</v>
      </c>
      <c r="H456" s="44">
        <v>42931</v>
      </c>
      <c r="K456" s="13" t="s">
        <v>21600</v>
      </c>
    </row>
    <row r="457" spans="1:11" ht="15.75" customHeight="1" x14ac:dyDescent="0.25">
      <c r="A457" s="13">
        <v>28350843</v>
      </c>
      <c r="B457" s="13" t="s">
        <v>22398</v>
      </c>
      <c r="C457" s="13" t="s">
        <v>22399</v>
      </c>
      <c r="D457" s="13" t="s">
        <v>22400</v>
      </c>
      <c r="E457" s="13" t="s">
        <v>22401</v>
      </c>
      <c r="F457" s="13" t="s">
        <v>424</v>
      </c>
      <c r="G457" s="13">
        <v>2017</v>
      </c>
      <c r="H457" s="44">
        <v>42823</v>
      </c>
      <c r="I457" s="13" t="s">
        <v>22402</v>
      </c>
      <c r="K457" s="13" t="s">
        <v>22403</v>
      </c>
    </row>
    <row r="458" spans="1:11" ht="15.75" customHeight="1" x14ac:dyDescent="0.25">
      <c r="A458" s="13">
        <v>29435591</v>
      </c>
      <c r="B458" s="13" t="s">
        <v>21809</v>
      </c>
      <c r="C458" s="13" t="s">
        <v>21810</v>
      </c>
      <c r="D458" s="13" t="s">
        <v>21811</v>
      </c>
      <c r="E458" s="13" t="s">
        <v>21812</v>
      </c>
      <c r="F458" s="13" t="s">
        <v>21813</v>
      </c>
      <c r="G458" s="13">
        <v>2018</v>
      </c>
      <c r="H458" s="44">
        <v>43145</v>
      </c>
      <c r="I458" s="13" t="s">
        <v>21814</v>
      </c>
      <c r="K458" s="13" t="s">
        <v>21815</v>
      </c>
    </row>
    <row r="459" spans="1:11" ht="15.75" customHeight="1" x14ac:dyDescent="0.25">
      <c r="A459" s="13">
        <v>32436729</v>
      </c>
      <c r="B459" s="13" t="s">
        <v>13631</v>
      </c>
      <c r="C459" s="13" t="s">
        <v>13632</v>
      </c>
      <c r="D459" s="13" t="s">
        <v>13633</v>
      </c>
      <c r="E459" s="13" t="s">
        <v>13634</v>
      </c>
      <c r="F459" s="13" t="s">
        <v>13635</v>
      </c>
      <c r="G459" s="13">
        <v>2020</v>
      </c>
      <c r="H459" s="44">
        <v>43973</v>
      </c>
      <c r="K459" s="13" t="s">
        <v>13636</v>
      </c>
    </row>
    <row r="460" spans="1:11" ht="15.75" customHeight="1" x14ac:dyDescent="0.25">
      <c r="A460" s="13">
        <v>24150466</v>
      </c>
      <c r="B460" s="13" t="s">
        <v>22443</v>
      </c>
      <c r="C460" s="13" t="s">
        <v>22444</v>
      </c>
      <c r="D460" s="13" t="s">
        <v>22445</v>
      </c>
      <c r="E460" s="13" t="s">
        <v>22446</v>
      </c>
      <c r="F460" s="13" t="s">
        <v>4413</v>
      </c>
      <c r="G460" s="13">
        <v>2013</v>
      </c>
      <c r="H460" s="44">
        <v>41571</v>
      </c>
      <c r="I460" s="13" t="s">
        <v>22447</v>
      </c>
      <c r="J460" s="13" t="s">
        <v>22448</v>
      </c>
      <c r="K460" s="13" t="s">
        <v>22449</v>
      </c>
    </row>
    <row r="461" spans="1:11" ht="15.75" customHeight="1" x14ac:dyDescent="0.25">
      <c r="A461" s="13">
        <v>31099330</v>
      </c>
      <c r="B461" s="13" t="s">
        <v>22586</v>
      </c>
      <c r="C461" s="13" t="s">
        <v>22587</v>
      </c>
      <c r="D461" s="13" t="s">
        <v>22588</v>
      </c>
      <c r="E461" s="13" t="s">
        <v>11458</v>
      </c>
      <c r="F461" s="13" t="s">
        <v>22589</v>
      </c>
      <c r="G461" s="13">
        <v>2019</v>
      </c>
      <c r="H461" s="44">
        <v>43603</v>
      </c>
      <c r="I461" s="13" t="s">
        <v>22590</v>
      </c>
      <c r="K461" s="13" t="s">
        <v>22591</v>
      </c>
    </row>
    <row r="462" spans="1:11" ht="15.75" customHeight="1" x14ac:dyDescent="0.25">
      <c r="A462" s="13">
        <v>30659036</v>
      </c>
      <c r="B462" s="13" t="s">
        <v>8018</v>
      </c>
      <c r="C462" s="13" t="s">
        <v>8019</v>
      </c>
      <c r="D462" s="13" t="s">
        <v>8020</v>
      </c>
      <c r="E462" s="13" t="s">
        <v>8021</v>
      </c>
      <c r="F462" s="13" t="s">
        <v>5111</v>
      </c>
      <c r="G462" s="13">
        <v>2019</v>
      </c>
      <c r="H462" s="44">
        <v>43485</v>
      </c>
      <c r="I462" s="13" t="s">
        <v>8022</v>
      </c>
      <c r="K462" s="13" t="s">
        <v>8023</v>
      </c>
    </row>
    <row r="463" spans="1:11" ht="15.75" customHeight="1" x14ac:dyDescent="0.25">
      <c r="A463" s="13">
        <v>29504385</v>
      </c>
      <c r="B463" s="13" t="s">
        <v>13804</v>
      </c>
      <c r="C463" s="13" t="s">
        <v>13805</v>
      </c>
      <c r="D463" s="13" t="s">
        <v>13806</v>
      </c>
      <c r="E463" s="13" t="s">
        <v>13807</v>
      </c>
      <c r="F463" s="13" t="s">
        <v>13808</v>
      </c>
      <c r="G463" s="13">
        <v>2018</v>
      </c>
      <c r="H463" s="44">
        <v>43165</v>
      </c>
    </row>
    <row r="464" spans="1:11" ht="15.75" customHeight="1" x14ac:dyDescent="0.25">
      <c r="H464" s="44"/>
    </row>
    <row r="465" spans="8:8" ht="15.75" customHeight="1" x14ac:dyDescent="0.25">
      <c r="H465" s="44"/>
    </row>
    <row r="466" spans="8:8" ht="15.75" customHeight="1" x14ac:dyDescent="0.25">
      <c r="H466" s="44"/>
    </row>
    <row r="467" spans="8:8" ht="15.75" customHeight="1" x14ac:dyDescent="0.25">
      <c r="H467" s="44"/>
    </row>
    <row r="468" spans="8:8" ht="15.75" customHeight="1" x14ac:dyDescent="0.25">
      <c r="H468" s="44"/>
    </row>
    <row r="469" spans="8:8" ht="15.75" customHeight="1" x14ac:dyDescent="0.25">
      <c r="H469" s="44"/>
    </row>
    <row r="470" spans="8:8" ht="15.75" customHeight="1" x14ac:dyDescent="0.25">
      <c r="H470" s="44"/>
    </row>
    <row r="471" spans="8:8" ht="15.75" customHeight="1" x14ac:dyDescent="0.25">
      <c r="H471" s="44"/>
    </row>
    <row r="472" spans="8:8" ht="15.75" customHeight="1" x14ac:dyDescent="0.25">
      <c r="H472" s="44"/>
    </row>
    <row r="473" spans="8:8" ht="15.75" customHeight="1" x14ac:dyDescent="0.25">
      <c r="H473" s="44"/>
    </row>
    <row r="474" spans="8:8" ht="15.75" customHeight="1" x14ac:dyDescent="0.25">
      <c r="H474" s="44"/>
    </row>
    <row r="475" spans="8:8" ht="15.75" customHeight="1" x14ac:dyDescent="0.25">
      <c r="H475" s="44"/>
    </row>
    <row r="476" spans="8:8" ht="15.75" customHeight="1" x14ac:dyDescent="0.25">
      <c r="H476" s="44"/>
    </row>
    <row r="477" spans="8:8" ht="15.75" customHeight="1" x14ac:dyDescent="0.25">
      <c r="H477" s="44"/>
    </row>
    <row r="478" spans="8:8" ht="15.75" customHeight="1" x14ac:dyDescent="0.25">
      <c r="H478" s="44"/>
    </row>
    <row r="479" spans="8:8" ht="15.75" customHeight="1" x14ac:dyDescent="0.25">
      <c r="H479" s="44"/>
    </row>
    <row r="480" spans="8:8" ht="15.75" customHeight="1" x14ac:dyDescent="0.25">
      <c r="H480" s="44"/>
    </row>
    <row r="481" spans="8:8" ht="15.75" customHeight="1" x14ac:dyDescent="0.25">
      <c r="H481" s="44"/>
    </row>
    <row r="482" spans="8:8" ht="15.75" customHeight="1" x14ac:dyDescent="0.25">
      <c r="H482" s="44"/>
    </row>
    <row r="483" spans="8:8" ht="15.75" customHeight="1" x14ac:dyDescent="0.25">
      <c r="H483" s="44"/>
    </row>
    <row r="484" spans="8:8" ht="15.75" customHeight="1" x14ac:dyDescent="0.25">
      <c r="H484" s="44"/>
    </row>
    <row r="485" spans="8:8" ht="15.75" customHeight="1" x14ac:dyDescent="0.25">
      <c r="H485" s="44"/>
    </row>
    <row r="486" spans="8:8" ht="15.75" customHeight="1" x14ac:dyDescent="0.25">
      <c r="H486" s="44"/>
    </row>
    <row r="487" spans="8:8" ht="15.75" customHeight="1" x14ac:dyDescent="0.25">
      <c r="H487" s="44"/>
    </row>
    <row r="488" spans="8:8" ht="15.75" customHeight="1" x14ac:dyDescent="0.25">
      <c r="H488" s="44"/>
    </row>
    <row r="489" spans="8:8" ht="15.75" customHeight="1" x14ac:dyDescent="0.25">
      <c r="H489" s="44"/>
    </row>
    <row r="490" spans="8:8" ht="15.75" customHeight="1" x14ac:dyDescent="0.25">
      <c r="H490" s="44"/>
    </row>
    <row r="491" spans="8:8" ht="15.75" customHeight="1" x14ac:dyDescent="0.25">
      <c r="H491" s="44"/>
    </row>
    <row r="492" spans="8:8" ht="15.75" customHeight="1" x14ac:dyDescent="0.25">
      <c r="H492" s="44"/>
    </row>
    <row r="493" spans="8:8" ht="15.75" customHeight="1" x14ac:dyDescent="0.25">
      <c r="H493" s="44"/>
    </row>
    <row r="494" spans="8:8" ht="15.75" customHeight="1" x14ac:dyDescent="0.25">
      <c r="H494" s="44"/>
    </row>
    <row r="495" spans="8:8" ht="15.75" customHeight="1" x14ac:dyDescent="0.25">
      <c r="H495" s="44"/>
    </row>
    <row r="496" spans="8:8" ht="15.75" customHeight="1" x14ac:dyDescent="0.25">
      <c r="H496" s="44"/>
    </row>
    <row r="497" spans="8:8" ht="15.75" customHeight="1" x14ac:dyDescent="0.25">
      <c r="H497" s="44"/>
    </row>
    <row r="498" spans="8:8" ht="15.75" customHeight="1" x14ac:dyDescent="0.25">
      <c r="H498" s="44"/>
    </row>
    <row r="499" spans="8:8" ht="15.75" customHeight="1" x14ac:dyDescent="0.25">
      <c r="H499" s="44"/>
    </row>
    <row r="500" spans="8:8" ht="15.75" customHeight="1" x14ac:dyDescent="0.25">
      <c r="H500" s="44"/>
    </row>
    <row r="501" spans="8:8" ht="15.75" customHeight="1" x14ac:dyDescent="0.25">
      <c r="H501" s="44"/>
    </row>
    <row r="502" spans="8:8" ht="15.75" customHeight="1" x14ac:dyDescent="0.25">
      <c r="H502" s="44"/>
    </row>
    <row r="503" spans="8:8" ht="15.75" customHeight="1" x14ac:dyDescent="0.25">
      <c r="H503" s="44"/>
    </row>
    <row r="504" spans="8:8" ht="15.75" customHeight="1" x14ac:dyDescent="0.25">
      <c r="H504" s="44"/>
    </row>
    <row r="505" spans="8:8" ht="15.75" customHeight="1" x14ac:dyDescent="0.25">
      <c r="H505" s="44"/>
    </row>
    <row r="506" spans="8:8" ht="15.75" customHeight="1" x14ac:dyDescent="0.25">
      <c r="H506" s="44"/>
    </row>
    <row r="507" spans="8:8" ht="15.75" customHeight="1" x14ac:dyDescent="0.25">
      <c r="H507" s="44"/>
    </row>
    <row r="508" spans="8:8" ht="15.75" customHeight="1" x14ac:dyDescent="0.25">
      <c r="H508" s="44"/>
    </row>
    <row r="509" spans="8:8" ht="15.75" customHeight="1" x14ac:dyDescent="0.25">
      <c r="H509" s="44"/>
    </row>
    <row r="510" spans="8:8" ht="15.75" customHeight="1" x14ac:dyDescent="0.25">
      <c r="H510" s="44"/>
    </row>
    <row r="511" spans="8:8" ht="15.75" customHeight="1" x14ac:dyDescent="0.25">
      <c r="H511" s="44"/>
    </row>
    <row r="512" spans="8:8" ht="15.75" customHeight="1" x14ac:dyDescent="0.25">
      <c r="H512" s="44"/>
    </row>
    <row r="513" spans="8:8" ht="15.75" customHeight="1" x14ac:dyDescent="0.25">
      <c r="H513" s="44"/>
    </row>
    <row r="514" spans="8:8" ht="15.75" customHeight="1" x14ac:dyDescent="0.25">
      <c r="H514" s="44"/>
    </row>
    <row r="515" spans="8:8" ht="15.75" customHeight="1" x14ac:dyDescent="0.25"/>
    <row r="516" spans="8:8" ht="15.75" customHeight="1" x14ac:dyDescent="0.25"/>
    <row r="517" spans="8:8" ht="15.75" customHeight="1" x14ac:dyDescent="0.25"/>
    <row r="518" spans="8:8" ht="15.75" customHeight="1" x14ac:dyDescent="0.25"/>
    <row r="519" spans="8:8" ht="15.75" customHeight="1" x14ac:dyDescent="0.25"/>
    <row r="520" spans="8:8" ht="15.75" customHeight="1" x14ac:dyDescent="0.25"/>
    <row r="521" spans="8:8" ht="15.75" customHeight="1" x14ac:dyDescent="0.25"/>
    <row r="522" spans="8:8" ht="15.75" customHeight="1" x14ac:dyDescent="0.25"/>
    <row r="523" spans="8:8" ht="15.75" customHeight="1" x14ac:dyDescent="0.25"/>
    <row r="524" spans="8:8" ht="15.75" customHeight="1" x14ac:dyDescent="0.25"/>
    <row r="525" spans="8:8" ht="15.75" customHeight="1" x14ac:dyDescent="0.25"/>
    <row r="526" spans="8:8" ht="15.75" customHeight="1" x14ac:dyDescent="0.25"/>
    <row r="527" spans="8:8" ht="15.75" customHeight="1" x14ac:dyDescent="0.25"/>
    <row r="528" spans="8: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13</vt:i4>
      </vt:variant>
    </vt:vector>
  </HeadingPairs>
  <TitlesOfParts>
    <vt:vector size="22" baseType="lpstr">
      <vt:lpstr>DashBoard</vt:lpstr>
      <vt:lpstr>categorias</vt:lpstr>
      <vt:lpstr>TablasDinamicas</vt:lpstr>
      <vt:lpstr>2012-2022</vt:lpstr>
      <vt:lpstr>Test</vt:lpstr>
      <vt:lpstr>2012-2017</vt:lpstr>
      <vt:lpstr>2017-2022</vt:lpstr>
      <vt:lpstr>Palabras claves</vt:lpstr>
      <vt:lpstr>Excluidas</vt:lpstr>
      <vt:lpstr>categoria</vt:lpstr>
      <vt:lpstr>Estado</vt:lpstr>
      <vt:lpstr>EXCL</vt:lpstr>
      <vt:lpstr>EXCLUIDAS</vt:lpstr>
      <vt:lpstr>KEYWORDS</vt:lpstr>
      <vt:lpstr>NgonorreaePre</vt:lpstr>
      <vt:lpstr>PalabrasClave</vt:lpstr>
      <vt:lpstr>POST</vt:lpstr>
      <vt:lpstr>POSTALERTA</vt:lpstr>
      <vt:lpstr>PRE</vt:lpstr>
      <vt:lpstr>PREALERTA</vt:lpstr>
      <vt:lpstr>subcategoria</vt:lpstr>
      <vt:lpstr>TablaNgonoreae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dc:creator>
  <cp:lastModifiedBy>Juan Robledo</cp:lastModifiedBy>
  <dcterms:created xsi:type="dcterms:W3CDTF">2023-03-16T20:34:01Z</dcterms:created>
  <dcterms:modified xsi:type="dcterms:W3CDTF">2025-05-07T20:11:14Z</dcterms:modified>
</cp:coreProperties>
</file>